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E:\Work Stuff\Python Stuff\LiveBetCalc\"/>
    </mc:Choice>
  </mc:AlternateContent>
  <xr:revisionPtr revIDLastSave="0" documentId="13_ncr:1_{ACE3D6BF-992A-41C2-826B-6715A83368BA}" xr6:coauthVersionLast="47" xr6:coauthVersionMax="47" xr10:uidLastSave="{00000000-0000-0000-0000-000000000000}"/>
  <bookViews>
    <workbookView xWindow="-120" yWindow="-120" windowWidth="29040" windowHeight="15840" firstSheet="7" activeTab="11" xr2:uid="{00000000-000D-0000-FFFF-FFFF00000000}"/>
  </bookViews>
  <sheets>
    <sheet name="Sheet3" sheetId="5" state="hidden" r:id="rId1"/>
    <sheet name="Sheet4" sheetId="6" state="hidden" r:id="rId2"/>
    <sheet name="Theories" sheetId="7" state="hidden" r:id="rId3"/>
    <sheet name="Sheet6" sheetId="8" state="hidden" r:id="rId4"/>
    <sheet name="OU" sheetId="9" state="hidden" r:id="rId5"/>
    <sheet name="Copy of OU" sheetId="10" state="hidden" r:id="rId6"/>
    <sheet name="Overseas" sheetId="11" state="hidden" r:id="rId7"/>
    <sheet name="FantasyBets" sheetId="13" r:id="rId8"/>
    <sheet name="Sheet1" sheetId="18" r:id="rId9"/>
    <sheet name="seasonf2s" sheetId="21" r:id="rId10"/>
    <sheet name="defense" sheetId="22" r:id="rId11"/>
    <sheet name="Stats" sheetId="20" r:id="rId12"/>
    <sheet name="PlayerStats" sheetId="12" r:id="rId13"/>
    <sheet name="Bets" sheetId="15" r:id="rId14"/>
    <sheet name="PlayerInfo" sheetId="19" r:id="rId15"/>
    <sheet name="Customers" sheetId="16" r:id="rId16"/>
    <sheet name="Groups" sheetId="17" r:id="rId17"/>
  </sheets>
  <definedNames>
    <definedName name="ExternalData_1" localSheetId="13" hidden="1">Bets!$A$1:$W$107</definedName>
    <definedName name="ExternalData_1" localSheetId="10" hidden="1">defense!$A$1:$H$31</definedName>
    <definedName name="ExternalData_1" localSheetId="14" hidden="1">PlayerInfo!$A$1:$E$12293</definedName>
    <definedName name="ExternalData_1" localSheetId="12" hidden="1">PlayerStats!$A$1:$AD$495</definedName>
    <definedName name="ExternalData_2" localSheetId="10" hidden="1">defense!$A$38:$H$401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9" l="1"/>
  <c r="H2" i="19" s="1"/>
  <c r="G16" i="19"/>
  <c r="H16" i="19" s="1"/>
  <c r="G50" i="19"/>
  <c r="H50" i="19" s="1"/>
  <c r="G85" i="19"/>
  <c r="G102" i="19"/>
  <c r="H102" i="19" s="1"/>
  <c r="G136" i="19"/>
  <c r="G163" i="19"/>
  <c r="H163" i="19" s="1"/>
  <c r="G198" i="19"/>
  <c r="H198" i="19" s="1"/>
  <c r="G230" i="19"/>
  <c r="H230" i="19" s="1"/>
  <c r="G267" i="19"/>
  <c r="H267" i="19" s="1"/>
  <c r="G296" i="19"/>
  <c r="H296" i="19" s="1"/>
  <c r="G297" i="19"/>
  <c r="H297" i="19" s="1"/>
  <c r="G328" i="19"/>
  <c r="G346" i="19"/>
  <c r="G347" i="19" s="1"/>
  <c r="G366" i="19"/>
  <c r="H366" i="19" s="1"/>
  <c r="G400" i="19"/>
  <c r="G410" i="19"/>
  <c r="H410" i="19" s="1"/>
  <c r="G447" i="19"/>
  <c r="G482" i="19"/>
  <c r="H482" i="19" s="1"/>
  <c r="G497" i="19"/>
  <c r="G498" i="19" s="1"/>
  <c r="G522" i="19"/>
  <c r="H522" i="19" s="1"/>
  <c r="G534" i="19"/>
  <c r="H534" i="19" s="1"/>
  <c r="G549" i="19"/>
  <c r="G580" i="19"/>
  <c r="H580" i="19" s="1"/>
  <c r="G611" i="19"/>
  <c r="H611" i="19" s="1"/>
  <c r="G629" i="19"/>
  <c r="G630" i="19" s="1"/>
  <c r="H629" i="19"/>
  <c r="G651" i="19"/>
  <c r="H651" i="19" s="1"/>
  <c r="G655" i="19"/>
  <c r="H655" i="19" s="1"/>
  <c r="G692" i="19"/>
  <c r="H692" i="19" s="1"/>
  <c r="G727" i="19"/>
  <c r="H727" i="19" s="1"/>
  <c r="G762" i="19"/>
  <c r="G763" i="19" s="1"/>
  <c r="G796" i="19"/>
  <c r="H796" i="19" s="1"/>
  <c r="G797" i="19"/>
  <c r="H797" i="19" s="1"/>
  <c r="G819" i="19"/>
  <c r="H819" i="19" s="1"/>
  <c r="G847" i="19"/>
  <c r="H847" i="19" s="1"/>
  <c r="G848" i="19"/>
  <c r="H848" i="19" s="1"/>
  <c r="G885" i="19"/>
  <c r="H885" i="19" s="1"/>
  <c r="G910" i="19"/>
  <c r="H910" i="19" s="1"/>
  <c r="G934" i="19"/>
  <c r="G974" i="19"/>
  <c r="H974" i="19" s="1"/>
  <c r="G975" i="19"/>
  <c r="G976" i="19" s="1"/>
  <c r="H976" i="19" s="1"/>
  <c r="H975" i="19"/>
  <c r="G1001" i="19"/>
  <c r="H1001" i="19" s="1"/>
  <c r="G1020" i="19"/>
  <c r="H1020" i="19" s="1"/>
  <c r="G1051" i="19"/>
  <c r="G1052" i="19" s="1"/>
  <c r="G1088" i="19"/>
  <c r="H1088" i="19" s="1"/>
  <c r="G1089" i="19"/>
  <c r="G1090" i="19" s="1"/>
  <c r="H1090" i="19" s="1"/>
  <c r="H1089" i="19"/>
  <c r="G1108" i="19"/>
  <c r="H1108" i="19" s="1"/>
  <c r="G1125" i="19"/>
  <c r="H1125" i="19"/>
  <c r="G1126" i="19"/>
  <c r="H1126" i="19" s="1"/>
  <c r="G1156" i="19"/>
  <c r="H1156" i="19" s="1"/>
  <c r="G1157" i="19"/>
  <c r="H1157" i="19"/>
  <c r="G1158" i="19"/>
  <c r="H1158" i="19" s="1"/>
  <c r="G1159" i="19"/>
  <c r="G1160" i="19" s="1"/>
  <c r="G1172" i="19"/>
  <c r="H1172" i="19" s="1"/>
  <c r="G1173" i="19"/>
  <c r="H1173" i="19" s="1"/>
  <c r="G1212" i="19"/>
  <c r="H1212" i="19" s="1"/>
  <c r="G1213" i="19"/>
  <c r="G1214" i="19" s="1"/>
  <c r="H1214" i="19" s="1"/>
  <c r="G1249" i="19"/>
  <c r="G1250" i="19" s="1"/>
  <c r="H1250" i="19" s="1"/>
  <c r="G1259" i="19"/>
  <c r="G1288" i="19"/>
  <c r="G1301" i="19"/>
  <c r="H1301" i="19"/>
  <c r="G1302" i="19"/>
  <c r="G1303" i="19" s="1"/>
  <c r="H1302" i="19"/>
  <c r="G1334" i="19"/>
  <c r="H1334" i="19" s="1"/>
  <c r="G1359" i="19"/>
  <c r="H1359" i="19" s="1"/>
  <c r="G1368" i="19"/>
  <c r="H1368" i="19" s="1"/>
  <c r="G1369" i="19"/>
  <c r="H1369" i="19" s="1"/>
  <c r="G1392" i="19"/>
  <c r="H1392" i="19" s="1"/>
  <c r="G1426" i="19"/>
  <c r="H1426" i="19" s="1"/>
  <c r="G1465" i="19"/>
  <c r="H1465" i="19" s="1"/>
  <c r="G1504" i="19"/>
  <c r="H1504" i="19" s="1"/>
  <c r="G1536" i="19"/>
  <c r="H1536" i="19" s="1"/>
  <c r="G1570" i="19"/>
  <c r="H1570" i="19" s="1"/>
  <c r="G1606" i="19"/>
  <c r="H1606" i="19" s="1"/>
  <c r="G1617" i="19"/>
  <c r="H1617" i="19" s="1"/>
  <c r="G1618" i="19"/>
  <c r="H1618" i="19" s="1"/>
  <c r="G1653" i="19"/>
  <c r="H1653" i="19" s="1"/>
  <c r="G1654" i="19"/>
  <c r="H1654" i="19" s="1"/>
  <c r="G1659" i="19"/>
  <c r="H1659" i="19" s="1"/>
  <c r="G1660" i="19"/>
  <c r="H1660" i="19" s="1"/>
  <c r="G1661" i="19"/>
  <c r="G1685" i="19"/>
  <c r="G1719" i="19"/>
  <c r="H1719" i="19" s="1"/>
  <c r="G1720" i="19"/>
  <c r="G1755" i="19"/>
  <c r="H1755" i="19" s="1"/>
  <c r="G1779" i="19"/>
  <c r="H1779" i="19" s="1"/>
  <c r="G1815" i="19"/>
  <c r="H1815" i="19" s="1"/>
  <c r="G1843" i="19"/>
  <c r="H1843" i="19" s="1"/>
  <c r="G1868" i="19"/>
  <c r="H1868" i="19" s="1"/>
  <c r="G1872" i="19"/>
  <c r="H1872" i="19"/>
  <c r="G1873" i="19"/>
  <c r="H1873" i="19" s="1"/>
  <c r="G1882" i="19"/>
  <c r="H1882" i="19"/>
  <c r="G1883" i="19"/>
  <c r="H1883" i="19" s="1"/>
  <c r="G1884" i="19"/>
  <c r="H1884" i="19" s="1"/>
  <c r="G1885" i="19"/>
  <c r="H1885" i="19" s="1"/>
  <c r="G1918" i="19"/>
  <c r="H1918" i="19" s="1"/>
  <c r="G1926" i="19"/>
  <c r="H1926" i="19" s="1"/>
  <c r="G1952" i="19"/>
  <c r="G1979" i="19"/>
  <c r="H1979" i="19" s="1"/>
  <c r="G1980" i="19"/>
  <c r="H1980" i="19" s="1"/>
  <c r="G1981" i="19"/>
  <c r="G1985" i="19"/>
  <c r="H1985" i="19" s="1"/>
  <c r="G1986" i="19"/>
  <c r="H1986" i="19" s="1"/>
  <c r="G1987" i="19"/>
  <c r="G2023" i="19"/>
  <c r="G2042" i="19"/>
  <c r="H2042" i="19" s="1"/>
  <c r="G2043" i="19"/>
  <c r="H2043" i="19" s="1"/>
  <c r="G2076" i="19"/>
  <c r="H2076" i="19" s="1"/>
  <c r="G2078" i="19"/>
  <c r="H2078" i="19" s="1"/>
  <c r="G2081" i="19"/>
  <c r="H2081" i="19" s="1"/>
  <c r="G2082" i="19"/>
  <c r="H2082" i="19" s="1"/>
  <c r="G2099" i="19"/>
  <c r="H2099" i="19" s="1"/>
  <c r="G2100" i="19"/>
  <c r="H2100" i="19" s="1"/>
  <c r="G2119" i="19"/>
  <c r="H2119" i="19" s="1"/>
  <c r="G2141" i="19"/>
  <c r="H2141" i="19"/>
  <c r="G2142" i="19"/>
  <c r="H2142" i="19" s="1"/>
  <c r="G2176" i="19"/>
  <c r="G2177" i="19" s="1"/>
  <c r="G2215" i="19"/>
  <c r="H2215" i="19" s="1"/>
  <c r="G2250" i="19"/>
  <c r="G2279" i="19"/>
  <c r="H2279" i="19" s="1"/>
  <c r="G2309" i="19"/>
  <c r="G2336" i="19"/>
  <c r="H2336" i="19" s="1"/>
  <c r="G2365" i="19"/>
  <c r="G2387" i="19"/>
  <c r="H2387" i="19" s="1"/>
  <c r="G2408" i="19"/>
  <c r="G2444" i="19"/>
  <c r="G2454" i="19"/>
  <c r="G2455" i="19" s="1"/>
  <c r="G2466" i="19"/>
  <c r="H2466" i="19" s="1"/>
  <c r="G2492" i="19"/>
  <c r="G2518" i="19"/>
  <c r="H2518" i="19" s="1"/>
  <c r="G2547" i="19"/>
  <c r="H2547" i="19"/>
  <c r="G2548" i="19"/>
  <c r="H2548" i="19" s="1"/>
  <c r="G2572" i="19"/>
  <c r="H2572" i="19" s="1"/>
  <c r="G2582" i="19"/>
  <c r="G2611" i="19"/>
  <c r="H2611" i="19" s="1"/>
  <c r="G2614" i="19"/>
  <c r="H2614" i="19" s="1"/>
  <c r="G2641" i="19"/>
  <c r="H2641" i="19"/>
  <c r="G2642" i="19"/>
  <c r="H2642" i="19" s="1"/>
  <c r="G2643" i="19"/>
  <c r="H2643" i="19" s="1"/>
  <c r="G2656" i="19"/>
  <c r="H2656" i="19" s="1"/>
  <c r="G2657" i="19"/>
  <c r="G2658" i="19" s="1"/>
  <c r="G2694" i="19"/>
  <c r="H2694" i="19" s="1"/>
  <c r="G2702" i="19"/>
  <c r="G2714" i="19"/>
  <c r="H2714" i="19" s="1"/>
  <c r="G2747" i="19"/>
  <c r="H2747" i="19"/>
  <c r="G2748" i="19"/>
  <c r="G2749" i="19" s="1"/>
  <c r="H2749" i="19" s="1"/>
  <c r="H2748" i="19"/>
  <c r="G2760" i="19"/>
  <c r="H2760" i="19" s="1"/>
  <c r="G2774" i="19"/>
  <c r="H2774" i="19" s="1"/>
  <c r="G2775" i="19"/>
  <c r="H2775" i="19" s="1"/>
  <c r="G2811" i="19"/>
  <c r="H2811" i="19" s="1"/>
  <c r="G2840" i="19"/>
  <c r="H2840" i="19" s="1"/>
  <c r="G2875" i="19"/>
  <c r="H2875" i="19" s="1"/>
  <c r="G2878" i="19"/>
  <c r="G2915" i="19"/>
  <c r="G2916" i="19" s="1"/>
  <c r="G2951" i="19"/>
  <c r="G2952" i="19" s="1"/>
  <c r="G2957" i="19"/>
  <c r="G2958" i="19" s="1"/>
  <c r="G2968" i="19"/>
  <c r="H2968" i="19" s="1"/>
  <c r="G2969" i="19"/>
  <c r="G2970" i="19" s="1"/>
  <c r="G3003" i="19"/>
  <c r="H3003" i="19" s="1"/>
  <c r="G3033" i="19"/>
  <c r="H3033" i="19" s="1"/>
  <c r="G3051" i="19"/>
  <c r="H3051" i="19"/>
  <c r="G3052" i="19"/>
  <c r="H3052" i="19" s="1"/>
  <c r="G3053" i="19"/>
  <c r="G3054" i="19" s="1"/>
  <c r="H3053" i="19"/>
  <c r="G3065" i="19"/>
  <c r="G3066" i="19" s="1"/>
  <c r="G3102" i="19"/>
  <c r="H3102" i="19" s="1"/>
  <c r="G3140" i="19"/>
  <c r="G3178" i="19"/>
  <c r="G3179" i="19" s="1"/>
  <c r="G3217" i="19"/>
  <c r="G3218" i="19" s="1"/>
  <c r="H3218" i="19" s="1"/>
  <c r="G3230" i="19"/>
  <c r="H3230" i="19" s="1"/>
  <c r="G3233" i="19"/>
  <c r="G3261" i="19"/>
  <c r="G3296" i="19"/>
  <c r="H3296" i="19"/>
  <c r="G3297" i="19"/>
  <c r="G3317" i="19"/>
  <c r="G3348" i="19"/>
  <c r="H3348" i="19" s="1"/>
  <c r="G3374" i="19"/>
  <c r="H3374" i="19" s="1"/>
  <c r="G3375" i="19"/>
  <c r="H3375" i="19" s="1"/>
  <c r="G3395" i="19"/>
  <c r="H3395" i="19" s="1"/>
  <c r="G3416" i="19"/>
  <c r="H3416" i="19" s="1"/>
  <c r="G3431" i="19"/>
  <c r="H3431" i="19" s="1"/>
  <c r="G3432" i="19"/>
  <c r="H3432" i="19" s="1"/>
  <c r="G3449" i="19"/>
  <c r="G3483" i="19"/>
  <c r="H3483" i="19" s="1"/>
  <c r="G3500" i="19"/>
  <c r="G3529" i="19"/>
  <c r="H3529" i="19" s="1"/>
  <c r="G3568" i="19"/>
  <c r="G3598" i="19"/>
  <c r="H3598" i="19" s="1"/>
  <c r="G3634" i="19"/>
  <c r="H3634" i="19" s="1"/>
  <c r="G3644" i="19"/>
  <c r="H3644" i="19" s="1"/>
  <c r="G3670" i="19"/>
  <c r="G3671" i="19" s="1"/>
  <c r="G3699" i="19"/>
  <c r="H3699" i="19" s="1"/>
  <c r="G3722" i="19"/>
  <c r="H3722" i="19"/>
  <c r="G3723" i="19"/>
  <c r="H3723" i="19" s="1"/>
  <c r="G3755" i="19"/>
  <c r="H3755" i="19" s="1"/>
  <c r="G3789" i="19"/>
  <c r="H3789" i="19" s="1"/>
  <c r="G3820" i="19"/>
  <c r="H3820" i="19" s="1"/>
  <c r="G3853" i="19"/>
  <c r="H3853" i="19" s="1"/>
  <c r="G3883" i="19"/>
  <c r="H3883" i="19" s="1"/>
  <c r="G3915" i="19"/>
  <c r="H3915" i="19" s="1"/>
  <c r="G3947" i="19"/>
  <c r="H3947" i="19" s="1"/>
  <c r="G3985" i="19"/>
  <c r="H3985" i="19" s="1"/>
  <c r="G4020" i="19"/>
  <c r="H4020" i="19" s="1"/>
  <c r="G4036" i="19"/>
  <c r="H4036" i="19" s="1"/>
  <c r="G4071" i="19"/>
  <c r="H4071" i="19" s="1"/>
  <c r="G4109" i="19"/>
  <c r="H4109" i="19" s="1"/>
  <c r="G4137" i="19"/>
  <c r="H4137" i="19" s="1"/>
  <c r="G4138" i="19"/>
  <c r="H4138" i="19" s="1"/>
  <c r="G4165" i="19"/>
  <c r="G4166" i="19" s="1"/>
  <c r="H4166" i="19" s="1"/>
  <c r="H4165" i="19"/>
  <c r="G4189" i="19"/>
  <c r="H4189" i="19"/>
  <c r="G4190" i="19"/>
  <c r="H4190" i="19" s="1"/>
  <c r="G4214" i="19"/>
  <c r="H4214" i="19" s="1"/>
  <c r="G4248" i="19"/>
  <c r="H4248" i="19" s="1"/>
  <c r="G4264" i="19"/>
  <c r="H4264" i="19" s="1"/>
  <c r="G4265" i="19"/>
  <c r="H4265" i="19" s="1"/>
  <c r="G4292" i="19"/>
  <c r="H4292" i="19" s="1"/>
  <c r="G4315" i="19"/>
  <c r="H4315" i="19" s="1"/>
  <c r="G4352" i="19"/>
  <c r="H4352" i="19" s="1"/>
  <c r="G4361" i="19"/>
  <c r="H4361" i="19" s="1"/>
  <c r="G4386" i="19"/>
  <c r="G4387" i="19" s="1"/>
  <c r="H4387" i="19" s="1"/>
  <c r="H4386" i="19"/>
  <c r="G4422" i="19"/>
  <c r="H4422" i="19"/>
  <c r="G4423" i="19"/>
  <c r="H4423" i="19" s="1"/>
  <c r="G4444" i="19"/>
  <c r="G4445" i="19" s="1"/>
  <c r="H4445" i="19" s="1"/>
  <c r="H4444" i="19"/>
  <c r="G4455" i="19"/>
  <c r="H4455" i="19" s="1"/>
  <c r="G4457" i="19"/>
  <c r="H4457" i="19" s="1"/>
  <c r="G4490" i="19"/>
  <c r="H4490" i="19" s="1"/>
  <c r="G4491" i="19"/>
  <c r="H4491" i="19" s="1"/>
  <c r="G4500" i="19"/>
  <c r="H4500" i="19" s="1"/>
  <c r="G4501" i="19"/>
  <c r="G4502" i="19" s="1"/>
  <c r="H4501" i="19"/>
  <c r="G4531" i="19"/>
  <c r="G4532" i="19" s="1"/>
  <c r="H4531" i="19"/>
  <c r="G4557" i="19"/>
  <c r="H4557" i="19" s="1"/>
  <c r="G4591" i="19"/>
  <c r="G4592" i="19" s="1"/>
  <c r="H4592" i="19" s="1"/>
  <c r="H4591" i="19"/>
  <c r="G4626" i="19"/>
  <c r="H4626" i="19" s="1"/>
  <c r="G4627" i="19"/>
  <c r="G4628" i="19" s="1"/>
  <c r="H4628" i="19" s="1"/>
  <c r="G4665" i="19"/>
  <c r="H4665" i="19" s="1"/>
  <c r="G4666" i="19"/>
  <c r="G4670" i="19"/>
  <c r="G4671" i="19" s="1"/>
  <c r="H4670" i="19"/>
  <c r="G4708" i="19"/>
  <c r="H4708" i="19" s="1"/>
  <c r="G4726" i="19"/>
  <c r="H4726" i="19" s="1"/>
  <c r="G4764" i="19"/>
  <c r="H4764" i="19" s="1"/>
  <c r="G4785" i="19"/>
  <c r="G4786" i="19" s="1"/>
  <c r="H4786" i="19" s="1"/>
  <c r="H4785" i="19"/>
  <c r="G4811" i="19"/>
  <c r="H4811" i="19" s="1"/>
  <c r="G4831" i="19"/>
  <c r="H4831" i="19" s="1"/>
  <c r="G4832" i="19"/>
  <c r="H4832" i="19" s="1"/>
  <c r="G4862" i="19"/>
  <c r="G4863" i="19" s="1"/>
  <c r="G4901" i="19"/>
  <c r="G4902" i="19" s="1"/>
  <c r="G4927" i="19"/>
  <c r="H4927" i="19" s="1"/>
  <c r="G4957" i="19"/>
  <c r="H4957" i="19" s="1"/>
  <c r="G4960" i="19"/>
  <c r="G4994" i="19"/>
  <c r="H4994" i="19" s="1"/>
  <c r="G5021" i="19"/>
  <c r="G5022" i="19" s="1"/>
  <c r="G5048" i="19"/>
  <c r="H5048" i="19" s="1"/>
  <c r="G5071" i="19"/>
  <c r="H5071" i="19" s="1"/>
  <c r="G5100" i="19"/>
  <c r="H5100" i="19" s="1"/>
  <c r="G5132" i="19"/>
  <c r="H5132" i="19" s="1"/>
  <c r="G5161" i="19"/>
  <c r="H5161" i="19" s="1"/>
  <c r="G5187" i="19"/>
  <c r="H5187" i="19"/>
  <c r="G5188" i="19"/>
  <c r="G5224" i="19"/>
  <c r="G5254" i="19"/>
  <c r="G5283" i="19"/>
  <c r="H5283" i="19" s="1"/>
  <c r="G5284" i="19"/>
  <c r="G5299" i="19"/>
  <c r="H5299" i="19" s="1"/>
  <c r="G5307" i="19"/>
  <c r="H5307" i="19" s="1"/>
  <c r="G5308" i="19"/>
  <c r="H5308" i="19" s="1"/>
  <c r="G5322" i="19"/>
  <c r="H5322" i="19" s="1"/>
  <c r="G5350" i="19"/>
  <c r="H5350" i="19" s="1"/>
  <c r="G5387" i="19"/>
  <c r="G5416" i="19"/>
  <c r="H5416" i="19" s="1"/>
  <c r="G5437" i="19"/>
  <c r="H5437" i="19" s="1"/>
  <c r="G5438" i="19"/>
  <c r="H5438" i="19" s="1"/>
  <c r="G5453" i="19"/>
  <c r="H5453" i="19" s="1"/>
  <c r="G5489" i="19"/>
  <c r="G5490" i="19" s="1"/>
  <c r="G5518" i="19"/>
  <c r="H5518" i="19" s="1"/>
  <c r="G5519" i="19"/>
  <c r="G5520" i="19" s="1"/>
  <c r="H5520" i="19" s="1"/>
  <c r="H5519" i="19"/>
  <c r="G5541" i="19"/>
  <c r="H5541" i="19" s="1"/>
  <c r="G5542" i="19"/>
  <c r="G5543" i="19" s="1"/>
  <c r="G5572" i="19"/>
  <c r="G5576" i="19"/>
  <c r="H5576" i="19" s="1"/>
  <c r="G5584" i="19"/>
  <c r="G5585" i="19" s="1"/>
  <c r="H5585" i="19" s="1"/>
  <c r="H5584" i="19"/>
  <c r="G5620" i="19"/>
  <c r="H5620" i="19" s="1"/>
  <c r="G5629" i="19"/>
  <c r="H5629" i="19" s="1"/>
  <c r="G5663" i="19"/>
  <c r="G5664" i="19" s="1"/>
  <c r="H5664" i="19" s="1"/>
  <c r="G5665" i="19"/>
  <c r="G5680" i="19"/>
  <c r="H5680" i="19" s="1"/>
  <c r="G5691" i="19"/>
  <c r="G5725" i="19"/>
  <c r="G5726" i="19" s="1"/>
  <c r="H5725" i="19"/>
  <c r="G5743" i="19"/>
  <c r="G5744" i="19" s="1"/>
  <c r="H5743" i="19"/>
  <c r="G5770" i="19"/>
  <c r="G5771" i="19" s="1"/>
  <c r="G5772" i="19" s="1"/>
  <c r="H5770" i="19"/>
  <c r="H5771" i="19"/>
  <c r="G5796" i="19"/>
  <c r="H5796" i="19" s="1"/>
  <c r="G5820" i="19"/>
  <c r="H5820" i="19" s="1"/>
  <c r="G5857" i="19"/>
  <c r="G5858" i="19" s="1"/>
  <c r="G5894" i="19"/>
  <c r="H5894" i="19" s="1"/>
  <c r="G5921" i="19"/>
  <c r="H5921" i="19"/>
  <c r="G5922" i="19"/>
  <c r="H5922" i="19" s="1"/>
  <c r="G5954" i="19"/>
  <c r="H5954" i="19" s="1"/>
  <c r="G5969" i="19"/>
  <c r="H5969" i="19"/>
  <c r="G5970" i="19"/>
  <c r="H5970" i="19" s="1"/>
  <c r="G5971" i="19"/>
  <c r="G5972" i="19" s="1"/>
  <c r="G5988" i="19"/>
  <c r="H5988" i="19" s="1"/>
  <c r="G5989" i="19"/>
  <c r="G5990" i="19" s="1"/>
  <c r="H5989" i="19"/>
  <c r="G6016" i="19"/>
  <c r="G6017" i="19" s="1"/>
  <c r="G6018" i="19" s="1"/>
  <c r="G6053" i="19"/>
  <c r="H6053" i="19" s="1"/>
  <c r="G6056" i="19"/>
  <c r="H6056" i="19" s="1"/>
  <c r="G6057" i="19"/>
  <c r="H6057" i="19" s="1"/>
  <c r="G6087" i="19"/>
  <c r="H6087" i="19" s="1"/>
  <c r="G6088" i="19"/>
  <c r="G6109" i="19"/>
  <c r="G6110" i="19" s="1"/>
  <c r="H6109" i="19"/>
  <c r="G6127" i="19"/>
  <c r="H6127" i="19" s="1"/>
  <c r="G6128" i="19"/>
  <c r="G6159" i="19"/>
  <c r="H6159" i="19" s="1"/>
  <c r="G6194" i="19"/>
  <c r="H6194" i="19" s="1"/>
  <c r="G6229" i="19"/>
  <c r="G6230" i="19" s="1"/>
  <c r="H6229" i="19"/>
  <c r="G6249" i="19"/>
  <c r="H6249" i="19" s="1"/>
  <c r="G6281" i="19"/>
  <c r="H6281" i="19"/>
  <c r="G6282" i="19"/>
  <c r="H6282" i="19" s="1"/>
  <c r="G6297" i="19"/>
  <c r="G6330" i="19"/>
  <c r="H6330" i="19" s="1"/>
  <c r="G6331" i="19"/>
  <c r="H6331" i="19" s="1"/>
  <c r="G6332" i="19"/>
  <c r="H6332" i="19" s="1"/>
  <c r="G6333" i="19"/>
  <c r="G6368" i="19"/>
  <c r="H6368" i="19" s="1"/>
  <c r="G6369" i="19"/>
  <c r="G6399" i="19"/>
  <c r="H6399" i="19" s="1"/>
  <c r="G6431" i="19"/>
  <c r="H6431" i="19" s="1"/>
  <c r="G6454" i="19"/>
  <c r="G6455" i="19" s="1"/>
  <c r="H6454" i="19"/>
  <c r="G6477" i="19"/>
  <c r="H6477" i="19" s="1"/>
  <c r="G6511" i="19"/>
  <c r="H6511" i="19"/>
  <c r="G6512" i="19"/>
  <c r="H6512" i="19" s="1"/>
  <c r="G6513" i="19"/>
  <c r="H6513" i="19" s="1"/>
  <c r="G6515" i="19"/>
  <c r="H6515" i="19" s="1"/>
  <c r="G6517" i="19"/>
  <c r="H6517" i="19" s="1"/>
  <c r="G6556" i="19"/>
  <c r="H6556" i="19" s="1"/>
  <c r="G6558" i="19"/>
  <c r="G6568" i="19"/>
  <c r="H6568" i="19" s="1"/>
  <c r="G6569" i="19"/>
  <c r="G6584" i="19"/>
  <c r="G6585" i="19" s="1"/>
  <c r="H6585" i="19" s="1"/>
  <c r="G6619" i="19"/>
  <c r="H6619" i="19" s="1"/>
  <c r="G6620" i="19"/>
  <c r="H6620" i="19" s="1"/>
  <c r="G6621" i="19"/>
  <c r="G6646" i="19"/>
  <c r="G6647" i="19" s="1"/>
  <c r="G6667" i="19"/>
  <c r="H6667" i="19" s="1"/>
  <c r="G6668" i="19"/>
  <c r="G6669" i="19" s="1"/>
  <c r="H6668" i="19"/>
  <c r="G6689" i="19"/>
  <c r="H6689" i="19"/>
  <c r="G6690" i="19"/>
  <c r="H6690" i="19" s="1"/>
  <c r="G6695" i="19"/>
  <c r="H6695" i="19" s="1"/>
  <c r="G6734" i="19"/>
  <c r="H6734" i="19" s="1"/>
  <c r="G6771" i="19"/>
  <c r="H6771" i="19" s="1"/>
  <c r="G6795" i="19"/>
  <c r="G6826" i="19"/>
  <c r="H6826" i="19" s="1"/>
  <c r="G6827" i="19"/>
  <c r="H6827" i="19" s="1"/>
  <c r="G6860" i="19"/>
  <c r="G6891" i="19"/>
  <c r="H6891" i="19" s="1"/>
  <c r="G6892" i="19"/>
  <c r="H6892" i="19" s="1"/>
  <c r="G6926" i="19"/>
  <c r="H6926" i="19" s="1"/>
  <c r="G6943" i="19"/>
  <c r="H6943" i="19" s="1"/>
  <c r="G6981" i="19"/>
  <c r="G7014" i="19"/>
  <c r="H7014" i="19" s="1"/>
  <c r="G7027" i="19"/>
  <c r="H7027" i="19" s="1"/>
  <c r="G7064" i="19"/>
  <c r="H7064" i="19" s="1"/>
  <c r="G7100" i="19"/>
  <c r="H7100" i="19" s="1"/>
  <c r="G7134" i="19"/>
  <c r="H7134" i="19" s="1"/>
  <c r="G7136" i="19"/>
  <c r="H7136" i="19" s="1"/>
  <c r="G7174" i="19"/>
  <c r="G7175" i="19" s="1"/>
  <c r="G7176" i="19" s="1"/>
  <c r="H7174" i="19"/>
  <c r="G7185" i="19"/>
  <c r="H7185" i="19" s="1"/>
  <c r="G7186" i="19"/>
  <c r="G7187" i="19" s="1"/>
  <c r="G7188" i="19" s="1"/>
  <c r="H7186" i="19"/>
  <c r="G7216" i="19"/>
  <c r="G7217" i="19" s="1"/>
  <c r="G7218" i="19" s="1"/>
  <c r="G7255" i="19"/>
  <c r="G7256" i="19" s="1"/>
  <c r="H7256" i="19" s="1"/>
  <c r="H7255" i="19"/>
  <c r="G7280" i="19"/>
  <c r="H7280" i="19" s="1"/>
  <c r="G7298" i="19"/>
  <c r="G7325" i="19"/>
  <c r="G7326" i="19" s="1"/>
  <c r="H7325" i="19"/>
  <c r="G7359" i="19"/>
  <c r="H7359" i="19" s="1"/>
  <c r="G7395" i="19"/>
  <c r="H7395" i="19" s="1"/>
  <c r="G7431" i="19"/>
  <c r="H7431" i="19" s="1"/>
  <c r="G7470" i="19"/>
  <c r="H7470" i="19" s="1"/>
  <c r="G7503" i="19"/>
  <c r="H7503" i="19" s="1"/>
  <c r="G7504" i="19"/>
  <c r="G7505" i="19" s="1"/>
  <c r="G7526" i="19"/>
  <c r="H7526" i="19" s="1"/>
  <c r="G7540" i="19"/>
  <c r="H7540" i="19" s="1"/>
  <c r="G7555" i="19"/>
  <c r="H7555" i="19" s="1"/>
  <c r="G7556" i="19"/>
  <c r="H7556" i="19" s="1"/>
  <c r="G7573" i="19"/>
  <c r="H7573" i="19" s="1"/>
  <c r="G7607" i="19"/>
  <c r="H7607" i="19" s="1"/>
  <c r="G7608" i="19"/>
  <c r="G7633" i="19"/>
  <c r="G7634" i="19" s="1"/>
  <c r="G7640" i="19"/>
  <c r="H7640" i="19" s="1"/>
  <c r="G7641" i="19"/>
  <c r="G7665" i="19"/>
  <c r="H7665" i="19" s="1"/>
  <c r="G7698" i="19"/>
  <c r="G7699" i="19" s="1"/>
  <c r="H7699" i="19" s="1"/>
  <c r="H7698" i="19"/>
  <c r="G7704" i="19"/>
  <c r="G7705" i="19" s="1"/>
  <c r="H7704" i="19"/>
  <c r="G7740" i="19"/>
  <c r="G7775" i="19"/>
  <c r="H7775" i="19" s="1"/>
  <c r="G7776" i="19"/>
  <c r="G7812" i="19"/>
  <c r="G7820" i="19"/>
  <c r="H7820" i="19" s="1"/>
  <c r="G7822" i="19"/>
  <c r="G7823" i="19" s="1"/>
  <c r="H7822" i="19"/>
  <c r="G7859" i="19"/>
  <c r="H7859" i="19" s="1"/>
  <c r="G7893" i="19"/>
  <c r="G7909" i="19"/>
  <c r="H7909" i="19" s="1"/>
  <c r="G7941" i="19"/>
  <c r="G7977" i="19"/>
  <c r="G7996" i="19"/>
  <c r="H7996" i="19"/>
  <c r="G7997" i="19"/>
  <c r="H7997" i="19" s="1"/>
  <c r="G7998" i="19"/>
  <c r="G8030" i="19"/>
  <c r="H8030" i="19"/>
  <c r="G8031" i="19"/>
  <c r="G8065" i="19"/>
  <c r="G8098" i="19"/>
  <c r="G8099" i="19" s="1"/>
  <c r="H8099" i="19" s="1"/>
  <c r="H8098" i="19"/>
  <c r="G8128" i="19"/>
  <c r="H8128" i="19" s="1"/>
  <c r="G8163" i="19"/>
  <c r="G8191" i="19"/>
  <c r="H8191" i="19" s="1"/>
  <c r="G8203" i="19"/>
  <c r="H8203" i="19" s="1"/>
  <c r="G8232" i="19"/>
  <c r="H8232" i="19" s="1"/>
  <c r="G8266" i="19"/>
  <c r="H8266" i="19" s="1"/>
  <c r="G8300" i="19"/>
  <c r="G8325" i="19"/>
  <c r="H8325" i="19" s="1"/>
  <c r="G8360" i="19"/>
  <c r="H8360" i="19" s="1"/>
  <c r="G8392" i="19"/>
  <c r="H8392" i="19" s="1"/>
  <c r="G8419" i="19"/>
  <c r="G8420" i="19" s="1"/>
  <c r="H8419" i="19"/>
  <c r="G8427" i="19"/>
  <c r="G8428" i="19" s="1"/>
  <c r="H8427" i="19"/>
  <c r="G8466" i="19"/>
  <c r="H8466" i="19" s="1"/>
  <c r="G8467" i="19"/>
  <c r="G8468" i="19" s="1"/>
  <c r="G8469" i="19" s="1"/>
  <c r="H8467" i="19"/>
  <c r="G8485" i="19"/>
  <c r="G8515" i="19"/>
  <c r="G8547" i="19"/>
  <c r="H8547" i="19" s="1"/>
  <c r="G8575" i="19"/>
  <c r="G8610" i="19"/>
  <c r="G8611" i="19" s="1"/>
  <c r="H8610" i="19"/>
  <c r="G8628" i="19"/>
  <c r="H8628" i="19" s="1"/>
  <c r="G8661" i="19"/>
  <c r="H8661" i="19" s="1"/>
  <c r="G8662" i="19"/>
  <c r="G8698" i="19"/>
  <c r="G8737" i="19"/>
  <c r="G8762" i="19"/>
  <c r="H8762" i="19" s="1"/>
  <c r="G8775" i="19"/>
  <c r="H8775" i="19" s="1"/>
  <c r="G8776" i="19"/>
  <c r="G8811" i="19"/>
  <c r="H8811" i="19" s="1"/>
  <c r="G8812" i="19"/>
  <c r="H8812" i="19" s="1"/>
  <c r="G8828" i="19"/>
  <c r="H8828" i="19" s="1"/>
  <c r="G8829" i="19"/>
  <c r="H8829" i="19" s="1"/>
  <c r="G8865" i="19"/>
  <c r="H8865" i="19" s="1"/>
  <c r="G8900" i="19"/>
  <c r="H8900" i="19" s="1"/>
  <c r="G8901" i="19"/>
  <c r="H8901" i="19" s="1"/>
  <c r="G8925" i="19"/>
  <c r="H8925" i="19" s="1"/>
  <c r="G8953" i="19"/>
  <c r="H8953" i="19" s="1"/>
  <c r="G8954" i="19"/>
  <c r="H8954" i="19" s="1"/>
  <c r="G8971" i="19"/>
  <c r="H8971" i="19" s="1"/>
  <c r="G8974" i="19"/>
  <c r="H8974" i="19" s="1"/>
  <c r="G9013" i="19"/>
  <c r="H9013" i="19" s="1"/>
  <c r="G9043" i="19"/>
  <c r="H9043" i="19" s="1"/>
  <c r="G9074" i="19"/>
  <c r="H9074" i="19" s="1"/>
  <c r="G9075" i="19"/>
  <c r="H9075" i="19" s="1"/>
  <c r="G9113" i="19"/>
  <c r="H9113" i="19" s="1"/>
  <c r="G9150" i="19"/>
  <c r="H9150" i="19" s="1"/>
  <c r="G9151" i="19"/>
  <c r="H9151" i="19" s="1"/>
  <c r="G9173" i="19"/>
  <c r="H9173" i="19" s="1"/>
  <c r="G9181" i="19"/>
  <c r="H9181" i="19" s="1"/>
  <c r="G9219" i="19"/>
  <c r="H9219" i="19" s="1"/>
  <c r="G9220" i="19"/>
  <c r="G9254" i="19"/>
  <c r="H9254" i="19" s="1"/>
  <c r="G9257" i="19"/>
  <c r="H9257" i="19" s="1"/>
  <c r="G9290" i="19"/>
  <c r="H9290" i="19" s="1"/>
  <c r="G9319" i="19"/>
  <c r="H9319" i="19" s="1"/>
  <c r="G9324" i="19"/>
  <c r="H9324" i="19" s="1"/>
  <c r="G9325" i="19"/>
  <c r="H9325" i="19" s="1"/>
  <c r="G9328" i="19"/>
  <c r="G9347" i="19"/>
  <c r="H9347" i="19" s="1"/>
  <c r="G9371" i="19"/>
  <c r="H9371" i="19" s="1"/>
  <c r="G9373" i="19"/>
  <c r="H9373" i="19" s="1"/>
  <c r="G9377" i="19"/>
  <c r="H9377" i="19" s="1"/>
  <c r="G9416" i="19"/>
  <c r="G9455" i="19"/>
  <c r="H9455" i="19" s="1"/>
  <c r="G9456" i="19"/>
  <c r="H9456" i="19" s="1"/>
  <c r="G9491" i="19"/>
  <c r="H9491" i="19" s="1"/>
  <c r="G9511" i="19"/>
  <c r="H9511" i="19" s="1"/>
  <c r="G9535" i="19"/>
  <c r="G9536" i="19" s="1"/>
  <c r="G9565" i="19"/>
  <c r="H9565" i="19" s="1"/>
  <c r="G9596" i="19"/>
  <c r="H9596" i="19"/>
  <c r="G9597" i="19"/>
  <c r="H9597" i="19" s="1"/>
  <c r="G9631" i="19"/>
  <c r="H9631" i="19" s="1"/>
  <c r="G9632" i="19"/>
  <c r="H9632" i="19" s="1"/>
  <c r="G9659" i="19"/>
  <c r="H9659" i="19" s="1"/>
  <c r="G9688" i="19"/>
  <c r="H9688" i="19" s="1"/>
  <c r="G9716" i="19"/>
  <c r="G9717" i="19" s="1"/>
  <c r="H9717" i="19" s="1"/>
  <c r="H9716" i="19"/>
  <c r="G9747" i="19"/>
  <c r="H9747" i="19" s="1"/>
  <c r="G9759" i="19"/>
  <c r="H9759" i="19" s="1"/>
  <c r="G9785" i="19"/>
  <c r="G9786" i="19" s="1"/>
  <c r="H9785" i="19"/>
  <c r="G9814" i="19"/>
  <c r="H9814" i="19" s="1"/>
  <c r="G9849" i="19"/>
  <c r="G9860" i="19"/>
  <c r="H9860" i="19"/>
  <c r="G9861" i="19"/>
  <c r="G9886" i="19"/>
  <c r="H9886" i="19" s="1"/>
  <c r="G9887" i="19"/>
  <c r="H9887" i="19" s="1"/>
  <c r="G9920" i="19"/>
  <c r="H9920" i="19" s="1"/>
  <c r="G9921" i="19"/>
  <c r="G9949" i="19"/>
  <c r="H9949" i="19" s="1"/>
  <c r="G9985" i="19"/>
  <c r="H9985" i="19" s="1"/>
  <c r="G9986" i="19"/>
  <c r="G9987" i="19" s="1"/>
  <c r="H9986" i="19"/>
  <c r="G10007" i="19"/>
  <c r="H10007" i="19" s="1"/>
  <c r="G10029" i="19"/>
  <c r="G10051" i="19"/>
  <c r="H10051" i="19" s="1"/>
  <c r="G10052" i="19"/>
  <c r="G10053" i="19" s="1"/>
  <c r="H10052" i="19"/>
  <c r="G10087" i="19"/>
  <c r="H10087" i="19" s="1"/>
  <c r="G10108" i="19"/>
  <c r="H10108" i="19" s="1"/>
  <c r="G10110" i="19"/>
  <c r="H10110" i="19" s="1"/>
  <c r="G10134" i="19"/>
  <c r="H10134" i="19" s="1"/>
  <c r="G10158" i="19"/>
  <c r="H10158" i="19" s="1"/>
  <c r="G10160" i="19"/>
  <c r="H10160" i="19" s="1"/>
  <c r="G10194" i="19"/>
  <c r="H10194" i="19" s="1"/>
  <c r="G10226" i="19"/>
  <c r="H10226" i="19" s="1"/>
  <c r="G10253" i="19"/>
  <c r="H10253" i="19" s="1"/>
  <c r="G10273" i="19"/>
  <c r="H10273" i="19" s="1"/>
  <c r="G10309" i="19"/>
  <c r="H10309" i="19" s="1"/>
  <c r="G10337" i="19"/>
  <c r="H10337" i="19" s="1"/>
  <c r="G10365" i="19"/>
  <c r="H10365" i="19" s="1"/>
  <c r="G10366" i="19"/>
  <c r="H10366" i="19" s="1"/>
  <c r="G10401" i="19"/>
  <c r="H10401" i="19" s="1"/>
  <c r="G10432" i="19"/>
  <c r="H10432" i="19" s="1"/>
  <c r="G10433" i="19"/>
  <c r="H10433" i="19" s="1"/>
  <c r="G10466" i="19"/>
  <c r="H10466" i="19" s="1"/>
  <c r="G10483" i="19"/>
  <c r="H10483" i="19" s="1"/>
  <c r="G10488" i="19"/>
  <c r="H10488" i="19" s="1"/>
  <c r="G10504" i="19"/>
  <c r="H10504" i="19" s="1"/>
  <c r="G10541" i="19"/>
  <c r="H10541" i="19"/>
  <c r="G10542" i="19"/>
  <c r="H10542" i="19" s="1"/>
  <c r="G10579" i="19"/>
  <c r="H10579" i="19" s="1"/>
  <c r="G10611" i="19"/>
  <c r="H10611" i="19" s="1"/>
  <c r="G10616" i="19"/>
  <c r="H10616" i="19" s="1"/>
  <c r="G10639" i="19"/>
  <c r="H10639" i="19" s="1"/>
  <c r="G10673" i="19"/>
  <c r="H10673" i="19"/>
  <c r="G10674" i="19"/>
  <c r="H10674" i="19" s="1"/>
  <c r="G10710" i="19"/>
  <c r="H10710" i="19" s="1"/>
  <c r="G10724" i="19"/>
  <c r="H10724" i="19" s="1"/>
  <c r="G10725" i="19"/>
  <c r="H10725" i="19" s="1"/>
  <c r="G10757" i="19"/>
  <c r="H10757" i="19" s="1"/>
  <c r="G10758" i="19"/>
  <c r="H10758" i="19" s="1"/>
  <c r="G10761" i="19"/>
  <c r="H10761" i="19" s="1"/>
  <c r="G10797" i="19"/>
  <c r="G10798" i="19" s="1"/>
  <c r="H10797" i="19"/>
  <c r="G10815" i="19"/>
  <c r="H10815" i="19" s="1"/>
  <c r="G10816" i="19"/>
  <c r="H10816" i="19" s="1"/>
  <c r="G10827" i="19"/>
  <c r="H10827" i="19" s="1"/>
  <c r="G10841" i="19"/>
  <c r="H10841" i="19" s="1"/>
  <c r="G10842" i="19"/>
  <c r="G10843" i="19" s="1"/>
  <c r="G10868" i="19"/>
  <c r="H10868" i="19" s="1"/>
  <c r="G10869" i="19"/>
  <c r="G10870" i="19" s="1"/>
  <c r="H10869" i="19"/>
  <c r="G10899" i="19"/>
  <c r="H10899" i="19" s="1"/>
  <c r="G10925" i="19"/>
  <c r="G10926" i="19" s="1"/>
  <c r="G10958" i="19"/>
  <c r="G10959" i="19" s="1"/>
  <c r="G10979" i="19"/>
  <c r="G10980" i="19" s="1"/>
  <c r="H10980" i="19" s="1"/>
  <c r="H10979" i="19"/>
  <c r="G10983" i="19"/>
  <c r="H10983" i="19" s="1"/>
  <c r="G11008" i="19"/>
  <c r="H11008" i="19" s="1"/>
  <c r="G11026" i="19"/>
  <c r="H11026" i="19" s="1"/>
  <c r="G11047" i="19"/>
  <c r="H11047" i="19" s="1"/>
  <c r="G11048" i="19"/>
  <c r="H11048" i="19" s="1"/>
  <c r="G11078" i="19"/>
  <c r="G11079" i="19" s="1"/>
  <c r="H11078" i="19"/>
  <c r="G11114" i="19"/>
  <c r="G11115" i="19" s="1"/>
  <c r="G11147" i="19"/>
  <c r="G11148" i="19" s="1"/>
  <c r="H11147" i="19"/>
  <c r="G11185" i="19"/>
  <c r="G11186" i="19" s="1"/>
  <c r="G11223" i="19"/>
  <c r="H11223" i="19" s="1"/>
  <c r="G11253" i="19"/>
  <c r="H11253" i="19" s="1"/>
  <c r="G11282" i="19"/>
  <c r="H11282" i="19" s="1"/>
  <c r="G11283" i="19"/>
  <c r="H11283" i="19" s="1"/>
  <c r="G11307" i="19"/>
  <c r="H11307" i="19" s="1"/>
  <c r="G11330" i="19"/>
  <c r="H11330" i="19" s="1"/>
  <c r="G11331" i="19"/>
  <c r="H11331" i="19" s="1"/>
  <c r="G11368" i="19"/>
  <c r="H11368" i="19" s="1"/>
  <c r="G11385" i="19"/>
  <c r="H11385" i="19" s="1"/>
  <c r="G11422" i="19"/>
  <c r="H11422" i="19"/>
  <c r="G11423" i="19"/>
  <c r="H11423" i="19" s="1"/>
  <c r="G11440" i="19"/>
  <c r="H11440" i="19"/>
  <c r="G11441" i="19"/>
  <c r="H11441" i="19" s="1"/>
  <c r="G11462" i="19"/>
  <c r="H11462" i="19" s="1"/>
  <c r="G11463" i="19"/>
  <c r="H11463" i="19" s="1"/>
  <c r="G11483" i="19"/>
  <c r="H11483" i="19" s="1"/>
  <c r="G11491" i="19"/>
  <c r="H11491" i="19" s="1"/>
  <c r="G11523" i="19"/>
  <c r="H11523" i="19" s="1"/>
  <c r="G11553" i="19"/>
  <c r="H11553" i="19" s="1"/>
  <c r="G11567" i="19"/>
  <c r="H11567" i="19" s="1"/>
  <c r="G11589" i="19"/>
  <c r="H11589" i="19" s="1"/>
  <c r="G11627" i="19"/>
  <c r="H11627" i="19" s="1"/>
  <c r="G11639" i="19"/>
  <c r="H11639" i="19" s="1"/>
  <c r="G11664" i="19"/>
  <c r="H11664" i="19" s="1"/>
  <c r="G11676" i="19"/>
  <c r="H11676" i="19" s="1"/>
  <c r="G11677" i="19"/>
  <c r="H11677" i="19" s="1"/>
  <c r="G11703" i="19"/>
  <c r="H11703" i="19" s="1"/>
  <c r="G11709" i="19"/>
  <c r="H11709" i="19" s="1"/>
  <c r="G11711" i="19"/>
  <c r="H11711" i="19" s="1"/>
  <c r="G11746" i="19"/>
  <c r="H11746" i="19" s="1"/>
  <c r="G11747" i="19"/>
  <c r="G11776" i="19"/>
  <c r="H11776" i="19" s="1"/>
  <c r="G11777" i="19"/>
  <c r="G11814" i="19"/>
  <c r="H11814" i="19" s="1"/>
  <c r="G11823" i="19"/>
  <c r="G11852" i="19"/>
  <c r="H11852" i="19" s="1"/>
  <c r="G11874" i="19"/>
  <c r="H11874" i="19" s="1"/>
  <c r="G11875" i="19"/>
  <c r="H11875" i="19" s="1"/>
  <c r="G11912" i="19"/>
  <c r="H11912" i="19" s="1"/>
  <c r="G11946" i="19"/>
  <c r="H11946" i="19" s="1"/>
  <c r="G11947" i="19"/>
  <c r="H11947" i="19" s="1"/>
  <c r="G11957" i="19"/>
  <c r="G11987" i="19"/>
  <c r="G11996" i="19"/>
  <c r="H11996" i="19" s="1"/>
  <c r="G12034" i="19"/>
  <c r="H12034" i="19" s="1"/>
  <c r="G12041" i="19"/>
  <c r="G12049" i="19"/>
  <c r="H12049" i="19" s="1"/>
  <c r="G12060" i="19"/>
  <c r="H12060" i="19" s="1"/>
  <c r="G12089" i="19"/>
  <c r="G12118" i="19"/>
  <c r="H12118" i="19" s="1"/>
  <c r="G12119" i="19"/>
  <c r="G12137" i="19"/>
  <c r="G12172" i="19"/>
  <c r="H12172" i="19" s="1"/>
  <c r="G12182" i="19"/>
  <c r="H12182" i="19" s="1"/>
  <c r="G12190" i="19"/>
  <c r="H12190" i="19" s="1"/>
  <c r="G12191" i="19"/>
  <c r="G12223" i="19"/>
  <c r="G12224" i="19" s="1"/>
  <c r="G12257" i="19"/>
  <c r="G12258" i="19" s="1"/>
  <c r="H12258" i="19" s="1"/>
  <c r="H12257" i="19"/>
  <c r="G12295" i="19"/>
  <c r="H12295" i="19" s="1"/>
  <c r="G12296" i="19"/>
  <c r="H12296" i="19" s="1"/>
  <c r="G12297" i="19"/>
  <c r="H12297" i="19" s="1"/>
  <c r="G12298" i="19"/>
  <c r="H12298" i="19" s="1"/>
  <c r="G12299" i="19"/>
  <c r="H12299" i="19" s="1"/>
  <c r="G12300" i="19"/>
  <c r="H12300" i="19" s="1"/>
  <c r="G12301" i="19"/>
  <c r="H12301" i="19" s="1"/>
  <c r="G12302" i="19"/>
  <c r="H12302" i="19" s="1"/>
  <c r="G12303" i="19"/>
  <c r="H12303" i="19" s="1"/>
  <c r="G12304" i="19"/>
  <c r="H12304" i="19" s="1"/>
  <c r="G12305" i="19"/>
  <c r="H12305" i="19" s="1"/>
  <c r="G12306" i="19"/>
  <c r="H12306" i="19"/>
  <c r="G12307" i="19"/>
  <c r="H12307" i="19" s="1"/>
  <c r="G12308" i="19"/>
  <c r="H12308" i="19" s="1"/>
  <c r="G12309" i="19"/>
  <c r="H12309" i="19" s="1"/>
  <c r="G12310" i="19"/>
  <c r="H12310" i="19" s="1"/>
  <c r="G12311" i="19"/>
  <c r="H12311" i="19" s="1"/>
  <c r="G12312" i="19"/>
  <c r="H12312" i="19" s="1"/>
  <c r="G12313" i="19"/>
  <c r="H12313" i="19" s="1"/>
  <c r="G12314" i="19"/>
  <c r="H12314" i="19" s="1"/>
  <c r="G12315" i="19"/>
  <c r="H12315" i="19" s="1"/>
  <c r="G12316" i="19"/>
  <c r="H12316" i="19" s="1"/>
  <c r="G12317" i="19"/>
  <c r="H12317" i="19" s="1"/>
  <c r="G12318" i="19"/>
  <c r="H12318" i="19" s="1"/>
  <c r="G12319" i="19"/>
  <c r="H12319" i="19" s="1"/>
  <c r="G12320" i="19"/>
  <c r="H12320" i="19" s="1"/>
  <c r="G12321" i="19"/>
  <c r="H12321" i="19" s="1"/>
  <c r="G12322" i="19"/>
  <c r="H12322" i="19" s="1"/>
  <c r="G12323" i="19"/>
  <c r="H12323" i="19" s="1"/>
  <c r="G12324" i="19"/>
  <c r="H12324" i="19" s="1"/>
  <c r="G12325" i="19"/>
  <c r="H12325" i="19" s="1"/>
  <c r="G12326" i="19"/>
  <c r="H12326" i="19" s="1"/>
  <c r="G12327" i="19"/>
  <c r="H12327" i="19" s="1"/>
  <c r="G12328" i="19"/>
  <c r="H12328" i="19" s="1"/>
  <c r="G12329" i="19"/>
  <c r="H12329" i="19" s="1"/>
  <c r="G12330" i="19"/>
  <c r="H12330" i="19" s="1"/>
  <c r="G12331" i="19"/>
  <c r="H12331" i="19" s="1"/>
  <c r="G12332" i="19"/>
  <c r="H12332" i="19" s="1"/>
  <c r="G12333" i="19"/>
  <c r="H12333" i="19" s="1"/>
  <c r="G12334" i="19"/>
  <c r="H12334" i="19" s="1"/>
  <c r="G12335" i="19"/>
  <c r="H12335" i="19" s="1"/>
  <c r="G12336" i="19"/>
  <c r="H12336" i="19" s="1"/>
  <c r="G12337" i="19"/>
  <c r="H12337" i="19" s="1"/>
  <c r="G12338" i="19"/>
  <c r="H12338" i="19" s="1"/>
  <c r="G12339" i="19"/>
  <c r="H12339" i="19"/>
  <c r="G12340" i="19"/>
  <c r="H12340" i="19" s="1"/>
  <c r="G12341" i="19"/>
  <c r="H12341" i="19" s="1"/>
  <c r="G12342" i="19"/>
  <c r="H12342" i="19" s="1"/>
  <c r="G12343" i="19"/>
  <c r="H12343" i="19" s="1"/>
  <c r="G12344" i="19"/>
  <c r="H12344" i="19" s="1"/>
  <c r="G12345" i="19"/>
  <c r="H12345" i="19" s="1"/>
  <c r="G12346" i="19"/>
  <c r="H12346" i="19" s="1"/>
  <c r="G12347" i="19"/>
  <c r="H12347" i="19" s="1"/>
  <c r="G12348" i="19"/>
  <c r="H12348" i="19" s="1"/>
  <c r="G12349" i="19"/>
  <c r="H12349" i="19" s="1"/>
  <c r="G12350" i="19"/>
  <c r="H12350" i="19" s="1"/>
  <c r="G12351" i="19"/>
  <c r="H12351" i="19" s="1"/>
  <c r="G12352" i="19"/>
  <c r="H12352" i="19" s="1"/>
  <c r="G12353" i="19"/>
  <c r="H12353" i="19" s="1"/>
  <c r="G12354" i="19"/>
  <c r="H12354" i="19" s="1"/>
  <c r="G12355" i="19"/>
  <c r="H12355" i="19" s="1"/>
  <c r="G12356" i="19"/>
  <c r="H12356" i="19" s="1"/>
  <c r="G12357" i="19"/>
  <c r="H12357" i="19"/>
  <c r="G12358" i="19"/>
  <c r="H12358" i="19" s="1"/>
  <c r="G12359" i="19"/>
  <c r="H12359" i="19" s="1"/>
  <c r="G12360" i="19"/>
  <c r="H12360" i="19" s="1"/>
  <c r="G12361" i="19"/>
  <c r="H12361" i="19" s="1"/>
  <c r="G12362" i="19"/>
  <c r="H12362" i="19" s="1"/>
  <c r="G12363" i="19"/>
  <c r="H12363" i="19" s="1"/>
  <c r="G12364" i="19"/>
  <c r="H12364" i="19" s="1"/>
  <c r="G12365" i="19"/>
  <c r="H12365" i="19" s="1"/>
  <c r="G12366" i="19"/>
  <c r="H12366" i="19"/>
  <c r="G12367" i="19"/>
  <c r="H12367" i="19" s="1"/>
  <c r="G12368" i="19"/>
  <c r="H12368" i="19" s="1"/>
  <c r="G12369" i="19"/>
  <c r="H12369" i="19" s="1"/>
  <c r="G12370" i="19"/>
  <c r="H12370" i="19" s="1"/>
  <c r="G12371" i="19"/>
  <c r="H12371" i="19" s="1"/>
  <c r="G12372" i="19"/>
  <c r="H12372" i="19" s="1"/>
  <c r="G12373" i="19"/>
  <c r="H12373" i="19" s="1"/>
  <c r="G12374" i="19"/>
  <c r="H12374" i="19" s="1"/>
  <c r="G12375" i="19"/>
  <c r="H12375" i="19" s="1"/>
  <c r="G12376" i="19"/>
  <c r="H12376" i="19" s="1"/>
  <c r="G12377" i="19"/>
  <c r="H12377" i="19" s="1"/>
  <c r="G12378" i="19"/>
  <c r="H12378" i="19" s="1"/>
  <c r="G12379" i="19"/>
  <c r="H12379" i="19" s="1"/>
  <c r="G12380" i="19"/>
  <c r="H12380" i="19" s="1"/>
  <c r="G12381" i="19"/>
  <c r="H12381" i="19" s="1"/>
  <c r="G12382" i="19"/>
  <c r="H12382" i="19" s="1"/>
  <c r="G12383" i="19"/>
  <c r="H12383" i="19" s="1"/>
  <c r="G12384" i="19"/>
  <c r="H12384" i="19" s="1"/>
  <c r="G12385" i="19"/>
  <c r="H12385" i="19" s="1"/>
  <c r="G12386" i="19"/>
  <c r="H12386" i="19" s="1"/>
  <c r="G12387" i="19"/>
  <c r="H12387" i="19" s="1"/>
  <c r="G12388" i="19"/>
  <c r="H12388" i="19" s="1"/>
  <c r="G12389" i="19"/>
  <c r="H12389" i="19" s="1"/>
  <c r="G12390" i="19"/>
  <c r="H12390" i="19" s="1"/>
  <c r="G12391" i="19"/>
  <c r="H12391" i="19" s="1"/>
  <c r="G12392" i="19"/>
  <c r="H12392" i="19" s="1"/>
  <c r="G12393" i="19"/>
  <c r="H12393" i="19"/>
  <c r="G12394" i="19"/>
  <c r="H12394" i="19" s="1"/>
  <c r="G12395" i="19"/>
  <c r="H12395" i="19" s="1"/>
  <c r="G12396" i="19"/>
  <c r="H12396" i="19" s="1"/>
  <c r="G12397" i="19"/>
  <c r="H12397" i="19" s="1"/>
  <c r="G12398" i="19"/>
  <c r="H12398" i="19" s="1"/>
  <c r="G12399" i="19"/>
  <c r="H12399" i="19" s="1"/>
  <c r="G12400" i="19"/>
  <c r="H12400" i="19" s="1"/>
  <c r="G12401" i="19"/>
  <c r="H12401" i="19" s="1"/>
  <c r="G12402" i="19"/>
  <c r="H12402" i="19" s="1"/>
  <c r="G12403" i="19"/>
  <c r="H12403" i="19" s="1"/>
  <c r="G12404" i="19"/>
  <c r="H12404" i="19" s="1"/>
  <c r="G12405" i="19"/>
  <c r="H12405" i="19" s="1"/>
  <c r="G12406" i="19"/>
  <c r="H12406" i="19" s="1"/>
  <c r="G12407" i="19"/>
  <c r="H12407" i="19" s="1"/>
  <c r="G12408" i="19"/>
  <c r="H12408" i="19" s="1"/>
  <c r="G12409" i="19"/>
  <c r="H12409" i="19" s="1"/>
  <c r="G12410" i="19"/>
  <c r="H12410" i="19" s="1"/>
  <c r="G12411" i="19"/>
  <c r="H12411" i="19" s="1"/>
  <c r="G12412" i="19"/>
  <c r="H12412" i="19" s="1"/>
  <c r="G12413" i="19"/>
  <c r="H12413" i="19" s="1"/>
  <c r="G12414" i="19"/>
  <c r="H12414" i="19"/>
  <c r="G12415" i="19"/>
  <c r="H12415" i="19" s="1"/>
  <c r="G12416" i="19"/>
  <c r="H12416" i="19" s="1"/>
  <c r="G12417" i="19"/>
  <c r="H12417" i="19" s="1"/>
  <c r="G12418" i="19"/>
  <c r="H12418" i="19" s="1"/>
  <c r="G12419" i="19"/>
  <c r="H12419" i="19" s="1"/>
  <c r="G12420" i="19"/>
  <c r="H12420" i="19" s="1"/>
  <c r="G12421" i="19"/>
  <c r="H12421" i="19" s="1"/>
  <c r="G12422" i="19"/>
  <c r="H12422" i="19" s="1"/>
  <c r="G12423" i="19"/>
  <c r="H12423" i="19" s="1"/>
  <c r="G12424" i="19"/>
  <c r="H12424" i="19" s="1"/>
  <c r="G12425" i="19"/>
  <c r="H12425" i="19" s="1"/>
  <c r="G12426" i="19"/>
  <c r="H12426" i="19" s="1"/>
  <c r="G12427" i="19"/>
  <c r="H12427" i="19" s="1"/>
  <c r="G12428" i="19"/>
  <c r="H12428" i="19" s="1"/>
  <c r="G12429" i="19"/>
  <c r="H12429" i="19" s="1"/>
  <c r="G12430" i="19"/>
  <c r="H12430" i="19" s="1"/>
  <c r="G12431" i="19"/>
  <c r="H12431" i="19" s="1"/>
  <c r="G12432" i="19"/>
  <c r="H12432" i="19" s="1"/>
  <c r="G12433" i="19"/>
  <c r="H12433" i="19" s="1"/>
  <c r="G12434" i="19"/>
  <c r="H12434" i="19" s="1"/>
  <c r="G12435" i="19"/>
  <c r="H12435" i="19" s="1"/>
  <c r="G12436" i="19"/>
  <c r="H12436" i="19" s="1"/>
  <c r="G12437" i="19"/>
  <c r="H12437" i="19" s="1"/>
  <c r="G12438" i="19"/>
  <c r="H12438" i="19" s="1"/>
  <c r="G12439" i="19"/>
  <c r="H12439" i="19" s="1"/>
  <c r="G12440" i="19"/>
  <c r="H12440" i="19" s="1"/>
  <c r="G12441" i="19"/>
  <c r="H12441" i="19" s="1"/>
  <c r="G12442" i="19"/>
  <c r="H12442" i="19" s="1"/>
  <c r="G12443" i="19"/>
  <c r="H12443" i="19" s="1"/>
  <c r="G12444" i="19"/>
  <c r="H12444" i="19" s="1"/>
  <c r="G12445" i="19"/>
  <c r="H12445" i="19" s="1"/>
  <c r="G12446" i="19"/>
  <c r="H12446" i="19" s="1"/>
  <c r="G12447" i="19"/>
  <c r="H12447" i="19"/>
  <c r="G12448" i="19"/>
  <c r="H12448" i="19" s="1"/>
  <c r="G12449" i="19"/>
  <c r="H12449" i="19" s="1"/>
  <c r="G12450" i="19"/>
  <c r="H12450" i="19" s="1"/>
  <c r="G12451" i="19"/>
  <c r="H12451" i="19" s="1"/>
  <c r="G12452" i="19"/>
  <c r="H12452" i="19" s="1"/>
  <c r="G12453" i="19"/>
  <c r="H12453" i="19" s="1"/>
  <c r="G12454" i="19"/>
  <c r="H12454" i="19" s="1"/>
  <c r="G12455" i="19"/>
  <c r="H12455" i="19" s="1"/>
  <c r="G12456" i="19"/>
  <c r="H12456" i="19" s="1"/>
  <c r="G12457" i="19"/>
  <c r="H12457" i="19" s="1"/>
  <c r="G12458" i="19"/>
  <c r="H12458" i="19" s="1"/>
  <c r="G12459" i="19"/>
  <c r="H12459" i="19" s="1"/>
  <c r="G12460" i="19"/>
  <c r="H12460" i="19" s="1"/>
  <c r="G12461" i="19"/>
  <c r="H12461" i="19" s="1"/>
  <c r="G12462" i="19"/>
  <c r="H12462" i="19" s="1"/>
  <c r="G12463" i="19"/>
  <c r="H12463" i="19" s="1"/>
  <c r="G12464" i="19"/>
  <c r="H12464" i="19" s="1"/>
  <c r="G12465" i="19"/>
  <c r="H12465" i="19" s="1"/>
  <c r="G12466" i="19"/>
  <c r="H12466" i="19" s="1"/>
  <c r="G12467" i="19"/>
  <c r="H12467" i="19" s="1"/>
  <c r="G12468" i="19"/>
  <c r="H12468" i="19" s="1"/>
  <c r="G12469" i="19"/>
  <c r="H12469" i="19" s="1"/>
  <c r="G12470" i="19"/>
  <c r="H12470" i="19" s="1"/>
  <c r="G12471" i="19"/>
  <c r="H12471" i="19" s="1"/>
  <c r="G12472" i="19"/>
  <c r="H12472" i="19" s="1"/>
  <c r="G12473" i="19"/>
  <c r="H12473" i="19" s="1"/>
  <c r="G12474" i="19"/>
  <c r="H12474" i="19"/>
  <c r="G12475" i="19"/>
  <c r="H12475" i="19" s="1"/>
  <c r="G12476" i="19"/>
  <c r="H12476" i="19" s="1"/>
  <c r="G12477" i="19"/>
  <c r="H12477" i="19" s="1"/>
  <c r="G12478" i="19"/>
  <c r="H12478" i="19" s="1"/>
  <c r="G12479" i="19"/>
  <c r="H12479" i="19" s="1"/>
  <c r="G12480" i="19"/>
  <c r="H12480" i="19" s="1"/>
  <c r="G12481" i="19"/>
  <c r="H12481" i="19" s="1"/>
  <c r="G12482" i="19"/>
  <c r="H12482" i="19" s="1"/>
  <c r="G12483" i="19"/>
  <c r="H12483" i="19" s="1"/>
  <c r="G12484" i="19"/>
  <c r="H12484" i="19" s="1"/>
  <c r="G12485" i="19"/>
  <c r="H12485" i="19" s="1"/>
  <c r="G12486" i="19"/>
  <c r="H12486" i="19" s="1"/>
  <c r="G12487" i="19"/>
  <c r="H12487" i="19" s="1"/>
  <c r="G12488" i="19"/>
  <c r="H12488" i="19" s="1"/>
  <c r="G12489" i="19"/>
  <c r="H12489" i="19" s="1"/>
  <c r="G12490" i="19"/>
  <c r="H12490" i="19" s="1"/>
  <c r="G12491" i="19"/>
  <c r="H12491" i="19"/>
  <c r="G12492" i="19"/>
  <c r="H12492" i="19" s="1"/>
  <c r="G12493" i="19"/>
  <c r="H12493" i="19" s="1"/>
  <c r="G12494" i="19"/>
  <c r="H12494" i="19" s="1"/>
  <c r="G12495" i="19"/>
  <c r="H12495" i="19" s="1"/>
  <c r="G12496" i="19"/>
  <c r="H12496" i="19"/>
  <c r="G12497" i="19"/>
  <c r="H12497" i="19" s="1"/>
  <c r="G12498" i="19"/>
  <c r="H12498" i="19" s="1"/>
  <c r="G12499" i="19"/>
  <c r="H12499" i="19" s="1"/>
  <c r="G12500" i="19"/>
  <c r="H12500" i="19" s="1"/>
  <c r="G12501" i="19"/>
  <c r="H12501" i="19" s="1"/>
  <c r="G12502" i="19"/>
  <c r="H12502" i="19" s="1"/>
  <c r="G12503" i="19"/>
  <c r="H12503" i="19" s="1"/>
  <c r="G12504" i="19"/>
  <c r="H12504" i="19" s="1"/>
  <c r="G12505" i="19"/>
  <c r="H12505" i="19" s="1"/>
  <c r="G12506" i="19"/>
  <c r="H12506" i="19" s="1"/>
  <c r="G12507" i="19"/>
  <c r="H12507" i="19" s="1"/>
  <c r="G12508" i="19"/>
  <c r="H12508" i="19" s="1"/>
  <c r="G12509" i="19"/>
  <c r="H12509" i="19" s="1"/>
  <c r="G12510" i="19"/>
  <c r="H12510" i="19" s="1"/>
  <c r="G12511" i="19"/>
  <c r="H12511" i="19" s="1"/>
  <c r="G12512" i="19"/>
  <c r="H12512" i="19" s="1"/>
  <c r="G12513" i="19"/>
  <c r="H12513" i="19" s="1"/>
  <c r="G12514" i="19"/>
  <c r="H12514" i="19" s="1"/>
  <c r="G12515" i="19"/>
  <c r="H12515" i="19" s="1"/>
  <c r="G12516" i="19"/>
  <c r="H12516" i="19" s="1"/>
  <c r="G12517" i="19"/>
  <c r="H12517" i="19" s="1"/>
  <c r="G12518" i="19"/>
  <c r="H12518" i="19" s="1"/>
  <c r="G12519" i="19"/>
  <c r="H12519" i="19" s="1"/>
  <c r="G12520" i="19"/>
  <c r="H12520" i="19"/>
  <c r="G12521" i="19"/>
  <c r="H12521" i="19" s="1"/>
  <c r="G12522" i="19"/>
  <c r="H12522" i="19" s="1"/>
  <c r="G12523" i="19"/>
  <c r="H12523" i="19" s="1"/>
  <c r="G12524" i="19"/>
  <c r="H12524" i="19" s="1"/>
  <c r="G12525" i="19"/>
  <c r="H12525" i="19"/>
  <c r="G12526" i="19"/>
  <c r="H12526" i="19" s="1"/>
  <c r="G12527" i="19"/>
  <c r="H12527" i="19" s="1"/>
  <c r="G12528" i="19"/>
  <c r="H12528" i="19" s="1"/>
  <c r="G12529" i="19"/>
  <c r="H12529" i="19" s="1"/>
  <c r="G12530" i="19"/>
  <c r="H12530" i="19" s="1"/>
  <c r="G12531" i="19"/>
  <c r="H12531" i="19" s="1"/>
  <c r="G12532" i="19"/>
  <c r="H12532" i="19" s="1"/>
  <c r="G12533" i="19"/>
  <c r="H12533" i="19" s="1"/>
  <c r="G12534" i="19"/>
  <c r="H12534" i="19"/>
  <c r="G12535" i="19"/>
  <c r="H12535" i="19" s="1"/>
  <c r="G12536" i="19"/>
  <c r="H12536" i="19" s="1"/>
  <c r="G12537" i="19"/>
  <c r="H12537" i="19" s="1"/>
  <c r="G12538" i="19"/>
  <c r="H12538" i="19" s="1"/>
  <c r="G12539" i="19"/>
  <c r="H12539" i="19"/>
  <c r="G12540" i="19"/>
  <c r="H12540" i="19" s="1"/>
  <c r="G12541" i="19"/>
  <c r="H12541" i="19" s="1"/>
  <c r="G12542" i="19"/>
  <c r="H12542" i="19" s="1"/>
  <c r="G12543" i="19"/>
  <c r="H12543" i="19" s="1"/>
  <c r="G12544" i="19"/>
  <c r="H12544" i="19" s="1"/>
  <c r="G12545" i="19"/>
  <c r="H12545" i="19" s="1"/>
  <c r="G12546" i="19"/>
  <c r="H12546" i="19" s="1"/>
  <c r="G12547" i="19"/>
  <c r="H12547" i="19" s="1"/>
  <c r="G12548" i="19"/>
  <c r="H12548" i="19" s="1"/>
  <c r="G12549" i="19"/>
  <c r="H12549" i="19"/>
  <c r="G12550" i="19"/>
  <c r="H12550" i="19" s="1"/>
  <c r="G12551" i="19"/>
  <c r="H12551" i="19" s="1"/>
  <c r="G12552" i="19"/>
  <c r="H12552" i="19" s="1"/>
  <c r="G12553" i="19"/>
  <c r="H12553" i="19" s="1"/>
  <c r="G12554" i="19"/>
  <c r="H12554" i="19" s="1"/>
  <c r="G12555" i="19"/>
  <c r="H12555" i="19" s="1"/>
  <c r="G12556" i="19"/>
  <c r="H12556" i="19" s="1"/>
  <c r="G12557" i="19"/>
  <c r="H12557" i="19" s="1"/>
  <c r="G12558" i="19"/>
  <c r="H12558" i="19" s="1"/>
  <c r="G12559" i="19"/>
  <c r="H12559" i="19" s="1"/>
  <c r="G12560" i="19"/>
  <c r="H12560" i="19" s="1"/>
  <c r="G12561" i="19"/>
  <c r="H12561" i="19" s="1"/>
  <c r="G12562" i="19"/>
  <c r="H12562" i="19" s="1"/>
  <c r="G12563" i="19"/>
  <c r="H12563" i="19" s="1"/>
  <c r="G12564" i="19"/>
  <c r="H12564" i="19" s="1"/>
  <c r="G12565" i="19"/>
  <c r="H12565" i="19" s="1"/>
  <c r="G12566" i="19"/>
  <c r="H12566" i="19" s="1"/>
  <c r="G12567" i="19"/>
  <c r="H12567" i="19" s="1"/>
  <c r="G12568" i="19"/>
  <c r="H12568" i="19" s="1"/>
  <c r="G12569" i="19"/>
  <c r="H12569" i="19" s="1"/>
  <c r="G12570" i="19"/>
  <c r="H12570" i="19" s="1"/>
  <c r="G12571" i="19"/>
  <c r="H12571" i="19" s="1"/>
  <c r="G12572" i="19"/>
  <c r="H12572" i="19" s="1"/>
  <c r="G12573" i="19"/>
  <c r="H12573" i="19" s="1"/>
  <c r="G12574" i="19"/>
  <c r="H12574" i="19" s="1"/>
  <c r="G12575" i="19"/>
  <c r="H12575" i="19" s="1"/>
  <c r="G12576" i="19"/>
  <c r="H12576" i="19" s="1"/>
  <c r="G12577" i="19"/>
  <c r="H12577" i="19" s="1"/>
  <c r="G12578" i="19"/>
  <c r="H12578" i="19" s="1"/>
  <c r="G12579" i="19"/>
  <c r="H12579" i="19" s="1"/>
  <c r="G12580" i="19"/>
  <c r="H12580" i="19" s="1"/>
  <c r="G12581" i="19"/>
  <c r="H12581" i="19" s="1"/>
  <c r="G12582" i="19"/>
  <c r="H12582" i="19" s="1"/>
  <c r="G12583" i="19"/>
  <c r="H12583" i="19" s="1"/>
  <c r="G12584" i="19"/>
  <c r="H12584" i="19" s="1"/>
  <c r="G12585" i="19"/>
  <c r="H12585" i="19" s="1"/>
  <c r="G12586" i="19"/>
  <c r="H12586" i="19" s="1"/>
  <c r="G12587" i="19"/>
  <c r="H12587" i="19" s="1"/>
  <c r="G12588" i="19"/>
  <c r="H12588" i="19" s="1"/>
  <c r="G12589" i="19"/>
  <c r="H12589" i="19" s="1"/>
  <c r="G12590" i="19"/>
  <c r="H12590" i="19" s="1"/>
  <c r="G12591" i="19"/>
  <c r="H12591" i="19" s="1"/>
  <c r="G12592" i="19"/>
  <c r="H12592" i="19" s="1"/>
  <c r="G12593" i="19"/>
  <c r="H12593" i="19" s="1"/>
  <c r="G12594" i="19"/>
  <c r="H12594" i="19" s="1"/>
  <c r="G12595" i="19"/>
  <c r="H12595" i="19" s="1"/>
  <c r="G12596" i="19"/>
  <c r="H12596" i="19" s="1"/>
  <c r="G12597" i="19"/>
  <c r="H12597" i="19" s="1"/>
  <c r="G12598" i="19"/>
  <c r="H12598" i="19" s="1"/>
  <c r="G12599" i="19"/>
  <c r="H12599" i="19" s="1"/>
  <c r="G12600" i="19"/>
  <c r="H12600" i="19" s="1"/>
  <c r="G12601" i="19"/>
  <c r="H12601" i="19" s="1"/>
  <c r="G12602" i="19"/>
  <c r="H12602" i="19" s="1"/>
  <c r="G12603" i="19"/>
  <c r="H12603" i="19" s="1"/>
  <c r="G12604" i="19"/>
  <c r="H12604" i="19" s="1"/>
  <c r="G12605" i="19"/>
  <c r="H12605" i="19" s="1"/>
  <c r="G12606" i="19"/>
  <c r="H12606" i="19"/>
  <c r="G12607" i="19"/>
  <c r="H12607" i="19" s="1"/>
  <c r="G12608" i="19"/>
  <c r="H12608" i="19" s="1"/>
  <c r="G12609" i="19"/>
  <c r="H12609" i="19" s="1"/>
  <c r="G12610" i="19"/>
  <c r="H12610" i="19" s="1"/>
  <c r="G12611" i="19"/>
  <c r="H12611" i="19"/>
  <c r="G12612" i="19"/>
  <c r="H12612" i="19" s="1"/>
  <c r="G12613" i="19"/>
  <c r="H12613" i="19" s="1"/>
  <c r="G12614" i="19"/>
  <c r="H12614" i="19" s="1"/>
  <c r="G12615" i="19"/>
  <c r="H12615" i="19" s="1"/>
  <c r="G12616" i="19"/>
  <c r="H12616" i="19" s="1"/>
  <c r="G12617" i="19"/>
  <c r="H12617" i="19" s="1"/>
  <c r="G12618" i="19"/>
  <c r="H12618" i="19" s="1"/>
  <c r="G12619" i="19"/>
  <c r="H12619" i="19" s="1"/>
  <c r="G12620" i="19"/>
  <c r="H12620" i="19" s="1"/>
  <c r="G12621" i="19"/>
  <c r="H12621" i="19" s="1"/>
  <c r="G12622" i="19"/>
  <c r="H12622" i="19" s="1"/>
  <c r="G12623" i="19"/>
  <c r="H12623" i="19" s="1"/>
  <c r="G12624" i="19"/>
  <c r="H12624" i="19" s="1"/>
  <c r="G12625" i="19"/>
  <c r="H12625" i="19" s="1"/>
  <c r="G12626" i="19"/>
  <c r="H12626" i="19" s="1"/>
  <c r="G12627" i="19"/>
  <c r="H12627" i="19" s="1"/>
  <c r="G12628" i="19"/>
  <c r="H12628" i="19" s="1"/>
  <c r="G12629" i="19"/>
  <c r="H12629" i="19" s="1"/>
  <c r="G12630" i="19"/>
  <c r="H12630" i="19" s="1"/>
  <c r="G12631" i="19"/>
  <c r="H12631" i="19" s="1"/>
  <c r="G12632" i="19"/>
  <c r="H12632" i="19" s="1"/>
  <c r="G12633" i="19"/>
  <c r="H12633" i="19" s="1"/>
  <c r="G12634" i="19"/>
  <c r="H12634" i="19" s="1"/>
  <c r="G12635" i="19"/>
  <c r="H12635" i="19" s="1"/>
  <c r="G12636" i="19"/>
  <c r="H12636" i="19" s="1"/>
  <c r="G12637" i="19"/>
  <c r="H12637" i="19" s="1"/>
  <c r="G12638" i="19"/>
  <c r="H12638" i="19" s="1"/>
  <c r="G12639" i="19"/>
  <c r="H12639" i="19" s="1"/>
  <c r="G12640" i="19"/>
  <c r="H12640" i="19" s="1"/>
  <c r="G12641" i="19"/>
  <c r="H12641" i="19" s="1"/>
  <c r="G12642" i="19"/>
  <c r="H12642" i="19" s="1"/>
  <c r="G12643" i="19"/>
  <c r="H12643" i="19" s="1"/>
  <c r="G12644" i="19"/>
  <c r="H12644" i="19" s="1"/>
  <c r="G12645" i="19"/>
  <c r="H12645" i="19" s="1"/>
  <c r="G12646" i="19"/>
  <c r="H12646" i="19" s="1"/>
  <c r="G12647" i="19"/>
  <c r="H12647" i="19" s="1"/>
  <c r="G12648" i="19"/>
  <c r="H12648" i="19" s="1"/>
  <c r="G12649" i="19"/>
  <c r="H12649" i="19" s="1"/>
  <c r="G12650" i="19"/>
  <c r="H12650" i="19" s="1"/>
  <c r="G12651" i="19"/>
  <c r="H12651" i="19" s="1"/>
  <c r="G12652" i="19"/>
  <c r="H12652" i="19" s="1"/>
  <c r="G12653" i="19"/>
  <c r="H12653" i="19" s="1"/>
  <c r="G12654" i="19"/>
  <c r="H12654" i="19" s="1"/>
  <c r="G12655" i="19"/>
  <c r="H12655" i="19" s="1"/>
  <c r="G12656" i="19"/>
  <c r="H12656" i="19" s="1"/>
  <c r="G12657" i="19"/>
  <c r="H12657" i="19" s="1"/>
  <c r="G12658" i="19"/>
  <c r="H12658" i="19" s="1"/>
  <c r="G12659" i="19"/>
  <c r="H12659" i="19" s="1"/>
  <c r="G12660" i="19"/>
  <c r="H12660" i="19" s="1"/>
  <c r="G12661" i="19"/>
  <c r="H12661" i="19" s="1"/>
  <c r="G12662" i="19"/>
  <c r="H12662" i="19" s="1"/>
  <c r="G12663" i="19"/>
  <c r="H12663" i="19" s="1"/>
  <c r="G12664" i="19"/>
  <c r="H12664" i="19"/>
  <c r="G12665" i="19"/>
  <c r="H12665" i="19" s="1"/>
  <c r="G12666" i="19"/>
  <c r="H12666" i="19" s="1"/>
  <c r="G12667" i="19"/>
  <c r="H12667" i="19" s="1"/>
  <c r="G12668" i="19"/>
  <c r="H12668" i="19" s="1"/>
  <c r="G12669" i="19"/>
  <c r="H12669" i="19"/>
  <c r="G12670" i="19"/>
  <c r="H12670" i="19" s="1"/>
  <c r="G12671" i="19"/>
  <c r="H12671" i="19" s="1"/>
  <c r="G12672" i="19"/>
  <c r="H12672" i="19" s="1"/>
  <c r="G12673" i="19"/>
  <c r="H12673" i="19" s="1"/>
  <c r="G12674" i="19"/>
  <c r="H12674" i="19" s="1"/>
  <c r="G12675" i="19"/>
  <c r="H12675" i="19" s="1"/>
  <c r="G12676" i="19"/>
  <c r="H12676" i="19" s="1"/>
  <c r="G12677" i="19"/>
  <c r="H12677" i="19" s="1"/>
  <c r="G12678" i="19"/>
  <c r="H12678" i="19" s="1"/>
  <c r="G12679" i="19"/>
  <c r="H12679" i="19" s="1"/>
  <c r="G12680" i="19"/>
  <c r="H12680" i="19" s="1"/>
  <c r="G12681" i="19"/>
  <c r="H12681" i="19" s="1"/>
  <c r="G12682" i="19"/>
  <c r="H12682" i="19" s="1"/>
  <c r="G12683" i="19"/>
  <c r="H12683" i="19" s="1"/>
  <c r="G12684" i="19"/>
  <c r="H12684" i="19" s="1"/>
  <c r="G12685" i="19"/>
  <c r="H12685" i="19" s="1"/>
  <c r="G12686" i="19"/>
  <c r="H12686" i="19" s="1"/>
  <c r="G12687" i="19"/>
  <c r="H12687" i="19" s="1"/>
  <c r="G12688" i="19"/>
  <c r="H12688" i="19" s="1"/>
  <c r="G12689" i="19"/>
  <c r="H12689" i="19" s="1"/>
  <c r="G12690" i="19"/>
  <c r="H12690" i="19" s="1"/>
  <c r="G12691" i="19"/>
  <c r="H12691" i="19" s="1"/>
  <c r="G12692" i="19"/>
  <c r="H12692" i="19" s="1"/>
  <c r="G12693" i="19"/>
  <c r="H12693" i="19"/>
  <c r="G12694" i="19"/>
  <c r="H12694" i="19" s="1"/>
  <c r="G12695" i="19"/>
  <c r="H12695" i="19" s="1"/>
  <c r="G12696" i="19"/>
  <c r="H12696" i="19" s="1"/>
  <c r="G12697" i="19"/>
  <c r="H12697" i="19" s="1"/>
  <c r="G12698" i="19"/>
  <c r="H12698" i="19" s="1"/>
  <c r="G12699" i="19"/>
  <c r="H12699" i="19" s="1"/>
  <c r="G12700" i="19"/>
  <c r="H12700" i="19" s="1"/>
  <c r="G12701" i="19"/>
  <c r="H12701" i="19" s="1"/>
  <c r="G12702" i="19"/>
  <c r="H12702" i="19" s="1"/>
  <c r="G12703" i="19"/>
  <c r="H12703" i="19" s="1"/>
  <c r="G12704" i="19"/>
  <c r="H12704" i="19" s="1"/>
  <c r="G12705" i="19"/>
  <c r="H12705" i="19" s="1"/>
  <c r="G12706" i="19"/>
  <c r="H12706" i="19" s="1"/>
  <c r="G12707" i="19"/>
  <c r="H12707" i="19"/>
  <c r="G12708" i="19"/>
  <c r="H12708" i="19" s="1"/>
  <c r="G12709" i="19"/>
  <c r="H12709" i="19" s="1"/>
  <c r="G12710" i="19"/>
  <c r="H12710" i="19" s="1"/>
  <c r="G12711" i="19"/>
  <c r="H12711" i="19" s="1"/>
  <c r="G12712" i="19"/>
  <c r="H12712" i="19"/>
  <c r="G12713" i="19"/>
  <c r="H12713" i="19" s="1"/>
  <c r="G12714" i="19"/>
  <c r="H12714" i="19" s="1"/>
  <c r="G12715" i="19"/>
  <c r="H12715" i="19" s="1"/>
  <c r="G12716" i="19"/>
  <c r="H12716" i="19" s="1"/>
  <c r="G12717" i="19"/>
  <c r="H12717" i="19" s="1"/>
  <c r="G12718" i="19"/>
  <c r="H12718" i="19" s="1"/>
  <c r="G12719" i="19"/>
  <c r="H12719" i="19"/>
  <c r="G12720" i="19"/>
  <c r="H12720" i="19" s="1"/>
  <c r="G12721" i="19"/>
  <c r="H12721" i="19" s="1"/>
  <c r="G12722" i="19"/>
  <c r="H12722" i="19" s="1"/>
  <c r="G12723" i="19"/>
  <c r="H12723" i="19" s="1"/>
  <c r="G12724" i="19"/>
  <c r="H12724" i="19" s="1"/>
  <c r="G12725" i="19"/>
  <c r="H12725" i="19" s="1"/>
  <c r="G12726" i="19"/>
  <c r="H12726" i="19" s="1"/>
  <c r="G12727" i="19"/>
  <c r="H12727" i="19" s="1"/>
  <c r="G12728" i="19"/>
  <c r="H12728" i="19" s="1"/>
  <c r="G12729" i="19"/>
  <c r="H12729" i="19" s="1"/>
  <c r="G12730" i="19"/>
  <c r="H12730" i="19" s="1"/>
  <c r="G12731" i="19"/>
  <c r="H12731" i="19" s="1"/>
  <c r="G12732" i="19"/>
  <c r="H12732" i="19" s="1"/>
  <c r="G12733" i="19"/>
  <c r="H12733" i="19" s="1"/>
  <c r="G12734" i="19"/>
  <c r="H12734" i="19" s="1"/>
  <c r="G12735" i="19"/>
  <c r="H12735" i="19" s="1"/>
  <c r="G12736" i="19"/>
  <c r="H12736" i="19" s="1"/>
  <c r="G12737" i="19"/>
  <c r="H12737" i="19" s="1"/>
  <c r="G12738" i="19"/>
  <c r="H12738" i="19" s="1"/>
  <c r="G12739" i="19"/>
  <c r="H12739" i="19" s="1"/>
  <c r="G12740" i="19"/>
  <c r="H12740" i="19" s="1"/>
  <c r="G12741" i="19"/>
  <c r="H12741" i="19" s="1"/>
  <c r="G12742" i="19"/>
  <c r="H12742" i="19" s="1"/>
  <c r="G12743" i="19"/>
  <c r="H12743" i="19" s="1"/>
  <c r="G12744" i="19"/>
  <c r="H12744" i="19" s="1"/>
  <c r="G12745" i="19"/>
  <c r="H12745" i="19" s="1"/>
  <c r="G12746" i="19"/>
  <c r="H12746" i="19" s="1"/>
  <c r="G12747" i="19"/>
  <c r="H12747" i="19" s="1"/>
  <c r="G12748" i="19"/>
  <c r="H12748" i="19"/>
  <c r="G12749" i="19"/>
  <c r="H12749" i="19" s="1"/>
  <c r="G12750" i="19"/>
  <c r="H12750" i="19"/>
  <c r="G12751" i="19"/>
  <c r="H12751" i="19" s="1"/>
  <c r="G12752" i="19"/>
  <c r="H12752" i="19" s="1"/>
  <c r="G12753" i="19"/>
  <c r="H12753" i="19" s="1"/>
  <c r="G12754" i="19"/>
  <c r="H12754" i="19" s="1"/>
  <c r="G12755" i="19"/>
  <c r="H12755" i="19"/>
  <c r="G12756" i="19"/>
  <c r="H12756" i="19" s="1"/>
  <c r="G12757" i="19"/>
  <c r="H12757" i="19" s="1"/>
  <c r="G12758" i="19"/>
  <c r="H12758" i="19" s="1"/>
  <c r="G12759" i="19"/>
  <c r="H12759" i="19" s="1"/>
  <c r="G12760" i="19"/>
  <c r="H12760" i="19" s="1"/>
  <c r="G12761" i="19"/>
  <c r="H12761" i="19" s="1"/>
  <c r="G12762" i="19"/>
  <c r="H12762" i="19" s="1"/>
  <c r="G12763" i="19"/>
  <c r="H12763" i="19" s="1"/>
  <c r="G12764" i="19"/>
  <c r="H12764" i="19" s="1"/>
  <c r="G12765" i="19"/>
  <c r="H12765" i="19" s="1"/>
  <c r="G12766" i="19"/>
  <c r="H12766" i="19" s="1"/>
  <c r="G12767" i="19"/>
  <c r="H12767" i="19" s="1"/>
  <c r="G12768" i="19"/>
  <c r="H12768" i="19" s="1"/>
  <c r="G12769" i="19"/>
  <c r="H12769" i="19" s="1"/>
  <c r="G12770" i="19"/>
  <c r="H12770" i="19" s="1"/>
  <c r="G12771" i="19"/>
  <c r="H12771" i="19" s="1"/>
  <c r="G12772" i="19"/>
  <c r="H12772" i="19" s="1"/>
  <c r="G12773" i="19"/>
  <c r="H12773" i="19" s="1"/>
  <c r="G12774" i="19"/>
  <c r="H12774" i="19" s="1"/>
  <c r="G12775" i="19"/>
  <c r="H12775" i="19" s="1"/>
  <c r="G12776" i="19"/>
  <c r="H12776" i="19" s="1"/>
  <c r="G12777" i="19"/>
  <c r="H12777" i="19"/>
  <c r="G12778" i="19"/>
  <c r="H12778" i="19" s="1"/>
  <c r="G12779" i="19"/>
  <c r="H12779" i="19"/>
  <c r="G12780" i="19"/>
  <c r="H12780" i="19" s="1"/>
  <c r="G12781" i="19"/>
  <c r="H12781" i="19" s="1"/>
  <c r="G12782" i="19"/>
  <c r="H12782" i="19" s="1"/>
  <c r="G12783" i="19"/>
  <c r="H12783" i="19" s="1"/>
  <c r="G12784" i="19"/>
  <c r="H12784" i="19"/>
  <c r="G12785" i="19"/>
  <c r="H12785" i="19" s="1"/>
  <c r="G12786" i="19"/>
  <c r="H12786" i="19"/>
  <c r="G12787" i="19"/>
  <c r="H12787" i="19" s="1"/>
  <c r="G12788" i="19"/>
  <c r="H12788" i="19" s="1"/>
  <c r="G12789" i="19"/>
  <c r="H12789" i="19" s="1"/>
  <c r="G12790" i="19"/>
  <c r="H12790" i="19" s="1"/>
  <c r="G12791" i="19"/>
  <c r="H12791" i="19" s="1"/>
  <c r="G12792" i="19"/>
  <c r="H12792" i="19" s="1"/>
  <c r="G12793" i="19"/>
  <c r="H12793" i="19" s="1"/>
  <c r="G12794" i="19"/>
  <c r="H12794" i="19" s="1"/>
  <c r="G12795" i="19"/>
  <c r="H12795" i="19" s="1"/>
  <c r="G12796" i="19"/>
  <c r="H12796" i="19" s="1"/>
  <c r="G12797" i="19"/>
  <c r="H12797" i="19" s="1"/>
  <c r="G12798" i="19"/>
  <c r="H12798" i="19" s="1"/>
  <c r="G12799" i="19"/>
  <c r="H12799" i="19" s="1"/>
  <c r="G12800" i="19"/>
  <c r="H12800" i="19" s="1"/>
  <c r="G12801" i="19"/>
  <c r="H12801" i="19"/>
  <c r="G12802" i="19"/>
  <c r="H12802" i="19"/>
  <c r="G12803" i="19"/>
  <c r="H12803" i="19" s="1"/>
  <c r="G12804" i="19"/>
  <c r="H12804" i="19"/>
  <c r="G12805" i="19"/>
  <c r="H12805" i="19" s="1"/>
  <c r="G12806" i="19"/>
  <c r="H12806" i="19"/>
  <c r="G12807" i="19"/>
  <c r="H12807" i="19" s="1"/>
  <c r="G12808" i="19"/>
  <c r="H12808" i="19" s="1"/>
  <c r="G12809" i="19"/>
  <c r="H12809" i="19" s="1"/>
  <c r="G12810" i="19"/>
  <c r="H12810" i="19" s="1"/>
  <c r="G12811" i="19"/>
  <c r="H12811" i="19" s="1"/>
  <c r="G12812" i="19"/>
  <c r="H12812" i="19" s="1"/>
  <c r="G12813" i="19"/>
  <c r="H12813" i="19" s="1"/>
  <c r="G12814" i="19"/>
  <c r="H12814" i="19" s="1"/>
  <c r="G12815" i="19"/>
  <c r="H12815" i="19" s="1"/>
  <c r="G12816" i="19"/>
  <c r="H12816" i="19" s="1"/>
  <c r="G12817" i="19"/>
  <c r="H12817" i="19" s="1"/>
  <c r="G12818" i="19"/>
  <c r="H12818" i="19"/>
  <c r="G12819" i="19"/>
  <c r="H12819" i="19" s="1"/>
  <c r="G12820" i="19"/>
  <c r="H12820" i="19" s="1"/>
  <c r="G12821" i="19"/>
  <c r="H12821" i="19" s="1"/>
  <c r="G12822" i="19"/>
  <c r="H12822" i="19"/>
  <c r="G12823" i="19"/>
  <c r="H12823" i="19" s="1"/>
  <c r="G12824" i="19"/>
  <c r="H12824" i="19" s="1"/>
  <c r="G12825" i="19"/>
  <c r="H12825" i="19" s="1"/>
  <c r="G12826" i="19"/>
  <c r="H12826" i="19" s="1"/>
  <c r="G12827" i="19"/>
  <c r="H12827" i="19" s="1"/>
  <c r="G12828" i="19"/>
  <c r="H12828" i="19"/>
  <c r="G12829" i="19"/>
  <c r="H12829" i="19" s="1"/>
  <c r="G12830" i="19"/>
  <c r="H12830" i="19" s="1"/>
  <c r="G12831" i="19"/>
  <c r="H12831" i="19"/>
  <c r="G12832" i="19"/>
  <c r="H12832" i="19" s="1"/>
  <c r="G12833" i="19"/>
  <c r="H12833" i="19" s="1"/>
  <c r="G12834" i="19"/>
  <c r="H12834" i="19" s="1"/>
  <c r="G12835" i="19"/>
  <c r="H12835" i="19" s="1"/>
  <c r="G12836" i="19"/>
  <c r="H12836" i="19"/>
  <c r="G12837" i="19"/>
  <c r="H12837" i="19" s="1"/>
  <c r="G12838" i="19"/>
  <c r="H12838" i="19" s="1"/>
  <c r="G12839" i="19"/>
  <c r="H12839" i="19" s="1"/>
  <c r="G12840" i="19"/>
  <c r="H12840" i="19"/>
  <c r="G12841" i="19"/>
  <c r="H12841" i="19" s="1"/>
  <c r="G12842" i="19"/>
  <c r="H12842" i="19" s="1"/>
  <c r="G12843" i="19"/>
  <c r="H12843" i="19" s="1"/>
  <c r="G12844" i="19"/>
  <c r="H12844" i="19"/>
  <c r="G12845" i="19"/>
  <c r="H12845" i="19" s="1"/>
  <c r="G12846" i="19"/>
  <c r="H12846" i="19"/>
  <c r="G12847" i="19"/>
  <c r="H12847" i="19" s="1"/>
  <c r="G12848" i="19"/>
  <c r="H12848" i="19" s="1"/>
  <c r="G12849" i="19"/>
  <c r="H12849" i="19" s="1"/>
  <c r="G12850" i="19"/>
  <c r="H12850" i="19" s="1"/>
  <c r="G12851" i="19"/>
  <c r="H12851" i="19"/>
  <c r="G12852" i="19"/>
  <c r="H12852" i="19" s="1"/>
  <c r="G12853" i="19"/>
  <c r="H12853" i="19" s="1"/>
  <c r="G12854" i="19"/>
  <c r="H12854" i="19" s="1"/>
  <c r="G12855" i="19"/>
  <c r="H12855" i="19" s="1"/>
  <c r="G12856" i="19"/>
  <c r="H12856" i="19" s="1"/>
  <c r="G12857" i="19"/>
  <c r="H12857" i="19" s="1"/>
  <c r="G12858" i="19"/>
  <c r="H12858" i="19" s="1"/>
  <c r="G12859" i="19"/>
  <c r="H12859" i="19" s="1"/>
  <c r="G12860" i="19"/>
  <c r="H12860" i="19" s="1"/>
  <c r="G12861" i="19"/>
  <c r="H12861" i="19" s="1"/>
  <c r="G12862" i="19"/>
  <c r="H12862" i="19" s="1"/>
  <c r="G12863" i="19"/>
  <c r="H12863" i="19" s="1"/>
  <c r="G12864" i="19"/>
  <c r="H12864" i="19"/>
  <c r="G12865" i="19"/>
  <c r="H12865" i="19" s="1"/>
  <c r="G12866" i="19"/>
  <c r="H12866" i="19" s="1"/>
  <c r="G12867" i="19"/>
  <c r="H12867" i="19" s="1"/>
  <c r="G12868" i="19"/>
  <c r="H12868" i="19" s="1"/>
  <c r="G12869" i="19"/>
  <c r="H12869" i="19" s="1"/>
  <c r="G12870" i="19"/>
  <c r="H12870" i="19" s="1"/>
  <c r="G12871" i="19"/>
  <c r="H12871" i="19" s="1"/>
  <c r="G12872" i="19"/>
  <c r="H12872" i="19" s="1"/>
  <c r="G12873" i="19"/>
  <c r="H12873" i="19" s="1"/>
  <c r="G12874" i="19"/>
  <c r="H12874" i="19" s="1"/>
  <c r="G12875" i="19"/>
  <c r="H12875" i="19"/>
  <c r="G12876" i="19"/>
  <c r="H12876" i="19" s="1"/>
  <c r="G12877" i="19"/>
  <c r="H12877" i="19" s="1"/>
  <c r="G12878" i="19"/>
  <c r="H12878" i="19" s="1"/>
  <c r="G12879" i="19"/>
  <c r="H12879" i="19" s="1"/>
  <c r="G12880" i="19"/>
  <c r="H12880" i="19" s="1"/>
  <c r="G12881" i="19"/>
  <c r="H12881" i="19" s="1"/>
  <c r="G12882" i="19"/>
  <c r="H12882" i="19" s="1"/>
  <c r="G12883" i="19"/>
  <c r="H12883" i="19" s="1"/>
  <c r="G12884" i="19"/>
  <c r="H12884" i="19" s="1"/>
  <c r="G12885" i="19"/>
  <c r="H12885" i="19" s="1"/>
  <c r="G12886" i="19"/>
  <c r="H12886" i="19" s="1"/>
  <c r="G12887" i="19"/>
  <c r="H12887" i="19"/>
  <c r="G12888" i="19"/>
  <c r="H12888" i="19" s="1"/>
  <c r="G12889" i="19"/>
  <c r="H12889" i="19" s="1"/>
  <c r="G12890" i="19"/>
  <c r="H12890" i="19" s="1"/>
  <c r="G12891" i="19"/>
  <c r="H12891" i="19" s="1"/>
  <c r="G12892" i="19"/>
  <c r="H12892" i="19" s="1"/>
  <c r="G12893" i="19"/>
  <c r="H12893" i="19" s="1"/>
  <c r="G12894" i="19"/>
  <c r="H12894" i="19" s="1"/>
  <c r="G12895" i="19"/>
  <c r="H12895" i="19" s="1"/>
  <c r="G12896" i="19"/>
  <c r="H12896" i="19" s="1"/>
  <c r="G12897" i="19"/>
  <c r="H12897" i="19" s="1"/>
  <c r="G12898" i="19"/>
  <c r="H12898" i="19" s="1"/>
  <c r="G12899" i="19"/>
  <c r="H12899" i="19" s="1"/>
  <c r="G12900" i="19"/>
  <c r="H12900" i="19"/>
  <c r="G12901" i="19"/>
  <c r="H12901" i="19" s="1"/>
  <c r="G12902" i="19"/>
  <c r="H12902" i="19" s="1"/>
  <c r="G12903" i="19"/>
  <c r="H12903" i="19"/>
  <c r="G12904" i="19"/>
  <c r="H12904" i="19" s="1"/>
  <c r="G12905" i="19"/>
  <c r="H12905" i="19" s="1"/>
  <c r="G12906" i="19"/>
  <c r="H12906" i="19" s="1"/>
  <c r="G12907" i="19"/>
  <c r="H12907" i="19" s="1"/>
  <c r="G12908" i="19"/>
  <c r="H12908" i="19"/>
  <c r="G12909" i="19"/>
  <c r="H12909" i="19" s="1"/>
  <c r="G12910" i="19"/>
  <c r="H12910" i="19" s="1"/>
  <c r="G12911" i="19"/>
  <c r="H12911" i="19" s="1"/>
  <c r="G12912" i="19"/>
  <c r="H12912" i="19"/>
  <c r="G12913" i="19"/>
  <c r="H12913" i="19" s="1"/>
  <c r="G12914" i="19"/>
  <c r="H12914" i="19" s="1"/>
  <c r="G12915" i="19"/>
  <c r="H12915" i="19" s="1"/>
  <c r="G12916" i="19"/>
  <c r="H12916" i="19" s="1"/>
  <c r="G12917" i="19"/>
  <c r="H12917" i="19"/>
  <c r="G12918" i="19"/>
  <c r="H12918" i="19" s="1"/>
  <c r="G12919" i="19"/>
  <c r="H12919" i="19" s="1"/>
  <c r="G12920" i="19"/>
  <c r="H12920" i="19" s="1"/>
  <c r="G12921" i="19"/>
  <c r="H12921" i="19"/>
  <c r="G12922" i="19"/>
  <c r="H12922" i="19" s="1"/>
  <c r="G12923" i="19"/>
  <c r="H12923" i="19" s="1"/>
  <c r="G12924" i="19"/>
  <c r="H12924" i="19" s="1"/>
  <c r="G12925" i="19"/>
  <c r="H12925" i="19" s="1"/>
  <c r="G12926" i="19"/>
  <c r="H12926" i="19"/>
  <c r="G12927" i="19"/>
  <c r="H12927" i="19" s="1"/>
  <c r="G12928" i="19"/>
  <c r="H12928" i="19" s="1"/>
  <c r="G12929" i="19"/>
  <c r="H12929" i="19" s="1"/>
  <c r="G12930" i="19"/>
  <c r="H12930" i="19"/>
  <c r="G12931" i="19"/>
  <c r="H12931" i="19" s="1"/>
  <c r="G12932" i="19"/>
  <c r="H12932" i="19" s="1"/>
  <c r="G12933" i="19"/>
  <c r="H12933" i="19" s="1"/>
  <c r="G12934" i="19"/>
  <c r="H12934" i="19" s="1"/>
  <c r="G12935" i="19"/>
  <c r="H12935" i="19" s="1"/>
  <c r="G12936" i="19"/>
  <c r="H12936" i="19" s="1"/>
  <c r="G12937" i="19"/>
  <c r="H12937" i="19" s="1"/>
  <c r="G12938" i="19"/>
  <c r="H12938" i="19" s="1"/>
  <c r="G12939" i="19"/>
  <c r="H12939" i="19"/>
  <c r="G12940" i="19"/>
  <c r="H12940" i="19" s="1"/>
  <c r="G12941" i="19"/>
  <c r="H12941" i="19" s="1"/>
  <c r="G12942" i="19"/>
  <c r="H12942" i="19" s="1"/>
  <c r="G12943" i="19"/>
  <c r="H12943" i="19" s="1"/>
  <c r="G12944" i="19"/>
  <c r="H12944" i="19"/>
  <c r="G12945" i="19"/>
  <c r="H12945" i="19" s="1"/>
  <c r="G12946" i="19"/>
  <c r="H12946" i="19"/>
  <c r="G12947" i="19"/>
  <c r="H12947" i="19" s="1"/>
  <c r="G12948" i="19"/>
  <c r="H12948" i="19" s="1"/>
  <c r="G12949" i="19"/>
  <c r="H12949" i="19" s="1"/>
  <c r="G12950" i="19"/>
  <c r="H12950" i="19" s="1"/>
  <c r="G12951" i="19"/>
  <c r="H12951" i="19" s="1"/>
  <c r="G12952" i="19"/>
  <c r="H12952" i="19" s="1"/>
  <c r="G12953" i="19"/>
  <c r="H12953" i="19"/>
  <c r="G12954" i="19"/>
  <c r="H12954" i="19"/>
  <c r="G12955" i="19"/>
  <c r="H12955" i="19" s="1"/>
  <c r="G12956" i="19"/>
  <c r="H12956" i="19" s="1"/>
  <c r="G12957" i="19"/>
  <c r="H12957" i="19" s="1"/>
  <c r="G12958" i="19"/>
  <c r="H12958" i="19" s="1"/>
  <c r="G12959" i="19"/>
  <c r="H12959" i="19" s="1"/>
  <c r="G12960" i="19"/>
  <c r="H12960" i="19" s="1"/>
  <c r="G12961" i="19"/>
  <c r="H12961" i="19" s="1"/>
  <c r="G12962" i="19"/>
  <c r="H12962" i="19"/>
  <c r="G12963" i="19"/>
  <c r="H12963" i="19" s="1"/>
  <c r="G12964" i="19"/>
  <c r="H12964" i="19" s="1"/>
  <c r="G12965" i="19"/>
  <c r="H12965" i="19"/>
  <c r="G12966" i="19"/>
  <c r="H12966" i="19" s="1"/>
  <c r="G12967" i="19"/>
  <c r="H12967" i="19" s="1"/>
  <c r="G12968" i="19"/>
  <c r="H12968" i="19" s="1"/>
  <c r="G12969" i="19"/>
  <c r="H12969" i="19" s="1"/>
  <c r="G12970" i="19"/>
  <c r="H12970" i="19" s="1"/>
  <c r="G12971" i="19"/>
  <c r="H12971" i="19" s="1"/>
  <c r="G12972" i="19"/>
  <c r="H12972" i="19" s="1"/>
  <c r="G12973" i="19"/>
  <c r="H12973" i="19" s="1"/>
  <c r="G12974" i="19"/>
  <c r="H12974" i="19" s="1"/>
  <c r="G12975" i="19"/>
  <c r="H12975" i="19" s="1"/>
  <c r="G12976" i="19"/>
  <c r="H12976" i="19"/>
  <c r="G12977" i="19"/>
  <c r="H12977" i="19" s="1"/>
  <c r="G12978" i="19"/>
  <c r="H12978" i="19" s="1"/>
  <c r="G12979" i="19"/>
  <c r="H12979" i="19" s="1"/>
  <c r="G12980" i="19"/>
  <c r="H12980" i="19" s="1"/>
  <c r="G12981" i="19"/>
  <c r="H12981" i="19" s="1"/>
  <c r="G12982" i="19"/>
  <c r="H12982" i="19" s="1"/>
  <c r="G12983" i="19"/>
  <c r="H12983" i="19" s="1"/>
  <c r="G12984" i="19"/>
  <c r="H12984" i="19" s="1"/>
  <c r="G12985" i="19"/>
  <c r="H12985" i="19" s="1"/>
  <c r="G12986" i="19"/>
  <c r="H12986" i="19"/>
  <c r="G12987" i="19"/>
  <c r="H12987" i="19"/>
  <c r="G12988" i="19"/>
  <c r="H12988" i="19" s="1"/>
  <c r="G12989" i="19"/>
  <c r="H12989" i="19"/>
  <c r="G12990" i="19"/>
  <c r="H12990" i="19" s="1"/>
  <c r="G12991" i="19"/>
  <c r="H12991" i="19" s="1"/>
  <c r="G12992" i="19"/>
  <c r="H12992" i="19" s="1"/>
  <c r="G12993" i="19"/>
  <c r="H12993" i="19" s="1"/>
  <c r="G12994" i="19"/>
  <c r="H12994" i="19" s="1"/>
  <c r="G12995" i="19"/>
  <c r="H12995" i="19" s="1"/>
  <c r="G12996" i="19"/>
  <c r="H12996" i="19"/>
  <c r="G12997" i="19"/>
  <c r="H12997" i="19" s="1"/>
  <c r="G12998" i="19"/>
  <c r="H12998" i="19" s="1"/>
  <c r="G12999" i="19"/>
  <c r="H12999" i="19" s="1"/>
  <c r="G13000" i="19"/>
  <c r="H13000" i="19" s="1"/>
  <c r="G13001" i="19"/>
  <c r="H13001" i="19" s="1"/>
  <c r="G13002" i="19"/>
  <c r="H13002" i="19" s="1"/>
  <c r="G13003" i="19"/>
  <c r="H13003" i="19" s="1"/>
  <c r="G13004" i="19"/>
  <c r="H13004" i="19" s="1"/>
  <c r="G13005" i="19"/>
  <c r="H13005" i="19" s="1"/>
  <c r="G13006" i="19"/>
  <c r="H13006" i="19" s="1"/>
  <c r="G13007" i="19"/>
  <c r="H13007" i="19" s="1"/>
  <c r="G13008" i="19"/>
  <c r="H13008" i="19" s="1"/>
  <c r="G13009" i="19"/>
  <c r="H13009" i="19" s="1"/>
  <c r="G13010" i="19"/>
  <c r="H13010" i="19" s="1"/>
  <c r="G13011" i="19"/>
  <c r="H13011" i="19" s="1"/>
  <c r="G13012" i="19"/>
  <c r="H13012" i="19" s="1"/>
  <c r="G13013" i="19"/>
  <c r="H13013" i="19" s="1"/>
  <c r="G13014" i="19"/>
  <c r="H13014" i="19" s="1"/>
  <c r="G13015" i="19"/>
  <c r="H13015" i="19" s="1"/>
  <c r="G13016" i="19"/>
  <c r="H13016" i="19" s="1"/>
  <c r="G13017" i="19"/>
  <c r="H13017" i="19" s="1"/>
  <c r="G13018" i="19"/>
  <c r="H13018" i="19" s="1"/>
  <c r="G13019" i="19"/>
  <c r="H13019" i="19" s="1"/>
  <c r="G13020" i="19"/>
  <c r="H13020" i="19" s="1"/>
  <c r="G13021" i="19"/>
  <c r="H13021" i="19" s="1"/>
  <c r="G13022" i="19"/>
  <c r="H13022" i="19" s="1"/>
  <c r="G13023" i="19"/>
  <c r="H13023" i="19" s="1"/>
  <c r="G13024" i="19"/>
  <c r="H13024" i="19"/>
  <c r="G13025" i="19"/>
  <c r="H13025" i="19"/>
  <c r="G13026" i="19"/>
  <c r="H13026" i="19" s="1"/>
  <c r="G13027" i="19"/>
  <c r="H13027" i="19" s="1"/>
  <c r="G13028" i="19"/>
  <c r="H13028" i="19" s="1"/>
  <c r="G13029" i="19"/>
  <c r="H13029" i="19" s="1"/>
  <c r="G13030" i="19"/>
  <c r="H13030" i="19" s="1"/>
  <c r="G13031" i="19"/>
  <c r="H13031" i="19" s="1"/>
  <c r="G13032" i="19"/>
  <c r="H13032" i="19" s="1"/>
  <c r="G13033" i="19"/>
  <c r="H13033" i="19" s="1"/>
  <c r="G13034" i="19"/>
  <c r="H13034" i="19" s="1"/>
  <c r="G13035" i="19"/>
  <c r="H13035" i="19"/>
  <c r="G13036" i="19"/>
  <c r="H13036" i="19" s="1"/>
  <c r="G13037" i="19"/>
  <c r="H13037" i="19" s="1"/>
  <c r="G13038" i="19"/>
  <c r="H13038" i="19" s="1"/>
  <c r="G13039" i="19"/>
  <c r="H13039" i="19" s="1"/>
  <c r="G13040" i="19"/>
  <c r="H13040" i="19" s="1"/>
  <c r="G13041" i="19"/>
  <c r="H13041" i="19" s="1"/>
  <c r="G13042" i="19"/>
  <c r="H13042" i="19" s="1"/>
  <c r="G13043" i="19"/>
  <c r="H13043" i="19" s="1"/>
  <c r="G13044" i="19"/>
  <c r="H13044" i="19" s="1"/>
  <c r="G13045" i="19"/>
  <c r="H13045" i="19" s="1"/>
  <c r="G13046" i="19"/>
  <c r="H13046" i="19" s="1"/>
  <c r="G13047" i="19"/>
  <c r="H13047" i="19"/>
  <c r="G13048" i="19"/>
  <c r="H13048" i="19" s="1"/>
  <c r="G13049" i="19"/>
  <c r="H13049" i="19" s="1"/>
  <c r="G13050" i="19"/>
  <c r="H13050" i="19"/>
  <c r="G13051" i="19"/>
  <c r="H13051" i="19" s="1"/>
  <c r="G13052" i="19"/>
  <c r="H13052" i="19"/>
  <c r="G13053" i="19"/>
  <c r="H13053" i="19" s="1"/>
  <c r="G13054" i="19"/>
  <c r="H13054" i="19" s="1"/>
  <c r="G13055" i="19"/>
  <c r="H13055" i="19" s="1"/>
  <c r="G13056" i="19"/>
  <c r="H13056" i="19" s="1"/>
  <c r="G13057" i="19"/>
  <c r="H13057" i="19" s="1"/>
  <c r="G13058" i="19"/>
  <c r="H13058" i="19" s="1"/>
  <c r="G13059" i="19"/>
  <c r="H13059" i="19" s="1"/>
  <c r="G13060" i="19"/>
  <c r="H13060" i="19"/>
  <c r="G13061" i="19"/>
  <c r="H13061" i="19" s="1"/>
  <c r="G13062" i="19"/>
  <c r="H13062" i="19" s="1"/>
  <c r="G13063" i="19"/>
  <c r="H13063" i="19" s="1"/>
  <c r="G13064" i="19"/>
  <c r="H13064" i="19"/>
  <c r="G13065" i="19"/>
  <c r="H13065" i="19" s="1"/>
  <c r="G13066" i="19"/>
  <c r="H13066" i="19" s="1"/>
  <c r="G13067" i="19"/>
  <c r="H13067" i="19" s="1"/>
  <c r="G13068" i="19"/>
  <c r="H13068" i="19" s="1"/>
  <c r="G13069" i="19"/>
  <c r="H13069" i="19" s="1"/>
  <c r="G13070" i="19"/>
  <c r="H13070" i="19" s="1"/>
  <c r="G13071" i="19"/>
  <c r="H13071" i="19" s="1"/>
  <c r="G13072" i="19"/>
  <c r="H13072" i="19" s="1"/>
  <c r="G13073" i="19"/>
  <c r="H13073" i="19" s="1"/>
  <c r="G13074" i="19"/>
  <c r="H13074" i="19"/>
  <c r="G13075" i="19"/>
  <c r="H13075" i="19" s="1"/>
  <c r="G13076" i="19"/>
  <c r="H13076" i="19" s="1"/>
  <c r="G13077" i="19"/>
  <c r="H13077" i="19" s="1"/>
  <c r="G13078" i="19"/>
  <c r="H13078" i="19"/>
  <c r="G13079" i="19"/>
  <c r="H13079" i="19"/>
  <c r="G13080" i="19"/>
  <c r="H13080" i="19" s="1"/>
  <c r="G13081" i="19"/>
  <c r="H13081" i="19" s="1"/>
  <c r="G13082" i="19"/>
  <c r="H13082" i="19" s="1"/>
  <c r="G13083" i="19"/>
  <c r="H13083" i="19" s="1"/>
  <c r="G13084" i="19"/>
  <c r="H13084" i="19" s="1"/>
  <c r="G13085" i="19"/>
  <c r="H13085" i="19" s="1"/>
  <c r="G13086" i="19"/>
  <c r="H13086" i="19"/>
  <c r="G13087" i="19"/>
  <c r="H13087" i="19" s="1"/>
  <c r="G13088" i="19"/>
  <c r="H13088" i="19"/>
  <c r="G13089" i="19"/>
  <c r="H13089" i="19" s="1"/>
  <c r="G13090" i="19"/>
  <c r="H13090" i="19"/>
  <c r="G13091" i="19"/>
  <c r="H13091" i="19" s="1"/>
  <c r="G13092" i="19"/>
  <c r="H13092" i="19"/>
  <c r="G13093" i="19"/>
  <c r="H13093" i="19" s="1"/>
  <c r="G13094" i="19"/>
  <c r="H13094" i="19" s="1"/>
  <c r="G13095" i="19"/>
  <c r="H13095" i="19"/>
  <c r="G13096" i="19"/>
  <c r="H13096" i="19" s="1"/>
  <c r="G13097" i="19"/>
  <c r="H13097" i="19" s="1"/>
  <c r="G13098" i="19"/>
  <c r="H13098" i="19" s="1"/>
  <c r="G13099" i="19"/>
  <c r="H13099" i="19" s="1"/>
  <c r="G13100" i="19"/>
  <c r="H13100" i="19"/>
  <c r="G13101" i="19"/>
  <c r="H13101" i="19" s="1"/>
  <c r="G13102" i="19"/>
  <c r="H13102" i="19" s="1"/>
  <c r="G13103" i="19"/>
  <c r="H13103" i="19" s="1"/>
  <c r="G13104" i="19"/>
  <c r="H13104" i="19"/>
  <c r="G13105" i="19"/>
  <c r="H13105" i="19" s="1"/>
  <c r="G13106" i="19"/>
  <c r="H13106" i="19" s="1"/>
  <c r="G13107" i="19"/>
  <c r="H13107" i="19" s="1"/>
  <c r="G13108" i="19"/>
  <c r="H13108" i="19" s="1"/>
  <c r="G13109" i="19"/>
  <c r="H13109" i="19"/>
  <c r="G13110" i="19"/>
  <c r="H13110" i="19" s="1"/>
  <c r="G13111" i="19"/>
  <c r="H13111" i="19" s="1"/>
  <c r="G13112" i="19"/>
  <c r="H13112" i="19" s="1"/>
  <c r="G13113" i="19"/>
  <c r="H13113" i="19" s="1"/>
  <c r="G13114" i="19"/>
  <c r="H13114" i="19" s="1"/>
  <c r="G13115" i="19"/>
  <c r="H13115" i="19" s="1"/>
  <c r="G13116" i="19"/>
  <c r="H13116" i="19" s="1"/>
  <c r="G13117" i="19"/>
  <c r="H13117" i="19" s="1"/>
  <c r="G13118" i="19"/>
  <c r="H13118" i="19" s="1"/>
  <c r="G13119" i="19"/>
  <c r="H13119" i="19" s="1"/>
  <c r="G13120" i="19"/>
  <c r="H13120" i="19" s="1"/>
  <c r="G13121" i="19"/>
  <c r="H13121" i="19" s="1"/>
  <c r="G13122" i="19"/>
  <c r="H13122" i="19" s="1"/>
  <c r="G13123" i="19"/>
  <c r="H13123" i="19" s="1"/>
  <c r="G13124" i="19"/>
  <c r="H13124" i="19"/>
  <c r="G13125" i="19"/>
  <c r="H13125" i="19" s="1"/>
  <c r="G13126" i="19"/>
  <c r="H13126" i="19" s="1"/>
  <c r="G13127" i="19"/>
  <c r="H13127" i="19" s="1"/>
  <c r="G13128" i="19"/>
  <c r="H13128" i="19" s="1"/>
  <c r="G13129" i="19"/>
  <c r="H13129" i="19" s="1"/>
  <c r="G13130" i="19"/>
  <c r="H13130" i="19" s="1"/>
  <c r="G13131" i="19"/>
  <c r="H13131" i="19"/>
  <c r="G13132" i="19"/>
  <c r="H13132" i="19" s="1"/>
  <c r="G13133" i="19"/>
  <c r="H13133" i="19" s="1"/>
  <c r="G13134" i="19"/>
  <c r="H13134" i="19" s="1"/>
  <c r="G13135" i="19"/>
  <c r="H13135" i="19" s="1"/>
  <c r="G13136" i="19"/>
  <c r="H13136" i="19"/>
  <c r="G13137" i="19"/>
  <c r="H13137" i="19" s="1"/>
  <c r="G13138" i="19"/>
  <c r="H13138" i="19" s="1"/>
  <c r="G13139" i="19"/>
  <c r="H13139" i="19" s="1"/>
  <c r="G13140" i="19"/>
  <c r="H13140" i="19" s="1"/>
  <c r="G13141" i="19"/>
  <c r="H13141" i="19" s="1"/>
  <c r="G13142" i="19"/>
  <c r="H13142" i="19" s="1"/>
  <c r="G13143" i="19"/>
  <c r="H13143" i="19" s="1"/>
  <c r="G13144" i="19"/>
  <c r="H13144" i="19" s="1"/>
  <c r="G13145" i="19"/>
  <c r="H13145" i="19" s="1"/>
  <c r="G13146" i="19"/>
  <c r="H13146" i="19"/>
  <c r="G13147" i="19"/>
  <c r="H13147" i="19" s="1"/>
  <c r="G13148" i="19"/>
  <c r="H13148" i="19" s="1"/>
  <c r="G13149" i="19"/>
  <c r="H13149" i="19" s="1"/>
  <c r="G13150" i="19"/>
  <c r="H13150" i="19" s="1"/>
  <c r="G13151" i="19"/>
  <c r="H13151" i="19" s="1"/>
  <c r="G13152" i="19"/>
  <c r="H13152" i="19" s="1"/>
  <c r="G13153" i="19"/>
  <c r="H13153" i="19" s="1"/>
  <c r="G13154" i="19"/>
  <c r="H13154" i="19"/>
  <c r="G13155" i="19"/>
  <c r="H13155" i="19" s="1"/>
  <c r="G13156" i="19"/>
  <c r="H13156" i="19" s="1"/>
  <c r="G13157" i="19"/>
  <c r="H13157" i="19" s="1"/>
  <c r="G13158" i="19"/>
  <c r="H13158" i="19" s="1"/>
  <c r="G13159" i="19"/>
  <c r="H13159" i="19" s="1"/>
  <c r="G13160" i="19"/>
  <c r="H13160" i="19" s="1"/>
  <c r="G13161" i="19"/>
  <c r="H13161" i="19" s="1"/>
  <c r="G13162" i="19"/>
  <c r="H13162" i="19" s="1"/>
  <c r="G13163" i="19"/>
  <c r="H13163" i="19" s="1"/>
  <c r="G13164" i="19"/>
  <c r="H13164" i="19" s="1"/>
  <c r="G13165" i="19"/>
  <c r="H13165" i="19" s="1"/>
  <c r="G13166" i="19"/>
  <c r="H13166" i="19" s="1"/>
  <c r="G13167" i="19"/>
  <c r="H13167" i="19" s="1"/>
  <c r="G13168" i="19"/>
  <c r="H13168" i="19"/>
  <c r="G13169" i="19"/>
  <c r="H13169" i="19" s="1"/>
  <c r="G13170" i="19"/>
  <c r="H13170" i="19"/>
  <c r="G13171" i="19"/>
  <c r="H13171" i="19" s="1"/>
  <c r="G13172" i="19"/>
  <c r="H13172" i="19" s="1"/>
  <c r="G13173" i="19"/>
  <c r="H13173" i="19" s="1"/>
  <c r="G13174" i="19"/>
  <c r="H13174" i="19" s="1"/>
  <c r="G13175" i="19"/>
  <c r="H13175" i="19" s="1"/>
  <c r="G13176" i="19"/>
  <c r="H13176" i="19" s="1"/>
  <c r="G13177" i="19"/>
  <c r="H13177" i="19" s="1"/>
  <c r="G13178" i="19"/>
  <c r="H13178" i="19"/>
  <c r="G13179" i="19"/>
  <c r="H13179" i="19" s="1"/>
  <c r="G13180" i="19"/>
  <c r="H13180" i="19" s="1"/>
  <c r="G13181" i="19"/>
  <c r="H13181" i="19" s="1"/>
  <c r="G13182" i="19"/>
  <c r="H13182" i="19"/>
  <c r="G13183" i="19"/>
  <c r="H13183" i="19" s="1"/>
  <c r="G13184" i="19"/>
  <c r="H13184" i="19" s="1"/>
  <c r="G13185" i="19"/>
  <c r="H13185" i="19" s="1"/>
  <c r="G13186" i="19"/>
  <c r="H13186" i="19" s="1"/>
  <c r="G13187" i="19"/>
  <c r="H13187" i="19" s="1"/>
  <c r="G13188" i="19"/>
  <c r="H13188" i="19" s="1"/>
  <c r="G13189" i="19"/>
  <c r="H13189" i="19" s="1"/>
  <c r="G13190" i="19"/>
  <c r="H13190" i="19" s="1"/>
  <c r="G13191" i="19"/>
  <c r="H13191" i="19" s="1"/>
  <c r="G13192" i="19"/>
  <c r="H13192" i="19" s="1"/>
  <c r="G13193" i="19"/>
  <c r="H13193" i="19" s="1"/>
  <c r="G13194" i="19"/>
  <c r="H13194" i="19" s="1"/>
  <c r="G13195" i="19"/>
  <c r="H13195" i="19" s="1"/>
  <c r="G13196" i="19"/>
  <c r="H13196" i="19" s="1"/>
  <c r="G13197" i="19"/>
  <c r="H13197" i="19" s="1"/>
  <c r="G13198" i="19"/>
  <c r="H13198" i="19" s="1"/>
  <c r="G13199" i="19"/>
  <c r="H13199" i="19" s="1"/>
  <c r="G13200" i="19"/>
  <c r="H13200" i="19" s="1"/>
  <c r="G13201" i="19"/>
  <c r="H13201" i="19" s="1"/>
  <c r="G13202" i="19"/>
  <c r="H13202" i="19" s="1"/>
  <c r="G13203" i="19"/>
  <c r="H13203" i="19" s="1"/>
  <c r="G13204" i="19"/>
  <c r="H13204" i="19" s="1"/>
  <c r="G13205" i="19"/>
  <c r="H13205" i="19" s="1"/>
  <c r="G13206" i="19"/>
  <c r="H13206" i="19" s="1"/>
  <c r="G13207" i="19"/>
  <c r="H13207" i="19" s="1"/>
  <c r="G13208" i="19"/>
  <c r="H13208" i="19" s="1"/>
  <c r="G13209" i="19"/>
  <c r="H13209" i="19" s="1"/>
  <c r="G13210" i="19"/>
  <c r="H13210" i="19" s="1"/>
  <c r="G13211" i="19"/>
  <c r="H13211" i="19" s="1"/>
  <c r="G13212" i="19"/>
  <c r="H13212" i="19" s="1"/>
  <c r="G13213" i="19"/>
  <c r="H13213" i="19" s="1"/>
  <c r="G13214" i="19"/>
  <c r="H13214" i="19"/>
  <c r="G13215" i="19"/>
  <c r="H13215" i="19" s="1"/>
  <c r="G13216" i="19"/>
  <c r="H13216" i="19" s="1"/>
  <c r="G13217" i="19"/>
  <c r="H13217" i="19"/>
  <c r="G13218" i="19"/>
  <c r="H13218" i="19" s="1"/>
  <c r="G13219" i="19"/>
  <c r="H13219" i="19" s="1"/>
  <c r="G13220" i="19"/>
  <c r="H13220" i="19" s="1"/>
  <c r="G13221" i="19"/>
  <c r="H13221" i="19"/>
  <c r="G13222" i="19"/>
  <c r="H13222" i="19" s="1"/>
  <c r="G13223" i="19"/>
  <c r="H13223" i="19" s="1"/>
  <c r="G13224" i="19"/>
  <c r="H13224" i="19" s="1"/>
  <c r="G13225" i="19"/>
  <c r="H13225" i="19" s="1"/>
  <c r="G13226" i="19"/>
  <c r="H13226" i="19" s="1"/>
  <c r="G13227" i="19"/>
  <c r="H13227" i="19" s="1"/>
  <c r="G13228" i="19"/>
  <c r="H13228" i="19" s="1"/>
  <c r="G13229" i="19"/>
  <c r="H13229" i="19" s="1"/>
  <c r="G13230" i="19"/>
  <c r="H13230" i="19" s="1"/>
  <c r="G13231" i="19"/>
  <c r="H13231" i="19" s="1"/>
  <c r="G13232" i="19"/>
  <c r="H13232" i="19" s="1"/>
  <c r="G13233" i="19"/>
  <c r="H13233" i="19" s="1"/>
  <c r="G13234" i="19"/>
  <c r="H13234" i="19" s="1"/>
  <c r="G13235" i="19"/>
  <c r="H13235" i="19" s="1"/>
  <c r="G13236" i="19"/>
  <c r="H13236" i="19"/>
  <c r="G13237" i="19"/>
  <c r="H13237" i="19" s="1"/>
  <c r="G13238" i="19"/>
  <c r="H13238" i="19" s="1"/>
  <c r="G13239" i="19"/>
  <c r="H13239" i="19" s="1"/>
  <c r="G13240" i="19"/>
  <c r="H13240" i="19" s="1"/>
  <c r="G13241" i="19"/>
  <c r="H13241" i="19" s="1"/>
  <c r="G13242" i="19"/>
  <c r="H13242" i="19" s="1"/>
  <c r="G13243" i="19"/>
  <c r="H13243" i="19" s="1"/>
  <c r="G13244" i="19"/>
  <c r="H13244" i="19" s="1"/>
  <c r="G13245" i="19"/>
  <c r="H13245" i="19" s="1"/>
  <c r="G13246" i="19"/>
  <c r="H13246" i="19" s="1"/>
  <c r="G13247" i="19"/>
  <c r="H13247" i="19" s="1"/>
  <c r="G13248" i="19"/>
  <c r="H13248" i="19" s="1"/>
  <c r="G13249" i="19"/>
  <c r="H13249" i="19" s="1"/>
  <c r="G13250" i="19"/>
  <c r="H13250" i="19" s="1"/>
  <c r="G13251" i="19"/>
  <c r="H13251" i="19" s="1"/>
  <c r="G13252" i="19"/>
  <c r="H13252" i="19" s="1"/>
  <c r="G13253" i="19"/>
  <c r="H13253" i="19" s="1"/>
  <c r="G13254" i="19"/>
  <c r="H13254" i="19" s="1"/>
  <c r="G13255" i="19"/>
  <c r="H13255" i="19" s="1"/>
  <c r="G13256" i="19"/>
  <c r="H13256" i="19"/>
  <c r="G13257" i="19"/>
  <c r="H13257" i="19" s="1"/>
  <c r="G13258" i="19"/>
  <c r="H13258" i="19" s="1"/>
  <c r="G13259" i="19"/>
  <c r="H13259" i="19" s="1"/>
  <c r="G13260" i="19"/>
  <c r="H13260" i="19" s="1"/>
  <c r="G13261" i="19"/>
  <c r="H13261" i="19" s="1"/>
  <c r="G13262" i="19"/>
  <c r="H13262" i="19" s="1"/>
  <c r="G13263" i="19"/>
  <c r="H13263" i="19" s="1"/>
  <c r="G13264" i="19"/>
  <c r="H13264" i="19" s="1"/>
  <c r="G13265" i="19"/>
  <c r="H13265" i="19" s="1"/>
  <c r="G13266" i="19"/>
  <c r="H13266" i="19"/>
  <c r="G13267" i="19"/>
  <c r="H13267" i="19" s="1"/>
  <c r="G13268" i="19"/>
  <c r="H13268" i="19"/>
  <c r="G13269" i="19"/>
  <c r="H13269" i="19" s="1"/>
  <c r="G13270" i="19"/>
  <c r="H13270" i="19" s="1"/>
  <c r="G13271" i="19"/>
  <c r="H13271" i="19"/>
  <c r="G13272" i="19"/>
  <c r="H13272" i="19"/>
  <c r="G13273" i="19"/>
  <c r="H13273" i="19" s="1"/>
  <c r="G13274" i="19"/>
  <c r="H13274" i="19"/>
  <c r="G13275" i="19"/>
  <c r="H13275" i="19" s="1"/>
  <c r="G13276" i="19"/>
  <c r="H13276" i="19"/>
  <c r="G13277" i="19"/>
  <c r="H13277" i="19" s="1"/>
  <c r="G13278" i="19"/>
  <c r="H13278" i="19"/>
  <c r="G13279" i="19"/>
  <c r="H13279" i="19" s="1"/>
  <c r="G13280" i="19"/>
  <c r="H13280" i="19" s="1"/>
  <c r="G13281" i="19"/>
  <c r="H13281" i="19" s="1"/>
  <c r="G13282" i="19"/>
  <c r="H13282" i="19" s="1"/>
  <c r="G13283" i="19"/>
  <c r="H13283" i="19"/>
  <c r="G13284" i="19"/>
  <c r="H13284" i="19" s="1"/>
  <c r="G13285" i="19"/>
  <c r="H13285" i="19" s="1"/>
  <c r="G13286" i="19"/>
  <c r="H13286" i="19" s="1"/>
  <c r="G13287" i="19"/>
  <c r="H13287" i="19" s="1"/>
  <c r="G13288" i="19"/>
  <c r="H13288" i="19" s="1"/>
  <c r="G13289" i="19"/>
  <c r="H13289" i="19" s="1"/>
  <c r="G13290" i="19"/>
  <c r="H13290" i="19" s="1"/>
  <c r="G13291" i="19"/>
  <c r="H13291" i="19" s="1"/>
  <c r="G13292" i="19"/>
  <c r="H13292" i="19" s="1"/>
  <c r="G13293" i="19"/>
  <c r="H13293" i="19"/>
  <c r="G13294" i="19"/>
  <c r="H13294" i="19"/>
  <c r="G13295" i="19"/>
  <c r="H13295" i="19" s="1"/>
  <c r="G13296" i="19"/>
  <c r="H13296" i="19" s="1"/>
  <c r="G13297" i="19"/>
  <c r="H13297" i="19" s="1"/>
  <c r="G13298" i="19"/>
  <c r="H13298" i="19" s="1"/>
  <c r="G13299" i="19"/>
  <c r="H13299" i="19" s="1"/>
  <c r="G13300" i="19"/>
  <c r="H13300" i="19" s="1"/>
  <c r="G13301" i="19"/>
  <c r="H13301" i="19" s="1"/>
  <c r="G13302" i="19"/>
  <c r="H13302" i="19" s="1"/>
  <c r="G13303" i="19"/>
  <c r="H13303" i="19" s="1"/>
  <c r="G13304" i="19"/>
  <c r="H13304" i="19" s="1"/>
  <c r="G13305" i="19"/>
  <c r="H13305" i="19" s="1"/>
  <c r="G13306" i="19"/>
  <c r="H13306" i="19" s="1"/>
  <c r="G13307" i="19"/>
  <c r="H13307" i="19"/>
  <c r="G13308" i="19"/>
  <c r="H13308" i="19" s="1"/>
  <c r="G13309" i="19"/>
  <c r="H13309" i="19" s="1"/>
  <c r="G13310" i="19"/>
  <c r="H13310" i="19" s="1"/>
  <c r="G13311" i="19"/>
  <c r="H13311" i="19" s="1"/>
  <c r="G13312" i="19"/>
  <c r="H13312" i="19" s="1"/>
  <c r="G13313" i="19"/>
  <c r="H13313" i="19" s="1"/>
  <c r="G13314" i="19"/>
  <c r="H13314" i="19" s="1"/>
  <c r="G13315" i="19"/>
  <c r="H13315" i="19" s="1"/>
  <c r="G13316" i="19"/>
  <c r="H13316" i="19"/>
  <c r="G13317" i="19"/>
  <c r="H13317" i="19" s="1"/>
  <c r="G13318" i="19"/>
  <c r="H13318" i="19" s="1"/>
  <c r="G13319" i="19"/>
  <c r="H13319" i="19" s="1"/>
  <c r="G13320" i="19"/>
  <c r="H13320" i="19" s="1"/>
  <c r="G13321" i="19"/>
  <c r="H13321" i="19" s="1"/>
  <c r="G13322" i="19"/>
  <c r="H13322" i="19"/>
  <c r="G13323" i="19"/>
  <c r="H13323" i="19" s="1"/>
  <c r="G13324" i="19"/>
  <c r="H13324" i="19" s="1"/>
  <c r="G13325" i="19"/>
  <c r="H13325" i="19" s="1"/>
  <c r="G13326" i="19"/>
  <c r="H13326" i="19" s="1"/>
  <c r="G13327" i="19"/>
  <c r="H13327" i="19" s="1"/>
  <c r="G13328" i="19"/>
  <c r="H13328" i="19" s="1"/>
  <c r="G13329" i="19"/>
  <c r="H13329" i="19" s="1"/>
  <c r="G13330" i="19"/>
  <c r="H13330" i="19" s="1"/>
  <c r="G13331" i="19"/>
  <c r="H13331" i="19" s="1"/>
  <c r="G13332" i="19"/>
  <c r="H13332" i="19" s="1"/>
  <c r="G13333" i="19"/>
  <c r="H13333" i="19" s="1"/>
  <c r="G13334" i="19"/>
  <c r="H13334" i="19" s="1"/>
  <c r="G13335" i="19"/>
  <c r="H13335" i="19" s="1"/>
  <c r="G13336" i="19"/>
  <c r="H13336" i="19" s="1"/>
  <c r="G13337" i="19"/>
  <c r="H13337" i="19" s="1"/>
  <c r="G13338" i="19"/>
  <c r="H13338" i="19" s="1"/>
  <c r="G13339" i="19"/>
  <c r="H13339" i="19" s="1"/>
  <c r="G13340" i="19"/>
  <c r="H13340" i="19" s="1"/>
  <c r="G13341" i="19"/>
  <c r="H13341" i="19"/>
  <c r="G13342" i="19"/>
  <c r="H13342" i="19" s="1"/>
  <c r="G13343" i="19"/>
  <c r="H13343" i="19" s="1"/>
  <c r="G13344" i="19"/>
  <c r="H13344" i="19" s="1"/>
  <c r="G13345" i="19"/>
  <c r="H13345" i="19" s="1"/>
  <c r="G13346" i="19"/>
  <c r="H13346" i="19"/>
  <c r="G13347" i="19"/>
  <c r="H13347" i="19" s="1"/>
  <c r="G13348" i="19"/>
  <c r="H13348" i="19" s="1"/>
  <c r="G13349" i="19"/>
  <c r="H13349" i="19" s="1"/>
  <c r="G13350" i="19"/>
  <c r="H13350" i="19" s="1"/>
  <c r="G13351" i="19"/>
  <c r="H13351" i="19" s="1"/>
  <c r="G13352" i="19"/>
  <c r="H13352" i="19" s="1"/>
  <c r="G13353" i="19"/>
  <c r="H13353" i="19" s="1"/>
  <c r="G13354" i="19"/>
  <c r="H13354" i="19" s="1"/>
  <c r="G13355" i="19"/>
  <c r="H13355" i="19" s="1"/>
  <c r="G13356" i="19"/>
  <c r="H13356" i="19" s="1"/>
  <c r="G13357" i="19"/>
  <c r="H13357" i="19" s="1"/>
  <c r="G13358" i="19"/>
  <c r="H13358" i="19" s="1"/>
  <c r="G13359" i="19"/>
  <c r="H13359" i="19" s="1"/>
  <c r="G13360" i="19"/>
  <c r="H13360" i="19" s="1"/>
  <c r="G13361" i="19"/>
  <c r="H13361" i="19" s="1"/>
  <c r="G13362" i="19"/>
  <c r="H13362" i="19" s="1"/>
  <c r="G13363" i="19"/>
  <c r="H13363" i="19" s="1"/>
  <c r="G13364" i="19"/>
  <c r="H13364" i="19" s="1"/>
  <c r="G13365" i="19"/>
  <c r="H13365" i="19" s="1"/>
  <c r="G13366" i="19"/>
  <c r="H13366" i="19" s="1"/>
  <c r="G13367" i="19"/>
  <c r="H13367" i="19" s="1"/>
  <c r="G13368" i="19"/>
  <c r="H13368" i="19" s="1"/>
  <c r="G13369" i="19"/>
  <c r="H13369" i="19" s="1"/>
  <c r="G13370" i="19"/>
  <c r="H13370" i="19" s="1"/>
  <c r="G13371" i="19"/>
  <c r="H13371" i="19" s="1"/>
  <c r="G13372" i="19"/>
  <c r="H13372" i="19"/>
  <c r="G13373" i="19"/>
  <c r="H13373" i="19" s="1"/>
  <c r="G13374" i="19"/>
  <c r="H13374" i="19" s="1"/>
  <c r="G13375" i="19"/>
  <c r="H13375" i="19" s="1"/>
  <c r="G13376" i="19"/>
  <c r="H13376" i="19" s="1"/>
  <c r="G13377" i="19"/>
  <c r="H13377" i="19" s="1"/>
  <c r="G13378" i="19"/>
  <c r="H13378" i="19" s="1"/>
  <c r="G13379" i="19"/>
  <c r="H13379" i="19" s="1"/>
  <c r="G13380" i="19"/>
  <c r="H13380" i="19" s="1"/>
  <c r="G13381" i="19"/>
  <c r="H13381" i="19" s="1"/>
  <c r="G13382" i="19"/>
  <c r="H13382" i="19" s="1"/>
  <c r="G13383" i="19"/>
  <c r="H13383" i="19" s="1"/>
  <c r="G13384" i="19"/>
  <c r="H13384" i="19" s="1"/>
  <c r="G13385" i="19"/>
  <c r="H13385" i="19" s="1"/>
  <c r="G13386" i="19"/>
  <c r="H13386" i="19"/>
  <c r="G13387" i="19"/>
  <c r="H13387" i="19"/>
  <c r="G13388" i="19"/>
  <c r="H13388" i="19" s="1"/>
  <c r="G13389" i="19"/>
  <c r="H13389" i="19" s="1"/>
  <c r="G13390" i="19"/>
  <c r="H13390" i="19"/>
  <c r="G13391" i="19"/>
  <c r="H13391" i="19" s="1"/>
  <c r="G13392" i="19"/>
  <c r="H13392" i="19" s="1"/>
  <c r="G13393" i="19"/>
  <c r="H13393" i="19" s="1"/>
  <c r="G13394" i="19"/>
  <c r="H13394" i="19"/>
  <c r="G13395" i="19"/>
  <c r="H13395" i="19" s="1"/>
  <c r="G13396" i="19"/>
  <c r="H13396" i="19" s="1"/>
  <c r="G13397" i="19"/>
  <c r="H13397" i="19" s="1"/>
  <c r="G13398" i="19"/>
  <c r="H13398" i="19" s="1"/>
  <c r="G13399" i="19"/>
  <c r="H13399" i="19" s="1"/>
  <c r="G13400" i="19"/>
  <c r="H13400" i="19"/>
  <c r="G13401" i="19"/>
  <c r="H13401" i="19"/>
  <c r="G13402" i="19"/>
  <c r="H13402" i="19" s="1"/>
  <c r="G13403" i="19"/>
  <c r="H13403" i="19" s="1"/>
  <c r="G13404" i="19"/>
  <c r="H13404" i="19" s="1"/>
  <c r="G13405" i="19"/>
  <c r="H13405" i="19" s="1"/>
  <c r="G13406" i="19"/>
  <c r="H13406" i="19" s="1"/>
  <c r="G13407" i="19"/>
  <c r="H13407" i="19" s="1"/>
  <c r="G13408" i="19"/>
  <c r="H13408" i="19" s="1"/>
  <c r="G13409" i="19"/>
  <c r="H13409" i="19" s="1"/>
  <c r="G13410" i="19"/>
  <c r="H13410" i="19" s="1"/>
  <c r="G13411" i="19"/>
  <c r="H13411" i="19" s="1"/>
  <c r="G13412" i="19"/>
  <c r="H13412" i="19" s="1"/>
  <c r="G13413" i="19"/>
  <c r="H13413" i="19" s="1"/>
  <c r="G13414" i="19"/>
  <c r="H13414" i="19" s="1"/>
  <c r="G13415" i="19"/>
  <c r="H13415" i="19" s="1"/>
  <c r="G13416" i="19"/>
  <c r="H13416" i="19" s="1"/>
  <c r="G13417" i="19"/>
  <c r="H13417" i="19" s="1"/>
  <c r="G13418" i="19"/>
  <c r="H13418" i="19"/>
  <c r="G13419" i="19"/>
  <c r="H13419" i="19" s="1"/>
  <c r="G13420" i="19"/>
  <c r="H13420" i="19"/>
  <c r="G13421" i="19"/>
  <c r="H13421" i="19" s="1"/>
  <c r="G13422" i="19"/>
  <c r="H13422" i="19" s="1"/>
  <c r="G13423" i="19"/>
  <c r="H13423" i="19" s="1"/>
  <c r="G13424" i="19"/>
  <c r="H13424" i="19" s="1"/>
  <c r="G13425" i="19"/>
  <c r="H13425" i="19"/>
  <c r="G13426" i="19"/>
  <c r="H13426" i="19" s="1"/>
  <c r="G13427" i="19"/>
  <c r="H13427" i="19" s="1"/>
  <c r="G13428" i="19"/>
  <c r="H13428" i="19" s="1"/>
  <c r="G13429" i="19"/>
  <c r="H13429" i="19" s="1"/>
  <c r="G13430" i="19"/>
  <c r="H13430" i="19"/>
  <c r="G13431" i="19"/>
  <c r="H13431" i="19" s="1"/>
  <c r="G13432" i="19"/>
  <c r="H13432" i="19" s="1"/>
  <c r="G13433" i="19"/>
  <c r="H13433" i="19" s="1"/>
  <c r="G13434" i="19"/>
  <c r="H13434" i="19" s="1"/>
  <c r="G13435" i="19"/>
  <c r="H13435" i="19" s="1"/>
  <c r="G13436" i="19"/>
  <c r="H13436" i="19" s="1"/>
  <c r="G13437" i="19"/>
  <c r="H13437" i="19"/>
  <c r="G13438" i="19"/>
  <c r="H13438" i="19" s="1"/>
  <c r="G13439" i="19"/>
  <c r="H13439" i="19" s="1"/>
  <c r="G13440" i="19"/>
  <c r="H13440" i="19" s="1"/>
  <c r="G13441" i="19"/>
  <c r="H13441" i="19" s="1"/>
  <c r="G13442" i="19"/>
  <c r="H13442" i="19" s="1"/>
  <c r="G13443" i="19"/>
  <c r="H13443" i="19" s="1"/>
  <c r="G13444" i="19"/>
  <c r="H13444" i="19" s="1"/>
  <c r="G13445" i="19"/>
  <c r="H13445" i="19" s="1"/>
  <c r="G13446" i="19"/>
  <c r="H13446" i="19" s="1"/>
  <c r="G13447" i="19"/>
  <c r="H13447" i="19" s="1"/>
  <c r="G13448" i="19"/>
  <c r="H13448" i="19" s="1"/>
  <c r="G13449" i="19"/>
  <c r="H13449" i="19" s="1"/>
  <c r="G13450" i="19"/>
  <c r="H13450" i="19"/>
  <c r="G13451" i="19"/>
  <c r="H13451" i="19" s="1"/>
  <c r="G13452" i="19"/>
  <c r="H13452" i="19" s="1"/>
  <c r="G13453" i="19"/>
  <c r="H13453" i="19" s="1"/>
  <c r="G13454" i="19"/>
  <c r="H13454" i="19" s="1"/>
  <c r="G13455" i="19"/>
  <c r="H13455" i="19" s="1"/>
  <c r="G13456" i="19"/>
  <c r="H13456" i="19" s="1"/>
  <c r="G13457" i="19"/>
  <c r="H13457" i="19" s="1"/>
  <c r="G13458" i="19"/>
  <c r="H13458" i="19" s="1"/>
  <c r="G13459" i="19"/>
  <c r="H13459" i="19"/>
  <c r="G13460" i="19"/>
  <c r="H13460" i="19" s="1"/>
  <c r="G13461" i="19"/>
  <c r="H13461" i="19"/>
  <c r="G13462" i="19"/>
  <c r="H13462" i="19" s="1"/>
  <c r="G13463" i="19"/>
  <c r="H13463" i="19" s="1"/>
  <c r="G13464" i="19"/>
  <c r="H13464" i="19" s="1"/>
  <c r="G13465" i="19"/>
  <c r="H13465" i="19" s="1"/>
  <c r="G13466" i="19"/>
  <c r="H13466" i="19" s="1"/>
  <c r="G13467" i="19"/>
  <c r="H13467" i="19" s="1"/>
  <c r="G13468" i="19"/>
  <c r="H13468" i="19" s="1"/>
  <c r="G13469" i="19"/>
  <c r="H13469" i="19" s="1"/>
  <c r="G13470" i="19"/>
  <c r="H13470" i="19" s="1"/>
  <c r="G13471" i="19"/>
  <c r="H13471" i="19" s="1"/>
  <c r="G13472" i="19"/>
  <c r="H13472" i="19" s="1"/>
  <c r="G13473" i="19"/>
  <c r="H13473" i="19" s="1"/>
  <c r="G13474" i="19"/>
  <c r="H13474" i="19" s="1"/>
  <c r="G13475" i="19"/>
  <c r="H13475" i="19" s="1"/>
  <c r="G13476" i="19"/>
  <c r="H13476" i="19" s="1"/>
  <c r="G13477" i="19"/>
  <c r="H13477" i="19" s="1"/>
  <c r="G13478" i="19"/>
  <c r="H13478" i="19" s="1"/>
  <c r="G13479" i="19"/>
  <c r="H13479" i="19" s="1"/>
  <c r="G13480" i="19"/>
  <c r="H13480" i="19" s="1"/>
  <c r="G13481" i="19"/>
  <c r="H13481" i="19" s="1"/>
  <c r="G13482" i="19"/>
  <c r="H13482" i="19"/>
  <c r="G13483" i="19"/>
  <c r="H13483" i="19" s="1"/>
  <c r="G13484" i="19"/>
  <c r="H13484" i="19" s="1"/>
  <c r="G13485" i="19"/>
  <c r="H13485" i="19" s="1"/>
  <c r="G13486" i="19"/>
  <c r="H13486" i="19" s="1"/>
  <c r="G13487" i="19"/>
  <c r="H13487" i="19" s="1"/>
  <c r="G13488" i="19"/>
  <c r="H13488" i="19" s="1"/>
  <c r="G13489" i="19"/>
  <c r="H13489" i="19" s="1"/>
  <c r="G13490" i="19"/>
  <c r="H13490" i="19"/>
  <c r="G13491" i="19"/>
  <c r="H13491" i="19" s="1"/>
  <c r="G13492" i="19"/>
  <c r="H13492" i="19" s="1"/>
  <c r="G13493" i="19"/>
  <c r="H13493" i="19" s="1"/>
  <c r="G13494" i="19"/>
  <c r="H13494" i="19" s="1"/>
  <c r="G13495" i="19"/>
  <c r="H13495" i="19" s="1"/>
  <c r="G13496" i="19"/>
  <c r="H13496" i="19" s="1"/>
  <c r="G13497" i="19"/>
  <c r="H13497" i="19" s="1"/>
  <c r="G13498" i="19"/>
  <c r="H13498" i="19"/>
  <c r="G13499" i="19"/>
  <c r="H13499" i="19" s="1"/>
  <c r="G13500" i="19"/>
  <c r="H13500" i="19"/>
  <c r="G13501" i="19"/>
  <c r="H13501" i="19" s="1"/>
  <c r="G13502" i="19"/>
  <c r="H13502" i="19"/>
  <c r="G13503" i="19"/>
  <c r="H13503" i="19" s="1"/>
  <c r="G13504" i="19"/>
  <c r="H13504" i="19" s="1"/>
  <c r="G13505" i="19"/>
  <c r="H13505" i="19" s="1"/>
  <c r="G13506" i="19"/>
  <c r="H13506" i="19" s="1"/>
  <c r="G13507" i="19"/>
  <c r="H13507" i="19" s="1"/>
  <c r="G13508" i="19"/>
  <c r="H13508" i="19" s="1"/>
  <c r="G13509" i="19"/>
  <c r="H13509" i="19"/>
  <c r="G13510" i="19"/>
  <c r="H13510" i="19" s="1"/>
  <c r="G13511" i="19"/>
  <c r="H13511" i="19" s="1"/>
  <c r="G13512" i="19"/>
  <c r="H13512" i="19" s="1"/>
  <c r="G13513" i="19"/>
  <c r="H13513" i="19" s="1"/>
  <c r="G13514" i="19"/>
  <c r="H13514" i="19" s="1"/>
  <c r="G13515" i="19"/>
  <c r="H13515" i="19" s="1"/>
  <c r="G13516" i="19"/>
  <c r="H13516" i="19" s="1"/>
  <c r="G13517" i="19"/>
  <c r="H13517" i="19" s="1"/>
  <c r="G13518" i="19"/>
  <c r="H13518" i="19" s="1"/>
  <c r="G13519" i="19"/>
  <c r="H13519" i="19" s="1"/>
  <c r="G13520" i="19"/>
  <c r="H13520" i="19" s="1"/>
  <c r="G13521" i="19"/>
  <c r="H13521" i="19" s="1"/>
  <c r="G13522" i="19"/>
  <c r="H13522" i="19" s="1"/>
  <c r="G13523" i="19"/>
  <c r="H13523" i="19" s="1"/>
  <c r="G13524" i="19"/>
  <c r="H13524" i="19" s="1"/>
  <c r="G13525" i="19"/>
  <c r="H13525" i="19" s="1"/>
  <c r="G13526" i="19"/>
  <c r="H13526" i="19" s="1"/>
  <c r="G13527" i="19"/>
  <c r="H13527" i="19" s="1"/>
  <c r="G13528" i="19"/>
  <c r="H13528" i="19" s="1"/>
  <c r="G13529" i="19"/>
  <c r="H13529" i="19" s="1"/>
  <c r="G13530" i="19"/>
  <c r="H13530" i="19" s="1"/>
  <c r="G13531" i="19"/>
  <c r="H13531" i="19" s="1"/>
  <c r="G13532" i="19"/>
  <c r="H13532" i="19" s="1"/>
  <c r="G13533" i="19"/>
  <c r="H13533" i="19" s="1"/>
  <c r="G13534" i="19"/>
  <c r="H13534" i="19" s="1"/>
  <c r="G13535" i="19"/>
  <c r="H13535" i="19" s="1"/>
  <c r="G13536" i="19"/>
  <c r="H13536" i="19" s="1"/>
  <c r="G13537" i="19"/>
  <c r="H13537" i="19"/>
  <c r="G13538" i="19"/>
  <c r="H13538" i="19" s="1"/>
  <c r="G13539" i="19"/>
  <c r="H13539" i="19" s="1"/>
  <c r="G13540" i="19"/>
  <c r="H13540" i="19" s="1"/>
  <c r="G13541" i="19"/>
  <c r="H13541" i="19" s="1"/>
  <c r="G13542" i="19"/>
  <c r="H13542" i="19" s="1"/>
  <c r="G13543" i="19"/>
  <c r="H13543" i="19" s="1"/>
  <c r="G13544" i="19"/>
  <c r="H13544" i="19"/>
  <c r="G13545" i="19"/>
  <c r="H13545" i="19" s="1"/>
  <c r="G13546" i="19"/>
  <c r="H13546" i="19" s="1"/>
  <c r="G13547" i="19"/>
  <c r="H13547" i="19" s="1"/>
  <c r="G13548" i="19"/>
  <c r="H13548" i="19" s="1"/>
  <c r="G13549" i="19"/>
  <c r="H13549" i="19" s="1"/>
  <c r="G13550" i="19"/>
  <c r="H13550" i="19" s="1"/>
  <c r="G13551" i="19"/>
  <c r="H13551" i="19" s="1"/>
  <c r="G13552" i="19"/>
  <c r="H13552" i="19"/>
  <c r="G13553" i="19"/>
  <c r="H13553" i="19" s="1"/>
  <c r="G13554" i="19"/>
  <c r="H13554" i="19"/>
  <c r="G13555" i="19"/>
  <c r="H13555" i="19" s="1"/>
  <c r="G13556" i="19"/>
  <c r="H13556" i="19" s="1"/>
  <c r="G13557" i="19"/>
  <c r="H13557" i="19" s="1"/>
  <c r="G13558" i="19"/>
  <c r="H13558" i="19" s="1"/>
  <c r="G13559" i="19"/>
  <c r="H13559" i="19" s="1"/>
  <c r="G13560" i="19"/>
  <c r="H13560" i="19" s="1"/>
  <c r="G13561" i="19"/>
  <c r="H13561" i="19" s="1"/>
  <c r="G13562" i="19"/>
  <c r="H13562" i="19" s="1"/>
  <c r="G13563" i="19"/>
  <c r="H13563" i="19" s="1"/>
  <c r="G13564" i="19"/>
  <c r="H13564" i="19" s="1"/>
  <c r="G13565" i="19"/>
  <c r="H13565" i="19" s="1"/>
  <c r="G13566" i="19"/>
  <c r="H13566" i="19" s="1"/>
  <c r="G13567" i="19"/>
  <c r="H13567" i="19" s="1"/>
  <c r="G13568" i="19"/>
  <c r="H13568" i="19" s="1"/>
  <c r="G13569" i="19"/>
  <c r="H13569" i="19" s="1"/>
  <c r="G13570" i="19"/>
  <c r="H13570" i="19" s="1"/>
  <c r="G13571" i="19"/>
  <c r="H13571" i="19" s="1"/>
  <c r="G13572" i="19"/>
  <c r="H13572" i="19" s="1"/>
  <c r="G13573" i="19"/>
  <c r="H13573" i="19"/>
  <c r="G13574" i="19"/>
  <c r="H13574" i="19" s="1"/>
  <c r="G13575" i="19"/>
  <c r="H13575" i="19" s="1"/>
  <c r="G13576" i="19"/>
  <c r="H13576" i="19" s="1"/>
  <c r="G13577" i="19"/>
  <c r="H13577" i="19" s="1"/>
  <c r="G13578" i="19"/>
  <c r="H13578" i="19"/>
  <c r="G13579" i="19"/>
  <c r="H13579" i="19" s="1"/>
  <c r="G13580" i="19"/>
  <c r="H13580" i="19"/>
  <c r="G13581" i="19"/>
  <c r="H13581" i="19" s="1"/>
  <c r="G13582" i="19"/>
  <c r="H13582" i="19" s="1"/>
  <c r="G13583" i="19"/>
  <c r="H13583" i="19" s="1"/>
  <c r="G13584" i="19"/>
  <c r="H13584" i="19" s="1"/>
  <c r="G13585" i="19"/>
  <c r="H13585" i="19" s="1"/>
  <c r="G13586" i="19"/>
  <c r="H13586" i="19" s="1"/>
  <c r="G13587" i="19"/>
  <c r="H13587" i="19" s="1"/>
  <c r="G13588" i="19"/>
  <c r="H13588" i="19" s="1"/>
  <c r="G13589" i="19"/>
  <c r="H13589" i="19" s="1"/>
  <c r="G13590" i="19"/>
  <c r="H13590" i="19" s="1"/>
  <c r="G13591" i="19"/>
  <c r="H13591" i="19"/>
  <c r="G13592" i="19"/>
  <c r="H13592" i="19"/>
  <c r="G13593" i="19"/>
  <c r="H13593" i="19" s="1"/>
  <c r="G13594" i="19"/>
  <c r="H13594" i="19" s="1"/>
  <c r="G13595" i="19"/>
  <c r="H13595" i="19" s="1"/>
  <c r="G13596" i="19"/>
  <c r="H13596" i="19" s="1"/>
  <c r="G13597" i="19"/>
  <c r="H13597" i="19" s="1"/>
  <c r="G13598" i="19"/>
  <c r="H13598" i="19" s="1"/>
  <c r="G13599" i="19"/>
  <c r="H13599" i="19" s="1"/>
  <c r="G13600" i="19"/>
  <c r="H13600" i="19" s="1"/>
  <c r="G13601" i="19"/>
  <c r="H13601" i="19" s="1"/>
  <c r="G13602" i="19"/>
  <c r="H13602" i="19" s="1"/>
  <c r="G13603" i="19"/>
  <c r="H13603" i="19" s="1"/>
  <c r="G13604" i="19"/>
  <c r="H13604" i="19" s="1"/>
  <c r="G13605" i="19"/>
  <c r="H13605" i="19"/>
  <c r="G13606" i="19"/>
  <c r="H13606" i="19" s="1"/>
  <c r="G13607" i="19"/>
  <c r="H13607" i="19" s="1"/>
  <c r="G13608" i="19"/>
  <c r="H13608" i="19" s="1"/>
  <c r="G13609" i="19"/>
  <c r="H13609" i="19" s="1"/>
  <c r="G13610" i="19"/>
  <c r="H13610" i="19"/>
  <c r="G13611" i="19"/>
  <c r="H13611" i="19" s="1"/>
  <c r="G13612" i="19"/>
  <c r="H13612" i="19" s="1"/>
  <c r="G13613" i="19"/>
  <c r="H13613" i="19" s="1"/>
  <c r="G13614" i="19"/>
  <c r="H13614" i="19" s="1"/>
  <c r="G13615" i="19"/>
  <c r="H13615" i="19" s="1"/>
  <c r="G13616" i="19"/>
  <c r="H13616" i="19" s="1"/>
  <c r="G13617" i="19"/>
  <c r="H13617" i="19" s="1"/>
  <c r="G13618" i="19"/>
  <c r="H13618" i="19" s="1"/>
  <c r="G13619" i="19"/>
  <c r="H13619" i="19" s="1"/>
  <c r="G13620" i="19"/>
  <c r="H13620" i="19" s="1"/>
  <c r="G13621" i="19"/>
  <c r="H13621" i="19" s="1"/>
  <c r="G13622" i="19"/>
  <c r="H13622" i="19" s="1"/>
  <c r="G13623" i="19"/>
  <c r="H13623" i="19" s="1"/>
  <c r="G13624" i="19"/>
  <c r="H13624" i="19" s="1"/>
  <c r="G13625" i="19"/>
  <c r="H13625" i="19" s="1"/>
  <c r="G13626" i="19"/>
  <c r="H13626" i="19" s="1"/>
  <c r="G13627" i="19"/>
  <c r="H13627" i="19" s="1"/>
  <c r="G13628" i="19"/>
  <c r="H13628" i="19"/>
  <c r="G13629" i="19"/>
  <c r="H13629" i="19" s="1"/>
  <c r="G13630" i="19"/>
  <c r="H13630" i="19" s="1"/>
  <c r="G13631" i="19"/>
  <c r="H13631" i="19" s="1"/>
  <c r="G13632" i="19"/>
  <c r="H13632" i="19" s="1"/>
  <c r="G13633" i="19"/>
  <c r="H13633" i="19" s="1"/>
  <c r="G13634" i="19"/>
  <c r="H13634" i="19" s="1"/>
  <c r="G13635" i="19"/>
  <c r="H13635" i="19" s="1"/>
  <c r="G13636" i="19"/>
  <c r="H13636" i="19" s="1"/>
  <c r="G13637" i="19"/>
  <c r="H13637" i="19" s="1"/>
  <c r="G13638" i="19"/>
  <c r="H13638" i="19" s="1"/>
  <c r="G13639" i="19"/>
  <c r="H13639" i="19" s="1"/>
  <c r="G13640" i="19"/>
  <c r="H13640" i="19" s="1"/>
  <c r="G13641" i="19"/>
  <c r="H13641" i="19" s="1"/>
  <c r="G13642" i="19"/>
  <c r="H13642" i="19" s="1"/>
  <c r="G13643" i="19"/>
  <c r="H13643" i="19" s="1"/>
  <c r="G13644" i="19"/>
  <c r="H13644" i="19" s="1"/>
  <c r="G13645" i="19"/>
  <c r="H13645" i="19"/>
  <c r="G13646" i="19"/>
  <c r="H13646" i="19" s="1"/>
  <c r="G13647" i="19"/>
  <c r="H13647" i="19" s="1"/>
  <c r="G13648" i="19"/>
  <c r="H13648" i="19"/>
  <c r="G13649" i="19"/>
  <c r="H13649" i="19" s="1"/>
  <c r="G13650" i="19"/>
  <c r="H13650" i="19"/>
  <c r="G13651" i="19"/>
  <c r="H13651" i="19" s="1"/>
  <c r="G13652" i="19"/>
  <c r="H13652" i="19"/>
  <c r="G13653" i="19"/>
  <c r="H13653" i="19" s="1"/>
  <c r="G13654" i="19"/>
  <c r="H13654" i="19" s="1"/>
  <c r="G13655" i="19"/>
  <c r="H13655" i="19" s="1"/>
  <c r="G13656" i="19"/>
  <c r="H13656" i="19" s="1"/>
  <c r="G13657" i="19"/>
  <c r="H13657" i="19" s="1"/>
  <c r="G13658" i="19"/>
  <c r="H13658" i="19" s="1"/>
  <c r="G13659" i="19"/>
  <c r="H13659" i="19"/>
  <c r="G13660" i="19"/>
  <c r="H13660" i="19" s="1"/>
  <c r="G13661" i="19"/>
  <c r="H13661" i="19" s="1"/>
  <c r="G13662" i="19"/>
  <c r="H13662" i="19"/>
  <c r="G13663" i="19"/>
  <c r="H13663" i="19"/>
  <c r="G13664" i="19"/>
  <c r="H13664" i="19" s="1"/>
  <c r="G13665" i="19"/>
  <c r="H13665" i="19" s="1"/>
  <c r="G13666" i="19"/>
  <c r="H13666" i="19"/>
  <c r="G13667" i="19"/>
  <c r="H13667" i="19" s="1"/>
  <c r="G13668" i="19"/>
  <c r="H13668" i="19" s="1"/>
  <c r="G13669" i="19"/>
  <c r="H13669" i="19" s="1"/>
  <c r="G13670" i="19"/>
  <c r="H13670" i="19"/>
  <c r="G13671" i="19"/>
  <c r="H13671" i="19" s="1"/>
  <c r="G13672" i="19"/>
  <c r="H13672" i="19" s="1"/>
  <c r="G13673" i="19"/>
  <c r="H13673" i="19" s="1"/>
  <c r="G13674" i="19"/>
  <c r="H13674" i="19" s="1"/>
  <c r="G13675" i="19"/>
  <c r="H13675" i="19" s="1"/>
  <c r="G13676" i="19"/>
  <c r="H13676" i="19" s="1"/>
  <c r="G13677" i="19"/>
  <c r="H13677" i="19" s="1"/>
  <c r="G13678" i="19"/>
  <c r="H13678" i="19" s="1"/>
  <c r="G13679" i="19"/>
  <c r="H13679" i="19" s="1"/>
  <c r="G13680" i="19"/>
  <c r="H13680" i="19" s="1"/>
  <c r="G13681" i="19"/>
  <c r="H13681" i="19" s="1"/>
  <c r="G13682" i="19"/>
  <c r="H13682" i="19" s="1"/>
  <c r="G13683" i="19"/>
  <c r="H13683" i="19" s="1"/>
  <c r="G13684" i="19"/>
  <c r="H13684" i="19" s="1"/>
  <c r="G13685" i="19"/>
  <c r="H13685" i="19" s="1"/>
  <c r="G13686" i="19"/>
  <c r="H13686" i="19" s="1"/>
  <c r="G13687" i="19"/>
  <c r="H13687" i="19" s="1"/>
  <c r="G13688" i="19"/>
  <c r="H13688" i="19" s="1"/>
  <c r="G13689" i="19"/>
  <c r="H13689" i="19" s="1"/>
  <c r="G13690" i="19"/>
  <c r="H13690" i="19" s="1"/>
  <c r="G13691" i="19"/>
  <c r="H13691" i="19" s="1"/>
  <c r="G13692" i="19"/>
  <c r="H13692" i="19" s="1"/>
  <c r="G13693" i="19"/>
  <c r="H13693" i="19" s="1"/>
  <c r="G13694" i="19"/>
  <c r="H13694" i="19" s="1"/>
  <c r="G13695" i="19"/>
  <c r="H13695" i="19" s="1"/>
  <c r="G13696" i="19"/>
  <c r="H13696" i="19" s="1"/>
  <c r="G13697" i="19"/>
  <c r="H13697" i="19" s="1"/>
  <c r="G13698" i="19"/>
  <c r="H13698" i="19" s="1"/>
  <c r="G13699" i="19"/>
  <c r="H13699" i="19" s="1"/>
  <c r="G13700" i="19"/>
  <c r="H13700" i="19" s="1"/>
  <c r="G13701" i="19"/>
  <c r="H13701" i="19"/>
  <c r="G13702" i="19"/>
  <c r="H13702" i="19" s="1"/>
  <c r="G13703" i="19"/>
  <c r="H13703" i="19" s="1"/>
  <c r="G13704" i="19"/>
  <c r="H13704" i="19" s="1"/>
  <c r="G13705" i="19"/>
  <c r="H13705" i="19" s="1"/>
  <c r="G13706" i="19"/>
  <c r="H13706" i="19" s="1"/>
  <c r="G13707" i="19"/>
  <c r="H13707" i="19" s="1"/>
  <c r="G13708" i="19"/>
  <c r="H13708" i="19" s="1"/>
  <c r="G13709" i="19"/>
  <c r="H13709" i="19" s="1"/>
  <c r="G13710" i="19"/>
  <c r="H13710" i="19"/>
  <c r="G13711" i="19"/>
  <c r="H13711" i="19" s="1"/>
  <c r="G13712" i="19"/>
  <c r="H13712" i="19" s="1"/>
  <c r="G13713" i="19"/>
  <c r="H13713" i="19" s="1"/>
  <c r="G13714" i="19"/>
  <c r="H13714" i="19" s="1"/>
  <c r="G13715" i="19"/>
  <c r="H13715" i="19" s="1"/>
  <c r="G13716" i="19"/>
  <c r="H13716" i="19" s="1"/>
  <c r="G13717" i="19"/>
  <c r="H13717" i="19"/>
  <c r="G13718" i="19"/>
  <c r="H13718" i="19" s="1"/>
  <c r="G13719" i="19"/>
  <c r="H13719" i="19" s="1"/>
  <c r="G13720" i="19"/>
  <c r="H13720" i="19" s="1"/>
  <c r="G13721" i="19"/>
  <c r="H13721" i="19" s="1"/>
  <c r="G13722" i="19"/>
  <c r="H13722" i="19"/>
  <c r="G13723" i="19"/>
  <c r="H13723" i="19" s="1"/>
  <c r="G13724" i="19"/>
  <c r="H13724" i="19"/>
  <c r="G13725" i="19"/>
  <c r="H13725" i="19" s="1"/>
  <c r="G13726" i="19"/>
  <c r="H13726" i="19" s="1"/>
  <c r="G13727" i="19"/>
  <c r="H13727" i="19" s="1"/>
  <c r="G13728" i="19"/>
  <c r="H13728" i="19" s="1"/>
  <c r="G13729" i="19"/>
  <c r="H13729" i="19" s="1"/>
  <c r="G13730" i="19"/>
  <c r="H13730" i="19" s="1"/>
  <c r="G13731" i="19"/>
  <c r="H13731" i="19" s="1"/>
  <c r="G13732" i="19"/>
  <c r="H13732" i="19" s="1"/>
  <c r="G13733" i="19"/>
  <c r="H13733" i="19" s="1"/>
  <c r="G13734" i="19"/>
  <c r="H13734" i="19" s="1"/>
  <c r="G13735" i="19"/>
  <c r="H13735" i="19" s="1"/>
  <c r="G13736" i="19"/>
  <c r="H13736" i="19" s="1"/>
  <c r="G13737" i="19"/>
  <c r="H13737" i="19" s="1"/>
  <c r="G13738" i="19"/>
  <c r="H13738" i="19"/>
  <c r="G13739" i="19"/>
  <c r="H13739" i="19" s="1"/>
  <c r="G13740" i="19"/>
  <c r="H13740" i="19" s="1"/>
  <c r="G13741" i="19"/>
  <c r="H13741" i="19"/>
  <c r="G13742" i="19"/>
  <c r="H13742" i="19" s="1"/>
  <c r="G13743" i="19"/>
  <c r="H13743" i="19" s="1"/>
  <c r="G13744" i="19"/>
  <c r="H13744" i="19" s="1"/>
  <c r="G13745" i="19"/>
  <c r="H13745" i="19" s="1"/>
  <c r="G13746" i="19"/>
  <c r="H13746" i="19" s="1"/>
  <c r="G13747" i="19"/>
  <c r="H13747" i="19" s="1"/>
  <c r="G13748" i="19"/>
  <c r="H13748" i="19" s="1"/>
  <c r="G13749" i="19"/>
  <c r="H13749" i="19" s="1"/>
  <c r="G13750" i="19"/>
  <c r="H13750" i="19" s="1"/>
  <c r="G13751" i="19"/>
  <c r="H13751" i="19" s="1"/>
  <c r="G13752" i="19"/>
  <c r="H13752" i="19" s="1"/>
  <c r="G13753" i="19"/>
  <c r="H13753" i="19" s="1"/>
  <c r="G13754" i="19"/>
  <c r="H13754" i="19" s="1"/>
  <c r="G13755" i="19"/>
  <c r="H13755" i="19" s="1"/>
  <c r="G13756" i="19"/>
  <c r="H13756" i="19" s="1"/>
  <c r="G13757" i="19"/>
  <c r="H13757" i="19" s="1"/>
  <c r="G13758" i="19"/>
  <c r="H13758" i="19"/>
  <c r="G13759" i="19"/>
  <c r="H13759" i="19" s="1"/>
  <c r="G13760" i="19"/>
  <c r="H13760" i="19" s="1"/>
  <c r="G13761" i="19"/>
  <c r="H13761" i="19" s="1"/>
  <c r="G13762" i="19"/>
  <c r="H13762" i="19" s="1"/>
  <c r="G13763" i="19"/>
  <c r="H13763" i="19" s="1"/>
  <c r="G13764" i="19"/>
  <c r="H13764" i="19" s="1"/>
  <c r="G13765" i="19"/>
  <c r="H13765" i="19" s="1"/>
  <c r="G13766" i="19"/>
  <c r="H13766" i="19" s="1"/>
  <c r="G13767" i="19"/>
  <c r="H13767" i="19" s="1"/>
  <c r="G13768" i="19"/>
  <c r="H13768" i="19"/>
  <c r="G13769" i="19"/>
  <c r="H13769" i="19"/>
  <c r="G13770" i="19"/>
  <c r="H13770" i="19" s="1"/>
  <c r="G13771" i="19"/>
  <c r="H13771" i="19" s="1"/>
  <c r="G13772" i="19"/>
  <c r="H13772" i="19"/>
  <c r="G13773" i="19"/>
  <c r="H13773" i="19" s="1"/>
  <c r="G13774" i="19"/>
  <c r="H13774" i="19" s="1"/>
  <c r="G13775" i="19"/>
  <c r="H13775" i="19" s="1"/>
  <c r="G13776" i="19"/>
  <c r="H13776" i="19" s="1"/>
  <c r="G13777" i="19"/>
  <c r="H13777" i="19"/>
  <c r="G13778" i="19"/>
  <c r="H13778" i="19" s="1"/>
  <c r="G13779" i="19"/>
  <c r="H13779" i="19" s="1"/>
  <c r="G13780" i="19"/>
  <c r="H13780" i="19" s="1"/>
  <c r="G13781" i="19"/>
  <c r="H13781" i="19"/>
  <c r="G13782" i="19"/>
  <c r="H13782" i="19" s="1"/>
  <c r="G13783" i="19"/>
  <c r="H13783" i="19" s="1"/>
  <c r="G13784" i="19"/>
  <c r="H13784" i="19" s="1"/>
  <c r="G13785" i="19"/>
  <c r="H13785" i="19" s="1"/>
  <c r="G13786" i="19"/>
  <c r="H13786" i="19" s="1"/>
  <c r="G13787" i="19"/>
  <c r="H13787" i="19" s="1"/>
  <c r="G13788" i="19"/>
  <c r="H13788" i="19" s="1"/>
  <c r="G13789" i="19"/>
  <c r="H13789" i="19" s="1"/>
  <c r="G13790" i="19"/>
  <c r="H13790" i="19" s="1"/>
  <c r="G13791" i="19"/>
  <c r="H13791" i="19" s="1"/>
  <c r="G13792" i="19"/>
  <c r="H13792" i="19" s="1"/>
  <c r="G13793" i="19"/>
  <c r="H13793" i="19"/>
  <c r="G13794" i="19"/>
  <c r="H13794" i="19" s="1"/>
  <c r="G13795" i="19"/>
  <c r="H13795" i="19" s="1"/>
  <c r="G13796" i="19"/>
  <c r="H13796" i="19" s="1"/>
  <c r="G13797" i="19"/>
  <c r="H13797" i="19" s="1"/>
  <c r="G13798" i="19"/>
  <c r="H13798" i="19" s="1"/>
  <c r="G13799" i="19"/>
  <c r="H13799" i="19" s="1"/>
  <c r="G13800" i="19"/>
  <c r="H13800" i="19" s="1"/>
  <c r="G13801" i="19"/>
  <c r="H13801" i="19" s="1"/>
  <c r="G13802" i="19"/>
  <c r="H13802" i="19" s="1"/>
  <c r="G13803" i="19"/>
  <c r="H13803" i="19" s="1"/>
  <c r="G13804" i="19"/>
  <c r="H13804" i="19" s="1"/>
  <c r="G13805" i="19"/>
  <c r="H13805" i="19" s="1"/>
  <c r="G13806" i="19"/>
  <c r="H13806" i="19"/>
  <c r="G13807" i="19"/>
  <c r="H13807" i="19" s="1"/>
  <c r="G13808" i="19"/>
  <c r="H13808" i="19" s="1"/>
  <c r="G13809" i="19"/>
  <c r="H13809" i="19" s="1"/>
  <c r="G13810" i="19"/>
  <c r="H13810" i="19" s="1"/>
  <c r="G13811" i="19"/>
  <c r="H13811" i="19"/>
  <c r="G13812" i="19"/>
  <c r="H13812" i="19" s="1"/>
  <c r="G13813" i="19"/>
  <c r="H13813" i="19" s="1"/>
  <c r="G13814" i="19"/>
  <c r="H13814" i="19" s="1"/>
  <c r="G13815" i="19"/>
  <c r="H13815" i="19" s="1"/>
  <c r="G13816" i="19"/>
  <c r="H13816" i="19" s="1"/>
  <c r="G13817" i="19"/>
  <c r="H13817" i="19"/>
  <c r="G13818" i="19"/>
  <c r="H13818" i="19" s="1"/>
  <c r="G13819" i="19"/>
  <c r="H13819" i="19" s="1"/>
  <c r="G13820" i="19"/>
  <c r="H13820" i="19" s="1"/>
  <c r="G13821" i="19"/>
  <c r="H13821" i="19" s="1"/>
  <c r="G13822" i="19"/>
  <c r="H13822" i="19" s="1"/>
  <c r="G13823" i="19"/>
  <c r="H13823" i="19" s="1"/>
  <c r="G13824" i="19"/>
  <c r="H13824" i="19" s="1"/>
  <c r="G13825" i="19"/>
  <c r="H13825" i="19" s="1"/>
  <c r="G13826" i="19"/>
  <c r="H13826" i="19" s="1"/>
  <c r="G13827" i="19"/>
  <c r="H13827" i="19" s="1"/>
  <c r="G13828" i="19"/>
  <c r="H13828" i="19" s="1"/>
  <c r="G13829" i="19"/>
  <c r="H13829" i="19" s="1"/>
  <c r="G13830" i="19"/>
  <c r="H13830" i="19" s="1"/>
  <c r="G13831" i="19"/>
  <c r="H13831" i="19" s="1"/>
  <c r="G13832" i="19"/>
  <c r="H13832" i="19" s="1"/>
  <c r="G13833" i="19"/>
  <c r="H13833" i="19" s="1"/>
  <c r="G13834" i="19"/>
  <c r="H13834" i="19" s="1"/>
  <c r="G13835" i="19"/>
  <c r="H13835" i="19" s="1"/>
  <c r="G13836" i="19"/>
  <c r="H13836" i="19"/>
  <c r="G13837" i="19"/>
  <c r="H13837" i="19" s="1"/>
  <c r="G13838" i="19"/>
  <c r="H13838" i="19" s="1"/>
  <c r="G13839" i="19"/>
  <c r="H13839" i="19" s="1"/>
  <c r="G13840" i="19"/>
  <c r="H13840" i="19" s="1"/>
  <c r="G13841" i="19"/>
  <c r="H13841" i="19" s="1"/>
  <c r="G13842" i="19"/>
  <c r="H13842" i="19" s="1"/>
  <c r="G13843" i="19"/>
  <c r="H13843" i="19"/>
  <c r="G13844" i="19"/>
  <c r="H13844" i="19" s="1"/>
  <c r="G13845" i="19"/>
  <c r="H13845" i="19" s="1"/>
  <c r="G13846" i="19"/>
  <c r="H13846" i="19" s="1"/>
  <c r="G13847" i="19"/>
  <c r="H13847" i="19" s="1"/>
  <c r="G13848" i="19"/>
  <c r="H13848" i="19"/>
  <c r="G13849" i="19"/>
  <c r="H13849" i="19" s="1"/>
  <c r="G13850" i="19"/>
  <c r="H13850" i="19" s="1"/>
  <c r="G13851" i="19"/>
  <c r="H13851" i="19" s="1"/>
  <c r="G13852" i="19"/>
  <c r="H13852" i="19" s="1"/>
  <c r="G13853" i="19"/>
  <c r="H13853" i="19"/>
  <c r="G13854" i="19"/>
  <c r="H13854" i="19" s="1"/>
  <c r="G13855" i="19"/>
  <c r="H13855" i="19" s="1"/>
  <c r="G13856" i="19"/>
  <c r="H13856" i="19" s="1"/>
  <c r="G13857" i="19"/>
  <c r="H13857" i="19" s="1"/>
  <c r="G13858" i="19"/>
  <c r="H13858" i="19" s="1"/>
  <c r="G13859" i="19"/>
  <c r="H13859" i="19" s="1"/>
  <c r="G13860" i="19"/>
  <c r="H13860" i="19" s="1"/>
  <c r="G13861" i="19"/>
  <c r="H13861" i="19" s="1"/>
  <c r="G13862" i="19"/>
  <c r="H13862" i="19" s="1"/>
  <c r="G13863" i="19"/>
  <c r="H13863" i="19" s="1"/>
  <c r="G13864" i="19"/>
  <c r="H13864" i="19" s="1"/>
  <c r="G13865" i="19"/>
  <c r="H13865" i="19" s="1"/>
  <c r="G13866" i="19"/>
  <c r="H13866" i="19" s="1"/>
  <c r="G13867" i="19"/>
  <c r="H13867" i="19" s="1"/>
  <c r="G13868" i="19"/>
  <c r="H13868" i="19" s="1"/>
  <c r="G13869" i="19"/>
  <c r="H13869" i="19" s="1"/>
  <c r="G13870" i="19"/>
  <c r="H13870" i="19" s="1"/>
  <c r="G13871" i="19"/>
  <c r="H13871" i="19" s="1"/>
  <c r="G13872" i="19"/>
  <c r="H13872" i="19" s="1"/>
  <c r="G13873" i="19"/>
  <c r="H13873" i="19" s="1"/>
  <c r="G13874" i="19"/>
  <c r="H13874" i="19" s="1"/>
  <c r="G13875" i="19"/>
  <c r="H13875" i="19" s="1"/>
  <c r="G13876" i="19"/>
  <c r="H13876" i="19" s="1"/>
  <c r="G13877" i="19"/>
  <c r="H13877" i="19"/>
  <c r="G13878" i="19"/>
  <c r="H13878" i="19" s="1"/>
  <c r="G13879" i="19"/>
  <c r="H13879" i="19" s="1"/>
  <c r="G13880" i="19"/>
  <c r="H13880" i="19" s="1"/>
  <c r="G13881" i="19"/>
  <c r="H13881" i="19" s="1"/>
  <c r="G13882" i="19"/>
  <c r="H13882" i="19"/>
  <c r="G13883" i="19"/>
  <c r="H13883" i="19" s="1"/>
  <c r="G13884" i="19"/>
  <c r="H13884" i="19" s="1"/>
  <c r="G13885" i="19"/>
  <c r="H13885" i="19" s="1"/>
  <c r="G13886" i="19"/>
  <c r="H13886" i="19" s="1"/>
  <c r="G13887" i="19"/>
  <c r="H13887" i="19" s="1"/>
  <c r="G13888" i="19"/>
  <c r="H13888" i="19" s="1"/>
  <c r="G13889" i="19"/>
  <c r="H13889" i="19"/>
  <c r="G13890" i="19"/>
  <c r="H13890" i="19" s="1"/>
  <c r="G13891" i="19"/>
  <c r="H13891" i="19" s="1"/>
  <c r="G13892" i="19"/>
  <c r="H13892" i="19"/>
  <c r="G13893" i="19"/>
  <c r="H13893" i="19" s="1"/>
  <c r="G13894" i="19"/>
  <c r="H13894" i="19" s="1"/>
  <c r="G13895" i="19"/>
  <c r="H13895" i="19" s="1"/>
  <c r="G13896" i="19"/>
  <c r="H13896" i="19" s="1"/>
  <c r="G13897" i="19"/>
  <c r="H13897" i="19" s="1"/>
  <c r="G13898" i="19"/>
  <c r="H13898" i="19" s="1"/>
  <c r="G13899" i="19"/>
  <c r="H13899" i="19" s="1"/>
  <c r="G13900" i="19"/>
  <c r="H13900" i="19" s="1"/>
  <c r="G13901" i="19"/>
  <c r="H13901" i="19" s="1"/>
  <c r="G13902" i="19"/>
  <c r="H13902" i="19"/>
  <c r="G13903" i="19"/>
  <c r="H13903" i="19" s="1"/>
  <c r="G13904" i="19"/>
  <c r="H13904" i="19" s="1"/>
  <c r="G13905" i="19"/>
  <c r="H13905" i="19" s="1"/>
  <c r="G13906" i="19"/>
  <c r="H13906" i="19" s="1"/>
  <c r="G13907" i="19"/>
  <c r="H13907" i="19"/>
  <c r="G13908" i="19"/>
  <c r="H13908" i="19" s="1"/>
  <c r="G13909" i="19"/>
  <c r="H13909" i="19" s="1"/>
  <c r="G13910" i="19"/>
  <c r="H13910" i="19" s="1"/>
  <c r="G13911" i="19"/>
  <c r="H13911" i="19" s="1"/>
  <c r="G13912" i="19"/>
  <c r="H13912" i="19" s="1"/>
  <c r="G13913" i="19"/>
  <c r="H13913" i="19" s="1"/>
  <c r="G13914" i="19"/>
  <c r="H13914" i="19"/>
  <c r="G13915" i="19"/>
  <c r="H13915" i="19" s="1"/>
  <c r="G13916" i="19"/>
  <c r="H13916" i="19"/>
  <c r="G13917" i="19"/>
  <c r="H13917" i="19" s="1"/>
  <c r="G13918" i="19"/>
  <c r="H13918" i="19" s="1"/>
  <c r="G13919" i="19"/>
  <c r="H13919" i="19" s="1"/>
  <c r="G13920" i="19"/>
  <c r="H13920" i="19" s="1"/>
  <c r="G13921" i="19"/>
  <c r="H13921" i="19" s="1"/>
  <c r="G13922" i="19"/>
  <c r="H13922" i="19" s="1"/>
  <c r="G13923" i="19"/>
  <c r="H13923" i="19" s="1"/>
  <c r="G13924" i="19"/>
  <c r="H13924" i="19" s="1"/>
  <c r="G13925" i="19"/>
  <c r="H13925" i="19" s="1"/>
  <c r="G13926" i="19"/>
  <c r="H13926" i="19" s="1"/>
  <c r="G13927" i="19"/>
  <c r="H13927" i="19" s="1"/>
  <c r="G13928" i="19"/>
  <c r="H13928" i="19" s="1"/>
  <c r="G13929" i="19"/>
  <c r="H13929" i="19" s="1"/>
  <c r="G13930" i="19"/>
  <c r="H13930" i="19" s="1"/>
  <c r="G13931" i="19"/>
  <c r="H13931" i="19" s="1"/>
  <c r="G13932" i="19"/>
  <c r="H13932" i="19" s="1"/>
  <c r="G13933" i="19"/>
  <c r="H13933" i="19" s="1"/>
  <c r="G13934" i="19"/>
  <c r="H13934" i="19" s="1"/>
  <c r="G13935" i="19"/>
  <c r="H13935" i="19" s="1"/>
  <c r="G13936" i="19"/>
  <c r="H13936" i="19" s="1"/>
  <c r="G13937" i="19"/>
  <c r="H13937" i="19"/>
  <c r="G13938" i="19"/>
  <c r="H13938" i="19"/>
  <c r="G13939" i="19"/>
  <c r="H13939" i="19" s="1"/>
  <c r="G13940" i="19"/>
  <c r="H13940" i="19"/>
  <c r="G13941" i="19"/>
  <c r="H13941" i="19" s="1"/>
  <c r="G13942" i="19"/>
  <c r="H13942" i="19"/>
  <c r="G13943" i="19"/>
  <c r="H13943" i="19" s="1"/>
  <c r="G13944" i="19"/>
  <c r="H13944" i="19" s="1"/>
  <c r="G13945" i="19"/>
  <c r="H13945" i="19" s="1"/>
  <c r="G13946" i="19"/>
  <c r="H13946" i="19" s="1"/>
  <c r="G13947" i="19"/>
  <c r="H13947" i="19" s="1"/>
  <c r="G13948" i="19"/>
  <c r="H13948" i="19" s="1"/>
  <c r="G13949" i="19"/>
  <c r="H13949" i="19" s="1"/>
  <c r="G13950" i="19"/>
  <c r="H13950" i="19"/>
  <c r="G13951" i="19"/>
  <c r="H13951" i="19" s="1"/>
  <c r="G13952" i="19"/>
  <c r="H13952" i="19" s="1"/>
  <c r="G13953" i="19"/>
  <c r="H13953" i="19" s="1"/>
  <c r="G13954" i="19"/>
  <c r="H13954" i="19" s="1"/>
  <c r="G13955" i="19"/>
  <c r="H13955" i="19" s="1"/>
  <c r="G13956" i="19"/>
  <c r="H13956" i="19" s="1"/>
  <c r="G13957" i="19"/>
  <c r="H13957" i="19" s="1"/>
  <c r="G13958" i="19"/>
  <c r="H13958" i="19" s="1"/>
  <c r="G13959" i="19"/>
  <c r="H13959" i="19" s="1"/>
  <c r="G13960" i="19"/>
  <c r="H13960" i="19" s="1"/>
  <c r="G13961" i="19"/>
  <c r="H13961" i="19" s="1"/>
  <c r="G13962" i="19"/>
  <c r="H13962" i="19" s="1"/>
  <c r="G13963" i="19"/>
  <c r="H13963" i="19" s="1"/>
  <c r="G13964" i="19"/>
  <c r="H13964" i="19" s="1"/>
  <c r="G13965" i="19"/>
  <c r="H13965" i="19" s="1"/>
  <c r="G13966" i="19"/>
  <c r="H13966" i="19" s="1"/>
  <c r="G13967" i="19"/>
  <c r="H13967" i="19" s="1"/>
  <c r="G13968" i="19"/>
  <c r="H13968" i="19" s="1"/>
  <c r="G13969" i="19"/>
  <c r="H13969" i="19" s="1"/>
  <c r="G13970" i="19"/>
  <c r="H13970" i="19" s="1"/>
  <c r="G13971" i="19"/>
  <c r="H13971" i="19" s="1"/>
  <c r="G13972" i="19"/>
  <c r="H13972" i="19" s="1"/>
  <c r="G13973" i="19"/>
  <c r="H13973" i="19" s="1"/>
  <c r="G13974" i="19"/>
  <c r="H13974" i="19" s="1"/>
  <c r="G13975" i="19"/>
  <c r="H13975" i="19" s="1"/>
  <c r="G13976" i="19"/>
  <c r="H13976" i="19" s="1"/>
  <c r="G13977" i="19"/>
  <c r="H13977" i="19" s="1"/>
  <c r="G13978" i="19"/>
  <c r="H13978" i="19" s="1"/>
  <c r="G13979" i="19"/>
  <c r="H13979" i="19"/>
  <c r="G13980" i="19"/>
  <c r="H13980" i="19" s="1"/>
  <c r="G13981" i="19"/>
  <c r="H13981" i="19" s="1"/>
  <c r="G13982" i="19"/>
  <c r="H13982" i="19" s="1"/>
  <c r="G13983" i="19"/>
  <c r="H13983" i="19" s="1"/>
  <c r="G13984" i="19"/>
  <c r="H13984" i="19" s="1"/>
  <c r="G13985" i="19"/>
  <c r="H13985" i="19" s="1"/>
  <c r="G13986" i="19"/>
  <c r="H13986" i="19" s="1"/>
  <c r="G13987" i="19"/>
  <c r="H13987" i="19" s="1"/>
  <c r="G13988" i="19"/>
  <c r="H13988" i="19" s="1"/>
  <c r="G13989" i="19"/>
  <c r="H13989" i="19" s="1"/>
  <c r="G13990" i="19"/>
  <c r="H13990" i="19" s="1"/>
  <c r="G13991" i="19"/>
  <c r="H13991" i="19" s="1"/>
  <c r="G13992" i="19"/>
  <c r="H13992" i="19" s="1"/>
  <c r="G13993" i="19"/>
  <c r="H13993" i="19" s="1"/>
  <c r="G13994" i="19"/>
  <c r="H13994" i="19"/>
  <c r="G13995" i="19"/>
  <c r="H13995" i="19" s="1"/>
  <c r="G13996" i="19"/>
  <c r="H13996" i="19"/>
  <c r="G13997" i="19"/>
  <c r="H13997" i="19" s="1"/>
  <c r="G13998" i="19"/>
  <c r="H13998" i="19" s="1"/>
  <c r="G13999" i="19"/>
  <c r="H13999" i="19" s="1"/>
  <c r="G14000" i="19"/>
  <c r="H14000" i="19" s="1"/>
  <c r="G14001" i="19"/>
  <c r="H14001" i="19" s="1"/>
  <c r="G14002" i="19"/>
  <c r="H14002" i="19" s="1"/>
  <c r="G14003" i="19"/>
  <c r="H14003" i="19" s="1"/>
  <c r="G14004" i="19"/>
  <c r="H14004" i="19" s="1"/>
  <c r="G14005" i="19"/>
  <c r="H14005" i="19" s="1"/>
  <c r="G14006" i="19"/>
  <c r="H14006" i="19" s="1"/>
  <c r="G14007" i="19"/>
  <c r="H14007" i="19" s="1"/>
  <c r="G14008" i="19"/>
  <c r="H14008" i="19" s="1"/>
  <c r="G14009" i="19"/>
  <c r="H14009" i="19" s="1"/>
  <c r="G14010" i="19"/>
  <c r="H14010" i="19" s="1"/>
  <c r="G14011" i="19"/>
  <c r="H14011" i="19" s="1"/>
  <c r="G14012" i="19"/>
  <c r="H14012" i="19" s="1"/>
  <c r="G14013" i="19"/>
  <c r="H14013" i="19" s="1"/>
  <c r="G14014" i="19"/>
  <c r="H14014" i="19"/>
  <c r="G14015" i="19"/>
  <c r="H14015" i="19" s="1"/>
  <c r="G14016" i="19"/>
  <c r="H14016" i="19" s="1"/>
  <c r="G14017" i="19"/>
  <c r="H14017" i="19" s="1"/>
  <c r="G14018" i="19"/>
  <c r="H14018" i="19" s="1"/>
  <c r="G14019" i="19"/>
  <c r="H14019" i="19" s="1"/>
  <c r="G14020" i="19"/>
  <c r="H14020" i="19" s="1"/>
  <c r="G14021" i="19"/>
  <c r="H14021" i="19" s="1"/>
  <c r="G14022" i="19"/>
  <c r="H14022" i="19" s="1"/>
  <c r="G14023" i="19"/>
  <c r="H14023" i="19" s="1"/>
  <c r="G14024" i="19"/>
  <c r="H14024" i="19" s="1"/>
  <c r="G14025" i="19"/>
  <c r="H14025" i="19" s="1"/>
  <c r="G14026" i="19"/>
  <c r="H14026" i="19" s="1"/>
  <c r="G14027" i="19"/>
  <c r="H14027" i="19" s="1"/>
  <c r="G14028" i="19"/>
  <c r="H14028" i="19" s="1"/>
  <c r="G14029" i="19"/>
  <c r="H14029" i="19" s="1"/>
  <c r="G14030" i="19"/>
  <c r="H14030" i="19" s="1"/>
  <c r="G14031" i="19"/>
  <c r="H14031" i="19" s="1"/>
  <c r="G14032" i="19"/>
  <c r="H14032" i="19" s="1"/>
  <c r="G14033" i="19"/>
  <c r="H14033" i="19" s="1"/>
  <c r="G14034" i="19"/>
  <c r="H14034" i="19" s="1"/>
  <c r="G14035" i="19"/>
  <c r="H14035" i="19" s="1"/>
  <c r="G14036" i="19"/>
  <c r="H14036" i="19" s="1"/>
  <c r="G14037" i="19"/>
  <c r="H14037" i="19" s="1"/>
  <c r="G14038" i="19"/>
  <c r="H14038" i="19" s="1"/>
  <c r="G14039" i="19"/>
  <c r="H14039" i="19" s="1"/>
  <c r="G14040" i="19"/>
  <c r="H14040" i="19" s="1"/>
  <c r="G14041" i="19"/>
  <c r="H14041" i="19" s="1"/>
  <c r="G14042" i="19"/>
  <c r="H14042" i="19" s="1"/>
  <c r="G14043" i="19"/>
  <c r="H14043" i="19" s="1"/>
  <c r="G14044" i="19"/>
  <c r="H14044" i="19" s="1"/>
  <c r="G14045" i="19"/>
  <c r="H14045" i="19" s="1"/>
  <c r="G14046" i="19"/>
  <c r="H14046" i="19"/>
  <c r="G14047" i="19"/>
  <c r="H14047" i="19" s="1"/>
  <c r="G14048" i="19"/>
  <c r="H14048" i="19" s="1"/>
  <c r="G14049" i="19"/>
  <c r="H14049" i="19" s="1"/>
  <c r="G14050" i="19"/>
  <c r="H14050" i="19" s="1"/>
  <c r="G14051" i="19"/>
  <c r="H14051" i="19"/>
  <c r="G14052" i="19"/>
  <c r="H14052" i="19" s="1"/>
  <c r="G14053" i="19"/>
  <c r="H14053" i="19"/>
  <c r="G14054" i="19"/>
  <c r="H14054" i="19"/>
  <c r="G14055" i="19"/>
  <c r="H14055" i="19" s="1"/>
  <c r="G14056" i="19"/>
  <c r="H14056" i="19" s="1"/>
  <c r="G14057" i="19"/>
  <c r="H14057" i="19" s="1"/>
  <c r="G14058" i="19"/>
  <c r="H14058" i="19" s="1"/>
  <c r="G14059" i="19"/>
  <c r="H14059" i="19" s="1"/>
  <c r="G14060" i="19"/>
  <c r="H14060" i="19" s="1"/>
  <c r="G14061" i="19"/>
  <c r="H14061" i="19" s="1"/>
  <c r="G14062" i="19"/>
  <c r="H14062" i="19"/>
  <c r="G14063" i="19"/>
  <c r="H14063" i="19" s="1"/>
  <c r="G14064" i="19"/>
  <c r="H14064" i="19" s="1"/>
  <c r="G14065" i="19"/>
  <c r="H14065" i="19" s="1"/>
  <c r="G14066" i="19"/>
  <c r="H14066" i="19" s="1"/>
  <c r="G14067" i="19"/>
  <c r="H14067" i="19" s="1"/>
  <c r="G14068" i="19"/>
  <c r="H14068" i="19" s="1"/>
  <c r="G14069" i="19"/>
  <c r="H14069" i="19"/>
  <c r="G14070" i="19"/>
  <c r="H14070" i="19" s="1"/>
  <c r="G14071" i="19"/>
  <c r="H14071" i="19" s="1"/>
  <c r="G14072" i="19"/>
  <c r="H14072" i="19" s="1"/>
  <c r="G14073" i="19"/>
  <c r="H14073" i="19" s="1"/>
  <c r="G14074" i="19"/>
  <c r="H14074" i="19" s="1"/>
  <c r="G14075" i="19"/>
  <c r="H14075" i="19" s="1"/>
  <c r="G14076" i="19"/>
  <c r="H14076" i="19" s="1"/>
  <c r="G14077" i="19"/>
  <c r="H14077" i="19" s="1"/>
  <c r="G14078" i="19"/>
  <c r="H14078" i="19" s="1"/>
  <c r="G14079" i="19"/>
  <c r="H14079" i="19" s="1"/>
  <c r="G14080" i="19"/>
  <c r="H14080" i="19" s="1"/>
  <c r="G14081" i="19"/>
  <c r="H14081" i="19" s="1"/>
  <c r="G14082" i="19"/>
  <c r="H14082" i="19"/>
  <c r="G14083" i="19"/>
  <c r="H14083" i="19" s="1"/>
  <c r="G14084" i="19"/>
  <c r="H14084" i="19" s="1"/>
  <c r="G14085" i="19"/>
  <c r="H14085" i="19" s="1"/>
  <c r="G14086" i="19"/>
  <c r="H14086" i="19" s="1"/>
  <c r="G14087" i="19"/>
  <c r="H14087" i="19" s="1"/>
  <c r="G14088" i="19"/>
  <c r="H14088" i="19" s="1"/>
  <c r="G14089" i="19"/>
  <c r="H14089" i="19" s="1"/>
  <c r="G14090" i="19"/>
  <c r="H14090" i="19" s="1"/>
  <c r="G14091" i="19"/>
  <c r="H14091" i="19" s="1"/>
  <c r="G14092" i="19"/>
  <c r="H14092" i="19" s="1"/>
  <c r="G14093" i="19"/>
  <c r="H14093" i="19" s="1"/>
  <c r="G14094" i="19"/>
  <c r="H14094" i="19" s="1"/>
  <c r="G14095" i="19"/>
  <c r="H14095" i="19" s="1"/>
  <c r="G14096" i="19"/>
  <c r="H14096" i="19" s="1"/>
  <c r="G14097" i="19"/>
  <c r="H14097" i="19" s="1"/>
  <c r="G14098" i="19"/>
  <c r="H14098" i="19" s="1"/>
  <c r="G14099" i="19"/>
  <c r="H14099" i="19" s="1"/>
  <c r="G14100" i="19"/>
  <c r="H14100" i="19" s="1"/>
  <c r="G14101" i="19"/>
  <c r="H14101" i="19" s="1"/>
  <c r="G14102" i="19"/>
  <c r="H14102" i="19"/>
  <c r="G14103" i="19"/>
  <c r="H14103" i="19" s="1"/>
  <c r="G14104" i="19"/>
  <c r="H14104" i="19" s="1"/>
  <c r="G14105" i="19"/>
  <c r="H14105" i="19" s="1"/>
  <c r="G14106" i="19"/>
  <c r="H14106" i="19" s="1"/>
  <c r="G14107" i="19"/>
  <c r="H14107" i="19" s="1"/>
  <c r="G14108" i="19"/>
  <c r="H14108" i="19" s="1"/>
  <c r="G14109" i="19"/>
  <c r="H14109" i="19" s="1"/>
  <c r="G14110" i="19"/>
  <c r="H14110" i="19" s="1"/>
  <c r="G14111" i="19"/>
  <c r="H14111" i="19" s="1"/>
  <c r="G14112" i="19"/>
  <c r="H14112" i="19" s="1"/>
  <c r="G14113" i="19"/>
  <c r="H14113" i="19" s="1"/>
  <c r="G14114" i="19"/>
  <c r="H14114" i="19" s="1"/>
  <c r="G14115" i="19"/>
  <c r="H14115" i="19" s="1"/>
  <c r="G14116" i="19"/>
  <c r="H14116" i="19" s="1"/>
  <c r="G14117" i="19"/>
  <c r="H14117" i="19" s="1"/>
  <c r="G14118" i="19"/>
  <c r="H14118" i="19" s="1"/>
  <c r="G14119" i="19"/>
  <c r="H14119" i="19" s="1"/>
  <c r="G14120" i="19"/>
  <c r="H14120" i="19" s="1"/>
  <c r="G14121" i="19"/>
  <c r="H14121" i="19" s="1"/>
  <c r="G14122" i="19"/>
  <c r="H14122" i="19" s="1"/>
  <c r="G14123" i="19"/>
  <c r="H14123" i="19" s="1"/>
  <c r="G14124" i="19"/>
  <c r="H14124" i="19" s="1"/>
  <c r="G14125" i="19"/>
  <c r="H14125" i="19" s="1"/>
  <c r="G14126" i="19"/>
  <c r="H14126" i="19" s="1"/>
  <c r="G14127" i="19"/>
  <c r="H14127" i="19" s="1"/>
  <c r="G14128" i="19"/>
  <c r="H14128" i="19" s="1"/>
  <c r="G14129" i="19"/>
  <c r="H14129" i="19" s="1"/>
  <c r="G14130" i="19"/>
  <c r="H14130" i="19" s="1"/>
  <c r="G14131" i="19"/>
  <c r="H14131" i="19" s="1"/>
  <c r="G14132" i="19"/>
  <c r="H14132" i="19" s="1"/>
  <c r="G14133" i="19"/>
  <c r="H14133" i="19" s="1"/>
  <c r="G14134" i="19"/>
  <c r="H14134" i="19" s="1"/>
  <c r="G14135" i="19"/>
  <c r="H14135" i="19" s="1"/>
  <c r="G14136" i="19"/>
  <c r="H14136" i="19"/>
  <c r="G14137" i="19"/>
  <c r="H14137" i="19" s="1"/>
  <c r="G14138" i="19"/>
  <c r="H14138" i="19" s="1"/>
  <c r="G14139" i="19"/>
  <c r="H14139" i="19" s="1"/>
  <c r="G14140" i="19"/>
  <c r="H14140" i="19" s="1"/>
  <c r="G14141" i="19"/>
  <c r="H14141" i="19" s="1"/>
  <c r="G14142" i="19"/>
  <c r="H14142" i="19" s="1"/>
  <c r="G14143" i="19"/>
  <c r="H14143" i="19" s="1"/>
  <c r="G14144" i="19"/>
  <c r="H14144" i="19" s="1"/>
  <c r="G14145" i="19"/>
  <c r="H14145" i="19" s="1"/>
  <c r="G14146" i="19"/>
  <c r="H14146" i="19" s="1"/>
  <c r="G14147" i="19"/>
  <c r="H14147" i="19" s="1"/>
  <c r="G14148" i="19"/>
  <c r="H14148" i="19" s="1"/>
  <c r="G14149" i="19"/>
  <c r="H14149" i="19" s="1"/>
  <c r="G14150" i="19"/>
  <c r="H14150" i="19" s="1"/>
  <c r="G14151" i="19"/>
  <c r="H14151" i="19" s="1"/>
  <c r="G14152" i="19"/>
  <c r="H14152" i="19" s="1"/>
  <c r="G14153" i="19"/>
  <c r="H14153" i="19" s="1"/>
  <c r="G14154" i="19"/>
  <c r="H14154" i="19" s="1"/>
  <c r="G14155" i="19"/>
  <c r="H14155" i="19" s="1"/>
  <c r="G14156" i="19"/>
  <c r="H14156" i="19" s="1"/>
  <c r="G14157" i="19"/>
  <c r="H14157" i="19" s="1"/>
  <c r="G14158" i="19"/>
  <c r="H14158" i="19" s="1"/>
  <c r="G14159" i="19"/>
  <c r="H14159" i="19" s="1"/>
  <c r="G14160" i="19"/>
  <c r="H14160" i="19" s="1"/>
  <c r="G14161" i="19"/>
  <c r="H14161" i="19" s="1"/>
  <c r="G14162" i="19"/>
  <c r="H14162" i="19" s="1"/>
  <c r="G14163" i="19"/>
  <c r="H14163" i="19" s="1"/>
  <c r="G14164" i="19"/>
  <c r="H14164" i="19" s="1"/>
  <c r="G14165" i="19"/>
  <c r="H14165" i="19" s="1"/>
  <c r="G14166" i="19"/>
  <c r="H14166" i="19" s="1"/>
  <c r="G14167" i="19"/>
  <c r="H14167" i="19" s="1"/>
  <c r="G14168" i="19"/>
  <c r="H14168" i="19" s="1"/>
  <c r="G14169" i="19"/>
  <c r="H14169" i="19" s="1"/>
  <c r="G14170" i="19"/>
  <c r="H14170" i="19" s="1"/>
  <c r="G14171" i="19"/>
  <c r="H14171" i="19" s="1"/>
  <c r="G14172" i="19"/>
  <c r="H14172" i="19" s="1"/>
  <c r="G14173" i="19"/>
  <c r="H14173" i="19" s="1"/>
  <c r="G14174" i="19"/>
  <c r="H14174" i="19" s="1"/>
  <c r="G14175" i="19"/>
  <c r="H14175" i="19"/>
  <c r="G14176" i="19"/>
  <c r="H14176" i="19"/>
  <c r="G14177" i="19"/>
  <c r="H14177" i="19" s="1"/>
  <c r="G14178" i="19"/>
  <c r="H14178" i="19" s="1"/>
  <c r="G14179" i="19"/>
  <c r="H14179" i="19" s="1"/>
  <c r="G14180" i="19"/>
  <c r="H14180" i="19" s="1"/>
  <c r="G14181" i="19"/>
  <c r="H14181" i="19" s="1"/>
  <c r="G14182" i="19"/>
  <c r="H14182" i="19" s="1"/>
  <c r="G14183" i="19"/>
  <c r="H14183" i="19" s="1"/>
  <c r="G14184" i="19"/>
  <c r="H14184" i="19" s="1"/>
  <c r="G14185" i="19"/>
  <c r="H14185" i="19" s="1"/>
  <c r="G14186" i="19"/>
  <c r="H14186" i="19" s="1"/>
  <c r="G14187" i="19"/>
  <c r="H14187" i="19"/>
  <c r="G14188" i="19"/>
  <c r="H14188" i="19" s="1"/>
  <c r="G14189" i="19"/>
  <c r="H14189" i="19" s="1"/>
  <c r="G14190" i="19"/>
  <c r="H14190" i="19" s="1"/>
  <c r="G14191" i="19"/>
  <c r="H14191" i="19" s="1"/>
  <c r="G14192" i="19"/>
  <c r="H14192" i="19" s="1"/>
  <c r="G14193" i="19"/>
  <c r="H14193" i="19"/>
  <c r="G14194" i="19"/>
  <c r="H14194" i="19" s="1"/>
  <c r="G14195" i="19"/>
  <c r="H14195" i="19" s="1"/>
  <c r="G14196" i="19"/>
  <c r="H14196" i="19" s="1"/>
  <c r="G14197" i="19"/>
  <c r="H14197" i="19" s="1"/>
  <c r="G14198" i="19"/>
  <c r="H14198" i="19"/>
  <c r="G14199" i="19"/>
  <c r="H14199" i="19"/>
  <c r="G14200" i="19"/>
  <c r="H14200" i="19" s="1"/>
  <c r="G14201" i="19"/>
  <c r="H14201" i="19" s="1"/>
  <c r="G14202" i="19"/>
  <c r="H14202" i="19" s="1"/>
  <c r="G14203" i="19"/>
  <c r="H14203" i="19" s="1"/>
  <c r="G14204" i="19"/>
  <c r="H14204" i="19" s="1"/>
  <c r="G14205" i="19"/>
  <c r="H14205" i="19" s="1"/>
  <c r="G14206" i="19"/>
  <c r="H14206" i="19" s="1"/>
  <c r="G14207" i="19"/>
  <c r="H14207" i="19" s="1"/>
  <c r="G14208" i="19"/>
  <c r="H14208" i="19" s="1"/>
  <c r="G14209" i="19"/>
  <c r="H14209" i="19" s="1"/>
  <c r="G14210" i="19"/>
  <c r="H14210" i="19" s="1"/>
  <c r="G14211" i="19"/>
  <c r="H14211" i="19" s="1"/>
  <c r="G14212" i="19"/>
  <c r="H14212" i="19" s="1"/>
  <c r="G14213" i="19"/>
  <c r="H14213" i="19" s="1"/>
  <c r="G14214" i="19"/>
  <c r="H14214" i="19" s="1"/>
  <c r="G14215" i="19"/>
  <c r="H14215" i="19" s="1"/>
  <c r="G14216" i="19"/>
  <c r="H14216" i="19" s="1"/>
  <c r="G14217" i="19"/>
  <c r="H14217" i="19"/>
  <c r="G14218" i="19"/>
  <c r="H14218" i="19" s="1"/>
  <c r="G14219" i="19"/>
  <c r="H14219" i="19" s="1"/>
  <c r="G14220" i="19"/>
  <c r="H14220" i="19" s="1"/>
  <c r="G14221" i="19"/>
  <c r="H14221" i="19" s="1"/>
  <c r="G14222" i="19"/>
  <c r="H14222" i="19"/>
  <c r="G14223" i="19"/>
  <c r="H14223" i="19" s="1"/>
  <c r="G14224" i="19"/>
  <c r="H14224" i="19"/>
  <c r="G14225" i="19"/>
  <c r="H14225" i="19" s="1"/>
  <c r="G14226" i="19"/>
  <c r="H14226" i="19" s="1"/>
  <c r="G14227" i="19"/>
  <c r="H14227" i="19" s="1"/>
  <c r="G14228" i="19"/>
  <c r="H14228" i="19" s="1"/>
  <c r="G14229" i="19"/>
  <c r="H14229" i="19" s="1"/>
  <c r="G14230" i="19"/>
  <c r="H14230" i="19" s="1"/>
  <c r="G14231" i="19"/>
  <c r="H14231" i="19" s="1"/>
  <c r="G14232" i="19"/>
  <c r="H14232" i="19" s="1"/>
  <c r="G14233" i="19"/>
  <c r="H14233" i="19" s="1"/>
  <c r="G14234" i="19"/>
  <c r="H14234" i="19" s="1"/>
  <c r="G14235" i="19"/>
  <c r="H14235" i="19"/>
  <c r="G14236" i="19"/>
  <c r="H14236" i="19" s="1"/>
  <c r="G14237" i="19"/>
  <c r="H14237" i="19" s="1"/>
  <c r="G14238" i="19"/>
  <c r="H14238" i="19" s="1"/>
  <c r="G14239" i="19"/>
  <c r="H14239" i="19" s="1"/>
  <c r="G14240" i="19"/>
  <c r="H14240" i="19" s="1"/>
  <c r="G14241" i="19"/>
  <c r="H14241" i="19" s="1"/>
  <c r="G14242" i="19"/>
  <c r="H14242" i="19" s="1"/>
  <c r="G14243" i="19"/>
  <c r="H14243" i="19" s="1"/>
  <c r="G14244" i="19"/>
  <c r="H14244" i="19" s="1"/>
  <c r="G14245" i="19"/>
  <c r="H14245" i="19" s="1"/>
  <c r="G14246" i="19"/>
  <c r="H14246" i="19" s="1"/>
  <c r="G14247" i="19"/>
  <c r="H14247" i="19"/>
  <c r="G14248" i="19"/>
  <c r="H14248" i="19"/>
  <c r="G14249" i="19"/>
  <c r="H14249" i="19" s="1"/>
  <c r="G14250" i="19"/>
  <c r="H14250" i="19" s="1"/>
  <c r="G14251" i="19"/>
  <c r="H14251" i="19" s="1"/>
  <c r="G14252" i="19"/>
  <c r="H14252" i="19" s="1"/>
  <c r="G14253" i="19"/>
  <c r="H14253" i="19" s="1"/>
  <c r="G14254" i="19"/>
  <c r="H14254" i="19" s="1"/>
  <c r="G14255" i="19"/>
  <c r="H14255" i="19" s="1"/>
  <c r="G14256" i="19"/>
  <c r="H14256" i="19" s="1"/>
  <c r="G14257" i="19"/>
  <c r="H14257" i="19" s="1"/>
  <c r="G14258" i="19"/>
  <c r="H14258" i="19" s="1"/>
  <c r="G14259" i="19"/>
  <c r="H14259" i="19"/>
  <c r="G14260" i="19"/>
  <c r="H14260" i="19" s="1"/>
  <c r="G14261" i="19"/>
  <c r="H14261" i="19" s="1"/>
  <c r="G14262" i="19"/>
  <c r="H14262" i="19" s="1"/>
  <c r="G14263" i="19"/>
  <c r="H14263" i="19" s="1"/>
  <c r="G14264" i="19"/>
  <c r="H14264" i="19" s="1"/>
  <c r="G14265" i="19"/>
  <c r="H14265" i="19"/>
  <c r="G14266" i="19"/>
  <c r="H14266" i="19" s="1"/>
  <c r="G14267" i="19"/>
  <c r="H14267" i="19" s="1"/>
  <c r="G14268" i="19"/>
  <c r="H14268" i="19" s="1"/>
  <c r="G14269" i="19"/>
  <c r="H14269" i="19" s="1"/>
  <c r="G14270" i="19"/>
  <c r="H14270" i="19"/>
  <c r="G14271" i="19"/>
  <c r="H14271" i="19"/>
  <c r="G14272" i="19"/>
  <c r="H14272" i="19" s="1"/>
  <c r="G14273" i="19"/>
  <c r="H14273" i="19" s="1"/>
  <c r="G14274" i="19"/>
  <c r="H14274" i="19" s="1"/>
  <c r="G14275" i="19"/>
  <c r="H14275" i="19" s="1"/>
  <c r="G14276" i="19"/>
  <c r="H14276" i="19" s="1"/>
  <c r="G14277" i="19"/>
  <c r="H14277" i="19" s="1"/>
  <c r="G14278" i="19"/>
  <c r="H14278" i="19" s="1"/>
  <c r="G14279" i="19"/>
  <c r="H14279" i="19" s="1"/>
  <c r="G14280" i="19"/>
  <c r="H14280" i="19" s="1"/>
  <c r="G14281" i="19"/>
  <c r="H14281" i="19" s="1"/>
  <c r="G14282" i="19"/>
  <c r="H14282" i="19" s="1"/>
  <c r="G14283" i="19"/>
  <c r="H14283" i="19" s="1"/>
  <c r="G14284" i="19"/>
  <c r="H14284" i="19" s="1"/>
  <c r="G14285" i="19"/>
  <c r="H14285" i="19" s="1"/>
  <c r="G14286" i="19"/>
  <c r="H14286" i="19" s="1"/>
  <c r="G14287" i="19"/>
  <c r="H14287" i="19" s="1"/>
  <c r="G14288" i="19"/>
  <c r="H14288" i="19" s="1"/>
  <c r="G14289" i="19"/>
  <c r="H14289" i="19"/>
  <c r="G14290" i="19"/>
  <c r="H14290" i="19" s="1"/>
  <c r="G14291" i="19"/>
  <c r="H14291" i="19" s="1"/>
  <c r="G14292" i="19"/>
  <c r="H14292" i="19" s="1"/>
  <c r="G14293" i="19"/>
  <c r="H14293" i="19" s="1"/>
  <c r="G14294" i="19"/>
  <c r="H14294" i="19"/>
  <c r="G14295" i="19"/>
  <c r="H14295" i="19" s="1"/>
  <c r="G14296" i="19"/>
  <c r="H14296" i="19"/>
  <c r="G14297" i="19"/>
  <c r="H14297" i="19" s="1"/>
  <c r="G14298" i="19"/>
  <c r="H14298" i="19" s="1"/>
  <c r="G14299" i="19"/>
  <c r="H14299" i="19" s="1"/>
  <c r="G14300" i="19"/>
  <c r="H14300" i="19" s="1"/>
  <c r="G14301" i="19"/>
  <c r="H14301" i="19" s="1"/>
  <c r="G14302" i="19"/>
  <c r="H14302" i="19" s="1"/>
  <c r="G14303" i="19"/>
  <c r="H14303" i="19" s="1"/>
  <c r="G14304" i="19"/>
  <c r="H14304" i="19"/>
  <c r="G14305" i="19"/>
  <c r="H14305" i="19"/>
  <c r="G14306" i="19"/>
  <c r="H14306" i="19" s="1"/>
  <c r="G14307" i="19"/>
  <c r="H14307" i="19"/>
  <c r="G14308" i="19"/>
  <c r="H14308" i="19" s="1"/>
  <c r="G14309" i="19"/>
  <c r="H14309" i="19" s="1"/>
  <c r="G14310" i="19"/>
  <c r="H14310" i="19" s="1"/>
  <c r="G14311" i="19"/>
  <c r="H14311" i="19" s="1"/>
  <c r="G14312" i="19"/>
  <c r="H14312" i="19" s="1"/>
  <c r="G14313" i="19"/>
  <c r="H14313" i="19" s="1"/>
  <c r="G14314" i="19"/>
  <c r="H14314" i="19" s="1"/>
  <c r="G14315" i="19"/>
  <c r="H14315" i="19" s="1"/>
  <c r="G14316" i="19"/>
  <c r="H14316" i="19"/>
  <c r="G14317" i="19"/>
  <c r="H14317" i="19" s="1"/>
  <c r="G14318" i="19"/>
  <c r="H14318" i="19"/>
  <c r="G14319" i="19"/>
  <c r="H14319" i="19"/>
  <c r="G14320" i="19"/>
  <c r="H14320" i="19" s="1"/>
  <c r="G14321" i="19"/>
  <c r="H14321" i="19" s="1"/>
  <c r="G14322" i="19"/>
  <c r="H14322" i="19" s="1"/>
  <c r="G14323" i="19"/>
  <c r="H14323" i="19" s="1"/>
  <c r="G14324" i="19"/>
  <c r="H14324" i="19" s="1"/>
  <c r="G14325" i="19"/>
  <c r="H14325" i="19" s="1"/>
  <c r="G14326" i="19"/>
  <c r="H14326" i="19" s="1"/>
  <c r="G14327" i="19"/>
  <c r="H14327" i="19" s="1"/>
  <c r="G14328" i="19"/>
  <c r="H14328" i="19" s="1"/>
  <c r="G14329" i="19"/>
  <c r="H14329" i="19" s="1"/>
  <c r="G14330" i="19"/>
  <c r="H14330" i="19" s="1"/>
  <c r="G14331" i="19"/>
  <c r="H14331" i="19" s="1"/>
  <c r="G14332" i="19"/>
  <c r="H14332" i="19" s="1"/>
  <c r="G14333" i="19"/>
  <c r="H14333" i="19" s="1"/>
  <c r="G14334" i="19"/>
  <c r="H14334" i="19" s="1"/>
  <c r="G14335" i="19"/>
  <c r="H14335" i="19" s="1"/>
  <c r="G14336" i="19"/>
  <c r="H14336" i="19" s="1"/>
  <c r="G14337" i="19"/>
  <c r="H14337" i="19" s="1"/>
  <c r="G14338" i="19"/>
  <c r="H14338" i="19" s="1"/>
  <c r="G14339" i="19"/>
  <c r="H14339" i="19" s="1"/>
  <c r="G14340" i="19"/>
  <c r="H14340" i="19" s="1"/>
  <c r="G14341" i="19"/>
  <c r="H14341" i="19" s="1"/>
  <c r="G14342" i="19"/>
  <c r="H14342" i="19" s="1"/>
  <c r="G14343" i="19"/>
  <c r="H14343" i="19"/>
  <c r="G14344" i="19"/>
  <c r="H14344" i="19"/>
  <c r="G14345" i="19"/>
  <c r="H14345" i="19" s="1"/>
  <c r="G14346" i="19"/>
  <c r="H14346" i="19" s="1"/>
  <c r="G14347" i="19"/>
  <c r="H14347" i="19" s="1"/>
  <c r="G14348" i="19"/>
  <c r="H14348" i="19" s="1"/>
  <c r="G14349" i="19"/>
  <c r="H14349" i="19" s="1"/>
  <c r="G14350" i="19"/>
  <c r="H14350" i="19" s="1"/>
  <c r="G14351" i="19"/>
  <c r="H14351" i="19" s="1"/>
  <c r="G14352" i="19"/>
  <c r="H14352" i="19"/>
  <c r="G14353" i="19"/>
  <c r="H14353" i="19" s="1"/>
  <c r="G14354" i="19"/>
  <c r="H14354" i="19" s="1"/>
  <c r="G14355" i="19"/>
  <c r="H14355" i="19" s="1"/>
  <c r="G14356" i="19"/>
  <c r="H14356" i="19" s="1"/>
  <c r="G14357" i="19"/>
  <c r="H14357" i="19" s="1"/>
  <c r="G14358" i="19"/>
  <c r="H14358" i="19" s="1"/>
  <c r="G14359" i="19"/>
  <c r="H14359" i="19" s="1"/>
  <c r="G14360" i="19"/>
  <c r="H14360" i="19" s="1"/>
  <c r="G14361" i="19"/>
  <c r="H14361" i="19" s="1"/>
  <c r="G14362" i="19"/>
  <c r="H14362" i="19" s="1"/>
  <c r="G14363" i="19"/>
  <c r="H14363" i="19" s="1"/>
  <c r="G14364" i="19"/>
  <c r="H14364" i="19"/>
  <c r="G14365" i="19"/>
  <c r="H14365" i="19" s="1"/>
  <c r="G14366" i="19"/>
  <c r="H14366" i="19"/>
  <c r="G14367" i="19"/>
  <c r="H14367" i="19" s="1"/>
  <c r="G14368" i="19"/>
  <c r="H14368" i="19"/>
  <c r="G14369" i="19"/>
  <c r="H14369" i="19" s="1"/>
  <c r="G14370" i="19"/>
  <c r="H14370" i="19" s="1"/>
  <c r="G14371" i="19"/>
  <c r="H14371" i="19" s="1"/>
  <c r="G14372" i="19"/>
  <c r="H14372" i="19" s="1"/>
  <c r="G14373" i="19"/>
  <c r="H14373" i="19" s="1"/>
  <c r="G14374" i="19"/>
  <c r="H14374" i="19" s="1"/>
  <c r="G14375" i="19"/>
  <c r="H14375" i="19" s="1"/>
  <c r="G14376" i="19"/>
  <c r="H14376" i="19" s="1"/>
  <c r="G14377" i="19"/>
  <c r="H14377" i="19"/>
  <c r="G14378" i="19"/>
  <c r="H14378" i="19" s="1"/>
  <c r="G14379" i="19"/>
  <c r="H14379" i="19"/>
  <c r="G14380" i="19"/>
  <c r="H14380" i="19" s="1"/>
  <c r="G14381" i="19"/>
  <c r="H14381" i="19" s="1"/>
  <c r="G14382" i="19"/>
  <c r="H14382" i="19" s="1"/>
  <c r="G14383" i="19"/>
  <c r="H14383" i="19" s="1"/>
  <c r="G14384" i="19"/>
  <c r="H14384" i="19" s="1"/>
  <c r="G14385" i="19"/>
  <c r="H14385" i="19" s="1"/>
  <c r="G14386" i="19"/>
  <c r="H14386" i="19" s="1"/>
  <c r="G14387" i="19"/>
  <c r="H14387" i="19" s="1"/>
  <c r="G14388" i="19"/>
  <c r="H14388" i="19"/>
  <c r="G14389" i="19"/>
  <c r="H14389" i="19" s="1"/>
  <c r="G14390" i="19"/>
  <c r="H14390" i="19"/>
  <c r="G14391" i="19"/>
  <c r="H14391" i="19"/>
  <c r="G14392" i="19"/>
  <c r="H14392" i="19" s="1"/>
  <c r="G14393" i="19"/>
  <c r="H14393" i="19" s="1"/>
  <c r="G14394" i="19"/>
  <c r="H14394" i="19" s="1"/>
  <c r="G14395" i="19"/>
  <c r="H14395" i="19" s="1"/>
  <c r="G14396" i="19"/>
  <c r="H14396" i="19" s="1"/>
  <c r="G14397" i="19"/>
  <c r="H14397" i="19" s="1"/>
  <c r="G14398" i="19"/>
  <c r="H14398" i="19" s="1"/>
  <c r="G14399" i="19"/>
  <c r="H14399" i="19" s="1"/>
  <c r="G14400" i="19"/>
  <c r="H14400" i="19" s="1"/>
  <c r="G14401" i="19"/>
  <c r="H14401" i="19" s="1"/>
  <c r="G14402" i="19"/>
  <c r="H14402" i="19" s="1"/>
  <c r="G14403" i="19"/>
  <c r="H14403" i="19"/>
  <c r="G14404" i="19"/>
  <c r="H14404" i="19" s="1"/>
  <c r="G14405" i="19"/>
  <c r="H14405" i="19" s="1"/>
  <c r="G14406" i="19"/>
  <c r="H14406" i="19" s="1"/>
  <c r="G14407" i="19"/>
  <c r="H14407" i="19" s="1"/>
  <c r="G14408" i="19"/>
  <c r="H14408" i="19" s="1"/>
  <c r="G14409" i="19"/>
  <c r="H14409" i="19" s="1"/>
  <c r="G14410" i="19"/>
  <c r="H14410" i="19" s="1"/>
  <c r="G14411" i="19"/>
  <c r="H14411" i="19" s="1"/>
  <c r="G14412" i="19"/>
  <c r="H14412" i="19" s="1"/>
  <c r="G14413" i="19"/>
  <c r="H14413" i="19" s="1"/>
  <c r="G14414" i="19"/>
  <c r="H14414" i="19"/>
  <c r="G14415" i="19"/>
  <c r="H14415" i="19" s="1"/>
  <c r="G14416" i="19"/>
  <c r="H14416" i="19"/>
  <c r="G14417" i="19"/>
  <c r="H14417" i="19" s="1"/>
  <c r="G14418" i="19"/>
  <c r="H14418" i="19" s="1"/>
  <c r="G14419" i="19"/>
  <c r="H14419" i="19" s="1"/>
  <c r="G14420" i="19"/>
  <c r="H14420" i="19" s="1"/>
  <c r="G14421" i="19"/>
  <c r="H14421" i="19" s="1"/>
  <c r="G14422" i="19"/>
  <c r="H14422" i="19" s="1"/>
  <c r="G14423" i="19"/>
  <c r="H14423" i="19" s="1"/>
  <c r="G14424" i="19"/>
  <c r="H14424" i="19"/>
  <c r="G14425" i="19"/>
  <c r="H14425" i="19" s="1"/>
  <c r="G14426" i="19"/>
  <c r="H14426" i="19" s="1"/>
  <c r="G14427" i="19"/>
  <c r="H14427" i="19"/>
  <c r="G14428" i="19"/>
  <c r="H14428" i="19" s="1"/>
  <c r="G14429" i="19"/>
  <c r="H14429" i="19" s="1"/>
  <c r="G14430" i="19"/>
  <c r="H14430" i="19" s="1"/>
  <c r="G14431" i="19"/>
  <c r="H14431" i="19" s="1"/>
  <c r="G14432" i="19"/>
  <c r="H14432" i="19" s="1"/>
  <c r="G14433" i="19"/>
  <c r="H14433" i="19" s="1"/>
  <c r="G14434" i="19"/>
  <c r="H14434" i="19" s="1"/>
  <c r="G14435" i="19"/>
  <c r="H14435" i="19" s="1"/>
  <c r="G14436" i="19"/>
  <c r="H14436" i="19" s="1"/>
  <c r="G14437" i="19"/>
  <c r="H14437" i="19" s="1"/>
  <c r="G14438" i="19"/>
  <c r="H14438" i="19" s="1"/>
  <c r="G14439" i="19"/>
  <c r="H14439" i="19" s="1"/>
  <c r="G14440" i="19"/>
  <c r="H14440" i="19" s="1"/>
  <c r="G14441" i="19"/>
  <c r="H14441" i="19" s="1"/>
  <c r="G14442" i="19"/>
  <c r="H14442" i="19" s="1"/>
  <c r="G14443" i="19"/>
  <c r="H14443" i="19" s="1"/>
  <c r="G14444" i="19"/>
  <c r="H14444" i="19" s="1"/>
  <c r="G14445" i="19"/>
  <c r="H14445" i="19" s="1"/>
  <c r="G14446" i="19"/>
  <c r="H14446" i="19" s="1"/>
  <c r="G14447" i="19"/>
  <c r="H14447" i="19" s="1"/>
  <c r="G14448" i="19"/>
  <c r="H14448" i="19"/>
  <c r="G14449" i="19"/>
  <c r="H14449" i="19"/>
  <c r="G14450" i="19"/>
  <c r="H14450" i="19" s="1"/>
  <c r="G14451" i="19"/>
  <c r="H14451" i="19" s="1"/>
  <c r="G14452" i="19"/>
  <c r="H14452" i="19" s="1"/>
  <c r="G14453" i="19"/>
  <c r="H14453" i="19" s="1"/>
  <c r="G14454" i="19"/>
  <c r="H14454" i="19" s="1"/>
  <c r="G14455" i="19"/>
  <c r="H14455" i="19" s="1"/>
  <c r="G14456" i="19"/>
  <c r="H14456" i="19" s="1"/>
  <c r="G14457" i="19"/>
  <c r="H14457" i="19" s="1"/>
  <c r="G14458" i="19"/>
  <c r="H14458" i="19" s="1"/>
  <c r="G14459" i="19"/>
  <c r="H14459" i="19" s="1"/>
  <c r="G14460" i="19"/>
  <c r="H14460" i="19" s="1"/>
  <c r="G14461" i="19"/>
  <c r="H14461" i="19" s="1"/>
  <c r="G14462" i="19"/>
  <c r="H14462" i="19" s="1"/>
  <c r="G14463" i="19"/>
  <c r="H14463" i="19" s="1"/>
  <c r="G14464" i="19"/>
  <c r="H14464" i="19" s="1"/>
  <c r="G14465" i="19"/>
  <c r="H14465" i="19" s="1"/>
  <c r="G14466" i="19"/>
  <c r="H14466" i="19" s="1"/>
  <c r="G14467" i="19"/>
  <c r="H14467" i="19" s="1"/>
  <c r="G14468" i="19"/>
  <c r="H14468" i="19" s="1"/>
  <c r="G14469" i="19"/>
  <c r="H14469" i="19" s="1"/>
  <c r="G14470" i="19"/>
  <c r="H14470" i="19" s="1"/>
  <c r="G14471" i="19"/>
  <c r="H14471" i="19" s="1"/>
  <c r="G14472" i="19"/>
  <c r="H14472" i="19" s="1"/>
  <c r="G14473" i="19"/>
  <c r="H14473" i="19"/>
  <c r="G14474" i="19"/>
  <c r="H14474" i="19"/>
  <c r="G14475" i="19"/>
  <c r="H14475" i="19"/>
  <c r="G14476" i="19"/>
  <c r="H14476" i="19" s="1"/>
  <c r="G14477" i="19"/>
  <c r="H14477" i="19" s="1"/>
  <c r="G14478" i="19"/>
  <c r="H14478" i="19" s="1"/>
  <c r="G14479" i="19"/>
  <c r="H14479" i="19" s="1"/>
  <c r="G14480" i="19"/>
  <c r="H14480" i="19" s="1"/>
  <c r="G14481" i="19"/>
  <c r="H14481" i="19" s="1"/>
  <c r="G14482" i="19"/>
  <c r="H14482" i="19" s="1"/>
  <c r="G14483" i="19"/>
  <c r="H14483" i="19" s="1"/>
  <c r="G14484" i="19"/>
  <c r="H14484" i="19" s="1"/>
  <c r="G14485" i="19"/>
  <c r="H14485" i="19"/>
  <c r="G14486" i="19"/>
  <c r="H14486" i="19" s="1"/>
  <c r="G14487" i="19"/>
  <c r="H14487" i="19" s="1"/>
  <c r="G14488" i="19"/>
  <c r="H14488" i="19" s="1"/>
  <c r="G14489" i="19"/>
  <c r="H14489" i="19" s="1"/>
  <c r="G14490" i="19"/>
  <c r="H14490" i="19" s="1"/>
  <c r="G14491" i="19"/>
  <c r="H14491" i="19" s="1"/>
  <c r="G14492" i="19"/>
  <c r="H14492" i="19" s="1"/>
  <c r="G14493" i="19"/>
  <c r="H14493" i="19" s="1"/>
  <c r="G14494" i="19"/>
  <c r="H14494" i="19" s="1"/>
  <c r="G14495" i="19"/>
  <c r="H14495" i="19" s="1"/>
  <c r="G14496" i="19"/>
  <c r="H14496" i="19"/>
  <c r="G14497" i="19"/>
  <c r="H14497" i="19" s="1"/>
  <c r="G14498" i="19"/>
  <c r="H14498" i="19"/>
  <c r="G14499" i="19"/>
  <c r="H14499" i="19"/>
  <c r="G14500" i="19"/>
  <c r="H14500" i="19" s="1"/>
  <c r="G14501" i="19"/>
  <c r="H14501" i="19" s="1"/>
  <c r="G14502" i="19"/>
  <c r="H14502" i="19" s="1"/>
  <c r="G14503" i="19"/>
  <c r="H14503" i="19" s="1"/>
  <c r="G14504" i="19"/>
  <c r="H14504" i="19" s="1"/>
  <c r="G14505" i="19"/>
  <c r="H14505" i="19" s="1"/>
  <c r="G14506" i="19"/>
  <c r="H14506" i="19" s="1"/>
  <c r="G14507" i="19"/>
  <c r="H14507" i="19" s="1"/>
  <c r="G14508" i="19"/>
  <c r="H14508" i="19" s="1"/>
  <c r="G14509" i="19"/>
  <c r="H14509" i="19" s="1"/>
  <c r="G14510" i="19"/>
  <c r="H14510" i="19"/>
  <c r="G14511" i="19"/>
  <c r="H14511" i="19" s="1"/>
  <c r="G14512" i="19"/>
  <c r="H14512" i="19" s="1"/>
  <c r="G14513" i="19"/>
  <c r="H14513" i="19" s="1"/>
  <c r="G14514" i="19"/>
  <c r="H14514" i="19" s="1"/>
  <c r="G14515" i="19"/>
  <c r="H14515" i="19" s="1"/>
  <c r="G14516" i="19"/>
  <c r="H14516" i="19" s="1"/>
  <c r="G14517" i="19"/>
  <c r="H14517" i="19" s="1"/>
  <c r="G14518" i="19"/>
  <c r="H14518" i="19" s="1"/>
  <c r="G14519" i="19"/>
  <c r="H14519" i="19" s="1"/>
  <c r="G14520" i="19"/>
  <c r="H14520" i="19" s="1"/>
  <c r="G14521" i="19"/>
  <c r="H14521" i="19"/>
  <c r="G14522" i="19"/>
  <c r="H14522" i="19" s="1"/>
  <c r="G14523" i="19"/>
  <c r="H14523" i="19"/>
  <c r="G14524" i="19"/>
  <c r="H14524" i="19"/>
  <c r="G14525" i="19"/>
  <c r="H14525" i="19" s="1"/>
  <c r="G14526" i="19"/>
  <c r="H14526" i="19" s="1"/>
  <c r="G14527" i="19"/>
  <c r="H14527" i="19" s="1"/>
  <c r="G14528" i="19"/>
  <c r="H14528" i="19" s="1"/>
  <c r="G14529" i="19"/>
  <c r="H14529" i="19" s="1"/>
  <c r="G14530" i="19"/>
  <c r="H14530" i="19" s="1"/>
  <c r="G14531" i="19"/>
  <c r="H14531" i="19" s="1"/>
  <c r="G14532" i="19"/>
  <c r="H14532" i="19" s="1"/>
  <c r="G14533" i="19"/>
  <c r="H14533" i="19" s="1"/>
  <c r="G14534" i="19"/>
  <c r="H14534" i="19" s="1"/>
  <c r="G14535" i="19"/>
  <c r="H14535" i="19"/>
  <c r="G14536" i="19"/>
  <c r="H14536" i="19" s="1"/>
  <c r="G14537" i="19"/>
  <c r="H14537" i="19" s="1"/>
  <c r="G14538" i="19"/>
  <c r="H14538" i="19" s="1"/>
  <c r="G14539" i="19"/>
  <c r="H14539" i="19" s="1"/>
  <c r="G14540" i="19"/>
  <c r="H14540" i="19" s="1"/>
  <c r="G14541" i="19"/>
  <c r="H14541" i="19" s="1"/>
  <c r="G14542" i="19"/>
  <c r="H14542" i="19" s="1"/>
  <c r="G14543" i="19"/>
  <c r="H14543" i="19" s="1"/>
  <c r="G14544" i="19"/>
  <c r="H14544" i="19"/>
  <c r="G14545" i="19"/>
  <c r="H14545" i="19" s="1"/>
  <c r="G14546" i="19"/>
  <c r="H14546" i="19"/>
  <c r="G14547" i="19"/>
  <c r="H14547" i="19"/>
  <c r="G14548" i="19"/>
  <c r="H14548" i="19" s="1"/>
  <c r="G14549" i="19"/>
  <c r="H14549" i="19"/>
  <c r="G14550" i="19"/>
  <c r="H14550" i="19"/>
  <c r="G14551" i="19"/>
  <c r="H14551" i="19" s="1"/>
  <c r="G14552" i="19"/>
  <c r="H14552" i="19"/>
  <c r="G14553" i="19"/>
  <c r="H14553" i="19" s="1"/>
  <c r="G14554" i="19"/>
  <c r="H14554" i="19" s="1"/>
  <c r="G14555" i="19"/>
  <c r="H14555" i="19" s="1"/>
  <c r="G14556" i="19"/>
  <c r="H14556" i="19" s="1"/>
  <c r="G14557" i="19"/>
  <c r="H14557" i="19" s="1"/>
  <c r="G14558" i="19"/>
  <c r="H14558" i="19"/>
  <c r="G14559" i="19"/>
  <c r="H14559" i="19" s="1"/>
  <c r="G14560" i="19"/>
  <c r="H14560" i="19"/>
  <c r="G14561" i="19"/>
  <c r="H14561" i="19" s="1"/>
  <c r="G14562" i="19"/>
  <c r="H14562" i="19" s="1"/>
  <c r="G14563" i="19"/>
  <c r="H14563" i="19" s="1"/>
  <c r="G14564" i="19"/>
  <c r="H14564" i="19" s="1"/>
  <c r="G14565" i="19"/>
  <c r="H14565" i="19"/>
  <c r="G14566" i="19"/>
  <c r="H14566" i="19" s="1"/>
  <c r="G14567" i="19"/>
  <c r="H14567" i="19"/>
  <c r="G14568" i="19"/>
  <c r="H14568" i="19" s="1"/>
  <c r="G14569" i="19"/>
  <c r="H14569" i="19" s="1"/>
  <c r="G14570" i="19"/>
  <c r="H14570" i="19"/>
  <c r="G14571" i="19"/>
  <c r="H14571" i="19" s="1"/>
  <c r="G14572" i="19"/>
  <c r="H14572" i="19"/>
  <c r="G14573" i="19"/>
  <c r="H14573" i="19"/>
  <c r="G14574" i="19"/>
  <c r="H14574" i="19"/>
  <c r="G14575" i="19"/>
  <c r="H14575" i="19" s="1"/>
  <c r="G14576" i="19"/>
  <c r="H14576" i="19" s="1"/>
  <c r="G14577" i="19"/>
  <c r="H14577" i="19"/>
  <c r="G14578" i="19"/>
  <c r="H14578" i="19" s="1"/>
  <c r="G14579" i="19"/>
  <c r="H14579" i="19" s="1"/>
  <c r="G14580" i="19"/>
  <c r="H14580" i="19" s="1"/>
  <c r="G14581" i="19"/>
  <c r="H14581" i="19" s="1"/>
  <c r="G14582" i="19"/>
  <c r="H14582" i="19"/>
  <c r="G14583" i="19"/>
  <c r="H14583" i="19"/>
  <c r="G14584" i="19"/>
  <c r="H14584" i="19"/>
  <c r="G14585" i="19"/>
  <c r="H14585" i="19" s="1"/>
  <c r="G14586" i="19"/>
  <c r="H14586" i="19"/>
  <c r="G14587" i="19"/>
  <c r="H14587" i="19" s="1"/>
  <c r="G14588" i="19"/>
  <c r="H14588" i="19"/>
  <c r="G14589" i="19"/>
  <c r="H14589" i="19" s="1"/>
  <c r="G14590" i="19"/>
  <c r="H14590" i="19"/>
  <c r="G14591" i="19"/>
  <c r="H14591" i="19"/>
  <c r="G14592" i="19"/>
  <c r="H14592" i="19" s="1"/>
  <c r="G14593" i="19"/>
  <c r="H14593" i="19" s="1"/>
  <c r="G14594" i="19"/>
  <c r="H14594" i="19"/>
  <c r="G14595" i="19"/>
  <c r="H14595" i="19"/>
  <c r="G14596" i="19"/>
  <c r="H14596" i="19"/>
  <c r="G14597" i="19"/>
  <c r="H14597" i="19"/>
  <c r="G14598" i="19"/>
  <c r="H14598" i="19"/>
  <c r="G14599" i="19"/>
  <c r="H14599" i="19" s="1"/>
  <c r="G14600" i="19"/>
  <c r="H14600" i="19"/>
  <c r="G14601" i="19"/>
  <c r="H14601" i="19" s="1"/>
  <c r="G14602" i="19"/>
  <c r="H14602" i="19" s="1"/>
  <c r="G14603" i="19"/>
  <c r="H14603" i="19"/>
  <c r="G14604" i="19"/>
  <c r="H14604" i="19"/>
  <c r="G14605" i="19"/>
  <c r="H14605" i="19" s="1"/>
  <c r="G14606" i="19"/>
  <c r="H14606" i="19"/>
  <c r="G14607" i="19"/>
  <c r="H14607" i="19"/>
  <c r="G14608" i="19"/>
  <c r="H14608" i="19" s="1"/>
  <c r="G14609" i="19"/>
  <c r="H14609" i="19"/>
  <c r="G14610" i="19"/>
  <c r="H14610" i="19" s="1"/>
  <c r="G14611" i="19"/>
  <c r="H14611" i="19" s="1"/>
  <c r="G14612" i="19"/>
  <c r="H14612" i="19" s="1"/>
  <c r="G14613" i="19"/>
  <c r="H14613" i="19"/>
  <c r="G14614" i="19"/>
  <c r="H14614" i="19"/>
  <c r="G14615" i="19"/>
  <c r="H14615" i="19" s="1"/>
  <c r="G14616" i="19"/>
  <c r="H14616" i="19"/>
  <c r="G14617" i="19"/>
  <c r="H14617" i="19" s="1"/>
  <c r="G14618" i="19"/>
  <c r="H14618" i="19" s="1"/>
  <c r="G14619" i="19"/>
  <c r="H14619" i="19"/>
  <c r="G14620" i="19"/>
  <c r="H14620" i="19"/>
  <c r="G14621" i="19"/>
  <c r="H14621" i="19"/>
  <c r="G14622" i="19"/>
  <c r="H14622" i="19"/>
  <c r="G14623" i="19"/>
  <c r="H14623" i="19" s="1"/>
  <c r="G14624" i="19"/>
  <c r="H14624" i="19"/>
  <c r="G14625" i="19"/>
  <c r="H14625" i="19" s="1"/>
  <c r="G14626" i="19"/>
  <c r="H14626" i="19" s="1"/>
  <c r="G14627" i="19"/>
  <c r="H14627" i="19"/>
  <c r="G14628" i="19"/>
  <c r="H14628" i="19" s="1"/>
  <c r="G14629" i="19"/>
  <c r="H14629" i="19" s="1"/>
  <c r="G14630" i="19"/>
  <c r="H14630" i="19" s="1"/>
  <c r="G14631" i="19"/>
  <c r="H14631" i="19"/>
  <c r="G14632" i="19"/>
  <c r="H14632" i="19"/>
  <c r="G14633" i="19"/>
  <c r="H14633" i="19" s="1"/>
  <c r="G14634" i="19"/>
  <c r="H14634" i="19"/>
  <c r="G14635" i="19"/>
  <c r="H14635" i="19" s="1"/>
  <c r="G14636" i="19"/>
  <c r="H14636" i="19"/>
  <c r="G14637" i="19"/>
  <c r="H14637" i="19"/>
  <c r="G14638" i="19"/>
  <c r="H14638" i="19" s="1"/>
  <c r="G14639" i="19"/>
  <c r="H14639" i="19" s="1"/>
  <c r="G14640" i="19"/>
  <c r="H14640" i="19" s="1"/>
  <c r="G14641" i="19"/>
  <c r="H14641" i="19" s="1"/>
  <c r="G14642" i="19"/>
  <c r="H14642" i="19"/>
  <c r="G14643" i="19"/>
  <c r="H14643" i="19"/>
  <c r="G14644" i="19"/>
  <c r="H14644" i="19"/>
  <c r="G14645" i="19"/>
  <c r="H14645" i="19"/>
  <c r="G14646" i="19"/>
  <c r="H14646" i="19"/>
  <c r="G14647" i="19"/>
  <c r="H14647" i="19" s="1"/>
  <c r="G14648" i="19"/>
  <c r="H14648" i="19" s="1"/>
  <c r="G14649" i="19"/>
  <c r="H14649" i="19" s="1"/>
  <c r="G14650" i="19"/>
  <c r="H14650" i="19"/>
  <c r="G14651" i="19"/>
  <c r="H14651" i="19" s="1"/>
  <c r="G14652" i="19"/>
  <c r="H14652" i="19"/>
  <c r="G14653" i="19"/>
  <c r="H14653" i="19" s="1"/>
  <c r="G14654" i="19"/>
  <c r="H14654" i="19"/>
  <c r="G14655" i="19"/>
  <c r="H14655" i="19"/>
  <c r="G14656" i="19"/>
  <c r="H14656" i="19" s="1"/>
  <c r="G14657" i="19"/>
  <c r="H14657" i="19"/>
  <c r="G14658" i="19"/>
  <c r="H14658" i="19"/>
  <c r="G14659" i="19"/>
  <c r="H14659" i="19" s="1"/>
  <c r="G14660" i="19"/>
  <c r="H14660" i="19" s="1"/>
  <c r="G14661" i="19"/>
  <c r="H14661" i="19" s="1"/>
  <c r="G14662" i="19"/>
  <c r="H14662" i="19"/>
  <c r="G14663" i="19"/>
  <c r="H14663" i="19" s="1"/>
  <c r="G14664" i="19"/>
  <c r="H14664" i="19" s="1"/>
  <c r="G14665" i="19"/>
  <c r="H14665" i="19" s="1"/>
  <c r="G14666" i="19"/>
  <c r="H14666" i="19"/>
  <c r="G14667" i="19"/>
  <c r="H14667" i="19"/>
  <c r="G14668" i="19"/>
  <c r="H14668" i="19"/>
  <c r="G14669" i="19"/>
  <c r="H14669" i="19"/>
  <c r="G14670" i="19"/>
  <c r="H14670" i="19" s="1"/>
  <c r="G14671" i="19"/>
  <c r="H14671" i="19" s="1"/>
  <c r="G14672" i="19"/>
  <c r="H14672" i="19" s="1"/>
  <c r="G14673" i="19"/>
  <c r="H14673" i="19"/>
  <c r="G14674" i="19"/>
  <c r="H14674" i="19" s="1"/>
  <c r="G14675" i="19"/>
  <c r="H14675" i="19"/>
  <c r="G14676" i="19"/>
  <c r="H14676" i="19"/>
  <c r="G14677" i="19"/>
  <c r="H14677" i="19" s="1"/>
  <c r="G14678" i="19"/>
  <c r="H14678" i="19"/>
  <c r="G14679" i="19"/>
  <c r="H14679" i="19" s="1"/>
  <c r="G14680" i="19"/>
  <c r="H14680" i="19"/>
  <c r="G14681" i="19"/>
  <c r="H14681" i="19"/>
  <c r="G14682" i="19"/>
  <c r="H14682" i="19" s="1"/>
  <c r="G14683" i="19"/>
  <c r="H14683" i="19" s="1"/>
  <c r="G14684" i="19"/>
  <c r="H14684" i="19" s="1"/>
  <c r="G14685" i="19"/>
  <c r="H14685" i="19"/>
  <c r="G14686" i="19"/>
  <c r="H14686" i="19" s="1"/>
  <c r="G14687" i="19"/>
  <c r="H14687" i="19" s="1"/>
  <c r="G14688" i="19"/>
  <c r="H14688" i="19"/>
  <c r="G14689" i="19"/>
  <c r="H14689" i="19" s="1"/>
  <c r="G14690" i="19"/>
  <c r="H14690" i="19" s="1"/>
  <c r="G14691" i="19"/>
  <c r="H14691" i="19"/>
  <c r="G14692" i="19"/>
  <c r="H14692" i="19"/>
  <c r="G14693" i="19"/>
  <c r="H14693" i="19" s="1"/>
  <c r="G14694" i="19"/>
  <c r="H14694" i="19"/>
  <c r="G14695" i="19"/>
  <c r="H14695" i="19" s="1"/>
  <c r="G14696" i="19"/>
  <c r="H14696" i="19"/>
  <c r="G14697" i="19"/>
  <c r="H14697" i="19" s="1"/>
  <c r="G14698" i="19"/>
  <c r="H14698" i="19"/>
  <c r="G14699" i="19"/>
  <c r="H14699" i="19"/>
  <c r="G14700" i="19"/>
  <c r="H14700" i="19" s="1"/>
  <c r="G14701" i="19"/>
  <c r="H14701" i="19" s="1"/>
  <c r="G14702" i="19"/>
  <c r="H14702" i="19"/>
  <c r="G14703" i="19"/>
  <c r="H14703" i="19" s="1"/>
  <c r="G14704" i="19"/>
  <c r="H14704" i="19"/>
  <c r="G14705" i="19"/>
  <c r="H14705" i="19"/>
  <c r="G14706" i="19"/>
  <c r="H14706" i="19"/>
  <c r="G14707" i="19"/>
  <c r="H14707" i="19" s="1"/>
  <c r="G14708" i="19"/>
  <c r="H14708" i="19"/>
  <c r="G14709" i="19"/>
  <c r="H14709" i="19"/>
  <c r="G14710" i="19"/>
  <c r="H14710" i="19" s="1"/>
  <c r="G14711" i="19"/>
  <c r="H14711" i="19" s="1"/>
  <c r="G14712" i="19"/>
  <c r="H14712" i="19"/>
  <c r="G14713" i="19"/>
  <c r="H14713" i="19" s="1"/>
  <c r="G14714" i="19"/>
  <c r="H14714" i="19"/>
  <c r="G14715" i="19"/>
  <c r="H14715" i="19"/>
  <c r="G14716" i="19"/>
  <c r="H14716" i="19"/>
  <c r="G14717" i="19"/>
  <c r="H14717" i="19"/>
  <c r="G14718" i="19"/>
  <c r="H14718" i="19"/>
  <c r="G14719" i="19"/>
  <c r="H14719" i="19" s="1"/>
  <c r="G14720" i="19"/>
  <c r="H14720" i="19" s="1"/>
  <c r="G14721" i="19"/>
  <c r="H14721" i="19"/>
  <c r="G14722" i="19"/>
  <c r="H14722" i="19"/>
  <c r="G14723" i="19"/>
  <c r="H14723" i="19" s="1"/>
  <c r="G14724" i="19"/>
  <c r="H14724" i="19" s="1"/>
  <c r="G14725" i="19"/>
  <c r="H14725" i="19" s="1"/>
  <c r="G14726" i="19"/>
  <c r="H14726" i="19"/>
  <c r="G14727" i="19"/>
  <c r="H14727" i="19"/>
  <c r="G14728" i="19"/>
  <c r="H14728" i="19"/>
  <c r="G14729" i="19"/>
  <c r="H14729" i="19"/>
  <c r="G14730" i="19"/>
  <c r="H14730" i="19"/>
  <c r="G14731" i="19"/>
  <c r="H14731" i="19" s="1"/>
  <c r="G14732" i="19"/>
  <c r="H14732" i="19" s="1"/>
  <c r="G14733" i="19"/>
  <c r="H14733" i="19" s="1"/>
  <c r="G14734" i="19"/>
  <c r="H14734" i="19" s="1"/>
  <c r="G14735" i="19"/>
  <c r="H14735" i="19"/>
  <c r="G14736" i="19"/>
  <c r="H14736" i="19" s="1"/>
  <c r="G14737" i="19"/>
  <c r="H14737" i="19" s="1"/>
  <c r="G14738" i="19"/>
  <c r="H14738" i="19"/>
  <c r="G14739" i="19"/>
  <c r="H14739" i="19"/>
  <c r="G14740" i="19"/>
  <c r="H14740" i="19"/>
  <c r="G14741" i="19"/>
  <c r="H14741" i="19" s="1"/>
  <c r="G14742" i="19"/>
  <c r="H14742" i="19"/>
  <c r="G14743" i="19"/>
  <c r="H14743" i="19" s="1"/>
  <c r="G14744" i="19"/>
  <c r="H14744" i="19"/>
  <c r="G14745" i="19"/>
  <c r="H14745" i="19" s="1"/>
  <c r="G14746" i="19"/>
  <c r="H14746" i="19" s="1"/>
  <c r="G14747" i="19"/>
  <c r="H14747" i="19"/>
  <c r="G14748" i="19"/>
  <c r="H14748" i="19" s="1"/>
  <c r="G14749" i="19"/>
  <c r="H14749" i="19" s="1"/>
  <c r="G14750" i="19"/>
  <c r="H14750" i="19"/>
  <c r="G14751" i="19"/>
  <c r="H14751" i="19"/>
  <c r="G14752" i="19"/>
  <c r="H14752" i="19" s="1"/>
  <c r="G14753" i="19"/>
  <c r="H14753" i="19"/>
  <c r="G14754" i="19"/>
  <c r="H14754" i="19"/>
  <c r="G14755" i="19"/>
  <c r="H14755" i="19" s="1"/>
  <c r="G14756" i="19"/>
  <c r="H14756" i="19" s="1"/>
  <c r="G14757" i="19"/>
  <c r="H14757" i="19" s="1"/>
  <c r="G14758" i="19"/>
  <c r="H14758" i="19"/>
  <c r="G14759" i="19"/>
  <c r="H14759" i="19" s="1"/>
  <c r="G14760" i="19"/>
  <c r="H14760" i="19"/>
  <c r="G14761" i="19"/>
  <c r="H14761" i="19" s="1"/>
  <c r="G14762" i="19"/>
  <c r="H14762" i="19"/>
  <c r="G14763" i="19"/>
  <c r="H14763" i="19"/>
  <c r="G14764" i="19"/>
  <c r="H14764" i="19" s="1"/>
  <c r="G14765" i="19"/>
  <c r="H14765" i="19"/>
  <c r="G14766" i="19"/>
  <c r="H14766" i="19"/>
  <c r="G14767" i="19"/>
  <c r="H14767" i="19" s="1"/>
  <c r="G14768" i="19"/>
  <c r="H14768" i="19"/>
  <c r="G14769" i="19"/>
  <c r="H14769" i="19" s="1"/>
  <c r="G14770" i="19"/>
  <c r="H14770" i="19"/>
  <c r="G14771" i="19"/>
  <c r="H14771" i="19" s="1"/>
  <c r="G14772" i="19"/>
  <c r="H14772" i="19"/>
  <c r="G14773" i="19"/>
  <c r="H14773" i="19" s="1"/>
  <c r="G14774" i="19"/>
  <c r="H14774" i="19"/>
  <c r="G14775" i="19"/>
  <c r="H14775" i="19"/>
  <c r="G14776" i="19"/>
  <c r="H14776" i="19" s="1"/>
  <c r="G14777" i="19"/>
  <c r="H14777" i="19"/>
  <c r="G14778" i="19"/>
  <c r="H14778" i="19"/>
  <c r="G14779" i="19"/>
  <c r="H14779" i="19" s="1"/>
  <c r="G14780" i="19"/>
  <c r="H14780" i="19" s="1"/>
  <c r="G14781" i="19"/>
  <c r="H14781" i="19" s="1"/>
  <c r="G14782" i="19"/>
  <c r="H14782" i="19"/>
  <c r="G14783" i="19"/>
  <c r="H14783" i="19"/>
  <c r="G14784" i="19"/>
  <c r="H14784" i="19" s="1"/>
  <c r="G14785" i="19"/>
  <c r="H14785" i="19" s="1"/>
  <c r="G14786" i="19"/>
  <c r="H14786" i="19"/>
  <c r="G14787" i="19"/>
  <c r="H14787" i="19"/>
  <c r="G14788" i="19"/>
  <c r="H14788" i="19"/>
  <c r="G14789" i="19"/>
  <c r="H14789" i="19" s="1"/>
  <c r="G14790" i="19"/>
  <c r="H14790" i="19"/>
  <c r="G14791" i="19"/>
  <c r="H14791" i="19" s="1"/>
  <c r="G14792" i="19"/>
  <c r="H14792" i="19"/>
  <c r="G14793" i="19"/>
  <c r="H14793" i="19" s="1"/>
  <c r="G14794" i="19"/>
  <c r="H14794" i="19" s="1"/>
  <c r="G14795" i="19"/>
  <c r="H14795" i="19"/>
  <c r="G14796" i="19"/>
  <c r="H14796" i="19"/>
  <c r="G14797" i="19"/>
  <c r="H14797" i="19" s="1"/>
  <c r="G14798" i="19"/>
  <c r="H14798" i="19"/>
  <c r="G14799" i="19"/>
  <c r="H14799" i="19"/>
  <c r="G14800" i="19"/>
  <c r="H14800" i="19"/>
  <c r="G14801" i="19"/>
  <c r="H14801" i="19"/>
  <c r="G14802" i="19"/>
  <c r="H14802" i="19" s="1"/>
  <c r="G14803" i="19"/>
  <c r="H14803" i="19" s="1"/>
  <c r="G14804" i="19"/>
  <c r="H14804" i="19" s="1"/>
  <c r="G14805" i="19"/>
  <c r="H14805" i="19"/>
  <c r="G14806" i="19"/>
  <c r="H14806" i="19" s="1"/>
  <c r="G14807" i="19"/>
  <c r="H14807" i="19" s="1"/>
  <c r="G14808" i="19"/>
  <c r="H14808" i="19"/>
  <c r="G14809" i="19"/>
  <c r="H14809" i="19" s="1"/>
  <c r="G14810" i="19"/>
  <c r="H14810" i="19"/>
  <c r="G14811" i="19"/>
  <c r="H14811" i="19"/>
  <c r="G14812" i="19"/>
  <c r="H14812" i="19"/>
  <c r="G14813" i="19"/>
  <c r="H14813" i="19"/>
  <c r="G14814" i="19"/>
  <c r="H14814" i="19"/>
  <c r="G14815" i="19"/>
  <c r="H14815" i="19" s="1"/>
  <c r="G14816" i="19"/>
  <c r="H14816" i="19"/>
  <c r="G14817" i="19"/>
  <c r="H14817" i="19" s="1"/>
  <c r="G14818" i="19"/>
  <c r="H14818" i="19"/>
  <c r="G14819" i="19"/>
  <c r="H14819" i="19" s="1"/>
  <c r="G14820" i="19"/>
  <c r="H14820" i="19" s="1"/>
  <c r="G14821" i="19"/>
  <c r="H14821" i="19" s="1"/>
  <c r="G14822" i="19"/>
  <c r="H14822" i="19" s="1"/>
  <c r="G14823" i="19"/>
  <c r="H14823" i="19"/>
  <c r="G14824" i="19"/>
  <c r="H14824" i="19"/>
  <c r="G14825" i="19"/>
  <c r="H14825" i="19"/>
  <c r="G14826" i="19"/>
  <c r="H14826" i="19"/>
  <c r="G14827" i="19"/>
  <c r="H14827" i="19" s="1"/>
  <c r="G14828" i="19"/>
  <c r="H14828" i="19"/>
  <c r="G14829" i="19"/>
  <c r="H14829" i="19"/>
  <c r="G14830" i="19"/>
  <c r="H14830" i="19" s="1"/>
  <c r="G14831" i="19"/>
  <c r="H14831" i="19"/>
  <c r="G14832" i="19"/>
  <c r="H14832" i="19" s="1"/>
  <c r="G14833" i="19"/>
  <c r="H14833" i="19" s="1"/>
  <c r="G14834" i="19"/>
  <c r="H14834" i="19"/>
  <c r="G14835" i="19"/>
  <c r="H14835" i="19" s="1"/>
  <c r="G14836" i="19"/>
  <c r="H14836" i="19"/>
  <c r="G14837" i="19"/>
  <c r="H14837" i="19"/>
  <c r="G14838" i="19"/>
  <c r="H14838" i="19"/>
  <c r="G14839" i="19"/>
  <c r="H14839" i="19" s="1"/>
  <c r="G14840" i="19"/>
  <c r="H14840" i="19" s="1"/>
  <c r="G14841" i="19"/>
  <c r="H14841" i="19"/>
  <c r="G14842" i="19"/>
  <c r="H14842" i="19"/>
  <c r="G14843" i="19"/>
  <c r="H14843" i="19" s="1"/>
  <c r="G14844" i="19"/>
  <c r="H14844" i="19"/>
  <c r="G14845" i="19"/>
  <c r="H14845" i="19" s="1"/>
  <c r="G14846" i="19"/>
  <c r="H14846" i="19"/>
  <c r="G14847" i="19"/>
  <c r="H14847" i="19"/>
  <c r="G14848" i="19"/>
  <c r="H14848" i="19" s="1"/>
  <c r="G14849" i="19"/>
  <c r="H14849" i="19"/>
  <c r="G14850" i="19"/>
  <c r="H14850" i="19"/>
  <c r="G14851" i="19"/>
  <c r="H14851" i="19" s="1"/>
  <c r="G14852" i="19"/>
  <c r="H14852" i="19" s="1"/>
  <c r="G14853" i="19"/>
  <c r="H14853" i="19" s="1"/>
  <c r="G14854" i="19"/>
  <c r="H14854" i="19"/>
  <c r="G14855" i="19"/>
  <c r="H14855" i="19"/>
  <c r="G14856" i="19"/>
  <c r="H14856" i="19" s="1"/>
  <c r="G14857" i="19"/>
  <c r="H14857" i="19" s="1"/>
  <c r="G14858" i="19"/>
  <c r="H14858" i="19"/>
  <c r="G14859" i="19"/>
  <c r="H14859" i="19"/>
  <c r="G14860" i="19"/>
  <c r="H14860" i="19"/>
  <c r="G14861" i="19"/>
  <c r="H14861" i="19" s="1"/>
  <c r="G14862" i="19"/>
  <c r="H14862" i="19"/>
  <c r="G14863" i="19"/>
  <c r="H14863" i="19" s="1"/>
  <c r="G14864" i="19"/>
  <c r="H14864" i="19"/>
  <c r="G14865" i="19"/>
  <c r="H14865" i="19" s="1"/>
  <c r="G14866" i="19"/>
  <c r="H14866" i="19" s="1"/>
  <c r="G14867" i="19"/>
  <c r="H14867" i="19"/>
  <c r="G14868" i="19"/>
  <c r="H14868" i="19"/>
  <c r="G14869" i="19"/>
  <c r="H14869" i="19" s="1"/>
  <c r="G14870" i="19"/>
  <c r="H14870" i="19"/>
  <c r="G14871" i="19"/>
  <c r="H14871" i="19"/>
  <c r="G14872" i="19"/>
  <c r="H14872" i="19"/>
  <c r="G14873" i="19"/>
  <c r="H14873" i="19"/>
  <c r="G14874" i="19"/>
  <c r="H14874" i="19" s="1"/>
  <c r="G14875" i="19"/>
  <c r="H14875" i="19" s="1"/>
  <c r="G14876" i="19"/>
  <c r="H14876" i="19" s="1"/>
  <c r="G14877" i="19"/>
  <c r="H14877" i="19"/>
  <c r="G14878" i="19"/>
  <c r="H14878" i="19" s="1"/>
  <c r="G14879" i="19"/>
  <c r="H14879" i="19" s="1"/>
  <c r="G14880" i="19"/>
  <c r="H14880" i="19"/>
  <c r="G14881" i="19"/>
  <c r="H14881" i="19" s="1"/>
  <c r="G14882" i="19"/>
  <c r="H14882" i="19"/>
  <c r="G14883" i="19"/>
  <c r="H14883" i="19"/>
  <c r="G14884" i="19"/>
  <c r="H14884" i="19"/>
  <c r="G14885" i="19"/>
  <c r="H14885" i="19"/>
  <c r="G14886" i="19"/>
  <c r="H14886" i="19"/>
  <c r="G14887" i="19"/>
  <c r="H14887" i="19" s="1"/>
  <c r="G14888" i="19"/>
  <c r="H14888" i="19"/>
  <c r="G14889" i="19"/>
  <c r="H14889" i="19" s="1"/>
  <c r="G14890" i="19"/>
  <c r="H14890" i="19"/>
  <c r="G14891" i="19"/>
  <c r="H14891" i="19" s="1"/>
  <c r="G14892" i="19"/>
  <c r="H14892" i="19" s="1"/>
  <c r="G14893" i="19"/>
  <c r="H14893" i="19" s="1"/>
  <c r="G14894" i="19"/>
  <c r="H14894" i="19" s="1"/>
  <c r="G14895" i="19"/>
  <c r="H14895" i="19"/>
  <c r="G14896" i="19"/>
  <c r="H14896" i="19"/>
  <c r="G14897" i="19"/>
  <c r="H14897" i="19"/>
  <c r="G14898" i="19"/>
  <c r="H14898" i="19"/>
  <c r="G14899" i="19"/>
  <c r="H14899" i="19" s="1"/>
  <c r="G14900" i="19"/>
  <c r="H14900" i="19"/>
  <c r="G14901" i="19"/>
  <c r="H14901" i="19"/>
  <c r="G14902" i="19"/>
  <c r="H14902" i="19" s="1"/>
  <c r="G14903" i="19"/>
  <c r="H14903" i="19"/>
  <c r="G14904" i="19"/>
  <c r="H14904" i="19" s="1"/>
  <c r="G14905" i="19"/>
  <c r="H14905" i="19" s="1"/>
  <c r="G14906" i="19"/>
  <c r="H14906" i="19"/>
  <c r="G14907" i="19"/>
  <c r="H14907" i="19" s="1"/>
  <c r="G14908" i="19"/>
  <c r="H14908" i="19"/>
  <c r="G14909" i="19"/>
  <c r="H14909" i="19"/>
  <c r="G14910" i="19"/>
  <c r="H14910" i="19"/>
  <c r="G14911" i="19"/>
  <c r="H14911" i="19" s="1"/>
  <c r="G14912" i="19"/>
  <c r="H14912" i="19" s="1"/>
  <c r="G14913" i="19"/>
  <c r="H14913" i="19"/>
  <c r="G14914" i="19"/>
  <c r="H14914" i="19"/>
  <c r="G14915" i="19"/>
  <c r="H14915" i="19" s="1"/>
  <c r="G14916" i="19"/>
  <c r="H14916" i="19"/>
  <c r="G14917" i="19"/>
  <c r="H14917" i="19" s="1"/>
  <c r="G14918" i="19"/>
  <c r="H14918" i="19"/>
  <c r="G14919" i="19"/>
  <c r="H14919" i="19"/>
  <c r="G14920" i="19"/>
  <c r="H14920" i="19" s="1"/>
  <c r="G14921" i="19"/>
  <c r="H14921" i="19"/>
  <c r="G14922" i="19"/>
  <c r="H14922" i="19"/>
  <c r="G14923" i="19"/>
  <c r="H14923" i="19" s="1"/>
  <c r="G14924" i="19"/>
  <c r="H14924" i="19" s="1"/>
  <c r="G14925" i="19"/>
  <c r="H14925" i="19" s="1"/>
  <c r="G14926" i="19"/>
  <c r="H14926" i="19"/>
  <c r="G14927" i="19"/>
  <c r="H14927" i="19"/>
  <c r="G14928" i="19"/>
  <c r="H14928" i="19" s="1"/>
  <c r="G14929" i="19"/>
  <c r="H14929" i="19" s="1"/>
  <c r="G14930" i="19"/>
  <c r="H14930" i="19"/>
  <c r="G14931" i="19"/>
  <c r="H14931" i="19"/>
  <c r="G14932" i="19"/>
  <c r="H14932" i="19"/>
  <c r="G14933" i="19"/>
  <c r="H14933" i="19" s="1"/>
  <c r="G14934" i="19"/>
  <c r="H14934" i="19"/>
  <c r="G14935" i="19"/>
  <c r="H14935" i="19" s="1"/>
  <c r="G14936" i="19"/>
  <c r="H14936" i="19"/>
  <c r="G14937" i="19"/>
  <c r="H14937" i="19" s="1"/>
  <c r="G14938" i="19"/>
  <c r="H14938" i="19" s="1"/>
  <c r="G14939" i="19"/>
  <c r="H14939" i="19"/>
  <c r="G14940" i="19"/>
  <c r="H14940" i="19"/>
  <c r="G14941" i="19"/>
  <c r="H14941" i="19" s="1"/>
  <c r="G14942" i="19"/>
  <c r="H14942" i="19"/>
  <c r="G14943" i="19"/>
  <c r="H14943" i="19"/>
  <c r="G14944" i="19"/>
  <c r="H14944" i="19"/>
  <c r="G14945" i="19"/>
  <c r="H14945" i="19"/>
  <c r="G14946" i="19"/>
  <c r="H14946" i="19" s="1"/>
  <c r="G14947" i="19"/>
  <c r="H14947" i="19" s="1"/>
  <c r="G14948" i="19"/>
  <c r="H14948" i="19" s="1"/>
  <c r="G14949" i="19"/>
  <c r="H14949" i="19"/>
  <c r="G14950" i="19"/>
  <c r="H14950" i="19" s="1"/>
  <c r="G14951" i="19"/>
  <c r="H14951" i="19" s="1"/>
  <c r="G14952" i="19"/>
  <c r="H14952" i="19"/>
  <c r="G14953" i="19"/>
  <c r="H14953" i="19" s="1"/>
  <c r="G14954" i="19"/>
  <c r="H14954" i="19"/>
  <c r="G14955" i="19"/>
  <c r="H14955" i="19"/>
  <c r="G14956" i="19"/>
  <c r="H14956" i="19"/>
  <c r="G14957" i="19"/>
  <c r="H14957" i="19"/>
  <c r="G14958" i="19"/>
  <c r="H14958" i="19"/>
  <c r="G14959" i="19"/>
  <c r="H14959" i="19" s="1"/>
  <c r="G14960" i="19"/>
  <c r="H14960" i="19"/>
  <c r="G14961" i="19"/>
  <c r="H14961" i="19" s="1"/>
  <c r="G14962" i="19"/>
  <c r="H14962" i="19"/>
  <c r="G14963" i="19"/>
  <c r="H14963" i="19" s="1"/>
  <c r="G14964" i="19"/>
  <c r="H14964" i="19" s="1"/>
  <c r="G14965" i="19"/>
  <c r="H14965" i="19" s="1"/>
  <c r="G14966" i="19"/>
  <c r="H14966" i="19" s="1"/>
  <c r="G14967" i="19"/>
  <c r="H14967" i="19"/>
  <c r="G14968" i="19"/>
  <c r="H14968" i="19"/>
  <c r="G14969" i="19"/>
  <c r="H14969" i="19"/>
  <c r="G14970" i="19"/>
  <c r="H14970" i="19"/>
  <c r="G14971" i="19"/>
  <c r="H14971" i="19" s="1"/>
  <c r="G14972" i="19"/>
  <c r="H14972" i="19"/>
  <c r="G14973" i="19"/>
  <c r="H14973" i="19"/>
  <c r="G14974" i="19"/>
  <c r="H14974" i="19" s="1"/>
  <c r="G14975" i="19"/>
  <c r="H14975" i="19"/>
  <c r="G14976" i="19"/>
  <c r="H14976" i="19" s="1"/>
  <c r="G14977" i="19"/>
  <c r="H14977" i="19" s="1"/>
  <c r="G14978" i="19"/>
  <c r="H14978" i="19"/>
  <c r="G14979" i="19"/>
  <c r="H14979" i="19" s="1"/>
  <c r="G14980" i="19"/>
  <c r="H14980" i="19"/>
  <c r="G14981" i="19"/>
  <c r="H14981" i="19"/>
  <c r="G14982" i="19"/>
  <c r="H14982" i="19"/>
  <c r="G14983" i="19"/>
  <c r="H14983" i="19" s="1"/>
  <c r="G14984" i="19"/>
  <c r="H14984" i="19" s="1"/>
  <c r="G14985" i="19"/>
  <c r="H14985" i="19"/>
  <c r="G14986" i="19"/>
  <c r="H14986" i="19"/>
  <c r="G14987" i="19"/>
  <c r="H14987" i="19" s="1"/>
  <c r="G14988" i="19"/>
  <c r="H14988" i="19"/>
  <c r="G14989" i="19"/>
  <c r="H14989" i="19" s="1"/>
  <c r="G14990" i="19"/>
  <c r="H14990" i="19"/>
  <c r="G14991" i="19"/>
  <c r="H14991" i="19"/>
  <c r="G14992" i="19"/>
  <c r="H14992" i="19" s="1"/>
  <c r="G14993" i="19"/>
  <c r="H14993" i="19"/>
  <c r="G14994" i="19"/>
  <c r="H14994" i="19"/>
  <c r="G14995" i="19"/>
  <c r="H14995" i="19" s="1"/>
  <c r="G14996" i="19"/>
  <c r="H14996" i="19" s="1"/>
  <c r="G14997" i="19"/>
  <c r="H14997" i="19" s="1"/>
  <c r="G14998" i="19"/>
  <c r="H14998" i="19"/>
  <c r="G14999" i="19"/>
  <c r="H14999" i="19"/>
  <c r="G15000" i="19"/>
  <c r="H15000" i="19" s="1"/>
  <c r="G15001" i="19"/>
  <c r="H15001" i="19" s="1"/>
  <c r="G15002" i="19"/>
  <c r="H15002" i="19"/>
  <c r="G15003" i="19"/>
  <c r="H15003" i="19"/>
  <c r="G15004" i="19"/>
  <c r="H15004" i="19"/>
  <c r="G15005" i="19"/>
  <c r="H15005" i="19" s="1"/>
  <c r="G15006" i="19"/>
  <c r="H15006" i="19"/>
  <c r="G15007" i="19"/>
  <c r="H15007" i="19" s="1"/>
  <c r="G15008" i="19"/>
  <c r="H15008" i="19"/>
  <c r="G15009" i="19"/>
  <c r="H15009" i="19" s="1"/>
  <c r="G15010" i="19"/>
  <c r="H15010" i="19" s="1"/>
  <c r="G15011" i="19"/>
  <c r="H15011" i="19"/>
  <c r="G15012" i="19"/>
  <c r="H15012" i="19"/>
  <c r="G15013" i="19"/>
  <c r="H15013" i="19" s="1"/>
  <c r="G15014" i="19"/>
  <c r="H15014" i="19"/>
  <c r="G15015" i="19"/>
  <c r="H15015" i="19"/>
  <c r="G15016" i="19"/>
  <c r="H15016" i="19"/>
  <c r="G15017" i="19"/>
  <c r="H15017" i="19"/>
  <c r="G15018" i="19"/>
  <c r="H15018" i="19" s="1"/>
  <c r="G15019" i="19"/>
  <c r="H15019" i="19" s="1"/>
  <c r="G15020" i="19"/>
  <c r="H15020" i="19" s="1"/>
  <c r="G15021" i="19"/>
  <c r="H15021" i="19"/>
  <c r="G15022" i="19"/>
  <c r="H15022" i="19" s="1"/>
  <c r="G15023" i="19"/>
  <c r="H15023" i="19" s="1"/>
  <c r="G15024" i="19"/>
  <c r="H15024" i="19"/>
  <c r="G15025" i="19"/>
  <c r="H15025" i="19" s="1"/>
  <c r="G15026" i="19"/>
  <c r="H15026" i="19"/>
  <c r="G15027" i="19"/>
  <c r="H15027" i="19"/>
  <c r="G15028" i="19"/>
  <c r="H15028" i="19"/>
  <c r="G15029" i="19"/>
  <c r="H15029" i="19"/>
  <c r="G15030" i="19"/>
  <c r="H15030" i="19"/>
  <c r="G15031" i="19"/>
  <c r="H15031" i="19" s="1"/>
  <c r="G15032" i="19"/>
  <c r="H15032" i="19"/>
  <c r="G15033" i="19"/>
  <c r="H15033" i="19" s="1"/>
  <c r="G15034" i="19"/>
  <c r="H15034" i="19"/>
  <c r="G15035" i="19"/>
  <c r="H15035" i="19" s="1"/>
  <c r="G15036" i="19"/>
  <c r="H15036" i="19" s="1"/>
  <c r="G15037" i="19"/>
  <c r="H15037" i="19" s="1"/>
  <c r="G15038" i="19"/>
  <c r="H15038" i="19" s="1"/>
  <c r="G15039" i="19"/>
  <c r="H15039" i="19"/>
  <c r="G15040" i="19"/>
  <c r="H15040" i="19"/>
  <c r="G15041" i="19"/>
  <c r="H15041" i="19"/>
  <c r="G15042" i="19"/>
  <c r="H15042" i="19"/>
  <c r="G15043" i="19"/>
  <c r="H15043" i="19" s="1"/>
  <c r="G15044" i="19"/>
  <c r="H15044" i="19"/>
  <c r="G15045" i="19"/>
  <c r="H15045" i="19"/>
  <c r="G15046" i="19"/>
  <c r="H15046" i="19" s="1"/>
  <c r="G15047" i="19"/>
  <c r="H15047" i="19"/>
  <c r="G15048" i="19"/>
  <c r="H15048" i="19" s="1"/>
  <c r="G15049" i="19"/>
  <c r="H15049" i="19" s="1"/>
  <c r="G15050" i="19"/>
  <c r="H15050" i="19"/>
  <c r="G15051" i="19"/>
  <c r="H15051" i="19" s="1"/>
  <c r="G15052" i="19"/>
  <c r="H15052" i="19"/>
  <c r="G15053" i="19"/>
  <c r="H15053" i="19"/>
  <c r="G15054" i="19"/>
  <c r="H15054" i="19"/>
  <c r="G15055" i="19"/>
  <c r="H15055" i="19" s="1"/>
  <c r="G15056" i="19"/>
  <c r="H15056" i="19" s="1"/>
  <c r="G15057" i="19"/>
  <c r="H15057" i="19"/>
  <c r="G15058" i="19"/>
  <c r="H15058" i="19"/>
  <c r="G15059" i="19"/>
  <c r="H15059" i="19" s="1"/>
  <c r="G15060" i="19"/>
  <c r="H15060" i="19"/>
  <c r="G15061" i="19"/>
  <c r="H15061" i="19" s="1"/>
  <c r="G15062" i="19"/>
  <c r="H15062" i="19"/>
  <c r="G15063" i="19"/>
  <c r="H15063" i="19"/>
  <c r="G15064" i="19"/>
  <c r="H15064" i="19" s="1"/>
  <c r="G15065" i="19"/>
  <c r="H15065" i="19"/>
  <c r="G15066" i="19"/>
  <c r="H15066" i="19"/>
  <c r="G15067" i="19"/>
  <c r="H15067" i="19" s="1"/>
  <c r="G15068" i="19"/>
  <c r="H15068" i="19" s="1"/>
  <c r="G15069" i="19"/>
  <c r="H15069" i="19" s="1"/>
  <c r="G15070" i="19"/>
  <c r="H15070" i="19"/>
  <c r="G15071" i="19"/>
  <c r="H15071" i="19"/>
  <c r="G15072" i="19"/>
  <c r="H15072" i="19" s="1"/>
  <c r="G15073" i="19"/>
  <c r="H15073" i="19" s="1"/>
  <c r="G15074" i="19"/>
  <c r="H15074" i="19"/>
  <c r="G15075" i="19"/>
  <c r="H15075" i="19"/>
  <c r="G15076" i="19"/>
  <c r="H15076" i="19"/>
  <c r="G15077" i="19"/>
  <c r="H15077" i="19" s="1"/>
  <c r="G15078" i="19"/>
  <c r="H15078" i="19"/>
  <c r="G15079" i="19"/>
  <c r="H15079" i="19" s="1"/>
  <c r="G15080" i="19"/>
  <c r="H15080" i="19"/>
  <c r="G15081" i="19"/>
  <c r="H15081" i="19" s="1"/>
  <c r="G15082" i="19"/>
  <c r="H15082" i="19" s="1"/>
  <c r="G15083" i="19"/>
  <c r="H15083" i="19"/>
  <c r="G15084" i="19"/>
  <c r="H15084" i="19"/>
  <c r="G15085" i="19"/>
  <c r="H15085" i="19" s="1"/>
  <c r="G15086" i="19"/>
  <c r="H15086" i="19"/>
  <c r="G15087" i="19"/>
  <c r="H15087" i="19"/>
  <c r="G15088" i="19"/>
  <c r="H15088" i="19"/>
  <c r="G15089" i="19"/>
  <c r="H15089" i="19"/>
  <c r="G15090" i="19"/>
  <c r="H15090" i="19" s="1"/>
  <c r="G15091" i="19"/>
  <c r="H15091" i="19" s="1"/>
  <c r="G15092" i="19"/>
  <c r="H15092" i="19" s="1"/>
  <c r="G15093" i="19"/>
  <c r="H15093" i="19"/>
  <c r="G15094" i="19"/>
  <c r="H15094" i="19" s="1"/>
  <c r="G15095" i="19"/>
  <c r="H15095" i="19" s="1"/>
  <c r="G15096" i="19"/>
  <c r="H15096" i="19"/>
  <c r="G15097" i="19"/>
  <c r="H15097" i="19" s="1"/>
  <c r="G15098" i="19"/>
  <c r="H15098" i="19"/>
  <c r="G15099" i="19"/>
  <c r="H15099" i="19"/>
  <c r="G15100" i="19"/>
  <c r="H15100" i="19"/>
  <c r="G15101" i="19"/>
  <c r="H15101" i="19"/>
  <c r="G15102" i="19"/>
  <c r="H15102" i="19"/>
  <c r="G15103" i="19"/>
  <c r="H15103" i="19" s="1"/>
  <c r="G15104" i="19"/>
  <c r="H15104" i="19"/>
  <c r="G15105" i="19"/>
  <c r="H15105" i="19" s="1"/>
  <c r="G15106" i="19"/>
  <c r="H15106" i="19"/>
  <c r="G15107" i="19"/>
  <c r="H15107" i="19" s="1"/>
  <c r="G15108" i="19"/>
  <c r="H15108" i="19" s="1"/>
  <c r="G15109" i="19"/>
  <c r="H15109" i="19" s="1"/>
  <c r="G15110" i="19"/>
  <c r="H15110" i="19" s="1"/>
  <c r="G15111" i="19"/>
  <c r="H15111" i="19"/>
  <c r="G15112" i="19"/>
  <c r="H15112" i="19"/>
  <c r="G15113" i="19"/>
  <c r="H15113" i="19"/>
  <c r="G15114" i="19"/>
  <c r="H15114" i="19"/>
  <c r="G15115" i="19"/>
  <c r="H15115" i="19" s="1"/>
  <c r="G15116" i="19"/>
  <c r="H15116" i="19"/>
  <c r="G15117" i="19"/>
  <c r="H15117" i="19"/>
  <c r="G15118" i="19"/>
  <c r="H15118" i="19" s="1"/>
  <c r="G15119" i="19"/>
  <c r="H15119" i="19"/>
  <c r="G15120" i="19"/>
  <c r="H15120" i="19" s="1"/>
  <c r="G15121" i="19"/>
  <c r="H15121" i="19" s="1"/>
  <c r="G15122" i="19"/>
  <c r="H15122" i="19"/>
  <c r="G15123" i="19"/>
  <c r="H15123" i="19" s="1"/>
  <c r="G15124" i="19"/>
  <c r="H15124" i="19"/>
  <c r="G15125" i="19"/>
  <c r="H15125" i="19"/>
  <c r="G15126" i="19"/>
  <c r="H15126" i="19"/>
  <c r="G15127" i="19"/>
  <c r="H15127" i="19" s="1"/>
  <c r="G15128" i="19"/>
  <c r="H15128" i="19" s="1"/>
  <c r="G15129" i="19"/>
  <c r="H15129" i="19"/>
  <c r="G15130" i="19"/>
  <c r="H15130" i="19"/>
  <c r="G15131" i="19"/>
  <c r="H15131" i="19" s="1"/>
  <c r="G15132" i="19"/>
  <c r="H15132" i="19"/>
  <c r="G15133" i="19"/>
  <c r="H15133" i="19" s="1"/>
  <c r="G15134" i="19"/>
  <c r="H15134" i="19"/>
  <c r="G15135" i="19"/>
  <c r="H15135" i="19"/>
  <c r="G15136" i="19"/>
  <c r="H15136" i="19" s="1"/>
  <c r="G15137" i="19"/>
  <c r="H15137" i="19"/>
  <c r="G15138" i="19"/>
  <c r="H15138" i="19"/>
  <c r="G15139" i="19"/>
  <c r="H15139" i="19" s="1"/>
  <c r="G15140" i="19"/>
  <c r="H15140" i="19" s="1"/>
  <c r="G15141" i="19"/>
  <c r="H15141" i="19" s="1"/>
  <c r="G15142" i="19"/>
  <c r="H15142" i="19"/>
  <c r="G15143" i="19"/>
  <c r="H15143" i="19"/>
  <c r="G15144" i="19"/>
  <c r="H15144" i="19" s="1"/>
  <c r="G15145" i="19"/>
  <c r="H15145" i="19" s="1"/>
  <c r="G15146" i="19"/>
  <c r="H15146" i="19"/>
  <c r="G15147" i="19"/>
  <c r="H15147" i="19"/>
  <c r="G15148" i="19"/>
  <c r="H15148" i="19"/>
  <c r="G15149" i="19"/>
  <c r="H15149" i="19" s="1"/>
  <c r="G15150" i="19"/>
  <c r="H15150" i="19"/>
  <c r="G15151" i="19"/>
  <c r="H15151" i="19" s="1"/>
  <c r="G15152" i="19"/>
  <c r="H15152" i="19"/>
  <c r="G15153" i="19"/>
  <c r="H15153" i="19" s="1"/>
  <c r="G15154" i="19"/>
  <c r="H15154" i="19" s="1"/>
  <c r="G15155" i="19"/>
  <c r="H15155" i="19"/>
  <c r="G15156" i="19"/>
  <c r="H15156" i="19"/>
  <c r="G15157" i="19"/>
  <c r="H15157" i="19" s="1"/>
  <c r="G15158" i="19"/>
  <c r="H15158" i="19"/>
  <c r="G15159" i="19"/>
  <c r="H15159" i="19"/>
  <c r="G15160" i="19"/>
  <c r="H15160" i="19"/>
  <c r="G15161" i="19"/>
  <c r="H15161" i="19"/>
  <c r="G15162" i="19"/>
  <c r="H15162" i="19" s="1"/>
  <c r="G15163" i="19"/>
  <c r="H15163" i="19" s="1"/>
  <c r="G15164" i="19"/>
  <c r="H15164" i="19" s="1"/>
  <c r="G15165" i="19"/>
  <c r="H15165" i="19"/>
  <c r="G15166" i="19"/>
  <c r="H15166" i="19" s="1"/>
  <c r="G15167" i="19"/>
  <c r="H15167" i="19" s="1"/>
  <c r="G15168" i="19"/>
  <c r="H15168" i="19"/>
  <c r="G15169" i="19"/>
  <c r="H15169" i="19" s="1"/>
  <c r="G15170" i="19"/>
  <c r="H15170" i="19"/>
  <c r="G15171" i="19"/>
  <c r="H15171" i="19"/>
  <c r="G15172" i="19"/>
  <c r="H15172" i="19"/>
  <c r="G15173" i="19"/>
  <c r="H15173" i="19"/>
  <c r="G15174" i="19"/>
  <c r="H15174" i="19"/>
  <c r="G15175" i="19"/>
  <c r="H15175" i="19" s="1"/>
  <c r="G15176" i="19"/>
  <c r="H15176" i="19"/>
  <c r="G15177" i="19"/>
  <c r="H15177" i="19" s="1"/>
  <c r="G15178" i="19"/>
  <c r="H15178" i="19"/>
  <c r="G15179" i="19"/>
  <c r="H15179" i="19" s="1"/>
  <c r="G15180" i="19"/>
  <c r="H15180" i="19" s="1"/>
  <c r="G15181" i="19"/>
  <c r="H15181" i="19" s="1"/>
  <c r="G15182" i="19"/>
  <c r="H15182" i="19" s="1"/>
  <c r="G15183" i="19"/>
  <c r="H15183" i="19"/>
  <c r="G15184" i="19"/>
  <c r="H15184" i="19"/>
  <c r="G15185" i="19"/>
  <c r="H15185" i="19"/>
  <c r="G15186" i="19"/>
  <c r="H15186" i="19"/>
  <c r="G15187" i="19"/>
  <c r="H15187" i="19" s="1"/>
  <c r="G15188" i="19"/>
  <c r="H15188" i="19"/>
  <c r="G15189" i="19"/>
  <c r="H15189" i="19"/>
  <c r="G15190" i="19"/>
  <c r="H15190" i="19" s="1"/>
  <c r="G15191" i="19"/>
  <c r="H15191" i="19"/>
  <c r="G15192" i="19"/>
  <c r="H15192" i="19" s="1"/>
  <c r="G15193" i="19"/>
  <c r="H15193" i="19" s="1"/>
  <c r="G15194" i="19"/>
  <c r="H15194" i="19"/>
  <c r="G15195" i="19"/>
  <c r="H15195" i="19" s="1"/>
  <c r="G15196" i="19"/>
  <c r="H15196" i="19"/>
  <c r="G15197" i="19"/>
  <c r="H15197" i="19"/>
  <c r="G15198" i="19"/>
  <c r="H15198" i="19"/>
  <c r="G15199" i="19"/>
  <c r="H15199" i="19" s="1"/>
  <c r="G15200" i="19"/>
  <c r="H15200" i="19" s="1"/>
  <c r="G15201" i="19"/>
  <c r="H15201" i="19"/>
  <c r="G15202" i="19"/>
  <c r="H15202" i="19"/>
  <c r="G15203" i="19"/>
  <c r="H15203" i="19" s="1"/>
  <c r="G15204" i="19"/>
  <c r="H15204" i="19"/>
  <c r="G15205" i="19"/>
  <c r="H15205" i="19" s="1"/>
  <c r="G15206" i="19"/>
  <c r="H15206" i="19"/>
  <c r="G15207" i="19"/>
  <c r="H15207" i="19"/>
  <c r="G15208" i="19"/>
  <c r="H15208" i="19" s="1"/>
  <c r="G15209" i="19"/>
  <c r="H15209" i="19"/>
  <c r="G15210" i="19"/>
  <c r="H15210" i="19"/>
  <c r="G15211" i="19"/>
  <c r="H15211" i="19" s="1"/>
  <c r="G15212" i="19"/>
  <c r="H15212" i="19" s="1"/>
  <c r="G15213" i="19"/>
  <c r="H15213" i="19" s="1"/>
  <c r="G15214" i="19"/>
  <c r="H15214" i="19"/>
  <c r="G15215" i="19"/>
  <c r="H15215" i="19"/>
  <c r="G15216" i="19"/>
  <c r="H15216" i="19" s="1"/>
  <c r="G15217" i="19"/>
  <c r="H15217" i="19" s="1"/>
  <c r="G15218" i="19"/>
  <c r="H15218" i="19"/>
  <c r="G15219" i="19"/>
  <c r="H15219" i="19"/>
  <c r="G15220" i="19"/>
  <c r="H15220" i="19"/>
  <c r="G15221" i="19"/>
  <c r="H15221" i="19" s="1"/>
  <c r="G15222" i="19"/>
  <c r="H15222" i="19"/>
  <c r="G15223" i="19"/>
  <c r="H15223" i="19" s="1"/>
  <c r="G15224" i="19"/>
  <c r="H15224" i="19"/>
  <c r="G15225" i="19"/>
  <c r="H15225" i="19" s="1"/>
  <c r="G15226" i="19"/>
  <c r="H15226" i="19" s="1"/>
  <c r="G15227" i="19"/>
  <c r="H15227" i="19"/>
  <c r="G15228" i="19"/>
  <c r="H15228" i="19"/>
  <c r="G15229" i="19"/>
  <c r="H15229" i="19" s="1"/>
  <c r="G15230" i="19"/>
  <c r="H15230" i="19"/>
  <c r="G15231" i="19"/>
  <c r="H15231" i="19"/>
  <c r="G15232" i="19"/>
  <c r="H15232" i="19"/>
  <c r="G15233" i="19"/>
  <c r="H15233" i="19"/>
  <c r="G15234" i="19"/>
  <c r="H15234" i="19" s="1"/>
  <c r="G15235" i="19"/>
  <c r="H15235" i="19" s="1"/>
  <c r="G15236" i="19"/>
  <c r="H15236" i="19" s="1"/>
  <c r="G12294" i="19"/>
  <c r="H12294" i="19" s="1"/>
  <c r="K40" i="22" a="1"/>
  <c r="K40" i="22" s="1"/>
  <c r="L40" i="22" a="1"/>
  <c r="L40" i="22" s="1"/>
  <c r="M40" i="22" a="1"/>
  <c r="M40" i="22" s="1"/>
  <c r="K41" i="22" a="1"/>
  <c r="K41" i="22" s="1"/>
  <c r="L41" i="22" a="1"/>
  <c r="L41" i="22" s="1"/>
  <c r="M41" i="22" a="1"/>
  <c r="M41" i="22" s="1"/>
  <c r="K42" i="22" a="1"/>
  <c r="K42" i="22" s="1"/>
  <c r="L42" i="22" a="1"/>
  <c r="L42" i="22" s="1"/>
  <c r="M42" i="22" a="1"/>
  <c r="M42" i="22" s="1"/>
  <c r="K43" i="22" a="1"/>
  <c r="K43" i="22" s="1"/>
  <c r="L43" i="22" a="1"/>
  <c r="L43" i="22" s="1"/>
  <c r="M43" i="22" a="1"/>
  <c r="M43" i="22" s="1"/>
  <c r="K44" i="22" a="1"/>
  <c r="K44" i="22" s="1"/>
  <c r="L44" i="22" a="1"/>
  <c r="L44" i="22" s="1"/>
  <c r="M44" i="22" a="1"/>
  <c r="M44" i="22" s="1"/>
  <c r="K45" i="22" a="1"/>
  <c r="K45" i="22" s="1"/>
  <c r="L45" i="22" a="1"/>
  <c r="L45" i="22" s="1"/>
  <c r="M45" i="22" a="1"/>
  <c r="M45" i="22" s="1"/>
  <c r="K46" i="22" a="1"/>
  <c r="K46" i="22" s="1"/>
  <c r="L46" i="22" a="1"/>
  <c r="L46" i="22" s="1"/>
  <c r="M46" i="22" a="1"/>
  <c r="M46" i="22" s="1"/>
  <c r="K47" i="22" a="1"/>
  <c r="K47" i="22" s="1"/>
  <c r="L47" i="22" a="1"/>
  <c r="L47" i="22" s="1"/>
  <c r="M47" i="22" a="1"/>
  <c r="M47" i="22" s="1"/>
  <c r="K48" i="22" a="1"/>
  <c r="K48" i="22" s="1"/>
  <c r="L48" i="22" a="1"/>
  <c r="L48" i="22" s="1"/>
  <c r="M48" i="22" a="1"/>
  <c r="M48" i="22" s="1"/>
  <c r="K49" i="22" a="1"/>
  <c r="K49" i="22" s="1"/>
  <c r="L49" i="22" a="1"/>
  <c r="L49" i="22" s="1"/>
  <c r="M49" i="22" a="1"/>
  <c r="M49" i="22" s="1"/>
  <c r="K50" i="22" a="1"/>
  <c r="K50" i="22" s="1"/>
  <c r="L50" i="22" a="1"/>
  <c r="L50" i="22" s="1"/>
  <c r="M50" i="22" a="1"/>
  <c r="M50" i="22" s="1"/>
  <c r="K51" i="22" a="1"/>
  <c r="K51" i="22" s="1"/>
  <c r="L51" i="22" a="1"/>
  <c r="L51" i="22" s="1"/>
  <c r="M51" i="22" a="1"/>
  <c r="M51" i="22" s="1"/>
  <c r="K52" i="22" a="1"/>
  <c r="K52" i="22" s="1"/>
  <c r="L52" i="22" a="1"/>
  <c r="L52" i="22" s="1"/>
  <c r="M52" i="22" a="1"/>
  <c r="M52" i="22" s="1"/>
  <c r="K53" i="22" a="1"/>
  <c r="K53" i="22" s="1"/>
  <c r="L53" i="22" a="1"/>
  <c r="L53" i="22" s="1"/>
  <c r="M53" i="22" a="1"/>
  <c r="M53" i="22" s="1"/>
  <c r="K54" i="22" a="1"/>
  <c r="K54" i="22" s="1"/>
  <c r="L54" i="22" a="1"/>
  <c r="L54" i="22" s="1"/>
  <c r="M54" i="22" a="1"/>
  <c r="M54" i="22" s="1"/>
  <c r="K55" i="22" a="1"/>
  <c r="K55" i="22" s="1"/>
  <c r="L55" i="22" a="1"/>
  <c r="L55" i="22" s="1"/>
  <c r="M55" i="22" a="1"/>
  <c r="M55" i="22" s="1"/>
  <c r="K56" i="22" a="1"/>
  <c r="K56" i="22" s="1"/>
  <c r="L56" i="22" a="1"/>
  <c r="L56" i="22" s="1"/>
  <c r="M56" i="22" a="1"/>
  <c r="M56" i="22" s="1"/>
  <c r="K57" i="22" a="1"/>
  <c r="K57" i="22" s="1"/>
  <c r="L57" i="22" a="1"/>
  <c r="L57" i="22" s="1"/>
  <c r="M57" i="22" a="1"/>
  <c r="M57" i="22" s="1"/>
  <c r="K58" i="22" a="1"/>
  <c r="K58" i="22" s="1"/>
  <c r="L58" i="22" a="1"/>
  <c r="L58" i="22" s="1"/>
  <c r="M58" i="22" a="1"/>
  <c r="M58" i="22" s="1"/>
  <c r="K59" i="22" a="1"/>
  <c r="K59" i="22" s="1"/>
  <c r="L59" i="22" a="1"/>
  <c r="L59" i="22" s="1"/>
  <c r="M59" i="22" a="1"/>
  <c r="M59" i="22" s="1"/>
  <c r="K60" i="22" a="1"/>
  <c r="K60" i="22" s="1"/>
  <c r="L60" i="22" a="1"/>
  <c r="L60" i="22" s="1"/>
  <c r="M60" i="22" a="1"/>
  <c r="M60" i="22" s="1"/>
  <c r="K61" i="22" a="1"/>
  <c r="K61" i="22" s="1"/>
  <c r="L61" i="22" a="1"/>
  <c r="L61" i="22" s="1"/>
  <c r="M61" i="22" a="1"/>
  <c r="M61" i="22" s="1"/>
  <c r="K62" i="22" a="1"/>
  <c r="K62" i="22" s="1"/>
  <c r="L62" i="22" a="1"/>
  <c r="L62" i="22" s="1"/>
  <c r="M62" i="22" a="1"/>
  <c r="M62" i="22" s="1"/>
  <c r="K63" i="22" a="1"/>
  <c r="K63" i="22" s="1"/>
  <c r="L63" i="22" a="1"/>
  <c r="L63" i="22" s="1"/>
  <c r="M63" i="22" a="1"/>
  <c r="M63" i="22" s="1"/>
  <c r="K64" i="22" a="1"/>
  <c r="K64" i="22" s="1"/>
  <c r="L64" i="22" a="1"/>
  <c r="L64" i="22" s="1"/>
  <c r="M64" i="22" a="1"/>
  <c r="M64" i="22" s="1"/>
  <c r="K65" i="22" a="1"/>
  <c r="K65" i="22" s="1"/>
  <c r="L65" i="22" a="1"/>
  <c r="L65" i="22" s="1"/>
  <c r="M65" i="22" a="1"/>
  <c r="M65" i="22" s="1"/>
  <c r="K66" i="22" a="1"/>
  <c r="K66" i="22" s="1"/>
  <c r="L66" i="22" a="1"/>
  <c r="L66" i="22" s="1"/>
  <c r="M66" i="22" a="1"/>
  <c r="M66" i="22" s="1"/>
  <c r="K67" i="22" a="1"/>
  <c r="K67" i="22" s="1"/>
  <c r="L67" i="22" a="1"/>
  <c r="L67" i="22" s="1"/>
  <c r="M67" i="22" a="1"/>
  <c r="M67" i="22" s="1"/>
  <c r="K68" i="22" a="1"/>
  <c r="K68" i="22" s="1"/>
  <c r="L68" i="22" a="1"/>
  <c r="L68" i="22" s="1"/>
  <c r="M68" i="22" a="1"/>
  <c r="M68" i="22" s="1"/>
  <c r="K69" i="22" a="1"/>
  <c r="K69" i="22" s="1"/>
  <c r="L69" i="22" a="1"/>
  <c r="L69" i="22" s="1"/>
  <c r="M69" i="22" a="1"/>
  <c r="M69" i="22" s="1"/>
  <c r="K70" i="22" a="1"/>
  <c r="K70" i="22" s="1"/>
  <c r="L70" i="22" a="1"/>
  <c r="L70" i="22" s="1"/>
  <c r="M70" i="22" a="1"/>
  <c r="M70" i="22" s="1"/>
  <c r="K71" i="22" a="1"/>
  <c r="K71" i="22" s="1"/>
  <c r="L71" i="22" a="1"/>
  <c r="L71" i="22" s="1"/>
  <c r="M71" i="22" a="1"/>
  <c r="M71" i="22" s="1"/>
  <c r="K72" i="22" a="1"/>
  <c r="K72" i="22" s="1"/>
  <c r="L72" i="22" a="1"/>
  <c r="L72" i="22" s="1"/>
  <c r="M72" i="22" a="1"/>
  <c r="M72" i="22" s="1"/>
  <c r="K73" i="22" a="1"/>
  <c r="K73" i="22" s="1"/>
  <c r="L73" i="22" a="1"/>
  <c r="L73" i="22" s="1"/>
  <c r="M73" i="22" a="1"/>
  <c r="M73" i="22" s="1"/>
  <c r="K74" i="22" a="1"/>
  <c r="K74" i="22" s="1"/>
  <c r="L74" i="22" a="1"/>
  <c r="L74" i="22" s="1"/>
  <c r="M74" i="22" a="1"/>
  <c r="M74" i="22" s="1"/>
  <c r="K75" i="22" a="1"/>
  <c r="K75" i="22" s="1"/>
  <c r="L75" i="22" a="1"/>
  <c r="L75" i="22" s="1"/>
  <c r="M75" i="22" a="1"/>
  <c r="M75" i="22" s="1"/>
  <c r="K76" i="22" a="1"/>
  <c r="K76" i="22" s="1"/>
  <c r="L76" i="22" a="1"/>
  <c r="L76" i="22" s="1"/>
  <c r="M76" i="22" a="1"/>
  <c r="M76" i="22" s="1"/>
  <c r="K77" i="22" a="1"/>
  <c r="K77" i="22" s="1"/>
  <c r="L77" i="22" a="1"/>
  <c r="L77" i="22" s="1"/>
  <c r="M77" i="22" a="1"/>
  <c r="M77" i="22" s="1"/>
  <c r="K78" i="22" a="1"/>
  <c r="K78" i="22" s="1"/>
  <c r="L78" i="22" a="1"/>
  <c r="L78" i="22" s="1"/>
  <c r="M78" i="22" a="1"/>
  <c r="M78" i="22" s="1"/>
  <c r="K79" i="22" a="1"/>
  <c r="K79" i="22" s="1"/>
  <c r="L79" i="22" a="1"/>
  <c r="L79" i="22" s="1"/>
  <c r="M79" i="22" a="1"/>
  <c r="M79" i="22" s="1"/>
  <c r="K80" i="22" a="1"/>
  <c r="K80" i="22" s="1"/>
  <c r="L80" i="22" a="1"/>
  <c r="L80" i="22" s="1"/>
  <c r="M80" i="22" a="1"/>
  <c r="M80" i="22" s="1"/>
  <c r="K81" i="22" a="1"/>
  <c r="K81" i="22" s="1"/>
  <c r="L81" i="22" a="1"/>
  <c r="L81" i="22" s="1"/>
  <c r="M81" i="22" a="1"/>
  <c r="M81" i="22" s="1"/>
  <c r="K82" i="22" a="1"/>
  <c r="K82" i="22" s="1"/>
  <c r="L82" i="22" a="1"/>
  <c r="L82" i="22" s="1"/>
  <c r="M82" i="22" a="1"/>
  <c r="M82" i="22" s="1"/>
  <c r="K83" i="22" a="1"/>
  <c r="K83" i="22" s="1"/>
  <c r="L83" i="22" a="1"/>
  <c r="L83" i="22" s="1"/>
  <c r="M83" i="22" a="1"/>
  <c r="M83" i="22" s="1"/>
  <c r="K84" i="22" a="1"/>
  <c r="K84" i="22" s="1"/>
  <c r="L84" i="22" a="1"/>
  <c r="L84" i="22" s="1"/>
  <c r="M84" i="22" a="1"/>
  <c r="M84" i="22" s="1"/>
  <c r="K85" i="22" a="1"/>
  <c r="K85" i="22" s="1"/>
  <c r="L85" i="22" a="1"/>
  <c r="L85" i="22" s="1"/>
  <c r="M85" i="22" a="1"/>
  <c r="M85" i="22" s="1"/>
  <c r="K86" i="22" a="1"/>
  <c r="K86" i="22" s="1"/>
  <c r="L86" i="22" a="1"/>
  <c r="L86" i="22" s="1"/>
  <c r="M86" i="22" a="1"/>
  <c r="M86" i="22" s="1"/>
  <c r="K87" i="22" a="1"/>
  <c r="K87" i="22" s="1"/>
  <c r="L87" i="22" a="1"/>
  <c r="L87" i="22" s="1"/>
  <c r="M87" i="22" a="1"/>
  <c r="M87" i="22" s="1"/>
  <c r="K88" i="22" a="1"/>
  <c r="K88" i="22" s="1"/>
  <c r="L88" i="22" a="1"/>
  <c r="L88" i="22" s="1"/>
  <c r="M88" i="22" a="1"/>
  <c r="M88" i="22" s="1"/>
  <c r="K89" i="22" a="1"/>
  <c r="K89" i="22" s="1"/>
  <c r="L89" i="22" a="1"/>
  <c r="L89" i="22" s="1"/>
  <c r="M89" i="22" a="1"/>
  <c r="M89" i="22" s="1"/>
  <c r="K90" i="22" a="1"/>
  <c r="K90" i="22" s="1"/>
  <c r="L90" i="22" a="1"/>
  <c r="L90" i="22" s="1"/>
  <c r="M90" i="22" a="1"/>
  <c r="M90" i="22" s="1"/>
  <c r="K91" i="22" a="1"/>
  <c r="K91" i="22" s="1"/>
  <c r="L91" i="22" a="1"/>
  <c r="L91" i="22" s="1"/>
  <c r="M91" i="22" a="1"/>
  <c r="M91" i="22" s="1"/>
  <c r="K92" i="22" a="1"/>
  <c r="K92" i="22" s="1"/>
  <c r="L92" i="22" a="1"/>
  <c r="L92" i="22" s="1"/>
  <c r="M92" i="22" a="1"/>
  <c r="M92" i="22" s="1"/>
  <c r="K93" i="22" a="1"/>
  <c r="K93" i="22" s="1"/>
  <c r="L93" i="22" a="1"/>
  <c r="L93" i="22" s="1"/>
  <c r="M93" i="22" a="1"/>
  <c r="M93" i="22" s="1"/>
  <c r="K94" i="22" a="1"/>
  <c r="K94" i="22" s="1"/>
  <c r="L94" i="22" a="1"/>
  <c r="L94" i="22" s="1"/>
  <c r="M94" i="22" a="1"/>
  <c r="M94" i="22" s="1"/>
  <c r="K95" i="22" a="1"/>
  <c r="K95" i="22" s="1"/>
  <c r="L95" i="22" a="1"/>
  <c r="L95" i="22" s="1"/>
  <c r="M95" i="22" a="1"/>
  <c r="M95" i="22" s="1"/>
  <c r="K96" i="22" a="1"/>
  <c r="K96" i="22" s="1"/>
  <c r="L96" i="22" a="1"/>
  <c r="L96" i="22" s="1"/>
  <c r="M96" i="22" a="1"/>
  <c r="M96" i="22" s="1"/>
  <c r="K97" i="22" a="1"/>
  <c r="K97" i="22" s="1"/>
  <c r="L97" i="22" a="1"/>
  <c r="L97" i="22" s="1"/>
  <c r="M97" i="22" a="1"/>
  <c r="M97" i="22" s="1"/>
  <c r="K98" i="22" a="1"/>
  <c r="K98" i="22" s="1"/>
  <c r="L98" i="22" a="1"/>
  <c r="L98" i="22" s="1"/>
  <c r="M98" i="22" a="1"/>
  <c r="M98" i="22" s="1"/>
  <c r="K99" i="22" a="1"/>
  <c r="K99" i="22" s="1"/>
  <c r="L99" i="22" a="1"/>
  <c r="L99" i="22" s="1"/>
  <c r="M99" i="22" a="1"/>
  <c r="M99" i="22" s="1"/>
  <c r="K100" i="22" a="1"/>
  <c r="K100" i="22" s="1"/>
  <c r="L100" i="22" a="1"/>
  <c r="L100" i="22" s="1"/>
  <c r="M100" i="22" a="1"/>
  <c r="M100" i="22" s="1"/>
  <c r="K101" i="22" a="1"/>
  <c r="K101" i="22" s="1"/>
  <c r="L101" i="22" a="1"/>
  <c r="L101" i="22" s="1"/>
  <c r="M101" i="22" a="1"/>
  <c r="M101" i="22" s="1"/>
  <c r="K102" i="22" a="1"/>
  <c r="K102" i="22" s="1"/>
  <c r="L102" i="22" a="1"/>
  <c r="L102" i="22" s="1"/>
  <c r="M102" i="22" a="1"/>
  <c r="M102" i="22" s="1"/>
  <c r="K103" i="22" a="1"/>
  <c r="K103" i="22" s="1"/>
  <c r="L103" i="22" a="1"/>
  <c r="L103" i="22" s="1"/>
  <c r="M103" i="22" a="1"/>
  <c r="M103" i="22" s="1"/>
  <c r="K104" i="22" a="1"/>
  <c r="K104" i="22" s="1"/>
  <c r="L104" i="22" a="1"/>
  <c r="L104" i="22" s="1"/>
  <c r="M104" i="22" a="1"/>
  <c r="M104" i="22" s="1"/>
  <c r="K105" i="22" a="1"/>
  <c r="K105" i="22" s="1"/>
  <c r="L105" i="22" a="1"/>
  <c r="L105" i="22" s="1"/>
  <c r="M105" i="22" a="1"/>
  <c r="M105" i="22" s="1"/>
  <c r="K106" i="22" a="1"/>
  <c r="K106" i="22" s="1"/>
  <c r="L106" i="22" a="1"/>
  <c r="L106" i="22" s="1"/>
  <c r="M106" i="22" a="1"/>
  <c r="M106" i="22" s="1"/>
  <c r="K107" i="22" a="1"/>
  <c r="K107" i="22" s="1"/>
  <c r="L107" i="22" a="1"/>
  <c r="L107" i="22" s="1"/>
  <c r="M107" i="22" a="1"/>
  <c r="M107" i="22" s="1"/>
  <c r="K108" i="22" a="1"/>
  <c r="K108" i="22" s="1"/>
  <c r="L108" i="22" a="1"/>
  <c r="L108" i="22" s="1"/>
  <c r="M108" i="22" a="1"/>
  <c r="M108" i="22" s="1"/>
  <c r="K109" i="22" a="1"/>
  <c r="K109" i="22" s="1"/>
  <c r="L109" i="22" a="1"/>
  <c r="L109" i="22" s="1"/>
  <c r="M109" i="22" a="1"/>
  <c r="M109" i="22" s="1"/>
  <c r="K110" i="22" a="1"/>
  <c r="K110" i="22" s="1"/>
  <c r="L110" i="22" a="1"/>
  <c r="L110" i="22" s="1"/>
  <c r="M110" i="22" a="1"/>
  <c r="M110" i="22" s="1"/>
  <c r="K111" i="22" a="1"/>
  <c r="K111" i="22" s="1"/>
  <c r="L111" i="22" a="1"/>
  <c r="L111" i="22" s="1"/>
  <c r="M111" i="22" a="1"/>
  <c r="M111" i="22" s="1"/>
  <c r="K112" i="22" a="1"/>
  <c r="K112" i="22" s="1"/>
  <c r="L112" i="22" a="1"/>
  <c r="L112" i="22" s="1"/>
  <c r="M112" i="22" a="1"/>
  <c r="M112" i="22" s="1"/>
  <c r="K113" i="22" a="1"/>
  <c r="K113" i="22" s="1"/>
  <c r="L113" i="22" a="1"/>
  <c r="L113" i="22" s="1"/>
  <c r="M113" i="22" a="1"/>
  <c r="M113" i="22" s="1"/>
  <c r="K114" i="22" a="1"/>
  <c r="K114" i="22" s="1"/>
  <c r="L114" i="22" a="1"/>
  <c r="L114" i="22" s="1"/>
  <c r="M114" i="22" a="1"/>
  <c r="M114" i="22" s="1"/>
  <c r="K115" i="22" a="1"/>
  <c r="K115" i="22" s="1"/>
  <c r="L115" i="22" a="1"/>
  <c r="L115" i="22" s="1"/>
  <c r="M115" i="22" a="1"/>
  <c r="M115" i="22" s="1"/>
  <c r="K116" i="22" a="1"/>
  <c r="K116" i="22" s="1"/>
  <c r="L116" i="22" a="1"/>
  <c r="L116" i="22" s="1"/>
  <c r="M116" i="22" a="1"/>
  <c r="M116" i="22" s="1"/>
  <c r="K117" i="22" a="1"/>
  <c r="K117" i="22" s="1"/>
  <c r="L117" i="22" a="1"/>
  <c r="L117" i="22" s="1"/>
  <c r="M117" i="22" a="1"/>
  <c r="M117" i="22" s="1"/>
  <c r="K118" i="22" a="1"/>
  <c r="K118" i="22" s="1"/>
  <c r="L118" i="22" a="1"/>
  <c r="L118" i="22" s="1"/>
  <c r="M118" i="22" a="1"/>
  <c r="M118" i="22" s="1"/>
  <c r="K119" i="22" a="1"/>
  <c r="K119" i="22" s="1"/>
  <c r="L119" i="22" a="1"/>
  <c r="L119" i="22" s="1"/>
  <c r="M119" i="22" a="1"/>
  <c r="M119" i="22" s="1"/>
  <c r="K120" i="22" a="1"/>
  <c r="K120" i="22" s="1"/>
  <c r="L120" i="22" a="1"/>
  <c r="L120" i="22" s="1"/>
  <c r="M120" i="22" a="1"/>
  <c r="M120" i="22" s="1"/>
  <c r="K121" i="22" a="1"/>
  <c r="K121" i="22" s="1"/>
  <c r="L121" i="22" a="1"/>
  <c r="L121" i="22" s="1"/>
  <c r="M121" i="22" a="1"/>
  <c r="M121" i="22" s="1"/>
  <c r="K122" i="22" a="1"/>
  <c r="K122" i="22" s="1"/>
  <c r="L122" i="22" a="1"/>
  <c r="L122" i="22" s="1"/>
  <c r="M122" i="22" a="1"/>
  <c r="M122" i="22" s="1"/>
  <c r="K123" i="22" a="1"/>
  <c r="K123" i="22" s="1"/>
  <c r="L123" i="22" a="1"/>
  <c r="L123" i="22" s="1"/>
  <c r="M123" i="22" a="1"/>
  <c r="M123" i="22" s="1"/>
  <c r="K124" i="22" a="1"/>
  <c r="K124" i="22" s="1"/>
  <c r="L124" i="22" a="1"/>
  <c r="L124" i="22" s="1"/>
  <c r="M124" i="22" a="1"/>
  <c r="M124" i="22" s="1"/>
  <c r="K125" i="22" a="1"/>
  <c r="K125" i="22" s="1"/>
  <c r="L125" i="22" a="1"/>
  <c r="L125" i="22" s="1"/>
  <c r="M125" i="22" a="1"/>
  <c r="M125" i="22" s="1"/>
  <c r="K126" i="22" a="1"/>
  <c r="K126" i="22" s="1"/>
  <c r="L126" i="22" a="1"/>
  <c r="L126" i="22" s="1"/>
  <c r="M126" i="22" a="1"/>
  <c r="M126" i="22" s="1"/>
  <c r="K127" i="22" a="1"/>
  <c r="K127" i="22" s="1"/>
  <c r="L127" i="22" a="1"/>
  <c r="L127" i="22" s="1"/>
  <c r="M127" i="22" a="1"/>
  <c r="M127" i="22" s="1"/>
  <c r="K128" i="22" a="1"/>
  <c r="K128" i="22" s="1"/>
  <c r="L128" i="22" a="1"/>
  <c r="L128" i="22" s="1"/>
  <c r="M128" i="22" a="1"/>
  <c r="M128" i="22" s="1"/>
  <c r="K129" i="22" a="1"/>
  <c r="K129" i="22" s="1"/>
  <c r="L129" i="22" a="1"/>
  <c r="L129" i="22" s="1"/>
  <c r="M129" i="22" a="1"/>
  <c r="M129" i="22" s="1"/>
  <c r="K130" i="22" a="1"/>
  <c r="K130" i="22" s="1"/>
  <c r="L130" i="22" a="1"/>
  <c r="L130" i="22" s="1"/>
  <c r="M130" i="22" a="1"/>
  <c r="M130" i="22" s="1"/>
  <c r="K131" i="22" a="1"/>
  <c r="K131" i="22" s="1"/>
  <c r="L131" i="22" a="1"/>
  <c r="L131" i="22" s="1"/>
  <c r="M131" i="22" a="1"/>
  <c r="M131" i="22" s="1"/>
  <c r="K132" i="22" a="1"/>
  <c r="K132" i="22" s="1"/>
  <c r="L132" i="22" a="1"/>
  <c r="L132" i="22" s="1"/>
  <c r="M132" i="22" a="1"/>
  <c r="M132" i="22" s="1"/>
  <c r="K133" i="22" a="1"/>
  <c r="K133" i="22" s="1"/>
  <c r="L133" i="22" a="1"/>
  <c r="L133" i="22" s="1"/>
  <c r="M133" i="22" a="1"/>
  <c r="M133" i="22" s="1"/>
  <c r="K134" i="22" a="1"/>
  <c r="K134" i="22" s="1"/>
  <c r="L134" i="22" a="1"/>
  <c r="L134" i="22" s="1"/>
  <c r="M134" i="22" a="1"/>
  <c r="M134" i="22" s="1"/>
  <c r="K135" i="22" a="1"/>
  <c r="K135" i="22" s="1"/>
  <c r="L135" i="22" a="1"/>
  <c r="L135" i="22" s="1"/>
  <c r="M135" i="22" a="1"/>
  <c r="M135" i="22" s="1"/>
  <c r="K136" i="22" a="1"/>
  <c r="K136" i="22" s="1"/>
  <c r="L136" i="22" a="1"/>
  <c r="L136" i="22" s="1"/>
  <c r="M136" i="22" a="1"/>
  <c r="M136" i="22" s="1"/>
  <c r="K137" i="22" a="1"/>
  <c r="K137" i="22" s="1"/>
  <c r="L137" i="22" a="1"/>
  <c r="L137" i="22" s="1"/>
  <c r="M137" i="22" a="1"/>
  <c r="M137" i="22" s="1"/>
  <c r="K138" i="22" a="1"/>
  <c r="K138" i="22" s="1"/>
  <c r="L138" i="22" a="1"/>
  <c r="L138" i="22" s="1"/>
  <c r="M138" i="22" a="1"/>
  <c r="M138" i="22" s="1"/>
  <c r="K139" i="22" a="1"/>
  <c r="K139" i="22" s="1"/>
  <c r="L139" i="22" a="1"/>
  <c r="L139" i="22" s="1"/>
  <c r="M139" i="22" a="1"/>
  <c r="M139" i="22" s="1"/>
  <c r="K140" i="22" a="1"/>
  <c r="K140" i="22" s="1"/>
  <c r="L140" i="22" a="1"/>
  <c r="L140" i="22" s="1"/>
  <c r="M140" i="22" a="1"/>
  <c r="M140" i="22" s="1"/>
  <c r="K141" i="22" a="1"/>
  <c r="K141" i="22" s="1"/>
  <c r="L141" i="22" a="1"/>
  <c r="L141" i="22" s="1"/>
  <c r="M141" i="22" a="1"/>
  <c r="M141" i="22" s="1"/>
  <c r="K142" i="22" a="1"/>
  <c r="K142" i="22" s="1"/>
  <c r="L142" i="22" a="1"/>
  <c r="L142" i="22" s="1"/>
  <c r="M142" i="22" a="1"/>
  <c r="M142" i="22" s="1"/>
  <c r="K143" i="22" a="1"/>
  <c r="K143" i="22" s="1"/>
  <c r="L143" i="22" a="1"/>
  <c r="L143" i="22" s="1"/>
  <c r="M143" i="22" a="1"/>
  <c r="M143" i="22" s="1"/>
  <c r="K144" i="22" a="1"/>
  <c r="K144" i="22" s="1"/>
  <c r="L144" i="22" a="1"/>
  <c r="L144" i="22" s="1"/>
  <c r="M144" i="22" a="1"/>
  <c r="M144" i="22" s="1"/>
  <c r="K145" i="22" a="1"/>
  <c r="K145" i="22" s="1"/>
  <c r="L145" i="22" a="1"/>
  <c r="L145" i="22" s="1"/>
  <c r="M145" i="22" a="1"/>
  <c r="M145" i="22" s="1"/>
  <c r="K146" i="22" a="1"/>
  <c r="K146" i="22" s="1"/>
  <c r="L146" i="22" a="1"/>
  <c r="L146" i="22" s="1"/>
  <c r="M146" i="22" a="1"/>
  <c r="M146" i="22" s="1"/>
  <c r="K147" i="22" a="1"/>
  <c r="K147" i="22" s="1"/>
  <c r="L147" i="22" a="1"/>
  <c r="L147" i="22" s="1"/>
  <c r="M147" i="22" a="1"/>
  <c r="M147" i="22" s="1"/>
  <c r="K148" i="22" a="1"/>
  <c r="K148" i="22" s="1"/>
  <c r="L148" i="22" a="1"/>
  <c r="L148" i="22" s="1"/>
  <c r="M148" i="22" a="1"/>
  <c r="M148" i="22" s="1"/>
  <c r="K149" i="22" a="1"/>
  <c r="K149" i="22" s="1"/>
  <c r="L149" i="22" a="1"/>
  <c r="L149" i="22" s="1"/>
  <c r="M149" i="22" a="1"/>
  <c r="M149" i="22" s="1"/>
  <c r="K150" i="22" a="1"/>
  <c r="K150" i="22" s="1"/>
  <c r="L150" i="22" a="1"/>
  <c r="L150" i="22" s="1"/>
  <c r="M150" i="22" a="1"/>
  <c r="M150" i="22" s="1"/>
  <c r="K151" i="22" a="1"/>
  <c r="K151" i="22" s="1"/>
  <c r="L151" i="22" a="1"/>
  <c r="L151" i="22" s="1"/>
  <c r="M151" i="22" a="1"/>
  <c r="M151" i="22" s="1"/>
  <c r="K152" i="22" a="1"/>
  <c r="K152" i="22" s="1"/>
  <c r="L152" i="22" a="1"/>
  <c r="L152" i="22" s="1"/>
  <c r="M152" i="22" a="1"/>
  <c r="M152" i="22" s="1"/>
  <c r="K153" i="22" a="1"/>
  <c r="K153" i="22" s="1"/>
  <c r="L153" i="22" a="1"/>
  <c r="L153" i="22" s="1"/>
  <c r="M153" i="22" a="1"/>
  <c r="M153" i="22" s="1"/>
  <c r="K154" i="22" a="1"/>
  <c r="K154" i="22" s="1"/>
  <c r="L154" i="22" a="1"/>
  <c r="L154" i="22" s="1"/>
  <c r="M154" i="22" a="1"/>
  <c r="M154" i="22" s="1"/>
  <c r="K155" i="22" a="1"/>
  <c r="K155" i="22" s="1"/>
  <c r="L155" i="22" a="1"/>
  <c r="L155" i="22" s="1"/>
  <c r="M155" i="22" a="1"/>
  <c r="M155" i="22" s="1"/>
  <c r="K156" i="22" a="1"/>
  <c r="K156" i="22" s="1"/>
  <c r="L156" i="22" a="1"/>
  <c r="L156" i="22" s="1"/>
  <c r="M156" i="22" a="1"/>
  <c r="M156" i="22" s="1"/>
  <c r="K157" i="22" a="1"/>
  <c r="K157" i="22" s="1"/>
  <c r="L157" i="22" a="1"/>
  <c r="L157" i="22" s="1"/>
  <c r="M157" i="22" a="1"/>
  <c r="M157" i="22" s="1"/>
  <c r="K158" i="22" a="1"/>
  <c r="K158" i="22" s="1"/>
  <c r="L158" i="22" a="1"/>
  <c r="L158" i="22" s="1"/>
  <c r="M158" i="22" a="1"/>
  <c r="M158" i="22" s="1"/>
  <c r="K159" i="22" a="1"/>
  <c r="K159" i="22" s="1"/>
  <c r="L159" i="22" a="1"/>
  <c r="L159" i="22" s="1"/>
  <c r="M159" i="22" a="1"/>
  <c r="M159" i="22" s="1"/>
  <c r="K160" i="22" a="1"/>
  <c r="K160" i="22" s="1"/>
  <c r="L160" i="22" a="1"/>
  <c r="L160" i="22" s="1"/>
  <c r="M160" i="22" a="1"/>
  <c r="M160" i="22" s="1"/>
  <c r="K161" i="22" a="1"/>
  <c r="K161" i="22" s="1"/>
  <c r="L161" i="22" a="1"/>
  <c r="L161" i="22" s="1"/>
  <c r="M161" i="22" a="1"/>
  <c r="M161" i="22" s="1"/>
  <c r="K162" i="22" a="1"/>
  <c r="K162" i="22" s="1"/>
  <c r="L162" i="22" a="1"/>
  <c r="L162" i="22" s="1"/>
  <c r="M162" i="22" a="1"/>
  <c r="M162" i="22" s="1"/>
  <c r="K163" i="22" a="1"/>
  <c r="K163" i="22" s="1"/>
  <c r="L163" i="22" a="1"/>
  <c r="L163" i="22" s="1"/>
  <c r="M163" i="22" a="1"/>
  <c r="M163" i="22" s="1"/>
  <c r="K164" i="22" a="1"/>
  <c r="K164" i="22" s="1"/>
  <c r="L164" i="22" a="1"/>
  <c r="L164" i="22" s="1"/>
  <c r="M164" i="22" a="1"/>
  <c r="M164" i="22" s="1"/>
  <c r="K165" i="22" a="1"/>
  <c r="K165" i="22" s="1"/>
  <c r="L165" i="22" a="1"/>
  <c r="L165" i="22" s="1"/>
  <c r="M165" i="22" a="1"/>
  <c r="M165" i="22" s="1"/>
  <c r="K166" i="22" a="1"/>
  <c r="K166" i="22" s="1"/>
  <c r="L166" i="22" a="1"/>
  <c r="L166" i="22" s="1"/>
  <c r="M166" i="22" a="1"/>
  <c r="M166" i="22" s="1"/>
  <c r="K167" i="22" a="1"/>
  <c r="K167" i="22" s="1"/>
  <c r="L167" i="22" a="1"/>
  <c r="L167" i="22" s="1"/>
  <c r="M167" i="22" a="1"/>
  <c r="M167" i="22" s="1"/>
  <c r="K168" i="22" a="1"/>
  <c r="K168" i="22" s="1"/>
  <c r="L168" i="22" a="1"/>
  <c r="L168" i="22" s="1"/>
  <c r="M168" i="22" a="1"/>
  <c r="M168" i="22" s="1"/>
  <c r="K169" i="22" a="1"/>
  <c r="K169" i="22" s="1"/>
  <c r="L169" i="22" a="1"/>
  <c r="L169" i="22" s="1"/>
  <c r="M169" i="22" a="1"/>
  <c r="M169" i="22" s="1"/>
  <c r="K170" i="22" a="1"/>
  <c r="K170" i="22" s="1"/>
  <c r="L170" i="22" a="1"/>
  <c r="L170" i="22" s="1"/>
  <c r="M170" i="22" a="1"/>
  <c r="M170" i="22" s="1"/>
  <c r="K171" i="22" a="1"/>
  <c r="K171" i="22" s="1"/>
  <c r="L171" i="22" a="1"/>
  <c r="L171" i="22" s="1"/>
  <c r="M171" i="22" a="1"/>
  <c r="M171" i="22" s="1"/>
  <c r="K172" i="22" a="1"/>
  <c r="K172" i="22" s="1"/>
  <c r="L172" i="22" a="1"/>
  <c r="L172" i="22" s="1"/>
  <c r="M172" i="22" a="1"/>
  <c r="M172" i="22" s="1"/>
  <c r="K173" i="22" a="1"/>
  <c r="K173" i="22" s="1"/>
  <c r="L173" i="22" a="1"/>
  <c r="L173" i="22" s="1"/>
  <c r="M173" i="22" a="1"/>
  <c r="M173" i="22" s="1"/>
  <c r="K174" i="22" a="1"/>
  <c r="K174" i="22" s="1"/>
  <c r="L174" i="22" a="1"/>
  <c r="L174" i="22" s="1"/>
  <c r="M174" i="22" a="1"/>
  <c r="M174" i="22" s="1"/>
  <c r="K175" i="22" a="1"/>
  <c r="K175" i="22" s="1"/>
  <c r="L175" i="22" a="1"/>
  <c r="L175" i="22" s="1"/>
  <c r="M175" i="22" a="1"/>
  <c r="M175" i="22" s="1"/>
  <c r="K176" i="22" a="1"/>
  <c r="K176" i="22" s="1"/>
  <c r="L176" i="22" a="1"/>
  <c r="L176" i="22" s="1"/>
  <c r="M176" i="22" a="1"/>
  <c r="M176" i="22" s="1"/>
  <c r="K177" i="22" a="1"/>
  <c r="K177" i="22" s="1"/>
  <c r="L177" i="22" a="1"/>
  <c r="L177" i="22" s="1"/>
  <c r="M177" i="22" a="1"/>
  <c r="M177" i="22" s="1"/>
  <c r="K178" i="22" a="1"/>
  <c r="K178" i="22" s="1"/>
  <c r="L178" i="22" a="1"/>
  <c r="L178" i="22" s="1"/>
  <c r="M178" i="22" a="1"/>
  <c r="M178" i="22" s="1"/>
  <c r="K179" i="22" a="1"/>
  <c r="K179" i="22" s="1"/>
  <c r="L179" i="22" a="1"/>
  <c r="L179" i="22" s="1"/>
  <c r="M179" i="22" a="1"/>
  <c r="M179" i="22" s="1"/>
  <c r="K180" i="22" a="1"/>
  <c r="K180" i="22" s="1"/>
  <c r="L180" i="22" a="1"/>
  <c r="L180" i="22" s="1"/>
  <c r="M180" i="22" a="1"/>
  <c r="M180" i="22" s="1"/>
  <c r="K181" i="22" a="1"/>
  <c r="K181" i="22" s="1"/>
  <c r="L181" i="22" a="1"/>
  <c r="L181" i="22" s="1"/>
  <c r="M181" i="22" a="1"/>
  <c r="M181" i="22" s="1"/>
  <c r="K182" i="22" a="1"/>
  <c r="K182" i="22" s="1"/>
  <c r="L182" i="22" a="1"/>
  <c r="L182" i="22" s="1"/>
  <c r="M182" i="22" a="1"/>
  <c r="M182" i="22" s="1"/>
  <c r="K183" i="22" a="1"/>
  <c r="K183" i="22" s="1"/>
  <c r="L183" i="22" a="1"/>
  <c r="L183" i="22" s="1"/>
  <c r="M183" i="22" a="1"/>
  <c r="M183" i="22" s="1"/>
  <c r="K184" i="22" a="1"/>
  <c r="K184" i="22" s="1"/>
  <c r="L184" i="22" a="1"/>
  <c r="L184" i="22" s="1"/>
  <c r="M184" i="22" a="1"/>
  <c r="M184" i="22" s="1"/>
  <c r="K185" i="22" a="1"/>
  <c r="K185" i="22" s="1"/>
  <c r="L185" i="22" a="1"/>
  <c r="L185" i="22" s="1"/>
  <c r="M185" i="22" a="1"/>
  <c r="M185" i="22" s="1"/>
  <c r="K186" i="22" a="1"/>
  <c r="K186" i="22" s="1"/>
  <c r="L186" i="22" a="1"/>
  <c r="L186" i="22" s="1"/>
  <c r="M186" i="22" a="1"/>
  <c r="M186" i="22" s="1"/>
  <c r="K187" i="22" a="1"/>
  <c r="K187" i="22" s="1"/>
  <c r="L187" i="22" a="1"/>
  <c r="L187" i="22" s="1"/>
  <c r="M187" i="22" a="1"/>
  <c r="M187" i="22" s="1"/>
  <c r="K188" i="22" a="1"/>
  <c r="K188" i="22" s="1"/>
  <c r="L188" i="22" a="1"/>
  <c r="L188" i="22" s="1"/>
  <c r="M188" i="22" a="1"/>
  <c r="M188" i="22" s="1"/>
  <c r="K189" i="22" a="1"/>
  <c r="K189" i="22" s="1"/>
  <c r="L189" i="22" a="1"/>
  <c r="L189" i="22" s="1"/>
  <c r="M189" i="22" a="1"/>
  <c r="M189" i="22" s="1"/>
  <c r="K190" i="22" a="1"/>
  <c r="K190" i="22" s="1"/>
  <c r="L190" i="22" a="1"/>
  <c r="L190" i="22" s="1"/>
  <c r="M190" i="22" a="1"/>
  <c r="M190" i="22" s="1"/>
  <c r="K191" i="22" a="1"/>
  <c r="K191" i="22" s="1"/>
  <c r="L191" i="22" a="1"/>
  <c r="L191" i="22" s="1"/>
  <c r="M191" i="22" a="1"/>
  <c r="M191" i="22" s="1"/>
  <c r="K192" i="22" a="1"/>
  <c r="K192" i="22" s="1"/>
  <c r="L192" i="22" a="1"/>
  <c r="L192" i="22" s="1"/>
  <c r="M192" i="22" a="1"/>
  <c r="M192" i="22" s="1"/>
  <c r="K193" i="22" a="1"/>
  <c r="K193" i="22" s="1"/>
  <c r="L193" i="22" a="1"/>
  <c r="L193" i="22" s="1"/>
  <c r="M193" i="22" a="1"/>
  <c r="M193" i="22" s="1"/>
  <c r="K194" i="22" a="1"/>
  <c r="K194" i="22" s="1"/>
  <c r="L194" i="22" a="1"/>
  <c r="L194" i="22" s="1"/>
  <c r="M194" i="22" a="1"/>
  <c r="M194" i="22" s="1"/>
  <c r="K195" i="22" a="1"/>
  <c r="K195" i="22" s="1"/>
  <c r="L195" i="22" a="1"/>
  <c r="L195" i="22" s="1"/>
  <c r="M195" i="22" a="1"/>
  <c r="M195" i="22" s="1"/>
  <c r="K196" i="22" a="1"/>
  <c r="K196" i="22" s="1"/>
  <c r="L196" i="22" a="1"/>
  <c r="L196" i="22" s="1"/>
  <c r="M196" i="22" a="1"/>
  <c r="M196" i="22" s="1"/>
  <c r="K197" i="22" a="1"/>
  <c r="K197" i="22" s="1"/>
  <c r="L197" i="22" a="1"/>
  <c r="L197" i="22" s="1"/>
  <c r="M197" i="22" a="1"/>
  <c r="M197" i="22" s="1"/>
  <c r="K198" i="22" a="1"/>
  <c r="K198" i="22" s="1"/>
  <c r="L198" i="22" a="1"/>
  <c r="L198" i="22" s="1"/>
  <c r="M198" i="22" a="1"/>
  <c r="M198" i="22" s="1"/>
  <c r="K199" i="22" a="1"/>
  <c r="K199" i="22" s="1"/>
  <c r="L199" i="22" a="1"/>
  <c r="L199" i="22" s="1"/>
  <c r="M199" i="22" a="1"/>
  <c r="M199" i="22" s="1"/>
  <c r="K200" i="22" a="1"/>
  <c r="K200" i="22" s="1"/>
  <c r="L200" i="22" a="1"/>
  <c r="L200" i="22" s="1"/>
  <c r="M200" i="22" a="1"/>
  <c r="M200" i="22" s="1"/>
  <c r="K201" i="22" a="1"/>
  <c r="K201" i="22" s="1"/>
  <c r="L201" i="22" a="1"/>
  <c r="L201" i="22" s="1"/>
  <c r="M201" i="22" a="1"/>
  <c r="M201" i="22" s="1"/>
  <c r="K202" i="22" a="1"/>
  <c r="K202" i="22" s="1"/>
  <c r="L202" i="22" a="1"/>
  <c r="L202" i="22" s="1"/>
  <c r="M202" i="22" a="1"/>
  <c r="M202" i="22" s="1"/>
  <c r="K203" i="22" a="1"/>
  <c r="K203" i="22" s="1"/>
  <c r="L203" i="22" a="1"/>
  <c r="L203" i="22" s="1"/>
  <c r="M203" i="22" a="1"/>
  <c r="M203" i="22" s="1"/>
  <c r="K204" i="22" a="1"/>
  <c r="K204" i="22" s="1"/>
  <c r="L204" i="22" a="1"/>
  <c r="L204" i="22" s="1"/>
  <c r="M204" i="22" a="1"/>
  <c r="M204" i="22" s="1"/>
  <c r="K205" i="22" a="1"/>
  <c r="K205" i="22" s="1"/>
  <c r="L205" i="22" a="1"/>
  <c r="L205" i="22" s="1"/>
  <c r="M205" i="22" a="1"/>
  <c r="M205" i="22" s="1"/>
  <c r="K206" i="22" a="1"/>
  <c r="K206" i="22" s="1"/>
  <c r="L206" i="22" a="1"/>
  <c r="L206" i="22" s="1"/>
  <c r="M206" i="22" a="1"/>
  <c r="M206" i="22" s="1"/>
  <c r="K207" i="22" a="1"/>
  <c r="K207" i="22" s="1"/>
  <c r="L207" i="22" a="1"/>
  <c r="L207" i="22" s="1"/>
  <c r="M207" i="22" a="1"/>
  <c r="M207" i="22" s="1"/>
  <c r="K208" i="22" a="1"/>
  <c r="K208" i="22" s="1"/>
  <c r="L208" i="22" a="1"/>
  <c r="L208" i="22" s="1"/>
  <c r="M208" i="22" a="1"/>
  <c r="M208" i="22" s="1"/>
  <c r="K209" i="22" a="1"/>
  <c r="K209" i="22" s="1"/>
  <c r="L209" i="22" a="1"/>
  <c r="L209" i="22" s="1"/>
  <c r="M209" i="22" a="1"/>
  <c r="M209" i="22" s="1"/>
  <c r="K210" i="22" a="1"/>
  <c r="K210" i="22" s="1"/>
  <c r="L210" i="22" a="1"/>
  <c r="L210" i="22" s="1"/>
  <c r="M210" i="22" a="1"/>
  <c r="M210" i="22" s="1"/>
  <c r="K211" i="22" a="1"/>
  <c r="K211" i="22" s="1"/>
  <c r="L211" i="22" a="1"/>
  <c r="L211" i="22" s="1"/>
  <c r="M211" i="22" a="1"/>
  <c r="M211" i="22" s="1"/>
  <c r="K212" i="22" a="1"/>
  <c r="K212" i="22"/>
  <c r="L212" i="22" a="1"/>
  <c r="L212" i="22" s="1"/>
  <c r="M212" i="22" a="1"/>
  <c r="M212" i="22" s="1"/>
  <c r="K213" i="22" a="1"/>
  <c r="K213" i="22" s="1"/>
  <c r="L213" i="22" a="1"/>
  <c r="L213" i="22" s="1"/>
  <c r="M213" i="22" a="1"/>
  <c r="M213" i="22" s="1"/>
  <c r="K214" i="22" a="1"/>
  <c r="K214" i="22"/>
  <c r="L214" i="22" a="1"/>
  <c r="L214" i="22" s="1"/>
  <c r="M214" i="22" a="1"/>
  <c r="M214" i="22" s="1"/>
  <c r="K215" i="22" a="1"/>
  <c r="K215" i="22" s="1"/>
  <c r="L215" i="22" a="1"/>
  <c r="L215" i="22" s="1"/>
  <c r="M215" i="22" a="1"/>
  <c r="M215" i="22" s="1"/>
  <c r="K216" i="22" a="1"/>
  <c r="K216" i="22" s="1"/>
  <c r="L216" i="22" a="1"/>
  <c r="L216" i="22" s="1"/>
  <c r="M216" i="22" a="1"/>
  <c r="M216" i="22" s="1"/>
  <c r="K217" i="22" a="1"/>
  <c r="K217" i="22" s="1"/>
  <c r="L217" i="22" a="1"/>
  <c r="L217" i="22" s="1"/>
  <c r="M217" i="22" a="1"/>
  <c r="M217" i="22" s="1"/>
  <c r="K218" i="22" a="1"/>
  <c r="K218" i="22"/>
  <c r="L218" i="22" a="1"/>
  <c r="L218" i="22" s="1"/>
  <c r="M218" i="22" a="1"/>
  <c r="M218" i="22" s="1"/>
  <c r="K219" i="22" a="1"/>
  <c r="K219" i="22" s="1"/>
  <c r="L219" i="22" a="1"/>
  <c r="L219" i="22" s="1"/>
  <c r="M219" i="22" a="1"/>
  <c r="M219" i="22" s="1"/>
  <c r="K220" i="22" a="1"/>
  <c r="K220" i="22"/>
  <c r="L220" i="22" a="1"/>
  <c r="L220" i="22" s="1"/>
  <c r="M220" i="22" a="1"/>
  <c r="M220" i="22" s="1"/>
  <c r="K221" i="22" a="1"/>
  <c r="K221" i="22" s="1"/>
  <c r="L221" i="22" a="1"/>
  <c r="L221" i="22" s="1"/>
  <c r="M221" i="22" a="1"/>
  <c r="M221" i="22" s="1"/>
  <c r="K222" i="22" a="1"/>
  <c r="K222" i="22" s="1"/>
  <c r="L222" i="22" a="1"/>
  <c r="L222" i="22" s="1"/>
  <c r="M222" i="22" a="1"/>
  <c r="M222" i="22" s="1"/>
  <c r="K223" i="22" a="1"/>
  <c r="K223" i="22" s="1"/>
  <c r="L223" i="22" a="1"/>
  <c r="L223" i="22" s="1"/>
  <c r="M223" i="22" a="1"/>
  <c r="M223" i="22" s="1"/>
  <c r="K224" i="22" a="1"/>
  <c r="K224" i="22" s="1"/>
  <c r="L224" i="22" a="1"/>
  <c r="L224" i="22" s="1"/>
  <c r="M224" i="22" a="1"/>
  <c r="M224" i="22" s="1"/>
  <c r="K225" i="22" a="1"/>
  <c r="K225" i="22" s="1"/>
  <c r="L225" i="22" a="1"/>
  <c r="L225" i="22" s="1"/>
  <c r="M225" i="22" a="1"/>
  <c r="M225" i="22" s="1"/>
  <c r="K226" i="22" a="1"/>
  <c r="K226" i="22" s="1"/>
  <c r="L226" i="22" a="1"/>
  <c r="L226" i="22" s="1"/>
  <c r="M226" i="22" a="1"/>
  <c r="M226" i="22" s="1"/>
  <c r="K227" i="22" a="1"/>
  <c r="K227" i="22" s="1"/>
  <c r="L227" i="22" a="1"/>
  <c r="L227" i="22" s="1"/>
  <c r="M227" i="22" a="1"/>
  <c r="M227" i="22" s="1"/>
  <c r="K228" i="22" a="1"/>
  <c r="K228" i="22" s="1"/>
  <c r="L228" i="22" a="1"/>
  <c r="L228" i="22" s="1"/>
  <c r="M228" i="22" a="1"/>
  <c r="M228" i="22" s="1"/>
  <c r="K229" i="22" a="1"/>
  <c r="K229" i="22" s="1"/>
  <c r="L229" i="22" a="1"/>
  <c r="L229" i="22" s="1"/>
  <c r="M229" i="22" a="1"/>
  <c r="M229" i="22" s="1"/>
  <c r="K230" i="22" a="1"/>
  <c r="K230" i="22" s="1"/>
  <c r="L230" i="22" a="1"/>
  <c r="L230" i="22" s="1"/>
  <c r="M230" i="22" a="1"/>
  <c r="M230" i="22" s="1"/>
  <c r="K231" i="22" a="1"/>
  <c r="K231" i="22" s="1"/>
  <c r="L231" i="22" a="1"/>
  <c r="L231" i="22" s="1"/>
  <c r="M231" i="22" a="1"/>
  <c r="M231" i="22" s="1"/>
  <c r="K232" i="22" a="1"/>
  <c r="K232" i="22" s="1"/>
  <c r="L232" i="22" a="1"/>
  <c r="L232" i="22" s="1"/>
  <c r="M232" i="22" a="1"/>
  <c r="M232" i="22" s="1"/>
  <c r="K233" i="22" a="1"/>
  <c r="K233" i="22" s="1"/>
  <c r="L233" i="22" a="1"/>
  <c r="L233" i="22" s="1"/>
  <c r="M233" i="22" a="1"/>
  <c r="M233" i="22" s="1"/>
  <c r="K234" i="22" a="1"/>
  <c r="K234" i="22" s="1"/>
  <c r="L234" i="22" a="1"/>
  <c r="L234" i="22" s="1"/>
  <c r="M234" i="22" a="1"/>
  <c r="M234" i="22" s="1"/>
  <c r="K235" i="22" a="1"/>
  <c r="K235" i="22" s="1"/>
  <c r="L235" i="22" a="1"/>
  <c r="L235" i="22" s="1"/>
  <c r="M235" i="22" a="1"/>
  <c r="M235" i="22" s="1"/>
  <c r="K236" i="22" a="1"/>
  <c r="K236" i="22" s="1"/>
  <c r="L236" i="22" a="1"/>
  <c r="L236" i="22" s="1"/>
  <c r="M236" i="22" a="1"/>
  <c r="M236" i="22" s="1"/>
  <c r="K237" i="22" a="1"/>
  <c r="K237" i="22" s="1"/>
  <c r="L237" i="22" a="1"/>
  <c r="L237" i="22" s="1"/>
  <c r="M237" i="22" a="1"/>
  <c r="M237" i="22" s="1"/>
  <c r="K238" i="22" a="1"/>
  <c r="K238" i="22"/>
  <c r="L238" i="22" a="1"/>
  <c r="L238" i="22" s="1"/>
  <c r="M238" i="22" a="1"/>
  <c r="M238" i="22" s="1"/>
  <c r="K239" i="22" a="1"/>
  <c r="K239" i="22" s="1"/>
  <c r="L239" i="22" a="1"/>
  <c r="L239" i="22" s="1"/>
  <c r="M239" i="22" a="1"/>
  <c r="M239" i="22" s="1"/>
  <c r="K240" i="22" a="1"/>
  <c r="K240" i="22" s="1"/>
  <c r="L240" i="22" a="1"/>
  <c r="L240" i="22" s="1"/>
  <c r="M240" i="22" a="1"/>
  <c r="M240" i="22" s="1"/>
  <c r="K241" i="22" a="1"/>
  <c r="K241" i="22" s="1"/>
  <c r="L241" i="22" a="1"/>
  <c r="L241" i="22" s="1"/>
  <c r="M241" i="22" a="1"/>
  <c r="M241" i="22" s="1"/>
  <c r="K242" i="22" a="1"/>
  <c r="K242" i="22" s="1"/>
  <c r="L242" i="22" a="1"/>
  <c r="L242" i="22" s="1"/>
  <c r="M242" i="22" a="1"/>
  <c r="M242" i="22" s="1"/>
  <c r="K243" i="22" a="1"/>
  <c r="K243" i="22" s="1"/>
  <c r="L243" i="22" a="1"/>
  <c r="L243" i="22" s="1"/>
  <c r="M243" i="22" a="1"/>
  <c r="M243" i="22" s="1"/>
  <c r="K244" i="22" a="1"/>
  <c r="K244" i="22" s="1"/>
  <c r="L244" i="22" a="1"/>
  <c r="L244" i="22" s="1"/>
  <c r="M244" i="22" a="1"/>
  <c r="M244" i="22" s="1"/>
  <c r="K245" i="22" a="1"/>
  <c r="K245" i="22" s="1"/>
  <c r="L245" i="22" a="1"/>
  <c r="L245" i="22" s="1"/>
  <c r="M245" i="22" a="1"/>
  <c r="M245" i="22" s="1"/>
  <c r="K246" i="22" a="1"/>
  <c r="K246" i="22" s="1"/>
  <c r="L246" i="22" a="1"/>
  <c r="L246" i="22" s="1"/>
  <c r="M246" i="22" a="1"/>
  <c r="M246" i="22" s="1"/>
  <c r="K247" i="22" a="1"/>
  <c r="K247" i="22" s="1"/>
  <c r="L247" i="22" a="1"/>
  <c r="L247" i="22" s="1"/>
  <c r="M247" i="22" a="1"/>
  <c r="M247" i="22" s="1"/>
  <c r="K248" i="22" a="1"/>
  <c r="K248" i="22" s="1"/>
  <c r="L248" i="22" a="1"/>
  <c r="L248" i="22" s="1"/>
  <c r="M248" i="22" a="1"/>
  <c r="M248" i="22"/>
  <c r="K249" i="22" a="1"/>
  <c r="K249" i="22" s="1"/>
  <c r="L249" i="22" a="1"/>
  <c r="L249" i="22" s="1"/>
  <c r="M249" i="22" a="1"/>
  <c r="M249" i="22" s="1"/>
  <c r="K250" i="22" a="1"/>
  <c r="K250" i="22" s="1"/>
  <c r="L250" i="22" a="1"/>
  <c r="L250" i="22" s="1"/>
  <c r="M250" i="22" a="1"/>
  <c r="M250" i="22" s="1"/>
  <c r="K251" i="22" a="1"/>
  <c r="K251" i="22" s="1"/>
  <c r="L251" i="22" a="1"/>
  <c r="L251" i="22" s="1"/>
  <c r="M251" i="22" a="1"/>
  <c r="M251" i="22" s="1"/>
  <c r="K252" i="22" a="1"/>
  <c r="K252" i="22" s="1"/>
  <c r="L252" i="22" a="1"/>
  <c r="L252" i="22" s="1"/>
  <c r="M252" i="22" a="1"/>
  <c r="M252" i="22" s="1"/>
  <c r="K253" i="22" a="1"/>
  <c r="K253" i="22" s="1"/>
  <c r="L253" i="22" a="1"/>
  <c r="L253" i="22" s="1"/>
  <c r="M253" i="22" a="1"/>
  <c r="M253" i="22" s="1"/>
  <c r="K254" i="22" a="1"/>
  <c r="K254" i="22" s="1"/>
  <c r="L254" i="22" a="1"/>
  <c r="L254" i="22" s="1"/>
  <c r="M254" i="22" a="1"/>
  <c r="M254" i="22"/>
  <c r="K255" i="22" a="1"/>
  <c r="K255" i="22" s="1"/>
  <c r="L255" i="22" a="1"/>
  <c r="L255" i="22" s="1"/>
  <c r="M255" i="22" a="1"/>
  <c r="M255" i="22" s="1"/>
  <c r="K256" i="22" a="1"/>
  <c r="K256" i="22" s="1"/>
  <c r="L256" i="22" a="1"/>
  <c r="L256" i="22" s="1"/>
  <c r="M256" i="22" a="1"/>
  <c r="M256" i="22" s="1"/>
  <c r="K257" i="22" a="1"/>
  <c r="K257" i="22" s="1"/>
  <c r="L257" i="22" a="1"/>
  <c r="L257" i="22" s="1"/>
  <c r="M257" i="22" a="1"/>
  <c r="M257" i="22" s="1"/>
  <c r="K258" i="22" a="1"/>
  <c r="K258" i="22" s="1"/>
  <c r="L258" i="22" a="1"/>
  <c r="L258" i="22" s="1"/>
  <c r="M258" i="22" a="1"/>
  <c r="M258" i="22" s="1"/>
  <c r="K259" i="22" a="1"/>
  <c r="K259" i="22" s="1"/>
  <c r="L259" i="22" a="1"/>
  <c r="L259" i="22" s="1"/>
  <c r="M259" i="22" a="1"/>
  <c r="M259" i="22" s="1"/>
  <c r="K260" i="22" a="1"/>
  <c r="K260" i="22" s="1"/>
  <c r="L260" i="22" a="1"/>
  <c r="L260" i="22" s="1"/>
  <c r="M260" i="22" a="1"/>
  <c r="M260" i="22" s="1"/>
  <c r="K261" i="22" a="1"/>
  <c r="K261" i="22" s="1"/>
  <c r="L261" i="22" a="1"/>
  <c r="L261" i="22" s="1"/>
  <c r="M261" i="22" a="1"/>
  <c r="M261" i="22" s="1"/>
  <c r="K262" i="22" a="1"/>
  <c r="K262" i="22" s="1"/>
  <c r="L262" i="22" a="1"/>
  <c r="L262" i="22" s="1"/>
  <c r="M262" i="22" a="1"/>
  <c r="M262" i="22" s="1"/>
  <c r="K263" i="22" a="1"/>
  <c r="K263" i="22" s="1"/>
  <c r="L263" i="22" a="1"/>
  <c r="L263" i="22" s="1"/>
  <c r="M263" i="22" a="1"/>
  <c r="M263" i="22" s="1"/>
  <c r="K264" i="22" a="1"/>
  <c r="K264" i="22" s="1"/>
  <c r="L264" i="22" a="1"/>
  <c r="L264" i="22" s="1"/>
  <c r="M264" i="22" a="1"/>
  <c r="M264" i="22" s="1"/>
  <c r="K265" i="22" a="1"/>
  <c r="K265" i="22" s="1"/>
  <c r="L265" i="22" a="1"/>
  <c r="L265" i="22" s="1"/>
  <c r="M265" i="22" a="1"/>
  <c r="M265" i="22" s="1"/>
  <c r="K266" i="22" a="1"/>
  <c r="K266" i="22" s="1"/>
  <c r="L266" i="22" a="1"/>
  <c r="L266" i="22" s="1"/>
  <c r="M266" i="22" a="1"/>
  <c r="M266" i="22" s="1"/>
  <c r="K267" i="22" a="1"/>
  <c r="K267" i="22" s="1"/>
  <c r="L267" i="22" a="1"/>
  <c r="L267" i="22" s="1"/>
  <c r="M267" i="22" a="1"/>
  <c r="M267" i="22" s="1"/>
  <c r="K268" i="22" a="1"/>
  <c r="K268" i="22" s="1"/>
  <c r="L268" i="22" a="1"/>
  <c r="L268" i="22" s="1"/>
  <c r="M268" i="22" a="1"/>
  <c r="M268" i="22" s="1"/>
  <c r="K269" i="22" a="1"/>
  <c r="K269" i="22" s="1"/>
  <c r="L269" i="22" a="1"/>
  <c r="L269" i="22" s="1"/>
  <c r="M269" i="22" a="1"/>
  <c r="M269" i="22" s="1"/>
  <c r="K270" i="22" a="1"/>
  <c r="K270" i="22" s="1"/>
  <c r="L270" i="22" a="1"/>
  <c r="L270" i="22" s="1"/>
  <c r="M270" i="22" a="1"/>
  <c r="M270" i="22" s="1"/>
  <c r="K271" i="22" a="1"/>
  <c r="K271" i="22" s="1"/>
  <c r="L271" i="22" a="1"/>
  <c r="L271" i="22" s="1"/>
  <c r="M271" i="22" a="1"/>
  <c r="M271" i="22" s="1"/>
  <c r="K272" i="22" a="1"/>
  <c r="K272" i="22" s="1"/>
  <c r="L272" i="22" a="1"/>
  <c r="L272" i="22" s="1"/>
  <c r="M272" i="22" a="1"/>
  <c r="M272" i="22" s="1"/>
  <c r="K273" i="22" a="1"/>
  <c r="K273" i="22" s="1"/>
  <c r="L273" i="22" a="1"/>
  <c r="L273" i="22" s="1"/>
  <c r="M273" i="22" a="1"/>
  <c r="M273" i="22" s="1"/>
  <c r="K274" i="22" a="1"/>
  <c r="K274" i="22" s="1"/>
  <c r="L274" i="22" a="1"/>
  <c r="L274" i="22" s="1"/>
  <c r="M274" i="22" a="1"/>
  <c r="M274" i="22" s="1"/>
  <c r="K275" i="22" a="1"/>
  <c r="K275" i="22" s="1"/>
  <c r="L275" i="22" a="1"/>
  <c r="L275" i="22" s="1"/>
  <c r="M275" i="22" a="1"/>
  <c r="M275" i="22" s="1"/>
  <c r="K276" i="22" a="1"/>
  <c r="K276" i="22" s="1"/>
  <c r="L276" i="22" a="1"/>
  <c r="L276" i="22" s="1"/>
  <c r="M276" i="22" a="1"/>
  <c r="M276" i="22" s="1"/>
  <c r="K277" i="22" a="1"/>
  <c r="K277" i="22" s="1"/>
  <c r="L277" i="22" a="1"/>
  <c r="L277" i="22" s="1"/>
  <c r="M277" i="22" a="1"/>
  <c r="M277" i="22" s="1"/>
  <c r="K278" i="22" a="1"/>
  <c r="K278" i="22"/>
  <c r="L278" i="22" a="1"/>
  <c r="L278" i="22" s="1"/>
  <c r="M278" i="22" a="1"/>
  <c r="M278" i="22"/>
  <c r="K279" i="22" a="1"/>
  <c r="K279" i="22" s="1"/>
  <c r="L279" i="22" a="1"/>
  <c r="L279" i="22" s="1"/>
  <c r="M279" i="22" a="1"/>
  <c r="M279" i="22" s="1"/>
  <c r="K280" i="22" a="1"/>
  <c r="K280" i="22" s="1"/>
  <c r="L280" i="22" a="1"/>
  <c r="L280" i="22" s="1"/>
  <c r="M280" i="22" a="1"/>
  <c r="M280" i="22" s="1"/>
  <c r="K281" i="22" a="1"/>
  <c r="K281" i="22" s="1"/>
  <c r="L281" i="22" a="1"/>
  <c r="L281" i="22" s="1"/>
  <c r="M281" i="22" a="1"/>
  <c r="M281" i="22" s="1"/>
  <c r="K282" i="22" a="1"/>
  <c r="K282" i="22" s="1"/>
  <c r="L282" i="22" a="1"/>
  <c r="L282" i="22" s="1"/>
  <c r="M282" i="22" a="1"/>
  <c r="M282" i="22" s="1"/>
  <c r="K283" i="22" a="1"/>
  <c r="K283" i="22" s="1"/>
  <c r="L283" i="22" a="1"/>
  <c r="L283" i="22" s="1"/>
  <c r="M283" i="22" a="1"/>
  <c r="M283" i="22" s="1"/>
  <c r="K284" i="22" a="1"/>
  <c r="K284" i="22" s="1"/>
  <c r="L284" i="22" a="1"/>
  <c r="L284" i="22" s="1"/>
  <c r="M284" i="22" a="1"/>
  <c r="M284" i="22" s="1"/>
  <c r="K285" i="22" a="1"/>
  <c r="K285" i="22" s="1"/>
  <c r="L285" i="22" a="1"/>
  <c r="L285" i="22" s="1"/>
  <c r="M285" i="22" a="1"/>
  <c r="M285" i="22" s="1"/>
  <c r="K286" i="22" a="1"/>
  <c r="K286" i="22"/>
  <c r="L286" i="22" a="1"/>
  <c r="L286" i="22" s="1"/>
  <c r="M286" i="22" a="1"/>
  <c r="M286" i="22" s="1"/>
  <c r="K287" i="22" a="1"/>
  <c r="K287" i="22" s="1"/>
  <c r="L287" i="22" a="1"/>
  <c r="L287" i="22" s="1"/>
  <c r="M287" i="22" a="1"/>
  <c r="M287" i="22" s="1"/>
  <c r="K288" i="22" a="1"/>
  <c r="K288" i="22" s="1"/>
  <c r="L288" i="22" a="1"/>
  <c r="L288" i="22" s="1"/>
  <c r="M288" i="22" a="1"/>
  <c r="M288" i="22" s="1"/>
  <c r="K289" i="22" a="1"/>
  <c r="K289" i="22" s="1"/>
  <c r="L289" i="22" a="1"/>
  <c r="L289" i="22" s="1"/>
  <c r="M289" i="22" a="1"/>
  <c r="M289" i="22" s="1"/>
  <c r="K290" i="22" a="1"/>
  <c r="K290" i="22" s="1"/>
  <c r="L290" i="22" a="1"/>
  <c r="L290" i="22" s="1"/>
  <c r="M290" i="22" a="1"/>
  <c r="M290" i="22" s="1"/>
  <c r="K291" i="22" a="1"/>
  <c r="K291" i="22" s="1"/>
  <c r="L291" i="22" a="1"/>
  <c r="L291" i="22" s="1"/>
  <c r="M291" i="22" a="1"/>
  <c r="M291" i="22" s="1"/>
  <c r="K292" i="22" a="1"/>
  <c r="K292" i="22" s="1"/>
  <c r="L292" i="22" a="1"/>
  <c r="L292" i="22" s="1"/>
  <c r="M292" i="22" a="1"/>
  <c r="M292" i="22" s="1"/>
  <c r="K293" i="22" a="1"/>
  <c r="K293" i="22" s="1"/>
  <c r="L293" i="22" a="1"/>
  <c r="L293" i="22" s="1"/>
  <c r="M293" i="22" a="1"/>
  <c r="M293" i="22" s="1"/>
  <c r="K294" i="22" a="1"/>
  <c r="K294" i="22" s="1"/>
  <c r="L294" i="22" a="1"/>
  <c r="L294" i="22" s="1"/>
  <c r="M294" i="22" a="1"/>
  <c r="M294" i="22" s="1"/>
  <c r="K295" i="22" a="1"/>
  <c r="K295" i="22" s="1"/>
  <c r="L295" i="22" a="1"/>
  <c r="L295" i="22" s="1"/>
  <c r="M295" i="22" a="1"/>
  <c r="M295" i="22" s="1"/>
  <c r="K296" i="22" a="1"/>
  <c r="K296" i="22" s="1"/>
  <c r="L296" i="22" a="1"/>
  <c r="L296" i="22"/>
  <c r="M296" i="22" a="1"/>
  <c r="M296" i="22" s="1"/>
  <c r="K297" i="22" a="1"/>
  <c r="K297" i="22" s="1"/>
  <c r="L297" i="22" a="1"/>
  <c r="L297" i="22" s="1"/>
  <c r="M297" i="22" a="1"/>
  <c r="M297" i="22" s="1"/>
  <c r="K298" i="22" a="1"/>
  <c r="K298" i="22"/>
  <c r="L298" i="22" a="1"/>
  <c r="L298" i="22" s="1"/>
  <c r="M298" i="22" a="1"/>
  <c r="M298" i="22" s="1"/>
  <c r="K299" i="22" a="1"/>
  <c r="K299" i="22" s="1"/>
  <c r="L299" i="22" a="1"/>
  <c r="L299" i="22" s="1"/>
  <c r="M299" i="22" a="1"/>
  <c r="M299" i="22"/>
  <c r="K300" i="22" a="1"/>
  <c r="K300" i="22" s="1"/>
  <c r="L300" i="22" a="1"/>
  <c r="L300" i="22" s="1"/>
  <c r="M300" i="22" a="1"/>
  <c r="M300" i="22" s="1"/>
  <c r="K301" i="22" a="1"/>
  <c r="K301" i="22" s="1"/>
  <c r="L301" i="22" a="1"/>
  <c r="L301" i="22" s="1"/>
  <c r="M301" i="22" a="1"/>
  <c r="M301" i="22"/>
  <c r="K302" i="22" a="1"/>
  <c r="K302" i="22" s="1"/>
  <c r="L302" i="22" a="1"/>
  <c r="L302" i="22"/>
  <c r="M302" i="22" a="1"/>
  <c r="M302" i="22" s="1"/>
  <c r="K303" i="22" a="1"/>
  <c r="K303" i="22" s="1"/>
  <c r="L303" i="22" a="1"/>
  <c r="L303" i="22" s="1"/>
  <c r="M303" i="22" a="1"/>
  <c r="M303" i="22" s="1"/>
  <c r="K304" i="22" a="1"/>
  <c r="K304" i="22" s="1"/>
  <c r="L304" i="22" a="1"/>
  <c r="L304" i="22" s="1"/>
  <c r="M304" i="22" a="1"/>
  <c r="M304" i="22" s="1"/>
  <c r="K305" i="22" a="1"/>
  <c r="K305" i="22" s="1"/>
  <c r="L305" i="22" a="1"/>
  <c r="L305" i="22"/>
  <c r="M305" i="22" a="1"/>
  <c r="M305" i="22"/>
  <c r="K306" i="22" a="1"/>
  <c r="K306" i="22" s="1"/>
  <c r="L306" i="22" a="1"/>
  <c r="L306" i="22" s="1"/>
  <c r="M306" i="22" a="1"/>
  <c r="M306" i="22" s="1"/>
  <c r="K307" i="22" a="1"/>
  <c r="K307" i="22" s="1"/>
  <c r="L307" i="22" a="1"/>
  <c r="L307" i="22" s="1"/>
  <c r="M307" i="22" a="1"/>
  <c r="M307" i="22" s="1"/>
  <c r="K308" i="22" a="1"/>
  <c r="K308" i="22" s="1"/>
  <c r="L308" i="22" a="1"/>
  <c r="L308" i="22"/>
  <c r="M308" i="22" a="1"/>
  <c r="M308" i="22" s="1"/>
  <c r="K309" i="22" a="1"/>
  <c r="K309" i="22" s="1"/>
  <c r="L309" i="22" a="1"/>
  <c r="L309" i="22" s="1"/>
  <c r="M309" i="22" a="1"/>
  <c r="M309" i="22" s="1"/>
  <c r="K310" i="22" a="1"/>
  <c r="K310" i="22" s="1"/>
  <c r="L310" i="22" a="1"/>
  <c r="L310" i="22"/>
  <c r="M310" i="22" a="1"/>
  <c r="M310" i="22" s="1"/>
  <c r="K311" i="22" a="1"/>
  <c r="K311" i="22" s="1"/>
  <c r="L311" i="22" a="1"/>
  <c r="L311" i="22" s="1"/>
  <c r="M311" i="22" a="1"/>
  <c r="M311" i="22" s="1"/>
  <c r="K312" i="22" a="1"/>
  <c r="K312" i="22"/>
  <c r="L312" i="22" a="1"/>
  <c r="L312" i="22" s="1"/>
  <c r="M312" i="22" a="1"/>
  <c r="M312" i="22" s="1"/>
  <c r="K313" i="22" a="1"/>
  <c r="K313" i="22" s="1"/>
  <c r="L313" i="22" a="1"/>
  <c r="L313" i="22" s="1"/>
  <c r="M313" i="22" a="1"/>
  <c r="M313" i="22" s="1"/>
  <c r="K314" i="22" a="1"/>
  <c r="K314" i="22" s="1"/>
  <c r="L314" i="22" a="1"/>
  <c r="L314" i="22" s="1"/>
  <c r="M314" i="22" a="1"/>
  <c r="M314" i="22" s="1"/>
  <c r="K315" i="22" a="1"/>
  <c r="K315" i="22" s="1"/>
  <c r="L315" i="22" a="1"/>
  <c r="L315" i="22" s="1"/>
  <c r="M315" i="22" a="1"/>
  <c r="M315" i="22" s="1"/>
  <c r="K316" i="22" a="1"/>
  <c r="K316" i="22" s="1"/>
  <c r="L316" i="22" a="1"/>
  <c r="L316" i="22" s="1"/>
  <c r="M316" i="22" a="1"/>
  <c r="M316" i="22" s="1"/>
  <c r="K317" i="22" a="1"/>
  <c r="K317" i="22" s="1"/>
  <c r="L317" i="22" a="1"/>
  <c r="L317" i="22" s="1"/>
  <c r="M317" i="22" a="1"/>
  <c r="M317" i="22" s="1"/>
  <c r="K318" i="22" a="1"/>
  <c r="K318" i="22" s="1"/>
  <c r="L318" i="22" a="1"/>
  <c r="L318" i="22" s="1"/>
  <c r="M318" i="22" a="1"/>
  <c r="M318" i="22"/>
  <c r="K319" i="22" a="1"/>
  <c r="K319" i="22" s="1"/>
  <c r="L319" i="22" a="1"/>
  <c r="L319" i="22"/>
  <c r="M319" i="22" a="1"/>
  <c r="M319" i="22" s="1"/>
  <c r="K320" i="22" a="1"/>
  <c r="K320" i="22" s="1"/>
  <c r="L320" i="22" a="1"/>
  <c r="L320" i="22" s="1"/>
  <c r="M320" i="22" a="1"/>
  <c r="M320" i="22" s="1"/>
  <c r="K321" i="22" a="1"/>
  <c r="K321" i="22" s="1"/>
  <c r="L321" i="22" a="1"/>
  <c r="L321" i="22" s="1"/>
  <c r="M321" i="22" a="1"/>
  <c r="M321" i="22" s="1"/>
  <c r="K322" i="22" a="1"/>
  <c r="K322" i="22" s="1"/>
  <c r="L322" i="22" a="1"/>
  <c r="L322" i="22" s="1"/>
  <c r="M322" i="22" a="1"/>
  <c r="M322" i="22" s="1"/>
  <c r="K323" i="22" a="1"/>
  <c r="K323" i="22" s="1"/>
  <c r="L323" i="22" a="1"/>
  <c r="L323" i="22"/>
  <c r="M323" i="22" a="1"/>
  <c r="M323" i="22"/>
  <c r="K324" i="22" a="1"/>
  <c r="K324" i="22" s="1"/>
  <c r="L324" i="22" a="1"/>
  <c r="L324" i="22" s="1"/>
  <c r="M324" i="22" a="1"/>
  <c r="M324" i="22" s="1"/>
  <c r="K325" i="22" a="1"/>
  <c r="K325" i="22" s="1"/>
  <c r="L325" i="22" a="1"/>
  <c r="L325" i="22" s="1"/>
  <c r="M325" i="22" a="1"/>
  <c r="M325" i="22" s="1"/>
  <c r="K326" i="22" a="1"/>
  <c r="K326" i="22" s="1"/>
  <c r="L326" i="22" a="1"/>
  <c r="L326" i="22"/>
  <c r="M326" i="22" a="1"/>
  <c r="M326" i="22" s="1"/>
  <c r="K327" i="22" a="1"/>
  <c r="K327" i="22" s="1"/>
  <c r="L327" i="22" a="1"/>
  <c r="L327" i="22"/>
  <c r="M327" i="22" a="1"/>
  <c r="M327" i="22" s="1"/>
  <c r="K328" i="22" a="1"/>
  <c r="K328" i="22"/>
  <c r="L328" i="22" a="1"/>
  <c r="L328" i="22" s="1"/>
  <c r="M328" i="22" a="1"/>
  <c r="M328" i="22" s="1"/>
  <c r="K329" i="22" a="1"/>
  <c r="K329" i="22" s="1"/>
  <c r="L329" i="22" a="1"/>
  <c r="L329" i="22" s="1"/>
  <c r="M329" i="22" a="1"/>
  <c r="M329" i="22"/>
  <c r="K330" i="22" a="1"/>
  <c r="K330" i="22" s="1"/>
  <c r="L330" i="22" a="1"/>
  <c r="L330" i="22" s="1"/>
  <c r="M330" i="22" a="1"/>
  <c r="M330" i="22" s="1"/>
  <c r="K331" i="22" a="1"/>
  <c r="K331" i="22" s="1"/>
  <c r="L331" i="22" a="1"/>
  <c r="L331" i="22" s="1"/>
  <c r="M331" i="22" a="1"/>
  <c r="M331" i="22" s="1"/>
  <c r="K332" i="22" a="1"/>
  <c r="K332" i="22" s="1"/>
  <c r="L332" i="22" a="1"/>
  <c r="L332" i="22" s="1"/>
  <c r="M332" i="22" a="1"/>
  <c r="M332" i="22" s="1"/>
  <c r="K333" i="22" a="1"/>
  <c r="K333" i="22" s="1"/>
  <c r="L333" i="22" a="1"/>
  <c r="L333" i="22" s="1"/>
  <c r="M333" i="22" a="1"/>
  <c r="M333" i="22"/>
  <c r="K334" i="22" a="1"/>
  <c r="K334" i="22"/>
  <c r="L334" i="22" a="1"/>
  <c r="L334" i="22" s="1"/>
  <c r="M334" i="22" a="1"/>
  <c r="M334" i="22" s="1"/>
  <c r="K335" i="22" a="1"/>
  <c r="K335" i="22" s="1"/>
  <c r="L335" i="22" a="1"/>
  <c r="L335" i="22" s="1"/>
  <c r="M335" i="22" a="1"/>
  <c r="M335" i="22" s="1"/>
  <c r="K336" i="22" a="1"/>
  <c r="K336" i="22" s="1"/>
  <c r="L336" i="22" a="1"/>
  <c r="L336" i="22" s="1"/>
  <c r="M336" i="22" a="1"/>
  <c r="M336" i="22"/>
  <c r="K337" i="22" a="1"/>
  <c r="K337" i="22" s="1"/>
  <c r="L337" i="22" a="1"/>
  <c r="L337" i="22"/>
  <c r="M337" i="22" a="1"/>
  <c r="M337" i="22" s="1"/>
  <c r="K338" i="22" a="1"/>
  <c r="K338" i="22" s="1"/>
  <c r="L338" i="22" a="1"/>
  <c r="L338" i="22" s="1"/>
  <c r="M338" i="22" a="1"/>
  <c r="M338" i="22" s="1"/>
  <c r="K339" i="22" a="1"/>
  <c r="K339" i="22" s="1"/>
  <c r="L339" i="22" a="1"/>
  <c r="L339" i="22" s="1"/>
  <c r="M339" i="22" a="1"/>
  <c r="M339" i="22" s="1"/>
  <c r="K340" i="22" a="1"/>
  <c r="K340" i="22" s="1"/>
  <c r="L340" i="22" a="1"/>
  <c r="L340" i="22" s="1"/>
  <c r="M340" i="22" a="1"/>
  <c r="M340" i="22" s="1"/>
  <c r="K341" i="22" a="1"/>
  <c r="K341" i="22" s="1"/>
  <c r="L341" i="22" a="1"/>
  <c r="L341" i="22" s="1"/>
  <c r="M341" i="22" a="1"/>
  <c r="M341" i="22"/>
  <c r="K342" i="22" a="1"/>
  <c r="K342" i="22" s="1"/>
  <c r="L342" i="22" a="1"/>
  <c r="L342" i="22" s="1"/>
  <c r="M342" i="22" a="1"/>
  <c r="M342" i="22"/>
  <c r="K343" i="22" a="1"/>
  <c r="K343" i="22" s="1"/>
  <c r="L343" i="22" a="1"/>
  <c r="L343" i="22"/>
  <c r="M343" i="22" a="1"/>
  <c r="M343" i="22" s="1"/>
  <c r="K344" i="22" a="1"/>
  <c r="K344" i="22" s="1"/>
  <c r="L344" i="22" a="1"/>
  <c r="L344" i="22" s="1"/>
  <c r="M344" i="22" a="1"/>
  <c r="M344" i="22" s="1"/>
  <c r="K345" i="22" a="1"/>
  <c r="K345" i="22" s="1"/>
  <c r="L345" i="22" a="1"/>
  <c r="L345" i="22" s="1"/>
  <c r="M345" i="22" a="1"/>
  <c r="M345" i="22" s="1"/>
  <c r="K346" i="22" a="1"/>
  <c r="K346" i="22" s="1"/>
  <c r="L346" i="22" a="1"/>
  <c r="L346" i="22" s="1"/>
  <c r="M346" i="22" a="1"/>
  <c r="M346" i="22" s="1"/>
  <c r="K347" i="22" a="1"/>
  <c r="K347" i="22" s="1"/>
  <c r="L347" i="22" a="1"/>
  <c r="L347" i="22" s="1"/>
  <c r="M347" i="22" a="1"/>
  <c r="M347" i="22" s="1"/>
  <c r="K348" i="22" a="1"/>
  <c r="K348" i="22" s="1"/>
  <c r="L348" i="22" a="1"/>
  <c r="L348" i="22" s="1"/>
  <c r="M348" i="22" a="1"/>
  <c r="M348" i="22" s="1"/>
  <c r="K349" i="22" a="1"/>
  <c r="K349" i="22" s="1"/>
  <c r="L349" i="22" a="1"/>
  <c r="L349" i="22" s="1"/>
  <c r="M349" i="22" a="1"/>
  <c r="M349" i="22"/>
  <c r="K350" i="22" a="1"/>
  <c r="K350" i="22" s="1"/>
  <c r="L350" i="22" a="1"/>
  <c r="L350" i="22"/>
  <c r="M350" i="22" a="1"/>
  <c r="M350" i="22" s="1"/>
  <c r="K351" i="22" a="1"/>
  <c r="K351" i="22" s="1"/>
  <c r="L351" i="22" a="1"/>
  <c r="L351" i="22" s="1"/>
  <c r="M351" i="22" a="1"/>
  <c r="M351" i="22"/>
  <c r="K352" i="22" a="1"/>
  <c r="K352" i="22" s="1"/>
  <c r="L352" i="22" a="1"/>
  <c r="L352" i="22" s="1"/>
  <c r="M352" i="22" a="1"/>
  <c r="M352" i="22" s="1"/>
  <c r="K353" i="22" a="1"/>
  <c r="K353" i="22" s="1"/>
  <c r="L353" i="22" a="1"/>
  <c r="L353" i="22" s="1"/>
  <c r="M353" i="22" a="1"/>
  <c r="M353" i="22" s="1"/>
  <c r="K354" i="22" a="1"/>
  <c r="K354" i="22" s="1"/>
  <c r="L354" i="22" a="1"/>
  <c r="L354" i="22" s="1"/>
  <c r="M354" i="22" a="1"/>
  <c r="M354" i="22"/>
  <c r="K355" i="22" a="1"/>
  <c r="K355" i="22" s="1"/>
  <c r="L355" i="22" a="1"/>
  <c r="L355" i="22" s="1"/>
  <c r="M355" i="22" a="1"/>
  <c r="M355" i="22" s="1"/>
  <c r="K356" i="22" a="1"/>
  <c r="K356" i="22" s="1"/>
  <c r="L356" i="22" a="1"/>
  <c r="L356" i="22" s="1"/>
  <c r="M356" i="22" a="1"/>
  <c r="M356" i="22" s="1"/>
  <c r="K357" i="22" a="1"/>
  <c r="K357" i="22" s="1"/>
  <c r="L357" i="22" a="1"/>
  <c r="L357" i="22" s="1"/>
  <c r="M357" i="22" a="1"/>
  <c r="M357" i="22" s="1"/>
  <c r="K358" i="22" a="1"/>
  <c r="K358" i="22"/>
  <c r="L358" i="22" a="1"/>
  <c r="L358" i="22" s="1"/>
  <c r="M358" i="22" a="1"/>
  <c r="M358" i="22" s="1"/>
  <c r="K359" i="22" a="1"/>
  <c r="K359" i="22" s="1"/>
  <c r="L359" i="22" a="1"/>
  <c r="L359" i="22"/>
  <c r="M359" i="22" a="1"/>
  <c r="M359" i="22" s="1"/>
  <c r="K360" i="22" a="1"/>
  <c r="K360" i="22"/>
  <c r="L360" i="22" a="1"/>
  <c r="L360" i="22" s="1"/>
  <c r="M360" i="22" a="1"/>
  <c r="M360" i="22"/>
  <c r="K361" i="22" a="1"/>
  <c r="K361" i="22" s="1"/>
  <c r="L361" i="22" a="1"/>
  <c r="L361" i="22"/>
  <c r="M361" i="22" a="1"/>
  <c r="M361" i="22" s="1"/>
  <c r="K362" i="22" a="1"/>
  <c r="K362" i="22" s="1"/>
  <c r="L362" i="22" a="1"/>
  <c r="L362" i="22"/>
  <c r="M362" i="22" a="1"/>
  <c r="M362" i="22" s="1"/>
  <c r="K363" i="22" a="1"/>
  <c r="K363" i="22" s="1"/>
  <c r="L363" i="22" a="1"/>
  <c r="L363" i="22" s="1"/>
  <c r="M363" i="22" a="1"/>
  <c r="M363" i="22" s="1"/>
  <c r="K364" i="22" a="1"/>
  <c r="K364" i="22" s="1"/>
  <c r="L364" i="22" a="1"/>
  <c r="L364" i="22" s="1"/>
  <c r="M364" i="22" a="1"/>
  <c r="M364" i="22" s="1"/>
  <c r="K365" i="22" a="1"/>
  <c r="K365" i="22" s="1"/>
  <c r="L365" i="22" a="1"/>
  <c r="L365" i="22" s="1"/>
  <c r="M365" i="22" a="1"/>
  <c r="M365" i="22" s="1"/>
  <c r="K366" i="22" a="1"/>
  <c r="K366" i="22" s="1"/>
  <c r="L366" i="22" a="1"/>
  <c r="L366" i="22" s="1"/>
  <c r="M366" i="22" a="1"/>
  <c r="M366" i="22"/>
  <c r="K367" i="22" a="1"/>
  <c r="K367" i="22" s="1"/>
  <c r="L367" i="22" a="1"/>
  <c r="L367" i="22" s="1"/>
  <c r="M367" i="22" a="1"/>
  <c r="M367" i="22" s="1"/>
  <c r="K368" i="22" a="1"/>
  <c r="K368" i="22" s="1"/>
  <c r="L368" i="22" a="1"/>
  <c r="L368" i="22" s="1"/>
  <c r="M368" i="22" a="1"/>
  <c r="M368" i="22"/>
  <c r="K369" i="22" a="1"/>
  <c r="K369" i="22" s="1"/>
  <c r="L369" i="22" a="1"/>
  <c r="L369" i="22"/>
  <c r="M369" i="22" a="1"/>
  <c r="M369" i="22" s="1"/>
  <c r="K370" i="22" a="1"/>
  <c r="K370" i="22" s="1"/>
  <c r="L370" i="22" a="1"/>
  <c r="L370" i="22" s="1"/>
  <c r="M370" i="22" a="1"/>
  <c r="M370" i="22" s="1"/>
  <c r="K371" i="22" a="1"/>
  <c r="K371" i="22" s="1"/>
  <c r="L371" i="22" a="1"/>
  <c r="L371" i="22" s="1"/>
  <c r="M371" i="22" a="1"/>
  <c r="M371" i="22" s="1"/>
  <c r="K372" i="22" a="1"/>
  <c r="K372" i="22" s="1"/>
  <c r="L372" i="22" a="1"/>
  <c r="L372" i="22"/>
  <c r="M372" i="22" a="1"/>
  <c r="M372" i="22" s="1"/>
  <c r="K373" i="22" a="1"/>
  <c r="K373" i="22" s="1"/>
  <c r="L373" i="22" a="1"/>
  <c r="L373" i="22" s="1"/>
  <c r="M373" i="22" a="1"/>
  <c r="M373" i="22" s="1"/>
  <c r="K374" i="22" a="1"/>
  <c r="K374" i="22" s="1"/>
  <c r="L374" i="22" a="1"/>
  <c r="L374" i="22" s="1"/>
  <c r="M374" i="22" a="1"/>
  <c r="M374" i="22" s="1"/>
  <c r="K375" i="22" a="1"/>
  <c r="K375" i="22" s="1"/>
  <c r="L375" i="22" a="1"/>
  <c r="L375" i="22" s="1"/>
  <c r="M375" i="22" a="1"/>
  <c r="M375" i="22"/>
  <c r="K376" i="22" a="1"/>
  <c r="K376" i="22" s="1"/>
  <c r="L376" i="22" a="1"/>
  <c r="L376" i="22" s="1"/>
  <c r="M376" i="22" a="1"/>
  <c r="M376" i="22" s="1"/>
  <c r="K377" i="22" a="1"/>
  <c r="K377" i="22" s="1"/>
  <c r="L377" i="22" a="1"/>
  <c r="L377" i="22" s="1"/>
  <c r="M377" i="22" a="1"/>
  <c r="M377" i="22" s="1"/>
  <c r="K378" i="22" a="1"/>
  <c r="K378" i="22" s="1"/>
  <c r="L378" i="22" a="1"/>
  <c r="L378" i="22" s="1"/>
  <c r="M378" i="22" a="1"/>
  <c r="M378" i="22" s="1"/>
  <c r="K379" i="22" a="1"/>
  <c r="K379" i="22" s="1"/>
  <c r="L379" i="22" a="1"/>
  <c r="L379" i="22" s="1"/>
  <c r="M379" i="22" a="1"/>
  <c r="M379" i="22" s="1"/>
  <c r="K380" i="22" a="1"/>
  <c r="K380" i="22" s="1"/>
  <c r="L380" i="22" a="1"/>
  <c r="L380" i="22" s="1"/>
  <c r="M380" i="22" a="1"/>
  <c r="M380" i="22" s="1"/>
  <c r="K381" i="22" a="1"/>
  <c r="K381" i="22" s="1"/>
  <c r="L381" i="22" a="1"/>
  <c r="L381" i="22" s="1"/>
  <c r="M381" i="22" a="1"/>
  <c r="M381" i="22" s="1"/>
  <c r="K382" i="22" a="1"/>
  <c r="K382" i="22"/>
  <c r="L382" i="22" a="1"/>
  <c r="L382" i="22" s="1"/>
  <c r="M382" i="22" a="1"/>
  <c r="M382" i="22" s="1"/>
  <c r="K383" i="22" a="1"/>
  <c r="K383" i="22" s="1"/>
  <c r="L383" i="22" a="1"/>
  <c r="L383" i="22" s="1"/>
  <c r="M383" i="22" a="1"/>
  <c r="M383" i="22" s="1"/>
  <c r="K384" i="22" a="1"/>
  <c r="K384" i="22" s="1"/>
  <c r="L384" i="22" a="1"/>
  <c r="L384" i="22" s="1"/>
  <c r="M384" i="22" a="1"/>
  <c r="M384" i="22" s="1"/>
  <c r="K385" i="22" a="1"/>
  <c r="K385" i="22" s="1"/>
  <c r="L385" i="22" a="1"/>
  <c r="L385" i="22" s="1"/>
  <c r="M385" i="22" a="1"/>
  <c r="M385" i="22"/>
  <c r="K386" i="22" a="1"/>
  <c r="K386" i="22" s="1"/>
  <c r="L386" i="22" a="1"/>
  <c r="L386" i="22" s="1"/>
  <c r="M386" i="22" a="1"/>
  <c r="M386" i="22" s="1"/>
  <c r="K387" i="22" a="1"/>
  <c r="K387" i="22" s="1"/>
  <c r="L387" i="22" a="1"/>
  <c r="L387" i="22" s="1"/>
  <c r="M387" i="22" a="1"/>
  <c r="M387" i="22"/>
  <c r="K388" i="22" a="1"/>
  <c r="K388" i="22"/>
  <c r="L388" i="22" a="1"/>
  <c r="L388" i="22" s="1"/>
  <c r="M388" i="22" a="1"/>
  <c r="M388" i="22" s="1"/>
  <c r="K389" i="22" a="1"/>
  <c r="K389" i="22" s="1"/>
  <c r="L389" i="22" a="1"/>
  <c r="L389" i="22" s="1"/>
  <c r="M389" i="22" a="1"/>
  <c r="M389" i="22"/>
  <c r="K390" i="22" a="1"/>
  <c r="K390" i="22" s="1"/>
  <c r="L390" i="22" a="1"/>
  <c r="L390" i="22" s="1"/>
  <c r="M390" i="22" a="1"/>
  <c r="M390" i="22" s="1"/>
  <c r="K391" i="22" a="1"/>
  <c r="K391" i="22" s="1"/>
  <c r="L391" i="22" a="1"/>
  <c r="L391" i="22" s="1"/>
  <c r="M391" i="22" a="1"/>
  <c r="M391" i="22"/>
  <c r="K392" i="22" a="1"/>
  <c r="K392" i="22" s="1"/>
  <c r="L392" i="22" a="1"/>
  <c r="L392" i="22" s="1"/>
  <c r="M392" i="22" a="1"/>
  <c r="M392" i="22" s="1"/>
  <c r="K393" i="22" a="1"/>
  <c r="K393" i="22" s="1"/>
  <c r="L393" i="22" a="1"/>
  <c r="L393" i="22" s="1"/>
  <c r="M393" i="22" a="1"/>
  <c r="M393" i="22" s="1"/>
  <c r="K394" i="22" a="1"/>
  <c r="K394" i="22"/>
  <c r="L394" i="22" a="1"/>
  <c r="L394" i="22" s="1"/>
  <c r="M394" i="22" a="1"/>
  <c r="M394" i="22" s="1"/>
  <c r="K395" i="22" a="1"/>
  <c r="K395" i="22" s="1"/>
  <c r="L395" i="22" a="1"/>
  <c r="L395" i="22" s="1"/>
  <c r="M395" i="22" a="1"/>
  <c r="M395" i="22"/>
  <c r="K396" i="22" a="1"/>
  <c r="K396" i="22" s="1"/>
  <c r="L396" i="22" a="1"/>
  <c r="L396" i="22" s="1"/>
  <c r="M396" i="22" a="1"/>
  <c r="M396" i="22" s="1"/>
  <c r="K397" i="22" a="1"/>
  <c r="K397" i="22" s="1"/>
  <c r="L397" i="22" a="1"/>
  <c r="L397" i="22" s="1"/>
  <c r="M397" i="22" a="1"/>
  <c r="M397" i="22" s="1"/>
  <c r="K398" i="22" a="1"/>
  <c r="K398" i="22" s="1"/>
  <c r="L398" i="22" a="1"/>
  <c r="L398" i="22" s="1"/>
  <c r="M398" i="22" a="1"/>
  <c r="M398" i="22" s="1"/>
  <c r="K399" i="22" a="1"/>
  <c r="K399" i="22" s="1"/>
  <c r="L399" i="22" a="1"/>
  <c r="L399" i="22" s="1"/>
  <c r="M399" i="22" a="1"/>
  <c r="M399" i="22"/>
  <c r="K400" i="22" a="1"/>
  <c r="K400" i="22" s="1"/>
  <c r="L400" i="22" a="1"/>
  <c r="L400" i="22" s="1"/>
  <c r="M400" i="22" a="1"/>
  <c r="M400" i="22" s="1"/>
  <c r="K401" i="22" a="1"/>
  <c r="K401" i="22" s="1"/>
  <c r="L401" i="22" a="1"/>
  <c r="L401" i="22" s="1"/>
  <c r="M401" i="22" a="1"/>
  <c r="M401" i="22" s="1"/>
  <c r="M39" i="22" a="1"/>
  <c r="M39" i="22" s="1"/>
  <c r="L39" i="22" a="1"/>
  <c r="L39" i="22" s="1"/>
  <c r="K39" i="22" a="1"/>
  <c r="K39" i="22" s="1"/>
  <c r="K3" i="22" a="1"/>
  <c r="K3" i="22" s="1"/>
  <c r="L3" i="22" a="1"/>
  <c r="L3" i="22" s="1"/>
  <c r="M3" i="22" a="1"/>
  <c r="M3" i="22" s="1"/>
  <c r="K4" i="22" a="1"/>
  <c r="K4" i="22" s="1"/>
  <c r="L4" i="22" a="1"/>
  <c r="L4" i="22" s="1"/>
  <c r="M4" i="22" a="1"/>
  <c r="M4" i="22" s="1"/>
  <c r="K5" i="22" a="1"/>
  <c r="K5" i="22" s="1"/>
  <c r="L5" i="22" a="1"/>
  <c r="L5" i="22" s="1"/>
  <c r="M5" i="22" a="1"/>
  <c r="M5" i="22" s="1"/>
  <c r="K6" i="22" a="1"/>
  <c r="K6" i="22" s="1"/>
  <c r="L6" i="22" a="1"/>
  <c r="L6" i="22" s="1"/>
  <c r="M6" i="22" a="1"/>
  <c r="M6" i="22" s="1"/>
  <c r="K7" i="22" a="1"/>
  <c r="K7" i="22" s="1"/>
  <c r="L7" i="22" a="1"/>
  <c r="L7" i="22" s="1"/>
  <c r="M7" i="22" a="1"/>
  <c r="M7" i="22" s="1"/>
  <c r="K8" i="22" a="1"/>
  <c r="K8" i="22" s="1"/>
  <c r="L8" i="22" a="1"/>
  <c r="L8" i="22" s="1"/>
  <c r="M8" i="22" a="1"/>
  <c r="M8" i="22" s="1"/>
  <c r="K9" i="22" a="1"/>
  <c r="K9" i="22" s="1"/>
  <c r="L9" i="22" a="1"/>
  <c r="L9" i="22" s="1"/>
  <c r="M9" i="22" a="1"/>
  <c r="M9" i="22" s="1"/>
  <c r="K10" i="22" a="1"/>
  <c r="K10" i="22" s="1"/>
  <c r="L10" i="22" a="1"/>
  <c r="L10" i="22" s="1"/>
  <c r="M10" i="22" a="1"/>
  <c r="M10" i="22"/>
  <c r="K11" i="22" a="1"/>
  <c r="K11" i="22" s="1"/>
  <c r="L11" i="22" a="1"/>
  <c r="L11" i="22" s="1"/>
  <c r="M11" i="22" a="1"/>
  <c r="M11" i="22" s="1"/>
  <c r="K12" i="22" a="1"/>
  <c r="K12" i="22" s="1"/>
  <c r="L12" i="22" a="1"/>
  <c r="L12" i="22" s="1"/>
  <c r="M12" i="22" a="1"/>
  <c r="M12" i="22" s="1"/>
  <c r="K13" i="22" a="1"/>
  <c r="K13" i="22" s="1"/>
  <c r="L13" i="22" a="1"/>
  <c r="L13" i="22" s="1"/>
  <c r="M13" i="22" a="1"/>
  <c r="M13" i="22" s="1"/>
  <c r="K14" i="22" a="1"/>
  <c r="K14" i="22" s="1"/>
  <c r="L14" i="22" a="1"/>
  <c r="L14" i="22" s="1"/>
  <c r="M14" i="22" a="1"/>
  <c r="M14" i="22" s="1"/>
  <c r="K15" i="22" a="1"/>
  <c r="K15" i="22" s="1"/>
  <c r="L15" i="22" a="1"/>
  <c r="L15" i="22" s="1"/>
  <c r="M15" i="22" a="1"/>
  <c r="M15" i="22" s="1"/>
  <c r="K16" i="22" a="1"/>
  <c r="K16" i="22" s="1"/>
  <c r="L16" i="22" a="1"/>
  <c r="L16" i="22" s="1"/>
  <c r="M16" i="22" a="1"/>
  <c r="M16" i="22"/>
  <c r="K17" i="22" a="1"/>
  <c r="K17" i="22" s="1"/>
  <c r="L17" i="22" a="1"/>
  <c r="L17" i="22" s="1"/>
  <c r="M17" i="22" a="1"/>
  <c r="M17" i="22" s="1"/>
  <c r="K18" i="22" a="1"/>
  <c r="K18" i="22" s="1"/>
  <c r="L18" i="22" a="1"/>
  <c r="L18" i="22" s="1"/>
  <c r="M18" i="22" a="1"/>
  <c r="M18" i="22"/>
  <c r="K19" i="22" a="1"/>
  <c r="K19" i="22" s="1"/>
  <c r="L19" i="22" a="1"/>
  <c r="L19" i="22" s="1"/>
  <c r="M19" i="22" a="1"/>
  <c r="M19" i="22" s="1"/>
  <c r="K20" i="22" a="1"/>
  <c r="K20" i="22" s="1"/>
  <c r="L20" i="22" a="1"/>
  <c r="L20" i="22" s="1"/>
  <c r="M20" i="22" a="1"/>
  <c r="M20" i="22" s="1"/>
  <c r="K21" i="22" a="1"/>
  <c r="K21" i="22" s="1"/>
  <c r="L21" i="22" a="1"/>
  <c r="L21" i="22" s="1"/>
  <c r="M21" i="22" a="1"/>
  <c r="M21" i="22" s="1"/>
  <c r="K22" i="22" a="1"/>
  <c r="K22" i="22" s="1"/>
  <c r="L22" i="22" a="1"/>
  <c r="L22" i="22" s="1"/>
  <c r="M22" i="22" a="1"/>
  <c r="M22" i="22" s="1"/>
  <c r="K23" i="22" a="1"/>
  <c r="K23" i="22" s="1"/>
  <c r="L23" i="22" a="1"/>
  <c r="L23" i="22" s="1"/>
  <c r="M23" i="22" a="1"/>
  <c r="M23" i="22" s="1"/>
  <c r="K24" i="22" a="1"/>
  <c r="K24" i="22" s="1"/>
  <c r="L24" i="22" a="1"/>
  <c r="L24" i="22" s="1"/>
  <c r="M24" i="22" a="1"/>
  <c r="M24" i="22" s="1"/>
  <c r="K25" i="22" a="1"/>
  <c r="K25" i="22" s="1"/>
  <c r="L25" i="22" a="1"/>
  <c r="L25" i="22" s="1"/>
  <c r="M25" i="22" a="1"/>
  <c r="M25" i="22" s="1"/>
  <c r="K26" i="22" a="1"/>
  <c r="K26" i="22" s="1"/>
  <c r="L26" i="22" a="1"/>
  <c r="L26" i="22" s="1"/>
  <c r="M26" i="22" a="1"/>
  <c r="M26" i="22" s="1"/>
  <c r="K27" i="22" a="1"/>
  <c r="K27" i="22" s="1"/>
  <c r="L27" i="22" a="1"/>
  <c r="L27" i="22" s="1"/>
  <c r="M27" i="22" a="1"/>
  <c r="M27" i="22" s="1"/>
  <c r="K28" i="22" a="1"/>
  <c r="K28" i="22" s="1"/>
  <c r="L28" i="22" a="1"/>
  <c r="L28" i="22" s="1"/>
  <c r="M28" i="22" a="1"/>
  <c r="M28" i="22" s="1"/>
  <c r="K29" i="22" a="1"/>
  <c r="K29" i="22" s="1"/>
  <c r="L29" i="22" a="1"/>
  <c r="L29" i="22" s="1"/>
  <c r="M29" i="22" a="1"/>
  <c r="M29" i="22" s="1"/>
  <c r="K30" i="22" a="1"/>
  <c r="K30" i="22" s="1"/>
  <c r="L30" i="22" a="1"/>
  <c r="L30" i="22" s="1"/>
  <c r="M30" i="22" a="1"/>
  <c r="M30" i="22" s="1"/>
  <c r="K31" i="22" a="1"/>
  <c r="K31" i="22" s="1"/>
  <c r="L31" i="22" a="1"/>
  <c r="L31" i="22" s="1"/>
  <c r="M31" i="22" a="1"/>
  <c r="M31" i="22" s="1"/>
  <c r="M2" i="22" a="1"/>
  <c r="M2" i="22" s="1"/>
  <c r="L2" i="22" a="1"/>
  <c r="L2" i="22" s="1"/>
  <c r="K2" i="22" a="1"/>
  <c r="K2" i="22" s="1"/>
  <c r="E301" i="21"/>
  <c r="E300" i="21"/>
  <c r="E299" i="21"/>
  <c r="E298" i="21"/>
  <c r="E297" i="21"/>
  <c r="E296" i="21"/>
  <c r="E295" i="21"/>
  <c r="E292" i="21"/>
  <c r="E291" i="21"/>
  <c r="E290" i="21"/>
  <c r="E289" i="21"/>
  <c r="E288" i="21"/>
  <c r="E287" i="21"/>
  <c r="E284" i="21"/>
  <c r="E283" i="21"/>
  <c r="E282" i="21"/>
  <c r="E281" i="21"/>
  <c r="E280" i="21"/>
  <c r="E279" i="21"/>
  <c r="E278" i="21"/>
  <c r="E275" i="21"/>
  <c r="E274" i="21"/>
  <c r="E273" i="21"/>
  <c r="E272" i="21"/>
  <c r="E271" i="21"/>
  <c r="E270" i="21"/>
  <c r="E269" i="21"/>
  <c r="E268" i="21"/>
  <c r="E267" i="21"/>
  <c r="E264" i="21"/>
  <c r="E263" i="21"/>
  <c r="E262" i="21"/>
  <c r="E261" i="21"/>
  <c r="E260" i="21"/>
  <c r="E259" i="21"/>
  <c r="E258" i="21"/>
  <c r="E257" i="21"/>
  <c r="E254" i="21"/>
  <c r="E253" i="21"/>
  <c r="E252" i="21"/>
  <c r="E251" i="21"/>
  <c r="E250" i="21"/>
  <c r="E249" i="21"/>
  <c r="E248" i="21"/>
  <c r="E247" i="21"/>
  <c r="E244" i="21"/>
  <c r="E243" i="21"/>
  <c r="E242" i="21"/>
  <c r="E241" i="21"/>
  <c r="E240" i="21"/>
  <c r="E239" i="21"/>
  <c r="E238" i="21"/>
  <c r="E235" i="21"/>
  <c r="E234" i="21"/>
  <c r="E233" i="21"/>
  <c r="E232" i="21"/>
  <c r="E231" i="21"/>
  <c r="E230" i="21"/>
  <c r="E229" i="21"/>
  <c r="E228" i="21"/>
  <c r="E227" i="21"/>
  <c r="E226" i="21"/>
  <c r="E225" i="21"/>
  <c r="E224" i="21"/>
  <c r="E221" i="21"/>
  <c r="E220" i="21"/>
  <c r="E219" i="21"/>
  <c r="E218" i="21"/>
  <c r="E217" i="21"/>
  <c r="E216" i="21"/>
  <c r="E215" i="21"/>
  <c r="E214" i="21"/>
  <c r="E211" i="21"/>
  <c r="E210" i="21"/>
  <c r="E209" i="21"/>
  <c r="E208" i="21"/>
  <c r="E207" i="21"/>
  <c r="E206" i="21"/>
  <c r="E205" i="21"/>
  <c r="E204" i="21"/>
  <c r="E201" i="21"/>
  <c r="E200" i="21"/>
  <c r="E199" i="21"/>
  <c r="E198" i="21"/>
  <c r="E197" i="21"/>
  <c r="E196" i="21"/>
  <c r="E195" i="21"/>
  <c r="E194" i="21"/>
  <c r="E191" i="21"/>
  <c r="E190" i="21"/>
  <c r="E189" i="21"/>
  <c r="E188" i="21"/>
  <c r="E187" i="21"/>
  <c r="E186" i="21"/>
  <c r="E185" i="21"/>
  <c r="E184" i="21"/>
  <c r="E183" i="21"/>
  <c r="E180" i="21"/>
  <c r="E179" i="21"/>
  <c r="E178" i="21"/>
  <c r="E177" i="21"/>
  <c r="E176" i="21"/>
  <c r="E175" i="21"/>
  <c r="E174" i="21"/>
  <c r="E173" i="21"/>
  <c r="E172" i="21"/>
  <c r="E169" i="21"/>
  <c r="E168" i="21"/>
  <c r="E167" i="21"/>
  <c r="E166" i="21"/>
  <c r="E165" i="21"/>
  <c r="E164" i="21"/>
  <c r="E163" i="21"/>
  <c r="E160" i="21"/>
  <c r="E159" i="21"/>
  <c r="E158" i="21"/>
  <c r="E157" i="21"/>
  <c r="E156" i="21"/>
  <c r="E155" i="21"/>
  <c r="E154" i="21"/>
  <c r="E153" i="21"/>
  <c r="E150" i="21"/>
  <c r="E149" i="21"/>
  <c r="E148" i="21"/>
  <c r="E147" i="21"/>
  <c r="E146" i="21"/>
  <c r="E145" i="21"/>
  <c r="E144" i="21"/>
  <c r="E143" i="21"/>
  <c r="E142" i="21"/>
  <c r="E141" i="21"/>
  <c r="E138" i="21"/>
  <c r="E137" i="21"/>
  <c r="E136" i="21"/>
  <c r="E135" i="21"/>
  <c r="E134" i="21"/>
  <c r="E133" i="21"/>
  <c r="E132" i="21"/>
  <c r="E129" i="21"/>
  <c r="E128" i="21"/>
  <c r="E127" i="21"/>
  <c r="E126" i="21"/>
  <c r="E125" i="21"/>
  <c r="E124" i="21"/>
  <c r="E123" i="21"/>
  <c r="E122" i="21"/>
  <c r="E121" i="21"/>
  <c r="E118" i="21"/>
  <c r="E117" i="21"/>
  <c r="E116" i="21"/>
  <c r="E115" i="21"/>
  <c r="E114" i="21"/>
  <c r="E113" i="21"/>
  <c r="E112" i="21"/>
  <c r="E111" i="21"/>
  <c r="E108" i="21"/>
  <c r="E107" i="21"/>
  <c r="E106" i="21"/>
  <c r="E105" i="21"/>
  <c r="E104" i="21"/>
  <c r="E103" i="21"/>
  <c r="E102" i="21"/>
  <c r="E101" i="21"/>
  <c r="E98" i="21"/>
  <c r="E97" i="21"/>
  <c r="E96" i="21"/>
  <c r="E95" i="21"/>
  <c r="E94" i="21"/>
  <c r="E93" i="21"/>
  <c r="E92" i="21"/>
  <c r="E91" i="21"/>
  <c r="E90" i="21"/>
  <c r="E87" i="21"/>
  <c r="E86" i="21"/>
  <c r="E85" i="21"/>
  <c r="E84" i="21"/>
  <c r="E83" i="21"/>
  <c r="E82" i="21"/>
  <c r="E81" i="21"/>
  <c r="E78" i="21"/>
  <c r="E77" i="21"/>
  <c r="E76" i="21"/>
  <c r="E75" i="21"/>
  <c r="E74" i="21"/>
  <c r="E73" i="21"/>
  <c r="E72" i="21"/>
  <c r="E71" i="21"/>
  <c r="E60" i="21"/>
  <c r="E68" i="21"/>
  <c r="E67" i="21"/>
  <c r="E66" i="21"/>
  <c r="E65" i="21"/>
  <c r="E64" i="21"/>
  <c r="E63" i="21"/>
  <c r="E59" i="21"/>
  <c r="E58" i="21"/>
  <c r="E57" i="21"/>
  <c r="E56" i="21"/>
  <c r="E55" i="21"/>
  <c r="E54" i="21"/>
  <c r="E53" i="21"/>
  <c r="E49" i="21"/>
  <c r="E48" i="21"/>
  <c r="E47" i="21"/>
  <c r="E46" i="21"/>
  <c r="E45" i="21"/>
  <c r="E44" i="21"/>
  <c r="E43" i="21"/>
  <c r="E42" i="21"/>
  <c r="E39" i="21"/>
  <c r="E38" i="21"/>
  <c r="E37" i="21"/>
  <c r="E36" i="21"/>
  <c r="E35" i="21"/>
  <c r="E34" i="21"/>
  <c r="E33" i="21"/>
  <c r="E30" i="21"/>
  <c r="E29" i="21"/>
  <c r="E28" i="21"/>
  <c r="D28" i="21" s="1"/>
  <c r="E27" i="21"/>
  <c r="D27" i="21" s="1"/>
  <c r="E26" i="21"/>
  <c r="E25" i="21"/>
  <c r="D25" i="21" s="1"/>
  <c r="E24" i="21"/>
  <c r="E23" i="21"/>
  <c r="E22" i="21"/>
  <c r="E21" i="21"/>
  <c r="E18" i="21"/>
  <c r="D18" i="21" s="1"/>
  <c r="E17" i="21"/>
  <c r="D17" i="21" s="1"/>
  <c r="E16" i="21"/>
  <c r="D16" i="21" s="1"/>
  <c r="E15" i="21"/>
  <c r="D15" i="21" s="1"/>
  <c r="E14" i="21"/>
  <c r="E13" i="21"/>
  <c r="D13" i="21" s="1"/>
  <c r="E12" i="21"/>
  <c r="E9" i="21"/>
  <c r="D9" i="21" s="1"/>
  <c r="E8" i="21"/>
  <c r="D8" i="21" s="1"/>
  <c r="E7" i="21"/>
  <c r="D7" i="21" s="1"/>
  <c r="E6" i="21"/>
  <c r="D6" i="21" s="1"/>
  <c r="E5" i="21"/>
  <c r="E4" i="21"/>
  <c r="D4" i="21" s="1"/>
  <c r="E3" i="21"/>
  <c r="D3" i="21" s="1"/>
  <c r="E50" i="21"/>
  <c r="D30" i="21"/>
  <c r="D29" i="21"/>
  <c r="D26" i="21"/>
  <c r="D5" i="21"/>
  <c r="C10" i="21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AF490" i="12"/>
  <c r="AF491" i="12"/>
  <c r="AF492" i="12"/>
  <c r="AF2" i="12"/>
  <c r="B3" i="20"/>
  <c r="B4" i="20"/>
  <c r="D4" i="20" s="1"/>
  <c r="B5" i="20"/>
  <c r="B6" i="20"/>
  <c r="D6" i="20" s="1"/>
  <c r="B7" i="20"/>
  <c r="V7" i="20" s="1"/>
  <c r="B8" i="20"/>
  <c r="B9" i="20"/>
  <c r="B10" i="20"/>
  <c r="D10" i="20" s="1"/>
  <c r="V10" i="20"/>
  <c r="B11" i="20"/>
  <c r="B12" i="20"/>
  <c r="D12" i="20" s="1"/>
  <c r="J12" i="20"/>
  <c r="B13" i="20"/>
  <c r="J13" i="20" s="1"/>
  <c r="D13" i="20"/>
  <c r="B14" i="20"/>
  <c r="B15" i="20"/>
  <c r="J15" i="20" s="1"/>
  <c r="B16" i="20"/>
  <c r="J16" i="20" s="1"/>
  <c r="B17" i="20"/>
  <c r="B18" i="20"/>
  <c r="D18" i="20" s="1"/>
  <c r="B19" i="20"/>
  <c r="D19" i="20" s="1"/>
  <c r="B20" i="20"/>
  <c r="B21" i="20"/>
  <c r="D21" i="20" s="1"/>
  <c r="J21" i="20"/>
  <c r="B22" i="20"/>
  <c r="P22" i="20" s="1"/>
  <c r="B23" i="20"/>
  <c r="B24" i="20"/>
  <c r="D24" i="20" s="1"/>
  <c r="V24" i="20"/>
  <c r="B25" i="20"/>
  <c r="V25" i="20" s="1"/>
  <c r="D25" i="20"/>
  <c r="J25" i="20"/>
  <c r="B26" i="20"/>
  <c r="B27" i="20"/>
  <c r="J27" i="20" s="1"/>
  <c r="B28" i="20"/>
  <c r="B29" i="20"/>
  <c r="D29" i="20" s="1"/>
  <c r="B30" i="20"/>
  <c r="P30" i="20" s="1"/>
  <c r="B31" i="20"/>
  <c r="V31" i="20" s="1"/>
  <c r="J31" i="20"/>
  <c r="P31" i="20"/>
  <c r="B32" i="20"/>
  <c r="J32" i="20" s="1"/>
  <c r="B33" i="20"/>
  <c r="J33" i="20" s="1"/>
  <c r="B34" i="20"/>
  <c r="P34" i="20" s="1"/>
  <c r="B35" i="20"/>
  <c r="P35" i="20" s="1"/>
  <c r="D35" i="20"/>
  <c r="B36" i="20"/>
  <c r="J36" i="20" s="1"/>
  <c r="B37" i="20"/>
  <c r="D37" i="20" s="1"/>
  <c r="B38" i="20"/>
  <c r="D38" i="20" s="1"/>
  <c r="V38" i="20"/>
  <c r="B39" i="20"/>
  <c r="P39" i="20" s="1"/>
  <c r="B40" i="20"/>
  <c r="D40" i="20" s="1"/>
  <c r="B41" i="20"/>
  <c r="P41" i="20" s="1"/>
  <c r="B42" i="20"/>
  <c r="D42" i="20" s="1"/>
  <c r="B43" i="20"/>
  <c r="D43" i="20" s="1"/>
  <c r="B44" i="20"/>
  <c r="D44" i="20" s="1"/>
  <c r="B45" i="20"/>
  <c r="V45" i="20" s="1"/>
  <c r="B46" i="20"/>
  <c r="V46" i="20" s="1"/>
  <c r="B47" i="20"/>
  <c r="P47" i="20" s="1"/>
  <c r="D47" i="20"/>
  <c r="B48" i="20"/>
  <c r="D48" i="20" s="1"/>
  <c r="B49" i="20"/>
  <c r="B50" i="20"/>
  <c r="B51" i="20"/>
  <c r="D51" i="20" s="1"/>
  <c r="B52" i="20"/>
  <c r="J52" i="20" s="1"/>
  <c r="B53" i="20"/>
  <c r="D53" i="20" s="1"/>
  <c r="B54" i="20"/>
  <c r="D54" i="20" s="1"/>
  <c r="B55" i="20"/>
  <c r="D55" i="20" s="1"/>
  <c r="B56" i="20"/>
  <c r="J56" i="20"/>
  <c r="B57" i="20"/>
  <c r="P57" i="20" s="1"/>
  <c r="B58" i="20"/>
  <c r="J58" i="20" s="1"/>
  <c r="B59" i="20"/>
  <c r="D59" i="20" s="1"/>
  <c r="P59" i="20"/>
  <c r="B60" i="20"/>
  <c r="D60" i="20" s="1"/>
  <c r="B61" i="20"/>
  <c r="D61" i="20" s="1"/>
  <c r="B62" i="20"/>
  <c r="D62" i="20" s="1"/>
  <c r="B63" i="20"/>
  <c r="J63" i="20" s="1"/>
  <c r="B64" i="20"/>
  <c r="J64" i="20" s="1"/>
  <c r="B65" i="20"/>
  <c r="P65" i="20" s="1"/>
  <c r="J65" i="20"/>
  <c r="V65" i="20"/>
  <c r="B66" i="20"/>
  <c r="P66" i="20" s="1"/>
  <c r="B67" i="20"/>
  <c r="P67" i="20" s="1"/>
  <c r="D67" i="20"/>
  <c r="B68" i="20"/>
  <c r="D68" i="20" s="1"/>
  <c r="B69" i="20"/>
  <c r="B70" i="20"/>
  <c r="J70" i="20" s="1"/>
  <c r="B71" i="20"/>
  <c r="V71" i="20" s="1"/>
  <c r="B72" i="20"/>
  <c r="V72" i="20" s="1"/>
  <c r="B73" i="20"/>
  <c r="J73" i="20" s="1"/>
  <c r="D73" i="20"/>
  <c r="B74" i="20"/>
  <c r="V74" i="20"/>
  <c r="B75" i="20"/>
  <c r="B76" i="20"/>
  <c r="D76" i="20" s="1"/>
  <c r="B77" i="20"/>
  <c r="D77" i="20" s="1"/>
  <c r="B78" i="20"/>
  <c r="D78" i="20" s="1"/>
  <c r="B79" i="20"/>
  <c r="B80" i="20"/>
  <c r="D80" i="20" s="1"/>
  <c r="B81" i="20"/>
  <c r="B82" i="20"/>
  <c r="V82" i="20" s="1"/>
  <c r="D82" i="20"/>
  <c r="B83" i="20"/>
  <c r="P83" i="20" s="1"/>
  <c r="D83" i="20"/>
  <c r="B84" i="20"/>
  <c r="J84" i="20" s="1"/>
  <c r="P84" i="20"/>
  <c r="B2" i="20"/>
  <c r="D2" i="20" s="1"/>
  <c r="E1" i="16"/>
  <c r="G1" i="16" s="1"/>
  <c r="G27" i="18"/>
  <c r="AO91" i="13"/>
  <c r="AW92" i="13" s="1"/>
  <c r="AE91" i="13"/>
  <c r="AI92" i="13" s="1"/>
  <c r="U91" i="13"/>
  <c r="V92" i="13" s="1"/>
  <c r="K91" i="13"/>
  <c r="L92" i="13" s="1"/>
  <c r="A91" i="13"/>
  <c r="G92" i="13" s="1"/>
  <c r="AO83" i="13"/>
  <c r="AR84" i="13" s="1"/>
  <c r="AE83" i="13"/>
  <c r="AI83" i="13" s="1"/>
  <c r="U83" i="13"/>
  <c r="Y83" i="13" s="1"/>
  <c r="K83" i="13"/>
  <c r="O84" i="13" s="1"/>
  <c r="A83" i="13"/>
  <c r="G84" i="13" s="1"/>
  <c r="AO75" i="13"/>
  <c r="AW76" i="13" s="1"/>
  <c r="AE75" i="13"/>
  <c r="K75" i="13"/>
  <c r="S76" i="13" s="1"/>
  <c r="U75" i="13"/>
  <c r="Y76" i="13" s="1"/>
  <c r="A75" i="13"/>
  <c r="G76" i="13" s="1"/>
  <c r="AO67" i="13"/>
  <c r="AW68" i="13" s="1"/>
  <c r="AE67" i="13"/>
  <c r="AJ68" i="13" s="1"/>
  <c r="K67" i="13"/>
  <c r="L68" i="13" s="1"/>
  <c r="U67" i="13"/>
  <c r="Z68" i="13" s="1"/>
  <c r="A67" i="13"/>
  <c r="I68" i="13" s="1"/>
  <c r="AO59" i="13"/>
  <c r="AV60" i="13" s="1"/>
  <c r="AE59" i="13"/>
  <c r="AM60" i="13" s="1"/>
  <c r="U59" i="13"/>
  <c r="AC60" i="13" s="1"/>
  <c r="K59" i="13"/>
  <c r="Q60" i="13" s="1"/>
  <c r="A59" i="13"/>
  <c r="F60" i="13" s="1"/>
  <c r="AO51" i="13"/>
  <c r="AW52" i="13" s="1"/>
  <c r="AE51" i="13"/>
  <c r="AL52" i="13" s="1"/>
  <c r="U51" i="13"/>
  <c r="AC52" i="13" s="1"/>
  <c r="K51" i="13"/>
  <c r="R52" i="13" s="1"/>
  <c r="A51" i="13"/>
  <c r="I52" i="13" s="1"/>
  <c r="AO43" i="13"/>
  <c r="AW44" i="13" s="1"/>
  <c r="AE43" i="13"/>
  <c r="AM44" i="13" s="1"/>
  <c r="U43" i="13"/>
  <c r="X44" i="13" s="1"/>
  <c r="K43" i="13"/>
  <c r="Q44" i="13" s="1"/>
  <c r="A43" i="13"/>
  <c r="I44" i="13" s="1"/>
  <c r="AO35" i="13"/>
  <c r="AT36" i="13" s="1"/>
  <c r="AE35" i="13"/>
  <c r="AH36" i="13" s="1"/>
  <c r="U35" i="13"/>
  <c r="AC36" i="13" s="1"/>
  <c r="K35" i="13"/>
  <c r="N36" i="13" s="1"/>
  <c r="A35" i="13"/>
  <c r="I36" i="13" s="1"/>
  <c r="AO27" i="13"/>
  <c r="AW28" i="13" s="1"/>
  <c r="AE27" i="13"/>
  <c r="AM28" i="13" s="1"/>
  <c r="U27" i="13"/>
  <c r="AC28" i="13" s="1"/>
  <c r="K27" i="13"/>
  <c r="S28" i="13" s="1"/>
  <c r="A27" i="13"/>
  <c r="I28" i="13" s="1"/>
  <c r="AO11" i="13"/>
  <c r="AW12" i="13" s="1"/>
  <c r="AE11" i="13"/>
  <c r="AM12" i="13" s="1"/>
  <c r="A19" i="13"/>
  <c r="I20" i="13" s="1"/>
  <c r="K19" i="13"/>
  <c r="S20" i="13" s="1"/>
  <c r="AO19" i="13"/>
  <c r="AW20" i="13" s="1"/>
  <c r="AE19" i="13"/>
  <c r="AM20" i="13" s="1"/>
  <c r="U19" i="13"/>
  <c r="AB20" i="13" s="1"/>
  <c r="U11" i="13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G2" i="18"/>
  <c r="G26" i="18"/>
  <c r="G25" i="18"/>
  <c r="G24" i="18"/>
  <c r="G23" i="18"/>
  <c r="AO123" i="13"/>
  <c r="AW124" i="13" s="1"/>
  <c r="AE123" i="13"/>
  <c r="AJ124" i="13" s="1"/>
  <c r="U123" i="13"/>
  <c r="W124" i="13" s="1"/>
  <c r="K123" i="13"/>
  <c r="A123" i="13"/>
  <c r="H124" i="13" s="1"/>
  <c r="AO115" i="13"/>
  <c r="AQ116" i="13" s="1"/>
  <c r="AE115" i="13"/>
  <c r="AI116" i="13" s="1"/>
  <c r="U115" i="13"/>
  <c r="V116" i="13" s="1"/>
  <c r="K115" i="13"/>
  <c r="L116" i="13" s="1"/>
  <c r="A115" i="13"/>
  <c r="H116" i="13" s="1"/>
  <c r="AO107" i="13"/>
  <c r="AV108" i="13" s="1"/>
  <c r="AE107" i="13"/>
  <c r="AI108" i="13" s="1"/>
  <c r="U107" i="13"/>
  <c r="K107" i="13"/>
  <c r="S108" i="13" s="1"/>
  <c r="A107" i="13"/>
  <c r="F108" i="13" s="1"/>
  <c r="S124" i="13"/>
  <c r="AO99" i="13"/>
  <c r="AU100" i="13" s="1"/>
  <c r="AE99" i="13"/>
  <c r="AK100" i="13" s="1"/>
  <c r="U99" i="13"/>
  <c r="X100" i="13" s="1"/>
  <c r="K99" i="13"/>
  <c r="S100" i="13" s="1"/>
  <c r="A99" i="13"/>
  <c r="AI76" i="13"/>
  <c r="X84" i="13"/>
  <c r="W84" i="13"/>
  <c r="V84" i="13"/>
  <c r="X68" i="13"/>
  <c r="E68" i="13"/>
  <c r="H4671" i="19" l="1"/>
  <c r="G4672" i="19"/>
  <c r="H8428" i="19"/>
  <c r="G8429" i="19"/>
  <c r="H7705" i="19"/>
  <c r="G7706" i="19"/>
  <c r="G6456" i="19"/>
  <c r="H6455" i="19"/>
  <c r="H10798" i="19"/>
  <c r="G10799" i="19"/>
  <c r="H10799" i="19" s="1"/>
  <c r="H630" i="19"/>
  <c r="G631" i="19"/>
  <c r="G11149" i="19"/>
  <c r="H11148" i="19"/>
  <c r="H7823" i="19"/>
  <c r="G7824" i="19"/>
  <c r="G11815" i="19"/>
  <c r="H11815" i="19" s="1"/>
  <c r="H11114" i="19"/>
  <c r="G8629" i="19"/>
  <c r="G8361" i="19"/>
  <c r="G8204" i="19"/>
  <c r="G7860" i="19"/>
  <c r="G7666" i="19"/>
  <c r="H7217" i="19"/>
  <c r="H6584" i="19"/>
  <c r="G6514" i="19"/>
  <c r="H6514" i="19" s="1"/>
  <c r="G5923" i="19"/>
  <c r="G5821" i="19"/>
  <c r="G5323" i="19"/>
  <c r="G4765" i="19"/>
  <c r="H4765" i="19" s="1"/>
  <c r="G4629" i="19"/>
  <c r="H4629" i="19" s="1"/>
  <c r="G4110" i="19"/>
  <c r="H4110" i="19" s="1"/>
  <c r="G3821" i="19"/>
  <c r="H3821" i="19" s="1"/>
  <c r="G3396" i="19"/>
  <c r="G1466" i="19"/>
  <c r="G1370" i="19"/>
  <c r="G612" i="19"/>
  <c r="H612" i="19" s="1"/>
  <c r="G411" i="19"/>
  <c r="H411" i="19" s="1"/>
  <c r="G11665" i="19"/>
  <c r="H11665" i="19" s="1"/>
  <c r="H10925" i="19"/>
  <c r="G10109" i="19"/>
  <c r="H10109" i="19" s="1"/>
  <c r="G9457" i="19"/>
  <c r="H9457" i="19" s="1"/>
  <c r="G8813" i="19"/>
  <c r="G7557" i="19"/>
  <c r="H7216" i="19"/>
  <c r="G6058" i="19"/>
  <c r="H5971" i="19"/>
  <c r="H5489" i="19"/>
  <c r="H4627" i="19"/>
  <c r="G3645" i="19"/>
  <c r="H2957" i="19"/>
  <c r="G2841" i="19"/>
  <c r="G2083" i="19"/>
  <c r="G1571" i="19"/>
  <c r="H1051" i="19"/>
  <c r="H762" i="19"/>
  <c r="G10675" i="19"/>
  <c r="G10274" i="19"/>
  <c r="H10274" i="19" s="1"/>
  <c r="G9950" i="19"/>
  <c r="G9815" i="19"/>
  <c r="G7360" i="19"/>
  <c r="H7360" i="19" s="1"/>
  <c r="H7187" i="19"/>
  <c r="G7028" i="19"/>
  <c r="G5797" i="19"/>
  <c r="H5663" i="19"/>
  <c r="G5577" i="19"/>
  <c r="G5454" i="19"/>
  <c r="G5101" i="19"/>
  <c r="H5101" i="19" s="1"/>
  <c r="G3433" i="19"/>
  <c r="G3231" i="19"/>
  <c r="G2812" i="19"/>
  <c r="G2120" i="19"/>
  <c r="G1427" i="19"/>
  <c r="H1427" i="19" s="1"/>
  <c r="G1021" i="19"/>
  <c r="H1021" i="19" s="1"/>
  <c r="G886" i="19"/>
  <c r="H886" i="19" s="1"/>
  <c r="G728" i="19"/>
  <c r="H728" i="19" s="1"/>
  <c r="G5300" i="19"/>
  <c r="G4021" i="19"/>
  <c r="H4021" i="19" s="1"/>
  <c r="G3599" i="19"/>
  <c r="H3599" i="19" s="1"/>
  <c r="H2915" i="19"/>
  <c r="G2715" i="19"/>
  <c r="H2715" i="19" s="1"/>
  <c r="H2454" i="19"/>
  <c r="G1251" i="19"/>
  <c r="G581" i="19"/>
  <c r="G367" i="19"/>
  <c r="G103" i="19"/>
  <c r="H103" i="19" s="1"/>
  <c r="H11185" i="19"/>
  <c r="G10762" i="19"/>
  <c r="G8267" i="19"/>
  <c r="G8129" i="19"/>
  <c r="G7821" i="19"/>
  <c r="H7821" i="19" s="1"/>
  <c r="G7700" i="19"/>
  <c r="G7541" i="19"/>
  <c r="G6054" i="19"/>
  <c r="G5621" i="19"/>
  <c r="H5621" i="19" s="1"/>
  <c r="G3417" i="19"/>
  <c r="H3417" i="19" s="1"/>
  <c r="G3349" i="19"/>
  <c r="G3034" i="19"/>
  <c r="G2216" i="19"/>
  <c r="G1537" i="19"/>
  <c r="G1002" i="19"/>
  <c r="H1002" i="19" s="1"/>
  <c r="G12259" i="19"/>
  <c r="G12260" i="19" s="1"/>
  <c r="G12061" i="19"/>
  <c r="H12061" i="19" s="1"/>
  <c r="H10842" i="19"/>
  <c r="H7175" i="19"/>
  <c r="H6646" i="19"/>
  <c r="G5895" i="19"/>
  <c r="H5542" i="19"/>
  <c r="G4812" i="19"/>
  <c r="G3948" i="19"/>
  <c r="G2695" i="19"/>
  <c r="G2573" i="19"/>
  <c r="H2573" i="19" s="1"/>
  <c r="G2044" i="19"/>
  <c r="G1360" i="19"/>
  <c r="H346" i="19"/>
  <c r="G11369" i="19"/>
  <c r="H11369" i="19" s="1"/>
  <c r="G10617" i="19"/>
  <c r="H10617" i="19" s="1"/>
  <c r="G8393" i="19"/>
  <c r="G7574" i="19"/>
  <c r="H7574" i="19" s="1"/>
  <c r="G6516" i="19"/>
  <c r="H6516" i="19" s="1"/>
  <c r="G2876" i="19"/>
  <c r="G2388" i="19"/>
  <c r="H2388" i="19" s="1"/>
  <c r="G1919" i="19"/>
  <c r="H1919" i="19" s="1"/>
  <c r="G1844" i="19"/>
  <c r="H1844" i="19" s="1"/>
  <c r="G1393" i="19"/>
  <c r="G1174" i="19"/>
  <c r="G820" i="19"/>
  <c r="G12050" i="19"/>
  <c r="H12050" i="19" s="1"/>
  <c r="G11853" i="19"/>
  <c r="G10159" i="19"/>
  <c r="H10159" i="19" s="1"/>
  <c r="H9535" i="19"/>
  <c r="G8233" i="19"/>
  <c r="G6927" i="19"/>
  <c r="G6772" i="19"/>
  <c r="G6283" i="19"/>
  <c r="G5955" i="19"/>
  <c r="H5857" i="19"/>
  <c r="G5351" i="19"/>
  <c r="G4293" i="19"/>
  <c r="H3670" i="19"/>
  <c r="G3484" i="19"/>
  <c r="H3484" i="19" s="1"/>
  <c r="G2761" i="19"/>
  <c r="H2657" i="19"/>
  <c r="G2549" i="19"/>
  <c r="H2549" i="19" s="1"/>
  <c r="H2176" i="19"/>
  <c r="G2101" i="19"/>
  <c r="G1505" i="19"/>
  <c r="H1505" i="19" s="1"/>
  <c r="H2969" i="19"/>
  <c r="H12260" i="19"/>
  <c r="G12261" i="19"/>
  <c r="H12224" i="19"/>
  <c r="G12225" i="19"/>
  <c r="H12259" i="19"/>
  <c r="H12223" i="19"/>
  <c r="H12089" i="19"/>
  <c r="G12090" i="19"/>
  <c r="H12041" i="19"/>
  <c r="G12042" i="19"/>
  <c r="H11957" i="19"/>
  <c r="G11958" i="19"/>
  <c r="H10959" i="19"/>
  <c r="G10960" i="19"/>
  <c r="H11115" i="19"/>
  <c r="G11116" i="19"/>
  <c r="G12173" i="19"/>
  <c r="H10926" i="19"/>
  <c r="G10927" i="19"/>
  <c r="G12183" i="19"/>
  <c r="G12062" i="19"/>
  <c r="G12051" i="19"/>
  <c r="H11079" i="19"/>
  <c r="G11080" i="19"/>
  <c r="H12191" i="19"/>
  <c r="G12192" i="19"/>
  <c r="H12119" i="19"/>
  <c r="G12120" i="19"/>
  <c r="H11747" i="19"/>
  <c r="G11748" i="19"/>
  <c r="H10870" i="19"/>
  <c r="G10871" i="19"/>
  <c r="G12035" i="19"/>
  <c r="H11987" i="19"/>
  <c r="G11988" i="19"/>
  <c r="H11186" i="19"/>
  <c r="G11187" i="19"/>
  <c r="H12137" i="19"/>
  <c r="G12138" i="19"/>
  <c r="H11823" i="19"/>
  <c r="G11824" i="19"/>
  <c r="H10843" i="19"/>
  <c r="G10844" i="19"/>
  <c r="G11997" i="19"/>
  <c r="H11853" i="19"/>
  <c r="G11854" i="19"/>
  <c r="H11149" i="19"/>
  <c r="G11150" i="19"/>
  <c r="G11948" i="19"/>
  <c r="G11913" i="19"/>
  <c r="H11777" i="19"/>
  <c r="G11778" i="19"/>
  <c r="G11009" i="19"/>
  <c r="H10958" i="19"/>
  <c r="G10817" i="19"/>
  <c r="G11710" i="19"/>
  <c r="H11710" i="19" s="1"/>
  <c r="G11704" i="19"/>
  <c r="G11590" i="19"/>
  <c r="G11554" i="19"/>
  <c r="G11524" i="19"/>
  <c r="G11464" i="19"/>
  <c r="G11386" i="19"/>
  <c r="G11332" i="19"/>
  <c r="G11308" i="19"/>
  <c r="G11284" i="19"/>
  <c r="G11254" i="19"/>
  <c r="G11224" i="19"/>
  <c r="G10726" i="19"/>
  <c r="G11049" i="19"/>
  <c r="G10984" i="19"/>
  <c r="G10711" i="19"/>
  <c r="G11876" i="19"/>
  <c r="G11816" i="19"/>
  <c r="G11678" i="19"/>
  <c r="G11666" i="19"/>
  <c r="G11492" i="19"/>
  <c r="G11027" i="19"/>
  <c r="G10900" i="19"/>
  <c r="H10053" i="19"/>
  <c r="G10054" i="19"/>
  <c r="H10675" i="19"/>
  <c r="G10676" i="19"/>
  <c r="H10762" i="19"/>
  <c r="G10763" i="19"/>
  <c r="G10828" i="19"/>
  <c r="G11712" i="19"/>
  <c r="G11640" i="19"/>
  <c r="G11628" i="19"/>
  <c r="G11568" i="19"/>
  <c r="G11484" i="19"/>
  <c r="G11442" i="19"/>
  <c r="G11424" i="19"/>
  <c r="G11370" i="19"/>
  <c r="G10981" i="19"/>
  <c r="G10800" i="19"/>
  <c r="G10759" i="19"/>
  <c r="G10543" i="19"/>
  <c r="G10489" i="19"/>
  <c r="G10254" i="19"/>
  <c r="G10310" i="19"/>
  <c r="G10135" i="19"/>
  <c r="G10505" i="19"/>
  <c r="G10161" i="19"/>
  <c r="H9987" i="19"/>
  <c r="G9988" i="19"/>
  <c r="H9861" i="19"/>
  <c r="G9862" i="19"/>
  <c r="G10467" i="19"/>
  <c r="G10275" i="19"/>
  <c r="G10227" i="19"/>
  <c r="G10195" i="19"/>
  <c r="G10618" i="19"/>
  <c r="G10612" i="19"/>
  <c r="G10434" i="19"/>
  <c r="G10402" i="19"/>
  <c r="G10338" i="19"/>
  <c r="G10111" i="19"/>
  <c r="H10029" i="19"/>
  <c r="G10030" i="19"/>
  <c r="H9921" i="19"/>
  <c r="G9922" i="19"/>
  <c r="H9786" i="19"/>
  <c r="G9787" i="19"/>
  <c r="H9849" i="19"/>
  <c r="G9850" i="19"/>
  <c r="G10640" i="19"/>
  <c r="G10580" i="19"/>
  <c r="G10484" i="19"/>
  <c r="G10088" i="19"/>
  <c r="G10367" i="19"/>
  <c r="H9536" i="19"/>
  <c r="G9537" i="19"/>
  <c r="G9492" i="19"/>
  <c r="H9328" i="19"/>
  <c r="G9329" i="19"/>
  <c r="H9220" i="19"/>
  <c r="G9221" i="19"/>
  <c r="H9416" i="19"/>
  <c r="G9417" i="19"/>
  <c r="G9689" i="19"/>
  <c r="G9566" i="19"/>
  <c r="G10008" i="19"/>
  <c r="G9888" i="19"/>
  <c r="G9374" i="19"/>
  <c r="G9660" i="19"/>
  <c r="G9760" i="19"/>
  <c r="G9748" i="19"/>
  <c r="G9718" i="19"/>
  <c r="G9633" i="19"/>
  <c r="G9512" i="19"/>
  <c r="G9598" i="19"/>
  <c r="G9458" i="19"/>
  <c r="H8737" i="19"/>
  <c r="G8738" i="19"/>
  <c r="H8698" i="19"/>
  <c r="G8699" i="19"/>
  <c r="H8515" i="19"/>
  <c r="G8516" i="19"/>
  <c r="H8469" i="19"/>
  <c r="G8470" i="19"/>
  <c r="G9291" i="19"/>
  <c r="G9255" i="19"/>
  <c r="G9044" i="19"/>
  <c r="G8972" i="19"/>
  <c r="H8776" i="19"/>
  <c r="G8777" i="19"/>
  <c r="G8955" i="19"/>
  <c r="H8485" i="19"/>
  <c r="G8486" i="19"/>
  <c r="H8420" i="19"/>
  <c r="G8421" i="19"/>
  <c r="H8393" i="19"/>
  <c r="G8394" i="19"/>
  <c r="H8163" i="19"/>
  <c r="G8164" i="19"/>
  <c r="G9326" i="19"/>
  <c r="G9320" i="19"/>
  <c r="G9182" i="19"/>
  <c r="G9152" i="19"/>
  <c r="G8866" i="19"/>
  <c r="G8763" i="19"/>
  <c r="H8662" i="19"/>
  <c r="G8663" i="19"/>
  <c r="H8575" i="19"/>
  <c r="G8576" i="19"/>
  <c r="G8548" i="19"/>
  <c r="H8429" i="19"/>
  <c r="G8430" i="19"/>
  <c r="H8233" i="19"/>
  <c r="G8234" i="19"/>
  <c r="G9378" i="19"/>
  <c r="G9372" i="19"/>
  <c r="H9372" i="19" s="1"/>
  <c r="G9348" i="19"/>
  <c r="G9258" i="19"/>
  <c r="G9174" i="19"/>
  <c r="G9114" i="19"/>
  <c r="H8031" i="19"/>
  <c r="G8032" i="19"/>
  <c r="G8975" i="19"/>
  <c r="G8192" i="19"/>
  <c r="G9076" i="19"/>
  <c r="G8926" i="19"/>
  <c r="G8902" i="19"/>
  <c r="G8830" i="19"/>
  <c r="H8813" i="19"/>
  <c r="G8814" i="19"/>
  <c r="H8611" i="19"/>
  <c r="G8612" i="19"/>
  <c r="H8468" i="19"/>
  <c r="H8300" i="19"/>
  <c r="G8301" i="19"/>
  <c r="G9014" i="19"/>
  <c r="H8629" i="19"/>
  <c r="G8630" i="19"/>
  <c r="G8326" i="19"/>
  <c r="H7812" i="19"/>
  <c r="G7813" i="19"/>
  <c r="H7700" i="19"/>
  <c r="G7701" i="19"/>
  <c r="H7641" i="19"/>
  <c r="G7642" i="19"/>
  <c r="H8065" i="19"/>
  <c r="G8066" i="19"/>
  <c r="H7941" i="19"/>
  <c r="G7942" i="19"/>
  <c r="H7740" i="19"/>
  <c r="G7741" i="19"/>
  <c r="H5972" i="19"/>
  <c r="G5973" i="19"/>
  <c r="H7893" i="19"/>
  <c r="G7894" i="19"/>
  <c r="H7824" i="19"/>
  <c r="G7825" i="19"/>
  <c r="H7633" i="19"/>
  <c r="H7634" i="19"/>
  <c r="G7635" i="19"/>
  <c r="G8100" i="19"/>
  <c r="H7998" i="19"/>
  <c r="G7999" i="19"/>
  <c r="H7776" i="19"/>
  <c r="G7777" i="19"/>
  <c r="H7504" i="19"/>
  <c r="H7977" i="19"/>
  <c r="G7978" i="19"/>
  <c r="H7860" i="19"/>
  <c r="G7861" i="19"/>
  <c r="H7505" i="19"/>
  <c r="G7506" i="19"/>
  <c r="H6669" i="19"/>
  <c r="G6670" i="19"/>
  <c r="H7608" i="19"/>
  <c r="G7609" i="19"/>
  <c r="G7910" i="19"/>
  <c r="H7326" i="19"/>
  <c r="G7327" i="19"/>
  <c r="H7188" i="19"/>
  <c r="G7189" i="19"/>
  <c r="H7218" i="19"/>
  <c r="G7219" i="19"/>
  <c r="G7361" i="19"/>
  <c r="H7298" i="19"/>
  <c r="G7299" i="19"/>
  <c r="H6981" i="19"/>
  <c r="G6982" i="19"/>
  <c r="H6795" i="19"/>
  <c r="G6796" i="19"/>
  <c r="H6569" i="19"/>
  <c r="G6570" i="19"/>
  <c r="H6110" i="19"/>
  <c r="G6111" i="19"/>
  <c r="H5572" i="19"/>
  <c r="G5573" i="19"/>
  <c r="G7432" i="19"/>
  <c r="G7396" i="19"/>
  <c r="H6860" i="19"/>
  <c r="G6861" i="19"/>
  <c r="H7176" i="19"/>
  <c r="G7177" i="19"/>
  <c r="G7575" i="19"/>
  <c r="G7527" i="19"/>
  <c r="H6647" i="19"/>
  <c r="G6648" i="19"/>
  <c r="H6558" i="19"/>
  <c r="G6559" i="19"/>
  <c r="H6297" i="19"/>
  <c r="G6298" i="19"/>
  <c r="H6283" i="19"/>
  <c r="G6284" i="19"/>
  <c r="G6089" i="19"/>
  <c r="H6088" i="19"/>
  <c r="G6944" i="19"/>
  <c r="G6735" i="19"/>
  <c r="H6230" i="19"/>
  <c r="G6231" i="19"/>
  <c r="H5726" i="19"/>
  <c r="G5727" i="19"/>
  <c r="G7281" i="19"/>
  <c r="G7257" i="19"/>
  <c r="G7137" i="19"/>
  <c r="G7101" i="19"/>
  <c r="G7065" i="19"/>
  <c r="G7015" i="19"/>
  <c r="G6893" i="19"/>
  <c r="G6828" i="19"/>
  <c r="G6691" i="19"/>
  <c r="H6621" i="19"/>
  <c r="G6622" i="19"/>
  <c r="H6333" i="19"/>
  <c r="G6334" i="19"/>
  <c r="H6456" i="19"/>
  <c r="G6457" i="19"/>
  <c r="H6128" i="19"/>
  <c r="G6129" i="19"/>
  <c r="G7471" i="19"/>
  <c r="G7135" i="19"/>
  <c r="H7135" i="19" s="1"/>
  <c r="G6696" i="19"/>
  <c r="H5990" i="19"/>
  <c r="G5991" i="19"/>
  <c r="G6586" i="19"/>
  <c r="H6369" i="19"/>
  <c r="G6370" i="19"/>
  <c r="G6160" i="19"/>
  <c r="G5586" i="19"/>
  <c r="H5454" i="19"/>
  <c r="G5455" i="19"/>
  <c r="H5744" i="19"/>
  <c r="G5745" i="19"/>
  <c r="G5388" i="19"/>
  <c r="H5387" i="19"/>
  <c r="H5858" i="19"/>
  <c r="G5859" i="19"/>
  <c r="H5490" i="19"/>
  <c r="G5491" i="19"/>
  <c r="G6557" i="19"/>
  <c r="H6557" i="19" s="1"/>
  <c r="G6518" i="19"/>
  <c r="G6400" i="19"/>
  <c r="H5772" i="19"/>
  <c r="G5773" i="19"/>
  <c r="G5521" i="19"/>
  <c r="G6478" i="19"/>
  <c r="G6432" i="19"/>
  <c r="G6250" i="19"/>
  <c r="G6195" i="19"/>
  <c r="H6017" i="19"/>
  <c r="H5665" i="19"/>
  <c r="G5666" i="19"/>
  <c r="H6016" i="19"/>
  <c r="H6018" i="19"/>
  <c r="G6019" i="19"/>
  <c r="H5543" i="19"/>
  <c r="G5544" i="19"/>
  <c r="H5691" i="19"/>
  <c r="G5692" i="19"/>
  <c r="H5188" i="19"/>
  <c r="G5189" i="19"/>
  <c r="H5022" i="19"/>
  <c r="G5023" i="19"/>
  <c r="H4960" i="19"/>
  <c r="G4961" i="19"/>
  <c r="H4902" i="19"/>
  <c r="G4903" i="19"/>
  <c r="G5352" i="19"/>
  <c r="H5351" i="19"/>
  <c r="H5300" i="19"/>
  <c r="G5301" i="19"/>
  <c r="H5254" i="19"/>
  <c r="G5255" i="19"/>
  <c r="G5630" i="19"/>
  <c r="G5417" i="19"/>
  <c r="H5224" i="19"/>
  <c r="G5225" i="19"/>
  <c r="G5681" i="19"/>
  <c r="G5622" i="19"/>
  <c r="G5439" i="19"/>
  <c r="G5309" i="19"/>
  <c r="H4666" i="19"/>
  <c r="G4667" i="19"/>
  <c r="H4863" i="19"/>
  <c r="G4864" i="19"/>
  <c r="H5284" i="19"/>
  <c r="G5285" i="19"/>
  <c r="H5021" i="19"/>
  <c r="H4901" i="19"/>
  <c r="H4862" i="19"/>
  <c r="G4593" i="19"/>
  <c r="H4502" i="19"/>
  <c r="G4503" i="19"/>
  <c r="G5133" i="19"/>
  <c r="G5049" i="19"/>
  <c r="G4995" i="19"/>
  <c r="G4766" i="19"/>
  <c r="G4833" i="19"/>
  <c r="G4787" i="19"/>
  <c r="G4630" i="19"/>
  <c r="G5162" i="19"/>
  <c r="G5102" i="19"/>
  <c r="G5072" i="19"/>
  <c r="G4958" i="19"/>
  <c r="G4928" i="19"/>
  <c r="G4727" i="19"/>
  <c r="H4532" i="19"/>
  <c r="G4533" i="19"/>
  <c r="G4709" i="19"/>
  <c r="G4037" i="19"/>
  <c r="G4353" i="19"/>
  <c r="G4139" i="19"/>
  <c r="G4072" i="19"/>
  <c r="G3949" i="19"/>
  <c r="H3948" i="19"/>
  <c r="G4558" i="19"/>
  <c r="G4492" i="19"/>
  <c r="G4446" i="19"/>
  <c r="G4424" i="19"/>
  <c r="G4388" i="19"/>
  <c r="G4316" i="19"/>
  <c r="G4266" i="19"/>
  <c r="G4022" i="19"/>
  <c r="G3986" i="19"/>
  <c r="G4215" i="19"/>
  <c r="G4458" i="19"/>
  <c r="G4249" i="19"/>
  <c r="G4191" i="19"/>
  <c r="G4167" i="19"/>
  <c r="G4111" i="19"/>
  <c r="G4456" i="19"/>
  <c r="H4456" i="19" s="1"/>
  <c r="G4362" i="19"/>
  <c r="H3671" i="19"/>
  <c r="G3672" i="19"/>
  <c r="H3449" i="19"/>
  <c r="G3450" i="19"/>
  <c r="H3297" i="19"/>
  <c r="G3298" i="19"/>
  <c r="G3822" i="19"/>
  <c r="G3756" i="19"/>
  <c r="G3724" i="19"/>
  <c r="G3635" i="19"/>
  <c r="G3219" i="19"/>
  <c r="H3217" i="19"/>
  <c r="G3916" i="19"/>
  <c r="G3790" i="19"/>
  <c r="G3600" i="19"/>
  <c r="H3568" i="19"/>
  <c r="G3569" i="19"/>
  <c r="H3317" i="19"/>
  <c r="G3318" i="19"/>
  <c r="H3500" i="19"/>
  <c r="G3501" i="19"/>
  <c r="G3884" i="19"/>
  <c r="G3854" i="19"/>
  <c r="G3700" i="19"/>
  <c r="H3054" i="19"/>
  <c r="G3055" i="19"/>
  <c r="G3530" i="19"/>
  <c r="G3376" i="19"/>
  <c r="H3178" i="19"/>
  <c r="H3261" i="19"/>
  <c r="G3262" i="19"/>
  <c r="H3179" i="19"/>
  <c r="G3180" i="19"/>
  <c r="G3485" i="19"/>
  <c r="G3418" i="19"/>
  <c r="H3140" i="19"/>
  <c r="G3141" i="19"/>
  <c r="H2658" i="19"/>
  <c r="G2659" i="19"/>
  <c r="H3233" i="19"/>
  <c r="G3234" i="19"/>
  <c r="H2916" i="19"/>
  <c r="G2917" i="19"/>
  <c r="H3231" i="19"/>
  <c r="G3232" i="19"/>
  <c r="H3232" i="19" s="1"/>
  <c r="H2878" i="19"/>
  <c r="G2879" i="19"/>
  <c r="G3103" i="19"/>
  <c r="G2750" i="19"/>
  <c r="H2951" i="19"/>
  <c r="H2702" i="19"/>
  <c r="G2703" i="19"/>
  <c r="H2952" i="19"/>
  <c r="G2953" i="19"/>
  <c r="H2695" i="19"/>
  <c r="G2696" i="19"/>
  <c r="H2812" i="19"/>
  <c r="G2813" i="19"/>
  <c r="G3004" i="19"/>
  <c r="H2455" i="19"/>
  <c r="G2456" i="19"/>
  <c r="H3065" i="19"/>
  <c r="H2444" i="19"/>
  <c r="G2445" i="19"/>
  <c r="H3066" i="19"/>
  <c r="G3067" i="19"/>
  <c r="H2970" i="19"/>
  <c r="G2971" i="19"/>
  <c r="H2958" i="19"/>
  <c r="G2959" i="19"/>
  <c r="G2776" i="19"/>
  <c r="G2716" i="19"/>
  <c r="G2644" i="19"/>
  <c r="H2492" i="19"/>
  <c r="G2493" i="19"/>
  <c r="G2251" i="19"/>
  <c r="H2250" i="19"/>
  <c r="G2615" i="19"/>
  <c r="G2519" i="19"/>
  <c r="G2389" i="19"/>
  <c r="H2582" i="19"/>
  <c r="G2583" i="19"/>
  <c r="H2177" i="19"/>
  <c r="G2178" i="19"/>
  <c r="G2024" i="19"/>
  <c r="H2023" i="19"/>
  <c r="G2612" i="19"/>
  <c r="G2574" i="19"/>
  <c r="G2550" i="19"/>
  <c r="H2408" i="19"/>
  <c r="G2409" i="19"/>
  <c r="G2310" i="19"/>
  <c r="H2309" i="19"/>
  <c r="G2366" i="19"/>
  <c r="H2365" i="19"/>
  <c r="G1988" i="19"/>
  <c r="H1987" i="19"/>
  <c r="G2467" i="19"/>
  <c r="H1952" i="19"/>
  <c r="G1953" i="19"/>
  <c r="G2143" i="19"/>
  <c r="G2280" i="19"/>
  <c r="G2079" i="19"/>
  <c r="H1981" i="19"/>
  <c r="G1982" i="19"/>
  <c r="G2337" i="19"/>
  <c r="G2077" i="19"/>
  <c r="H2077" i="19" s="1"/>
  <c r="G1721" i="19"/>
  <c r="H1720" i="19"/>
  <c r="H1685" i="19"/>
  <c r="G1686" i="19"/>
  <c r="G1886" i="19"/>
  <c r="G1756" i="19"/>
  <c r="H1259" i="19"/>
  <c r="G1260" i="19"/>
  <c r="H1571" i="19"/>
  <c r="G1572" i="19"/>
  <c r="H1251" i="19"/>
  <c r="G1252" i="19"/>
  <c r="G1655" i="19"/>
  <c r="G1927" i="19"/>
  <c r="G1920" i="19"/>
  <c r="G1869" i="19"/>
  <c r="G1619" i="19"/>
  <c r="H1303" i="19"/>
  <c r="G1304" i="19"/>
  <c r="H1661" i="19"/>
  <c r="G1662" i="19"/>
  <c r="G1607" i="19"/>
  <c r="G1874" i="19"/>
  <c r="G1845" i="19"/>
  <c r="G1816" i="19"/>
  <c r="G1780" i="19"/>
  <c r="H1288" i="19"/>
  <c r="G1289" i="19"/>
  <c r="H1249" i="19"/>
  <c r="H1174" i="19"/>
  <c r="G1175" i="19"/>
  <c r="H1159" i="19"/>
  <c r="H1052" i="19"/>
  <c r="G1053" i="19"/>
  <c r="H1160" i="19"/>
  <c r="G1161" i="19"/>
  <c r="G1506" i="19"/>
  <c r="G1428" i="19"/>
  <c r="G1335" i="19"/>
  <c r="G1215" i="19"/>
  <c r="H1213" i="19"/>
  <c r="H934" i="19"/>
  <c r="G935" i="19"/>
  <c r="G887" i="19"/>
  <c r="H763" i="19"/>
  <c r="G764" i="19"/>
  <c r="G632" i="19"/>
  <c r="H631" i="19"/>
  <c r="G1127" i="19"/>
  <c r="G1109" i="19"/>
  <c r="G1091" i="19"/>
  <c r="G1003" i="19"/>
  <c r="G977" i="19"/>
  <c r="G911" i="19"/>
  <c r="G849" i="19"/>
  <c r="G1022" i="19"/>
  <c r="G329" i="19"/>
  <c r="H328" i="19"/>
  <c r="H498" i="19"/>
  <c r="G499" i="19"/>
  <c r="G798" i="19"/>
  <c r="G652" i="19"/>
  <c r="G550" i="19"/>
  <c r="H549" i="19"/>
  <c r="G483" i="19"/>
  <c r="G729" i="19"/>
  <c r="G693" i="19"/>
  <c r="G656" i="19"/>
  <c r="G613" i="19"/>
  <c r="G535" i="19"/>
  <c r="G523" i="19"/>
  <c r="H447" i="19"/>
  <c r="G448" i="19"/>
  <c r="G401" i="19"/>
  <c r="H400" i="19"/>
  <c r="H347" i="19"/>
  <c r="G348" i="19"/>
  <c r="H497" i="19"/>
  <c r="H136" i="19"/>
  <c r="G137" i="19"/>
  <c r="G298" i="19"/>
  <c r="G199" i="19"/>
  <c r="G412" i="19"/>
  <c r="G268" i="19"/>
  <c r="G231" i="19"/>
  <c r="G164" i="19"/>
  <c r="G86" i="19"/>
  <c r="H85" i="19"/>
  <c r="G104" i="19"/>
  <c r="G17" i="19"/>
  <c r="G51" i="19"/>
  <c r="G3" i="19"/>
  <c r="A65" i="20"/>
  <c r="D27" i="20"/>
  <c r="P82" i="20"/>
  <c r="P73" i="20"/>
  <c r="J10" i="20"/>
  <c r="E19" i="21"/>
  <c r="A9" i="20"/>
  <c r="D31" i="20"/>
  <c r="V54" i="20"/>
  <c r="D30" i="20"/>
  <c r="P24" i="20"/>
  <c r="J54" i="20"/>
  <c r="P46" i="20"/>
  <c r="J46" i="20"/>
  <c r="J29" i="20"/>
  <c r="V83" i="20"/>
  <c r="I3" i="20"/>
  <c r="E31" i="21"/>
  <c r="V53" i="20"/>
  <c r="J59" i="20"/>
  <c r="D36" i="20"/>
  <c r="I2" i="20"/>
  <c r="J2" i="20"/>
  <c r="V62" i="20"/>
  <c r="V40" i="20"/>
  <c r="P2" i="20"/>
  <c r="P62" i="20"/>
  <c r="V52" i="20"/>
  <c r="J40" i="20"/>
  <c r="V35" i="20"/>
  <c r="V2" i="20"/>
  <c r="D66" i="20"/>
  <c r="J62" i="20"/>
  <c r="J35" i="20"/>
  <c r="J30" i="20"/>
  <c r="D84" i="20"/>
  <c r="J78" i="20"/>
  <c r="P61" i="20"/>
  <c r="V44" i="20"/>
  <c r="D15" i="20"/>
  <c r="U9" i="20"/>
  <c r="J9" i="20"/>
  <c r="P77" i="20"/>
  <c r="D65" i="20"/>
  <c r="V60" i="20"/>
  <c r="J38" i="20"/>
  <c r="I9" i="20"/>
  <c r="P60" i="20"/>
  <c r="J48" i="20"/>
  <c r="V42" i="20"/>
  <c r="V32" i="20"/>
  <c r="P42" i="20"/>
  <c r="J68" i="20"/>
  <c r="V59" i="20"/>
  <c r="P37" i="20"/>
  <c r="P12" i="20"/>
  <c r="V18" i="20"/>
  <c r="P32" i="20"/>
  <c r="P18" i="20"/>
  <c r="V3" i="20"/>
  <c r="V84" i="20"/>
  <c r="V48" i="20"/>
  <c r="V29" i="20"/>
  <c r="V21" i="20"/>
  <c r="J18" i="20"/>
  <c r="P13" i="20"/>
  <c r="V9" i="20"/>
  <c r="V6" i="20"/>
  <c r="J3" i="20"/>
  <c r="V73" i="20"/>
  <c r="V68" i="20"/>
  <c r="P48" i="20"/>
  <c r="V37" i="20"/>
  <c r="P29" i="20"/>
  <c r="P21" i="20"/>
  <c r="P6" i="20"/>
  <c r="P9" i="20"/>
  <c r="J6" i="20"/>
  <c r="J44" i="20"/>
  <c r="J37" i="20"/>
  <c r="V12" i="20"/>
  <c r="O9" i="20"/>
  <c r="J34" i="20"/>
  <c r="U18" i="20"/>
  <c r="V43" i="20"/>
  <c r="V36" i="20"/>
  <c r="V33" i="20"/>
  <c r="V27" i="20"/>
  <c r="J24" i="20"/>
  <c r="P19" i="20"/>
  <c r="V15" i="20"/>
  <c r="D9" i="20"/>
  <c r="V4" i="20"/>
  <c r="V51" i="20"/>
  <c r="P36" i="20"/>
  <c r="P33" i="20"/>
  <c r="V30" i="20"/>
  <c r="P27" i="20"/>
  <c r="J19" i="20"/>
  <c r="P15" i="20"/>
  <c r="C9" i="20"/>
  <c r="P4" i="20"/>
  <c r="D71" i="20"/>
  <c r="J4" i="20"/>
  <c r="D14" i="21"/>
  <c r="E10" i="21"/>
  <c r="D24" i="21"/>
  <c r="D31" i="21" s="1"/>
  <c r="D12" i="21"/>
  <c r="D19" i="21" s="1"/>
  <c r="D10" i="21"/>
  <c r="O2" i="20"/>
  <c r="C24" i="20"/>
  <c r="A79" i="20"/>
  <c r="A66" i="20"/>
  <c r="C48" i="20"/>
  <c r="I39" i="20"/>
  <c r="C36" i="20"/>
  <c r="U2" i="20"/>
  <c r="I37" i="20"/>
  <c r="C3" i="20"/>
  <c r="O60" i="20"/>
  <c r="U78" i="20"/>
  <c r="U67" i="20"/>
  <c r="U61" i="20"/>
  <c r="I38" i="20"/>
  <c r="U30" i="20"/>
  <c r="I21" i="20"/>
  <c r="U15" i="20"/>
  <c r="C12" i="20"/>
  <c r="U6" i="20"/>
  <c r="A3" i="20"/>
  <c r="C60" i="20"/>
  <c r="A48" i="20"/>
  <c r="C37" i="20"/>
  <c r="A24" i="20"/>
  <c r="O18" i="20"/>
  <c r="O83" i="20"/>
  <c r="O73" i="20"/>
  <c r="O70" i="20"/>
  <c r="I67" i="20"/>
  <c r="U65" i="20"/>
  <c r="O64" i="20"/>
  <c r="A60" i="20"/>
  <c r="C49" i="20"/>
  <c r="U45" i="20"/>
  <c r="O30" i="20"/>
  <c r="O23" i="20"/>
  <c r="C21" i="20"/>
  <c r="O15" i="20"/>
  <c r="A12" i="20"/>
  <c r="O6" i="20"/>
  <c r="U80" i="20"/>
  <c r="I61" i="20"/>
  <c r="O53" i="20"/>
  <c r="U39" i="20"/>
  <c r="A38" i="20"/>
  <c r="A37" i="20"/>
  <c r="U33" i="20"/>
  <c r="A21" i="20"/>
  <c r="I18" i="20"/>
  <c r="O11" i="20"/>
  <c r="O80" i="20"/>
  <c r="O65" i="20"/>
  <c r="I30" i="20"/>
  <c r="A28" i="20"/>
  <c r="I20" i="20"/>
  <c r="I15" i="20"/>
  <c r="C11" i="20"/>
  <c r="C4" i="20"/>
  <c r="O35" i="20"/>
  <c r="U24" i="20"/>
  <c r="C18" i="20"/>
  <c r="I6" i="20"/>
  <c r="A4" i="20"/>
  <c r="U66" i="20"/>
  <c r="U77" i="20"/>
  <c r="C61" i="20"/>
  <c r="O55" i="20"/>
  <c r="C39" i="20"/>
  <c r="U37" i="20"/>
  <c r="C33" i="20"/>
  <c r="C30" i="20"/>
  <c r="C15" i="20"/>
  <c r="U12" i="20"/>
  <c r="C77" i="20"/>
  <c r="C80" i="20"/>
  <c r="U68" i="20"/>
  <c r="O66" i="20"/>
  <c r="I65" i="20"/>
  <c r="A55" i="20"/>
  <c r="O24" i="20"/>
  <c r="U21" i="20"/>
  <c r="A18" i="20"/>
  <c r="A15" i="20"/>
  <c r="C6" i="20"/>
  <c r="U3" i="20"/>
  <c r="U48" i="20"/>
  <c r="I72" i="20"/>
  <c r="O68" i="20"/>
  <c r="A30" i="20"/>
  <c r="U14" i="20"/>
  <c r="O12" i="20"/>
  <c r="O3" i="20"/>
  <c r="U44" i="20"/>
  <c r="A80" i="20"/>
  <c r="C66" i="20"/>
  <c r="C65" i="20"/>
  <c r="I48" i="20"/>
  <c r="O41" i="20"/>
  <c r="I24" i="20"/>
  <c r="A6" i="20"/>
  <c r="A59" i="20"/>
  <c r="I80" i="20"/>
  <c r="I74" i="20"/>
  <c r="C35" i="20"/>
  <c r="U32" i="20"/>
  <c r="O21" i="20"/>
  <c r="I12" i="20"/>
  <c r="O75" i="20"/>
  <c r="I82" i="20"/>
  <c r="C29" i="20"/>
  <c r="I84" i="20"/>
  <c r="U82" i="20"/>
  <c r="U71" i="20"/>
  <c r="A64" i="20"/>
  <c r="I62" i="20"/>
  <c r="U59" i="20"/>
  <c r="U42" i="20"/>
  <c r="U76" i="20"/>
  <c r="O71" i="20"/>
  <c r="I54" i="20"/>
  <c r="A36" i="20"/>
  <c r="I73" i="20"/>
  <c r="O63" i="20"/>
  <c r="O47" i="20"/>
  <c r="U40" i="20"/>
  <c r="O42" i="20"/>
  <c r="U36" i="20"/>
  <c r="C62" i="20"/>
  <c r="C54" i="20"/>
  <c r="I42" i="20"/>
  <c r="I40" i="20"/>
  <c r="U34" i="20"/>
  <c r="A31" i="20"/>
  <c r="U27" i="20"/>
  <c r="U84" i="20"/>
  <c r="I83" i="20"/>
  <c r="A63" i="20"/>
  <c r="O36" i="20"/>
  <c r="C73" i="20"/>
  <c r="O59" i="20"/>
  <c r="I34" i="20"/>
  <c r="O27" i="20"/>
  <c r="A25" i="20"/>
  <c r="U62" i="20"/>
  <c r="C42" i="20"/>
  <c r="C40" i="20"/>
  <c r="A84" i="20"/>
  <c r="I59" i="20"/>
  <c r="I46" i="20"/>
  <c r="A42" i="20"/>
  <c r="A34" i="20"/>
  <c r="O29" i="20"/>
  <c r="I27" i="20"/>
  <c r="C84" i="20"/>
  <c r="A82" i="20"/>
  <c r="C83" i="20"/>
  <c r="U73" i="20"/>
  <c r="I36" i="20"/>
  <c r="O84" i="20"/>
  <c r="I64" i="20"/>
  <c r="C59" i="20"/>
  <c r="C27" i="20"/>
  <c r="U83" i="20"/>
  <c r="C64" i="20"/>
  <c r="U54" i="20"/>
  <c r="O43" i="20"/>
  <c r="I75" i="20"/>
  <c r="D75" i="20"/>
  <c r="V75" i="20"/>
  <c r="U75" i="20"/>
  <c r="J75" i="20"/>
  <c r="P75" i="20"/>
  <c r="C75" i="20"/>
  <c r="A75" i="20"/>
  <c r="J74" i="20"/>
  <c r="J81" i="20"/>
  <c r="V81" i="20"/>
  <c r="I81" i="20"/>
  <c r="O81" i="20"/>
  <c r="P81" i="20"/>
  <c r="C81" i="20"/>
  <c r="D81" i="20"/>
  <c r="U81" i="20"/>
  <c r="A81" i="20"/>
  <c r="D74" i="20"/>
  <c r="A74" i="20"/>
  <c r="P74" i="20"/>
  <c r="C74" i="20"/>
  <c r="O74" i="20"/>
  <c r="U74" i="20"/>
  <c r="I79" i="20"/>
  <c r="U79" i="20"/>
  <c r="J79" i="20"/>
  <c r="C79" i="20"/>
  <c r="O79" i="20"/>
  <c r="P79" i="20"/>
  <c r="D79" i="20"/>
  <c r="V79" i="20"/>
  <c r="P78" i="20"/>
  <c r="P76" i="20"/>
  <c r="C72" i="20"/>
  <c r="O72" i="20"/>
  <c r="A72" i="20"/>
  <c r="D72" i="20"/>
  <c r="P72" i="20"/>
  <c r="J72" i="20"/>
  <c r="U72" i="20"/>
  <c r="C56" i="20"/>
  <c r="O56" i="20"/>
  <c r="P56" i="20"/>
  <c r="V56" i="20"/>
  <c r="D56" i="20"/>
  <c r="I56" i="20"/>
  <c r="U56" i="20"/>
  <c r="A56" i="20"/>
  <c r="V69" i="20"/>
  <c r="A77" i="20"/>
  <c r="I77" i="20"/>
  <c r="V77" i="20"/>
  <c r="O77" i="20"/>
  <c r="D58" i="20"/>
  <c r="P58" i="20"/>
  <c r="U58" i="20"/>
  <c r="V58" i="20"/>
  <c r="C58" i="20"/>
  <c r="I58" i="20"/>
  <c r="O58" i="20"/>
  <c r="A58" i="20"/>
  <c r="C50" i="20"/>
  <c r="O50" i="20"/>
  <c r="D50" i="20"/>
  <c r="J50" i="20"/>
  <c r="P50" i="20"/>
  <c r="A50" i="20"/>
  <c r="V50" i="20"/>
  <c r="I50" i="20"/>
  <c r="U50" i="20"/>
  <c r="C82" i="20"/>
  <c r="O82" i="20"/>
  <c r="J82" i="20"/>
  <c r="J80" i="20"/>
  <c r="V80" i="20"/>
  <c r="C57" i="20"/>
  <c r="D57" i="20"/>
  <c r="J57" i="20"/>
  <c r="I57" i="20"/>
  <c r="O57" i="20"/>
  <c r="U57" i="20"/>
  <c r="V57" i="20"/>
  <c r="A57" i="20"/>
  <c r="I78" i="20"/>
  <c r="V78" i="20"/>
  <c r="A78" i="20"/>
  <c r="O78" i="20"/>
  <c r="C78" i="20"/>
  <c r="J77" i="20"/>
  <c r="C76" i="20"/>
  <c r="O76" i="20"/>
  <c r="I76" i="20"/>
  <c r="V76" i="20"/>
  <c r="J76" i="20"/>
  <c r="I69" i="20"/>
  <c r="U69" i="20"/>
  <c r="A69" i="20"/>
  <c r="C69" i="20"/>
  <c r="P69" i="20"/>
  <c r="O69" i="20"/>
  <c r="D69" i="20"/>
  <c r="J69" i="20"/>
  <c r="P80" i="20"/>
  <c r="A76" i="20"/>
  <c r="A70" i="20"/>
  <c r="C70" i="20"/>
  <c r="P70" i="20"/>
  <c r="U70" i="20"/>
  <c r="I70" i="20"/>
  <c r="D70" i="20"/>
  <c r="V70" i="20"/>
  <c r="A51" i="20"/>
  <c r="U51" i="20"/>
  <c r="O51" i="20"/>
  <c r="I51" i="20"/>
  <c r="J51" i="20"/>
  <c r="P51" i="20"/>
  <c r="C51" i="20"/>
  <c r="I66" i="20"/>
  <c r="J66" i="20"/>
  <c r="C63" i="20"/>
  <c r="D63" i="20"/>
  <c r="U63" i="20"/>
  <c r="A45" i="20"/>
  <c r="D45" i="20"/>
  <c r="I45" i="20"/>
  <c r="J45" i="20"/>
  <c r="C45" i="20"/>
  <c r="O45" i="20"/>
  <c r="P45" i="20"/>
  <c r="I41" i="20"/>
  <c r="U41" i="20"/>
  <c r="V41" i="20"/>
  <c r="J41" i="20"/>
  <c r="A41" i="20"/>
  <c r="C41" i="20"/>
  <c r="D41" i="20"/>
  <c r="I71" i="20"/>
  <c r="A68" i="20"/>
  <c r="C68" i="20"/>
  <c r="P68" i="20"/>
  <c r="I68" i="20"/>
  <c r="V63" i="20"/>
  <c r="U60" i="20"/>
  <c r="C52" i="20"/>
  <c r="O52" i="20"/>
  <c r="I52" i="20"/>
  <c r="P52" i="20"/>
  <c r="A52" i="20"/>
  <c r="U52" i="20"/>
  <c r="D52" i="20"/>
  <c r="P63" i="20"/>
  <c r="I60" i="20"/>
  <c r="J60" i="20"/>
  <c r="I53" i="20"/>
  <c r="U53" i="20"/>
  <c r="A53" i="20"/>
  <c r="J53" i="20"/>
  <c r="P53" i="20"/>
  <c r="C53" i="20"/>
  <c r="I47" i="20"/>
  <c r="U47" i="20"/>
  <c r="A47" i="20"/>
  <c r="J47" i="20"/>
  <c r="V47" i="20"/>
  <c r="C47" i="20"/>
  <c r="A83" i="20"/>
  <c r="J83" i="20"/>
  <c r="A71" i="20"/>
  <c r="C71" i="20"/>
  <c r="P71" i="20"/>
  <c r="J71" i="20"/>
  <c r="J67" i="20"/>
  <c r="V67" i="20"/>
  <c r="A67" i="20"/>
  <c r="O67" i="20"/>
  <c r="C67" i="20"/>
  <c r="I55" i="20"/>
  <c r="U55" i="20"/>
  <c r="C55" i="20"/>
  <c r="V55" i="20"/>
  <c r="J55" i="20"/>
  <c r="P55" i="20"/>
  <c r="V66" i="20"/>
  <c r="D64" i="20"/>
  <c r="P64" i="20"/>
  <c r="U64" i="20"/>
  <c r="V64" i="20"/>
  <c r="I63" i="20"/>
  <c r="I43" i="20"/>
  <c r="U43" i="20"/>
  <c r="C43" i="20"/>
  <c r="J43" i="20"/>
  <c r="A43" i="20"/>
  <c r="P43" i="20"/>
  <c r="I49" i="20"/>
  <c r="U49" i="20"/>
  <c r="A49" i="20"/>
  <c r="O49" i="20"/>
  <c r="D49" i="20"/>
  <c r="J49" i="20"/>
  <c r="P49" i="20"/>
  <c r="A39" i="20"/>
  <c r="J39" i="20"/>
  <c r="D39" i="20"/>
  <c r="V39" i="20"/>
  <c r="O39" i="20"/>
  <c r="J61" i="20"/>
  <c r="V61" i="20"/>
  <c r="A61" i="20"/>
  <c r="O61" i="20"/>
  <c r="V49" i="20"/>
  <c r="C16" i="20"/>
  <c r="O16" i="20"/>
  <c r="I16" i="20"/>
  <c r="U16" i="20"/>
  <c r="D16" i="20"/>
  <c r="V16" i="20"/>
  <c r="P16" i="20"/>
  <c r="A16" i="20"/>
  <c r="C38" i="20"/>
  <c r="O38" i="20"/>
  <c r="U38" i="20"/>
  <c r="P38" i="20"/>
  <c r="J28" i="20"/>
  <c r="A54" i="20"/>
  <c r="O54" i="20"/>
  <c r="P54" i="20"/>
  <c r="C46" i="20"/>
  <c r="O46" i="20"/>
  <c r="U46" i="20"/>
  <c r="D46" i="20"/>
  <c r="A40" i="20"/>
  <c r="P40" i="20"/>
  <c r="O40" i="20"/>
  <c r="O48" i="20"/>
  <c r="A46" i="20"/>
  <c r="C44" i="20"/>
  <c r="O44" i="20"/>
  <c r="A44" i="20"/>
  <c r="P44" i="20"/>
  <c r="I44" i="20"/>
  <c r="O37" i="20"/>
  <c r="C22" i="20"/>
  <c r="O22" i="20"/>
  <c r="I22" i="20"/>
  <c r="U22" i="20"/>
  <c r="J22" i="20"/>
  <c r="D22" i="20"/>
  <c r="A22" i="20"/>
  <c r="V22" i="20"/>
  <c r="A73" i="20"/>
  <c r="O62" i="20"/>
  <c r="A62" i="20"/>
  <c r="J42" i="20"/>
  <c r="C34" i="20"/>
  <c r="O34" i="20"/>
  <c r="D34" i="20"/>
  <c r="V34" i="20"/>
  <c r="C28" i="20"/>
  <c r="O28" i="20"/>
  <c r="I28" i="20"/>
  <c r="U28" i="20"/>
  <c r="V28" i="20"/>
  <c r="D28" i="20"/>
  <c r="P28" i="20"/>
  <c r="I17" i="20"/>
  <c r="U17" i="20"/>
  <c r="J17" i="20"/>
  <c r="V17" i="20"/>
  <c r="A17" i="20"/>
  <c r="D17" i="20"/>
  <c r="P17" i="20"/>
  <c r="O17" i="20"/>
  <c r="C17" i="20"/>
  <c r="I23" i="20"/>
  <c r="U23" i="20"/>
  <c r="J23" i="20"/>
  <c r="V23" i="20"/>
  <c r="A23" i="20"/>
  <c r="D23" i="20"/>
  <c r="P23" i="20"/>
  <c r="C23" i="20"/>
  <c r="I25" i="20"/>
  <c r="U25" i="20"/>
  <c r="C25" i="20"/>
  <c r="O25" i="20"/>
  <c r="C26" i="20"/>
  <c r="O26" i="20"/>
  <c r="D26" i="20"/>
  <c r="P26" i="20"/>
  <c r="J26" i="20"/>
  <c r="V26" i="20"/>
  <c r="A26" i="20"/>
  <c r="U26" i="20"/>
  <c r="I26" i="20"/>
  <c r="A33" i="20"/>
  <c r="I33" i="20"/>
  <c r="O33" i="20"/>
  <c r="D33" i="20"/>
  <c r="P25" i="20"/>
  <c r="I7" i="20"/>
  <c r="U7" i="20"/>
  <c r="C7" i="20"/>
  <c r="O7" i="20"/>
  <c r="P7" i="20"/>
  <c r="D7" i="20"/>
  <c r="C14" i="20"/>
  <c r="O14" i="20"/>
  <c r="D14" i="20"/>
  <c r="P14" i="20"/>
  <c r="J14" i="20"/>
  <c r="V14" i="20"/>
  <c r="A14" i="20"/>
  <c r="A7" i="20"/>
  <c r="P10" i="20"/>
  <c r="C8" i="20"/>
  <c r="O8" i="20"/>
  <c r="D8" i="20"/>
  <c r="P8" i="20"/>
  <c r="J8" i="20"/>
  <c r="V8" i="20"/>
  <c r="A8" i="20"/>
  <c r="I8" i="20"/>
  <c r="U8" i="20"/>
  <c r="C32" i="20"/>
  <c r="O32" i="20"/>
  <c r="A32" i="20"/>
  <c r="D32" i="20"/>
  <c r="I32" i="20"/>
  <c r="I19" i="20"/>
  <c r="U19" i="20"/>
  <c r="C19" i="20"/>
  <c r="O19" i="20"/>
  <c r="A19" i="20"/>
  <c r="V19" i="20"/>
  <c r="I5" i="20"/>
  <c r="U5" i="20"/>
  <c r="J5" i="20"/>
  <c r="V5" i="20"/>
  <c r="A5" i="20"/>
  <c r="D5" i="20"/>
  <c r="P5" i="20"/>
  <c r="C5" i="20"/>
  <c r="O5" i="20"/>
  <c r="C10" i="20"/>
  <c r="O10" i="20"/>
  <c r="I10" i="20"/>
  <c r="U10" i="20"/>
  <c r="A10" i="20"/>
  <c r="J7" i="20"/>
  <c r="I14" i="20"/>
  <c r="I31" i="20"/>
  <c r="U31" i="20"/>
  <c r="C31" i="20"/>
  <c r="O31" i="20"/>
  <c r="I11" i="20"/>
  <c r="U11" i="20"/>
  <c r="J11" i="20"/>
  <c r="V11" i="20"/>
  <c r="A11" i="20"/>
  <c r="D11" i="20"/>
  <c r="P11" i="20"/>
  <c r="I35" i="20"/>
  <c r="U35" i="20"/>
  <c r="A35" i="20"/>
  <c r="I29" i="20"/>
  <c r="U29" i="20"/>
  <c r="A29" i="20"/>
  <c r="A27" i="20"/>
  <c r="C20" i="20"/>
  <c r="O20" i="20"/>
  <c r="D20" i="20"/>
  <c r="P20" i="20"/>
  <c r="J20" i="20"/>
  <c r="V20" i="20"/>
  <c r="A20" i="20"/>
  <c r="I13" i="20"/>
  <c r="U13" i="20"/>
  <c r="C13" i="20"/>
  <c r="O13" i="20"/>
  <c r="U20" i="20"/>
  <c r="V13" i="20"/>
  <c r="A13" i="20"/>
  <c r="U4" i="20"/>
  <c r="I4" i="20"/>
  <c r="O4" i="20"/>
  <c r="P3" i="20"/>
  <c r="D3" i="20"/>
  <c r="A2" i="20"/>
  <c r="C2" i="20"/>
  <c r="AS68" i="13"/>
  <c r="AU68" i="13"/>
  <c r="AV68" i="13"/>
  <c r="AT84" i="13"/>
  <c r="AU84" i="13"/>
  <c r="Z84" i="13"/>
  <c r="E76" i="13"/>
  <c r="AK84" i="13"/>
  <c r="AK68" i="13"/>
  <c r="AT68" i="13"/>
  <c r="Y84" i="13"/>
  <c r="Y85" i="13" s="1"/>
  <c r="AV52" i="13"/>
  <c r="S52" i="13"/>
  <c r="C68" i="13"/>
  <c r="P52" i="13"/>
  <c r="Q52" i="13"/>
  <c r="D68" i="13"/>
  <c r="B68" i="13"/>
  <c r="G68" i="13"/>
  <c r="AJ84" i="13"/>
  <c r="AQ84" i="13"/>
  <c r="AA52" i="13"/>
  <c r="AJ52" i="13"/>
  <c r="Q36" i="13"/>
  <c r="AM52" i="13"/>
  <c r="F52" i="13"/>
  <c r="E36" i="13"/>
  <c r="F36" i="13"/>
  <c r="G52" i="13"/>
  <c r="AA44" i="13"/>
  <c r="W100" i="13"/>
  <c r="AA116" i="13"/>
  <c r="Z44" i="13"/>
  <c r="W116" i="13"/>
  <c r="AW116" i="13"/>
  <c r="AP115" i="13"/>
  <c r="AP116" i="13"/>
  <c r="X83" i="13"/>
  <c r="X85" i="13" s="1"/>
  <c r="G36" i="13"/>
  <c r="AV36" i="13"/>
  <c r="F68" i="13"/>
  <c r="H68" i="13"/>
  <c r="Y68" i="13"/>
  <c r="H52" i="13"/>
  <c r="W68" i="13"/>
  <c r="V68" i="13"/>
  <c r="H92" i="13"/>
  <c r="M116" i="13"/>
  <c r="R100" i="13"/>
  <c r="AK52" i="13"/>
  <c r="E108" i="13"/>
  <c r="O43" i="13"/>
  <c r="AU60" i="13"/>
  <c r="S116" i="13"/>
  <c r="AI100" i="13"/>
  <c r="W83" i="13"/>
  <c r="AS84" i="13"/>
  <c r="Z116" i="13"/>
  <c r="AS83" i="13"/>
  <c r="E84" i="13"/>
  <c r="E83" i="13"/>
  <c r="B84" i="13"/>
  <c r="C84" i="13"/>
  <c r="F84" i="13"/>
  <c r="L83" i="13"/>
  <c r="M83" i="13"/>
  <c r="N83" i="13"/>
  <c r="B83" i="13"/>
  <c r="O83" i="13"/>
  <c r="O85" i="13" s="1"/>
  <c r="AP83" i="13"/>
  <c r="L84" i="13"/>
  <c r="C83" i="13"/>
  <c r="AQ83" i="13"/>
  <c r="M84" i="13"/>
  <c r="D83" i="13"/>
  <c r="AR83" i="13"/>
  <c r="AR85" i="13" s="1"/>
  <c r="I84" i="13"/>
  <c r="AF83" i="13"/>
  <c r="AG83" i="13"/>
  <c r="AH83" i="13"/>
  <c r="V83" i="13"/>
  <c r="V85" i="13" s="1"/>
  <c r="S60" i="13"/>
  <c r="F116" i="13"/>
  <c r="S92" i="13"/>
  <c r="G116" i="13"/>
  <c r="AM36" i="13"/>
  <c r="AU36" i="13"/>
  <c r="D108" i="13"/>
  <c r="X116" i="13"/>
  <c r="AP68" i="13"/>
  <c r="S84" i="13"/>
  <c r="Q100" i="13"/>
  <c r="P60" i="13"/>
  <c r="AQ68" i="13"/>
  <c r="L100" i="13"/>
  <c r="H36" i="13"/>
  <c r="AR68" i="13"/>
  <c r="AP84" i="13"/>
  <c r="M100" i="13"/>
  <c r="AI124" i="13"/>
  <c r="W92" i="13"/>
  <c r="X92" i="13"/>
  <c r="F76" i="13"/>
  <c r="Z92" i="13"/>
  <c r="H76" i="13"/>
  <c r="AP92" i="13"/>
  <c r="I76" i="13"/>
  <c r="V76" i="13"/>
  <c r="W76" i="13"/>
  <c r="X76" i="13"/>
  <c r="V124" i="13"/>
  <c r="AR123" i="13"/>
  <c r="AS123" i="13"/>
  <c r="AQ115" i="13"/>
  <c r="AQ117" i="13" s="1"/>
  <c r="AR115" i="13"/>
  <c r="AS115" i="13"/>
  <c r="C115" i="13"/>
  <c r="O123" i="13"/>
  <c r="D115" i="13"/>
  <c r="Y123" i="13"/>
  <c r="B115" i="13"/>
  <c r="E115" i="13"/>
  <c r="O115" i="13"/>
  <c r="AP123" i="13"/>
  <c r="AQ123" i="13"/>
  <c r="N99" i="13"/>
  <c r="E124" i="13"/>
  <c r="B123" i="13"/>
  <c r="C123" i="13"/>
  <c r="F124" i="13"/>
  <c r="D123" i="13"/>
  <c r="G124" i="13"/>
  <c r="E123" i="13"/>
  <c r="E116" i="13"/>
  <c r="AW108" i="13"/>
  <c r="AP108" i="13"/>
  <c r="AQ108" i="13"/>
  <c r="AU108" i="13"/>
  <c r="AK124" i="13"/>
  <c r="X124" i="13"/>
  <c r="AL124" i="13"/>
  <c r="I124" i="13"/>
  <c r="Y124" i="13"/>
  <c r="AM124" i="13"/>
  <c r="AF123" i="13"/>
  <c r="AG123" i="13"/>
  <c r="L124" i="13"/>
  <c r="Z124" i="13"/>
  <c r="AP124" i="13"/>
  <c r="AH123" i="13"/>
  <c r="M124" i="13"/>
  <c r="AA124" i="13"/>
  <c r="AQ124" i="13"/>
  <c r="V123" i="13"/>
  <c r="AI123" i="13"/>
  <c r="N124" i="13"/>
  <c r="AB124" i="13"/>
  <c r="AR124" i="13"/>
  <c r="W123" i="13"/>
  <c r="O124" i="13"/>
  <c r="AC124" i="13"/>
  <c r="AS124" i="13"/>
  <c r="X123" i="13"/>
  <c r="B124" i="13"/>
  <c r="P124" i="13"/>
  <c r="AF124" i="13"/>
  <c r="AT124" i="13"/>
  <c r="L123" i="13"/>
  <c r="C124" i="13"/>
  <c r="Q124" i="13"/>
  <c r="AG124" i="13"/>
  <c r="AU124" i="13"/>
  <c r="M123" i="13"/>
  <c r="D124" i="13"/>
  <c r="R124" i="13"/>
  <c r="AH124" i="13"/>
  <c r="AV124" i="13"/>
  <c r="N123" i="13"/>
  <c r="AJ116" i="13"/>
  <c r="AK116" i="13"/>
  <c r="I116" i="13"/>
  <c r="Y116" i="13"/>
  <c r="AM116" i="13"/>
  <c r="AL116" i="13"/>
  <c r="AF115" i="13"/>
  <c r="AG115" i="13"/>
  <c r="AH115" i="13"/>
  <c r="V115" i="13"/>
  <c r="V117" i="13" s="1"/>
  <c r="AI115" i="13"/>
  <c r="AI117" i="13" s="1"/>
  <c r="N116" i="13"/>
  <c r="AB116" i="13"/>
  <c r="AR116" i="13"/>
  <c r="W115" i="13"/>
  <c r="O116" i="13"/>
  <c r="AC116" i="13"/>
  <c r="AS116" i="13"/>
  <c r="X115" i="13"/>
  <c r="B116" i="13"/>
  <c r="P116" i="13"/>
  <c r="AF116" i="13"/>
  <c r="AT116" i="13"/>
  <c r="L115" i="13"/>
  <c r="Y115" i="13"/>
  <c r="C116" i="13"/>
  <c r="Q116" i="13"/>
  <c r="AG116" i="13"/>
  <c r="AU116" i="13"/>
  <c r="M115" i="13"/>
  <c r="D116" i="13"/>
  <c r="R116" i="13"/>
  <c r="AH116" i="13"/>
  <c r="AV116" i="13"/>
  <c r="N115" i="13"/>
  <c r="AJ100" i="13"/>
  <c r="AP67" i="13"/>
  <c r="AS107" i="13"/>
  <c r="AQ75" i="13"/>
  <c r="AQ91" i="13"/>
  <c r="M99" i="13"/>
  <c r="AR75" i="13"/>
  <c r="AQ67" i="13"/>
  <c r="B75" i="13"/>
  <c r="AS75" i="13"/>
  <c r="AS91" i="13"/>
  <c r="Y99" i="13"/>
  <c r="B67" i="13"/>
  <c r="AR67" i="13"/>
  <c r="C75" i="13"/>
  <c r="D91" i="13"/>
  <c r="M107" i="13"/>
  <c r="AR91" i="13"/>
  <c r="C67" i="13"/>
  <c r="AS67" i="13"/>
  <c r="AS72" i="13" s="1"/>
  <c r="D75" i="13"/>
  <c r="E91" i="13"/>
  <c r="N107" i="13"/>
  <c r="D67" i="13"/>
  <c r="E75" i="13"/>
  <c r="X107" i="13"/>
  <c r="E67" i="13"/>
  <c r="E69" i="13" s="1"/>
  <c r="N91" i="13"/>
  <c r="O67" i="13"/>
  <c r="O75" i="13"/>
  <c r="O91" i="13"/>
  <c r="Y75" i="13"/>
  <c r="Y78" i="13" s="1"/>
  <c r="Y91" i="13"/>
  <c r="AP107" i="13"/>
  <c r="X67" i="13"/>
  <c r="X70" i="13" s="1"/>
  <c r="AQ107" i="13"/>
  <c r="Y67" i="13"/>
  <c r="B99" i="13"/>
  <c r="AR107" i="13"/>
  <c r="AP75" i="13"/>
  <c r="AP91" i="13"/>
  <c r="AB44" i="13"/>
  <c r="P36" i="13"/>
  <c r="R36" i="13"/>
  <c r="S36" i="13"/>
  <c r="AG44" i="13"/>
  <c r="Z108" i="13"/>
  <c r="B107" i="13"/>
  <c r="AG108" i="13"/>
  <c r="V100" i="13"/>
  <c r="L107" i="13"/>
  <c r="C108" i="13"/>
  <c r="O99" i="13"/>
  <c r="Y100" i="13"/>
  <c r="O107" i="13"/>
  <c r="L108" i="13"/>
  <c r="M108" i="13"/>
  <c r="AC44" i="13"/>
  <c r="Z100" i="13"/>
  <c r="AH100" i="13"/>
  <c r="Y107" i="13"/>
  <c r="Q108" i="13"/>
  <c r="R108" i="13"/>
  <c r="D100" i="13"/>
  <c r="V108" i="13"/>
  <c r="AV100" i="13"/>
  <c r="W108" i="13"/>
  <c r="E92" i="13"/>
  <c r="B91" i="13"/>
  <c r="C91" i="13"/>
  <c r="F92" i="13"/>
  <c r="AW84" i="13"/>
  <c r="N84" i="13"/>
  <c r="H84" i="13"/>
  <c r="AJ108" i="13"/>
  <c r="E100" i="13"/>
  <c r="AK108" i="13"/>
  <c r="AM100" i="13"/>
  <c r="D107" i="13"/>
  <c r="H108" i="13"/>
  <c r="X108" i="13"/>
  <c r="AL108" i="13"/>
  <c r="AL100" i="13"/>
  <c r="C107" i="13"/>
  <c r="I108" i="13"/>
  <c r="Y108" i="13"/>
  <c r="AM108" i="13"/>
  <c r="AA100" i="13"/>
  <c r="AQ100" i="13"/>
  <c r="AG107" i="13"/>
  <c r="G108" i="13"/>
  <c r="E99" i="13"/>
  <c r="AF99" i="13"/>
  <c r="AS99" i="13"/>
  <c r="I100" i="13"/>
  <c r="AG99" i="13"/>
  <c r="AP99" i="13"/>
  <c r="F100" i="13"/>
  <c r="C99" i="13"/>
  <c r="AQ99" i="13"/>
  <c r="G100" i="13"/>
  <c r="AA108" i="13"/>
  <c r="W99" i="13"/>
  <c r="O100" i="13"/>
  <c r="AC100" i="13"/>
  <c r="AS100" i="13"/>
  <c r="V107" i="13"/>
  <c r="AI107" i="13"/>
  <c r="AI109" i="13" s="1"/>
  <c r="N108" i="13"/>
  <c r="AB108" i="13"/>
  <c r="AR108" i="13"/>
  <c r="AW100" i="13"/>
  <c r="D99" i="13"/>
  <c r="AR99" i="13"/>
  <c r="H100" i="13"/>
  <c r="X99" i="13"/>
  <c r="B100" i="13"/>
  <c r="P100" i="13"/>
  <c r="AF100" i="13"/>
  <c r="AT100" i="13"/>
  <c r="W107" i="13"/>
  <c r="O108" i="13"/>
  <c r="AC108" i="13"/>
  <c r="AS108" i="13"/>
  <c r="AP100" i="13"/>
  <c r="E107" i="13"/>
  <c r="E109" i="13" s="1"/>
  <c r="AF107" i="13"/>
  <c r="AH99" i="13"/>
  <c r="V99" i="13"/>
  <c r="AI99" i="13"/>
  <c r="AI101" i="13" s="1"/>
  <c r="N100" i="13"/>
  <c r="AB100" i="13"/>
  <c r="AR100" i="13"/>
  <c r="AH107" i="13"/>
  <c r="L99" i="13"/>
  <c r="C100" i="13"/>
  <c r="AG100" i="13"/>
  <c r="B108" i="13"/>
  <c r="P108" i="13"/>
  <c r="AF108" i="13"/>
  <c r="AT108" i="13"/>
  <c r="AH108" i="13"/>
  <c r="AJ92" i="13"/>
  <c r="AK92" i="13"/>
  <c r="AL92" i="13"/>
  <c r="AM84" i="13"/>
  <c r="AF91" i="13"/>
  <c r="I92" i="13"/>
  <c r="Y92" i="13"/>
  <c r="AM92" i="13"/>
  <c r="AG91" i="13"/>
  <c r="AH91" i="13"/>
  <c r="M92" i="13"/>
  <c r="AA92" i="13"/>
  <c r="AQ92" i="13"/>
  <c r="V91" i="13"/>
  <c r="V93" i="13" s="1"/>
  <c r="AI91" i="13"/>
  <c r="AI93" i="13" s="1"/>
  <c r="N92" i="13"/>
  <c r="AB92" i="13"/>
  <c r="AR92" i="13"/>
  <c r="AA84" i="13"/>
  <c r="W91" i="13"/>
  <c r="O92" i="13"/>
  <c r="AC92" i="13"/>
  <c r="AS92" i="13"/>
  <c r="AC84" i="13"/>
  <c r="X91" i="13"/>
  <c r="B92" i="13"/>
  <c r="P92" i="13"/>
  <c r="AF92" i="13"/>
  <c r="AT92" i="13"/>
  <c r="AG84" i="13"/>
  <c r="D84" i="13"/>
  <c r="R84" i="13"/>
  <c r="AH84" i="13"/>
  <c r="AV84" i="13"/>
  <c r="L91" i="13"/>
  <c r="L93" i="13" s="1"/>
  <c r="C92" i="13"/>
  <c r="Q92" i="13"/>
  <c r="AG92" i="13"/>
  <c r="AU92" i="13"/>
  <c r="AL84" i="13"/>
  <c r="AB84" i="13"/>
  <c r="P84" i="13"/>
  <c r="AF84" i="13"/>
  <c r="Q84" i="13"/>
  <c r="AI84" i="13"/>
  <c r="M91" i="13"/>
  <c r="D92" i="13"/>
  <c r="R92" i="13"/>
  <c r="AH92" i="13"/>
  <c r="AV92" i="13"/>
  <c r="AJ76" i="13"/>
  <c r="AK76" i="13"/>
  <c r="AL76" i="13"/>
  <c r="AM68" i="13"/>
  <c r="AM76" i="13"/>
  <c r="AF75" i="13"/>
  <c r="AG75" i="13"/>
  <c r="L76" i="13"/>
  <c r="Z76" i="13"/>
  <c r="AP76" i="13"/>
  <c r="AF67" i="13"/>
  <c r="AH75" i="13"/>
  <c r="M76" i="13"/>
  <c r="AA76" i="13"/>
  <c r="AQ76" i="13"/>
  <c r="AH67" i="13"/>
  <c r="M68" i="13"/>
  <c r="AA68" i="13"/>
  <c r="V67" i="13"/>
  <c r="AI67" i="13"/>
  <c r="N68" i="13"/>
  <c r="AB68" i="13"/>
  <c r="W67" i="13"/>
  <c r="O68" i="13"/>
  <c r="AC68" i="13"/>
  <c r="V75" i="13"/>
  <c r="AI75" i="13"/>
  <c r="AI77" i="13" s="1"/>
  <c r="N76" i="13"/>
  <c r="AB76" i="13"/>
  <c r="AR76" i="13"/>
  <c r="AG67" i="13"/>
  <c r="W75" i="13"/>
  <c r="O76" i="13"/>
  <c r="AC76" i="13"/>
  <c r="AS76" i="13"/>
  <c r="X75" i="13"/>
  <c r="B76" i="13"/>
  <c r="P76" i="13"/>
  <c r="AF76" i="13"/>
  <c r="AT76" i="13"/>
  <c r="Q68" i="13"/>
  <c r="AG68" i="13"/>
  <c r="M67" i="13"/>
  <c r="L75" i="13"/>
  <c r="C76" i="13"/>
  <c r="Q76" i="13"/>
  <c r="AG76" i="13"/>
  <c r="AU76" i="13"/>
  <c r="P68" i="13"/>
  <c r="AF68" i="13"/>
  <c r="L67" i="13"/>
  <c r="L69" i="13" s="1"/>
  <c r="R68" i="13"/>
  <c r="AH68" i="13"/>
  <c r="N67" i="13"/>
  <c r="S68" i="13"/>
  <c r="AI68" i="13"/>
  <c r="M75" i="13"/>
  <c r="D76" i="13"/>
  <c r="R76" i="13"/>
  <c r="AH76" i="13"/>
  <c r="AV76" i="13"/>
  <c r="AL68" i="13"/>
  <c r="N75" i="13"/>
  <c r="G60" i="13"/>
  <c r="AK60" i="13"/>
  <c r="R60" i="13"/>
  <c r="H60" i="13"/>
  <c r="I60" i="13"/>
  <c r="S44" i="13"/>
  <c r="AW36" i="13"/>
  <c r="F28" i="13"/>
  <c r="AB52" i="13"/>
  <c r="R44" i="13"/>
  <c r="AA60" i="13"/>
  <c r="AB60" i="13"/>
  <c r="D36" i="13"/>
  <c r="X28" i="13"/>
  <c r="AG28" i="13"/>
  <c r="AL60" i="13"/>
  <c r="H20" i="13"/>
  <c r="G28" i="13"/>
  <c r="H28" i="13"/>
  <c r="Q28" i="13"/>
  <c r="R28" i="13"/>
  <c r="AL20" i="13"/>
  <c r="Z20" i="13"/>
  <c r="AK28" i="13"/>
  <c r="AA20" i="13"/>
  <c r="AC20" i="13"/>
  <c r="G20" i="13"/>
  <c r="AU20" i="13"/>
  <c r="AV20" i="13"/>
  <c r="AB28" i="13"/>
  <c r="F20" i="13"/>
  <c r="F44" i="13"/>
  <c r="P28" i="13"/>
  <c r="Z36" i="13"/>
  <c r="Z60" i="13"/>
  <c r="AJ20" i="13"/>
  <c r="AJ44" i="13"/>
  <c r="AT28" i="13"/>
  <c r="AU52" i="13"/>
  <c r="AA36" i="13"/>
  <c r="AK20" i="13"/>
  <c r="AK44" i="13"/>
  <c r="AU28" i="13"/>
  <c r="AA28" i="13"/>
  <c r="G44" i="13"/>
  <c r="H44" i="13"/>
  <c r="AL44" i="13"/>
  <c r="AV28" i="13"/>
  <c r="Q20" i="13"/>
  <c r="AB36" i="13"/>
  <c r="AW60" i="13"/>
  <c r="AJ28" i="13"/>
  <c r="AT12" i="13"/>
  <c r="AU12" i="13"/>
  <c r="AT52" i="13"/>
  <c r="AL28" i="13"/>
  <c r="AV12" i="13"/>
  <c r="P20" i="13"/>
  <c r="P44" i="13"/>
  <c r="Z28" i="13"/>
  <c r="Z52" i="13"/>
  <c r="AJ12" i="13"/>
  <c r="AJ36" i="13"/>
  <c r="AJ60" i="13"/>
  <c r="AT20" i="13"/>
  <c r="AT44" i="13"/>
  <c r="AK12" i="13"/>
  <c r="AK36" i="13"/>
  <c r="AU44" i="13"/>
  <c r="R20" i="13"/>
  <c r="AV44" i="13"/>
  <c r="AL12" i="13"/>
  <c r="AL36" i="13"/>
  <c r="AT60" i="13"/>
  <c r="AS44" i="13"/>
  <c r="AR44" i="13"/>
  <c r="AQ44" i="13"/>
  <c r="AP44" i="13"/>
  <c r="AQ60" i="13"/>
  <c r="AI60" i="13"/>
  <c r="Y60" i="13"/>
  <c r="O60" i="13"/>
  <c r="E60" i="13"/>
  <c r="AR52" i="13"/>
  <c r="AF52" i="13"/>
  <c r="Y52" i="13"/>
  <c r="L52" i="13"/>
  <c r="D52" i="13"/>
  <c r="AI44" i="13"/>
  <c r="L44" i="13"/>
  <c r="E44" i="13"/>
  <c r="AS36" i="13"/>
  <c r="L36" i="13"/>
  <c r="AR28" i="13"/>
  <c r="AH28" i="13"/>
  <c r="W28" i="13"/>
  <c r="N28" i="13"/>
  <c r="E28" i="13"/>
  <c r="AQ20" i="13"/>
  <c r="M20" i="13"/>
  <c r="AH12" i="13"/>
  <c r="K11" i="13"/>
  <c r="A11" i="13"/>
  <c r="AO3" i="13"/>
  <c r="AE3" i="13"/>
  <c r="U3" i="13"/>
  <c r="K3" i="13"/>
  <c r="O4" i="13" s="1"/>
  <c r="A3" i="13"/>
  <c r="I402" i="11"/>
  <c r="E402" i="11"/>
  <c r="C402" i="11"/>
  <c r="B402" i="11"/>
  <c r="I401" i="11"/>
  <c r="I403" i="11" s="1"/>
  <c r="H401" i="11"/>
  <c r="F401" i="11"/>
  <c r="E401" i="11"/>
  <c r="C401" i="11"/>
  <c r="C403" i="11" s="1"/>
  <c r="B401" i="11"/>
  <c r="B398" i="11"/>
  <c r="I397" i="11"/>
  <c r="H398" i="11" s="1"/>
  <c r="H397" i="11"/>
  <c r="F397" i="11"/>
  <c r="E397" i="11"/>
  <c r="E398" i="11" s="1"/>
  <c r="C397" i="11"/>
  <c r="B397" i="11"/>
  <c r="C394" i="11"/>
  <c r="F394" i="11" s="1"/>
  <c r="I394" i="11" s="1"/>
  <c r="B394" i="11"/>
  <c r="E394" i="11" s="1"/>
  <c r="H394" i="11" s="1"/>
  <c r="L388" i="11"/>
  <c r="K388" i="11"/>
  <c r="O387" i="11"/>
  <c r="N387" i="11"/>
  <c r="M387" i="11"/>
  <c r="H387" i="11"/>
  <c r="B387" i="11"/>
  <c r="A387" i="11"/>
  <c r="C385" i="11"/>
  <c r="C387" i="11" s="1"/>
  <c r="G387" i="11" s="1"/>
  <c r="H379" i="11"/>
  <c r="I378" i="11"/>
  <c r="F378" i="11"/>
  <c r="F379" i="11" s="1"/>
  <c r="E378" i="11"/>
  <c r="C378" i="11"/>
  <c r="B378" i="11"/>
  <c r="I377" i="11"/>
  <c r="H378" i="11" s="1"/>
  <c r="H377" i="11"/>
  <c r="F377" i="11"/>
  <c r="E377" i="11"/>
  <c r="C377" i="11"/>
  <c r="C379" i="11" s="1"/>
  <c r="B377" i="11"/>
  <c r="B374" i="11"/>
  <c r="I373" i="11"/>
  <c r="H373" i="11"/>
  <c r="H374" i="11" s="1"/>
  <c r="F373" i="11"/>
  <c r="E373" i="11"/>
  <c r="E374" i="11" s="1"/>
  <c r="C373" i="11"/>
  <c r="B373" i="11"/>
  <c r="F370" i="11"/>
  <c r="I370" i="11" s="1"/>
  <c r="C370" i="11"/>
  <c r="B370" i="11"/>
  <c r="E370" i="11" s="1"/>
  <c r="H370" i="11" s="1"/>
  <c r="L364" i="11"/>
  <c r="K364" i="11"/>
  <c r="O363" i="11"/>
  <c r="N363" i="11"/>
  <c r="M363" i="11"/>
  <c r="H363" i="11"/>
  <c r="G363" i="11"/>
  <c r="C363" i="11"/>
  <c r="B363" i="11"/>
  <c r="A363" i="11"/>
  <c r="C361" i="11"/>
  <c r="F355" i="11"/>
  <c r="H354" i="11"/>
  <c r="F354" i="11"/>
  <c r="E354" i="11"/>
  <c r="E355" i="11" s="1"/>
  <c r="C354" i="11"/>
  <c r="I353" i="11"/>
  <c r="H353" i="11"/>
  <c r="I354" i="11" s="1"/>
  <c r="I355" i="11" s="1"/>
  <c r="F353" i="11"/>
  <c r="E353" i="11"/>
  <c r="C353" i="11"/>
  <c r="B353" i="11"/>
  <c r="I349" i="11"/>
  <c r="H349" i="11"/>
  <c r="F349" i="11"/>
  <c r="E350" i="11" s="1"/>
  <c r="E349" i="11"/>
  <c r="C349" i="11"/>
  <c r="B349" i="11"/>
  <c r="B350" i="11" s="1"/>
  <c r="C346" i="11"/>
  <c r="F346" i="11" s="1"/>
  <c r="I346" i="11" s="1"/>
  <c r="B346" i="11"/>
  <c r="E346" i="11" s="1"/>
  <c r="H346" i="11" s="1"/>
  <c r="L340" i="11"/>
  <c r="K340" i="11"/>
  <c r="O339" i="11"/>
  <c r="N339" i="11"/>
  <c r="M339" i="11"/>
  <c r="H339" i="11"/>
  <c r="C339" i="11"/>
  <c r="G339" i="11" s="1"/>
  <c r="B339" i="11"/>
  <c r="A339" i="11"/>
  <c r="C337" i="11"/>
  <c r="H331" i="11"/>
  <c r="I330" i="11"/>
  <c r="E330" i="11"/>
  <c r="I329" i="11"/>
  <c r="H330" i="11" s="1"/>
  <c r="H329" i="11"/>
  <c r="F329" i="11"/>
  <c r="E329" i="11"/>
  <c r="C329" i="11"/>
  <c r="C331" i="11" s="1"/>
  <c r="B329" i="11"/>
  <c r="C330" i="11" s="1"/>
  <c r="I325" i="11"/>
  <c r="H326" i="11" s="1"/>
  <c r="H325" i="11"/>
  <c r="F325" i="11"/>
  <c r="E325" i="11"/>
  <c r="C325" i="11"/>
  <c r="B325" i="11"/>
  <c r="B326" i="11" s="1"/>
  <c r="F322" i="11"/>
  <c r="I322" i="11" s="1"/>
  <c r="E322" i="11"/>
  <c r="H322" i="11" s="1"/>
  <c r="C322" i="11"/>
  <c r="B322" i="11"/>
  <c r="L316" i="11"/>
  <c r="K316" i="11"/>
  <c r="O315" i="11"/>
  <c r="N315" i="11"/>
  <c r="M315" i="11"/>
  <c r="H315" i="11"/>
  <c r="B315" i="11"/>
  <c r="A315" i="11"/>
  <c r="C313" i="11"/>
  <c r="C315" i="11" s="1"/>
  <c r="G315" i="11" s="1"/>
  <c r="I306" i="11"/>
  <c r="B306" i="11"/>
  <c r="I305" i="11"/>
  <c r="I307" i="11" s="1"/>
  <c r="H305" i="11"/>
  <c r="F305" i="11"/>
  <c r="E305" i="11"/>
  <c r="C305" i="11"/>
  <c r="C307" i="11" s="1"/>
  <c r="B305" i="11"/>
  <c r="C306" i="11" s="1"/>
  <c r="E302" i="11"/>
  <c r="I301" i="11"/>
  <c r="H302" i="11" s="1"/>
  <c r="K289" i="11" s="1"/>
  <c r="H301" i="11"/>
  <c r="F301" i="11"/>
  <c r="E301" i="11"/>
  <c r="C301" i="11"/>
  <c r="B301" i="11"/>
  <c r="B302" i="11" s="1"/>
  <c r="C298" i="11"/>
  <c r="F298" i="11" s="1"/>
  <c r="I298" i="11" s="1"/>
  <c r="B298" i="11"/>
  <c r="E298" i="11" s="1"/>
  <c r="H298" i="11" s="1"/>
  <c r="L292" i="11"/>
  <c r="K292" i="11"/>
  <c r="O291" i="11"/>
  <c r="N291" i="11"/>
  <c r="M291" i="11"/>
  <c r="H291" i="11"/>
  <c r="B291" i="11"/>
  <c r="A291" i="11"/>
  <c r="C289" i="11"/>
  <c r="C291" i="11" s="1"/>
  <c r="G291" i="11" s="1"/>
  <c r="H283" i="11"/>
  <c r="H282" i="11"/>
  <c r="I281" i="11"/>
  <c r="H281" i="11"/>
  <c r="I282" i="11" s="1"/>
  <c r="F281" i="11"/>
  <c r="E281" i="11"/>
  <c r="C281" i="11"/>
  <c r="C283" i="11" s="1"/>
  <c r="B281" i="11"/>
  <c r="C282" i="11" s="1"/>
  <c r="E278" i="11"/>
  <c r="I277" i="11"/>
  <c r="H277" i="11"/>
  <c r="H278" i="11" s="1"/>
  <c r="F277" i="11"/>
  <c r="E277" i="11"/>
  <c r="C277" i="11"/>
  <c r="B277" i="11"/>
  <c r="F274" i="11"/>
  <c r="I274" i="11" s="1"/>
  <c r="E274" i="11"/>
  <c r="H274" i="11" s="1"/>
  <c r="C274" i="11"/>
  <c r="B274" i="11"/>
  <c r="L268" i="11"/>
  <c r="K268" i="11"/>
  <c r="O267" i="11"/>
  <c r="N267" i="11"/>
  <c r="M267" i="11"/>
  <c r="H267" i="11"/>
  <c r="B267" i="11"/>
  <c r="A267" i="11"/>
  <c r="C265" i="11"/>
  <c r="C267" i="11" s="1"/>
  <c r="G267" i="11" s="1"/>
  <c r="I258" i="11"/>
  <c r="H258" i="11"/>
  <c r="H259" i="11" s="1"/>
  <c r="E258" i="11"/>
  <c r="C258" i="11"/>
  <c r="B258" i="11"/>
  <c r="I257" i="11"/>
  <c r="H257" i="11"/>
  <c r="F257" i="11"/>
  <c r="E257" i="11"/>
  <c r="F258" i="11" s="1"/>
  <c r="C257" i="11"/>
  <c r="C259" i="11" s="1"/>
  <c r="B257" i="11"/>
  <c r="B259" i="11" s="1"/>
  <c r="B260" i="11" s="1"/>
  <c r="B262" i="11" s="1"/>
  <c r="H254" i="11"/>
  <c r="B254" i="11"/>
  <c r="I253" i="11"/>
  <c r="H253" i="11"/>
  <c r="F253" i="11"/>
  <c r="E254" i="11" s="1"/>
  <c r="E253" i="11"/>
  <c r="C253" i="11"/>
  <c r="B253" i="11"/>
  <c r="E250" i="11"/>
  <c r="H250" i="11" s="1"/>
  <c r="C250" i="11"/>
  <c r="F250" i="11" s="1"/>
  <c r="I250" i="11" s="1"/>
  <c r="B250" i="11"/>
  <c r="L244" i="11"/>
  <c r="K244" i="11"/>
  <c r="O243" i="11"/>
  <c r="N243" i="11"/>
  <c r="M243" i="11"/>
  <c r="H243" i="11"/>
  <c r="G243" i="11"/>
  <c r="C243" i="11"/>
  <c r="B243" i="11"/>
  <c r="A243" i="11"/>
  <c r="C241" i="11"/>
  <c r="C234" i="11"/>
  <c r="B234" i="11"/>
  <c r="I233" i="11"/>
  <c r="H233" i="11"/>
  <c r="I234" i="11" s="1"/>
  <c r="F233" i="11"/>
  <c r="E233" i="11"/>
  <c r="C233" i="11"/>
  <c r="B233" i="11"/>
  <c r="B235" i="11" s="1"/>
  <c r="I229" i="11"/>
  <c r="H229" i="11"/>
  <c r="H230" i="11" s="1"/>
  <c r="F229" i="11"/>
  <c r="E229" i="11"/>
  <c r="E230" i="11" s="1"/>
  <c r="C229" i="11"/>
  <c r="B229" i="11"/>
  <c r="B230" i="11" s="1"/>
  <c r="I226" i="11"/>
  <c r="F226" i="11"/>
  <c r="C226" i="11"/>
  <c r="B226" i="11"/>
  <c r="E226" i="11" s="1"/>
  <c r="H226" i="11" s="1"/>
  <c r="L220" i="11"/>
  <c r="K220" i="11"/>
  <c r="O219" i="11"/>
  <c r="N219" i="11"/>
  <c r="M219" i="11"/>
  <c r="H219" i="11"/>
  <c r="C219" i="11"/>
  <c r="B219" i="11"/>
  <c r="A219" i="11"/>
  <c r="C217" i="11"/>
  <c r="E211" i="11"/>
  <c r="H210" i="11"/>
  <c r="F210" i="11"/>
  <c r="E210" i="11"/>
  <c r="I209" i="11"/>
  <c r="H209" i="11"/>
  <c r="I210" i="11" s="1"/>
  <c r="I211" i="11" s="1"/>
  <c r="F209" i="11"/>
  <c r="E209" i="11"/>
  <c r="C209" i="11"/>
  <c r="B209" i="11"/>
  <c r="C210" i="11" s="1"/>
  <c r="E206" i="11"/>
  <c r="I205" i="11"/>
  <c r="H205" i="11"/>
  <c r="F205" i="11"/>
  <c r="E205" i="11"/>
  <c r="C205" i="11"/>
  <c r="B205" i="11"/>
  <c r="B206" i="11" s="1"/>
  <c r="F202" i="11"/>
  <c r="I202" i="11" s="1"/>
  <c r="C202" i="11"/>
  <c r="B202" i="11"/>
  <c r="E202" i="11" s="1"/>
  <c r="H202" i="11" s="1"/>
  <c r="L196" i="11"/>
  <c r="K196" i="11"/>
  <c r="O195" i="11"/>
  <c r="N195" i="11"/>
  <c r="M195" i="11"/>
  <c r="H195" i="11"/>
  <c r="C195" i="11"/>
  <c r="G195" i="11" s="1"/>
  <c r="B195" i="11"/>
  <c r="A195" i="11"/>
  <c r="C193" i="11"/>
  <c r="H186" i="11"/>
  <c r="B186" i="11"/>
  <c r="I185" i="11"/>
  <c r="H185" i="11"/>
  <c r="F185" i="11"/>
  <c r="E186" i="11" s="1"/>
  <c r="E185" i="11"/>
  <c r="C185" i="11"/>
  <c r="B185" i="11"/>
  <c r="I181" i="11"/>
  <c r="H181" i="11"/>
  <c r="H182" i="11" s="1"/>
  <c r="F181" i="11"/>
  <c r="E181" i="11"/>
  <c r="E182" i="11" s="1"/>
  <c r="C181" i="11"/>
  <c r="B181" i="11"/>
  <c r="B182" i="11" s="1"/>
  <c r="H178" i="11"/>
  <c r="F178" i="11"/>
  <c r="I178" i="11" s="1"/>
  <c r="E178" i="11"/>
  <c r="C178" i="11"/>
  <c r="B178" i="11"/>
  <c r="L172" i="11"/>
  <c r="K172" i="11"/>
  <c r="O171" i="11"/>
  <c r="N171" i="11"/>
  <c r="M171" i="11"/>
  <c r="H171" i="11"/>
  <c r="B171" i="11"/>
  <c r="A171" i="11"/>
  <c r="C169" i="11"/>
  <c r="C171" i="11" s="1"/>
  <c r="G171" i="11" s="1"/>
  <c r="H163" i="11"/>
  <c r="I162" i="11"/>
  <c r="I163" i="11" s="1"/>
  <c r="H162" i="11"/>
  <c r="F162" i="11"/>
  <c r="B162" i="11"/>
  <c r="I161" i="11"/>
  <c r="H161" i="11"/>
  <c r="F161" i="11"/>
  <c r="E162" i="11" s="1"/>
  <c r="E161" i="11"/>
  <c r="E163" i="11" s="1"/>
  <c r="C161" i="11"/>
  <c r="B161" i="11"/>
  <c r="E158" i="11"/>
  <c r="I157" i="11"/>
  <c r="H158" i="11" s="1"/>
  <c r="H157" i="11"/>
  <c r="F157" i="11"/>
  <c r="E157" i="11"/>
  <c r="C157" i="11"/>
  <c r="B157" i="11"/>
  <c r="B158" i="11" s="1"/>
  <c r="F154" i="11"/>
  <c r="I154" i="11" s="1"/>
  <c r="C154" i="11"/>
  <c r="B154" i="11"/>
  <c r="E154" i="11" s="1"/>
  <c r="H154" i="11" s="1"/>
  <c r="L148" i="11"/>
  <c r="K148" i="11"/>
  <c r="O147" i="11"/>
  <c r="N147" i="11"/>
  <c r="M147" i="11"/>
  <c r="H147" i="11"/>
  <c r="C147" i="11"/>
  <c r="G147" i="11" s="1"/>
  <c r="B147" i="11"/>
  <c r="A147" i="11"/>
  <c r="C145" i="11"/>
  <c r="H138" i="11"/>
  <c r="F138" i="11"/>
  <c r="E138" i="11"/>
  <c r="C138" i="11"/>
  <c r="B138" i="11"/>
  <c r="I137" i="11"/>
  <c r="H137" i="11"/>
  <c r="H139" i="11" s="1"/>
  <c r="F137" i="11"/>
  <c r="F139" i="11" s="1"/>
  <c r="E137" i="11"/>
  <c r="E139" i="11" s="1"/>
  <c r="E140" i="11" s="1"/>
  <c r="E142" i="11" s="1"/>
  <c r="C137" i="11"/>
  <c r="B137" i="11"/>
  <c r="B139" i="11" s="1"/>
  <c r="B134" i="11"/>
  <c r="I133" i="11"/>
  <c r="H133" i="11"/>
  <c r="H134" i="11" s="1"/>
  <c r="F133" i="11"/>
  <c r="E134" i="11" s="1"/>
  <c r="E133" i="11"/>
  <c r="C133" i="11"/>
  <c r="B133" i="11"/>
  <c r="F130" i="11"/>
  <c r="I130" i="11" s="1"/>
  <c r="C130" i="11"/>
  <c r="B130" i="11"/>
  <c r="E130" i="11" s="1"/>
  <c r="H130" i="11" s="1"/>
  <c r="L124" i="11"/>
  <c r="K124" i="11"/>
  <c r="O123" i="11"/>
  <c r="N123" i="11"/>
  <c r="M123" i="11"/>
  <c r="H123" i="11"/>
  <c r="C123" i="11"/>
  <c r="G123" i="11" s="1"/>
  <c r="B123" i="11"/>
  <c r="A123" i="11"/>
  <c r="C121" i="11"/>
  <c r="H114" i="11"/>
  <c r="E114" i="11"/>
  <c r="C114" i="11"/>
  <c r="I113" i="11"/>
  <c r="H113" i="11"/>
  <c r="F113" i="11"/>
  <c r="E113" i="11"/>
  <c r="F114" i="11" s="1"/>
  <c r="C113" i="11"/>
  <c r="C115" i="11" s="1"/>
  <c r="B113" i="11"/>
  <c r="E110" i="11"/>
  <c r="I109" i="11"/>
  <c r="H109" i="11"/>
  <c r="H110" i="11" s="1"/>
  <c r="F109" i="11"/>
  <c r="E109" i="11"/>
  <c r="C109" i="11"/>
  <c r="B110" i="11" s="1"/>
  <c r="B109" i="11"/>
  <c r="F106" i="11"/>
  <c r="I106" i="11" s="1"/>
  <c r="E106" i="11"/>
  <c r="H106" i="11" s="1"/>
  <c r="C106" i="11"/>
  <c r="B106" i="11"/>
  <c r="L100" i="11"/>
  <c r="K100" i="11"/>
  <c r="O99" i="11"/>
  <c r="N99" i="11"/>
  <c r="M99" i="11"/>
  <c r="H99" i="11"/>
  <c r="B99" i="11"/>
  <c r="A99" i="11"/>
  <c r="C97" i="11"/>
  <c r="C99" i="11" s="1"/>
  <c r="G99" i="11" s="1"/>
  <c r="B91" i="11"/>
  <c r="I90" i="11"/>
  <c r="H90" i="11"/>
  <c r="H91" i="11" s="1"/>
  <c r="H92" i="11" s="1"/>
  <c r="H94" i="11" s="1"/>
  <c r="F90" i="11"/>
  <c r="B90" i="11"/>
  <c r="I89" i="11"/>
  <c r="I91" i="11" s="1"/>
  <c r="H89" i="11"/>
  <c r="F89" i="11"/>
  <c r="F91" i="11" s="1"/>
  <c r="E89" i="11"/>
  <c r="C89" i="11"/>
  <c r="B89" i="11"/>
  <c r="C90" i="11" s="1"/>
  <c r="E86" i="11"/>
  <c r="I85" i="11"/>
  <c r="H85" i="11"/>
  <c r="H86" i="11" s="1"/>
  <c r="F85" i="11"/>
  <c r="E85" i="11"/>
  <c r="C85" i="11"/>
  <c r="B85" i="11"/>
  <c r="B86" i="11" s="1"/>
  <c r="E82" i="11"/>
  <c r="H82" i="11" s="1"/>
  <c r="C82" i="11"/>
  <c r="F82" i="11" s="1"/>
  <c r="I82" i="11" s="1"/>
  <c r="B82" i="11"/>
  <c r="L76" i="11"/>
  <c r="K76" i="11"/>
  <c r="O75" i="11"/>
  <c r="N75" i="11"/>
  <c r="M75" i="11"/>
  <c r="H75" i="11"/>
  <c r="C75" i="11"/>
  <c r="G75" i="11" s="1"/>
  <c r="B75" i="11"/>
  <c r="A75" i="11"/>
  <c r="C73" i="11"/>
  <c r="F66" i="11"/>
  <c r="F67" i="11" s="1"/>
  <c r="B66" i="11"/>
  <c r="I65" i="11"/>
  <c r="H66" i="11" s="1"/>
  <c r="H65" i="11"/>
  <c r="F65" i="11"/>
  <c r="E66" i="11" s="1"/>
  <c r="E65" i="11"/>
  <c r="C65" i="11"/>
  <c r="B65" i="11"/>
  <c r="B67" i="11" s="1"/>
  <c r="I61" i="11"/>
  <c r="H61" i="11"/>
  <c r="F61" i="11"/>
  <c r="E61" i="11"/>
  <c r="E62" i="11" s="1"/>
  <c r="C61" i="11"/>
  <c r="B61" i="11"/>
  <c r="B62" i="11" s="1"/>
  <c r="H58" i="11"/>
  <c r="F58" i="11"/>
  <c r="I58" i="11" s="1"/>
  <c r="C58" i="11"/>
  <c r="B58" i="11"/>
  <c r="E58" i="11" s="1"/>
  <c r="L52" i="11"/>
  <c r="K52" i="11"/>
  <c r="O51" i="11"/>
  <c r="N51" i="11"/>
  <c r="M51" i="11"/>
  <c r="H51" i="11"/>
  <c r="B51" i="11"/>
  <c r="A51" i="11"/>
  <c r="C49" i="11"/>
  <c r="C51" i="11" s="1"/>
  <c r="H44" i="11"/>
  <c r="H46" i="11" s="1"/>
  <c r="B43" i="11"/>
  <c r="I42" i="11"/>
  <c r="H42" i="11"/>
  <c r="E42" i="11"/>
  <c r="C42" i="11"/>
  <c r="B42" i="11"/>
  <c r="I41" i="11"/>
  <c r="I43" i="11" s="1"/>
  <c r="H41" i="11"/>
  <c r="H43" i="11" s="1"/>
  <c r="F41" i="11"/>
  <c r="E41" i="11"/>
  <c r="C41" i="11"/>
  <c r="C43" i="11" s="1"/>
  <c r="B41" i="11"/>
  <c r="H38" i="11"/>
  <c r="I37" i="11"/>
  <c r="H37" i="11"/>
  <c r="F37" i="11"/>
  <c r="E37" i="11"/>
  <c r="E38" i="11" s="1"/>
  <c r="C37" i="11"/>
  <c r="B37" i="11"/>
  <c r="H34" i="11"/>
  <c r="E34" i="11"/>
  <c r="C34" i="11"/>
  <c r="F34" i="11" s="1"/>
  <c r="I34" i="11" s="1"/>
  <c r="B34" i="11"/>
  <c r="L28" i="11"/>
  <c r="K28" i="11"/>
  <c r="O27" i="11"/>
  <c r="N27" i="11"/>
  <c r="M27" i="11"/>
  <c r="H27" i="11"/>
  <c r="C27" i="11"/>
  <c r="G27" i="11" s="1"/>
  <c r="B27" i="11"/>
  <c r="A27" i="11"/>
  <c r="C25" i="11"/>
  <c r="F18" i="11"/>
  <c r="I17" i="11"/>
  <c r="H17" i="11"/>
  <c r="I18" i="11" s="1"/>
  <c r="F17" i="11"/>
  <c r="E17" i="11"/>
  <c r="C17" i="11"/>
  <c r="B17" i="11"/>
  <c r="C18" i="11" s="1"/>
  <c r="I13" i="11"/>
  <c r="H14" i="11" s="1"/>
  <c r="H13" i="11"/>
  <c r="F13" i="11"/>
  <c r="E13" i="11"/>
  <c r="E14" i="11" s="1"/>
  <c r="C13" i="11"/>
  <c r="B13" i="11"/>
  <c r="B14" i="11" s="1"/>
  <c r="H10" i="11"/>
  <c r="F10" i="11"/>
  <c r="I10" i="11" s="1"/>
  <c r="E10" i="11"/>
  <c r="C10" i="11"/>
  <c r="B10" i="11"/>
  <c r="L4" i="11"/>
  <c r="K4" i="11"/>
  <c r="O3" i="11"/>
  <c r="N3" i="11"/>
  <c r="M3" i="11"/>
  <c r="H3" i="11"/>
  <c r="C3" i="11"/>
  <c r="G3" i="11" s="1"/>
  <c r="B3" i="11"/>
  <c r="A3" i="11"/>
  <c r="C1" i="11"/>
  <c r="I282" i="10"/>
  <c r="H282" i="10"/>
  <c r="E282" i="10"/>
  <c r="I281" i="10"/>
  <c r="I283" i="10" s="1"/>
  <c r="H281" i="10"/>
  <c r="F281" i="10"/>
  <c r="E281" i="10"/>
  <c r="F282" i="10" s="1"/>
  <c r="C281" i="10"/>
  <c r="B281" i="10"/>
  <c r="C282" i="10" s="1"/>
  <c r="H278" i="10"/>
  <c r="E278" i="10"/>
  <c r="B278" i="10"/>
  <c r="I277" i="10"/>
  <c r="H277" i="10"/>
  <c r="F277" i="10"/>
  <c r="E277" i="10"/>
  <c r="C277" i="10"/>
  <c r="B277" i="10"/>
  <c r="C274" i="10"/>
  <c r="F274" i="10" s="1"/>
  <c r="I274" i="10" s="1"/>
  <c r="B274" i="10"/>
  <c r="E274" i="10" s="1"/>
  <c r="H274" i="10" s="1"/>
  <c r="L268" i="10"/>
  <c r="K268" i="10"/>
  <c r="O267" i="10"/>
  <c r="N267" i="10"/>
  <c r="M267" i="10"/>
  <c r="H267" i="10"/>
  <c r="G267" i="10"/>
  <c r="C267" i="10"/>
  <c r="B267" i="10"/>
  <c r="A267" i="10"/>
  <c r="J265" i="10"/>
  <c r="C265" i="10"/>
  <c r="C259" i="10"/>
  <c r="H258" i="10"/>
  <c r="F258" i="10"/>
  <c r="E258" i="10"/>
  <c r="C258" i="10"/>
  <c r="B258" i="10"/>
  <c r="I257" i="10"/>
  <c r="H257" i="10"/>
  <c r="F257" i="10"/>
  <c r="F259" i="10" s="1"/>
  <c r="E257" i="10"/>
  <c r="C257" i="10"/>
  <c r="B257" i="10"/>
  <c r="B259" i="10" s="1"/>
  <c r="B260" i="10" s="1"/>
  <c r="B262" i="10" s="1"/>
  <c r="B254" i="10"/>
  <c r="I253" i="10"/>
  <c r="H253" i="10"/>
  <c r="H254" i="10" s="1"/>
  <c r="F253" i="10"/>
  <c r="E254" i="10" s="1"/>
  <c r="E253" i="10"/>
  <c r="C253" i="10"/>
  <c r="B253" i="10"/>
  <c r="C250" i="10"/>
  <c r="F250" i="10" s="1"/>
  <c r="I250" i="10" s="1"/>
  <c r="B250" i="10"/>
  <c r="E250" i="10" s="1"/>
  <c r="H250" i="10" s="1"/>
  <c r="L244" i="10"/>
  <c r="K244" i="10"/>
  <c r="O243" i="10"/>
  <c r="N243" i="10"/>
  <c r="M243" i="10"/>
  <c r="H243" i="10"/>
  <c r="C243" i="10"/>
  <c r="G243" i="10" s="1"/>
  <c r="B243" i="10"/>
  <c r="A243" i="10"/>
  <c r="C241" i="10"/>
  <c r="I234" i="10"/>
  <c r="E234" i="10"/>
  <c r="C234" i="10"/>
  <c r="B234" i="10"/>
  <c r="I233" i="10"/>
  <c r="H233" i="10"/>
  <c r="F233" i="10"/>
  <c r="E233" i="10"/>
  <c r="C233" i="10"/>
  <c r="C235" i="10" s="1"/>
  <c r="B233" i="10"/>
  <c r="B235" i="10" s="1"/>
  <c r="B236" i="10" s="1"/>
  <c r="B238" i="10" s="1"/>
  <c r="H230" i="10"/>
  <c r="I229" i="10"/>
  <c r="H229" i="10"/>
  <c r="F229" i="10"/>
  <c r="E229" i="10"/>
  <c r="E230" i="10" s="1"/>
  <c r="C229" i="10"/>
  <c r="B229" i="10"/>
  <c r="B230" i="10" s="1"/>
  <c r="E226" i="10"/>
  <c r="H226" i="10" s="1"/>
  <c r="C226" i="10"/>
  <c r="F226" i="10" s="1"/>
  <c r="I226" i="10" s="1"/>
  <c r="B226" i="10"/>
  <c r="L220" i="10"/>
  <c r="K220" i="10"/>
  <c r="O219" i="10"/>
  <c r="N219" i="10"/>
  <c r="M219" i="10"/>
  <c r="H219" i="10"/>
  <c r="C219" i="10"/>
  <c r="G219" i="10" s="1"/>
  <c r="B219" i="10"/>
  <c r="A219" i="10"/>
  <c r="C217" i="10"/>
  <c r="I209" i="10"/>
  <c r="H209" i="10"/>
  <c r="I210" i="10" s="1"/>
  <c r="F209" i="10"/>
  <c r="E209" i="10"/>
  <c r="C209" i="10"/>
  <c r="B210" i="10" s="1"/>
  <c r="B209" i="10"/>
  <c r="I205" i="10"/>
  <c r="H205" i="10"/>
  <c r="H206" i="10" s="1"/>
  <c r="F205" i="10"/>
  <c r="E205" i="10"/>
  <c r="C205" i="10"/>
  <c r="B206" i="10" s="1"/>
  <c r="B205" i="10"/>
  <c r="I202" i="10"/>
  <c r="H202" i="10"/>
  <c r="F202" i="10"/>
  <c r="C202" i="10"/>
  <c r="B202" i="10"/>
  <c r="E202" i="10" s="1"/>
  <c r="L196" i="10"/>
  <c r="K196" i="10"/>
  <c r="O195" i="10"/>
  <c r="G195" i="10" s="1"/>
  <c r="N195" i="10"/>
  <c r="M195" i="10"/>
  <c r="H195" i="10"/>
  <c r="B195" i="10"/>
  <c r="A195" i="10"/>
  <c r="C193" i="10"/>
  <c r="C195" i="10" s="1"/>
  <c r="H187" i="10"/>
  <c r="H186" i="10"/>
  <c r="I185" i="10"/>
  <c r="H185" i="10"/>
  <c r="I186" i="10" s="1"/>
  <c r="F185" i="10"/>
  <c r="F187" i="10" s="1"/>
  <c r="E185" i="10"/>
  <c r="F186" i="10" s="1"/>
  <c r="C185" i="10"/>
  <c r="B185" i="10"/>
  <c r="H182" i="10"/>
  <c r="E182" i="10"/>
  <c r="I181" i="10"/>
  <c r="H181" i="10"/>
  <c r="F181" i="10"/>
  <c r="E181" i="10"/>
  <c r="C181" i="10"/>
  <c r="B181" i="10"/>
  <c r="F178" i="10"/>
  <c r="I178" i="10" s="1"/>
  <c r="E178" i="10"/>
  <c r="H178" i="10" s="1"/>
  <c r="C178" i="10"/>
  <c r="B178" i="10"/>
  <c r="L172" i="10"/>
  <c r="K172" i="10"/>
  <c r="O171" i="10"/>
  <c r="N171" i="10"/>
  <c r="M171" i="10"/>
  <c r="H171" i="10"/>
  <c r="B171" i="10"/>
  <c r="A171" i="10"/>
  <c r="C169" i="10"/>
  <c r="C171" i="10" s="1"/>
  <c r="I163" i="10"/>
  <c r="I162" i="10"/>
  <c r="H162" i="10"/>
  <c r="E162" i="10"/>
  <c r="I161" i="10"/>
  <c r="H161" i="10"/>
  <c r="F161" i="10"/>
  <c r="E161" i="10"/>
  <c r="E163" i="10" s="1"/>
  <c r="C161" i="10"/>
  <c r="B161" i="10"/>
  <c r="C162" i="10" s="1"/>
  <c r="H158" i="10"/>
  <c r="E158" i="10"/>
  <c r="B158" i="10"/>
  <c r="I157" i="10"/>
  <c r="H157" i="10"/>
  <c r="F157" i="10"/>
  <c r="E157" i="10"/>
  <c r="C157" i="10"/>
  <c r="B157" i="10"/>
  <c r="E154" i="10"/>
  <c r="H154" i="10" s="1"/>
  <c r="C154" i="10"/>
  <c r="F154" i="10" s="1"/>
  <c r="I154" i="10" s="1"/>
  <c r="B154" i="10"/>
  <c r="L148" i="10"/>
  <c r="K148" i="10"/>
  <c r="O147" i="10"/>
  <c r="N147" i="10"/>
  <c r="M147" i="10"/>
  <c r="H147" i="10"/>
  <c r="B147" i="10"/>
  <c r="A147" i="10"/>
  <c r="C145" i="10"/>
  <c r="C147" i="10" s="1"/>
  <c r="G147" i="10" s="1"/>
  <c r="F139" i="10"/>
  <c r="I138" i="10"/>
  <c r="H138" i="10"/>
  <c r="F138" i="10"/>
  <c r="C138" i="10"/>
  <c r="B138" i="10"/>
  <c r="I137" i="10"/>
  <c r="H137" i="10"/>
  <c r="F137" i="10"/>
  <c r="E138" i="10" s="1"/>
  <c r="E137" i="10"/>
  <c r="C137" i="10"/>
  <c r="B137" i="10"/>
  <c r="B139" i="10" s="1"/>
  <c r="E134" i="10"/>
  <c r="B134" i="10"/>
  <c r="I133" i="10"/>
  <c r="H133" i="10"/>
  <c r="H134" i="10" s="1"/>
  <c r="F133" i="10"/>
  <c r="E133" i="10"/>
  <c r="C133" i="10"/>
  <c r="B133" i="10"/>
  <c r="C130" i="10"/>
  <c r="F130" i="10" s="1"/>
  <c r="I130" i="10" s="1"/>
  <c r="B130" i="10"/>
  <c r="E130" i="10" s="1"/>
  <c r="H130" i="10" s="1"/>
  <c r="L124" i="10"/>
  <c r="K124" i="10"/>
  <c r="O123" i="10"/>
  <c r="N123" i="10"/>
  <c r="M123" i="10"/>
  <c r="H123" i="10"/>
  <c r="C123" i="10"/>
  <c r="G123" i="10" s="1"/>
  <c r="B123" i="10"/>
  <c r="A123" i="10"/>
  <c r="C121" i="10"/>
  <c r="C115" i="10"/>
  <c r="F114" i="10"/>
  <c r="E114" i="10"/>
  <c r="C114" i="10"/>
  <c r="I113" i="10"/>
  <c r="I115" i="10" s="1"/>
  <c r="H113" i="10"/>
  <c r="I114" i="10" s="1"/>
  <c r="F113" i="10"/>
  <c r="E113" i="10"/>
  <c r="C113" i="10"/>
  <c r="B114" i="10" s="1"/>
  <c r="B113" i="10"/>
  <c r="H110" i="10"/>
  <c r="B110" i="10"/>
  <c r="I109" i="10"/>
  <c r="H109" i="10"/>
  <c r="F109" i="10"/>
  <c r="E109" i="10"/>
  <c r="E110" i="10" s="1"/>
  <c r="C109" i="10"/>
  <c r="B109" i="10"/>
  <c r="C106" i="10"/>
  <c r="F106" i="10" s="1"/>
  <c r="I106" i="10" s="1"/>
  <c r="B106" i="10"/>
  <c r="E106" i="10" s="1"/>
  <c r="H106" i="10" s="1"/>
  <c r="L100" i="10"/>
  <c r="K100" i="10"/>
  <c r="O99" i="10"/>
  <c r="N99" i="10"/>
  <c r="M99" i="10"/>
  <c r="H99" i="10"/>
  <c r="C99" i="10"/>
  <c r="G99" i="10" s="1"/>
  <c r="B99" i="10"/>
  <c r="A99" i="10"/>
  <c r="C97" i="10"/>
  <c r="B92" i="10"/>
  <c r="I90" i="10"/>
  <c r="I91" i="10" s="1"/>
  <c r="C90" i="10"/>
  <c r="B90" i="10"/>
  <c r="I89" i="10"/>
  <c r="H90" i="10" s="1"/>
  <c r="H91" i="10" s="1"/>
  <c r="H89" i="10"/>
  <c r="F89" i="10"/>
  <c r="E89" i="10"/>
  <c r="C89" i="10"/>
  <c r="C91" i="10" s="1"/>
  <c r="B89" i="10"/>
  <c r="B91" i="10" s="1"/>
  <c r="H86" i="10"/>
  <c r="I85" i="10"/>
  <c r="H85" i="10"/>
  <c r="F85" i="10"/>
  <c r="E85" i="10"/>
  <c r="E86" i="10" s="1"/>
  <c r="C85" i="10"/>
  <c r="B85" i="10"/>
  <c r="B86" i="10" s="1"/>
  <c r="I82" i="10"/>
  <c r="C82" i="10"/>
  <c r="F82" i="10" s="1"/>
  <c r="B82" i="10"/>
  <c r="E82" i="10" s="1"/>
  <c r="H82" i="10" s="1"/>
  <c r="L76" i="10"/>
  <c r="K76" i="10"/>
  <c r="O75" i="10"/>
  <c r="N75" i="10"/>
  <c r="M75" i="10"/>
  <c r="H75" i="10"/>
  <c r="G75" i="10"/>
  <c r="C75" i="10"/>
  <c r="B75" i="10"/>
  <c r="A75" i="10"/>
  <c r="C73" i="10"/>
  <c r="F67" i="10"/>
  <c r="F66" i="10"/>
  <c r="I65" i="10"/>
  <c r="H66" i="10" s="1"/>
  <c r="H65" i="10"/>
  <c r="I66" i="10" s="1"/>
  <c r="F65" i="10"/>
  <c r="E66" i="10" s="1"/>
  <c r="E67" i="10" s="1"/>
  <c r="E68" i="10" s="1"/>
  <c r="E70" i="10" s="1"/>
  <c r="E65" i="10"/>
  <c r="C65" i="10"/>
  <c r="B65" i="10"/>
  <c r="I61" i="10"/>
  <c r="H61" i="10"/>
  <c r="H62" i="10" s="1"/>
  <c r="F61" i="10"/>
  <c r="E61" i="10"/>
  <c r="E62" i="10" s="1"/>
  <c r="C61" i="10"/>
  <c r="B61" i="10"/>
  <c r="B62" i="10" s="1"/>
  <c r="I58" i="10"/>
  <c r="F58" i="10"/>
  <c r="C58" i="10"/>
  <c r="B58" i="10"/>
  <c r="E58" i="10" s="1"/>
  <c r="H58" i="10" s="1"/>
  <c r="L52" i="10"/>
  <c r="K52" i="10"/>
  <c r="O51" i="10"/>
  <c r="N51" i="10"/>
  <c r="M51" i="10"/>
  <c r="H51" i="10"/>
  <c r="G51" i="10"/>
  <c r="C51" i="10"/>
  <c r="B51" i="10"/>
  <c r="A51" i="10"/>
  <c r="C49" i="10"/>
  <c r="H43" i="10"/>
  <c r="H42" i="10"/>
  <c r="B42" i="10"/>
  <c r="I41" i="10"/>
  <c r="H41" i="10"/>
  <c r="I42" i="10" s="1"/>
  <c r="F41" i="10"/>
  <c r="E42" i="10" s="1"/>
  <c r="E41" i="10"/>
  <c r="E43" i="10" s="1"/>
  <c r="C41" i="10"/>
  <c r="C43" i="10" s="1"/>
  <c r="B41" i="10"/>
  <c r="C42" i="10" s="1"/>
  <c r="I37" i="10"/>
  <c r="H37" i="10"/>
  <c r="F37" i="10"/>
  <c r="E37" i="10"/>
  <c r="E38" i="10" s="1"/>
  <c r="E46" i="10" s="1"/>
  <c r="C37" i="10"/>
  <c r="B37" i="10"/>
  <c r="B38" i="10" s="1"/>
  <c r="H34" i="10"/>
  <c r="F34" i="10"/>
  <c r="I34" i="10" s="1"/>
  <c r="E34" i="10"/>
  <c r="C34" i="10"/>
  <c r="B34" i="10"/>
  <c r="L28" i="10"/>
  <c r="K28" i="10"/>
  <c r="O27" i="10"/>
  <c r="N27" i="10"/>
  <c r="M27" i="10"/>
  <c r="H27" i="10"/>
  <c r="B27" i="10"/>
  <c r="A27" i="10"/>
  <c r="C25" i="10"/>
  <c r="C27" i="10" s="1"/>
  <c r="G27" i="10" s="1"/>
  <c r="E22" i="10"/>
  <c r="I18" i="10"/>
  <c r="F18" i="10"/>
  <c r="E18" i="10"/>
  <c r="C18" i="10"/>
  <c r="B18" i="10"/>
  <c r="I17" i="10"/>
  <c r="H18" i="10" s="1"/>
  <c r="H17" i="10"/>
  <c r="F17" i="10"/>
  <c r="E17" i="10"/>
  <c r="E19" i="10" s="1"/>
  <c r="C17" i="10"/>
  <c r="C19" i="10" s="1"/>
  <c r="B17" i="10"/>
  <c r="B19" i="10" s="1"/>
  <c r="B20" i="10" s="1"/>
  <c r="B22" i="10" s="1"/>
  <c r="E14" i="10"/>
  <c r="I13" i="10"/>
  <c r="H13" i="10"/>
  <c r="F13" i="10"/>
  <c r="E13" i="10"/>
  <c r="C13" i="10"/>
  <c r="B14" i="10" s="1"/>
  <c r="B13" i="10"/>
  <c r="C10" i="10"/>
  <c r="F10" i="10" s="1"/>
  <c r="I10" i="10" s="1"/>
  <c r="B10" i="10"/>
  <c r="E10" i="10" s="1"/>
  <c r="H10" i="10" s="1"/>
  <c r="L4" i="10"/>
  <c r="K4" i="10"/>
  <c r="O3" i="10"/>
  <c r="N3" i="10"/>
  <c r="M3" i="10"/>
  <c r="H3" i="10"/>
  <c r="G3" i="10"/>
  <c r="C3" i="10"/>
  <c r="B3" i="10"/>
  <c r="A3" i="10"/>
  <c r="C1" i="10"/>
  <c r="D73" i="9"/>
  <c r="B72" i="9"/>
  <c r="E70" i="9"/>
  <c r="D70" i="9"/>
  <c r="L43" i="9" s="1"/>
  <c r="C70" i="9"/>
  <c r="N43" i="9" s="1"/>
  <c r="B70" i="9"/>
  <c r="H42" i="9" s="1"/>
  <c r="C69" i="9"/>
  <c r="E69" i="9" s="1"/>
  <c r="B69" i="9"/>
  <c r="H44" i="9" s="1"/>
  <c r="R64" i="9"/>
  <c r="P64" i="9"/>
  <c r="N64" i="9"/>
  <c r="L64" i="9"/>
  <c r="J64" i="9"/>
  <c r="H64" i="9"/>
  <c r="E64" i="9"/>
  <c r="C75" i="9" s="1"/>
  <c r="D64" i="9"/>
  <c r="C64" i="9"/>
  <c r="B64" i="9"/>
  <c r="E63" i="9"/>
  <c r="D63" i="9"/>
  <c r="C63" i="9"/>
  <c r="B63" i="9"/>
  <c r="B75" i="9" s="1"/>
  <c r="C61" i="9"/>
  <c r="B61" i="9"/>
  <c r="B73" i="9" s="1"/>
  <c r="P60" i="9"/>
  <c r="R59" i="9"/>
  <c r="P59" i="9"/>
  <c r="E59" i="9"/>
  <c r="E61" i="9" s="1"/>
  <c r="E72" i="9" s="1"/>
  <c r="D59" i="9"/>
  <c r="D61" i="9" s="1"/>
  <c r="C59" i="9"/>
  <c r="B59" i="9"/>
  <c r="R58" i="9"/>
  <c r="R60" i="9" s="1"/>
  <c r="P58" i="9"/>
  <c r="E58" i="9"/>
  <c r="E60" i="9" s="1"/>
  <c r="D58" i="9"/>
  <c r="D60" i="9" s="1"/>
  <c r="D72" i="9" s="1"/>
  <c r="C58" i="9"/>
  <c r="C60" i="9" s="1"/>
  <c r="B58" i="9"/>
  <c r="B60" i="9" s="1"/>
  <c r="E57" i="9"/>
  <c r="D57" i="9"/>
  <c r="C57" i="9"/>
  <c r="B57" i="9"/>
  <c r="E56" i="9"/>
  <c r="D56" i="9"/>
  <c r="C56" i="9"/>
  <c r="B56" i="9"/>
  <c r="N44" i="9"/>
  <c r="L44" i="9"/>
  <c r="J44" i="9"/>
  <c r="J43" i="9"/>
  <c r="J56" i="9" s="1"/>
  <c r="N42" i="9"/>
  <c r="N55" i="9" s="1"/>
  <c r="L42" i="9"/>
  <c r="J42" i="9"/>
  <c r="E41" i="9"/>
  <c r="C41" i="9"/>
  <c r="E40" i="9"/>
  <c r="E34" i="9"/>
  <c r="O33" i="9"/>
  <c r="O34" i="9" s="1"/>
  <c r="L33" i="9"/>
  <c r="E33" i="9"/>
  <c r="B33" i="9"/>
  <c r="P32" i="9"/>
  <c r="O32" i="9"/>
  <c r="P33" i="9" s="1"/>
  <c r="P34" i="9" s="1"/>
  <c r="M32" i="9"/>
  <c r="L32" i="9"/>
  <c r="M33" i="9" s="1"/>
  <c r="J32" i="9"/>
  <c r="I33" i="9" s="1"/>
  <c r="I32" i="9"/>
  <c r="J33" i="9" s="1"/>
  <c r="G32" i="9"/>
  <c r="E32" i="9"/>
  <c r="G33" i="9" s="1"/>
  <c r="G34" i="9" s="1"/>
  <c r="C32" i="9"/>
  <c r="B32" i="9"/>
  <c r="B34" i="9" s="1"/>
  <c r="L29" i="9"/>
  <c r="I29" i="9"/>
  <c r="P28" i="9"/>
  <c r="O28" i="9"/>
  <c r="O29" i="9" s="1"/>
  <c r="M28" i="9"/>
  <c r="L28" i="9"/>
  <c r="J28" i="9"/>
  <c r="I28" i="9"/>
  <c r="G28" i="9"/>
  <c r="E28" i="9"/>
  <c r="E29" i="9" s="1"/>
  <c r="C28" i="9"/>
  <c r="B28" i="9"/>
  <c r="B29" i="9" s="1"/>
  <c r="P25" i="9"/>
  <c r="O25" i="9"/>
  <c r="M25" i="9"/>
  <c r="L25" i="9"/>
  <c r="J25" i="9"/>
  <c r="I25" i="9"/>
  <c r="G25" i="9"/>
  <c r="E25" i="9"/>
  <c r="C25" i="9"/>
  <c r="B25" i="9"/>
  <c r="M19" i="9"/>
  <c r="M18" i="9"/>
  <c r="L18" i="9"/>
  <c r="L19" i="9" s="1"/>
  <c r="L20" i="9" s="1"/>
  <c r="L22" i="9" s="1"/>
  <c r="J18" i="9"/>
  <c r="C18" i="9"/>
  <c r="C19" i="9" s="1"/>
  <c r="B18" i="9"/>
  <c r="P17" i="9"/>
  <c r="O18" i="9" s="1"/>
  <c r="O19" i="9" s="1"/>
  <c r="O17" i="9"/>
  <c r="P18" i="9" s="1"/>
  <c r="M17" i="9"/>
  <c r="L17" i="9"/>
  <c r="J17" i="9"/>
  <c r="I18" i="9" s="1"/>
  <c r="I17" i="9"/>
  <c r="G17" i="9"/>
  <c r="E18" i="9" s="1"/>
  <c r="E17" i="9"/>
  <c r="G18" i="9" s="1"/>
  <c r="G19" i="9" s="1"/>
  <c r="C17" i="9"/>
  <c r="B17" i="9"/>
  <c r="B19" i="9" s="1"/>
  <c r="O14" i="9"/>
  <c r="P13" i="9"/>
  <c r="O13" i="9"/>
  <c r="M13" i="9"/>
  <c r="L13" i="9"/>
  <c r="L14" i="9" s="1"/>
  <c r="J13" i="9"/>
  <c r="I14" i="9" s="1"/>
  <c r="I13" i="9"/>
  <c r="G13" i="9"/>
  <c r="E13" i="9"/>
  <c r="E14" i="9" s="1"/>
  <c r="C13" i="9"/>
  <c r="B13" i="9"/>
  <c r="B14" i="9" s="1"/>
  <c r="P10" i="9"/>
  <c r="O10" i="9"/>
  <c r="M10" i="9"/>
  <c r="L10" i="9"/>
  <c r="J10" i="9"/>
  <c r="I10" i="9"/>
  <c r="G10" i="9"/>
  <c r="E10" i="9"/>
  <c r="C10" i="9"/>
  <c r="B10" i="9"/>
  <c r="M4" i="9"/>
  <c r="L4" i="9"/>
  <c r="H90" i="8"/>
  <c r="A90" i="8"/>
  <c r="H82" i="8"/>
  <c r="A82" i="8"/>
  <c r="H74" i="8"/>
  <c r="A74" i="8"/>
  <c r="H66" i="8"/>
  <c r="A66" i="8"/>
  <c r="H58" i="8"/>
  <c r="A58" i="8"/>
  <c r="H50" i="8"/>
  <c r="A50" i="8"/>
  <c r="H42" i="8"/>
  <c r="A42" i="8"/>
  <c r="H34" i="8"/>
  <c r="A34" i="8"/>
  <c r="H26" i="8"/>
  <c r="A26" i="8"/>
  <c r="H18" i="8"/>
  <c r="A18" i="8"/>
  <c r="H10" i="8"/>
  <c r="A10" i="8"/>
  <c r="H2" i="8"/>
  <c r="A2" i="8"/>
  <c r="L48" i="7"/>
  <c r="K48" i="7"/>
  <c r="J48" i="7"/>
  <c r="H48" i="7"/>
  <c r="G48" i="7"/>
  <c r="F48" i="7"/>
  <c r="E48" i="7"/>
  <c r="D48" i="7"/>
  <c r="C48" i="7"/>
  <c r="B48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I31" i="6"/>
  <c r="I30" i="6"/>
  <c r="I29" i="6"/>
  <c r="I28" i="6"/>
  <c r="I27" i="6"/>
  <c r="I26" i="6"/>
  <c r="I25" i="6"/>
  <c r="M24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C117" i="5"/>
  <c r="D117" i="5" s="1"/>
  <c r="B117" i="5"/>
  <c r="I114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C89" i="5" s="1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W115" i="5" s="1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I108" i="5"/>
  <c r="AH108" i="5"/>
  <c r="AG108" i="5"/>
  <c r="AG115" i="5" s="1"/>
  <c r="AF108" i="5"/>
  <c r="AE108" i="5"/>
  <c r="AD108" i="5"/>
  <c r="AD114" i="5" s="1"/>
  <c r="AC108" i="5"/>
  <c r="AB108" i="5"/>
  <c r="AA108" i="5"/>
  <c r="Z108" i="5"/>
  <c r="Z114" i="5" s="1"/>
  <c r="Y108" i="5"/>
  <c r="X108" i="5"/>
  <c r="W108" i="5"/>
  <c r="V108" i="5"/>
  <c r="U108" i="5"/>
  <c r="U115" i="5" s="1"/>
  <c r="T108" i="5"/>
  <c r="S108" i="5"/>
  <c r="R108" i="5"/>
  <c r="R114" i="5" s="1"/>
  <c r="Q108" i="5"/>
  <c r="P108" i="5"/>
  <c r="O108" i="5"/>
  <c r="N108" i="5"/>
  <c r="N114" i="5" s="1"/>
  <c r="M108" i="5"/>
  <c r="L108" i="5"/>
  <c r="K108" i="5"/>
  <c r="J108" i="5"/>
  <c r="I108" i="5"/>
  <c r="I115" i="5" s="1"/>
  <c r="H108" i="5"/>
  <c r="G108" i="5"/>
  <c r="F108" i="5"/>
  <c r="F114" i="5" s="1"/>
  <c r="E108" i="5"/>
  <c r="D108" i="5"/>
  <c r="C108" i="5"/>
  <c r="B108" i="5"/>
  <c r="B114" i="5" s="1"/>
  <c r="C107" i="5"/>
  <c r="D107" i="5" s="1"/>
  <c r="H105" i="5"/>
  <c r="H104" i="5"/>
  <c r="H103" i="5"/>
  <c r="H102" i="5"/>
  <c r="B102" i="5"/>
  <c r="H101" i="5"/>
  <c r="H100" i="5"/>
  <c r="L125" i="5" s="1"/>
  <c r="G96" i="5"/>
  <c r="F96" i="5"/>
  <c r="Q95" i="5"/>
  <c r="Q96" i="5" s="1"/>
  <c r="P95" i="5"/>
  <c r="O95" i="5"/>
  <c r="N95" i="5"/>
  <c r="M95" i="5"/>
  <c r="L95" i="5"/>
  <c r="L96" i="5" s="1"/>
  <c r="K95" i="5"/>
  <c r="J95" i="5"/>
  <c r="I95" i="5"/>
  <c r="H95" i="5"/>
  <c r="G95" i="5"/>
  <c r="F95" i="5"/>
  <c r="E95" i="5"/>
  <c r="D95" i="5"/>
  <c r="C95" i="5"/>
  <c r="B95" i="5"/>
  <c r="Q94" i="5"/>
  <c r="P94" i="5"/>
  <c r="P96" i="5" s="1"/>
  <c r="O94" i="5"/>
  <c r="O96" i="5" s="1"/>
  <c r="N94" i="5"/>
  <c r="N96" i="5" s="1"/>
  <c r="M94" i="5"/>
  <c r="M96" i="5" s="1"/>
  <c r="L94" i="5"/>
  <c r="K94" i="5"/>
  <c r="J94" i="5"/>
  <c r="J96" i="5" s="1"/>
  <c r="I94" i="5"/>
  <c r="I96" i="5" s="1"/>
  <c r="H94" i="5"/>
  <c r="H96" i="5" s="1"/>
  <c r="G94" i="5"/>
  <c r="F94" i="5"/>
  <c r="E94" i="5"/>
  <c r="E96" i="5" s="1"/>
  <c r="D94" i="5"/>
  <c r="D96" i="5" s="1"/>
  <c r="C94" i="5"/>
  <c r="C96" i="5" s="1"/>
  <c r="B94" i="5"/>
  <c r="B96" i="5" s="1"/>
  <c r="A93" i="5"/>
  <c r="C90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4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79" i="5"/>
  <c r="V77" i="5"/>
  <c r="B77" i="5"/>
  <c r="Z76" i="5"/>
  <c r="Y76" i="5"/>
  <c r="X76" i="5"/>
  <c r="W76" i="5"/>
  <c r="W77" i="5" s="1"/>
  <c r="V76" i="5"/>
  <c r="U76" i="5"/>
  <c r="T76" i="5"/>
  <c r="S76" i="5"/>
  <c r="R76" i="5"/>
  <c r="Q76" i="5"/>
  <c r="P76" i="5"/>
  <c r="O76" i="5"/>
  <c r="O77" i="5" s="1"/>
  <c r="N76" i="5"/>
  <c r="M76" i="5"/>
  <c r="L76" i="5"/>
  <c r="K76" i="5"/>
  <c r="J76" i="5"/>
  <c r="I76" i="5"/>
  <c r="H76" i="5"/>
  <c r="G76" i="5"/>
  <c r="F76" i="5"/>
  <c r="E76" i="5"/>
  <c r="D76" i="5"/>
  <c r="C76" i="5"/>
  <c r="C77" i="5" s="1"/>
  <c r="B76" i="5"/>
  <c r="Z75" i="5"/>
  <c r="Y75" i="5"/>
  <c r="X75" i="5"/>
  <c r="W75" i="5"/>
  <c r="V75" i="5"/>
  <c r="U75" i="5"/>
  <c r="T75" i="5"/>
  <c r="T77" i="5" s="1"/>
  <c r="S75" i="5"/>
  <c r="R75" i="5"/>
  <c r="Q75" i="5"/>
  <c r="P75" i="5"/>
  <c r="P77" i="5" s="1"/>
  <c r="O75" i="5"/>
  <c r="N75" i="5"/>
  <c r="M75" i="5"/>
  <c r="L75" i="5"/>
  <c r="K75" i="5"/>
  <c r="J75" i="5"/>
  <c r="J77" i="5" s="1"/>
  <c r="I75" i="5"/>
  <c r="H75" i="5"/>
  <c r="H77" i="5" s="1"/>
  <c r="G75" i="5"/>
  <c r="F75" i="5"/>
  <c r="E75" i="5"/>
  <c r="D75" i="5"/>
  <c r="D77" i="5" s="1"/>
  <c r="C75" i="5"/>
  <c r="B75" i="5"/>
  <c r="A74" i="5"/>
  <c r="X72" i="5"/>
  <c r="S72" i="5"/>
  <c r="R72" i="5"/>
  <c r="L72" i="5"/>
  <c r="G72" i="5"/>
  <c r="F72" i="5"/>
  <c r="Z71" i="5"/>
  <c r="Y71" i="5"/>
  <c r="Y72" i="5" s="1"/>
  <c r="X71" i="5"/>
  <c r="W71" i="5"/>
  <c r="W72" i="5" s="1"/>
  <c r="V71" i="5"/>
  <c r="U71" i="5"/>
  <c r="T71" i="5"/>
  <c r="S71" i="5"/>
  <c r="R71" i="5"/>
  <c r="Q71" i="5"/>
  <c r="P71" i="5"/>
  <c r="O71" i="5"/>
  <c r="O72" i="5" s="1"/>
  <c r="N71" i="5"/>
  <c r="M71" i="5"/>
  <c r="M72" i="5" s="1"/>
  <c r="L71" i="5"/>
  <c r="K71" i="5"/>
  <c r="K72" i="5" s="1"/>
  <c r="J71" i="5"/>
  <c r="I71" i="5"/>
  <c r="H71" i="5"/>
  <c r="G71" i="5"/>
  <c r="F71" i="5"/>
  <c r="E71" i="5"/>
  <c r="D71" i="5"/>
  <c r="C71" i="5"/>
  <c r="C72" i="5" s="1"/>
  <c r="B71" i="5"/>
  <c r="Z70" i="5"/>
  <c r="Z72" i="5" s="1"/>
  <c r="Y70" i="5"/>
  <c r="X70" i="5"/>
  <c r="W70" i="5"/>
  <c r="V70" i="5"/>
  <c r="V72" i="5" s="1"/>
  <c r="U70" i="5"/>
  <c r="T70" i="5"/>
  <c r="T72" i="5" s="1"/>
  <c r="S70" i="5"/>
  <c r="R70" i="5"/>
  <c r="Q70" i="5"/>
  <c r="Q72" i="5" s="1"/>
  <c r="P70" i="5"/>
  <c r="P72" i="5" s="1"/>
  <c r="O70" i="5"/>
  <c r="N70" i="5"/>
  <c r="N72" i="5" s="1"/>
  <c r="M70" i="5"/>
  <c r="L70" i="5"/>
  <c r="K70" i="5"/>
  <c r="J70" i="5"/>
  <c r="J72" i="5" s="1"/>
  <c r="I70" i="5"/>
  <c r="H70" i="5"/>
  <c r="H72" i="5" s="1"/>
  <c r="G70" i="5"/>
  <c r="F70" i="5"/>
  <c r="E70" i="5"/>
  <c r="E72" i="5" s="1"/>
  <c r="R77" i="5" s="1"/>
  <c r="D70" i="5"/>
  <c r="D72" i="5" s="1"/>
  <c r="C70" i="5"/>
  <c r="B70" i="5"/>
  <c r="B72" i="5" s="1"/>
  <c r="A69" i="5"/>
  <c r="B66" i="5" s="1"/>
  <c r="B67" i="5"/>
  <c r="AO62" i="5"/>
  <c r="AN62" i="5"/>
  <c r="AK62" i="5"/>
  <c r="AI62" i="5"/>
  <c r="AH62" i="5"/>
  <c r="AG62" i="5"/>
  <c r="AF62" i="5"/>
  <c r="AB62" i="5"/>
  <c r="Y62" i="5"/>
  <c r="V62" i="5"/>
  <c r="T62" i="5"/>
  <c r="R62" i="5"/>
  <c r="AM62" i="5" s="1"/>
  <c r="Q62" i="5"/>
  <c r="P62" i="5"/>
  <c r="O62" i="5"/>
  <c r="N62" i="5"/>
  <c r="AJ62" i="5" s="1"/>
  <c r="M62" i="5"/>
  <c r="K62" i="5"/>
  <c r="J62" i="5"/>
  <c r="I62" i="5"/>
  <c r="H62" i="5"/>
  <c r="F62" i="5"/>
  <c r="X62" i="5" s="1"/>
  <c r="E62" i="5"/>
  <c r="D62" i="5"/>
  <c r="C62" i="5"/>
  <c r="B62" i="5"/>
  <c r="L62" i="5" s="1"/>
  <c r="AP61" i="5"/>
  <c r="AN61" i="5"/>
  <c r="AL61" i="5"/>
  <c r="AH61" i="5"/>
  <c r="AF61" i="5"/>
  <c r="V61" i="5"/>
  <c r="T61" i="5"/>
  <c r="Q61" i="5"/>
  <c r="M61" i="5"/>
  <c r="AJ61" i="5" s="1"/>
  <c r="I61" i="5"/>
  <c r="AD61" i="5" s="1"/>
  <c r="E61" i="5"/>
  <c r="X61" i="5" s="1"/>
  <c r="B61" i="5"/>
  <c r="AI61" i="5" s="1"/>
  <c r="AI60" i="5"/>
  <c r="AE60" i="5"/>
  <c r="AA60" i="5"/>
  <c r="P60" i="5"/>
  <c r="AO60" i="5" s="1"/>
  <c r="L60" i="5"/>
  <c r="AH60" i="5" s="1"/>
  <c r="H60" i="5"/>
  <c r="AC60" i="5" s="1"/>
  <c r="D60" i="5"/>
  <c r="V60" i="5" s="1"/>
  <c r="B60" i="5"/>
  <c r="O60" i="5" s="1"/>
  <c r="AP59" i="5"/>
  <c r="AL59" i="5"/>
  <c r="AK59" i="5"/>
  <c r="AJ59" i="5"/>
  <c r="AI59" i="5"/>
  <c r="AE59" i="5"/>
  <c r="AD59" i="5"/>
  <c r="U59" i="5"/>
  <c r="T59" i="5"/>
  <c r="S59" i="5"/>
  <c r="R59" i="5"/>
  <c r="O59" i="5"/>
  <c r="AM59" i="5" s="1"/>
  <c r="N59" i="5"/>
  <c r="L59" i="5"/>
  <c r="K59" i="5"/>
  <c r="G59" i="5"/>
  <c r="F59" i="5"/>
  <c r="D59" i="5"/>
  <c r="C59" i="5"/>
  <c r="B59" i="5"/>
  <c r="AB59" i="5" s="1"/>
  <c r="AO56" i="5"/>
  <c r="AN56" i="5"/>
  <c r="AK56" i="5"/>
  <c r="AJ56" i="5"/>
  <c r="AI56" i="5"/>
  <c r="AH56" i="5"/>
  <c r="AF56" i="5"/>
  <c r="AC56" i="5"/>
  <c r="AB56" i="5"/>
  <c r="Y56" i="5"/>
  <c r="X56" i="5"/>
  <c r="W56" i="5"/>
  <c r="V56" i="5"/>
  <c r="T56" i="5"/>
  <c r="R56" i="5"/>
  <c r="AP56" i="5" s="1"/>
  <c r="Q56" i="5"/>
  <c r="P56" i="5"/>
  <c r="O56" i="5"/>
  <c r="N56" i="5"/>
  <c r="AG56" i="5" s="1"/>
  <c r="M56" i="5"/>
  <c r="L56" i="5"/>
  <c r="K56" i="5"/>
  <c r="J56" i="5"/>
  <c r="AD56" i="5" s="1"/>
  <c r="H56" i="5"/>
  <c r="F56" i="5"/>
  <c r="U56" i="5" s="1"/>
  <c r="E56" i="5"/>
  <c r="D56" i="5"/>
  <c r="C56" i="5"/>
  <c r="B56" i="5"/>
  <c r="AE56" i="5" s="1"/>
  <c r="AO55" i="5"/>
  <c r="AN55" i="5"/>
  <c r="AK55" i="5"/>
  <c r="AF55" i="5"/>
  <c r="AA55" i="5"/>
  <c r="Y55" i="5"/>
  <c r="R55" i="5"/>
  <c r="Q55" i="5"/>
  <c r="AL55" i="5" s="1"/>
  <c r="M55" i="5"/>
  <c r="K55" i="5"/>
  <c r="I55" i="5"/>
  <c r="E55" i="5"/>
  <c r="B55" i="5"/>
  <c r="L55" i="5" s="1"/>
  <c r="AP54" i="5"/>
  <c r="AN54" i="5"/>
  <c r="AM54" i="5"/>
  <c r="AK54" i="5"/>
  <c r="AJ54" i="5"/>
  <c r="AG54" i="5"/>
  <c r="AF54" i="5"/>
  <c r="AD54" i="5"/>
  <c r="AB54" i="5"/>
  <c r="AA54" i="5"/>
  <c r="Y54" i="5"/>
  <c r="X54" i="5"/>
  <c r="U54" i="5"/>
  <c r="T54" i="5"/>
  <c r="R54" i="5"/>
  <c r="Q54" i="5"/>
  <c r="P54" i="5"/>
  <c r="AO54" i="5" s="1"/>
  <c r="O54" i="5"/>
  <c r="M54" i="5"/>
  <c r="L54" i="5"/>
  <c r="AE54" i="5" s="1"/>
  <c r="K54" i="5"/>
  <c r="I54" i="5"/>
  <c r="H54" i="5"/>
  <c r="AC54" i="5" s="1"/>
  <c r="G54" i="5"/>
  <c r="F54" i="5"/>
  <c r="E54" i="5"/>
  <c r="D54" i="5"/>
  <c r="C54" i="5"/>
  <c r="B54" i="5"/>
  <c r="AL54" i="5" s="1"/>
  <c r="AP53" i="5"/>
  <c r="AL53" i="5"/>
  <c r="AK53" i="5"/>
  <c r="AG53" i="5"/>
  <c r="AF53" i="5"/>
  <c r="AD53" i="5"/>
  <c r="Z53" i="5"/>
  <c r="Y53" i="5"/>
  <c r="U53" i="5"/>
  <c r="T53" i="5"/>
  <c r="R53" i="5"/>
  <c r="O53" i="5"/>
  <c r="AM53" i="5" s="1"/>
  <c r="N53" i="5"/>
  <c r="K53" i="5"/>
  <c r="AE53" i="5" s="1"/>
  <c r="G53" i="5"/>
  <c r="AA53" i="5" s="1"/>
  <c r="F53" i="5"/>
  <c r="C53" i="5"/>
  <c r="S53" i="5" s="1"/>
  <c r="B53" i="5"/>
  <c r="B52" i="5"/>
  <c r="AN50" i="5"/>
  <c r="AK50" i="5"/>
  <c r="AJ50" i="5"/>
  <c r="AH50" i="5"/>
  <c r="AG50" i="5"/>
  <c r="AB50" i="5"/>
  <c r="Y50" i="5"/>
  <c r="X50" i="5"/>
  <c r="V50" i="5"/>
  <c r="R50" i="5"/>
  <c r="Q50" i="5"/>
  <c r="P50" i="5"/>
  <c r="O50" i="5"/>
  <c r="N50" i="5"/>
  <c r="AI50" i="5" s="1"/>
  <c r="M50" i="5"/>
  <c r="L50" i="5"/>
  <c r="J50" i="5"/>
  <c r="I50" i="5"/>
  <c r="F50" i="5"/>
  <c r="E50" i="5"/>
  <c r="D50" i="5"/>
  <c r="C50" i="5"/>
  <c r="B50" i="5"/>
  <c r="AL50" i="5" s="1"/>
  <c r="AO49" i="5"/>
  <c r="AM49" i="5"/>
  <c r="AH49" i="5"/>
  <c r="AF49" i="5"/>
  <c r="AD49" i="5"/>
  <c r="AC49" i="5"/>
  <c r="AA49" i="5"/>
  <c r="Z49" i="5"/>
  <c r="W49" i="5"/>
  <c r="R49" i="5"/>
  <c r="Q49" i="5"/>
  <c r="O49" i="5"/>
  <c r="M49" i="5"/>
  <c r="AJ49" i="5" s="1"/>
  <c r="K49" i="5"/>
  <c r="I49" i="5"/>
  <c r="AB49" i="5" s="1"/>
  <c r="H49" i="5"/>
  <c r="F49" i="5"/>
  <c r="E49" i="5"/>
  <c r="C49" i="5"/>
  <c r="B49" i="5"/>
  <c r="AI49" i="5" s="1"/>
  <c r="AK48" i="5"/>
  <c r="AI48" i="5"/>
  <c r="AH48" i="5"/>
  <c r="AF48" i="5"/>
  <c r="AE48" i="5"/>
  <c r="AB48" i="5"/>
  <c r="W48" i="5"/>
  <c r="V48" i="5"/>
  <c r="T48" i="5"/>
  <c r="P48" i="5"/>
  <c r="AO48" i="5" s="1"/>
  <c r="M48" i="5"/>
  <c r="L48" i="5"/>
  <c r="K48" i="5"/>
  <c r="J48" i="5"/>
  <c r="H48" i="5"/>
  <c r="AC48" i="5" s="1"/>
  <c r="G48" i="5"/>
  <c r="D48" i="5"/>
  <c r="S48" i="5" s="1"/>
  <c r="B48" i="5"/>
  <c r="AM48" i="5" s="1"/>
  <c r="AP47" i="5"/>
  <c r="AN47" i="5"/>
  <c r="AK47" i="5"/>
  <c r="AJ47" i="5"/>
  <c r="AG47" i="5"/>
  <c r="AF47" i="5"/>
  <c r="AE47" i="5"/>
  <c r="AD47" i="5"/>
  <c r="AC47" i="5"/>
  <c r="AB47" i="5"/>
  <c r="AA47" i="5"/>
  <c r="Y47" i="5"/>
  <c r="X47" i="5"/>
  <c r="R47" i="5"/>
  <c r="Q47" i="5"/>
  <c r="P47" i="5"/>
  <c r="O47" i="5"/>
  <c r="M47" i="5"/>
  <c r="L47" i="5"/>
  <c r="K47" i="5"/>
  <c r="I47" i="5"/>
  <c r="H47" i="5"/>
  <c r="G47" i="5"/>
  <c r="Z47" i="5" s="1"/>
  <c r="F47" i="5"/>
  <c r="E47" i="5"/>
  <c r="D47" i="5"/>
  <c r="C47" i="5"/>
  <c r="B47" i="5"/>
  <c r="AO47" i="5" s="1"/>
  <c r="B46" i="5"/>
  <c r="AO44" i="5"/>
  <c r="AN44" i="5"/>
  <c r="AK44" i="5"/>
  <c r="AJ44" i="5"/>
  <c r="AI44" i="5"/>
  <c r="AH44" i="5"/>
  <c r="AG44" i="5"/>
  <c r="AF44" i="5"/>
  <c r="AE44" i="5"/>
  <c r="AB44" i="5"/>
  <c r="Y44" i="5"/>
  <c r="X44" i="5"/>
  <c r="W44" i="5"/>
  <c r="V44" i="5"/>
  <c r="U44" i="5"/>
  <c r="T44" i="5"/>
  <c r="S44" i="5"/>
  <c r="R44" i="5"/>
  <c r="AP44" i="5" s="1"/>
  <c r="Q44" i="5"/>
  <c r="P44" i="5"/>
  <c r="N44" i="5"/>
  <c r="M44" i="5"/>
  <c r="L44" i="5"/>
  <c r="K44" i="5"/>
  <c r="J44" i="5"/>
  <c r="I44" i="5"/>
  <c r="H44" i="5"/>
  <c r="G44" i="5"/>
  <c r="F44" i="5"/>
  <c r="E44" i="5"/>
  <c r="D44" i="5"/>
  <c r="B44" i="5"/>
  <c r="O44" i="5" s="1"/>
  <c r="AO43" i="5"/>
  <c r="AN43" i="5"/>
  <c r="AM43" i="5"/>
  <c r="AK43" i="5"/>
  <c r="AH43" i="5"/>
  <c r="AG43" i="5"/>
  <c r="AC43" i="5"/>
  <c r="AA43" i="5"/>
  <c r="Y43" i="5"/>
  <c r="V43" i="5"/>
  <c r="U43" i="5"/>
  <c r="R43" i="5"/>
  <c r="Q43" i="5"/>
  <c r="AL43" i="5" s="1"/>
  <c r="P43" i="5"/>
  <c r="O43" i="5"/>
  <c r="M43" i="5"/>
  <c r="AF43" i="5" s="1"/>
  <c r="L43" i="5"/>
  <c r="J43" i="5"/>
  <c r="I43" i="5"/>
  <c r="Z43" i="5" s="1"/>
  <c r="F43" i="5"/>
  <c r="E43" i="5"/>
  <c r="T43" i="5" s="1"/>
  <c r="D43" i="5"/>
  <c r="C43" i="5"/>
  <c r="B43" i="5"/>
  <c r="N43" i="5" s="1"/>
  <c r="AO42" i="5"/>
  <c r="AI42" i="5"/>
  <c r="AH42" i="5"/>
  <c r="AG42" i="5"/>
  <c r="AE42" i="5"/>
  <c r="W42" i="5"/>
  <c r="V42" i="5"/>
  <c r="T42" i="5"/>
  <c r="S42" i="5"/>
  <c r="R42" i="5"/>
  <c r="P42" i="5"/>
  <c r="AN42" i="5" s="1"/>
  <c r="L42" i="5"/>
  <c r="H42" i="5"/>
  <c r="G42" i="5"/>
  <c r="E42" i="5"/>
  <c r="D42" i="5"/>
  <c r="B42" i="5"/>
  <c r="N42" i="5" s="1"/>
  <c r="AE41" i="5"/>
  <c r="AA41" i="5"/>
  <c r="Z41" i="5"/>
  <c r="T41" i="5"/>
  <c r="O41" i="5"/>
  <c r="AM41" i="5" s="1"/>
  <c r="N41" i="5"/>
  <c r="K41" i="5"/>
  <c r="AG41" i="5" s="1"/>
  <c r="G41" i="5"/>
  <c r="C41" i="5"/>
  <c r="U41" i="5" s="1"/>
  <c r="B41" i="5"/>
  <c r="C40" i="5"/>
  <c r="D40" i="5" s="1"/>
  <c r="B40" i="5"/>
  <c r="AP38" i="5"/>
  <c r="AO38" i="5"/>
  <c r="AN38" i="5"/>
  <c r="AM38" i="5"/>
  <c r="AL38" i="5"/>
  <c r="AB38" i="5"/>
  <c r="Z38" i="5"/>
  <c r="X38" i="5"/>
  <c r="T38" i="5"/>
  <c r="S38" i="5"/>
  <c r="R38" i="5"/>
  <c r="N38" i="5"/>
  <c r="AG38" i="5" s="1"/>
  <c r="L38" i="5"/>
  <c r="J38" i="5"/>
  <c r="AD38" i="5" s="1"/>
  <c r="G38" i="5"/>
  <c r="F38" i="5"/>
  <c r="U38" i="5" s="1"/>
  <c r="B38" i="5"/>
  <c r="M38" i="5" s="1"/>
  <c r="AP37" i="5"/>
  <c r="AN37" i="5"/>
  <c r="AL37" i="5"/>
  <c r="AJ37" i="5"/>
  <c r="AH37" i="5"/>
  <c r="AD37" i="5"/>
  <c r="AB37" i="5"/>
  <c r="Z37" i="5"/>
  <c r="X37" i="5"/>
  <c r="Q37" i="5"/>
  <c r="M37" i="5"/>
  <c r="AF37" i="5" s="1"/>
  <c r="I37" i="5"/>
  <c r="E37" i="5"/>
  <c r="V37" i="5" s="1"/>
  <c r="B37" i="5"/>
  <c r="AK37" i="5" s="1"/>
  <c r="AM36" i="5"/>
  <c r="AJ36" i="5"/>
  <c r="AI36" i="5"/>
  <c r="AG36" i="5"/>
  <c r="AF36" i="5"/>
  <c r="AE36" i="5"/>
  <c r="AC36" i="5"/>
  <c r="AB36" i="5"/>
  <c r="AA36" i="5"/>
  <c r="X36" i="5"/>
  <c r="U36" i="5"/>
  <c r="T36" i="5"/>
  <c r="S36" i="5"/>
  <c r="Q36" i="5"/>
  <c r="P36" i="5"/>
  <c r="AO36" i="5" s="1"/>
  <c r="O36" i="5"/>
  <c r="L36" i="5"/>
  <c r="AH36" i="5" s="1"/>
  <c r="K36" i="5"/>
  <c r="J36" i="5"/>
  <c r="I36" i="5"/>
  <c r="H36" i="5"/>
  <c r="Y36" i="5" s="1"/>
  <c r="G36" i="5"/>
  <c r="E36" i="5"/>
  <c r="D36" i="5"/>
  <c r="W36" i="5" s="1"/>
  <c r="C36" i="5"/>
  <c r="B36" i="5"/>
  <c r="AP36" i="5" s="1"/>
  <c r="AL35" i="5"/>
  <c r="AK35" i="5"/>
  <c r="AJ35" i="5"/>
  <c r="AG35" i="5"/>
  <c r="AF35" i="5"/>
  <c r="AA35" i="5"/>
  <c r="Z35" i="5"/>
  <c r="Y35" i="5"/>
  <c r="X35" i="5"/>
  <c r="X39" i="5" s="1"/>
  <c r="U35" i="5"/>
  <c r="O35" i="5"/>
  <c r="AM35" i="5" s="1"/>
  <c r="L35" i="5"/>
  <c r="K35" i="5"/>
  <c r="AE35" i="5" s="1"/>
  <c r="G35" i="5"/>
  <c r="C35" i="5"/>
  <c r="T35" i="5" s="1"/>
  <c r="B35" i="5"/>
  <c r="AI35" i="5" s="1"/>
  <c r="C34" i="5"/>
  <c r="D34" i="5" s="1"/>
  <c r="B29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B11" i="5"/>
  <c r="B16" i="5" s="1"/>
  <c r="AL10" i="5"/>
  <c r="AI10" i="5"/>
  <c r="Z10" i="5"/>
  <c r="W10" i="5"/>
  <c r="N10" i="5"/>
  <c r="K10" i="5"/>
  <c r="B10" i="5"/>
  <c r="AL9" i="5"/>
  <c r="AK9" i="5"/>
  <c r="AJ9" i="5"/>
  <c r="AJ10" i="5" s="1"/>
  <c r="AI9" i="5"/>
  <c r="AH9" i="5"/>
  <c r="AG9" i="5"/>
  <c r="AF9" i="5"/>
  <c r="AE9" i="5"/>
  <c r="AD9" i="5"/>
  <c r="AC9" i="5"/>
  <c r="AB9" i="5"/>
  <c r="AA9" i="5"/>
  <c r="Z9" i="5"/>
  <c r="Y9" i="5"/>
  <c r="X9" i="5"/>
  <c r="X10" i="5" s="1"/>
  <c r="W9" i="5"/>
  <c r="V9" i="5"/>
  <c r="U9" i="5"/>
  <c r="T9" i="5"/>
  <c r="S9" i="5"/>
  <c r="R9" i="5"/>
  <c r="Q9" i="5"/>
  <c r="P9" i="5"/>
  <c r="O9" i="5"/>
  <c r="N9" i="5"/>
  <c r="M9" i="5"/>
  <c r="L9" i="5"/>
  <c r="L10" i="5" s="1"/>
  <c r="K9" i="5"/>
  <c r="J9" i="5"/>
  <c r="I9" i="5"/>
  <c r="H9" i="5"/>
  <c r="G9" i="5"/>
  <c r="F9" i="5"/>
  <c r="E9" i="5"/>
  <c r="D9" i="5"/>
  <c r="C9" i="5"/>
  <c r="B9" i="5"/>
  <c r="AL8" i="5"/>
  <c r="AK8" i="5"/>
  <c r="AJ8" i="5"/>
  <c r="AI8" i="5"/>
  <c r="AH8" i="5"/>
  <c r="AG8" i="5"/>
  <c r="AF8" i="5"/>
  <c r="AE8" i="5"/>
  <c r="AD8" i="5"/>
  <c r="AD10" i="5" s="1"/>
  <c r="AC8" i="5"/>
  <c r="AB8" i="5"/>
  <c r="AB10" i="5" s="1"/>
  <c r="AA8" i="5"/>
  <c r="Z8" i="5"/>
  <c r="Y8" i="5"/>
  <c r="X8" i="5"/>
  <c r="W8" i="5"/>
  <c r="V8" i="5"/>
  <c r="U8" i="5"/>
  <c r="T8" i="5"/>
  <c r="S8" i="5"/>
  <c r="R8" i="5"/>
  <c r="R10" i="5" s="1"/>
  <c r="Q8" i="5"/>
  <c r="P8" i="5"/>
  <c r="P10" i="5" s="1"/>
  <c r="O8" i="5"/>
  <c r="N8" i="5"/>
  <c r="M8" i="5"/>
  <c r="L8" i="5"/>
  <c r="K8" i="5"/>
  <c r="J8" i="5"/>
  <c r="I8" i="5"/>
  <c r="H8" i="5"/>
  <c r="G8" i="5"/>
  <c r="F8" i="5"/>
  <c r="F10" i="5" s="1"/>
  <c r="E8" i="5"/>
  <c r="D8" i="5"/>
  <c r="D10" i="5" s="1"/>
  <c r="C8" i="5"/>
  <c r="B8" i="5"/>
  <c r="AL7" i="5"/>
  <c r="AK7" i="5"/>
  <c r="AK10" i="5" s="1"/>
  <c r="AJ7" i="5"/>
  <c r="AI7" i="5"/>
  <c r="AH7" i="5"/>
  <c r="AH10" i="5" s="1"/>
  <c r="AG7" i="5"/>
  <c r="AG10" i="5" s="1"/>
  <c r="AF7" i="5"/>
  <c r="AF10" i="5" s="1"/>
  <c r="AE7" i="5"/>
  <c r="AE10" i="5" s="1"/>
  <c r="AD7" i="5"/>
  <c r="AC7" i="5"/>
  <c r="AC10" i="5" s="1"/>
  <c r="AB7" i="5"/>
  <c r="AA7" i="5"/>
  <c r="AA10" i="5" s="1"/>
  <c r="Z7" i="5"/>
  <c r="Y7" i="5"/>
  <c r="Y10" i="5" s="1"/>
  <c r="X7" i="5"/>
  <c r="W7" i="5"/>
  <c r="V7" i="5"/>
  <c r="V10" i="5" s="1"/>
  <c r="U7" i="5"/>
  <c r="U10" i="5" s="1"/>
  <c r="T7" i="5"/>
  <c r="T10" i="5" s="1"/>
  <c r="S7" i="5"/>
  <c r="S10" i="5" s="1"/>
  <c r="R7" i="5"/>
  <c r="Q7" i="5"/>
  <c r="Q10" i="5" s="1"/>
  <c r="P7" i="5"/>
  <c r="O7" i="5"/>
  <c r="O10" i="5" s="1"/>
  <c r="N7" i="5"/>
  <c r="M7" i="5"/>
  <c r="M10" i="5" s="1"/>
  <c r="L7" i="5"/>
  <c r="K7" i="5"/>
  <c r="J7" i="5"/>
  <c r="J10" i="5" s="1"/>
  <c r="I7" i="5"/>
  <c r="I10" i="5" s="1"/>
  <c r="H7" i="5"/>
  <c r="H10" i="5" s="1"/>
  <c r="G7" i="5"/>
  <c r="G10" i="5" s="1"/>
  <c r="F7" i="5"/>
  <c r="E7" i="5"/>
  <c r="E10" i="5" s="1"/>
  <c r="D7" i="5"/>
  <c r="C7" i="5"/>
  <c r="C10" i="5" s="1"/>
  <c r="B7" i="5"/>
  <c r="C6" i="5"/>
  <c r="D6" i="5" s="1"/>
  <c r="E6" i="5" s="1"/>
  <c r="B2" i="5"/>
  <c r="H581" i="19" l="1"/>
  <c r="G582" i="19"/>
  <c r="G2121" i="19"/>
  <c r="H2120" i="19"/>
  <c r="G9816" i="19"/>
  <c r="H9815" i="19"/>
  <c r="G1371" i="19"/>
  <c r="H1370" i="19"/>
  <c r="H5895" i="19"/>
  <c r="G5896" i="19"/>
  <c r="H9950" i="19"/>
  <c r="G9951" i="19"/>
  <c r="G1467" i="19"/>
  <c r="H1466" i="19"/>
  <c r="H7666" i="19"/>
  <c r="G7667" i="19"/>
  <c r="G2762" i="19"/>
  <c r="H2761" i="19"/>
  <c r="H6054" i="19"/>
  <c r="G6055" i="19"/>
  <c r="H6055" i="19" s="1"/>
  <c r="G6059" i="19"/>
  <c r="H6058" i="19"/>
  <c r="H3396" i="19"/>
  <c r="G3397" i="19"/>
  <c r="H7541" i="19"/>
  <c r="G7542" i="19"/>
  <c r="H3433" i="19"/>
  <c r="G3434" i="19"/>
  <c r="G8205" i="19"/>
  <c r="H8204" i="19"/>
  <c r="H7557" i="19"/>
  <c r="G7558" i="19"/>
  <c r="H8361" i="19"/>
  <c r="G8362" i="19"/>
  <c r="H4293" i="19"/>
  <c r="G4294" i="19"/>
  <c r="H820" i="19"/>
  <c r="G821" i="19"/>
  <c r="H1360" i="19"/>
  <c r="G1361" i="19"/>
  <c r="H8129" i="19"/>
  <c r="G8130" i="19"/>
  <c r="H5577" i="19"/>
  <c r="G5578" i="19"/>
  <c r="G7707" i="19"/>
  <c r="H7706" i="19"/>
  <c r="H1393" i="19"/>
  <c r="G1394" i="19"/>
  <c r="G2045" i="19"/>
  <c r="H2044" i="19"/>
  <c r="H8267" i="19"/>
  <c r="G8268" i="19"/>
  <c r="H2083" i="19"/>
  <c r="G2084" i="19"/>
  <c r="H5323" i="19"/>
  <c r="G5324" i="19"/>
  <c r="H5955" i="19"/>
  <c r="G5956" i="19"/>
  <c r="H1537" i="19"/>
  <c r="G1538" i="19"/>
  <c r="G5798" i="19"/>
  <c r="H5797" i="19"/>
  <c r="H2841" i="19"/>
  <c r="G2842" i="19"/>
  <c r="G5822" i="19"/>
  <c r="H5821" i="19"/>
  <c r="H2216" i="19"/>
  <c r="G2217" i="19"/>
  <c r="G7029" i="19"/>
  <c r="H7028" i="19"/>
  <c r="G5924" i="19"/>
  <c r="H5923" i="19"/>
  <c r="H2101" i="19"/>
  <c r="G2102" i="19"/>
  <c r="H6772" i="19"/>
  <c r="G6773" i="19"/>
  <c r="H3034" i="19"/>
  <c r="G3035" i="19"/>
  <c r="H3645" i="19"/>
  <c r="G3646" i="19"/>
  <c r="H4672" i="19"/>
  <c r="G4673" i="19"/>
  <c r="H6927" i="19"/>
  <c r="G6928" i="19"/>
  <c r="H2876" i="19"/>
  <c r="G2877" i="19"/>
  <c r="H2877" i="19" s="1"/>
  <c r="H4812" i="19"/>
  <c r="G4813" i="19"/>
  <c r="H3349" i="19"/>
  <c r="G3350" i="19"/>
  <c r="G368" i="19"/>
  <c r="H367" i="19"/>
  <c r="H4833" i="19"/>
  <c r="G4834" i="19"/>
  <c r="G4962" i="19"/>
  <c r="H4961" i="19"/>
  <c r="H5455" i="19"/>
  <c r="G5456" i="19"/>
  <c r="H6129" i="19"/>
  <c r="G6130" i="19"/>
  <c r="H7015" i="19"/>
  <c r="G7016" i="19"/>
  <c r="H7527" i="19"/>
  <c r="G7528" i="19"/>
  <c r="H6570" i="19"/>
  <c r="G6571" i="19"/>
  <c r="H8100" i="19"/>
  <c r="G8101" i="19"/>
  <c r="H10759" i="19"/>
  <c r="G10760" i="19"/>
  <c r="H10760" i="19" s="1"/>
  <c r="H10763" i="19"/>
  <c r="G10764" i="19"/>
  <c r="H11876" i="19"/>
  <c r="G11877" i="19"/>
  <c r="H11524" i="19"/>
  <c r="G11525" i="19"/>
  <c r="H11150" i="19"/>
  <c r="G11151" i="19"/>
  <c r="H11080" i="19"/>
  <c r="G11081" i="19"/>
  <c r="H11958" i="19"/>
  <c r="G11959" i="19"/>
  <c r="H10484" i="19"/>
  <c r="G10485" i="19"/>
  <c r="H268" i="19"/>
  <c r="G269" i="19"/>
  <c r="H977" i="19"/>
  <c r="G978" i="19"/>
  <c r="H1607" i="19"/>
  <c r="G1608" i="19"/>
  <c r="H1572" i="19"/>
  <c r="G1573" i="19"/>
  <c r="G2390" i="19"/>
  <c r="H2389" i="19"/>
  <c r="H3103" i="19"/>
  <c r="G3104" i="19"/>
  <c r="H3376" i="19"/>
  <c r="G3377" i="19"/>
  <c r="G3636" i="19"/>
  <c r="H3635" i="19"/>
  <c r="H4111" i="19"/>
  <c r="G4112" i="19"/>
  <c r="H4446" i="19"/>
  <c r="G4447" i="19"/>
  <c r="H4766" i="19"/>
  <c r="G4767" i="19"/>
  <c r="H6400" i="19"/>
  <c r="G6401" i="19"/>
  <c r="H7065" i="19"/>
  <c r="G7066" i="19"/>
  <c r="H6089" i="19"/>
  <c r="G6090" i="19"/>
  <c r="H7575" i="19"/>
  <c r="G7576" i="19"/>
  <c r="H7861" i="19"/>
  <c r="G7862" i="19"/>
  <c r="H5973" i="19"/>
  <c r="G5974" i="19"/>
  <c r="H7813" i="19"/>
  <c r="G7814" i="19"/>
  <c r="H9174" i="19"/>
  <c r="G9175" i="19"/>
  <c r="H8576" i="19"/>
  <c r="G8577" i="19"/>
  <c r="H8164" i="19"/>
  <c r="G8165" i="19"/>
  <c r="H9044" i="19"/>
  <c r="G9045" i="19"/>
  <c r="H9598" i="19"/>
  <c r="G9599" i="19"/>
  <c r="H9417" i="19"/>
  <c r="G9418" i="19"/>
  <c r="H10580" i="19"/>
  <c r="G10581" i="19"/>
  <c r="H10111" i="19"/>
  <c r="G10112" i="19"/>
  <c r="H9988" i="19"/>
  <c r="G9989" i="19"/>
  <c r="H10800" i="19"/>
  <c r="G10801" i="19"/>
  <c r="H10711" i="19"/>
  <c r="G10712" i="19"/>
  <c r="H11554" i="19"/>
  <c r="G11555" i="19"/>
  <c r="H11988" i="19"/>
  <c r="G11989" i="19"/>
  <c r="H9458" i="19"/>
  <c r="G9459" i="19"/>
  <c r="H412" i="19"/>
  <c r="G413" i="19"/>
  <c r="H523" i="19"/>
  <c r="G524" i="19"/>
  <c r="H652" i="19"/>
  <c r="G653" i="19"/>
  <c r="H1003" i="19"/>
  <c r="G1004" i="19"/>
  <c r="H1215" i="19"/>
  <c r="G1216" i="19"/>
  <c r="H1662" i="19"/>
  <c r="G1663" i="19"/>
  <c r="H1721" i="19"/>
  <c r="G1722" i="19"/>
  <c r="H2550" i="19"/>
  <c r="G2551" i="19"/>
  <c r="H2519" i="19"/>
  <c r="G2520" i="19"/>
  <c r="H3004" i="19"/>
  <c r="G3005" i="19"/>
  <c r="G2880" i="19"/>
  <c r="H2879" i="19"/>
  <c r="H3141" i="19"/>
  <c r="G3142" i="19"/>
  <c r="H3530" i="19"/>
  <c r="G3531" i="19"/>
  <c r="G3570" i="19"/>
  <c r="H3569" i="19"/>
  <c r="G3725" i="19"/>
  <c r="H3724" i="19"/>
  <c r="H4167" i="19"/>
  <c r="G4168" i="19"/>
  <c r="H4492" i="19"/>
  <c r="G4493" i="19"/>
  <c r="G4728" i="19"/>
  <c r="H4727" i="19"/>
  <c r="H4864" i="19"/>
  <c r="G4865" i="19"/>
  <c r="H5417" i="19"/>
  <c r="G5418" i="19"/>
  <c r="H5023" i="19"/>
  <c r="G5024" i="19"/>
  <c r="G6020" i="19"/>
  <c r="H6019" i="19"/>
  <c r="H6250" i="19"/>
  <c r="G6251" i="19"/>
  <c r="H6518" i="19"/>
  <c r="G6519" i="19"/>
  <c r="H5586" i="19"/>
  <c r="G5587" i="19"/>
  <c r="H6457" i="19"/>
  <c r="G6458" i="19"/>
  <c r="H7101" i="19"/>
  <c r="G7102" i="19"/>
  <c r="H6284" i="19"/>
  <c r="G6285" i="19"/>
  <c r="H7177" i="19"/>
  <c r="G7178" i="19"/>
  <c r="H6796" i="19"/>
  <c r="G6797" i="19"/>
  <c r="H7189" i="19"/>
  <c r="G7190" i="19"/>
  <c r="H8814" i="19"/>
  <c r="G8815" i="19"/>
  <c r="H9258" i="19"/>
  <c r="G9259" i="19"/>
  <c r="H9255" i="19"/>
  <c r="G9256" i="19"/>
  <c r="H9256" i="19" s="1"/>
  <c r="H9512" i="19"/>
  <c r="G9513" i="19"/>
  <c r="H10640" i="19"/>
  <c r="G10641" i="19"/>
  <c r="H10338" i="19"/>
  <c r="G10339" i="19"/>
  <c r="H10981" i="19"/>
  <c r="G10982" i="19"/>
  <c r="H10982" i="19" s="1"/>
  <c r="H10676" i="19"/>
  <c r="G10677" i="19"/>
  <c r="H10984" i="19"/>
  <c r="G10985" i="19"/>
  <c r="H11590" i="19"/>
  <c r="G11591" i="19"/>
  <c r="H11854" i="19"/>
  <c r="G11855" i="19"/>
  <c r="H12051" i="19"/>
  <c r="G12052" i="19"/>
  <c r="H12042" i="19"/>
  <c r="G12043" i="19"/>
  <c r="H2750" i="19"/>
  <c r="G2751" i="19"/>
  <c r="H199" i="19"/>
  <c r="G200" i="19"/>
  <c r="H535" i="19"/>
  <c r="G536" i="19"/>
  <c r="G799" i="19"/>
  <c r="H798" i="19"/>
  <c r="H1091" i="19"/>
  <c r="G1092" i="19"/>
  <c r="H1335" i="19"/>
  <c r="G1336" i="19"/>
  <c r="H1289" i="19"/>
  <c r="G1290" i="19"/>
  <c r="H1260" i="19"/>
  <c r="G1261" i="19"/>
  <c r="H2467" i="19"/>
  <c r="G2468" i="19"/>
  <c r="H2574" i="19"/>
  <c r="G2575" i="19"/>
  <c r="H2615" i="19"/>
  <c r="G2616" i="19"/>
  <c r="H2959" i="19"/>
  <c r="G2960" i="19"/>
  <c r="G2814" i="19"/>
  <c r="H2813" i="19"/>
  <c r="H3055" i="19"/>
  <c r="G3056" i="19"/>
  <c r="G3757" i="19"/>
  <c r="H3756" i="19"/>
  <c r="H4191" i="19"/>
  <c r="G4192" i="19"/>
  <c r="H4558" i="19"/>
  <c r="G4559" i="19"/>
  <c r="H4995" i="19"/>
  <c r="G4996" i="19"/>
  <c r="H5630" i="19"/>
  <c r="G5631" i="19"/>
  <c r="H6432" i="19"/>
  <c r="G6433" i="19"/>
  <c r="G6161" i="19"/>
  <c r="H6160" i="19"/>
  <c r="H7137" i="19"/>
  <c r="G7138" i="19"/>
  <c r="H7978" i="19"/>
  <c r="G7979" i="19"/>
  <c r="H7635" i="19"/>
  <c r="G7636" i="19"/>
  <c r="H7741" i="19"/>
  <c r="G7742" i="19"/>
  <c r="H8326" i="19"/>
  <c r="G8327" i="19"/>
  <c r="H9348" i="19"/>
  <c r="G9349" i="19"/>
  <c r="H8663" i="19"/>
  <c r="G8664" i="19"/>
  <c r="H8394" i="19"/>
  <c r="G8395" i="19"/>
  <c r="H9291" i="19"/>
  <c r="G9292" i="19"/>
  <c r="H9633" i="19"/>
  <c r="G9634" i="19"/>
  <c r="H9221" i="19"/>
  <c r="G9222" i="19"/>
  <c r="H9850" i="19"/>
  <c r="G9851" i="19"/>
  <c r="H10402" i="19"/>
  <c r="G10403" i="19"/>
  <c r="G10162" i="19"/>
  <c r="H10161" i="19"/>
  <c r="H11370" i="19"/>
  <c r="G11371" i="19"/>
  <c r="H11049" i="19"/>
  <c r="G11050" i="19"/>
  <c r="H11704" i="19"/>
  <c r="G11705" i="19"/>
  <c r="H12035" i="19"/>
  <c r="G12036" i="19"/>
  <c r="H12062" i="19"/>
  <c r="G12063" i="19"/>
  <c r="H9689" i="19"/>
  <c r="G9690" i="19"/>
  <c r="H298" i="19"/>
  <c r="G299" i="19"/>
  <c r="H613" i="19"/>
  <c r="G614" i="19"/>
  <c r="H499" i="19"/>
  <c r="G500" i="19"/>
  <c r="H1109" i="19"/>
  <c r="G1110" i="19"/>
  <c r="H1304" i="19"/>
  <c r="G1305" i="19"/>
  <c r="H2337" i="19"/>
  <c r="G2338" i="19"/>
  <c r="H2612" i="19"/>
  <c r="G2613" i="19"/>
  <c r="H2613" i="19" s="1"/>
  <c r="H3600" i="19"/>
  <c r="G3601" i="19"/>
  <c r="G3823" i="19"/>
  <c r="H3822" i="19"/>
  <c r="H4249" i="19"/>
  <c r="G4250" i="19"/>
  <c r="H5049" i="19"/>
  <c r="G5050" i="19"/>
  <c r="G5256" i="19"/>
  <c r="H5255" i="19"/>
  <c r="G5190" i="19"/>
  <c r="H5189" i="19"/>
  <c r="H6478" i="19"/>
  <c r="G6479" i="19"/>
  <c r="H5491" i="19"/>
  <c r="G5492" i="19"/>
  <c r="H6370" i="19"/>
  <c r="G6371" i="19"/>
  <c r="H6334" i="19"/>
  <c r="G6335" i="19"/>
  <c r="H7257" i="19"/>
  <c r="G7258" i="19"/>
  <c r="H6298" i="19"/>
  <c r="G6299" i="19"/>
  <c r="H6861" i="19"/>
  <c r="G6862" i="19"/>
  <c r="G6983" i="19"/>
  <c r="H6982" i="19"/>
  <c r="H7327" i="19"/>
  <c r="G7328" i="19"/>
  <c r="H8630" i="19"/>
  <c r="G8631" i="19"/>
  <c r="H8830" i="19"/>
  <c r="G8831" i="19"/>
  <c r="H8470" i="19"/>
  <c r="G8471" i="19"/>
  <c r="H9718" i="19"/>
  <c r="G9719" i="19"/>
  <c r="H10434" i="19"/>
  <c r="G10435" i="19"/>
  <c r="H10505" i="19"/>
  <c r="G10506" i="19"/>
  <c r="H11424" i="19"/>
  <c r="G11425" i="19"/>
  <c r="H10054" i="19"/>
  <c r="G10055" i="19"/>
  <c r="H10726" i="19"/>
  <c r="G10727" i="19"/>
  <c r="H11997" i="19"/>
  <c r="G11998" i="19"/>
  <c r="H10871" i="19"/>
  <c r="G10872" i="19"/>
  <c r="H12183" i="19"/>
  <c r="G12184" i="19"/>
  <c r="H12090" i="19"/>
  <c r="G12091" i="19"/>
  <c r="G2777" i="19"/>
  <c r="H2776" i="19"/>
  <c r="H9326" i="19"/>
  <c r="G9327" i="19"/>
  <c r="H9327" i="19" s="1"/>
  <c r="H3" i="19"/>
  <c r="G4" i="19"/>
  <c r="H137" i="19"/>
  <c r="G138" i="19"/>
  <c r="H656" i="19"/>
  <c r="G657" i="19"/>
  <c r="G1128" i="19"/>
  <c r="H1127" i="19"/>
  <c r="H1428" i="19"/>
  <c r="G1429" i="19"/>
  <c r="H1756" i="19"/>
  <c r="G1757" i="19"/>
  <c r="H1982" i="19"/>
  <c r="G1983" i="19"/>
  <c r="H1988" i="19"/>
  <c r="G1989" i="19"/>
  <c r="H2971" i="19"/>
  <c r="G2972" i="19"/>
  <c r="H2696" i="19"/>
  <c r="G2697" i="19"/>
  <c r="H3700" i="19"/>
  <c r="G3701" i="19"/>
  <c r="H3298" i="19"/>
  <c r="G3299" i="19"/>
  <c r="H4458" i="19"/>
  <c r="G4459" i="19"/>
  <c r="H3949" i="19"/>
  <c r="G3950" i="19"/>
  <c r="H4928" i="19"/>
  <c r="G4929" i="19"/>
  <c r="H5133" i="19"/>
  <c r="G5134" i="19"/>
  <c r="H5666" i="19"/>
  <c r="G5667" i="19"/>
  <c r="H5521" i="19"/>
  <c r="G5522" i="19"/>
  <c r="H7281" i="19"/>
  <c r="G7282" i="19"/>
  <c r="H7942" i="19"/>
  <c r="G7943" i="19"/>
  <c r="H8902" i="19"/>
  <c r="G8903" i="19"/>
  <c r="H9378" i="19"/>
  <c r="G9379" i="19"/>
  <c r="G8422" i="19"/>
  <c r="H8421" i="19"/>
  <c r="H9748" i="19"/>
  <c r="G9749" i="19"/>
  <c r="H9329" i="19"/>
  <c r="G9330" i="19"/>
  <c r="H9787" i="19"/>
  <c r="G9788" i="19"/>
  <c r="H10612" i="19"/>
  <c r="G10613" i="19"/>
  <c r="H11442" i="19"/>
  <c r="G11443" i="19"/>
  <c r="H11224" i="19"/>
  <c r="G11225" i="19"/>
  <c r="H10817" i="19"/>
  <c r="G10818" i="19"/>
  <c r="H10844" i="19"/>
  <c r="G10845" i="19"/>
  <c r="H10927" i="19"/>
  <c r="G10928" i="19"/>
  <c r="H51" i="19"/>
  <c r="G52" i="19"/>
  <c r="H1506" i="19"/>
  <c r="G1507" i="19"/>
  <c r="H1619" i="19"/>
  <c r="G1620" i="19"/>
  <c r="H2024" i="19"/>
  <c r="G2025" i="19"/>
  <c r="H3418" i="19"/>
  <c r="G3419" i="19"/>
  <c r="H3854" i="19"/>
  <c r="G3855" i="19"/>
  <c r="H3790" i="19"/>
  <c r="G3791" i="19"/>
  <c r="H4215" i="19"/>
  <c r="G4216" i="19"/>
  <c r="H4072" i="19"/>
  <c r="G4073" i="19"/>
  <c r="H4958" i="19"/>
  <c r="G4959" i="19"/>
  <c r="H4959" i="19" s="1"/>
  <c r="H4503" i="19"/>
  <c r="G4504" i="19"/>
  <c r="G4668" i="19"/>
  <c r="H4667" i="19"/>
  <c r="H5301" i="19"/>
  <c r="G5302" i="19"/>
  <c r="H5692" i="19"/>
  <c r="G5693" i="19"/>
  <c r="H5773" i="19"/>
  <c r="G5774" i="19"/>
  <c r="H5859" i="19"/>
  <c r="G5860" i="19"/>
  <c r="G6587" i="19"/>
  <c r="H6586" i="19"/>
  <c r="H6622" i="19"/>
  <c r="G6623" i="19"/>
  <c r="H5727" i="19"/>
  <c r="G5728" i="19"/>
  <c r="G6560" i="19"/>
  <c r="H6559" i="19"/>
  <c r="H7396" i="19"/>
  <c r="G7397" i="19"/>
  <c r="H7299" i="19"/>
  <c r="G7300" i="19"/>
  <c r="H7910" i="19"/>
  <c r="G7911" i="19"/>
  <c r="H9014" i="19"/>
  <c r="G9015" i="19"/>
  <c r="H8926" i="19"/>
  <c r="G8927" i="19"/>
  <c r="H8234" i="19"/>
  <c r="G8235" i="19"/>
  <c r="H8516" i="19"/>
  <c r="G8517" i="19"/>
  <c r="H9760" i="19"/>
  <c r="G9761" i="19"/>
  <c r="H10618" i="19"/>
  <c r="G10619" i="19"/>
  <c r="H11484" i="19"/>
  <c r="G11485" i="19"/>
  <c r="H10900" i="19"/>
  <c r="G10901" i="19"/>
  <c r="H11254" i="19"/>
  <c r="G11255" i="19"/>
  <c r="H11748" i="19"/>
  <c r="G11749" i="19"/>
  <c r="H448" i="19"/>
  <c r="G449" i="19"/>
  <c r="G1176" i="19"/>
  <c r="H1175" i="19"/>
  <c r="H2409" i="19"/>
  <c r="G2410" i="19"/>
  <c r="H2456" i="19"/>
  <c r="G2457" i="19"/>
  <c r="H3219" i="19"/>
  <c r="G3220" i="19"/>
  <c r="G5286" i="19"/>
  <c r="H5285" i="19"/>
  <c r="H8972" i="19"/>
  <c r="G8973" i="19"/>
  <c r="H8973" i="19" s="1"/>
  <c r="H17" i="19"/>
  <c r="G18" i="19"/>
  <c r="H693" i="19"/>
  <c r="G694" i="19"/>
  <c r="H329" i="19"/>
  <c r="G330" i="19"/>
  <c r="H632" i="19"/>
  <c r="G633" i="19"/>
  <c r="H1161" i="19"/>
  <c r="G1162" i="19"/>
  <c r="H1780" i="19"/>
  <c r="G1781" i="19"/>
  <c r="H1869" i="19"/>
  <c r="G1870" i="19"/>
  <c r="H2079" i="19"/>
  <c r="G2080" i="19"/>
  <c r="H2080" i="19" s="1"/>
  <c r="H2366" i="19"/>
  <c r="G2367" i="19"/>
  <c r="H2178" i="19"/>
  <c r="G2179" i="19"/>
  <c r="H2251" i="19"/>
  <c r="G2252" i="19"/>
  <c r="H3067" i="19"/>
  <c r="G3068" i="19"/>
  <c r="H2953" i="19"/>
  <c r="G2954" i="19"/>
  <c r="H3485" i="19"/>
  <c r="G3486" i="19"/>
  <c r="H3884" i="19"/>
  <c r="G3885" i="19"/>
  <c r="H3916" i="19"/>
  <c r="G3917" i="19"/>
  <c r="G3451" i="19"/>
  <c r="H3450" i="19"/>
  <c r="H3986" i="19"/>
  <c r="G3987" i="19"/>
  <c r="H4139" i="19"/>
  <c r="G4140" i="19"/>
  <c r="H5072" i="19"/>
  <c r="G5073" i="19"/>
  <c r="H5991" i="19"/>
  <c r="G5992" i="19"/>
  <c r="H7432" i="19"/>
  <c r="G7433" i="19"/>
  <c r="G7610" i="19"/>
  <c r="H7609" i="19"/>
  <c r="G8067" i="19"/>
  <c r="H8066" i="19"/>
  <c r="H9076" i="19"/>
  <c r="G9077" i="19"/>
  <c r="H8763" i="19"/>
  <c r="G8764" i="19"/>
  <c r="H8486" i="19"/>
  <c r="G8487" i="19"/>
  <c r="H9660" i="19"/>
  <c r="G9661" i="19"/>
  <c r="H9492" i="19"/>
  <c r="G9493" i="19"/>
  <c r="H9922" i="19"/>
  <c r="G9923" i="19"/>
  <c r="H10195" i="19"/>
  <c r="G10196" i="19"/>
  <c r="H10135" i="19"/>
  <c r="G10136" i="19"/>
  <c r="H11568" i="19"/>
  <c r="G11569" i="19"/>
  <c r="H11027" i="19"/>
  <c r="G11028" i="19"/>
  <c r="H11284" i="19"/>
  <c r="G11285" i="19"/>
  <c r="H11009" i="19"/>
  <c r="G11010" i="19"/>
  <c r="H11824" i="19"/>
  <c r="G11825" i="19"/>
  <c r="H12173" i="19"/>
  <c r="G12174" i="19"/>
  <c r="H104" i="19"/>
  <c r="G105" i="19"/>
  <c r="H348" i="19"/>
  <c r="G349" i="19"/>
  <c r="H729" i="19"/>
  <c r="G730" i="19"/>
  <c r="H764" i="19"/>
  <c r="G765" i="19"/>
  <c r="H1816" i="19"/>
  <c r="G1817" i="19"/>
  <c r="H1920" i="19"/>
  <c r="G1921" i="19"/>
  <c r="H2280" i="19"/>
  <c r="G2281" i="19"/>
  <c r="G2494" i="19"/>
  <c r="H2493" i="19"/>
  <c r="H2917" i="19"/>
  <c r="G2918" i="19"/>
  <c r="H3180" i="19"/>
  <c r="G3181" i="19"/>
  <c r="H3501" i="19"/>
  <c r="G3502" i="19"/>
  <c r="H4022" i="19"/>
  <c r="G4023" i="19"/>
  <c r="H5102" i="19"/>
  <c r="G5103" i="19"/>
  <c r="H4593" i="19"/>
  <c r="G4594" i="19"/>
  <c r="G5310" i="19"/>
  <c r="H5309" i="19"/>
  <c r="H6195" i="19"/>
  <c r="G6196" i="19"/>
  <c r="H6691" i="19"/>
  <c r="G6692" i="19"/>
  <c r="H6231" i="19"/>
  <c r="G6232" i="19"/>
  <c r="H5573" i="19"/>
  <c r="G5574" i="19"/>
  <c r="G7362" i="19"/>
  <c r="H7361" i="19"/>
  <c r="H7777" i="19"/>
  <c r="G7778" i="19"/>
  <c r="H8192" i="19"/>
  <c r="G8193" i="19"/>
  <c r="H8430" i="19"/>
  <c r="G8431" i="19"/>
  <c r="H8866" i="19"/>
  <c r="G8867" i="19"/>
  <c r="H8699" i="19"/>
  <c r="G8700" i="19"/>
  <c r="H9374" i="19"/>
  <c r="G9375" i="19"/>
  <c r="H9537" i="19"/>
  <c r="G9538" i="19"/>
  <c r="H10227" i="19"/>
  <c r="G10228" i="19"/>
  <c r="G10311" i="19"/>
  <c r="H10310" i="19"/>
  <c r="H11628" i="19"/>
  <c r="G11629" i="19"/>
  <c r="H11492" i="19"/>
  <c r="G11493" i="19"/>
  <c r="H11308" i="19"/>
  <c r="G11309" i="19"/>
  <c r="H11778" i="19"/>
  <c r="G11779" i="19"/>
  <c r="H12120" i="19"/>
  <c r="G12121" i="19"/>
  <c r="H11116" i="19"/>
  <c r="G11117" i="19"/>
  <c r="H12225" i="19"/>
  <c r="G12226" i="19"/>
  <c r="H8612" i="19"/>
  <c r="G8613" i="19"/>
  <c r="H483" i="19"/>
  <c r="G484" i="19"/>
  <c r="H1053" i="19"/>
  <c r="G1054" i="19"/>
  <c r="H1845" i="19"/>
  <c r="G1846" i="19"/>
  <c r="H1927" i="19"/>
  <c r="G1928" i="19"/>
  <c r="G2144" i="19"/>
  <c r="H2143" i="19"/>
  <c r="H2583" i="19"/>
  <c r="G2584" i="19"/>
  <c r="H2445" i="19"/>
  <c r="G2446" i="19"/>
  <c r="H2703" i="19"/>
  <c r="G2704" i="19"/>
  <c r="H3672" i="19"/>
  <c r="G3673" i="19"/>
  <c r="H4266" i="19"/>
  <c r="G4267" i="19"/>
  <c r="H4353" i="19"/>
  <c r="G4354" i="19"/>
  <c r="H5162" i="19"/>
  <c r="G5163" i="19"/>
  <c r="H5439" i="19"/>
  <c r="G5440" i="19"/>
  <c r="H5352" i="19"/>
  <c r="G5353" i="19"/>
  <c r="H5388" i="19"/>
  <c r="G5389" i="19"/>
  <c r="H6696" i="19"/>
  <c r="G6697" i="19"/>
  <c r="H6828" i="19"/>
  <c r="G6829" i="19"/>
  <c r="H6670" i="19"/>
  <c r="G6671" i="19"/>
  <c r="H7825" i="19"/>
  <c r="G7826" i="19"/>
  <c r="H7642" i="19"/>
  <c r="G7643" i="19"/>
  <c r="G8302" i="19"/>
  <c r="H8301" i="19"/>
  <c r="H8975" i="19"/>
  <c r="G8976" i="19"/>
  <c r="H9152" i="19"/>
  <c r="G9153" i="19"/>
  <c r="H8955" i="19"/>
  <c r="G8956" i="19"/>
  <c r="H9888" i="19"/>
  <c r="G9889" i="19"/>
  <c r="H10275" i="19"/>
  <c r="G10276" i="19"/>
  <c r="H10254" i="19"/>
  <c r="G10255" i="19"/>
  <c r="H11640" i="19"/>
  <c r="G11641" i="19"/>
  <c r="H11666" i="19"/>
  <c r="G11667" i="19"/>
  <c r="H11332" i="19"/>
  <c r="G11333" i="19"/>
  <c r="H12138" i="19"/>
  <c r="G12139" i="19"/>
  <c r="H231" i="19"/>
  <c r="G232" i="19"/>
  <c r="H2659" i="19"/>
  <c r="G2660" i="19"/>
  <c r="H4424" i="19"/>
  <c r="G4425" i="19"/>
  <c r="G5226" i="19"/>
  <c r="H5225" i="19"/>
  <c r="H9114" i="19"/>
  <c r="G9115" i="19"/>
  <c r="H86" i="19"/>
  <c r="G87" i="19"/>
  <c r="H1022" i="19"/>
  <c r="G1023" i="19"/>
  <c r="H887" i="19"/>
  <c r="G888" i="19"/>
  <c r="H1874" i="19"/>
  <c r="G1875" i="19"/>
  <c r="H1655" i="19"/>
  <c r="G1656" i="19"/>
  <c r="G1887" i="19"/>
  <c r="H1886" i="19"/>
  <c r="H1953" i="19"/>
  <c r="G1954" i="19"/>
  <c r="H2644" i="19"/>
  <c r="G2645" i="19"/>
  <c r="H3234" i="19"/>
  <c r="G3235" i="19"/>
  <c r="H3262" i="19"/>
  <c r="G3263" i="19"/>
  <c r="H3318" i="19"/>
  <c r="G3319" i="19"/>
  <c r="H4316" i="19"/>
  <c r="G4317" i="19"/>
  <c r="H4037" i="19"/>
  <c r="G4038" i="19"/>
  <c r="H4630" i="19"/>
  <c r="G4631" i="19"/>
  <c r="H5622" i="19"/>
  <c r="G5623" i="19"/>
  <c r="H4903" i="19"/>
  <c r="G4904" i="19"/>
  <c r="H5745" i="19"/>
  <c r="G5746" i="19"/>
  <c r="H6893" i="19"/>
  <c r="G6894" i="19"/>
  <c r="H6735" i="19"/>
  <c r="G6736" i="19"/>
  <c r="H6648" i="19"/>
  <c r="G6649" i="19"/>
  <c r="H6111" i="19"/>
  <c r="G6112" i="19"/>
  <c r="H7219" i="19"/>
  <c r="G7220" i="19"/>
  <c r="H7999" i="19"/>
  <c r="G8000" i="19"/>
  <c r="H8032" i="19"/>
  <c r="G8033" i="19"/>
  <c r="H8548" i="19"/>
  <c r="G8549" i="19"/>
  <c r="H9182" i="19"/>
  <c r="G9183" i="19"/>
  <c r="H8777" i="19"/>
  <c r="G8778" i="19"/>
  <c r="H8738" i="19"/>
  <c r="G8739" i="19"/>
  <c r="H10008" i="19"/>
  <c r="G10009" i="19"/>
  <c r="H10367" i="19"/>
  <c r="G10368" i="19"/>
  <c r="H10467" i="19"/>
  <c r="G10468" i="19"/>
  <c r="H10489" i="19"/>
  <c r="G10490" i="19"/>
  <c r="H11712" i="19"/>
  <c r="G11713" i="19"/>
  <c r="H11678" i="19"/>
  <c r="G11679" i="19"/>
  <c r="H11386" i="19"/>
  <c r="G11387" i="19"/>
  <c r="H11913" i="19"/>
  <c r="G11914" i="19"/>
  <c r="H12192" i="19"/>
  <c r="G12193" i="19"/>
  <c r="H10960" i="19"/>
  <c r="G10961" i="19"/>
  <c r="H12261" i="19"/>
  <c r="G12262" i="19"/>
  <c r="H911" i="19"/>
  <c r="G912" i="19"/>
  <c r="H4533" i="19"/>
  <c r="G4534" i="19"/>
  <c r="H5544" i="19"/>
  <c r="G5545" i="19"/>
  <c r="H164" i="19"/>
  <c r="G165" i="19"/>
  <c r="H401" i="19"/>
  <c r="G402" i="19"/>
  <c r="H550" i="19"/>
  <c r="G551" i="19"/>
  <c r="H849" i="19"/>
  <c r="G850" i="19"/>
  <c r="H935" i="19"/>
  <c r="G936" i="19"/>
  <c r="H1252" i="19"/>
  <c r="G1253" i="19"/>
  <c r="H1686" i="19"/>
  <c r="G1687" i="19"/>
  <c r="H2310" i="19"/>
  <c r="G2311" i="19"/>
  <c r="H2716" i="19"/>
  <c r="G2717" i="19"/>
  <c r="H4362" i="19"/>
  <c r="G4363" i="19"/>
  <c r="H4388" i="19"/>
  <c r="G4389" i="19"/>
  <c r="G4710" i="19"/>
  <c r="H4709" i="19"/>
  <c r="G4788" i="19"/>
  <c r="H4787" i="19"/>
  <c r="H5681" i="19"/>
  <c r="G5682" i="19"/>
  <c r="H7471" i="19"/>
  <c r="G7472" i="19"/>
  <c r="H6944" i="19"/>
  <c r="G6945" i="19"/>
  <c r="H7506" i="19"/>
  <c r="G7507" i="19"/>
  <c r="H7894" i="19"/>
  <c r="G7895" i="19"/>
  <c r="H7701" i="19"/>
  <c r="G7702" i="19"/>
  <c r="H9320" i="19"/>
  <c r="G9321" i="19"/>
  <c r="H9566" i="19"/>
  <c r="G9567" i="19"/>
  <c r="H10088" i="19"/>
  <c r="G10089" i="19"/>
  <c r="H10030" i="19"/>
  <c r="G10031" i="19"/>
  <c r="H9862" i="19"/>
  <c r="G9863" i="19"/>
  <c r="H10543" i="19"/>
  <c r="G10544" i="19"/>
  <c r="H10828" i="19"/>
  <c r="G10829" i="19"/>
  <c r="H11816" i="19"/>
  <c r="G11817" i="19"/>
  <c r="H11464" i="19"/>
  <c r="G11465" i="19"/>
  <c r="H11948" i="19"/>
  <c r="G11949" i="19"/>
  <c r="H11187" i="19"/>
  <c r="G11188" i="19"/>
  <c r="V69" i="13"/>
  <c r="E77" i="13"/>
  <c r="M117" i="13"/>
  <c r="B72" i="13"/>
  <c r="AS85" i="13"/>
  <c r="Y70" i="13"/>
  <c r="D69" i="13"/>
  <c r="W69" i="13"/>
  <c r="D109" i="13"/>
  <c r="X93" i="13"/>
  <c r="X77" i="13"/>
  <c r="W93" i="13"/>
  <c r="O125" i="13"/>
  <c r="AP118" i="13"/>
  <c r="AT115" i="13"/>
  <c r="AT118" i="13" s="1"/>
  <c r="AP120" i="13"/>
  <c r="AP117" i="13"/>
  <c r="AQ72" i="13"/>
  <c r="AB83" i="13"/>
  <c r="AB85" i="13" s="1"/>
  <c r="W85" i="13"/>
  <c r="E88" i="13"/>
  <c r="W77" i="13"/>
  <c r="AR69" i="13"/>
  <c r="I4" i="13"/>
  <c r="H4" i="13"/>
  <c r="G4" i="13"/>
  <c r="F4" i="13"/>
  <c r="E4" i="13"/>
  <c r="D4" i="13"/>
  <c r="C4" i="13"/>
  <c r="B4" i="13"/>
  <c r="E3" i="13"/>
  <c r="D3" i="13"/>
  <c r="C3" i="13"/>
  <c r="B3" i="13"/>
  <c r="M85" i="13"/>
  <c r="C77" i="13"/>
  <c r="L85" i="13"/>
  <c r="H115" i="13"/>
  <c r="H117" i="13" s="1"/>
  <c r="B117" i="13"/>
  <c r="D117" i="13"/>
  <c r="B88" i="13"/>
  <c r="AP93" i="13"/>
  <c r="AP86" i="13"/>
  <c r="AV83" i="13"/>
  <c r="AV88" i="13" s="1"/>
  <c r="H83" i="13"/>
  <c r="H88" i="13" s="1"/>
  <c r="AW83" i="13"/>
  <c r="AW85" i="13" s="1"/>
  <c r="AU83" i="13"/>
  <c r="AU88" i="13" s="1"/>
  <c r="AT83" i="13"/>
  <c r="AT88" i="13" s="1"/>
  <c r="AC83" i="13"/>
  <c r="AC85" i="13" s="1"/>
  <c r="AA83" i="13"/>
  <c r="AA85" i="13" s="1"/>
  <c r="Z83" i="13"/>
  <c r="Z85" i="13" s="1"/>
  <c r="I83" i="13"/>
  <c r="I85" i="13" s="1"/>
  <c r="G83" i="13"/>
  <c r="G85" i="13" s="1"/>
  <c r="F83" i="13"/>
  <c r="F85" i="13" s="1"/>
  <c r="AL83" i="13"/>
  <c r="AL85" i="13" s="1"/>
  <c r="AJ83" i="13"/>
  <c r="AJ85" i="13" s="1"/>
  <c r="AK83" i="13"/>
  <c r="AK85" i="13" s="1"/>
  <c r="AM83" i="13"/>
  <c r="AM85" i="13" s="1"/>
  <c r="R83" i="13"/>
  <c r="R85" i="13" s="1"/>
  <c r="C88" i="13"/>
  <c r="S83" i="13"/>
  <c r="S85" i="13" s="1"/>
  <c r="Q83" i="13"/>
  <c r="Q85" i="13" s="1"/>
  <c r="P83" i="13"/>
  <c r="P85" i="13" s="1"/>
  <c r="O77" i="13"/>
  <c r="AS70" i="13"/>
  <c r="X69" i="13"/>
  <c r="D72" i="13"/>
  <c r="E70" i="13"/>
  <c r="AS77" i="13"/>
  <c r="AW115" i="13"/>
  <c r="AW120" i="13" s="1"/>
  <c r="B69" i="13"/>
  <c r="AT67" i="13"/>
  <c r="AT69" i="13" s="1"/>
  <c r="AU115" i="13"/>
  <c r="AU117" i="13" s="1"/>
  <c r="F67" i="13"/>
  <c r="F72" i="13" s="1"/>
  <c r="C85" i="13"/>
  <c r="AR70" i="13"/>
  <c r="AR117" i="13"/>
  <c r="G67" i="13"/>
  <c r="G69" i="13" s="1"/>
  <c r="AQ77" i="13"/>
  <c r="B70" i="13"/>
  <c r="C86" i="13"/>
  <c r="AV75" i="13"/>
  <c r="AV77" i="13" s="1"/>
  <c r="E78" i="13"/>
  <c r="R99" i="13"/>
  <c r="R104" i="13" s="1"/>
  <c r="AS117" i="13"/>
  <c r="B109" i="13"/>
  <c r="AR88" i="13"/>
  <c r="N101" i="13"/>
  <c r="V109" i="13"/>
  <c r="V101" i="13"/>
  <c r="AR86" i="13"/>
  <c r="E128" i="13"/>
  <c r="D85" i="13"/>
  <c r="AW75" i="13"/>
  <c r="AW77" i="13" s="1"/>
  <c r="Y77" i="13"/>
  <c r="Y80" i="13"/>
  <c r="AS86" i="13"/>
  <c r="AS109" i="13"/>
  <c r="AT123" i="13"/>
  <c r="AT128" i="13" s="1"/>
  <c r="B125" i="13"/>
  <c r="O117" i="13"/>
  <c r="H123" i="13"/>
  <c r="H125" i="13" s="1"/>
  <c r="Y69" i="13"/>
  <c r="O69" i="13"/>
  <c r="AU67" i="13"/>
  <c r="AU72" i="13" s="1"/>
  <c r="AW123" i="13"/>
  <c r="AW125" i="13" s="1"/>
  <c r="AR125" i="13"/>
  <c r="V125" i="13"/>
  <c r="AS125" i="13"/>
  <c r="AP125" i="13"/>
  <c r="AQ70" i="13"/>
  <c r="E80" i="13"/>
  <c r="AP69" i="13"/>
  <c r="Y101" i="13"/>
  <c r="AV91" i="13"/>
  <c r="AV93" i="13" s="1"/>
  <c r="AQ120" i="13"/>
  <c r="AP72" i="13"/>
  <c r="E72" i="13"/>
  <c r="AQ69" i="13"/>
  <c r="AR77" i="13"/>
  <c r="AV67" i="13"/>
  <c r="AV69" i="13" s="1"/>
  <c r="AR72" i="13"/>
  <c r="M102" i="13"/>
  <c r="AP70" i="13"/>
  <c r="D70" i="13"/>
  <c r="Y72" i="13"/>
  <c r="AG109" i="13"/>
  <c r="D93" i="13"/>
  <c r="AP88" i="13"/>
  <c r="AU123" i="13"/>
  <c r="AU125" i="13" s="1"/>
  <c r="AR93" i="13"/>
  <c r="W109" i="13"/>
  <c r="N93" i="13"/>
  <c r="H67" i="13"/>
  <c r="H72" i="13" s="1"/>
  <c r="AV115" i="13"/>
  <c r="AV117" i="13" s="1"/>
  <c r="AQ118" i="13"/>
  <c r="AW67" i="13"/>
  <c r="AW69" i="13" s="1"/>
  <c r="M110" i="13"/>
  <c r="AV123" i="13"/>
  <c r="AV125" i="13" s="1"/>
  <c r="AQ125" i="13"/>
  <c r="Y125" i="13"/>
  <c r="G115" i="13"/>
  <c r="AU107" i="13"/>
  <c r="AU110" i="13" s="1"/>
  <c r="C125" i="13"/>
  <c r="G123" i="13"/>
  <c r="G125" i="13" s="1"/>
  <c r="AG77" i="13"/>
  <c r="AP85" i="13"/>
  <c r="C117" i="13"/>
  <c r="I115" i="13"/>
  <c r="I117" i="13" s="1"/>
  <c r="F115" i="13"/>
  <c r="F118" i="13" s="1"/>
  <c r="E117" i="13"/>
  <c r="X72" i="13"/>
  <c r="H75" i="13"/>
  <c r="H78" i="13" s="1"/>
  <c r="I75" i="13"/>
  <c r="I77" i="13" s="1"/>
  <c r="B93" i="13"/>
  <c r="G75" i="13"/>
  <c r="G77" i="13" s="1"/>
  <c r="AS69" i="13"/>
  <c r="B85" i="13"/>
  <c r="AP77" i="13"/>
  <c r="AS88" i="13"/>
  <c r="I67" i="13"/>
  <c r="I69" i="13" s="1"/>
  <c r="E86" i="13"/>
  <c r="E85" i="13"/>
  <c r="B77" i="13"/>
  <c r="AT75" i="13"/>
  <c r="AT80" i="13" s="1"/>
  <c r="AQ88" i="13"/>
  <c r="O86" i="13"/>
  <c r="D77" i="13"/>
  <c r="C72" i="13"/>
  <c r="AU75" i="13"/>
  <c r="AU78" i="13" s="1"/>
  <c r="F75" i="13"/>
  <c r="F80" i="13" s="1"/>
  <c r="O93" i="13"/>
  <c r="C70" i="13"/>
  <c r="B86" i="13"/>
  <c r="B101" i="13"/>
  <c r="C69" i="13"/>
  <c r="F123" i="13"/>
  <c r="F125" i="13" s="1"/>
  <c r="AQ85" i="13"/>
  <c r="AH117" i="13"/>
  <c r="D125" i="13"/>
  <c r="E126" i="13"/>
  <c r="AV107" i="13"/>
  <c r="AV112" i="13" s="1"/>
  <c r="AQ86" i="13"/>
  <c r="AH125" i="13"/>
  <c r="AF125" i="13"/>
  <c r="L125" i="13"/>
  <c r="I123" i="13"/>
  <c r="I125" i="13" s="1"/>
  <c r="E125" i="13"/>
  <c r="AF117" i="13"/>
  <c r="E120" i="13"/>
  <c r="E118" i="13"/>
  <c r="AR109" i="13"/>
  <c r="P107" i="13"/>
  <c r="P112" i="13" s="1"/>
  <c r="M109" i="13"/>
  <c r="N109" i="13"/>
  <c r="G107" i="13"/>
  <c r="G109" i="13" s="1"/>
  <c r="X125" i="13"/>
  <c r="AQ128" i="13"/>
  <c r="AG125" i="13"/>
  <c r="C126" i="13"/>
  <c r="AQ126" i="13"/>
  <c r="D128" i="13"/>
  <c r="AG128" i="13"/>
  <c r="AL123" i="13"/>
  <c r="AL125" i="13" s="1"/>
  <c r="AG126" i="13"/>
  <c r="W126" i="13"/>
  <c r="AB123" i="13"/>
  <c r="AB125" i="13" s="1"/>
  <c r="W128" i="13"/>
  <c r="C128" i="13"/>
  <c r="Q123" i="13"/>
  <c r="Q125" i="13" s="1"/>
  <c r="P123" i="13"/>
  <c r="P125" i="13" s="1"/>
  <c r="L126" i="13"/>
  <c r="L128" i="13"/>
  <c r="S123" i="13"/>
  <c r="AM123" i="13"/>
  <c r="AM125" i="13" s="1"/>
  <c r="AF128" i="13"/>
  <c r="AK123" i="13"/>
  <c r="AJ123" i="13"/>
  <c r="AF126" i="13"/>
  <c r="Y128" i="13"/>
  <c r="AS128" i="13"/>
  <c r="M125" i="13"/>
  <c r="D126" i="13"/>
  <c r="AS126" i="13"/>
  <c r="Y126" i="13"/>
  <c r="B128" i="13"/>
  <c r="N128" i="13"/>
  <c r="N126" i="13"/>
  <c r="AH128" i="13"/>
  <c r="AH126" i="13"/>
  <c r="O126" i="13"/>
  <c r="W125" i="13"/>
  <c r="AR128" i="13"/>
  <c r="O128" i="13"/>
  <c r="N125" i="13"/>
  <c r="AP128" i="13"/>
  <c r="X126" i="13"/>
  <c r="X128" i="13"/>
  <c r="AI128" i="13"/>
  <c r="AI126" i="13"/>
  <c r="B126" i="13"/>
  <c r="AP126" i="13"/>
  <c r="AA123" i="13"/>
  <c r="Z123" i="13"/>
  <c r="V128" i="13"/>
  <c r="V126" i="13"/>
  <c r="AC123" i="13"/>
  <c r="AC125" i="13" s="1"/>
  <c r="AR126" i="13"/>
  <c r="R123" i="13"/>
  <c r="R125" i="13" s="1"/>
  <c r="M128" i="13"/>
  <c r="M126" i="13"/>
  <c r="AI125" i="13"/>
  <c r="Q115" i="13"/>
  <c r="Q117" i="13" s="1"/>
  <c r="L120" i="13"/>
  <c r="S115" i="13"/>
  <c r="P115" i="13"/>
  <c r="P117" i="13" s="1"/>
  <c r="L118" i="13"/>
  <c r="AH120" i="13"/>
  <c r="AH118" i="13"/>
  <c r="N120" i="13"/>
  <c r="N118" i="13"/>
  <c r="B118" i="13"/>
  <c r="C118" i="13"/>
  <c r="W118" i="13"/>
  <c r="W120" i="13"/>
  <c r="AB115" i="13"/>
  <c r="AB117" i="13" s="1"/>
  <c r="Y118" i="13"/>
  <c r="Y120" i="13"/>
  <c r="B120" i="13"/>
  <c r="AG120" i="13"/>
  <c r="AL115" i="13"/>
  <c r="AL117" i="13" s="1"/>
  <c r="AG118" i="13"/>
  <c r="D118" i="13"/>
  <c r="AF118" i="13"/>
  <c r="AM115" i="13"/>
  <c r="AM117" i="13" s="1"/>
  <c r="AF120" i="13"/>
  <c r="AK115" i="13"/>
  <c r="AK117" i="13" s="1"/>
  <c r="AJ115" i="13"/>
  <c r="AJ117" i="13" s="1"/>
  <c r="AR120" i="13"/>
  <c r="O120" i="13"/>
  <c r="AR118" i="13"/>
  <c r="C120" i="13"/>
  <c r="L117" i="13"/>
  <c r="N117" i="13"/>
  <c r="AS118" i="13"/>
  <c r="D120" i="13"/>
  <c r="M120" i="13"/>
  <c r="R115" i="13"/>
  <c r="R117" i="13" s="1"/>
  <c r="M118" i="13"/>
  <c r="X118" i="13"/>
  <c r="X120" i="13"/>
  <c r="AG117" i="13"/>
  <c r="O118" i="13"/>
  <c r="AI120" i="13"/>
  <c r="AI118" i="13"/>
  <c r="X117" i="13"/>
  <c r="AS120" i="13"/>
  <c r="AA115" i="13"/>
  <c r="Z115" i="13"/>
  <c r="V118" i="13"/>
  <c r="AC115" i="13"/>
  <c r="V120" i="13"/>
  <c r="Y117" i="13"/>
  <c r="W117" i="13"/>
  <c r="Y102" i="13"/>
  <c r="M101" i="13"/>
  <c r="F99" i="13"/>
  <c r="F102" i="13" s="1"/>
  <c r="G99" i="13"/>
  <c r="G102" i="13" s="1"/>
  <c r="AS93" i="13"/>
  <c r="AT91" i="13"/>
  <c r="AT93" i="13" s="1"/>
  <c r="AP96" i="13"/>
  <c r="AQ93" i="13"/>
  <c r="Y93" i="13"/>
  <c r="Y104" i="13"/>
  <c r="AH93" i="13"/>
  <c r="C101" i="13"/>
  <c r="R107" i="13"/>
  <c r="E93" i="13"/>
  <c r="O88" i="13"/>
  <c r="L109" i="13"/>
  <c r="AP110" i="13"/>
  <c r="AQ109" i="13"/>
  <c r="AU91" i="13"/>
  <c r="AU93" i="13" s="1"/>
  <c r="O109" i="13"/>
  <c r="AP112" i="13"/>
  <c r="AW107" i="13"/>
  <c r="AW109" i="13" s="1"/>
  <c r="AT107" i="13"/>
  <c r="AT109" i="13" s="1"/>
  <c r="X109" i="13"/>
  <c r="AG101" i="13"/>
  <c r="AQ112" i="13"/>
  <c r="S107" i="13"/>
  <c r="S109" i="13" s="1"/>
  <c r="AW91" i="13"/>
  <c r="AF101" i="13"/>
  <c r="M112" i="13"/>
  <c r="M104" i="13"/>
  <c r="Q107" i="13"/>
  <c r="Q109" i="13" s="1"/>
  <c r="AQ101" i="13"/>
  <c r="AI85" i="13"/>
  <c r="AP109" i="13"/>
  <c r="O101" i="13"/>
  <c r="AQ110" i="13"/>
  <c r="AP101" i="13"/>
  <c r="AP94" i="13"/>
  <c r="AH85" i="13"/>
  <c r="AH77" i="13"/>
  <c r="I91" i="13"/>
  <c r="I93" i="13" s="1"/>
  <c r="E94" i="13"/>
  <c r="E96" i="13"/>
  <c r="L110" i="13"/>
  <c r="AF77" i="13"/>
  <c r="C109" i="13"/>
  <c r="AF93" i="13"/>
  <c r="Y109" i="13"/>
  <c r="AR101" i="13"/>
  <c r="C94" i="13"/>
  <c r="AG93" i="13"/>
  <c r="I107" i="13"/>
  <c r="I109" i="13" s="1"/>
  <c r="L112" i="13"/>
  <c r="N85" i="13"/>
  <c r="AR94" i="13"/>
  <c r="AQ96" i="13"/>
  <c r="AS96" i="13"/>
  <c r="AR96" i="13"/>
  <c r="AS94" i="13"/>
  <c r="AQ94" i="13"/>
  <c r="Y96" i="13"/>
  <c r="Y94" i="13"/>
  <c r="O96" i="13"/>
  <c r="N96" i="13"/>
  <c r="N94" i="13"/>
  <c r="M93" i="13"/>
  <c r="O94" i="13"/>
  <c r="F91" i="13"/>
  <c r="F93" i="13" s="1"/>
  <c r="H91" i="13"/>
  <c r="H93" i="13" s="1"/>
  <c r="G91" i="13"/>
  <c r="G93" i="13" s="1"/>
  <c r="D96" i="13"/>
  <c r="C93" i="13"/>
  <c r="C96" i="13"/>
  <c r="B96" i="13"/>
  <c r="B94" i="13"/>
  <c r="D94" i="13"/>
  <c r="AF85" i="13"/>
  <c r="AG85" i="13"/>
  <c r="D86" i="13"/>
  <c r="D88" i="13"/>
  <c r="AF69" i="13"/>
  <c r="AI69" i="13"/>
  <c r="AH69" i="13"/>
  <c r="AH102" i="13"/>
  <c r="AH104" i="13"/>
  <c r="AS101" i="13"/>
  <c r="AG104" i="13"/>
  <c r="AL99" i="13"/>
  <c r="AL101" i="13" s="1"/>
  <c r="AG102" i="13"/>
  <c r="F107" i="13"/>
  <c r="N102" i="13"/>
  <c r="AM107" i="13"/>
  <c r="AM109" i="13" s="1"/>
  <c r="AF112" i="13"/>
  <c r="AK107" i="13"/>
  <c r="AK109" i="13" s="1"/>
  <c r="AJ107" i="13"/>
  <c r="AJ109" i="13" s="1"/>
  <c r="AF110" i="13"/>
  <c r="I99" i="13"/>
  <c r="X102" i="13"/>
  <c r="X104" i="13"/>
  <c r="AS104" i="13"/>
  <c r="AS102" i="13"/>
  <c r="AR110" i="13"/>
  <c r="E101" i="13"/>
  <c r="B104" i="13"/>
  <c r="W102" i="13"/>
  <c r="AB99" i="13"/>
  <c r="AB101" i="13" s="1"/>
  <c r="W104" i="13"/>
  <c r="AM99" i="13"/>
  <c r="AM101" i="13" s="1"/>
  <c r="AF102" i="13"/>
  <c r="AF104" i="13"/>
  <c r="AK99" i="13"/>
  <c r="AJ99" i="13"/>
  <c r="N110" i="13"/>
  <c r="B102" i="13"/>
  <c r="Y110" i="13"/>
  <c r="L102" i="13"/>
  <c r="L104" i="13"/>
  <c r="Q99" i="13"/>
  <c r="P99" i="13"/>
  <c r="P101" i="13" s="1"/>
  <c r="S99" i="13"/>
  <c r="AR104" i="13"/>
  <c r="AR102" i="13"/>
  <c r="E104" i="13"/>
  <c r="E102" i="13"/>
  <c r="Y112" i="13"/>
  <c r="AH101" i="13"/>
  <c r="AS110" i="13"/>
  <c r="W101" i="13"/>
  <c r="D102" i="13"/>
  <c r="D104" i="13"/>
  <c r="AV99" i="13"/>
  <c r="AQ102" i="13"/>
  <c r="AQ104" i="13"/>
  <c r="O110" i="13"/>
  <c r="AR112" i="13"/>
  <c r="L101" i="13"/>
  <c r="X112" i="13"/>
  <c r="E112" i="13"/>
  <c r="E110" i="13"/>
  <c r="AH112" i="13"/>
  <c r="AH110" i="13"/>
  <c r="C104" i="13"/>
  <c r="H99" i="13"/>
  <c r="C102" i="13"/>
  <c r="B112" i="13"/>
  <c r="X110" i="13"/>
  <c r="W110" i="13"/>
  <c r="W112" i="13"/>
  <c r="AB107" i="13"/>
  <c r="AB109" i="13" s="1"/>
  <c r="B110" i="13"/>
  <c r="D112" i="13"/>
  <c r="D110" i="13"/>
  <c r="N112" i="13"/>
  <c r="D101" i="13"/>
  <c r="O112" i="13"/>
  <c r="AH109" i="13"/>
  <c r="AP102" i="13"/>
  <c r="AU99" i="13"/>
  <c r="AP104" i="13"/>
  <c r="AW99" i="13"/>
  <c r="AT99" i="13"/>
  <c r="O102" i="13"/>
  <c r="X101" i="13"/>
  <c r="AI104" i="13"/>
  <c r="AI102" i="13"/>
  <c r="AI112" i="13"/>
  <c r="AI110" i="13"/>
  <c r="AG112" i="13"/>
  <c r="AG110" i="13"/>
  <c r="AL107" i="13"/>
  <c r="N104" i="13"/>
  <c r="O104" i="13"/>
  <c r="AF109" i="13"/>
  <c r="V104" i="13"/>
  <c r="Z99" i="13"/>
  <c r="V102" i="13"/>
  <c r="AC99" i="13"/>
  <c r="AC101" i="13" s="1"/>
  <c r="AA99" i="13"/>
  <c r="AA101" i="13" s="1"/>
  <c r="AA107" i="13"/>
  <c r="AA109" i="13" s="1"/>
  <c r="Z107" i="13"/>
  <c r="V110" i="13"/>
  <c r="AC107" i="13"/>
  <c r="V112" i="13"/>
  <c r="C112" i="13"/>
  <c r="H107" i="13"/>
  <c r="H109" i="13" s="1"/>
  <c r="C110" i="13"/>
  <c r="AS112" i="13"/>
  <c r="M96" i="13"/>
  <c r="R91" i="13"/>
  <c r="R93" i="13" s="1"/>
  <c r="M94" i="13"/>
  <c r="N86" i="13"/>
  <c r="N88" i="13"/>
  <c r="Y86" i="13"/>
  <c r="Y88" i="13"/>
  <c r="L86" i="13"/>
  <c r="L88" i="13"/>
  <c r="W86" i="13"/>
  <c r="W88" i="13"/>
  <c r="P91" i="13"/>
  <c r="P93" i="13" s="1"/>
  <c r="Q91" i="13"/>
  <c r="Q93" i="13" s="1"/>
  <c r="L96" i="13"/>
  <c r="S91" i="13"/>
  <c r="S93" i="13" s="1"/>
  <c r="L94" i="13"/>
  <c r="M88" i="13"/>
  <c r="M86" i="13"/>
  <c r="AH88" i="13"/>
  <c r="AH86" i="13"/>
  <c r="X94" i="13"/>
  <c r="X96" i="13"/>
  <c r="X88" i="13"/>
  <c r="X86" i="13"/>
  <c r="W94" i="13"/>
  <c r="AB91" i="13"/>
  <c r="AB93" i="13" s="1"/>
  <c r="W96" i="13"/>
  <c r="AI96" i="13"/>
  <c r="AI94" i="13"/>
  <c r="AA91" i="13"/>
  <c r="AA93" i="13" s="1"/>
  <c r="Z91" i="13"/>
  <c r="Z93" i="13" s="1"/>
  <c r="AC91" i="13"/>
  <c r="AC93" i="13" s="1"/>
  <c r="V94" i="13"/>
  <c r="V96" i="13"/>
  <c r="AI88" i="13"/>
  <c r="AI86" i="13"/>
  <c r="V88" i="13"/>
  <c r="V86" i="13"/>
  <c r="AF86" i="13"/>
  <c r="AF88" i="13"/>
  <c r="AH96" i="13"/>
  <c r="AH94" i="13"/>
  <c r="AG88" i="13"/>
  <c r="AG86" i="13"/>
  <c r="AG96" i="13"/>
  <c r="AL91" i="13"/>
  <c r="AL93" i="13" s="1"/>
  <c r="AG94" i="13"/>
  <c r="AM91" i="13"/>
  <c r="AM93" i="13" s="1"/>
  <c r="AF96" i="13"/>
  <c r="AK91" i="13"/>
  <c r="AK93" i="13" s="1"/>
  <c r="AJ91" i="13"/>
  <c r="AJ93" i="13" s="1"/>
  <c r="AF94" i="13"/>
  <c r="N69" i="13"/>
  <c r="M80" i="13"/>
  <c r="R75" i="13"/>
  <c r="M78" i="13"/>
  <c r="N77" i="13"/>
  <c r="AS80" i="13"/>
  <c r="AI80" i="13"/>
  <c r="AI78" i="13"/>
  <c r="AI72" i="13"/>
  <c r="AI70" i="13"/>
  <c r="M77" i="13"/>
  <c r="L77" i="13"/>
  <c r="B80" i="13"/>
  <c r="P75" i="13"/>
  <c r="P77" i="13" s="1"/>
  <c r="Q75" i="13"/>
  <c r="L80" i="13"/>
  <c r="S75" i="13"/>
  <c r="L78" i="13"/>
  <c r="AA75" i="13"/>
  <c r="AA77" i="13" s="1"/>
  <c r="Z75" i="13"/>
  <c r="Z77" i="13" s="1"/>
  <c r="V78" i="13"/>
  <c r="AC75" i="13"/>
  <c r="V80" i="13"/>
  <c r="V72" i="13"/>
  <c r="AA67" i="13"/>
  <c r="Z67" i="13"/>
  <c r="V70" i="13"/>
  <c r="AC67" i="13"/>
  <c r="AC69" i="13" s="1"/>
  <c r="AR80" i="13"/>
  <c r="M70" i="13"/>
  <c r="R67" i="13"/>
  <c r="R69" i="13" s="1"/>
  <c r="M72" i="13"/>
  <c r="AH80" i="13"/>
  <c r="AH78" i="13"/>
  <c r="AG80" i="13"/>
  <c r="AL75" i="13"/>
  <c r="AL77" i="13" s="1"/>
  <c r="AG78" i="13"/>
  <c r="AG69" i="13"/>
  <c r="AB75" i="13"/>
  <c r="W78" i="13"/>
  <c r="W80" i="13"/>
  <c r="AR78" i="13"/>
  <c r="V77" i="13"/>
  <c r="D80" i="13"/>
  <c r="N70" i="13"/>
  <c r="N72" i="13"/>
  <c r="M69" i="13"/>
  <c r="O80" i="13"/>
  <c r="N80" i="13"/>
  <c r="N78" i="13"/>
  <c r="L70" i="13"/>
  <c r="S67" i="13"/>
  <c r="P67" i="13"/>
  <c r="P69" i="13" s="1"/>
  <c r="L72" i="13"/>
  <c r="Q67" i="13"/>
  <c r="AQ78" i="13"/>
  <c r="O70" i="13"/>
  <c r="AG72" i="13"/>
  <c r="AL67" i="13"/>
  <c r="AL69" i="13" s="1"/>
  <c r="AG70" i="13"/>
  <c r="AH72" i="13"/>
  <c r="AH70" i="13"/>
  <c r="AM75" i="13"/>
  <c r="AM77" i="13" s="1"/>
  <c r="AF80" i="13"/>
  <c r="AK75" i="13"/>
  <c r="AJ75" i="13"/>
  <c r="AF78" i="13"/>
  <c r="O72" i="13"/>
  <c r="AB67" i="13"/>
  <c r="AB69" i="13" s="1"/>
  <c r="W72" i="13"/>
  <c r="W70" i="13"/>
  <c r="AM67" i="13"/>
  <c r="AM69" i="13" s="1"/>
  <c r="AF72" i="13"/>
  <c r="AK67" i="13"/>
  <c r="AJ67" i="13"/>
  <c r="AF70" i="13"/>
  <c r="AS78" i="13"/>
  <c r="AP78" i="13"/>
  <c r="D78" i="13"/>
  <c r="AQ80" i="13"/>
  <c r="AP80" i="13"/>
  <c r="O78" i="13"/>
  <c r="X78" i="13"/>
  <c r="X80" i="13"/>
  <c r="C78" i="13"/>
  <c r="B78" i="13"/>
  <c r="C80" i="13"/>
  <c r="S4" i="13"/>
  <c r="R4" i="13"/>
  <c r="Q4" i="13"/>
  <c r="P4" i="13"/>
  <c r="AC4" i="13"/>
  <c r="Z4" i="13"/>
  <c r="AA4" i="13"/>
  <c r="AB4" i="13"/>
  <c r="AM4" i="13"/>
  <c r="AL4" i="13"/>
  <c r="AK4" i="13"/>
  <c r="AJ4" i="13"/>
  <c r="AW4" i="13"/>
  <c r="AV4" i="13"/>
  <c r="AU4" i="13"/>
  <c r="AT4" i="13"/>
  <c r="I12" i="13"/>
  <c r="G12" i="13"/>
  <c r="F12" i="13"/>
  <c r="H12" i="13"/>
  <c r="O12" i="13"/>
  <c r="S12" i="13"/>
  <c r="Q12" i="13"/>
  <c r="R12" i="13"/>
  <c r="P12" i="13"/>
  <c r="X12" i="13"/>
  <c r="AC12" i="13"/>
  <c r="AB12" i="13"/>
  <c r="AA12" i="13"/>
  <c r="Z12" i="13"/>
  <c r="Y36" i="13"/>
  <c r="V35" i="13"/>
  <c r="AP12" i="13"/>
  <c r="AR12" i="13"/>
  <c r="E20" i="13"/>
  <c r="C20" i="13"/>
  <c r="Y20" i="13"/>
  <c r="X20" i="13"/>
  <c r="N4" i="13"/>
  <c r="L4" i="13"/>
  <c r="AI20" i="13"/>
  <c r="AG20" i="13"/>
  <c r="W4" i="13"/>
  <c r="X4" i="13"/>
  <c r="V4" i="13"/>
  <c r="AI4" i="13"/>
  <c r="AG4" i="13"/>
  <c r="AP4" i="13"/>
  <c r="AR4" i="13"/>
  <c r="C12" i="13"/>
  <c r="B12" i="13"/>
  <c r="N52" i="13"/>
  <c r="W12" i="13"/>
  <c r="Y12" i="13"/>
  <c r="AF12" i="13"/>
  <c r="AG12" i="13"/>
  <c r="L28" i="13"/>
  <c r="O28" i="13"/>
  <c r="AF28" i="13"/>
  <c r="AP28" i="13"/>
  <c r="M4" i="13"/>
  <c r="Y44" i="13"/>
  <c r="L12" i="13"/>
  <c r="O36" i="13"/>
  <c r="AQ52" i="13"/>
  <c r="AS4" i="13"/>
  <c r="AI28" i="13"/>
  <c r="M44" i="13"/>
  <c r="M52" i="13"/>
  <c r="M12" i="13"/>
  <c r="AQ28" i="13"/>
  <c r="AF44" i="13"/>
  <c r="O52" i="13"/>
  <c r="AS12" i="13"/>
  <c r="N12" i="13"/>
  <c r="AS28" i="13"/>
  <c r="W52" i="13"/>
  <c r="C28" i="13"/>
  <c r="B36" i="13"/>
  <c r="AH44" i="13"/>
  <c r="AG52" i="13"/>
  <c r="V12" i="13"/>
  <c r="D28" i="13"/>
  <c r="C36" i="13"/>
  <c r="AH52" i="13"/>
  <c r="AI52" i="13"/>
  <c r="Y4" i="13"/>
  <c r="M28" i="13"/>
  <c r="AP52" i="13"/>
  <c r="AH4" i="13"/>
  <c r="V36" i="13"/>
  <c r="AS52" i="13"/>
  <c r="AI12" i="13"/>
  <c r="X36" i="13"/>
  <c r="E52" i="13"/>
  <c r="AR60" i="13"/>
  <c r="AQ4" i="13"/>
  <c r="AQ12" i="13"/>
  <c r="D44" i="13"/>
  <c r="AS60" i="13"/>
  <c r="D12" i="13"/>
  <c r="N20" i="13"/>
  <c r="AR20" i="13"/>
  <c r="AI36" i="13"/>
  <c r="V44" i="13"/>
  <c r="B52" i="13"/>
  <c r="L60" i="13"/>
  <c r="AP60" i="13"/>
  <c r="O20" i="13"/>
  <c r="AS20" i="13"/>
  <c r="Y28" i="13"/>
  <c r="AP36" i="13"/>
  <c r="W44" i="13"/>
  <c r="C52" i="13"/>
  <c r="M60" i="13"/>
  <c r="E12" i="13"/>
  <c r="AF4" i="13"/>
  <c r="V20" i="13"/>
  <c r="B28" i="13"/>
  <c r="M36" i="13"/>
  <c r="AQ36" i="13"/>
  <c r="N60" i="13"/>
  <c r="W20" i="13"/>
  <c r="AR36" i="13"/>
  <c r="V60" i="13"/>
  <c r="B44" i="13"/>
  <c r="W60" i="13"/>
  <c r="B20" i="13"/>
  <c r="AF20" i="13"/>
  <c r="W36" i="13"/>
  <c r="C44" i="13"/>
  <c r="X60" i="13"/>
  <c r="D20" i="13"/>
  <c r="AH20" i="13"/>
  <c r="V52" i="13"/>
  <c r="B60" i="13"/>
  <c r="AF60" i="13"/>
  <c r="AF36" i="13"/>
  <c r="C60" i="13"/>
  <c r="AG60" i="13"/>
  <c r="L20" i="13"/>
  <c r="AP20" i="13"/>
  <c r="V28" i="13"/>
  <c r="AG36" i="13"/>
  <c r="N44" i="13"/>
  <c r="X52" i="13"/>
  <c r="D60" i="13"/>
  <c r="AH60" i="13"/>
  <c r="O44" i="13"/>
  <c r="AP35" i="13"/>
  <c r="AQ35" i="13"/>
  <c r="AR35" i="13"/>
  <c r="E27" i="13"/>
  <c r="E32" i="13" s="1"/>
  <c r="W59" i="13"/>
  <c r="V59" i="13"/>
  <c r="X59" i="13"/>
  <c r="Y59" i="13"/>
  <c r="B59" i="13"/>
  <c r="AF59" i="13"/>
  <c r="C59" i="13"/>
  <c r="AG59" i="13"/>
  <c r="D59" i="13"/>
  <c r="AH59" i="13"/>
  <c r="E59" i="13"/>
  <c r="AI59" i="13"/>
  <c r="L59" i="13"/>
  <c r="AP59" i="13"/>
  <c r="M59" i="13"/>
  <c r="AQ59" i="13"/>
  <c r="N59" i="13"/>
  <c r="AR59" i="13"/>
  <c r="O59" i="13"/>
  <c r="AS59" i="13"/>
  <c r="V51" i="13"/>
  <c r="W51" i="13"/>
  <c r="V43" i="13"/>
  <c r="X51" i="13"/>
  <c r="X43" i="13"/>
  <c r="X45" i="13" s="1"/>
  <c r="Y51" i="13"/>
  <c r="B51" i="13"/>
  <c r="AF51" i="13"/>
  <c r="C51" i="13"/>
  <c r="AG51" i="13"/>
  <c r="D51" i="13"/>
  <c r="AH51" i="13"/>
  <c r="E51" i="13"/>
  <c r="AI51" i="13"/>
  <c r="L51" i="13"/>
  <c r="AP51" i="13"/>
  <c r="M51" i="13"/>
  <c r="AQ51" i="13"/>
  <c r="N51" i="13"/>
  <c r="AR51" i="13"/>
  <c r="O51" i="13"/>
  <c r="AS51" i="13"/>
  <c r="W43" i="13"/>
  <c r="Y43" i="13"/>
  <c r="B43" i="13"/>
  <c r="AF43" i="13"/>
  <c r="C43" i="13"/>
  <c r="AG43" i="13"/>
  <c r="D43" i="13"/>
  <c r="AH43" i="13"/>
  <c r="E43" i="13"/>
  <c r="AI43" i="13"/>
  <c r="L43" i="13"/>
  <c r="AP43" i="13"/>
  <c r="M43" i="13"/>
  <c r="AQ43" i="13"/>
  <c r="N43" i="13"/>
  <c r="AR43" i="13"/>
  <c r="AS43" i="13"/>
  <c r="W35" i="13"/>
  <c r="X35" i="13"/>
  <c r="Y35" i="13"/>
  <c r="B35" i="13"/>
  <c r="AF35" i="13"/>
  <c r="C35" i="13"/>
  <c r="AG35" i="13"/>
  <c r="D35" i="13"/>
  <c r="AH35" i="13"/>
  <c r="E35" i="13"/>
  <c r="AI35" i="13"/>
  <c r="L35" i="13"/>
  <c r="M35" i="13"/>
  <c r="N35" i="13"/>
  <c r="O35" i="13"/>
  <c r="AS35" i="13"/>
  <c r="B19" i="13"/>
  <c r="C19" i="13"/>
  <c r="D19" i="13"/>
  <c r="AS3" i="13"/>
  <c r="AP11" i="13"/>
  <c r="AQ11" i="13"/>
  <c r="AR11" i="13"/>
  <c r="AS11" i="13"/>
  <c r="AP19" i="13"/>
  <c r="AQ19" i="13"/>
  <c r="AR19" i="13"/>
  <c r="AS19" i="13"/>
  <c r="AP3" i="13"/>
  <c r="AP27" i="13"/>
  <c r="AQ3" i="13"/>
  <c r="AQ27" i="13"/>
  <c r="AR3" i="13"/>
  <c r="AR27" i="13"/>
  <c r="AS27" i="13"/>
  <c r="Y3" i="13"/>
  <c r="V11" i="13"/>
  <c r="AF19" i="13"/>
  <c r="W11" i="13"/>
  <c r="AG19" i="13"/>
  <c r="X11" i="13"/>
  <c r="AH19" i="13"/>
  <c r="Y11" i="13"/>
  <c r="AI19" i="13"/>
  <c r="V3" i="13"/>
  <c r="AF11" i="13"/>
  <c r="V27" i="13"/>
  <c r="W3" i="13"/>
  <c r="AG11" i="13"/>
  <c r="W27" i="13"/>
  <c r="X3" i="13"/>
  <c r="AH11" i="13"/>
  <c r="X27" i="13"/>
  <c r="AI11" i="13"/>
  <c r="Y27" i="13"/>
  <c r="AF3" i="13"/>
  <c r="V19" i="13"/>
  <c r="AF27" i="13"/>
  <c r="AG3" i="13"/>
  <c r="W19" i="13"/>
  <c r="AG27" i="13"/>
  <c r="AH3" i="13"/>
  <c r="X19" i="13"/>
  <c r="AH27" i="13"/>
  <c r="AI3" i="13"/>
  <c r="Y19" i="13"/>
  <c r="AI27" i="13"/>
  <c r="L3" i="13"/>
  <c r="M3" i="13"/>
  <c r="N3" i="13"/>
  <c r="O3" i="13"/>
  <c r="O8" i="13" s="1"/>
  <c r="L11" i="13"/>
  <c r="M11" i="13"/>
  <c r="N11" i="13"/>
  <c r="O11" i="13"/>
  <c r="L19" i="13"/>
  <c r="M19" i="13"/>
  <c r="N19" i="13"/>
  <c r="O19" i="13"/>
  <c r="L27" i="13"/>
  <c r="M27" i="13"/>
  <c r="N27" i="13"/>
  <c r="N30" i="13" s="1"/>
  <c r="O27" i="13"/>
  <c r="B27" i="13"/>
  <c r="C27" i="13"/>
  <c r="D27" i="13"/>
  <c r="E11" i="13"/>
  <c r="C11" i="13"/>
  <c r="E19" i="13"/>
  <c r="D11" i="13"/>
  <c r="B11" i="13"/>
  <c r="G15" i="5"/>
  <c r="S15" i="5"/>
  <c r="AE15" i="5"/>
  <c r="AC20" i="5"/>
  <c r="I15" i="5"/>
  <c r="U15" i="5"/>
  <c r="AG15" i="5"/>
  <c r="C25" i="5"/>
  <c r="K15" i="5"/>
  <c r="W15" i="5"/>
  <c r="AI15" i="5"/>
  <c r="E34" i="5"/>
  <c r="C16" i="5"/>
  <c r="D16" i="5" s="1"/>
  <c r="E16" i="5" s="1"/>
  <c r="S25" i="5" s="1"/>
  <c r="B21" i="5"/>
  <c r="M15" i="5"/>
  <c r="Y15" i="5"/>
  <c r="AK15" i="5"/>
  <c r="AI39" i="5"/>
  <c r="AD15" i="5"/>
  <c r="R15" i="5"/>
  <c r="F15" i="5"/>
  <c r="AC15" i="5"/>
  <c r="Q15" i="5"/>
  <c r="E15" i="5"/>
  <c r="AJ15" i="5"/>
  <c r="X15" i="5"/>
  <c r="L15" i="5"/>
  <c r="AH15" i="5"/>
  <c r="V15" i="5"/>
  <c r="J15" i="5"/>
  <c r="AF15" i="5"/>
  <c r="T15" i="5"/>
  <c r="H15" i="5"/>
  <c r="F6" i="5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AG6" i="5" s="1"/>
  <c r="AH6" i="5" s="1"/>
  <c r="AI6" i="5" s="1"/>
  <c r="AJ6" i="5" s="1"/>
  <c r="AK6" i="5" s="1"/>
  <c r="AL6" i="5" s="1"/>
  <c r="B15" i="5"/>
  <c r="N15" i="5"/>
  <c r="Z15" i="5"/>
  <c r="AL15" i="5"/>
  <c r="C15" i="5"/>
  <c r="O15" i="5"/>
  <c r="AA15" i="5"/>
  <c r="E40" i="5"/>
  <c r="L39" i="5"/>
  <c r="D15" i="5"/>
  <c r="P15" i="5"/>
  <c r="AB15" i="5"/>
  <c r="AE39" i="5"/>
  <c r="AL39" i="5"/>
  <c r="N37" i="5"/>
  <c r="AO50" i="5"/>
  <c r="AM50" i="5"/>
  <c r="C67" i="10"/>
  <c r="M35" i="5"/>
  <c r="C37" i="5"/>
  <c r="O37" i="5"/>
  <c r="AA37" i="5"/>
  <c r="AM37" i="5"/>
  <c r="AM39" i="5" s="1"/>
  <c r="K38" i="5"/>
  <c r="Y38" i="5"/>
  <c r="AF41" i="5"/>
  <c r="AF45" i="5" s="1"/>
  <c r="F42" i="5"/>
  <c r="AB43" i="5"/>
  <c r="V49" i="5"/>
  <c r="X49" i="5"/>
  <c r="S54" i="5"/>
  <c r="W54" i="5"/>
  <c r="V54" i="5"/>
  <c r="P61" i="5"/>
  <c r="N35" i="5"/>
  <c r="D37" i="5"/>
  <c r="P37" i="5"/>
  <c r="AP41" i="5"/>
  <c r="AD41" i="5"/>
  <c r="R41" i="5"/>
  <c r="F41" i="5"/>
  <c r="AO41" i="5"/>
  <c r="AC41" i="5"/>
  <c r="Q41" i="5"/>
  <c r="E41" i="5"/>
  <c r="P41" i="5"/>
  <c r="AH41" i="5"/>
  <c r="AH45" i="5" s="1"/>
  <c r="AA51" i="5"/>
  <c r="C52" i="5"/>
  <c r="D52" i="5" s="1"/>
  <c r="E52" i="5" s="1"/>
  <c r="B58" i="5"/>
  <c r="C11" i="5"/>
  <c r="D11" i="5" s="1"/>
  <c r="E11" i="5" s="1"/>
  <c r="H20" i="5" s="1"/>
  <c r="V36" i="5"/>
  <c r="AC37" i="5"/>
  <c r="AO37" i="5"/>
  <c r="AA38" i="5"/>
  <c r="S41" i="5"/>
  <c r="AI41" i="5"/>
  <c r="AI45" i="5" s="1"/>
  <c r="AB42" i="5"/>
  <c r="Y42" i="5"/>
  <c r="U42" i="5"/>
  <c r="AL42" i="5"/>
  <c r="AD43" i="5"/>
  <c r="Y48" i="5"/>
  <c r="W50" i="5"/>
  <c r="U50" i="5"/>
  <c r="M53" i="5"/>
  <c r="M57" i="5" s="1"/>
  <c r="AJ53" i="5"/>
  <c r="X53" i="5"/>
  <c r="L53" i="5"/>
  <c r="AI53" i="5"/>
  <c r="W53" i="5"/>
  <c r="AH53" i="5"/>
  <c r="V53" i="5"/>
  <c r="J53" i="5"/>
  <c r="AO53" i="5"/>
  <c r="AC53" i="5"/>
  <c r="Q53" i="5"/>
  <c r="E53" i="5"/>
  <c r="E57" i="5" s="1"/>
  <c r="AN53" i="5"/>
  <c r="AB53" i="5"/>
  <c r="P53" i="5"/>
  <c r="D53" i="5"/>
  <c r="D35" i="5"/>
  <c r="P35" i="5"/>
  <c r="P39" i="5" s="1"/>
  <c r="AB35" i="5"/>
  <c r="AB39" i="5" s="1"/>
  <c r="AN35" i="5"/>
  <c r="AN39" i="5" s="1"/>
  <c r="F37" i="5"/>
  <c r="R37" i="5"/>
  <c r="D41" i="5"/>
  <c r="AJ41" i="5"/>
  <c r="I42" i="5"/>
  <c r="AM42" i="5"/>
  <c r="E35" i="5"/>
  <c r="Q35" i="5"/>
  <c r="Q39" i="5" s="1"/>
  <c r="AC35" i="5"/>
  <c r="AC39" i="5" s="1"/>
  <c r="AO35" i="5"/>
  <c r="AO39" i="5" s="1"/>
  <c r="G37" i="5"/>
  <c r="G39" i="5" s="1"/>
  <c r="S37" i="5"/>
  <c r="AE37" i="5"/>
  <c r="AH38" i="5"/>
  <c r="V38" i="5"/>
  <c r="I38" i="5"/>
  <c r="O38" i="5"/>
  <c r="AC38" i="5"/>
  <c r="B39" i="5"/>
  <c r="G45" i="5"/>
  <c r="V41" i="5"/>
  <c r="V45" i="5" s="1"/>
  <c r="AK41" i="5"/>
  <c r="J42" i="5"/>
  <c r="AC50" i="5"/>
  <c r="AA50" i="5"/>
  <c r="AD50" i="5"/>
  <c r="X55" i="5"/>
  <c r="T55" i="5"/>
  <c r="F35" i="5"/>
  <c r="R35" i="5"/>
  <c r="AD35" i="5"/>
  <c r="AP35" i="5"/>
  <c r="AP39" i="5" s="1"/>
  <c r="M36" i="5"/>
  <c r="AK36" i="5"/>
  <c r="AK39" i="5" s="1"/>
  <c r="H37" i="5"/>
  <c r="T37" i="5"/>
  <c r="T39" i="5" s="1"/>
  <c r="C38" i="5"/>
  <c r="C39" i="5" s="1"/>
  <c r="P38" i="5"/>
  <c r="H41" i="5"/>
  <c r="W41" i="5"/>
  <c r="AL41" i="5"/>
  <c r="K42" i="5"/>
  <c r="Z42" i="5"/>
  <c r="Z45" i="5" s="1"/>
  <c r="AP42" i="5"/>
  <c r="AJ43" i="5"/>
  <c r="AF57" i="5"/>
  <c r="Z55" i="5"/>
  <c r="AD55" i="5"/>
  <c r="AB55" i="5"/>
  <c r="AD62" i="5"/>
  <c r="AC62" i="5"/>
  <c r="AA62" i="5"/>
  <c r="S35" i="5"/>
  <c r="S39" i="5" s="1"/>
  <c r="N36" i="5"/>
  <c r="Z36" i="5"/>
  <c r="Z39" i="5" s="1"/>
  <c r="AL36" i="5"/>
  <c r="U37" i="5"/>
  <c r="U39" i="5" s="1"/>
  <c r="AG37" i="5"/>
  <c r="AG39" i="5" s="1"/>
  <c r="D38" i="5"/>
  <c r="Q38" i="5"/>
  <c r="AE38" i="5"/>
  <c r="I41" i="5"/>
  <c r="X41" i="5"/>
  <c r="AA42" i="5"/>
  <c r="AD44" i="5"/>
  <c r="AA44" i="5"/>
  <c r="AL47" i="5"/>
  <c r="N49" i="5"/>
  <c r="H53" i="5"/>
  <c r="A6" i="5"/>
  <c r="B1" i="5" s="1"/>
  <c r="H35" i="5"/>
  <c r="J37" i="5"/>
  <c r="E38" i="5"/>
  <c r="AF38" i="5"/>
  <c r="AF39" i="5" s="1"/>
  <c r="J41" i="5"/>
  <c r="J45" i="5" s="1"/>
  <c r="Y41" i="5"/>
  <c r="AN41" i="5"/>
  <c r="AN45" i="5" s="1"/>
  <c r="AC42" i="5"/>
  <c r="I53" i="5"/>
  <c r="AJ55" i="5"/>
  <c r="AH55" i="5"/>
  <c r="I35" i="5"/>
  <c r="I39" i="5" s="1"/>
  <c r="AN36" i="5"/>
  <c r="K37" i="5"/>
  <c r="K39" i="5" s="1"/>
  <c r="W37" i="5"/>
  <c r="AI37" i="5"/>
  <c r="AI38" i="5"/>
  <c r="M42" i="5"/>
  <c r="AJ42" i="5"/>
  <c r="X42" i="5"/>
  <c r="O42" i="5"/>
  <c r="O45" i="5" s="1"/>
  <c r="AD42" i="5"/>
  <c r="B45" i="5"/>
  <c r="T47" i="5"/>
  <c r="S47" i="5"/>
  <c r="AN49" i="5"/>
  <c r="AL49" i="5"/>
  <c r="AA59" i="5"/>
  <c r="AA63" i="5" s="1"/>
  <c r="Z59" i="5"/>
  <c r="Y59" i="5"/>
  <c r="AO61" i="5"/>
  <c r="AC61" i="5"/>
  <c r="AK61" i="5"/>
  <c r="Y61" i="5"/>
  <c r="L61" i="5"/>
  <c r="AG61" i="5"/>
  <c r="U61" i="5"/>
  <c r="AE61" i="5"/>
  <c r="S61" i="5"/>
  <c r="G61" i="5"/>
  <c r="O61" i="5"/>
  <c r="N61" i="5"/>
  <c r="K61" i="5"/>
  <c r="AA61" i="5"/>
  <c r="J61" i="5"/>
  <c r="W61" i="5"/>
  <c r="H61" i="5"/>
  <c r="F61" i="5"/>
  <c r="AM61" i="5"/>
  <c r="R61" i="5"/>
  <c r="D61" i="5"/>
  <c r="C61" i="5"/>
  <c r="J35" i="5"/>
  <c r="V35" i="5"/>
  <c r="V39" i="5" s="1"/>
  <c r="AH35" i="5"/>
  <c r="AH39" i="5" s="1"/>
  <c r="L37" i="5"/>
  <c r="AJ38" i="5"/>
  <c r="AJ39" i="5" s="1"/>
  <c r="L41" i="5"/>
  <c r="L45" i="5" s="1"/>
  <c r="C42" i="5"/>
  <c r="X43" i="5"/>
  <c r="C46" i="5"/>
  <c r="D46" i="5" s="1"/>
  <c r="E46" i="5" s="1"/>
  <c r="D51" i="5"/>
  <c r="R51" i="5"/>
  <c r="AN48" i="5"/>
  <c r="AN51" i="5" s="1"/>
  <c r="AP49" i="5"/>
  <c r="W35" i="5"/>
  <c r="F36" i="5"/>
  <c r="R36" i="5"/>
  <c r="AD36" i="5"/>
  <c r="Y37" i="5"/>
  <c r="Y39" i="5" s="1"/>
  <c r="H38" i="5"/>
  <c r="W38" i="5"/>
  <c r="AK38" i="5"/>
  <c r="M41" i="5"/>
  <c r="AB41" i="5"/>
  <c r="AB45" i="5" s="1"/>
  <c r="Q42" i="5"/>
  <c r="AF42" i="5"/>
  <c r="AP43" i="5"/>
  <c r="AC44" i="5"/>
  <c r="U47" i="5"/>
  <c r="AM47" i="5"/>
  <c r="AM51" i="5" s="1"/>
  <c r="J49" i="5"/>
  <c r="AG49" i="5"/>
  <c r="U49" i="5"/>
  <c r="AE49" i="5"/>
  <c r="S49" i="5"/>
  <c r="G49" i="5"/>
  <c r="P49" i="5"/>
  <c r="P51" i="5" s="1"/>
  <c r="D49" i="5"/>
  <c r="AK49" i="5"/>
  <c r="Y49" i="5"/>
  <c r="L49" i="5"/>
  <c r="L51" i="5" s="1"/>
  <c r="T49" i="5"/>
  <c r="AP50" i="5"/>
  <c r="AM57" i="5"/>
  <c r="V55" i="5"/>
  <c r="G43" i="5"/>
  <c r="S43" i="5"/>
  <c r="AE43" i="5"/>
  <c r="AE45" i="5" s="1"/>
  <c r="Z44" i="5"/>
  <c r="AL44" i="5"/>
  <c r="J47" i="5"/>
  <c r="V47" i="5"/>
  <c r="V51" i="5" s="1"/>
  <c r="AH47" i="5"/>
  <c r="AH51" i="5" s="1"/>
  <c r="E48" i="5"/>
  <c r="Q48" i="5"/>
  <c r="G50" i="5"/>
  <c r="S50" i="5"/>
  <c r="AE50" i="5"/>
  <c r="B51" i="5"/>
  <c r="J54" i="5"/>
  <c r="AH54" i="5"/>
  <c r="F55" i="5"/>
  <c r="S55" i="5"/>
  <c r="AG55" i="5"/>
  <c r="H59" i="5"/>
  <c r="W59" i="5"/>
  <c r="AL63" i="5"/>
  <c r="M60" i="5"/>
  <c r="AB60" i="5"/>
  <c r="AB63" i="5" s="1"/>
  <c r="AP62" i="5"/>
  <c r="E77" i="5"/>
  <c r="N82" i="5" s="1"/>
  <c r="Q77" i="5"/>
  <c r="C114" i="5"/>
  <c r="O114" i="5"/>
  <c r="AA114" i="5"/>
  <c r="U114" i="5"/>
  <c r="F125" i="5"/>
  <c r="B20" i="9"/>
  <c r="B22" i="9" s="1"/>
  <c r="C71" i="9"/>
  <c r="E71" i="9" s="1"/>
  <c r="E73" i="9"/>
  <c r="B94" i="10"/>
  <c r="AK42" i="5"/>
  <c r="H43" i="5"/>
  <c r="C44" i="5"/>
  <c r="AM44" i="5"/>
  <c r="W47" i="5"/>
  <c r="W51" i="5" s="1"/>
  <c r="AI47" i="5"/>
  <c r="AI51" i="5" s="1"/>
  <c r="F48" i="5"/>
  <c r="R48" i="5"/>
  <c r="AD48" i="5"/>
  <c r="AD51" i="5" s="1"/>
  <c r="AP48" i="5"/>
  <c r="H50" i="5"/>
  <c r="T50" i="5"/>
  <c r="AF50" i="5"/>
  <c r="AI54" i="5"/>
  <c r="G55" i="5"/>
  <c r="AM56" i="5"/>
  <c r="I59" i="5"/>
  <c r="X59" i="5"/>
  <c r="AN59" i="5"/>
  <c r="N60" i="5"/>
  <c r="AD60" i="5"/>
  <c r="AD63" i="5" s="1"/>
  <c r="S82" i="5"/>
  <c r="G82" i="5"/>
  <c r="Z77" i="5"/>
  <c r="D114" i="5"/>
  <c r="P114" i="5"/>
  <c r="AB114" i="5"/>
  <c r="AG114" i="5"/>
  <c r="G125" i="5"/>
  <c r="C73" i="9"/>
  <c r="H55" i="5"/>
  <c r="U55" i="5"/>
  <c r="AI55" i="5"/>
  <c r="G77" i="5"/>
  <c r="S77" i="5"/>
  <c r="F77" i="5"/>
  <c r="M82" i="5"/>
  <c r="E114" i="5"/>
  <c r="Q114" i="5"/>
  <c r="AC114" i="5"/>
  <c r="K115" i="5"/>
  <c r="H125" i="5"/>
  <c r="B124" i="5"/>
  <c r="L46" i="9"/>
  <c r="D75" i="9"/>
  <c r="J60" i="5"/>
  <c r="Q60" i="5"/>
  <c r="E60" i="5"/>
  <c r="AJ60" i="5"/>
  <c r="X60" i="5"/>
  <c r="AF60" i="5"/>
  <c r="B82" i="5"/>
  <c r="Z82" i="5"/>
  <c r="I125" i="5"/>
  <c r="I124" i="5"/>
  <c r="O35" i="9"/>
  <c r="O37" i="9" s="1"/>
  <c r="K43" i="5"/>
  <c r="W43" i="5"/>
  <c r="AI43" i="5"/>
  <c r="N47" i="5"/>
  <c r="I48" i="5"/>
  <c r="I51" i="5" s="1"/>
  <c r="U48" i="5"/>
  <c r="AG48" i="5"/>
  <c r="AG51" i="5" s="1"/>
  <c r="K50" i="5"/>
  <c r="N54" i="5"/>
  <c r="Z54" i="5"/>
  <c r="J55" i="5"/>
  <c r="W55" i="5"/>
  <c r="AM55" i="5"/>
  <c r="AA56" i="5"/>
  <c r="M59" i="5"/>
  <c r="C60" i="5"/>
  <c r="R60" i="5"/>
  <c r="AG60" i="5"/>
  <c r="C82" i="5"/>
  <c r="O82" i="5"/>
  <c r="E107" i="5"/>
  <c r="F107" i="5" s="1"/>
  <c r="G107" i="5" s="1"/>
  <c r="H107" i="5" s="1"/>
  <c r="I107" i="5" s="1"/>
  <c r="J107" i="5" s="1"/>
  <c r="K107" i="5" s="1"/>
  <c r="L107" i="5" s="1"/>
  <c r="M107" i="5" s="1"/>
  <c r="N107" i="5" s="1"/>
  <c r="O107" i="5" s="1"/>
  <c r="P107" i="5" s="1"/>
  <c r="Q107" i="5" s="1"/>
  <c r="R107" i="5" s="1"/>
  <c r="S107" i="5" s="1"/>
  <c r="T107" i="5" s="1"/>
  <c r="U107" i="5" s="1"/>
  <c r="V107" i="5" s="1"/>
  <c r="W107" i="5" s="1"/>
  <c r="X107" i="5" s="1"/>
  <c r="Y107" i="5" s="1"/>
  <c r="Z107" i="5" s="1"/>
  <c r="AA107" i="5" s="1"/>
  <c r="AB107" i="5" s="1"/>
  <c r="AC107" i="5" s="1"/>
  <c r="AD107" i="5" s="1"/>
  <c r="AE107" i="5" s="1"/>
  <c r="AF107" i="5" s="1"/>
  <c r="AG107" i="5" s="1"/>
  <c r="AH107" i="5" s="1"/>
  <c r="AI107" i="5" s="1"/>
  <c r="G114" i="5"/>
  <c r="S114" i="5"/>
  <c r="AE114" i="5"/>
  <c r="AI115" i="5"/>
  <c r="J125" i="5"/>
  <c r="I19" i="9"/>
  <c r="E35" i="9"/>
  <c r="E37" i="9" s="1"/>
  <c r="S60" i="5"/>
  <c r="S63" i="5" s="1"/>
  <c r="Z61" i="5"/>
  <c r="I77" i="5"/>
  <c r="U77" i="5"/>
  <c r="K77" i="5"/>
  <c r="H114" i="5"/>
  <c r="E124" i="5" s="1"/>
  <c r="H115" i="5"/>
  <c r="T114" i="5"/>
  <c r="T115" i="5"/>
  <c r="AF114" i="5"/>
  <c r="AF115" i="5"/>
  <c r="K124" i="5"/>
  <c r="E91" i="10"/>
  <c r="F60" i="5"/>
  <c r="T60" i="5"/>
  <c r="AK60" i="5"/>
  <c r="AK63" i="5" s="1"/>
  <c r="N77" i="5"/>
  <c r="Q82" i="5"/>
  <c r="E117" i="5"/>
  <c r="F117" i="5" s="1"/>
  <c r="G117" i="5" s="1"/>
  <c r="H117" i="5" s="1"/>
  <c r="I117" i="5" s="1"/>
  <c r="J117" i="5" s="1"/>
  <c r="K117" i="5" s="1"/>
  <c r="L117" i="5" s="1"/>
  <c r="M117" i="5" s="1"/>
  <c r="N117" i="5" s="1"/>
  <c r="O117" i="5" s="1"/>
  <c r="P117" i="5" s="1"/>
  <c r="L124" i="5"/>
  <c r="X48" i="5"/>
  <c r="AJ48" i="5"/>
  <c r="AJ51" i="5" s="1"/>
  <c r="Z50" i="5"/>
  <c r="N55" i="5"/>
  <c r="AP55" i="5"/>
  <c r="AH59" i="5"/>
  <c r="V59" i="5"/>
  <c r="J59" i="5"/>
  <c r="J63" i="5" s="1"/>
  <c r="AO59" i="5"/>
  <c r="AC59" i="5"/>
  <c r="Q59" i="5"/>
  <c r="E59" i="5"/>
  <c r="P59" i="5"/>
  <c r="AF59" i="5"/>
  <c r="G60" i="5"/>
  <c r="G63" i="5" s="1"/>
  <c r="U60" i="5"/>
  <c r="U63" i="5" s="1"/>
  <c r="AL60" i="5"/>
  <c r="AB61" i="5"/>
  <c r="L77" i="5"/>
  <c r="X77" i="5"/>
  <c r="F82" i="5"/>
  <c r="R82" i="5"/>
  <c r="K82" i="5"/>
  <c r="K96" i="5"/>
  <c r="J114" i="5"/>
  <c r="V114" i="5"/>
  <c r="AH114" i="5"/>
  <c r="M125" i="5"/>
  <c r="O55" i="5"/>
  <c r="AC55" i="5"/>
  <c r="AG59" i="5"/>
  <c r="W60" i="5"/>
  <c r="AM60" i="5"/>
  <c r="U62" i="5"/>
  <c r="M77" i="5"/>
  <c r="Y77" i="5"/>
  <c r="K125" i="5"/>
  <c r="AH115" i="5"/>
  <c r="V115" i="5"/>
  <c r="J115" i="5"/>
  <c r="K114" i="5"/>
  <c r="W114" i="5"/>
  <c r="AI114" i="5"/>
  <c r="B125" i="5"/>
  <c r="N125" i="5"/>
  <c r="H92" i="10"/>
  <c r="H94" i="10" s="1"/>
  <c r="N48" i="5"/>
  <c r="Z48" i="5"/>
  <c r="Z51" i="5" s="1"/>
  <c r="AL48" i="5"/>
  <c r="C55" i="5"/>
  <c r="P55" i="5"/>
  <c r="I60" i="5"/>
  <c r="Y60" i="5"/>
  <c r="AN60" i="5"/>
  <c r="H82" i="5"/>
  <c r="T82" i="5"/>
  <c r="L115" i="5"/>
  <c r="X115" i="5"/>
  <c r="C125" i="5"/>
  <c r="O125" i="5"/>
  <c r="M34" i="9"/>
  <c r="L55" i="9"/>
  <c r="E75" i="9"/>
  <c r="N46" i="9"/>
  <c r="I43" i="10"/>
  <c r="H44" i="10" s="1"/>
  <c r="H46" i="10" s="1"/>
  <c r="C48" i="5"/>
  <c r="C51" i="5" s="1"/>
  <c r="O48" i="5"/>
  <c r="O51" i="5" s="1"/>
  <c r="AA48" i="5"/>
  <c r="D55" i="5"/>
  <c r="AE55" i="5"/>
  <c r="K60" i="5"/>
  <c r="K63" i="5" s="1"/>
  <c r="Z60" i="5"/>
  <c r="AP60" i="5"/>
  <c r="W62" i="5"/>
  <c r="I72" i="5"/>
  <c r="U72" i="5"/>
  <c r="I82" i="5"/>
  <c r="U82" i="5"/>
  <c r="M115" i="5"/>
  <c r="Y115" i="5"/>
  <c r="D124" i="5"/>
  <c r="P124" i="5"/>
  <c r="L1" i="9"/>
  <c r="K1" i="9"/>
  <c r="L114" i="5"/>
  <c r="X114" i="5"/>
  <c r="B115" i="5"/>
  <c r="N115" i="5"/>
  <c r="Z115" i="5"/>
  <c r="F124" i="5"/>
  <c r="I187" i="10"/>
  <c r="H188" i="10" s="1"/>
  <c r="H190" i="10" s="1"/>
  <c r="C211" i="11"/>
  <c r="B210" i="11"/>
  <c r="B211" i="11" s="1"/>
  <c r="B212" i="11" s="1"/>
  <c r="B214" i="11" s="1"/>
  <c r="I56" i="5"/>
  <c r="Z62" i="5"/>
  <c r="AL62" i="5"/>
  <c r="M114" i="5"/>
  <c r="Y114" i="5"/>
  <c r="C115" i="5"/>
  <c r="O115" i="5"/>
  <c r="AA115" i="5"/>
  <c r="G124" i="5"/>
  <c r="D125" i="5"/>
  <c r="P125" i="5"/>
  <c r="C33" i="9"/>
  <c r="C34" i="9" s="1"/>
  <c r="B35" i="9" s="1"/>
  <c r="B37" i="9" s="1"/>
  <c r="H43" i="9"/>
  <c r="H56" i="9" s="1"/>
  <c r="C72" i="9"/>
  <c r="F42" i="10"/>
  <c r="F43" i="10" s="1"/>
  <c r="B66" i="10"/>
  <c r="B67" i="10" s="1"/>
  <c r="B68" i="10" s="1"/>
  <c r="B70" i="10" s="1"/>
  <c r="H114" i="10"/>
  <c r="H115" i="10" s="1"/>
  <c r="H116" i="10" s="1"/>
  <c r="H118" i="10" s="1"/>
  <c r="C163" i="10"/>
  <c r="C186" i="10"/>
  <c r="E235" i="10"/>
  <c r="I19" i="11"/>
  <c r="H18" i="11"/>
  <c r="H19" i="11" s="1"/>
  <c r="H20" i="11" s="1"/>
  <c r="H22" i="11" s="1"/>
  <c r="F235" i="11"/>
  <c r="E234" i="11"/>
  <c r="E235" i="11" s="1"/>
  <c r="E236" i="11" s="1"/>
  <c r="E238" i="11" s="1"/>
  <c r="I259" i="11"/>
  <c r="H260" i="11" s="1"/>
  <c r="H262" i="11" s="1"/>
  <c r="H332" i="11"/>
  <c r="H334" i="11" s="1"/>
  <c r="D115" i="5"/>
  <c r="P115" i="5"/>
  <c r="AB115" i="5"/>
  <c r="H124" i="5"/>
  <c r="E125" i="5"/>
  <c r="P19" i="9"/>
  <c r="O20" i="9" s="1"/>
  <c r="O22" i="9" s="1"/>
  <c r="I34" i="9"/>
  <c r="J55" i="9"/>
  <c r="J58" i="9" s="1"/>
  <c r="C66" i="10"/>
  <c r="C139" i="10"/>
  <c r="B140" i="10" s="1"/>
  <c r="B142" i="10" s="1"/>
  <c r="E259" i="10"/>
  <c r="E260" i="10" s="1"/>
  <c r="E262" i="10" s="1"/>
  <c r="F211" i="11"/>
  <c r="K265" i="11"/>
  <c r="J265" i="11"/>
  <c r="E115" i="5"/>
  <c r="Q115" i="5"/>
  <c r="AC115" i="5"/>
  <c r="J34" i="9"/>
  <c r="B115" i="10"/>
  <c r="B116" i="10" s="1"/>
  <c r="B118" i="10" s="1"/>
  <c r="E139" i="10"/>
  <c r="E140" i="10" s="1"/>
  <c r="E142" i="10" s="1"/>
  <c r="I211" i="10"/>
  <c r="E115" i="11"/>
  <c r="H164" i="11"/>
  <c r="H166" i="11" s="1"/>
  <c r="I235" i="11"/>
  <c r="H234" i="11"/>
  <c r="H235" i="11" s="1"/>
  <c r="H236" i="11" s="1"/>
  <c r="H238" i="11" s="1"/>
  <c r="J289" i="11"/>
  <c r="K313" i="11"/>
  <c r="J313" i="11"/>
  <c r="K361" i="11"/>
  <c r="J361" i="11"/>
  <c r="E403" i="11"/>
  <c r="F115" i="5"/>
  <c r="R115" i="5"/>
  <c r="AD115" i="5"/>
  <c r="J124" i="5"/>
  <c r="L34" i="9"/>
  <c r="L35" i="9" s="1"/>
  <c r="L37" i="9" s="1"/>
  <c r="D69" i="9"/>
  <c r="F19" i="10"/>
  <c r="I19" i="10"/>
  <c r="H20" i="10" s="1"/>
  <c r="H22" i="10" s="1"/>
  <c r="B43" i="10"/>
  <c r="B44" i="10" s="1"/>
  <c r="B46" i="10" s="1"/>
  <c r="H163" i="10"/>
  <c r="H164" i="10" s="1"/>
  <c r="H166" i="10" s="1"/>
  <c r="G171" i="10"/>
  <c r="I235" i="10"/>
  <c r="H259" i="10"/>
  <c r="E283" i="10"/>
  <c r="C162" i="11"/>
  <c r="C163" i="11" s="1"/>
  <c r="B163" i="11"/>
  <c r="B187" i="11"/>
  <c r="G219" i="11"/>
  <c r="E306" i="11"/>
  <c r="E307" i="11" s="1"/>
  <c r="G115" i="5"/>
  <c r="S115" i="5"/>
  <c r="AE115" i="5"/>
  <c r="B74" i="9"/>
  <c r="B71" i="9"/>
  <c r="D71" i="9" s="1"/>
  <c r="H19" i="10"/>
  <c r="E90" i="10"/>
  <c r="E115" i="10"/>
  <c r="H139" i="10"/>
  <c r="H140" i="10" s="1"/>
  <c r="H142" i="10" s="1"/>
  <c r="E206" i="10"/>
  <c r="F210" i="10"/>
  <c r="F211" i="10" s="1"/>
  <c r="K265" i="10"/>
  <c r="L265" i="10" s="1"/>
  <c r="L267" i="10" s="1"/>
  <c r="E91" i="11"/>
  <c r="E92" i="11" s="1"/>
  <c r="E94" i="11" s="1"/>
  <c r="J73" i="11" s="1"/>
  <c r="C139" i="11"/>
  <c r="B140" i="11" s="1"/>
  <c r="B142" i="11" s="1"/>
  <c r="E356" i="11"/>
  <c r="E358" i="11" s="1"/>
  <c r="Z56" i="5"/>
  <c r="AL56" i="5"/>
  <c r="G62" i="5"/>
  <c r="S62" i="5"/>
  <c r="AE62" i="5"/>
  <c r="C74" i="9"/>
  <c r="F90" i="10"/>
  <c r="F91" i="10" s="1"/>
  <c r="F115" i="10"/>
  <c r="I139" i="10"/>
  <c r="B44" i="11"/>
  <c r="F186" i="11"/>
  <c r="F187" i="11" s="1"/>
  <c r="E187" i="11"/>
  <c r="E188" i="11" s="1"/>
  <c r="E190" i="11" s="1"/>
  <c r="F330" i="11"/>
  <c r="F331" i="11" s="1"/>
  <c r="E331" i="11"/>
  <c r="B379" i="11"/>
  <c r="B380" i="11" s="1"/>
  <c r="B382" i="11" s="1"/>
  <c r="M124" i="5"/>
  <c r="E19" i="9"/>
  <c r="E20" i="9" s="1"/>
  <c r="E22" i="9" s="1"/>
  <c r="F162" i="10"/>
  <c r="F163" i="10" s="1"/>
  <c r="E164" i="10" s="1"/>
  <c r="E166" i="10" s="1"/>
  <c r="C283" i="10"/>
  <c r="C187" i="10"/>
  <c r="B186" i="10"/>
  <c r="B187" i="10" s="1"/>
  <c r="B188" i="10" s="1"/>
  <c r="B190" i="10" s="1"/>
  <c r="H187" i="11"/>
  <c r="H188" i="11" s="1"/>
  <c r="H190" i="11" s="1"/>
  <c r="I186" i="11"/>
  <c r="I187" i="11" s="1"/>
  <c r="F283" i="11"/>
  <c r="H67" i="10"/>
  <c r="F283" i="10"/>
  <c r="C19" i="11"/>
  <c r="B18" i="11"/>
  <c r="F42" i="11"/>
  <c r="F43" i="11" s="1"/>
  <c r="E43" i="11"/>
  <c r="E67" i="11"/>
  <c r="E68" i="11" s="1"/>
  <c r="E70" i="11" s="1"/>
  <c r="H115" i="11"/>
  <c r="I114" i="11"/>
  <c r="I115" i="11" s="1"/>
  <c r="I139" i="11"/>
  <c r="H140" i="11" s="1"/>
  <c r="H142" i="11" s="1"/>
  <c r="E212" i="11"/>
  <c r="E214" i="11" s="1"/>
  <c r="J19" i="9"/>
  <c r="I67" i="10"/>
  <c r="B211" i="10"/>
  <c r="B212" i="10" s="1"/>
  <c r="B214" i="10" s="1"/>
  <c r="H283" i="10"/>
  <c r="H284" i="10" s="1"/>
  <c r="H286" i="10" s="1"/>
  <c r="G51" i="11"/>
  <c r="E90" i="11"/>
  <c r="B278" i="11"/>
  <c r="G56" i="5"/>
  <c r="S56" i="5"/>
  <c r="B182" i="10"/>
  <c r="F19" i="11"/>
  <c r="E18" i="11"/>
  <c r="E19" i="11" s="1"/>
  <c r="I66" i="11"/>
  <c r="I67" i="11" s="1"/>
  <c r="H67" i="11"/>
  <c r="H68" i="11" s="1"/>
  <c r="C355" i="11"/>
  <c r="B354" i="11"/>
  <c r="K385" i="11"/>
  <c r="J385" i="11"/>
  <c r="C210" i="10"/>
  <c r="C211" i="10" s="1"/>
  <c r="F234" i="10"/>
  <c r="F235" i="10" s="1"/>
  <c r="I258" i="10"/>
  <c r="I259" i="10" s="1"/>
  <c r="C66" i="11"/>
  <c r="C67" i="11" s="1"/>
  <c r="B68" i="11" s="1"/>
  <c r="B70" i="11" s="1"/>
  <c r="C91" i="11"/>
  <c r="B92" i="11" s="1"/>
  <c r="B94" i="11" s="1"/>
  <c r="C186" i="11"/>
  <c r="C187" i="11" s="1"/>
  <c r="I283" i="11"/>
  <c r="H284" i="11" s="1"/>
  <c r="H286" i="11" s="1"/>
  <c r="F306" i="11"/>
  <c r="F307" i="11" s="1"/>
  <c r="I331" i="11"/>
  <c r="H355" i="11"/>
  <c r="H356" i="11" s="1"/>
  <c r="H358" i="11" s="1"/>
  <c r="F402" i="11"/>
  <c r="E210" i="10"/>
  <c r="E211" i="10" s="1"/>
  <c r="E212" i="10" s="1"/>
  <c r="E214" i="10" s="1"/>
  <c r="H234" i="10"/>
  <c r="H235" i="10" s="1"/>
  <c r="H236" i="10" s="1"/>
  <c r="H238" i="10" s="1"/>
  <c r="H62" i="11"/>
  <c r="B114" i="11"/>
  <c r="B115" i="11" s="1"/>
  <c r="B116" i="11" s="1"/>
  <c r="B118" i="11" s="1"/>
  <c r="I138" i="11"/>
  <c r="F163" i="11"/>
  <c r="E164" i="11" s="1"/>
  <c r="E166" i="11" s="1"/>
  <c r="H211" i="11"/>
  <c r="H212" i="11" s="1"/>
  <c r="F234" i="11"/>
  <c r="B282" i="11"/>
  <c r="B283" i="11" s="1"/>
  <c r="B284" i="11" s="1"/>
  <c r="B286" i="11" s="1"/>
  <c r="H306" i="11"/>
  <c r="H307" i="11" s="1"/>
  <c r="H308" i="11" s="1"/>
  <c r="H310" i="11" s="1"/>
  <c r="H402" i="11"/>
  <c r="H403" i="11" s="1"/>
  <c r="H404" i="11" s="1"/>
  <c r="H406" i="11" s="1"/>
  <c r="E259" i="11"/>
  <c r="B162" i="10"/>
  <c r="B163" i="10" s="1"/>
  <c r="B164" i="10" s="1"/>
  <c r="B166" i="10" s="1"/>
  <c r="E186" i="10"/>
  <c r="E187" i="10" s="1"/>
  <c r="E188" i="10" s="1"/>
  <c r="E190" i="10" s="1"/>
  <c r="H210" i="10"/>
  <c r="H211" i="10" s="1"/>
  <c r="H212" i="10" s="1"/>
  <c r="H214" i="10" s="1"/>
  <c r="B282" i="10"/>
  <c r="B283" i="10" s="1"/>
  <c r="B284" i="10" s="1"/>
  <c r="B286" i="10" s="1"/>
  <c r="F259" i="11"/>
  <c r="E282" i="11"/>
  <c r="E283" i="11" s="1"/>
  <c r="E284" i="11" s="1"/>
  <c r="E286" i="11" s="1"/>
  <c r="B307" i="11"/>
  <c r="B308" i="11" s="1"/>
  <c r="B310" i="11" s="1"/>
  <c r="B330" i="11"/>
  <c r="B331" i="11" s="1"/>
  <c r="B332" i="11" s="1"/>
  <c r="B334" i="11" s="1"/>
  <c r="E379" i="11"/>
  <c r="E380" i="11" s="1"/>
  <c r="E382" i="11" s="1"/>
  <c r="I379" i="11"/>
  <c r="H380" i="11" s="1"/>
  <c r="H382" i="11" s="1"/>
  <c r="B403" i="11"/>
  <c r="B404" i="11" s="1"/>
  <c r="B406" i="11" s="1"/>
  <c r="B38" i="11"/>
  <c r="F282" i="11"/>
  <c r="E326" i="11"/>
  <c r="B19" i="11"/>
  <c r="B20" i="11" s="1"/>
  <c r="B22" i="11" s="1"/>
  <c r="C235" i="11"/>
  <c r="B236" i="11" s="1"/>
  <c r="B238" i="11" s="1"/>
  <c r="H206" i="11"/>
  <c r="H350" i="11"/>
  <c r="F403" i="11"/>
  <c r="F115" i="11"/>
  <c r="B355" i="11"/>
  <c r="B356" i="11" s="1"/>
  <c r="B358" i="11" s="1"/>
  <c r="H6928" i="19" l="1"/>
  <c r="G6929" i="19"/>
  <c r="G1539" i="19"/>
  <c r="H1538" i="19"/>
  <c r="G1395" i="19"/>
  <c r="H1394" i="19"/>
  <c r="H4294" i="19"/>
  <c r="G4295" i="19"/>
  <c r="H3397" i="19"/>
  <c r="G3398" i="19"/>
  <c r="H9951" i="19"/>
  <c r="G9952" i="19"/>
  <c r="H5924" i="19"/>
  <c r="G5925" i="19"/>
  <c r="H4673" i="19"/>
  <c r="G4674" i="19"/>
  <c r="G5957" i="19"/>
  <c r="H5956" i="19"/>
  <c r="H8362" i="19"/>
  <c r="G8363" i="19"/>
  <c r="G5897" i="19"/>
  <c r="H5896" i="19"/>
  <c r="H7029" i="19"/>
  <c r="G7030" i="19"/>
  <c r="H7707" i="19"/>
  <c r="G7708" i="19"/>
  <c r="G6060" i="19"/>
  <c r="H6059" i="19"/>
  <c r="H3646" i="19"/>
  <c r="G3647" i="19"/>
  <c r="G2218" i="19"/>
  <c r="H2217" i="19"/>
  <c r="H5324" i="19"/>
  <c r="G5325" i="19"/>
  <c r="G5579" i="19"/>
  <c r="H5578" i="19"/>
  <c r="H7558" i="19"/>
  <c r="G7559" i="19"/>
  <c r="H368" i="19"/>
  <c r="G369" i="19"/>
  <c r="H1371" i="19"/>
  <c r="G1372" i="19"/>
  <c r="H3350" i="19"/>
  <c r="G3351" i="19"/>
  <c r="G3036" i="19"/>
  <c r="H3035" i="19"/>
  <c r="G2085" i="19"/>
  <c r="H2084" i="19"/>
  <c r="H8130" i="19"/>
  <c r="G8131" i="19"/>
  <c r="H5822" i="19"/>
  <c r="G5823" i="19"/>
  <c r="G8206" i="19"/>
  <c r="H8205" i="19"/>
  <c r="H2762" i="19"/>
  <c r="G2763" i="19"/>
  <c r="H9816" i="19"/>
  <c r="G9817" i="19"/>
  <c r="H4813" i="19"/>
  <c r="G4814" i="19"/>
  <c r="G6774" i="19"/>
  <c r="H6773" i="19"/>
  <c r="H2842" i="19"/>
  <c r="G2843" i="19"/>
  <c r="H8268" i="19"/>
  <c r="G8269" i="19"/>
  <c r="H1361" i="19"/>
  <c r="G1362" i="19"/>
  <c r="G3435" i="19"/>
  <c r="H3434" i="19"/>
  <c r="G7668" i="19"/>
  <c r="H7667" i="19"/>
  <c r="H2121" i="19"/>
  <c r="G2122" i="19"/>
  <c r="G2103" i="19"/>
  <c r="H2102" i="19"/>
  <c r="H821" i="19"/>
  <c r="G822" i="19"/>
  <c r="H7542" i="19"/>
  <c r="G7543" i="19"/>
  <c r="H582" i="19"/>
  <c r="G583" i="19"/>
  <c r="H5798" i="19"/>
  <c r="G5799" i="19"/>
  <c r="H2045" i="19"/>
  <c r="G2046" i="19"/>
  <c r="H1467" i="19"/>
  <c r="G1468" i="19"/>
  <c r="H11949" i="19"/>
  <c r="G11950" i="19"/>
  <c r="H10031" i="19"/>
  <c r="G10032" i="19"/>
  <c r="H7895" i="19"/>
  <c r="G7896" i="19"/>
  <c r="H5682" i="19"/>
  <c r="G5683" i="19"/>
  <c r="H2717" i="19"/>
  <c r="G2718" i="19"/>
  <c r="H850" i="19"/>
  <c r="G851" i="19"/>
  <c r="H11387" i="19"/>
  <c r="G11388" i="19"/>
  <c r="H10009" i="19"/>
  <c r="G10010" i="19"/>
  <c r="H8000" i="19"/>
  <c r="G8001" i="19"/>
  <c r="G5747" i="19"/>
  <c r="H5746" i="19"/>
  <c r="H4038" i="19"/>
  <c r="G4039" i="19"/>
  <c r="G1955" i="19"/>
  <c r="H1954" i="19"/>
  <c r="H87" i="19"/>
  <c r="G88" i="19"/>
  <c r="H232" i="19"/>
  <c r="G233" i="19"/>
  <c r="H10276" i="19"/>
  <c r="G10277" i="19"/>
  <c r="H6697" i="19"/>
  <c r="G6698" i="19"/>
  <c r="H4354" i="19"/>
  <c r="G4355" i="19"/>
  <c r="H12226" i="19"/>
  <c r="G12227" i="19"/>
  <c r="H11629" i="19"/>
  <c r="G11630" i="19"/>
  <c r="H8867" i="19"/>
  <c r="G8868" i="19"/>
  <c r="H3502" i="19"/>
  <c r="G3503" i="19"/>
  <c r="G350" i="19"/>
  <c r="H349" i="19"/>
  <c r="H11028" i="19"/>
  <c r="G11029" i="19"/>
  <c r="H9661" i="19"/>
  <c r="G9662" i="19"/>
  <c r="H3987" i="19"/>
  <c r="G3988" i="19"/>
  <c r="H3068" i="19"/>
  <c r="G3069" i="19"/>
  <c r="H1781" i="19"/>
  <c r="G1782" i="19"/>
  <c r="H449" i="19"/>
  <c r="G450" i="19"/>
  <c r="H9761" i="19"/>
  <c r="G9762" i="19"/>
  <c r="H6623" i="19"/>
  <c r="G6624" i="19"/>
  <c r="H3855" i="19"/>
  <c r="G3856" i="19"/>
  <c r="H11443" i="19"/>
  <c r="G11444" i="19"/>
  <c r="H5522" i="19"/>
  <c r="G5523" i="19"/>
  <c r="H3299" i="19"/>
  <c r="G3300" i="19"/>
  <c r="H1983" i="19"/>
  <c r="G1984" i="19"/>
  <c r="H1984" i="19" s="1"/>
  <c r="H138" i="19"/>
  <c r="G139" i="19"/>
  <c r="H12091" i="19"/>
  <c r="G12092" i="19"/>
  <c r="H11425" i="19"/>
  <c r="G11426" i="19"/>
  <c r="H8631" i="19"/>
  <c r="G8632" i="19"/>
  <c r="H6335" i="19"/>
  <c r="G6336" i="19"/>
  <c r="H12063" i="19"/>
  <c r="G12064" i="19"/>
  <c r="H10403" i="19"/>
  <c r="G10404" i="19"/>
  <c r="H8664" i="19"/>
  <c r="G8665" i="19"/>
  <c r="G7139" i="19"/>
  <c r="H7138" i="19"/>
  <c r="H4192" i="19"/>
  <c r="G4193" i="19"/>
  <c r="H2575" i="19"/>
  <c r="G2576" i="19"/>
  <c r="H11855" i="19"/>
  <c r="G11856" i="19"/>
  <c r="H10641" i="19"/>
  <c r="G10642" i="19"/>
  <c r="H6797" i="19"/>
  <c r="G6798" i="19"/>
  <c r="H6519" i="19"/>
  <c r="G6520" i="19"/>
  <c r="H3531" i="19"/>
  <c r="G3532" i="19"/>
  <c r="H1722" i="19"/>
  <c r="G1723" i="19"/>
  <c r="H413" i="19"/>
  <c r="G414" i="19"/>
  <c r="H9989" i="19"/>
  <c r="G9990" i="19"/>
  <c r="H8165" i="19"/>
  <c r="G8166" i="19"/>
  <c r="H7862" i="19"/>
  <c r="G7863" i="19"/>
  <c r="G4448" i="19"/>
  <c r="H4447" i="19"/>
  <c r="H10485" i="19"/>
  <c r="G10486" i="19"/>
  <c r="H10764" i="19"/>
  <c r="G10765" i="19"/>
  <c r="H7016" i="19"/>
  <c r="G7017" i="19"/>
  <c r="G2145" i="19"/>
  <c r="H2144" i="19"/>
  <c r="H5310" i="19"/>
  <c r="G5311" i="19"/>
  <c r="H4668" i="19"/>
  <c r="G4669" i="19"/>
  <c r="H4669" i="19" s="1"/>
  <c r="G8423" i="19"/>
  <c r="H8422" i="19"/>
  <c r="H799" i="19"/>
  <c r="G800" i="19"/>
  <c r="H2390" i="19"/>
  <c r="G2391" i="19"/>
  <c r="G8303" i="19"/>
  <c r="H8302" i="19"/>
  <c r="H11465" i="19"/>
  <c r="G11466" i="19"/>
  <c r="H10089" i="19"/>
  <c r="G10090" i="19"/>
  <c r="H7507" i="19"/>
  <c r="G7508" i="19"/>
  <c r="H2311" i="19"/>
  <c r="G2312" i="19"/>
  <c r="H551" i="19"/>
  <c r="G552" i="19"/>
  <c r="H912" i="19"/>
  <c r="G913" i="19"/>
  <c r="H11679" i="19"/>
  <c r="G11680" i="19"/>
  <c r="H8739" i="19"/>
  <c r="G8740" i="19"/>
  <c r="H7220" i="19"/>
  <c r="G7221" i="19"/>
  <c r="H4317" i="19"/>
  <c r="G4318" i="19"/>
  <c r="H9115" i="19"/>
  <c r="G9116" i="19"/>
  <c r="H12139" i="19"/>
  <c r="G12140" i="19"/>
  <c r="H7643" i="19"/>
  <c r="G7644" i="19"/>
  <c r="H5389" i="19"/>
  <c r="G5390" i="19"/>
  <c r="G4268" i="19"/>
  <c r="H4267" i="19"/>
  <c r="H1928" i="19"/>
  <c r="G1929" i="19"/>
  <c r="H11117" i="19"/>
  <c r="G11118" i="19"/>
  <c r="H8431" i="19"/>
  <c r="G8432" i="19"/>
  <c r="G6233" i="19"/>
  <c r="H6232" i="19"/>
  <c r="H4594" i="19"/>
  <c r="G4595" i="19"/>
  <c r="G3182" i="19"/>
  <c r="H3181" i="19"/>
  <c r="H1921" i="19"/>
  <c r="G1922" i="19"/>
  <c r="H105" i="19"/>
  <c r="G106" i="19"/>
  <c r="H11569" i="19"/>
  <c r="G11570" i="19"/>
  <c r="H8487" i="19"/>
  <c r="G8488" i="19"/>
  <c r="H2252" i="19"/>
  <c r="G2253" i="19"/>
  <c r="H1162" i="19"/>
  <c r="G1163" i="19"/>
  <c r="H11749" i="19"/>
  <c r="G11750" i="19"/>
  <c r="H8517" i="19"/>
  <c r="G8518" i="19"/>
  <c r="H7911" i="19"/>
  <c r="G7912" i="19"/>
  <c r="H4504" i="19"/>
  <c r="G4505" i="19"/>
  <c r="H3419" i="19"/>
  <c r="G3420" i="19"/>
  <c r="H52" i="19"/>
  <c r="G53" i="19"/>
  <c r="H9379" i="19"/>
  <c r="G9380" i="19"/>
  <c r="H5667" i="19"/>
  <c r="G5668" i="19"/>
  <c r="H1757" i="19"/>
  <c r="G1758" i="19"/>
  <c r="H4" i="19"/>
  <c r="G5" i="19"/>
  <c r="H12184" i="19"/>
  <c r="G12185" i="19"/>
  <c r="H10506" i="19"/>
  <c r="G10507" i="19"/>
  <c r="H7328" i="19"/>
  <c r="G7329" i="19"/>
  <c r="H6371" i="19"/>
  <c r="G6372" i="19"/>
  <c r="H5050" i="19"/>
  <c r="G5051" i="19"/>
  <c r="H1110" i="19"/>
  <c r="G1111" i="19"/>
  <c r="H12036" i="19"/>
  <c r="G12037" i="19"/>
  <c r="H9851" i="19"/>
  <c r="G9852" i="19"/>
  <c r="H9349" i="19"/>
  <c r="G9350" i="19"/>
  <c r="H2468" i="19"/>
  <c r="G2469" i="19"/>
  <c r="H536" i="19"/>
  <c r="G537" i="19"/>
  <c r="H11591" i="19"/>
  <c r="G11592" i="19"/>
  <c r="H9513" i="19"/>
  <c r="G9514" i="19"/>
  <c r="H7178" i="19"/>
  <c r="G7179" i="19"/>
  <c r="H6251" i="19"/>
  <c r="G6252" i="19"/>
  <c r="H3142" i="19"/>
  <c r="G3143" i="19"/>
  <c r="H1663" i="19"/>
  <c r="G1664" i="19"/>
  <c r="H9459" i="19"/>
  <c r="G9460" i="19"/>
  <c r="H10112" i="19"/>
  <c r="G10113" i="19"/>
  <c r="H8577" i="19"/>
  <c r="G8578" i="19"/>
  <c r="H7576" i="19"/>
  <c r="G7577" i="19"/>
  <c r="H4112" i="19"/>
  <c r="G4113" i="19"/>
  <c r="H11959" i="19"/>
  <c r="G11960" i="19"/>
  <c r="H6130" i="19"/>
  <c r="G6131" i="19"/>
  <c r="H4788" i="19"/>
  <c r="G4789" i="19"/>
  <c r="H10311" i="19"/>
  <c r="G10312" i="19"/>
  <c r="H7610" i="19"/>
  <c r="G7611" i="19"/>
  <c r="H3451" i="19"/>
  <c r="G3452" i="19"/>
  <c r="H5286" i="19"/>
  <c r="G5287" i="19"/>
  <c r="H6587" i="19"/>
  <c r="G6588" i="19"/>
  <c r="H6161" i="19"/>
  <c r="G6162" i="19"/>
  <c r="H3757" i="19"/>
  <c r="G3758" i="19"/>
  <c r="H4728" i="19"/>
  <c r="G4729" i="19"/>
  <c r="H1887" i="19"/>
  <c r="G1888" i="19"/>
  <c r="H11817" i="19"/>
  <c r="G11818" i="19"/>
  <c r="H9567" i="19"/>
  <c r="G9568" i="19"/>
  <c r="H6945" i="19"/>
  <c r="G6946" i="19"/>
  <c r="H1687" i="19"/>
  <c r="G1688" i="19"/>
  <c r="H402" i="19"/>
  <c r="G403" i="19"/>
  <c r="H12262" i="19"/>
  <c r="G12263" i="19"/>
  <c r="H11713" i="19"/>
  <c r="G11714" i="19"/>
  <c r="H8778" i="19"/>
  <c r="G8779" i="19"/>
  <c r="G6113" i="19"/>
  <c r="H6112" i="19"/>
  <c r="H3319" i="19"/>
  <c r="G3320" i="19"/>
  <c r="H1656" i="19"/>
  <c r="G1657" i="19"/>
  <c r="H11333" i="19"/>
  <c r="G11334" i="19"/>
  <c r="H9889" i="19"/>
  <c r="G9890" i="19"/>
  <c r="H7826" i="19"/>
  <c r="G7827" i="19"/>
  <c r="H3673" i="19"/>
  <c r="G3674" i="19"/>
  <c r="H1846" i="19"/>
  <c r="G1847" i="19"/>
  <c r="H12121" i="19"/>
  <c r="G12122" i="19"/>
  <c r="H10228" i="19"/>
  <c r="G10229" i="19"/>
  <c r="H8193" i="19"/>
  <c r="G8194" i="19"/>
  <c r="H6692" i="19"/>
  <c r="G6693" i="19"/>
  <c r="H5103" i="19"/>
  <c r="G5104" i="19"/>
  <c r="H2918" i="19"/>
  <c r="G2919" i="19"/>
  <c r="H1817" i="19"/>
  <c r="G1818" i="19"/>
  <c r="H12174" i="19"/>
  <c r="G12175" i="19"/>
  <c r="G10137" i="19"/>
  <c r="H10136" i="19"/>
  <c r="H8764" i="19"/>
  <c r="G8765" i="19"/>
  <c r="G7434" i="19"/>
  <c r="H7433" i="19"/>
  <c r="H3917" i="19"/>
  <c r="G3918" i="19"/>
  <c r="H2179" i="19"/>
  <c r="G2180" i="19"/>
  <c r="H633" i="19"/>
  <c r="G634" i="19"/>
  <c r="H3220" i="19"/>
  <c r="G3221" i="19"/>
  <c r="H11255" i="19"/>
  <c r="G11256" i="19"/>
  <c r="G7301" i="19"/>
  <c r="H7300" i="19"/>
  <c r="G5861" i="19"/>
  <c r="H5860" i="19"/>
  <c r="H2025" i="19"/>
  <c r="G2026" i="19"/>
  <c r="H10928" i="19"/>
  <c r="G10929" i="19"/>
  <c r="H10613" i="19"/>
  <c r="G10614" i="19"/>
  <c r="H8903" i="19"/>
  <c r="G8904" i="19"/>
  <c r="H5134" i="19"/>
  <c r="G5135" i="19"/>
  <c r="H3701" i="19"/>
  <c r="G3702" i="19"/>
  <c r="H10872" i="19"/>
  <c r="G10873" i="19"/>
  <c r="H10435" i="19"/>
  <c r="G10436" i="19"/>
  <c r="H5492" i="19"/>
  <c r="G5493" i="19"/>
  <c r="H500" i="19"/>
  <c r="G501" i="19"/>
  <c r="H11705" i="19"/>
  <c r="G11706" i="19"/>
  <c r="H9222" i="19"/>
  <c r="G9223" i="19"/>
  <c r="H8327" i="19"/>
  <c r="G8328" i="19"/>
  <c r="H6433" i="19"/>
  <c r="G6434" i="19"/>
  <c r="H3056" i="19"/>
  <c r="G3057" i="19"/>
  <c r="H1261" i="19"/>
  <c r="G1262" i="19"/>
  <c r="H200" i="19"/>
  <c r="G201" i="19"/>
  <c r="H10985" i="19"/>
  <c r="G10986" i="19"/>
  <c r="H6285" i="19"/>
  <c r="G6286" i="19"/>
  <c r="G4494" i="19"/>
  <c r="H4493" i="19"/>
  <c r="H1216" i="19"/>
  <c r="G1217" i="19"/>
  <c r="H11989" i="19"/>
  <c r="G11990" i="19"/>
  <c r="H10581" i="19"/>
  <c r="G10582" i="19"/>
  <c r="H9175" i="19"/>
  <c r="G9176" i="19"/>
  <c r="H6090" i="19"/>
  <c r="G6091" i="19"/>
  <c r="H1573" i="19"/>
  <c r="G1574" i="19"/>
  <c r="H11081" i="19"/>
  <c r="G11082" i="19"/>
  <c r="H8101" i="19"/>
  <c r="G8102" i="19"/>
  <c r="H5456" i="19"/>
  <c r="G5457" i="19"/>
  <c r="H4710" i="19"/>
  <c r="G4711" i="19"/>
  <c r="H6983" i="19"/>
  <c r="G6984" i="19"/>
  <c r="H6020" i="19"/>
  <c r="G6021" i="19"/>
  <c r="H2880" i="19"/>
  <c r="G2881" i="19"/>
  <c r="H3636" i="19"/>
  <c r="G3637" i="19"/>
  <c r="H5226" i="19"/>
  <c r="G5227" i="19"/>
  <c r="H10829" i="19"/>
  <c r="G10830" i="19"/>
  <c r="H9321" i="19"/>
  <c r="G9322" i="19"/>
  <c r="H4389" i="19"/>
  <c r="G4390" i="19"/>
  <c r="H1253" i="19"/>
  <c r="G1254" i="19"/>
  <c r="H165" i="19"/>
  <c r="G166" i="19"/>
  <c r="H10961" i="19"/>
  <c r="G10962" i="19"/>
  <c r="H10490" i="19"/>
  <c r="G10491" i="19"/>
  <c r="H9183" i="19"/>
  <c r="G9184" i="19"/>
  <c r="H6649" i="19"/>
  <c r="G6650" i="19"/>
  <c r="H4904" i="19"/>
  <c r="G4905" i="19"/>
  <c r="H3263" i="19"/>
  <c r="G3264" i="19"/>
  <c r="H1875" i="19"/>
  <c r="G1876" i="19"/>
  <c r="H4425" i="19"/>
  <c r="G4426" i="19"/>
  <c r="H11667" i="19"/>
  <c r="G11668" i="19"/>
  <c r="H8956" i="19"/>
  <c r="G8957" i="19"/>
  <c r="G6672" i="19"/>
  <c r="H6671" i="19"/>
  <c r="H5353" i="19"/>
  <c r="G5354" i="19"/>
  <c r="H2704" i="19"/>
  <c r="G2705" i="19"/>
  <c r="H1054" i="19"/>
  <c r="G1055" i="19"/>
  <c r="H11779" i="19"/>
  <c r="G11780" i="19"/>
  <c r="H9538" i="19"/>
  <c r="G9539" i="19"/>
  <c r="H7778" i="19"/>
  <c r="G7779" i="19"/>
  <c r="G766" i="19"/>
  <c r="H765" i="19"/>
  <c r="H11825" i="19"/>
  <c r="G11826" i="19"/>
  <c r="H10196" i="19"/>
  <c r="G10197" i="19"/>
  <c r="H9077" i="19"/>
  <c r="G9078" i="19"/>
  <c r="G5993" i="19"/>
  <c r="H5992" i="19"/>
  <c r="H3885" i="19"/>
  <c r="G3886" i="19"/>
  <c r="H2367" i="19"/>
  <c r="G2368" i="19"/>
  <c r="H330" i="19"/>
  <c r="G331" i="19"/>
  <c r="H2457" i="19"/>
  <c r="G2458" i="19"/>
  <c r="H10901" i="19"/>
  <c r="G10902" i="19"/>
  <c r="G8236" i="19"/>
  <c r="H8235" i="19"/>
  <c r="G7398" i="19"/>
  <c r="H7397" i="19"/>
  <c r="H5774" i="19"/>
  <c r="G5775" i="19"/>
  <c r="H4073" i="19"/>
  <c r="G4074" i="19"/>
  <c r="H10845" i="19"/>
  <c r="G10846" i="19"/>
  <c r="H9788" i="19"/>
  <c r="G9789" i="19"/>
  <c r="H7943" i="19"/>
  <c r="G7944" i="19"/>
  <c r="H4929" i="19"/>
  <c r="G4930" i="19"/>
  <c r="H2697" i="19"/>
  <c r="G2698" i="19"/>
  <c r="H1429" i="19"/>
  <c r="G1430" i="19"/>
  <c r="H11998" i="19"/>
  <c r="G11999" i="19"/>
  <c r="H9719" i="19"/>
  <c r="G9720" i="19"/>
  <c r="H6862" i="19"/>
  <c r="G6863" i="19"/>
  <c r="H6479" i="19"/>
  <c r="G6480" i="19"/>
  <c r="H4250" i="19"/>
  <c r="G4251" i="19"/>
  <c r="H614" i="19"/>
  <c r="G615" i="19"/>
  <c r="H11050" i="19"/>
  <c r="G11051" i="19"/>
  <c r="H9634" i="19"/>
  <c r="G9635" i="19"/>
  <c r="G7743" i="19"/>
  <c r="H7742" i="19"/>
  <c r="H5631" i="19"/>
  <c r="G5632" i="19"/>
  <c r="H1290" i="19"/>
  <c r="G1291" i="19"/>
  <c r="H2751" i="19"/>
  <c r="G2752" i="19"/>
  <c r="H10677" i="19"/>
  <c r="G10678" i="19"/>
  <c r="H9259" i="19"/>
  <c r="G9260" i="19"/>
  <c r="G7103" i="19"/>
  <c r="H7102" i="19"/>
  <c r="H5024" i="19"/>
  <c r="G5025" i="19"/>
  <c r="H4168" i="19"/>
  <c r="G4169" i="19"/>
  <c r="G3006" i="19"/>
  <c r="H3005" i="19"/>
  <c r="H1004" i="19"/>
  <c r="G1005" i="19"/>
  <c r="H11555" i="19"/>
  <c r="G11556" i="19"/>
  <c r="H9418" i="19"/>
  <c r="G9419" i="19"/>
  <c r="H7814" i="19"/>
  <c r="G7815" i="19"/>
  <c r="G7067" i="19"/>
  <c r="H7066" i="19"/>
  <c r="H3377" i="19"/>
  <c r="G3378" i="19"/>
  <c r="H1608" i="19"/>
  <c r="G1609" i="19"/>
  <c r="H11151" i="19"/>
  <c r="G11152" i="19"/>
  <c r="H2494" i="19"/>
  <c r="G2495" i="19"/>
  <c r="H2814" i="19"/>
  <c r="G2815" i="19"/>
  <c r="H10544" i="19"/>
  <c r="G10545" i="19"/>
  <c r="H7472" i="19"/>
  <c r="G7473" i="19"/>
  <c r="H4363" i="19"/>
  <c r="G4364" i="19"/>
  <c r="H5545" i="19"/>
  <c r="G5546" i="19"/>
  <c r="H12193" i="19"/>
  <c r="G12194" i="19"/>
  <c r="H10468" i="19"/>
  <c r="G10469" i="19"/>
  <c r="H8549" i="19"/>
  <c r="G8550" i="19"/>
  <c r="G6737" i="19"/>
  <c r="H6736" i="19"/>
  <c r="H5623" i="19"/>
  <c r="G5624" i="19"/>
  <c r="G3236" i="19"/>
  <c r="H3235" i="19"/>
  <c r="H888" i="19"/>
  <c r="G889" i="19"/>
  <c r="H2660" i="19"/>
  <c r="G2661" i="19"/>
  <c r="H11641" i="19"/>
  <c r="G11642" i="19"/>
  <c r="H9153" i="19"/>
  <c r="G9154" i="19"/>
  <c r="H5440" i="19"/>
  <c r="G5441" i="19"/>
  <c r="H2446" i="19"/>
  <c r="G2447" i="19"/>
  <c r="H484" i="19"/>
  <c r="G485" i="19"/>
  <c r="H11309" i="19"/>
  <c r="G11310" i="19"/>
  <c r="H9375" i="19"/>
  <c r="G9376" i="19"/>
  <c r="H9376" i="19" s="1"/>
  <c r="H6196" i="19"/>
  <c r="G6197" i="19"/>
  <c r="H4023" i="19"/>
  <c r="G4024" i="19"/>
  <c r="H11010" i="19"/>
  <c r="G11011" i="19"/>
  <c r="H9923" i="19"/>
  <c r="G9924" i="19"/>
  <c r="H5073" i="19"/>
  <c r="G5074" i="19"/>
  <c r="H3486" i="19"/>
  <c r="G3487" i="19"/>
  <c r="H694" i="19"/>
  <c r="G695" i="19"/>
  <c r="H2410" i="19"/>
  <c r="G2411" i="19"/>
  <c r="H11485" i="19"/>
  <c r="G11486" i="19"/>
  <c r="H8927" i="19"/>
  <c r="G8928" i="19"/>
  <c r="H5693" i="19"/>
  <c r="G5694" i="19"/>
  <c r="H4216" i="19"/>
  <c r="G4217" i="19"/>
  <c r="H1620" i="19"/>
  <c r="G1621" i="19"/>
  <c r="H10818" i="19"/>
  <c r="G10819" i="19"/>
  <c r="H9330" i="19"/>
  <c r="G9331" i="19"/>
  <c r="H3950" i="19"/>
  <c r="G3951" i="19"/>
  <c r="H2972" i="19"/>
  <c r="G2973" i="19"/>
  <c r="H10727" i="19"/>
  <c r="G10728" i="19"/>
  <c r="H8471" i="19"/>
  <c r="G8472" i="19"/>
  <c r="H6299" i="19"/>
  <c r="G6300" i="19"/>
  <c r="H2338" i="19"/>
  <c r="G2339" i="19"/>
  <c r="G300" i="19"/>
  <c r="H299" i="19"/>
  <c r="H11371" i="19"/>
  <c r="G11372" i="19"/>
  <c r="H9292" i="19"/>
  <c r="G9293" i="19"/>
  <c r="H7636" i="19"/>
  <c r="G7637" i="19"/>
  <c r="H4996" i="19"/>
  <c r="G4997" i="19"/>
  <c r="H2960" i="19"/>
  <c r="G2961" i="19"/>
  <c r="H1336" i="19"/>
  <c r="G1337" i="19"/>
  <c r="H12043" i="19"/>
  <c r="G12044" i="19"/>
  <c r="H8815" i="19"/>
  <c r="G8816" i="19"/>
  <c r="H6458" i="19"/>
  <c r="G6459" i="19"/>
  <c r="H5418" i="19"/>
  <c r="G5419" i="19"/>
  <c r="H2520" i="19"/>
  <c r="G2521" i="19"/>
  <c r="G654" i="19"/>
  <c r="H654" i="19" s="1"/>
  <c r="H653" i="19"/>
  <c r="H10712" i="19"/>
  <c r="G10713" i="19"/>
  <c r="H9599" i="19"/>
  <c r="G9600" i="19"/>
  <c r="G5975" i="19"/>
  <c r="H5974" i="19"/>
  <c r="H6401" i="19"/>
  <c r="G6402" i="19"/>
  <c r="H3104" i="19"/>
  <c r="G3105" i="19"/>
  <c r="H978" i="19"/>
  <c r="G979" i="19"/>
  <c r="H11525" i="19"/>
  <c r="G11526" i="19"/>
  <c r="G6572" i="19"/>
  <c r="H6571" i="19"/>
  <c r="H7362" i="19"/>
  <c r="G7363" i="19"/>
  <c r="G6561" i="19"/>
  <c r="H6560" i="19"/>
  <c r="H1128" i="19"/>
  <c r="G1129" i="19"/>
  <c r="H2777" i="19"/>
  <c r="G2778" i="19"/>
  <c r="H5190" i="19"/>
  <c r="G5191" i="19"/>
  <c r="H3823" i="19"/>
  <c r="G3824" i="19"/>
  <c r="H3725" i="19"/>
  <c r="G3726" i="19"/>
  <c r="H4962" i="19"/>
  <c r="G4963" i="19"/>
  <c r="H11188" i="19"/>
  <c r="G11189" i="19"/>
  <c r="H9863" i="19"/>
  <c r="G9864" i="19"/>
  <c r="H7702" i="19"/>
  <c r="G7703" i="19"/>
  <c r="H7703" i="19" s="1"/>
  <c r="H936" i="19"/>
  <c r="G937" i="19"/>
  <c r="H4534" i="19"/>
  <c r="G4535" i="19"/>
  <c r="H11914" i="19"/>
  <c r="G11915" i="19"/>
  <c r="H10368" i="19"/>
  <c r="G10369" i="19"/>
  <c r="H8033" i="19"/>
  <c r="G8034" i="19"/>
  <c r="G6895" i="19"/>
  <c r="H6894" i="19"/>
  <c r="G4632" i="19"/>
  <c r="H4631" i="19"/>
  <c r="H2645" i="19"/>
  <c r="G2646" i="19"/>
  <c r="H1023" i="19"/>
  <c r="G1024" i="19"/>
  <c r="H10255" i="19"/>
  <c r="G10256" i="19"/>
  <c r="H8976" i="19"/>
  <c r="G8977" i="19"/>
  <c r="H6829" i="19"/>
  <c r="G6830" i="19"/>
  <c r="H5163" i="19"/>
  <c r="G5164" i="19"/>
  <c r="H2584" i="19"/>
  <c r="G2585" i="19"/>
  <c r="H8613" i="19"/>
  <c r="G8614" i="19"/>
  <c r="H11493" i="19"/>
  <c r="G11494" i="19"/>
  <c r="H8700" i="19"/>
  <c r="G8701" i="19"/>
  <c r="H5574" i="19"/>
  <c r="G5575" i="19"/>
  <c r="H5575" i="19" s="1"/>
  <c r="H2281" i="19"/>
  <c r="G2282" i="19"/>
  <c r="H730" i="19"/>
  <c r="G731" i="19"/>
  <c r="H11285" i="19"/>
  <c r="G11286" i="19"/>
  <c r="H9493" i="19"/>
  <c r="G9494" i="19"/>
  <c r="G4141" i="19"/>
  <c r="H4140" i="19"/>
  <c r="H2954" i="19"/>
  <c r="G2955" i="19"/>
  <c r="H1870" i="19"/>
  <c r="G1871" i="19"/>
  <c r="H1871" i="19" s="1"/>
  <c r="H18" i="19"/>
  <c r="G19" i="19"/>
  <c r="H10619" i="19"/>
  <c r="G10620" i="19"/>
  <c r="H9015" i="19"/>
  <c r="G9016" i="19"/>
  <c r="G5729" i="19"/>
  <c r="H5728" i="19"/>
  <c r="H5302" i="19"/>
  <c r="G5303" i="19"/>
  <c r="H3791" i="19"/>
  <c r="G3792" i="19"/>
  <c r="G1508" i="19"/>
  <c r="H1507" i="19"/>
  <c r="H11225" i="19"/>
  <c r="G11226" i="19"/>
  <c r="H9749" i="19"/>
  <c r="G9750" i="19"/>
  <c r="G7283" i="19"/>
  <c r="H7282" i="19"/>
  <c r="H4459" i="19"/>
  <c r="G4460" i="19"/>
  <c r="H1989" i="19"/>
  <c r="G1990" i="19"/>
  <c r="H657" i="19"/>
  <c r="G658" i="19"/>
  <c r="H10055" i="19"/>
  <c r="G10056" i="19"/>
  <c r="H8831" i="19"/>
  <c r="G8832" i="19"/>
  <c r="G7259" i="19"/>
  <c r="H7258" i="19"/>
  <c r="H3601" i="19"/>
  <c r="G3602" i="19"/>
  <c r="H1305" i="19"/>
  <c r="G1306" i="19"/>
  <c r="H9690" i="19"/>
  <c r="G9691" i="19"/>
  <c r="G8396" i="19"/>
  <c r="H8395" i="19"/>
  <c r="H7979" i="19"/>
  <c r="G7980" i="19"/>
  <c r="G4560" i="19"/>
  <c r="H4559" i="19"/>
  <c r="H2616" i="19"/>
  <c r="G2617" i="19"/>
  <c r="H1092" i="19"/>
  <c r="G1093" i="19"/>
  <c r="H12052" i="19"/>
  <c r="G12053" i="19"/>
  <c r="H10339" i="19"/>
  <c r="G10340" i="19"/>
  <c r="H7190" i="19"/>
  <c r="G7191" i="19"/>
  <c r="H5587" i="19"/>
  <c r="G5588" i="19"/>
  <c r="H4865" i="19"/>
  <c r="G4866" i="19"/>
  <c r="H2551" i="19"/>
  <c r="G2552" i="19"/>
  <c r="H524" i="19"/>
  <c r="G525" i="19"/>
  <c r="H10801" i="19"/>
  <c r="G10802" i="19"/>
  <c r="H9045" i="19"/>
  <c r="G9046" i="19"/>
  <c r="H4767" i="19"/>
  <c r="G4768" i="19"/>
  <c r="H269" i="19"/>
  <c r="G270" i="19"/>
  <c r="H11877" i="19"/>
  <c r="G11878" i="19"/>
  <c r="H7528" i="19"/>
  <c r="G7529" i="19"/>
  <c r="H4834" i="19"/>
  <c r="G4835" i="19"/>
  <c r="H8067" i="19"/>
  <c r="G8068" i="19"/>
  <c r="H1176" i="19"/>
  <c r="G1177" i="19"/>
  <c r="H5256" i="19"/>
  <c r="G5257" i="19"/>
  <c r="H10162" i="19"/>
  <c r="G10163" i="19"/>
  <c r="H3570" i="19"/>
  <c r="G3571" i="19"/>
  <c r="I80" i="13"/>
  <c r="I78" i="13"/>
  <c r="AU118" i="13"/>
  <c r="AU120" i="13"/>
  <c r="G128" i="13"/>
  <c r="G126" i="13"/>
  <c r="H120" i="13"/>
  <c r="AT117" i="13"/>
  <c r="AT120" i="13"/>
  <c r="AT86" i="13"/>
  <c r="AU80" i="13"/>
  <c r="I88" i="13"/>
  <c r="F69" i="13"/>
  <c r="F70" i="13"/>
  <c r="H118" i="13"/>
  <c r="AW117" i="13"/>
  <c r="G80" i="13"/>
  <c r="G78" i="13"/>
  <c r="AV70" i="13"/>
  <c r="AV72" i="13"/>
  <c r="AT125" i="13"/>
  <c r="AT126" i="13"/>
  <c r="G70" i="13"/>
  <c r="AV118" i="13"/>
  <c r="AV120" i="13"/>
  <c r="H85" i="13"/>
  <c r="H94" i="13"/>
  <c r="AV85" i="13"/>
  <c r="G72" i="13"/>
  <c r="AV86" i="13"/>
  <c r="B6" i="13"/>
  <c r="B5" i="13"/>
  <c r="G112" i="13"/>
  <c r="G110" i="13"/>
  <c r="H86" i="13"/>
  <c r="O16" i="13"/>
  <c r="H77" i="13"/>
  <c r="AV78" i="13"/>
  <c r="AW86" i="13"/>
  <c r="AV80" i="13"/>
  <c r="AW88" i="13"/>
  <c r="AW118" i="13"/>
  <c r="AU128" i="13"/>
  <c r="H96" i="13"/>
  <c r="AU96" i="13"/>
  <c r="AU70" i="13"/>
  <c r="AU69" i="13"/>
  <c r="D14" i="13"/>
  <c r="R101" i="13"/>
  <c r="R102" i="13"/>
  <c r="AT70" i="13"/>
  <c r="AT72" i="13"/>
  <c r="AT85" i="13"/>
  <c r="AW78" i="13"/>
  <c r="AW80" i="13"/>
  <c r="H69" i="13"/>
  <c r="H70" i="13"/>
  <c r="AW70" i="13"/>
  <c r="AW72" i="13"/>
  <c r="H128" i="13"/>
  <c r="H126" i="13"/>
  <c r="G94" i="13"/>
  <c r="I86" i="13"/>
  <c r="I120" i="13"/>
  <c r="I118" i="13"/>
  <c r="AV96" i="13"/>
  <c r="AV94" i="13"/>
  <c r="E5" i="13"/>
  <c r="AW126" i="13"/>
  <c r="AW128" i="13"/>
  <c r="F78" i="13"/>
  <c r="F86" i="13"/>
  <c r="Y6" i="13"/>
  <c r="F77" i="13"/>
  <c r="F88" i="13"/>
  <c r="H80" i="13"/>
  <c r="G101" i="13"/>
  <c r="AU112" i="13"/>
  <c r="N16" i="13"/>
  <c r="N8" i="13"/>
  <c r="AU109" i="13"/>
  <c r="AU126" i="13"/>
  <c r="I72" i="13"/>
  <c r="P109" i="13"/>
  <c r="F117" i="13"/>
  <c r="I70" i="13"/>
  <c r="AV109" i="13"/>
  <c r="S110" i="13"/>
  <c r="F104" i="13"/>
  <c r="F120" i="13"/>
  <c r="S112" i="13"/>
  <c r="AV110" i="13"/>
  <c r="AV128" i="13"/>
  <c r="AU77" i="13"/>
  <c r="P110" i="13"/>
  <c r="AV126" i="13"/>
  <c r="I126" i="13"/>
  <c r="G117" i="13"/>
  <c r="G118" i="13"/>
  <c r="G120" i="13"/>
  <c r="F126" i="13"/>
  <c r="G88" i="13"/>
  <c r="G86" i="13"/>
  <c r="G96" i="13"/>
  <c r="AT94" i="13"/>
  <c r="I96" i="13"/>
  <c r="AT96" i="13"/>
  <c r="I94" i="13"/>
  <c r="AU85" i="13"/>
  <c r="AU86" i="13"/>
  <c r="AT110" i="13"/>
  <c r="AT112" i="13"/>
  <c r="AT78" i="13"/>
  <c r="F101" i="13"/>
  <c r="AT77" i="13"/>
  <c r="G104" i="13"/>
  <c r="F128" i="13"/>
  <c r="I128" i="13"/>
  <c r="AW110" i="13"/>
  <c r="AW112" i="13"/>
  <c r="Q110" i="13"/>
  <c r="Q112" i="13"/>
  <c r="Z126" i="13"/>
  <c r="Z128" i="13"/>
  <c r="AA128" i="13"/>
  <c r="AA126" i="13"/>
  <c r="AK126" i="13"/>
  <c r="AK128" i="13"/>
  <c r="Z125" i="13"/>
  <c r="AM126" i="13"/>
  <c r="AM128" i="13"/>
  <c r="AJ128" i="13"/>
  <c r="AJ126" i="13"/>
  <c r="AJ125" i="13"/>
  <c r="R128" i="13"/>
  <c r="R126" i="13"/>
  <c r="AA125" i="13"/>
  <c r="S128" i="13"/>
  <c r="S126" i="13"/>
  <c r="S125" i="13"/>
  <c r="AB128" i="13"/>
  <c r="AB126" i="13"/>
  <c r="AC128" i="13"/>
  <c r="AC126" i="13"/>
  <c r="P128" i="13"/>
  <c r="P126" i="13"/>
  <c r="AK125" i="13"/>
  <c r="Q128" i="13"/>
  <c r="Q126" i="13"/>
  <c r="AL126" i="13"/>
  <c r="AL128" i="13"/>
  <c r="AC120" i="13"/>
  <c r="AC118" i="13"/>
  <c r="Z120" i="13"/>
  <c r="Z118" i="13"/>
  <c r="Z117" i="13"/>
  <c r="AA120" i="13"/>
  <c r="AA118" i="13"/>
  <c r="AA117" i="13"/>
  <c r="R120" i="13"/>
  <c r="R118" i="13"/>
  <c r="AB120" i="13"/>
  <c r="AB118" i="13"/>
  <c r="P118" i="13"/>
  <c r="P120" i="13"/>
  <c r="AJ118" i="13"/>
  <c r="AJ120" i="13"/>
  <c r="S120" i="13"/>
  <c r="S118" i="13"/>
  <c r="S117" i="13"/>
  <c r="AK118" i="13"/>
  <c r="AK120" i="13"/>
  <c r="AL118" i="13"/>
  <c r="AL120" i="13"/>
  <c r="Q120" i="13"/>
  <c r="Q118" i="13"/>
  <c r="AM118" i="13"/>
  <c r="AM120" i="13"/>
  <c r="AC117" i="13"/>
  <c r="AU94" i="13"/>
  <c r="R112" i="13"/>
  <c r="R110" i="13"/>
  <c r="I112" i="13"/>
  <c r="I110" i="13"/>
  <c r="R109" i="13"/>
  <c r="AW93" i="13"/>
  <c r="AW96" i="13"/>
  <c r="AW94" i="13"/>
  <c r="F96" i="13"/>
  <c r="F94" i="13"/>
  <c r="AS8" i="13"/>
  <c r="F110" i="13"/>
  <c r="F112" i="13"/>
  <c r="F109" i="13"/>
  <c r="AC112" i="13"/>
  <c r="AC110" i="13"/>
  <c r="H102" i="13"/>
  <c r="H104" i="13"/>
  <c r="I102" i="13"/>
  <c r="I104" i="13"/>
  <c r="AL102" i="13"/>
  <c r="AL104" i="13"/>
  <c r="Z112" i="13"/>
  <c r="Z110" i="13"/>
  <c r="Z109" i="13"/>
  <c r="AB112" i="13"/>
  <c r="AB110" i="13"/>
  <c r="AJ104" i="13"/>
  <c r="AJ102" i="13"/>
  <c r="AJ101" i="13"/>
  <c r="AA112" i="13"/>
  <c r="AA110" i="13"/>
  <c r="AK102" i="13"/>
  <c r="AK104" i="13"/>
  <c r="AK101" i="13"/>
  <c r="I101" i="13"/>
  <c r="AA102" i="13"/>
  <c r="AA104" i="13"/>
  <c r="AL110" i="13"/>
  <c r="AL112" i="13"/>
  <c r="AC104" i="13"/>
  <c r="AC102" i="13"/>
  <c r="AT102" i="13"/>
  <c r="AT104" i="13"/>
  <c r="S104" i="13"/>
  <c r="S102" i="13"/>
  <c r="S101" i="13"/>
  <c r="AW104" i="13"/>
  <c r="AW102" i="13"/>
  <c r="P102" i="13"/>
  <c r="P104" i="13"/>
  <c r="AM102" i="13"/>
  <c r="AM104" i="13"/>
  <c r="AJ110" i="13"/>
  <c r="AJ112" i="13"/>
  <c r="H110" i="13"/>
  <c r="H112" i="13"/>
  <c r="Z102" i="13"/>
  <c r="Z104" i="13"/>
  <c r="Z101" i="13"/>
  <c r="AV102" i="13"/>
  <c r="AV104" i="13"/>
  <c r="AV101" i="13"/>
  <c r="Q104" i="13"/>
  <c r="Q102" i="13"/>
  <c r="Q101" i="13"/>
  <c r="AK110" i="13"/>
  <c r="AK112" i="13"/>
  <c r="AU104" i="13"/>
  <c r="AU102" i="13"/>
  <c r="AU101" i="13"/>
  <c r="AW101" i="13"/>
  <c r="AC109" i="13"/>
  <c r="AB104" i="13"/>
  <c r="AB102" i="13"/>
  <c r="AT101" i="13"/>
  <c r="AM110" i="13"/>
  <c r="AM112" i="13"/>
  <c r="AL109" i="13"/>
  <c r="H101" i="13"/>
  <c r="AJ94" i="13"/>
  <c r="AJ96" i="13"/>
  <c r="AK94" i="13"/>
  <c r="AK96" i="13"/>
  <c r="AM94" i="13"/>
  <c r="AM96" i="13"/>
  <c r="AL94" i="13"/>
  <c r="AL96" i="13"/>
  <c r="AL88" i="13"/>
  <c r="AL86" i="13"/>
  <c r="AK86" i="13"/>
  <c r="AK88" i="13"/>
  <c r="AM86" i="13"/>
  <c r="AM88" i="13"/>
  <c r="AJ88" i="13"/>
  <c r="AJ86" i="13"/>
  <c r="AC88" i="13"/>
  <c r="AC86" i="13"/>
  <c r="Z86" i="13"/>
  <c r="Z88" i="13"/>
  <c r="AA88" i="13"/>
  <c r="AA86" i="13"/>
  <c r="AC96" i="13"/>
  <c r="AC94" i="13"/>
  <c r="Z96" i="13"/>
  <c r="Z94" i="13"/>
  <c r="AA96" i="13"/>
  <c r="AA94" i="13"/>
  <c r="AB96" i="13"/>
  <c r="AB94" i="13"/>
  <c r="R88" i="13"/>
  <c r="R86" i="13"/>
  <c r="S96" i="13"/>
  <c r="S94" i="13"/>
  <c r="Q96" i="13"/>
  <c r="Q94" i="13"/>
  <c r="P96" i="13"/>
  <c r="P94" i="13"/>
  <c r="AB86" i="13"/>
  <c r="AB88" i="13"/>
  <c r="P86" i="13"/>
  <c r="P88" i="13"/>
  <c r="Q88" i="13"/>
  <c r="Q86" i="13"/>
  <c r="S88" i="13"/>
  <c r="S86" i="13"/>
  <c r="R96" i="13"/>
  <c r="R94" i="13"/>
  <c r="S72" i="13"/>
  <c r="S70" i="13"/>
  <c r="Z70" i="13"/>
  <c r="Z72" i="13"/>
  <c r="Z69" i="13"/>
  <c r="AJ78" i="13"/>
  <c r="AJ80" i="13"/>
  <c r="AB80" i="13"/>
  <c r="AB78" i="13"/>
  <c r="AA70" i="13"/>
  <c r="AA72" i="13"/>
  <c r="Q80" i="13"/>
  <c r="Q78" i="13"/>
  <c r="AK78" i="13"/>
  <c r="AK80" i="13"/>
  <c r="P80" i="13"/>
  <c r="P78" i="13"/>
  <c r="R72" i="13"/>
  <c r="R70" i="13"/>
  <c r="AB70" i="13"/>
  <c r="AB72" i="13"/>
  <c r="AM78" i="13"/>
  <c r="AM80" i="13"/>
  <c r="AC80" i="13"/>
  <c r="AC78" i="13"/>
  <c r="AL78" i="13"/>
  <c r="AL80" i="13"/>
  <c r="Z80" i="13"/>
  <c r="Z78" i="13"/>
  <c r="AA80" i="13"/>
  <c r="AA78" i="13"/>
  <c r="R80" i="13"/>
  <c r="R78" i="13"/>
  <c r="AJ72" i="13"/>
  <c r="AJ70" i="13"/>
  <c r="AJ69" i="13"/>
  <c r="AC77" i="13"/>
  <c r="AJ77" i="13"/>
  <c r="AK72" i="13"/>
  <c r="AK70" i="13"/>
  <c r="AK69" i="13"/>
  <c r="Q72" i="13"/>
  <c r="Q70" i="13"/>
  <c r="S69" i="13"/>
  <c r="AL72" i="13"/>
  <c r="AL70" i="13"/>
  <c r="AA69" i="13"/>
  <c r="AC72" i="13"/>
  <c r="AC70" i="13"/>
  <c r="R77" i="13"/>
  <c r="AB77" i="13"/>
  <c r="AM70" i="13"/>
  <c r="AM72" i="13"/>
  <c r="AK77" i="13"/>
  <c r="P72" i="13"/>
  <c r="P70" i="13"/>
  <c r="Q69" i="13"/>
  <c r="S80" i="13"/>
  <c r="S78" i="13"/>
  <c r="S77" i="13"/>
  <c r="Q77" i="13"/>
  <c r="AB43" i="13"/>
  <c r="AB48" i="13" s="1"/>
  <c r="E16" i="13"/>
  <c r="H3" i="13"/>
  <c r="H8" i="13" s="1"/>
  <c r="AB51" i="13"/>
  <c r="AB53" i="13" s="1"/>
  <c r="AL19" i="13"/>
  <c r="AL24" i="13" s="1"/>
  <c r="H35" i="13"/>
  <c r="H40" i="13" s="1"/>
  <c r="R35" i="13"/>
  <c r="R40" i="13" s="1"/>
  <c r="AV3" i="13"/>
  <c r="AV8" i="13" s="1"/>
  <c r="H43" i="13"/>
  <c r="H48" i="13" s="1"/>
  <c r="AL51" i="13"/>
  <c r="AL56" i="13" s="1"/>
  <c r="V13" i="13"/>
  <c r="Z11" i="13"/>
  <c r="AC11" i="13"/>
  <c r="AA11" i="13"/>
  <c r="AW19" i="13"/>
  <c r="AU19" i="13"/>
  <c r="AT19" i="13"/>
  <c r="I27" i="13"/>
  <c r="G27" i="13"/>
  <c r="F27" i="13"/>
  <c r="L13" i="13"/>
  <c r="Q11" i="13"/>
  <c r="P11" i="13"/>
  <c r="S11" i="13"/>
  <c r="AB19" i="13"/>
  <c r="AB3" i="13"/>
  <c r="P35" i="13"/>
  <c r="S35" i="13"/>
  <c r="Q35" i="13"/>
  <c r="AL43" i="13"/>
  <c r="V45" i="13"/>
  <c r="AA43" i="13"/>
  <c r="Z43" i="13"/>
  <c r="AC43" i="13"/>
  <c r="AJ43" i="13"/>
  <c r="AM43" i="13"/>
  <c r="AK43" i="13"/>
  <c r="AV35" i="13"/>
  <c r="B14" i="13"/>
  <c r="I11" i="13"/>
  <c r="G11" i="13"/>
  <c r="F11" i="13"/>
  <c r="M24" i="13"/>
  <c r="R19" i="13"/>
  <c r="C14" i="13"/>
  <c r="H11" i="13"/>
  <c r="S19" i="13"/>
  <c r="Q19" i="13"/>
  <c r="P19" i="13"/>
  <c r="AB11" i="13"/>
  <c r="AB27" i="13"/>
  <c r="AM19" i="13"/>
  <c r="AK19" i="13"/>
  <c r="AJ19" i="13"/>
  <c r="AV19" i="13"/>
  <c r="C32" i="13"/>
  <c r="H27" i="13"/>
  <c r="M16" i="13"/>
  <c r="R11" i="13"/>
  <c r="AL27" i="13"/>
  <c r="AL11" i="13"/>
  <c r="AL3" i="13"/>
  <c r="AC27" i="13"/>
  <c r="AA27" i="13"/>
  <c r="Z27" i="13"/>
  <c r="B8" i="13"/>
  <c r="I3" i="13"/>
  <c r="G3" i="13"/>
  <c r="F3" i="13"/>
  <c r="AM27" i="13"/>
  <c r="AK27" i="13"/>
  <c r="AJ27" i="13"/>
  <c r="AJ11" i="13"/>
  <c r="AM11" i="13"/>
  <c r="AK11" i="13"/>
  <c r="AV11" i="13"/>
  <c r="R27" i="13"/>
  <c r="M8" i="13"/>
  <c r="R3" i="13"/>
  <c r="AC19" i="13"/>
  <c r="AA19" i="13"/>
  <c r="Z19" i="13"/>
  <c r="AA3" i="13"/>
  <c r="AC3" i="13"/>
  <c r="Z3" i="13"/>
  <c r="AW11" i="13"/>
  <c r="AU11" i="13"/>
  <c r="AT11" i="13"/>
  <c r="I43" i="13"/>
  <c r="G43" i="13"/>
  <c r="F43" i="13"/>
  <c r="AW35" i="13"/>
  <c r="AU35" i="13"/>
  <c r="AT35" i="13"/>
  <c r="L30" i="13"/>
  <c r="S27" i="13"/>
  <c r="Q27" i="13"/>
  <c r="P27" i="13"/>
  <c r="S3" i="13"/>
  <c r="P3" i="13"/>
  <c r="Q3" i="13"/>
  <c r="AM3" i="13"/>
  <c r="AK3" i="13"/>
  <c r="AJ3" i="13"/>
  <c r="AV27" i="13"/>
  <c r="AV43" i="13"/>
  <c r="AL59" i="13"/>
  <c r="AL61" i="13" s="1"/>
  <c r="AL35" i="13"/>
  <c r="R43" i="13"/>
  <c r="AW27" i="13"/>
  <c r="AU27" i="13"/>
  <c r="AT27" i="13"/>
  <c r="C21" i="13"/>
  <c r="H19" i="13"/>
  <c r="AW43" i="13"/>
  <c r="AU43" i="13"/>
  <c r="AT43" i="13"/>
  <c r="AW3" i="13"/>
  <c r="AU3" i="13"/>
  <c r="AT3" i="13"/>
  <c r="I19" i="13"/>
  <c r="G19" i="13"/>
  <c r="F19" i="13"/>
  <c r="AM35" i="13"/>
  <c r="AK35" i="13"/>
  <c r="AJ35" i="13"/>
  <c r="S43" i="13"/>
  <c r="Q43" i="13"/>
  <c r="P43" i="13"/>
  <c r="F35" i="13"/>
  <c r="I35" i="13"/>
  <c r="G35" i="13"/>
  <c r="AC35" i="13"/>
  <c r="Z35" i="13"/>
  <c r="AA35" i="13"/>
  <c r="AB35" i="13"/>
  <c r="AV59" i="13"/>
  <c r="AW59" i="13"/>
  <c r="AU59" i="13"/>
  <c r="AT59" i="13"/>
  <c r="R59" i="13"/>
  <c r="R61" i="13" s="1"/>
  <c r="H59" i="13"/>
  <c r="H64" i="13" s="1"/>
  <c r="P59" i="13"/>
  <c r="S59" i="13"/>
  <c r="Q59" i="13"/>
  <c r="AM59" i="13"/>
  <c r="AK59" i="13"/>
  <c r="AJ59" i="13"/>
  <c r="I59" i="13"/>
  <c r="G59" i="13"/>
  <c r="F59" i="13"/>
  <c r="AA59" i="13"/>
  <c r="AC59" i="13"/>
  <c r="Z59" i="13"/>
  <c r="W61" i="13"/>
  <c r="AB59" i="13"/>
  <c r="AV51" i="13"/>
  <c r="AV53" i="13" s="1"/>
  <c r="R51" i="13"/>
  <c r="R54" i="13" s="1"/>
  <c r="Q51" i="13"/>
  <c r="P51" i="13"/>
  <c r="S51" i="13"/>
  <c r="AW51" i="13"/>
  <c r="AU51" i="13"/>
  <c r="AT51" i="13"/>
  <c r="AC51" i="13"/>
  <c r="AA51" i="13"/>
  <c r="Z51" i="13"/>
  <c r="AK51" i="13"/>
  <c r="AJ51" i="13"/>
  <c r="AM51" i="13"/>
  <c r="H51" i="13"/>
  <c r="I51" i="13"/>
  <c r="G51" i="13"/>
  <c r="F51" i="13"/>
  <c r="V37" i="13"/>
  <c r="O24" i="13"/>
  <c r="AP40" i="13"/>
  <c r="M32" i="13"/>
  <c r="O30" i="13"/>
  <c r="D32" i="13"/>
  <c r="B32" i="13"/>
  <c r="N24" i="13"/>
  <c r="E24" i="13"/>
  <c r="D24" i="13"/>
  <c r="AP14" i="13"/>
  <c r="L22" i="13"/>
  <c r="L5" i="13"/>
  <c r="D8" i="13"/>
  <c r="B22" i="13"/>
  <c r="AR40" i="13"/>
  <c r="AQ37" i="13"/>
  <c r="AF21" i="13"/>
  <c r="AQ40" i="13"/>
  <c r="C6" i="13"/>
  <c r="AP38" i="13"/>
  <c r="AP37" i="13"/>
  <c r="AR38" i="13"/>
  <c r="AR37" i="13"/>
  <c r="AQ38" i="13"/>
  <c r="W62" i="13"/>
  <c r="V38" i="13"/>
  <c r="W64" i="13"/>
  <c r="E62" i="13"/>
  <c r="E64" i="13"/>
  <c r="E61" i="13"/>
  <c r="AH62" i="13"/>
  <c r="AH64" i="13"/>
  <c r="AH61" i="13"/>
  <c r="D62" i="13"/>
  <c r="D64" i="13"/>
  <c r="D61" i="13"/>
  <c r="AS64" i="13"/>
  <c r="AS61" i="13"/>
  <c r="AS62" i="13"/>
  <c r="O64" i="13"/>
  <c r="O61" i="13"/>
  <c r="O62" i="13"/>
  <c r="AG62" i="13"/>
  <c r="AG64" i="13"/>
  <c r="AG61" i="13"/>
  <c r="X46" i="13"/>
  <c r="AR64" i="13"/>
  <c r="AR61" i="13"/>
  <c r="AR62" i="13"/>
  <c r="C62" i="13"/>
  <c r="C64" i="13"/>
  <c r="C61" i="13"/>
  <c r="N64" i="13"/>
  <c r="N61" i="13"/>
  <c r="N62" i="13"/>
  <c r="AF62" i="13"/>
  <c r="AF64" i="13"/>
  <c r="AF61" i="13"/>
  <c r="AQ64" i="13"/>
  <c r="AQ61" i="13"/>
  <c r="AQ62" i="13"/>
  <c r="B62" i="13"/>
  <c r="B64" i="13"/>
  <c r="B61" i="13"/>
  <c r="V40" i="13"/>
  <c r="V48" i="13"/>
  <c r="M64" i="13"/>
  <c r="M61" i="13"/>
  <c r="M62" i="13"/>
  <c r="Y61" i="13"/>
  <c r="Y62" i="13"/>
  <c r="Y64" i="13"/>
  <c r="AP64" i="13"/>
  <c r="AP61" i="13"/>
  <c r="AP62" i="13"/>
  <c r="X61" i="13"/>
  <c r="X62" i="13"/>
  <c r="X64" i="13"/>
  <c r="L64" i="13"/>
  <c r="L61" i="13"/>
  <c r="L62" i="13"/>
  <c r="V46" i="13"/>
  <c r="AI62" i="13"/>
  <c r="AI64" i="13"/>
  <c r="AI61" i="13"/>
  <c r="V61" i="13"/>
  <c r="V62" i="13"/>
  <c r="V64" i="13"/>
  <c r="X48" i="13"/>
  <c r="AH54" i="13"/>
  <c r="AH56" i="13"/>
  <c r="AH53" i="13"/>
  <c r="D54" i="13"/>
  <c r="D56" i="13"/>
  <c r="D53" i="13"/>
  <c r="AS56" i="13"/>
  <c r="AS53" i="13"/>
  <c r="AS54" i="13"/>
  <c r="AG54" i="13"/>
  <c r="AG56" i="13"/>
  <c r="AG53" i="13"/>
  <c r="O56" i="13"/>
  <c r="O53" i="13"/>
  <c r="O54" i="13"/>
  <c r="C54" i="13"/>
  <c r="C56" i="13"/>
  <c r="C53" i="13"/>
  <c r="AR56" i="13"/>
  <c r="AR53" i="13"/>
  <c r="AR54" i="13"/>
  <c r="AF54" i="13"/>
  <c r="AF56" i="13"/>
  <c r="AF53" i="13"/>
  <c r="N56" i="13"/>
  <c r="N53" i="13"/>
  <c r="N54" i="13"/>
  <c r="B54" i="13"/>
  <c r="B56" i="13"/>
  <c r="B53" i="13"/>
  <c r="AQ56" i="13"/>
  <c r="AQ53" i="13"/>
  <c r="AQ54" i="13"/>
  <c r="Y53" i="13"/>
  <c r="Y54" i="13"/>
  <c r="Y56" i="13"/>
  <c r="M56" i="13"/>
  <c r="M53" i="13"/>
  <c r="M54" i="13"/>
  <c r="AP56" i="13"/>
  <c r="AP53" i="13"/>
  <c r="AP54" i="13"/>
  <c r="X53" i="13"/>
  <c r="X54" i="13"/>
  <c r="X56" i="13"/>
  <c r="L56" i="13"/>
  <c r="L53" i="13"/>
  <c r="L54" i="13"/>
  <c r="AI54" i="13"/>
  <c r="AI56" i="13"/>
  <c r="AI53" i="13"/>
  <c r="W53" i="13"/>
  <c r="W54" i="13"/>
  <c r="W56" i="13"/>
  <c r="E54" i="13"/>
  <c r="E56" i="13"/>
  <c r="E53" i="13"/>
  <c r="V53" i="13"/>
  <c r="V54" i="13"/>
  <c r="V56" i="13"/>
  <c r="AS48" i="13"/>
  <c r="AS45" i="13"/>
  <c r="AS46" i="13"/>
  <c r="D46" i="13"/>
  <c r="D48" i="13"/>
  <c r="D45" i="13"/>
  <c r="O48" i="13"/>
  <c r="O45" i="13"/>
  <c r="O46" i="13"/>
  <c r="AR48" i="13"/>
  <c r="AR45" i="13"/>
  <c r="AR46" i="13"/>
  <c r="AG46" i="13"/>
  <c r="AG48" i="13"/>
  <c r="AG45" i="13"/>
  <c r="N48" i="13"/>
  <c r="N45" i="13"/>
  <c r="N46" i="13"/>
  <c r="C46" i="13"/>
  <c r="C48" i="13"/>
  <c r="C45" i="13"/>
  <c r="AQ48" i="13"/>
  <c r="AQ45" i="13"/>
  <c r="AQ46" i="13"/>
  <c r="M48" i="13"/>
  <c r="M45" i="13"/>
  <c r="M46" i="13"/>
  <c r="AF45" i="13"/>
  <c r="AF46" i="13"/>
  <c r="AF48" i="13"/>
  <c r="AP48" i="13"/>
  <c r="AP46" i="13"/>
  <c r="AP45" i="13"/>
  <c r="B46" i="13"/>
  <c r="B45" i="13"/>
  <c r="B48" i="13"/>
  <c r="L46" i="13"/>
  <c r="L48" i="13"/>
  <c r="L45" i="13"/>
  <c r="Y45" i="13"/>
  <c r="Y46" i="13"/>
  <c r="Y48" i="13"/>
  <c r="AH46" i="13"/>
  <c r="AH48" i="13"/>
  <c r="AH45" i="13"/>
  <c r="AI46" i="13"/>
  <c r="AI48" i="13"/>
  <c r="AI45" i="13"/>
  <c r="E46" i="13"/>
  <c r="E48" i="13"/>
  <c r="E45" i="13"/>
  <c r="W45" i="13"/>
  <c r="W46" i="13"/>
  <c r="W48" i="13"/>
  <c r="M40" i="13"/>
  <c r="M37" i="13"/>
  <c r="M38" i="13"/>
  <c r="X37" i="13"/>
  <c r="X38" i="13"/>
  <c r="X40" i="13"/>
  <c r="L38" i="13"/>
  <c r="L40" i="13"/>
  <c r="L37" i="13"/>
  <c r="AI38" i="13"/>
  <c r="AI40" i="13"/>
  <c r="AI37" i="13"/>
  <c r="W37" i="13"/>
  <c r="W38" i="13"/>
  <c r="W40" i="13"/>
  <c r="E38" i="13"/>
  <c r="E40" i="13"/>
  <c r="E37" i="13"/>
  <c r="AH38" i="13"/>
  <c r="AH40" i="13"/>
  <c r="AH37" i="13"/>
  <c r="D38" i="13"/>
  <c r="D40" i="13"/>
  <c r="D37" i="13"/>
  <c r="AG38" i="13"/>
  <c r="AG40" i="13"/>
  <c r="AG37" i="13"/>
  <c r="C38" i="13"/>
  <c r="C40" i="13"/>
  <c r="C37" i="13"/>
  <c r="AS40" i="13"/>
  <c r="AS37" i="13"/>
  <c r="AS38" i="13"/>
  <c r="AF38" i="13"/>
  <c r="AF37" i="13"/>
  <c r="AF40" i="13"/>
  <c r="O40" i="13"/>
  <c r="O37" i="13"/>
  <c r="O38" i="13"/>
  <c r="B38" i="13"/>
  <c r="B37" i="13"/>
  <c r="B40" i="13"/>
  <c r="N40" i="13"/>
  <c r="N37" i="13"/>
  <c r="N38" i="13"/>
  <c r="Y37" i="13"/>
  <c r="Y38" i="13"/>
  <c r="Y40" i="13"/>
  <c r="AP13" i="13"/>
  <c r="AP16" i="13"/>
  <c r="AS5" i="13"/>
  <c r="AS6" i="13"/>
  <c r="AR21" i="13"/>
  <c r="AR24" i="13"/>
  <c r="AR22" i="13"/>
  <c r="AS21" i="13"/>
  <c r="AS24" i="13"/>
  <c r="AS22" i="13"/>
  <c r="AQ21" i="13"/>
  <c r="AQ24" i="13"/>
  <c r="AQ22" i="13"/>
  <c r="AP21" i="13"/>
  <c r="AP24" i="13"/>
  <c r="AP22" i="13"/>
  <c r="AS32" i="13"/>
  <c r="AS30" i="13"/>
  <c r="AS29" i="13"/>
  <c r="AS14" i="13"/>
  <c r="AS13" i="13"/>
  <c r="AS16" i="13"/>
  <c r="AR32" i="13"/>
  <c r="AR30" i="13"/>
  <c r="AR29" i="13"/>
  <c r="AR8" i="13"/>
  <c r="AR6" i="13"/>
  <c r="AR5" i="13"/>
  <c r="AR14" i="13"/>
  <c r="AR13" i="13"/>
  <c r="AR16" i="13"/>
  <c r="AQ32" i="13"/>
  <c r="AQ30" i="13"/>
  <c r="AQ29" i="13"/>
  <c r="AQ14" i="13"/>
  <c r="AQ13" i="13"/>
  <c r="AQ16" i="13"/>
  <c r="AQ8" i="13"/>
  <c r="AQ6" i="13"/>
  <c r="AQ5" i="13"/>
  <c r="AP32" i="13"/>
  <c r="AP30" i="13"/>
  <c r="AP29" i="13"/>
  <c r="AP8" i="13"/>
  <c r="AP5" i="13"/>
  <c r="AP6" i="13"/>
  <c r="AF24" i="13"/>
  <c r="V16" i="13"/>
  <c r="AF22" i="13"/>
  <c r="Y5" i="13"/>
  <c r="V14" i="13"/>
  <c r="Y8" i="13"/>
  <c r="V6" i="13"/>
  <c r="V8" i="13"/>
  <c r="V5" i="13"/>
  <c r="AI32" i="13"/>
  <c r="AI29" i="13"/>
  <c r="AI30" i="13"/>
  <c r="Y24" i="13"/>
  <c r="Y21" i="13"/>
  <c r="Y22" i="13"/>
  <c r="AI14" i="13"/>
  <c r="AI16" i="13"/>
  <c r="AI13" i="13"/>
  <c r="AI21" i="13"/>
  <c r="AI22" i="13"/>
  <c r="AI24" i="13"/>
  <c r="AI8" i="13"/>
  <c r="AI5" i="13"/>
  <c r="AI6" i="13"/>
  <c r="X30" i="13"/>
  <c r="X32" i="13"/>
  <c r="X29" i="13"/>
  <c r="Y13" i="13"/>
  <c r="Y14" i="13"/>
  <c r="Y16" i="13"/>
  <c r="Y30" i="13"/>
  <c r="Y32" i="13"/>
  <c r="Y29" i="13"/>
  <c r="AH32" i="13"/>
  <c r="AH29" i="13"/>
  <c r="AH30" i="13"/>
  <c r="AH14" i="13"/>
  <c r="AH16" i="13"/>
  <c r="AH13" i="13"/>
  <c r="AH21" i="13"/>
  <c r="AH22" i="13"/>
  <c r="AH24" i="13"/>
  <c r="X6" i="13"/>
  <c r="X8" i="13"/>
  <c r="X5" i="13"/>
  <c r="X13" i="13"/>
  <c r="X14" i="13"/>
  <c r="X16" i="13"/>
  <c r="X24" i="13"/>
  <c r="X21" i="13"/>
  <c r="X22" i="13"/>
  <c r="AH8" i="13"/>
  <c r="AH5" i="13"/>
  <c r="AH6" i="13"/>
  <c r="W30" i="13"/>
  <c r="W32" i="13"/>
  <c r="W29" i="13"/>
  <c r="AG21" i="13"/>
  <c r="AG22" i="13"/>
  <c r="AG24" i="13"/>
  <c r="AG32" i="13"/>
  <c r="AG29" i="13"/>
  <c r="AG30" i="13"/>
  <c r="AG14" i="13"/>
  <c r="AG16" i="13"/>
  <c r="AG13" i="13"/>
  <c r="W13" i="13"/>
  <c r="W14" i="13"/>
  <c r="W16" i="13"/>
  <c r="W6" i="13"/>
  <c r="W8" i="13"/>
  <c r="W5" i="13"/>
  <c r="AG8" i="13"/>
  <c r="AG5" i="13"/>
  <c r="AG6" i="13"/>
  <c r="V30" i="13"/>
  <c r="V32" i="13"/>
  <c r="V29" i="13"/>
  <c r="AF32" i="13"/>
  <c r="AF29" i="13"/>
  <c r="AF30" i="13"/>
  <c r="V24" i="13"/>
  <c r="V22" i="13"/>
  <c r="V21" i="13"/>
  <c r="W24" i="13"/>
  <c r="W21" i="13"/>
  <c r="W22" i="13"/>
  <c r="AF8" i="13"/>
  <c r="AF5" i="13"/>
  <c r="AF6" i="13"/>
  <c r="AF14" i="13"/>
  <c r="AF16" i="13"/>
  <c r="AF13" i="13"/>
  <c r="N22" i="13"/>
  <c r="L6" i="13"/>
  <c r="M5" i="13"/>
  <c r="N21" i="13"/>
  <c r="O14" i="13"/>
  <c r="O13" i="13"/>
  <c r="M14" i="13"/>
  <c r="M13" i="13"/>
  <c r="L8" i="13"/>
  <c r="N5" i="13"/>
  <c r="N6" i="13"/>
  <c r="O5" i="13"/>
  <c r="O6" i="13"/>
  <c r="L16" i="13"/>
  <c r="L14" i="13"/>
  <c r="O21" i="13"/>
  <c r="O22" i="13"/>
  <c r="L21" i="13"/>
  <c r="L24" i="13"/>
  <c r="M21" i="13"/>
  <c r="M22" i="13"/>
  <c r="N13" i="13"/>
  <c r="N14" i="13"/>
  <c r="M6" i="13"/>
  <c r="O32" i="13"/>
  <c r="O29" i="13"/>
  <c r="M29" i="13"/>
  <c r="M30" i="13"/>
  <c r="N29" i="13"/>
  <c r="N32" i="13"/>
  <c r="L29" i="13"/>
  <c r="L32" i="13"/>
  <c r="C30" i="13"/>
  <c r="B30" i="13"/>
  <c r="B29" i="13"/>
  <c r="D22" i="13"/>
  <c r="E29" i="13"/>
  <c r="D30" i="13"/>
  <c r="D29" i="13"/>
  <c r="B24" i="13"/>
  <c r="D21" i="13"/>
  <c r="E30" i="13"/>
  <c r="C13" i="13"/>
  <c r="E22" i="13"/>
  <c r="C29" i="13"/>
  <c r="E6" i="13"/>
  <c r="E8" i="13"/>
  <c r="C24" i="13"/>
  <c r="E21" i="13"/>
  <c r="B21" i="13"/>
  <c r="E13" i="13"/>
  <c r="C22" i="13"/>
  <c r="B13" i="13"/>
  <c r="C16" i="13"/>
  <c r="D16" i="13"/>
  <c r="E14" i="13"/>
  <c r="D13" i="13"/>
  <c r="B16" i="13"/>
  <c r="D5" i="13"/>
  <c r="D6" i="13"/>
  <c r="J169" i="10"/>
  <c r="K169" i="10"/>
  <c r="J1" i="10"/>
  <c r="K1" i="10"/>
  <c r="J25" i="10"/>
  <c r="K25" i="10"/>
  <c r="K121" i="11"/>
  <c r="J121" i="11"/>
  <c r="P267" i="10"/>
  <c r="Q267" i="10"/>
  <c r="E308" i="11"/>
  <c r="E310" i="11" s="1"/>
  <c r="E332" i="11"/>
  <c r="E334" i="11" s="1"/>
  <c r="L313" i="11"/>
  <c r="L315" i="11" s="1"/>
  <c r="P315" i="11" s="1"/>
  <c r="AO63" i="5"/>
  <c r="H55" i="9"/>
  <c r="H58" i="9" s="1"/>
  <c r="E92" i="10"/>
  <c r="E94" i="10" s="1"/>
  <c r="J73" i="10" s="1"/>
  <c r="D82" i="5"/>
  <c r="Z63" i="5"/>
  <c r="AL51" i="5"/>
  <c r="AK45" i="5"/>
  <c r="AN57" i="5"/>
  <c r="AJ57" i="5"/>
  <c r="O63" i="5"/>
  <c r="C63" i="5"/>
  <c r="F52" i="5"/>
  <c r="G52" i="5" s="1"/>
  <c r="H52" i="5" s="1"/>
  <c r="I52" i="5" s="1"/>
  <c r="J52" i="5" s="1"/>
  <c r="K52" i="5" s="1"/>
  <c r="L52" i="5" s="1"/>
  <c r="M52" i="5" s="1"/>
  <c r="N52" i="5" s="1"/>
  <c r="O52" i="5" s="1"/>
  <c r="P52" i="5" s="1"/>
  <c r="Q52" i="5" s="1"/>
  <c r="R52" i="5" s="1"/>
  <c r="S52" i="5" s="1"/>
  <c r="T52" i="5" s="1"/>
  <c r="U52" i="5" s="1"/>
  <c r="V52" i="5" s="1"/>
  <c r="W52" i="5" s="1"/>
  <c r="X52" i="5" s="1"/>
  <c r="Y52" i="5" s="1"/>
  <c r="Z52" i="5" s="1"/>
  <c r="AA52" i="5" s="1"/>
  <c r="AB52" i="5" s="1"/>
  <c r="AC52" i="5" s="1"/>
  <c r="AD52" i="5" s="1"/>
  <c r="AE52" i="5" s="1"/>
  <c r="AF52" i="5" s="1"/>
  <c r="AG52" i="5" s="1"/>
  <c r="AH52" i="5" s="1"/>
  <c r="AI52" i="5" s="1"/>
  <c r="AJ52" i="5" s="1"/>
  <c r="AK52" i="5" s="1"/>
  <c r="AL52" i="5" s="1"/>
  <c r="AM52" i="5" s="1"/>
  <c r="AN52" i="5" s="1"/>
  <c r="AO52" i="5" s="1"/>
  <c r="AP52" i="5" s="1"/>
  <c r="AJ63" i="5"/>
  <c r="F63" i="5"/>
  <c r="T63" i="5"/>
  <c r="K73" i="11"/>
  <c r="L73" i="11" s="1"/>
  <c r="L75" i="11" s="1"/>
  <c r="O25" i="5"/>
  <c r="B25" i="5"/>
  <c r="C20" i="5"/>
  <c r="B188" i="11"/>
  <c r="B190" i="11" s="1"/>
  <c r="Q291" i="11"/>
  <c r="L289" i="11"/>
  <c r="L291" i="11" s="1"/>
  <c r="P291" i="11" s="1"/>
  <c r="I35" i="9"/>
  <c r="I37" i="9" s="1"/>
  <c r="V63" i="5"/>
  <c r="W63" i="5"/>
  <c r="G57" i="5"/>
  <c r="C57" i="5"/>
  <c r="O57" i="5"/>
  <c r="AA57" i="5"/>
  <c r="K57" i="5"/>
  <c r="F46" i="5"/>
  <c r="G46" i="5" s="1"/>
  <c r="H46" i="5" s="1"/>
  <c r="I46" i="5" s="1"/>
  <c r="J46" i="5" s="1"/>
  <c r="K46" i="5" s="1"/>
  <c r="L46" i="5" s="1"/>
  <c r="M46" i="5" s="1"/>
  <c r="N46" i="5" s="1"/>
  <c r="O46" i="5" s="1"/>
  <c r="P46" i="5" s="1"/>
  <c r="Q46" i="5" s="1"/>
  <c r="R46" i="5" s="1"/>
  <c r="S46" i="5" s="1"/>
  <c r="T46" i="5" s="1"/>
  <c r="U46" i="5" s="1"/>
  <c r="V46" i="5" s="1"/>
  <c r="W46" i="5" s="1"/>
  <c r="X46" i="5" s="1"/>
  <c r="Y46" i="5" s="1"/>
  <c r="Z46" i="5" s="1"/>
  <c r="AA46" i="5" s="1"/>
  <c r="AB46" i="5" s="1"/>
  <c r="AC46" i="5" s="1"/>
  <c r="AD46" i="5" s="1"/>
  <c r="AE46" i="5" s="1"/>
  <c r="AF46" i="5" s="1"/>
  <c r="AG46" i="5" s="1"/>
  <c r="AH46" i="5" s="1"/>
  <c r="AI46" i="5" s="1"/>
  <c r="AJ46" i="5" s="1"/>
  <c r="AK46" i="5" s="1"/>
  <c r="AL46" i="5" s="1"/>
  <c r="AM46" i="5" s="1"/>
  <c r="AN46" i="5" s="1"/>
  <c r="AO46" i="5" s="1"/>
  <c r="AP46" i="5" s="1"/>
  <c r="Q57" i="5"/>
  <c r="B57" i="5"/>
  <c r="S45" i="5"/>
  <c r="N39" i="5"/>
  <c r="J59" i="9"/>
  <c r="J60" i="9" s="1"/>
  <c r="AE25" i="5"/>
  <c r="Q20" i="5"/>
  <c r="H116" i="11"/>
  <c r="H118" i="11" s="1"/>
  <c r="K121" i="10"/>
  <c r="J121" i="10"/>
  <c r="B164" i="11"/>
  <c r="B166" i="11" s="1"/>
  <c r="K217" i="11"/>
  <c r="J217" i="11"/>
  <c r="AH63" i="5"/>
  <c r="A117" i="5"/>
  <c r="N63" i="5"/>
  <c r="H63" i="5"/>
  <c r="AL57" i="5"/>
  <c r="H39" i="5"/>
  <c r="AD57" i="5"/>
  <c r="E39" i="5"/>
  <c r="D39" i="5"/>
  <c r="AC57" i="5"/>
  <c r="U45" i="5"/>
  <c r="P45" i="5"/>
  <c r="AK20" i="5"/>
  <c r="K51" i="5"/>
  <c r="AF51" i="5"/>
  <c r="AE51" i="5"/>
  <c r="AC51" i="5"/>
  <c r="F40" i="5"/>
  <c r="Q51" i="5"/>
  <c r="H51" i="5"/>
  <c r="G51" i="5"/>
  <c r="AO51" i="5"/>
  <c r="E51" i="5"/>
  <c r="T45" i="5"/>
  <c r="E20" i="5"/>
  <c r="AD25" i="5"/>
  <c r="R25" i="5"/>
  <c r="F25" i="5"/>
  <c r="AC25" i="5"/>
  <c r="Q25" i="5"/>
  <c r="E25" i="5"/>
  <c r="AJ25" i="5"/>
  <c r="X25" i="5"/>
  <c r="L25" i="5"/>
  <c r="AH25" i="5"/>
  <c r="V25" i="5"/>
  <c r="J25" i="5"/>
  <c r="AF25" i="5"/>
  <c r="T25" i="5"/>
  <c r="H25" i="5"/>
  <c r="F16" i="5"/>
  <c r="G16" i="5" s="1"/>
  <c r="H16" i="5" s="1"/>
  <c r="I16" i="5" s="1"/>
  <c r="J16" i="5" s="1"/>
  <c r="K16" i="5" s="1"/>
  <c r="L16" i="5" s="1"/>
  <c r="M16" i="5" s="1"/>
  <c r="N16" i="5" s="1"/>
  <c r="O16" i="5" s="1"/>
  <c r="P16" i="5" s="1"/>
  <c r="Q16" i="5" s="1"/>
  <c r="R16" i="5" s="1"/>
  <c r="S16" i="5" s="1"/>
  <c r="T16" i="5" s="1"/>
  <c r="U16" i="5" s="1"/>
  <c r="V16" i="5" s="1"/>
  <c r="W16" i="5" s="1"/>
  <c r="X16" i="5" s="1"/>
  <c r="Y16" i="5" s="1"/>
  <c r="Z16" i="5" s="1"/>
  <c r="AA16" i="5" s="1"/>
  <c r="AB16" i="5" s="1"/>
  <c r="AC16" i="5" s="1"/>
  <c r="AD16" i="5" s="1"/>
  <c r="AE16" i="5" s="1"/>
  <c r="AF16" i="5" s="1"/>
  <c r="AG16" i="5" s="1"/>
  <c r="AH16" i="5" s="1"/>
  <c r="AI16" i="5" s="1"/>
  <c r="AJ16" i="5" s="1"/>
  <c r="AK16" i="5" s="1"/>
  <c r="AL16" i="5" s="1"/>
  <c r="Q387" i="11"/>
  <c r="L385" i="11"/>
  <c r="L387" i="11" s="1"/>
  <c r="P387" i="11" s="1"/>
  <c r="E116" i="10"/>
  <c r="E118" i="10" s="1"/>
  <c r="J97" i="10" s="1"/>
  <c r="E236" i="10"/>
  <c r="E238" i="10" s="1"/>
  <c r="K217" i="10" s="1"/>
  <c r="B63" i="5"/>
  <c r="AN63" i="5"/>
  <c r="U51" i="5"/>
  <c r="AE57" i="5"/>
  <c r="AK57" i="5"/>
  <c r="X45" i="5"/>
  <c r="F57" i="5"/>
  <c r="Z57" i="5"/>
  <c r="AO57" i="5"/>
  <c r="E45" i="5"/>
  <c r="AP63" i="5"/>
  <c r="Y20" i="5"/>
  <c r="M51" i="5"/>
  <c r="G25" i="5"/>
  <c r="W25" i="5"/>
  <c r="J337" i="11"/>
  <c r="K337" i="11"/>
  <c r="E260" i="11"/>
  <c r="E262" i="11" s="1"/>
  <c r="E44" i="11"/>
  <c r="E46" i="11" s="1"/>
  <c r="B46" i="11"/>
  <c r="E284" i="10"/>
  <c r="E286" i="10" s="1"/>
  <c r="K145" i="11"/>
  <c r="J145" i="11"/>
  <c r="L265" i="11"/>
  <c r="L267" i="11" s="1"/>
  <c r="P267" i="11" s="1"/>
  <c r="Q267" i="11"/>
  <c r="R3" i="9"/>
  <c r="M1" i="9"/>
  <c r="M3" i="9" s="1"/>
  <c r="Q3" i="9" s="1"/>
  <c r="E82" i="5"/>
  <c r="I20" i="9"/>
  <c r="I22" i="9" s="1"/>
  <c r="Y82" i="5"/>
  <c r="X63" i="5"/>
  <c r="J51" i="5"/>
  <c r="AG45" i="5"/>
  <c r="I57" i="5"/>
  <c r="O124" i="5"/>
  <c r="I45" i="5"/>
  <c r="X82" i="5"/>
  <c r="AD39" i="5"/>
  <c r="S57" i="5"/>
  <c r="J57" i="5"/>
  <c r="Q45" i="5"/>
  <c r="R57" i="5"/>
  <c r="M20" i="5"/>
  <c r="AH20" i="5"/>
  <c r="C45" i="5"/>
  <c r="K45" i="5"/>
  <c r="F34" i="5"/>
  <c r="AA45" i="5"/>
  <c r="AF20" i="5"/>
  <c r="E116" i="11"/>
  <c r="E118" i="11" s="1"/>
  <c r="I63" i="5"/>
  <c r="W39" i="5"/>
  <c r="C124" i="5"/>
  <c r="AL45" i="5"/>
  <c r="R39" i="5"/>
  <c r="V57" i="5"/>
  <c r="AB51" i="5"/>
  <c r="AC45" i="5"/>
  <c r="AA39" i="5"/>
  <c r="AG25" i="5"/>
  <c r="V20" i="5"/>
  <c r="T20" i="5"/>
  <c r="AB25" i="5"/>
  <c r="AI63" i="5"/>
  <c r="AG63" i="5"/>
  <c r="AF63" i="5"/>
  <c r="N51" i="5"/>
  <c r="N124" i="5"/>
  <c r="D63" i="5"/>
  <c r="W45" i="5"/>
  <c r="F39" i="5"/>
  <c r="AH57" i="5"/>
  <c r="AO45" i="5"/>
  <c r="T57" i="5"/>
  <c r="O39" i="5"/>
  <c r="U25" i="5"/>
  <c r="J20" i="5"/>
  <c r="AG20" i="5"/>
  <c r="P25" i="5"/>
  <c r="Y51" i="5"/>
  <c r="AK51" i="5"/>
  <c r="L45" i="9"/>
  <c r="L56" i="9" s="1"/>
  <c r="D74" i="9"/>
  <c r="D76" i="9" s="1"/>
  <c r="B76" i="9"/>
  <c r="H260" i="10"/>
  <c r="H262" i="10" s="1"/>
  <c r="P63" i="5"/>
  <c r="M63" i="5"/>
  <c r="AP57" i="5"/>
  <c r="AG57" i="5"/>
  <c r="H45" i="5"/>
  <c r="AJ45" i="5"/>
  <c r="Y57" i="5"/>
  <c r="W57" i="5"/>
  <c r="AJ20" i="5"/>
  <c r="X20" i="5"/>
  <c r="L20" i="5"/>
  <c r="AI20" i="5"/>
  <c r="W20" i="5"/>
  <c r="K20" i="5"/>
  <c r="F11" i="5"/>
  <c r="G11" i="5" s="1"/>
  <c r="H11" i="5" s="1"/>
  <c r="I11" i="5" s="1"/>
  <c r="J11" i="5" s="1"/>
  <c r="K11" i="5" s="1"/>
  <c r="L11" i="5" s="1"/>
  <c r="M11" i="5" s="1"/>
  <c r="N11" i="5" s="1"/>
  <c r="O11" i="5" s="1"/>
  <c r="P11" i="5" s="1"/>
  <c r="Q11" i="5" s="1"/>
  <c r="R11" i="5" s="1"/>
  <c r="S11" i="5" s="1"/>
  <c r="T11" i="5" s="1"/>
  <c r="U11" i="5" s="1"/>
  <c r="V11" i="5" s="1"/>
  <c r="W11" i="5" s="1"/>
  <c r="X11" i="5" s="1"/>
  <c r="Y11" i="5" s="1"/>
  <c r="Z11" i="5" s="1"/>
  <c r="AA11" i="5" s="1"/>
  <c r="AB11" i="5" s="1"/>
  <c r="AC11" i="5" s="1"/>
  <c r="AD11" i="5" s="1"/>
  <c r="AE11" i="5" s="1"/>
  <c r="AF11" i="5" s="1"/>
  <c r="AG11" i="5" s="1"/>
  <c r="AH11" i="5" s="1"/>
  <c r="AI11" i="5" s="1"/>
  <c r="AJ11" i="5" s="1"/>
  <c r="AK11" i="5" s="1"/>
  <c r="AL11" i="5" s="1"/>
  <c r="AD20" i="5"/>
  <c r="R20" i="5"/>
  <c r="F20" i="5"/>
  <c r="AB20" i="5"/>
  <c r="P20" i="5"/>
  <c r="D20" i="5"/>
  <c r="AL20" i="5"/>
  <c r="Z20" i="5"/>
  <c r="N20" i="5"/>
  <c r="B20" i="5"/>
  <c r="F45" i="5"/>
  <c r="I25" i="5"/>
  <c r="U20" i="5"/>
  <c r="D25" i="5"/>
  <c r="N45" i="5"/>
  <c r="K25" i="5"/>
  <c r="J169" i="11"/>
  <c r="K169" i="11"/>
  <c r="H70" i="11"/>
  <c r="E404" i="11"/>
  <c r="E406" i="11" s="1"/>
  <c r="E63" i="5"/>
  <c r="V82" i="5"/>
  <c r="P82" i="5"/>
  <c r="L82" i="5"/>
  <c r="J82" i="5"/>
  <c r="W82" i="5"/>
  <c r="N57" i="5"/>
  <c r="S51" i="5"/>
  <c r="H57" i="5"/>
  <c r="D45" i="5"/>
  <c r="D57" i="5"/>
  <c r="AI57" i="5"/>
  <c r="R63" i="5"/>
  <c r="R45" i="5"/>
  <c r="M39" i="5"/>
  <c r="X51" i="5"/>
  <c r="I20" i="5"/>
  <c r="AE20" i="5"/>
  <c r="A52" i="5"/>
  <c r="AL25" i="5"/>
  <c r="AK25" i="5"/>
  <c r="H214" i="11"/>
  <c r="H68" i="10"/>
  <c r="H70" i="10" s="1"/>
  <c r="N45" i="9"/>
  <c r="N56" i="9" s="1"/>
  <c r="E74" i="9"/>
  <c r="E76" i="9" s="1"/>
  <c r="C76" i="9"/>
  <c r="L361" i="11"/>
  <c r="L363" i="11" s="1"/>
  <c r="P363" i="11" s="1"/>
  <c r="Q63" i="5"/>
  <c r="AE63" i="5"/>
  <c r="M45" i="5"/>
  <c r="T51" i="5"/>
  <c r="Y45" i="5"/>
  <c r="P57" i="5"/>
  <c r="L57" i="5"/>
  <c r="U57" i="5"/>
  <c r="AD45" i="5"/>
  <c r="AP51" i="5"/>
  <c r="A11" i="5"/>
  <c r="F51" i="5"/>
  <c r="S20" i="5"/>
  <c r="AM45" i="5"/>
  <c r="Z25" i="5"/>
  <c r="Y25" i="5"/>
  <c r="AA20" i="5"/>
  <c r="J193" i="10"/>
  <c r="K193" i="10"/>
  <c r="E20" i="11"/>
  <c r="E22" i="11" s="1"/>
  <c r="K1" i="11" s="1"/>
  <c r="K145" i="10"/>
  <c r="J145" i="10"/>
  <c r="J241" i="11"/>
  <c r="K241" i="11"/>
  <c r="AC63" i="5"/>
  <c r="AM63" i="5"/>
  <c r="A107" i="5"/>
  <c r="B101" i="5" s="1"/>
  <c r="L63" i="5"/>
  <c r="J39" i="5"/>
  <c r="Y63" i="5"/>
  <c r="AB57" i="5"/>
  <c r="X57" i="5"/>
  <c r="C58" i="5"/>
  <c r="D58" i="5" s="1"/>
  <c r="E58" i="5" s="1"/>
  <c r="F58" i="5" s="1"/>
  <c r="G58" i="5" s="1"/>
  <c r="H58" i="5" s="1"/>
  <c r="I58" i="5" s="1"/>
  <c r="J58" i="5" s="1"/>
  <c r="K58" i="5" s="1"/>
  <c r="L58" i="5" s="1"/>
  <c r="M58" i="5" s="1"/>
  <c r="N58" i="5" s="1"/>
  <c r="O58" i="5" s="1"/>
  <c r="P58" i="5" s="1"/>
  <c r="Q58" i="5" s="1"/>
  <c r="R58" i="5" s="1"/>
  <c r="S58" i="5" s="1"/>
  <c r="T58" i="5" s="1"/>
  <c r="U58" i="5" s="1"/>
  <c r="V58" i="5" s="1"/>
  <c r="W58" i="5" s="1"/>
  <c r="X58" i="5" s="1"/>
  <c r="Y58" i="5" s="1"/>
  <c r="Z58" i="5" s="1"/>
  <c r="AA58" i="5" s="1"/>
  <c r="AB58" i="5" s="1"/>
  <c r="AC58" i="5" s="1"/>
  <c r="AD58" i="5" s="1"/>
  <c r="AE58" i="5" s="1"/>
  <c r="AF58" i="5" s="1"/>
  <c r="AG58" i="5" s="1"/>
  <c r="AH58" i="5" s="1"/>
  <c r="AI58" i="5" s="1"/>
  <c r="AJ58" i="5" s="1"/>
  <c r="AK58" i="5" s="1"/>
  <c r="AL58" i="5" s="1"/>
  <c r="AM58" i="5" s="1"/>
  <c r="AN58" i="5" s="1"/>
  <c r="AO58" i="5" s="1"/>
  <c r="AP58" i="5" s="1"/>
  <c r="AP45" i="5"/>
  <c r="AI25" i="5"/>
  <c r="C21" i="5"/>
  <c r="D21" i="5" s="1"/>
  <c r="E21" i="5" s="1"/>
  <c r="F21" i="5" s="1"/>
  <c r="G21" i="5" s="1"/>
  <c r="H21" i="5" s="1"/>
  <c r="I21" i="5" s="1"/>
  <c r="J21" i="5" s="1"/>
  <c r="K21" i="5" s="1"/>
  <c r="L21" i="5" s="1"/>
  <c r="M21" i="5" s="1"/>
  <c r="N21" i="5" s="1"/>
  <c r="O21" i="5" s="1"/>
  <c r="P21" i="5" s="1"/>
  <c r="Q21" i="5" s="1"/>
  <c r="R21" i="5" s="1"/>
  <c r="S21" i="5" s="1"/>
  <c r="T21" i="5" s="1"/>
  <c r="U21" i="5" s="1"/>
  <c r="V21" i="5" s="1"/>
  <c r="W21" i="5" s="1"/>
  <c r="X21" i="5" s="1"/>
  <c r="Y21" i="5" s="1"/>
  <c r="Z21" i="5" s="1"/>
  <c r="AA21" i="5" s="1"/>
  <c r="AB21" i="5" s="1"/>
  <c r="AC21" i="5" s="1"/>
  <c r="AD21" i="5" s="1"/>
  <c r="AE21" i="5" s="1"/>
  <c r="AF21" i="5" s="1"/>
  <c r="AG21" i="5" s="1"/>
  <c r="AH21" i="5" s="1"/>
  <c r="AI21" i="5" s="1"/>
  <c r="AJ21" i="5" s="1"/>
  <c r="AK21" i="5" s="1"/>
  <c r="AL21" i="5" s="1"/>
  <c r="A21" i="5"/>
  <c r="G20" i="5"/>
  <c r="AA25" i="5"/>
  <c r="N25" i="5"/>
  <c r="M25" i="5"/>
  <c r="O20" i="5"/>
  <c r="H5799" i="19" l="1"/>
  <c r="G5800" i="19"/>
  <c r="H4814" i="19"/>
  <c r="G4815" i="19"/>
  <c r="H7030" i="19"/>
  <c r="G7031" i="19"/>
  <c r="H9952" i="19"/>
  <c r="G9953" i="19"/>
  <c r="H7668" i="19"/>
  <c r="G7669" i="19"/>
  <c r="H2085" i="19"/>
  <c r="G2086" i="19"/>
  <c r="G5580" i="19"/>
  <c r="H5579" i="19"/>
  <c r="H583" i="19"/>
  <c r="G584" i="19"/>
  <c r="H9817" i="19"/>
  <c r="G9818" i="19"/>
  <c r="H5325" i="19"/>
  <c r="G5326" i="19"/>
  <c r="G3399" i="19"/>
  <c r="H3398" i="19"/>
  <c r="H3435" i="19"/>
  <c r="G3436" i="19"/>
  <c r="H3036" i="19"/>
  <c r="G3037" i="19"/>
  <c r="G5898" i="19"/>
  <c r="H5897" i="19"/>
  <c r="H7543" i="19"/>
  <c r="G7544" i="19"/>
  <c r="H1362" i="19"/>
  <c r="G1363" i="19"/>
  <c r="G2764" i="19"/>
  <c r="H2763" i="19"/>
  <c r="H3351" i="19"/>
  <c r="G3352" i="19"/>
  <c r="H8363" i="19"/>
  <c r="G8364" i="19"/>
  <c r="H4295" i="19"/>
  <c r="G4296" i="19"/>
  <c r="H2218" i="19"/>
  <c r="G2219" i="19"/>
  <c r="G823" i="19"/>
  <c r="H822" i="19"/>
  <c r="H8269" i="19"/>
  <c r="G8270" i="19"/>
  <c r="H1372" i="19"/>
  <c r="G1373" i="19"/>
  <c r="H3647" i="19"/>
  <c r="G3648" i="19"/>
  <c r="H8206" i="19"/>
  <c r="G8207" i="19"/>
  <c r="G5958" i="19"/>
  <c r="H5957" i="19"/>
  <c r="H1395" i="19"/>
  <c r="G1396" i="19"/>
  <c r="H1468" i="19"/>
  <c r="G1469" i="19"/>
  <c r="G2844" i="19"/>
  <c r="H2843" i="19"/>
  <c r="H5823" i="19"/>
  <c r="G5824" i="19"/>
  <c r="H369" i="19"/>
  <c r="G370" i="19"/>
  <c r="H4674" i="19"/>
  <c r="G4675" i="19"/>
  <c r="H2103" i="19"/>
  <c r="G2104" i="19"/>
  <c r="H6060" i="19"/>
  <c r="G6061" i="19"/>
  <c r="H1539" i="19"/>
  <c r="G1540" i="19"/>
  <c r="H2046" i="19"/>
  <c r="G2047" i="19"/>
  <c r="H2122" i="19"/>
  <c r="G2123" i="19"/>
  <c r="H8131" i="19"/>
  <c r="G8132" i="19"/>
  <c r="H7559" i="19"/>
  <c r="G7560" i="19"/>
  <c r="H7708" i="19"/>
  <c r="G7709" i="19"/>
  <c r="H5925" i="19"/>
  <c r="G5926" i="19"/>
  <c r="H6929" i="19"/>
  <c r="G6930" i="19"/>
  <c r="H6774" i="19"/>
  <c r="G6775" i="19"/>
  <c r="G1509" i="19"/>
  <c r="H1508" i="19"/>
  <c r="H8068" i="19"/>
  <c r="G8069" i="19"/>
  <c r="H4768" i="19"/>
  <c r="G4769" i="19"/>
  <c r="H4866" i="19"/>
  <c r="G4867" i="19"/>
  <c r="H2617" i="19"/>
  <c r="G2618" i="19"/>
  <c r="H3602" i="19"/>
  <c r="G3603" i="19"/>
  <c r="H1990" i="19"/>
  <c r="G1991" i="19"/>
  <c r="G3793" i="19"/>
  <c r="H3792" i="19"/>
  <c r="H2282" i="19"/>
  <c r="G2283" i="19"/>
  <c r="H2585" i="19"/>
  <c r="G2586" i="19"/>
  <c r="H1024" i="19"/>
  <c r="G1025" i="19"/>
  <c r="H11915" i="19"/>
  <c r="G11916" i="19"/>
  <c r="H9864" i="19"/>
  <c r="G9865" i="19"/>
  <c r="H2778" i="19"/>
  <c r="G2779" i="19"/>
  <c r="H9600" i="19"/>
  <c r="G9601" i="19"/>
  <c r="H8816" i="19"/>
  <c r="G8817" i="19"/>
  <c r="H9293" i="19"/>
  <c r="G9294" i="19"/>
  <c r="H10728" i="19"/>
  <c r="G10729" i="19"/>
  <c r="H1621" i="19"/>
  <c r="G1622" i="19"/>
  <c r="H695" i="19"/>
  <c r="G696" i="19"/>
  <c r="H4024" i="19"/>
  <c r="G4025" i="19"/>
  <c r="H5441" i="19"/>
  <c r="G5442" i="19"/>
  <c r="H5546" i="19"/>
  <c r="G5547" i="19"/>
  <c r="G3379" i="19"/>
  <c r="H3378" i="19"/>
  <c r="H2752" i="19"/>
  <c r="G2753" i="19"/>
  <c r="H615" i="19"/>
  <c r="G616" i="19"/>
  <c r="H10846" i="19"/>
  <c r="G10847" i="19"/>
  <c r="H10902" i="19"/>
  <c r="G10903" i="19"/>
  <c r="H9078" i="19"/>
  <c r="G9079" i="19"/>
  <c r="H7779" i="19"/>
  <c r="G7780" i="19"/>
  <c r="H4905" i="19"/>
  <c r="G4906" i="19"/>
  <c r="H1254" i="19"/>
  <c r="G1255" i="19"/>
  <c r="H3637" i="19"/>
  <c r="G3638" i="19"/>
  <c r="H8102" i="19"/>
  <c r="G8103" i="19"/>
  <c r="H11990" i="19"/>
  <c r="G11991" i="19"/>
  <c r="H1262" i="19"/>
  <c r="G1263" i="19"/>
  <c r="H501" i="19"/>
  <c r="G502" i="19"/>
  <c r="H2026" i="19"/>
  <c r="G2027" i="19"/>
  <c r="H634" i="19"/>
  <c r="G635" i="19"/>
  <c r="H12175" i="19"/>
  <c r="G12176" i="19"/>
  <c r="H10229" i="19"/>
  <c r="G10230" i="19"/>
  <c r="H9890" i="19"/>
  <c r="G9891" i="19"/>
  <c r="H8779" i="19"/>
  <c r="G8780" i="19"/>
  <c r="G9569" i="19"/>
  <c r="H9568" i="19"/>
  <c r="H6162" i="19"/>
  <c r="G6163" i="19"/>
  <c r="H4789" i="19"/>
  <c r="G4790" i="19"/>
  <c r="H10113" i="19"/>
  <c r="G10114" i="19"/>
  <c r="H9514" i="19"/>
  <c r="G9515" i="19"/>
  <c r="H12037" i="19"/>
  <c r="G12038" i="19"/>
  <c r="H10507" i="19"/>
  <c r="G10508" i="19"/>
  <c r="H9380" i="19"/>
  <c r="G9381" i="19"/>
  <c r="H8518" i="19"/>
  <c r="G8519" i="19"/>
  <c r="H106" i="19"/>
  <c r="G107" i="19"/>
  <c r="H11118" i="19"/>
  <c r="G11119" i="19"/>
  <c r="H12140" i="19"/>
  <c r="G12141" i="19"/>
  <c r="H11680" i="19"/>
  <c r="G11681" i="19"/>
  <c r="H11466" i="19"/>
  <c r="G11467" i="19"/>
  <c r="H3532" i="19"/>
  <c r="G3533" i="19"/>
  <c r="H2576" i="19"/>
  <c r="G2577" i="19"/>
  <c r="H139" i="19"/>
  <c r="G140" i="19"/>
  <c r="H3856" i="19"/>
  <c r="G3857" i="19"/>
  <c r="G3070" i="19"/>
  <c r="H3069" i="19"/>
  <c r="H4355" i="19"/>
  <c r="G4356" i="19"/>
  <c r="H4039" i="19"/>
  <c r="G4040" i="19"/>
  <c r="H851" i="19"/>
  <c r="G852" i="19"/>
  <c r="G6673" i="19"/>
  <c r="H6672" i="19"/>
  <c r="H4448" i="19"/>
  <c r="G4449" i="19"/>
  <c r="G6573" i="19"/>
  <c r="H6572" i="19"/>
  <c r="H3236" i="19"/>
  <c r="G3237" i="19"/>
  <c r="H3006" i="19"/>
  <c r="G3007" i="19"/>
  <c r="H5588" i="19"/>
  <c r="G5589" i="19"/>
  <c r="H4460" i="19"/>
  <c r="G4461" i="19"/>
  <c r="G5304" i="19"/>
  <c r="H5303" i="19"/>
  <c r="G2956" i="19"/>
  <c r="H2956" i="19" s="1"/>
  <c r="H2955" i="19"/>
  <c r="H5164" i="19"/>
  <c r="G5165" i="19"/>
  <c r="H2646" i="19"/>
  <c r="G2647" i="19"/>
  <c r="G4536" i="19"/>
  <c r="H4535" i="19"/>
  <c r="H11189" i="19"/>
  <c r="G11190" i="19"/>
  <c r="G1130" i="19"/>
  <c r="H1129" i="19"/>
  <c r="H11526" i="19"/>
  <c r="G11527" i="19"/>
  <c r="H10713" i="19"/>
  <c r="G10714" i="19"/>
  <c r="H12044" i="19"/>
  <c r="G12045" i="19"/>
  <c r="H11372" i="19"/>
  <c r="G11373" i="19"/>
  <c r="H2973" i="19"/>
  <c r="G2974" i="19"/>
  <c r="H4217" i="19"/>
  <c r="G4218" i="19"/>
  <c r="H3487" i="19"/>
  <c r="G3488" i="19"/>
  <c r="H6197" i="19"/>
  <c r="G6198" i="19"/>
  <c r="G5625" i="19"/>
  <c r="H5624" i="19"/>
  <c r="H2815" i="19"/>
  <c r="G2816" i="19"/>
  <c r="H4169" i="19"/>
  <c r="G4170" i="19"/>
  <c r="H1291" i="19"/>
  <c r="G1292" i="19"/>
  <c r="H4251" i="19"/>
  <c r="G4252" i="19"/>
  <c r="G1431" i="19"/>
  <c r="H1430" i="19"/>
  <c r="H2458" i="19"/>
  <c r="G2459" i="19"/>
  <c r="H10197" i="19"/>
  <c r="G10198" i="19"/>
  <c r="H9539" i="19"/>
  <c r="G9540" i="19"/>
  <c r="H8957" i="19"/>
  <c r="G8958" i="19"/>
  <c r="H6650" i="19"/>
  <c r="G6651" i="19"/>
  <c r="H4390" i="19"/>
  <c r="G4391" i="19"/>
  <c r="H2881" i="19"/>
  <c r="G2882" i="19"/>
  <c r="H11082" i="19"/>
  <c r="G11083" i="19"/>
  <c r="H1217" i="19"/>
  <c r="G1218" i="19"/>
  <c r="H3057" i="19"/>
  <c r="G3058" i="19"/>
  <c r="H3702" i="19"/>
  <c r="G3703" i="19"/>
  <c r="H2180" i="19"/>
  <c r="G2181" i="19"/>
  <c r="H1818" i="19"/>
  <c r="G1819" i="19"/>
  <c r="H12122" i="19"/>
  <c r="G12123" i="19"/>
  <c r="H11334" i="19"/>
  <c r="G11335" i="19"/>
  <c r="H11714" i="19"/>
  <c r="G11715" i="19"/>
  <c r="H11818" i="19"/>
  <c r="G11819" i="19"/>
  <c r="H6588" i="19"/>
  <c r="G6589" i="19"/>
  <c r="H6131" i="19"/>
  <c r="G6132" i="19"/>
  <c r="H9460" i="19"/>
  <c r="G9461" i="19"/>
  <c r="H11592" i="19"/>
  <c r="G11593" i="19"/>
  <c r="G1112" i="19"/>
  <c r="H1111" i="19"/>
  <c r="H12185" i="19"/>
  <c r="G12186" i="19"/>
  <c r="H11750" i="19"/>
  <c r="G11751" i="19"/>
  <c r="G1923" i="19"/>
  <c r="H1922" i="19"/>
  <c r="H1929" i="19"/>
  <c r="G1930" i="19"/>
  <c r="H9116" i="19"/>
  <c r="G9117" i="19"/>
  <c r="H913" i="19"/>
  <c r="G914" i="19"/>
  <c r="H5311" i="19"/>
  <c r="G5312" i="19"/>
  <c r="H7863" i="19"/>
  <c r="G7864" i="19"/>
  <c r="H4193" i="19"/>
  <c r="G4194" i="19"/>
  <c r="H6624" i="19"/>
  <c r="G6625" i="19"/>
  <c r="H3988" i="19"/>
  <c r="G3989" i="19"/>
  <c r="G3504" i="19"/>
  <c r="H3503" i="19"/>
  <c r="H6698" i="19"/>
  <c r="G6699" i="19"/>
  <c r="H2718" i="19"/>
  <c r="G2719" i="19"/>
  <c r="H4560" i="19"/>
  <c r="G4561" i="19"/>
  <c r="G7068" i="19"/>
  <c r="H7067" i="19"/>
  <c r="G5862" i="19"/>
  <c r="H5861" i="19"/>
  <c r="H8303" i="19"/>
  <c r="G8304" i="19"/>
  <c r="G5748" i="19"/>
  <c r="H5747" i="19"/>
  <c r="G7260" i="19"/>
  <c r="H7259" i="19"/>
  <c r="H3571" i="19"/>
  <c r="G3572" i="19"/>
  <c r="H4835" i="19"/>
  <c r="G4836" i="19"/>
  <c r="H9046" i="19"/>
  <c r="G9047" i="19"/>
  <c r="H7191" i="19"/>
  <c r="G7192" i="19"/>
  <c r="H7980" i="19"/>
  <c r="G7981" i="19"/>
  <c r="H8832" i="19"/>
  <c r="G8833" i="19"/>
  <c r="H6830" i="19"/>
  <c r="G6831" i="19"/>
  <c r="H937" i="19"/>
  <c r="G938" i="19"/>
  <c r="H4963" i="19"/>
  <c r="G4964" i="19"/>
  <c r="H979" i="19"/>
  <c r="G980" i="19"/>
  <c r="H1337" i="19"/>
  <c r="G1338" i="19"/>
  <c r="H3951" i="19"/>
  <c r="G3952" i="19"/>
  <c r="H5694" i="19"/>
  <c r="G5695" i="19"/>
  <c r="H5074" i="19"/>
  <c r="G5075" i="19"/>
  <c r="H9154" i="19"/>
  <c r="G9155" i="19"/>
  <c r="H4364" i="19"/>
  <c r="G4365" i="19"/>
  <c r="H2495" i="19"/>
  <c r="G2496" i="19"/>
  <c r="H7815" i="19"/>
  <c r="G7816" i="19"/>
  <c r="H5025" i="19"/>
  <c r="G5026" i="19"/>
  <c r="H5632" i="19"/>
  <c r="G5633" i="19"/>
  <c r="H6480" i="19"/>
  <c r="G6481" i="19"/>
  <c r="H2698" i="19"/>
  <c r="G2699" i="19"/>
  <c r="H4074" i="19"/>
  <c r="G4075" i="19"/>
  <c r="H331" i="19"/>
  <c r="G332" i="19"/>
  <c r="H11826" i="19"/>
  <c r="G11827" i="19"/>
  <c r="H11780" i="19"/>
  <c r="G11781" i="19"/>
  <c r="H11668" i="19"/>
  <c r="G11669" i="19"/>
  <c r="H9184" i="19"/>
  <c r="G9185" i="19"/>
  <c r="H6021" i="19"/>
  <c r="G6022" i="19"/>
  <c r="G1575" i="19"/>
  <c r="H1574" i="19"/>
  <c r="H6434" i="19"/>
  <c r="G6435" i="19"/>
  <c r="G5136" i="19"/>
  <c r="H5135" i="19"/>
  <c r="G3919" i="19"/>
  <c r="H3918" i="19"/>
  <c r="H2919" i="19"/>
  <c r="G2920" i="19"/>
  <c r="H1847" i="19"/>
  <c r="G1848" i="19"/>
  <c r="H1657" i="19"/>
  <c r="G1658" i="19"/>
  <c r="H1658" i="19" s="1"/>
  <c r="G12264" i="19"/>
  <c r="H12263" i="19"/>
  <c r="H1888" i="19"/>
  <c r="G1889" i="19"/>
  <c r="H5287" i="19"/>
  <c r="G5288" i="19"/>
  <c r="H11960" i="19"/>
  <c r="G11961" i="19"/>
  <c r="G1665" i="19"/>
  <c r="H1664" i="19"/>
  <c r="G538" i="19"/>
  <c r="H537" i="19"/>
  <c r="H5" i="19"/>
  <c r="G6" i="19"/>
  <c r="H53" i="19"/>
  <c r="G54" i="19"/>
  <c r="G1164" i="19"/>
  <c r="H1163" i="19"/>
  <c r="H4318" i="19"/>
  <c r="G4319" i="19"/>
  <c r="H552" i="19"/>
  <c r="G553" i="19"/>
  <c r="G2392" i="19"/>
  <c r="H2391" i="19"/>
  <c r="H8166" i="19"/>
  <c r="G8167" i="19"/>
  <c r="H6520" i="19"/>
  <c r="G6521" i="19"/>
  <c r="H6336" i="19"/>
  <c r="G6337" i="19"/>
  <c r="H3300" i="19"/>
  <c r="G3301" i="19"/>
  <c r="H10277" i="19"/>
  <c r="G10278" i="19"/>
  <c r="H8001" i="19"/>
  <c r="G8002" i="19"/>
  <c r="G5684" i="19"/>
  <c r="H5683" i="19"/>
  <c r="G7284" i="19"/>
  <c r="H7283" i="19"/>
  <c r="H4632" i="19"/>
  <c r="G4633" i="19"/>
  <c r="G6738" i="19"/>
  <c r="H6737" i="19"/>
  <c r="H4494" i="19"/>
  <c r="G4495" i="19"/>
  <c r="G7302" i="19"/>
  <c r="H7301" i="19"/>
  <c r="H3182" i="19"/>
  <c r="G3183" i="19"/>
  <c r="H4268" i="19"/>
  <c r="G4269" i="19"/>
  <c r="H2145" i="19"/>
  <c r="G2146" i="19"/>
  <c r="G7140" i="19"/>
  <c r="H7139" i="19"/>
  <c r="G5730" i="19"/>
  <c r="H5729" i="19"/>
  <c r="H4141" i="19"/>
  <c r="G4142" i="19"/>
  <c r="H6561" i="19"/>
  <c r="G6562" i="19"/>
  <c r="H300" i="19"/>
  <c r="G301" i="19"/>
  <c r="H10163" i="19"/>
  <c r="G10164" i="19"/>
  <c r="H7529" i="19"/>
  <c r="G7530" i="19"/>
  <c r="H10802" i="19"/>
  <c r="G10803" i="19"/>
  <c r="H10340" i="19"/>
  <c r="G10341" i="19"/>
  <c r="H10056" i="19"/>
  <c r="G10057" i="19"/>
  <c r="H9750" i="19"/>
  <c r="G9751" i="19"/>
  <c r="H9016" i="19"/>
  <c r="G9017" i="19"/>
  <c r="H9494" i="19"/>
  <c r="G9495" i="19"/>
  <c r="H8701" i="19"/>
  <c r="G8702" i="19"/>
  <c r="H8977" i="19"/>
  <c r="G8978" i="19"/>
  <c r="H3726" i="19"/>
  <c r="G3727" i="19"/>
  <c r="H3105" i="19"/>
  <c r="G3106" i="19"/>
  <c r="H2521" i="19"/>
  <c r="G2522" i="19"/>
  <c r="H2961" i="19"/>
  <c r="G2962" i="19"/>
  <c r="H2339" i="19"/>
  <c r="G2340" i="19"/>
  <c r="H8928" i="19"/>
  <c r="G8929" i="19"/>
  <c r="H9924" i="19"/>
  <c r="G9925" i="19"/>
  <c r="H11310" i="19"/>
  <c r="G11311" i="19"/>
  <c r="H11642" i="19"/>
  <c r="G11643" i="19"/>
  <c r="H8550" i="19"/>
  <c r="G8551" i="19"/>
  <c r="H7473" i="19"/>
  <c r="G7474" i="19"/>
  <c r="H9419" i="19"/>
  <c r="G9420" i="19"/>
  <c r="H6863" i="19"/>
  <c r="G6864" i="19"/>
  <c r="H4930" i="19"/>
  <c r="G4931" i="19"/>
  <c r="H5775" i="19"/>
  <c r="G5776" i="19"/>
  <c r="H2368" i="19"/>
  <c r="G2369" i="19"/>
  <c r="H1055" i="19"/>
  <c r="G1056" i="19"/>
  <c r="H4426" i="19"/>
  <c r="G4427" i="19"/>
  <c r="H10491" i="19"/>
  <c r="G10492" i="19"/>
  <c r="H9322" i="19"/>
  <c r="G9323" i="19"/>
  <c r="H9323" i="19" s="1"/>
  <c r="H6984" i="19"/>
  <c r="G6985" i="19"/>
  <c r="H6091" i="19"/>
  <c r="G6092" i="19"/>
  <c r="H6286" i="19"/>
  <c r="G6287" i="19"/>
  <c r="H8328" i="19"/>
  <c r="G8329" i="19"/>
  <c r="H5493" i="19"/>
  <c r="G5494" i="19"/>
  <c r="H8904" i="19"/>
  <c r="G8905" i="19"/>
  <c r="H5104" i="19"/>
  <c r="G5105" i="19"/>
  <c r="H3674" i="19"/>
  <c r="G3675" i="19"/>
  <c r="H3320" i="19"/>
  <c r="G3321" i="19"/>
  <c r="H403" i="19"/>
  <c r="G404" i="19"/>
  <c r="H3452" i="19"/>
  <c r="G3453" i="19"/>
  <c r="H4113" i="19"/>
  <c r="G4114" i="19"/>
  <c r="H3143" i="19"/>
  <c r="G3144" i="19"/>
  <c r="H2469" i="19"/>
  <c r="G2470" i="19"/>
  <c r="G5052" i="19"/>
  <c r="H5051" i="19"/>
  <c r="H1758" i="19"/>
  <c r="G1759" i="19"/>
  <c r="G3421" i="19"/>
  <c r="H3420" i="19"/>
  <c r="H2253" i="19"/>
  <c r="G2254" i="19"/>
  <c r="G4596" i="19"/>
  <c r="H4595" i="19"/>
  <c r="H5390" i="19"/>
  <c r="G5391" i="19"/>
  <c r="H2312" i="19"/>
  <c r="G2313" i="19"/>
  <c r="H800" i="19"/>
  <c r="G801" i="19"/>
  <c r="H7017" i="19"/>
  <c r="G7018" i="19"/>
  <c r="H9990" i="19"/>
  <c r="G9991" i="19"/>
  <c r="H6798" i="19"/>
  <c r="G6799" i="19"/>
  <c r="H8665" i="19"/>
  <c r="G8666" i="19"/>
  <c r="H8632" i="19"/>
  <c r="G8633" i="19"/>
  <c r="H5523" i="19"/>
  <c r="G5524" i="19"/>
  <c r="H9762" i="19"/>
  <c r="G9763" i="19"/>
  <c r="H9662" i="19"/>
  <c r="G9663" i="19"/>
  <c r="H8868" i="19"/>
  <c r="G8869" i="19"/>
  <c r="H233" i="19"/>
  <c r="G234" i="19"/>
  <c r="H10010" i="19"/>
  <c r="G10011" i="19"/>
  <c r="H7896" i="19"/>
  <c r="G7897" i="19"/>
  <c r="G7104" i="19"/>
  <c r="H7103" i="19"/>
  <c r="H7743" i="19"/>
  <c r="G7744" i="19"/>
  <c r="H766" i="19"/>
  <c r="G767" i="19"/>
  <c r="H7434" i="19"/>
  <c r="G7435" i="19"/>
  <c r="G8397" i="19"/>
  <c r="H8396" i="19"/>
  <c r="H6895" i="19"/>
  <c r="G6896" i="19"/>
  <c r="H5257" i="19"/>
  <c r="G5258" i="19"/>
  <c r="H11878" i="19"/>
  <c r="G11879" i="19"/>
  <c r="G526" i="19"/>
  <c r="H525" i="19"/>
  <c r="H12053" i="19"/>
  <c r="G12054" i="19"/>
  <c r="H9691" i="19"/>
  <c r="G9692" i="19"/>
  <c r="H11226" i="19"/>
  <c r="G11227" i="19"/>
  <c r="H10620" i="19"/>
  <c r="G10621" i="19"/>
  <c r="H11286" i="19"/>
  <c r="G11287" i="19"/>
  <c r="H11494" i="19"/>
  <c r="G11495" i="19"/>
  <c r="H10256" i="19"/>
  <c r="G10257" i="19"/>
  <c r="H8034" i="19"/>
  <c r="G8035" i="19"/>
  <c r="H3824" i="19"/>
  <c r="G3825" i="19"/>
  <c r="H6402" i="19"/>
  <c r="G6403" i="19"/>
  <c r="H5419" i="19"/>
  <c r="G5420" i="19"/>
  <c r="G4998" i="19"/>
  <c r="H4997" i="19"/>
  <c r="H6300" i="19"/>
  <c r="G6301" i="19"/>
  <c r="H9331" i="19"/>
  <c r="G9332" i="19"/>
  <c r="H11486" i="19"/>
  <c r="G11487" i="19"/>
  <c r="H11011" i="19"/>
  <c r="G11012" i="19"/>
  <c r="H485" i="19"/>
  <c r="G486" i="19"/>
  <c r="H2661" i="19"/>
  <c r="G2662" i="19"/>
  <c r="H10469" i="19"/>
  <c r="G10470" i="19"/>
  <c r="H11152" i="19"/>
  <c r="G11153" i="19"/>
  <c r="H11556" i="19"/>
  <c r="G11557" i="19"/>
  <c r="H9260" i="19"/>
  <c r="G9261" i="19"/>
  <c r="H9635" i="19"/>
  <c r="G9636" i="19"/>
  <c r="H9720" i="19"/>
  <c r="G9721" i="19"/>
  <c r="H7944" i="19"/>
  <c r="G7945" i="19"/>
  <c r="H3886" i="19"/>
  <c r="G3887" i="19"/>
  <c r="H2705" i="19"/>
  <c r="G2706" i="19"/>
  <c r="H1876" i="19"/>
  <c r="G1877" i="19"/>
  <c r="H10962" i="19"/>
  <c r="G10963" i="19"/>
  <c r="H10830" i="19"/>
  <c r="G10831" i="19"/>
  <c r="G4712" i="19"/>
  <c r="H4711" i="19"/>
  <c r="H9176" i="19"/>
  <c r="G9177" i="19"/>
  <c r="H10986" i="19"/>
  <c r="G10987" i="19"/>
  <c r="H9223" i="19"/>
  <c r="G9224" i="19"/>
  <c r="H10436" i="19"/>
  <c r="G10437" i="19"/>
  <c r="H10614" i="19"/>
  <c r="G10615" i="19"/>
  <c r="H10615" i="19" s="1"/>
  <c r="H11256" i="19"/>
  <c r="G11257" i="19"/>
  <c r="H8765" i="19"/>
  <c r="G8766" i="19"/>
  <c r="H6693" i="19"/>
  <c r="G6694" i="19"/>
  <c r="H6694" i="19" s="1"/>
  <c r="G1689" i="19"/>
  <c r="H1688" i="19"/>
  <c r="H4729" i="19"/>
  <c r="G4730" i="19"/>
  <c r="H7611" i="19"/>
  <c r="G7612" i="19"/>
  <c r="H7577" i="19"/>
  <c r="G7578" i="19"/>
  <c r="H6252" i="19"/>
  <c r="G6253" i="19"/>
  <c r="H9350" i="19"/>
  <c r="G9351" i="19"/>
  <c r="H6372" i="19"/>
  <c r="G6373" i="19"/>
  <c r="G4506" i="19"/>
  <c r="H4505" i="19"/>
  <c r="H8488" i="19"/>
  <c r="G8489" i="19"/>
  <c r="H7644" i="19"/>
  <c r="G7645" i="19"/>
  <c r="H7221" i="19"/>
  <c r="G7222" i="19"/>
  <c r="H7508" i="19"/>
  <c r="G7509" i="19"/>
  <c r="H10765" i="19"/>
  <c r="G10766" i="19"/>
  <c r="G415" i="19"/>
  <c r="H414" i="19"/>
  <c r="H10642" i="19"/>
  <c r="G10643" i="19"/>
  <c r="H10404" i="19"/>
  <c r="G10405" i="19"/>
  <c r="H11426" i="19"/>
  <c r="G11427" i="19"/>
  <c r="H11444" i="19"/>
  <c r="G11445" i="19"/>
  <c r="G451" i="19"/>
  <c r="H450" i="19"/>
  <c r="H11029" i="19"/>
  <c r="G11030" i="19"/>
  <c r="H11630" i="19"/>
  <c r="G11631" i="19"/>
  <c r="H88" i="19"/>
  <c r="G89" i="19"/>
  <c r="H11388" i="19"/>
  <c r="G11389" i="19"/>
  <c r="H10032" i="19"/>
  <c r="G10033" i="19"/>
  <c r="H7398" i="19"/>
  <c r="G7399" i="19"/>
  <c r="H6233" i="19"/>
  <c r="G6234" i="19"/>
  <c r="G1178" i="19"/>
  <c r="H1177" i="19"/>
  <c r="G271" i="19"/>
  <c r="H270" i="19"/>
  <c r="H2552" i="19"/>
  <c r="G2553" i="19"/>
  <c r="G1094" i="19"/>
  <c r="H1093" i="19"/>
  <c r="H1306" i="19"/>
  <c r="G1307" i="19"/>
  <c r="H658" i="19"/>
  <c r="G659" i="19"/>
  <c r="G20" i="19"/>
  <c r="H19" i="19"/>
  <c r="H731" i="19"/>
  <c r="G732" i="19"/>
  <c r="H8614" i="19"/>
  <c r="G8615" i="19"/>
  <c r="H10369" i="19"/>
  <c r="G10370" i="19"/>
  <c r="H5191" i="19"/>
  <c r="G5192" i="19"/>
  <c r="H7363" i="19"/>
  <c r="G7364" i="19"/>
  <c r="H6459" i="19"/>
  <c r="G6460" i="19"/>
  <c r="H7637" i="19"/>
  <c r="G7638" i="19"/>
  <c r="H8472" i="19"/>
  <c r="G8473" i="19"/>
  <c r="H10819" i="19"/>
  <c r="G10820" i="19"/>
  <c r="H2411" i="19"/>
  <c r="G2412" i="19"/>
  <c r="H2447" i="19"/>
  <c r="G2448" i="19"/>
  <c r="H889" i="19"/>
  <c r="G890" i="19"/>
  <c r="H12194" i="19"/>
  <c r="G12195" i="19"/>
  <c r="H10545" i="19"/>
  <c r="G10546" i="19"/>
  <c r="H1609" i="19"/>
  <c r="G1610" i="19"/>
  <c r="H1005" i="19"/>
  <c r="G1006" i="19"/>
  <c r="H10678" i="19"/>
  <c r="G10679" i="19"/>
  <c r="H11051" i="19"/>
  <c r="G11052" i="19"/>
  <c r="H11999" i="19"/>
  <c r="G12000" i="19"/>
  <c r="H9789" i="19"/>
  <c r="G9790" i="19"/>
  <c r="H5354" i="19"/>
  <c r="G5355" i="19"/>
  <c r="H3264" i="19"/>
  <c r="G3265" i="19"/>
  <c r="H166" i="19"/>
  <c r="G167" i="19"/>
  <c r="H5227" i="19"/>
  <c r="G5228" i="19"/>
  <c r="H5457" i="19"/>
  <c r="G5458" i="19"/>
  <c r="H10582" i="19"/>
  <c r="G10583" i="19"/>
  <c r="H201" i="19"/>
  <c r="G202" i="19"/>
  <c r="H11706" i="19"/>
  <c r="G11707" i="19"/>
  <c r="H10873" i="19"/>
  <c r="G10874" i="19"/>
  <c r="H10929" i="19"/>
  <c r="G10930" i="19"/>
  <c r="H3221" i="19"/>
  <c r="G3222" i="19"/>
  <c r="H8194" i="19"/>
  <c r="G8195" i="19"/>
  <c r="H7827" i="19"/>
  <c r="G7828" i="19"/>
  <c r="G6947" i="19"/>
  <c r="H6946" i="19"/>
  <c r="H3758" i="19"/>
  <c r="G3759" i="19"/>
  <c r="H10312" i="19"/>
  <c r="G10313" i="19"/>
  <c r="H8578" i="19"/>
  <c r="G8579" i="19"/>
  <c r="H7179" i="19"/>
  <c r="G7180" i="19"/>
  <c r="H9852" i="19"/>
  <c r="G9853" i="19"/>
  <c r="H7329" i="19"/>
  <c r="G7330" i="19"/>
  <c r="H5668" i="19"/>
  <c r="G5669" i="19"/>
  <c r="H7912" i="19"/>
  <c r="G7913" i="19"/>
  <c r="H11570" i="19"/>
  <c r="G11571" i="19"/>
  <c r="G8433" i="19"/>
  <c r="H8432" i="19"/>
  <c r="H8740" i="19"/>
  <c r="G8741" i="19"/>
  <c r="H10090" i="19"/>
  <c r="G10091" i="19"/>
  <c r="H10486" i="19"/>
  <c r="G10487" i="19"/>
  <c r="H10487" i="19" s="1"/>
  <c r="H1723" i="19"/>
  <c r="G1724" i="19"/>
  <c r="H11856" i="19"/>
  <c r="G11857" i="19"/>
  <c r="H12064" i="19"/>
  <c r="G12065" i="19"/>
  <c r="H12092" i="19"/>
  <c r="G12093" i="19"/>
  <c r="H1782" i="19"/>
  <c r="G1783" i="19"/>
  <c r="G12228" i="19"/>
  <c r="H12227" i="19"/>
  <c r="H11950" i="19"/>
  <c r="G11951" i="19"/>
  <c r="G5976" i="19"/>
  <c r="H5975" i="19"/>
  <c r="H8236" i="19"/>
  <c r="G8237" i="19"/>
  <c r="G5994" i="19"/>
  <c r="H5993" i="19"/>
  <c r="H10137" i="19"/>
  <c r="G10138" i="19"/>
  <c r="H6113" i="19"/>
  <c r="G6114" i="19"/>
  <c r="H8423" i="19"/>
  <c r="G8424" i="19"/>
  <c r="H350" i="19"/>
  <c r="G351" i="19"/>
  <c r="H1955" i="19"/>
  <c r="G1956" i="19"/>
  <c r="AB54" i="13"/>
  <c r="H6" i="13"/>
  <c r="AB56" i="13"/>
  <c r="H5" i="13"/>
  <c r="AV5" i="13"/>
  <c r="AV6" i="13"/>
  <c r="AL53" i="13"/>
  <c r="AL54" i="13"/>
  <c r="AB46" i="13"/>
  <c r="AB45" i="13"/>
  <c r="AL22" i="13"/>
  <c r="AL21" i="13"/>
  <c r="R38" i="13"/>
  <c r="R37" i="13"/>
  <c r="H45" i="13"/>
  <c r="R64" i="13"/>
  <c r="H37" i="13"/>
  <c r="H38" i="13"/>
  <c r="H46" i="13"/>
  <c r="AV54" i="13"/>
  <c r="AL62" i="13"/>
  <c r="AL64" i="13"/>
  <c r="H61" i="13"/>
  <c r="R62" i="13"/>
  <c r="AM40" i="13"/>
  <c r="AM37" i="13"/>
  <c r="AM38" i="13"/>
  <c r="R48" i="13"/>
  <c r="R46" i="13"/>
  <c r="R45" i="13"/>
  <c r="Q32" i="13"/>
  <c r="Q29" i="13"/>
  <c r="Q30" i="13"/>
  <c r="Z5" i="13"/>
  <c r="Z6" i="13"/>
  <c r="Z8" i="13"/>
  <c r="AJ14" i="13"/>
  <c r="AJ13" i="13"/>
  <c r="AJ16" i="13"/>
  <c r="AM24" i="13"/>
  <c r="AM21" i="13"/>
  <c r="AM22" i="13"/>
  <c r="Q14" i="13"/>
  <c r="Q13" i="13"/>
  <c r="Q16" i="13"/>
  <c r="AA38" i="13"/>
  <c r="AA37" i="13"/>
  <c r="AA40" i="13"/>
  <c r="F24" i="13"/>
  <c r="F22" i="13"/>
  <c r="F21" i="13"/>
  <c r="H24" i="13"/>
  <c r="H21" i="13"/>
  <c r="H22" i="13"/>
  <c r="AL38" i="13"/>
  <c r="AL37" i="13"/>
  <c r="AL40" i="13"/>
  <c r="S32" i="13"/>
  <c r="S29" i="13"/>
  <c r="S30" i="13"/>
  <c r="AC8" i="13"/>
  <c r="AC5" i="13"/>
  <c r="AC6" i="13"/>
  <c r="AJ32" i="13"/>
  <c r="AJ30" i="13"/>
  <c r="AJ29" i="13"/>
  <c r="AB30" i="13"/>
  <c r="AB29" i="13"/>
  <c r="AB32" i="13"/>
  <c r="F16" i="13"/>
  <c r="F14" i="13"/>
  <c r="F13" i="13"/>
  <c r="Z40" i="13"/>
  <c r="Z37" i="13"/>
  <c r="Z38" i="13"/>
  <c r="G24" i="13"/>
  <c r="G22" i="13"/>
  <c r="G21" i="13"/>
  <c r="AA5" i="13"/>
  <c r="AA8" i="13"/>
  <c r="AA6" i="13"/>
  <c r="AK32" i="13"/>
  <c r="AK29" i="13"/>
  <c r="AK30" i="13"/>
  <c r="AB16" i="13"/>
  <c r="AB14" i="13"/>
  <c r="AB13" i="13"/>
  <c r="G16" i="13"/>
  <c r="G13" i="13"/>
  <c r="G14" i="13"/>
  <c r="F32" i="13"/>
  <c r="F29" i="13"/>
  <c r="F30" i="13"/>
  <c r="AC38" i="13"/>
  <c r="AC37" i="13"/>
  <c r="AC40" i="13"/>
  <c r="I24" i="13"/>
  <c r="I21" i="13"/>
  <c r="I22" i="13"/>
  <c r="AT30" i="13"/>
  <c r="AT29" i="13"/>
  <c r="AT32" i="13"/>
  <c r="AV48" i="13"/>
  <c r="AV46" i="13"/>
  <c r="AV45" i="13"/>
  <c r="AT38" i="13"/>
  <c r="AT37" i="13"/>
  <c r="AT40" i="13"/>
  <c r="Z22" i="13"/>
  <c r="Z21" i="13"/>
  <c r="Z24" i="13"/>
  <c r="AM32" i="13"/>
  <c r="AM29" i="13"/>
  <c r="AM30" i="13"/>
  <c r="AL14" i="13"/>
  <c r="AL13" i="13"/>
  <c r="AL16" i="13"/>
  <c r="I16" i="13"/>
  <c r="I14" i="13"/>
  <c r="I13" i="13"/>
  <c r="G32" i="13"/>
  <c r="G30" i="13"/>
  <c r="G29" i="13"/>
  <c r="G40" i="13"/>
  <c r="G37" i="13"/>
  <c r="G38" i="13"/>
  <c r="AT6" i="13"/>
  <c r="AT5" i="13"/>
  <c r="AT8" i="13"/>
  <c r="AU29" i="13"/>
  <c r="AU32" i="13"/>
  <c r="AU30" i="13"/>
  <c r="AV32" i="13"/>
  <c r="AV30" i="13"/>
  <c r="AV29" i="13"/>
  <c r="AU38" i="13"/>
  <c r="AU40" i="13"/>
  <c r="AU37" i="13"/>
  <c r="AA22" i="13"/>
  <c r="AA21" i="13"/>
  <c r="AA24" i="13"/>
  <c r="F5" i="13"/>
  <c r="F6" i="13"/>
  <c r="F8" i="13"/>
  <c r="AL30" i="13"/>
  <c r="AL32" i="13"/>
  <c r="AL29" i="13"/>
  <c r="AL46" i="13"/>
  <c r="AL45" i="13"/>
  <c r="AL48" i="13"/>
  <c r="I32" i="13"/>
  <c r="I29" i="13"/>
  <c r="I30" i="13"/>
  <c r="AV56" i="13"/>
  <c r="I40" i="13"/>
  <c r="I37" i="13"/>
  <c r="I38" i="13"/>
  <c r="AU5" i="13"/>
  <c r="AU8" i="13"/>
  <c r="AU6" i="13"/>
  <c r="AW32" i="13"/>
  <c r="AW29" i="13"/>
  <c r="AW30" i="13"/>
  <c r="AJ8" i="13"/>
  <c r="AJ5" i="13"/>
  <c r="AJ6" i="13"/>
  <c r="AW38" i="13"/>
  <c r="AW37" i="13"/>
  <c r="AW40" i="13"/>
  <c r="AC22" i="13"/>
  <c r="AC24" i="13"/>
  <c r="AC21" i="13"/>
  <c r="G5" i="13"/>
  <c r="G6" i="13"/>
  <c r="G8" i="13"/>
  <c r="R14" i="13"/>
  <c r="R16" i="13"/>
  <c r="R13" i="13"/>
  <c r="AV40" i="13"/>
  <c r="AV38" i="13"/>
  <c r="AV37" i="13"/>
  <c r="Q38" i="13"/>
  <c r="Q40" i="13"/>
  <c r="Q37" i="13"/>
  <c r="AT22" i="13"/>
  <c r="AT21" i="13"/>
  <c r="AT24" i="13"/>
  <c r="F40" i="13"/>
  <c r="F37" i="13"/>
  <c r="F38" i="13"/>
  <c r="AW8" i="13"/>
  <c r="AW6" i="13"/>
  <c r="AW5" i="13"/>
  <c r="AK8" i="13"/>
  <c r="AK6" i="13"/>
  <c r="AK5" i="13"/>
  <c r="F48" i="13"/>
  <c r="F45" i="13"/>
  <c r="F46" i="13"/>
  <c r="R6" i="13"/>
  <c r="R5" i="13"/>
  <c r="R8" i="13"/>
  <c r="I5" i="13"/>
  <c r="I6" i="13"/>
  <c r="I8" i="13"/>
  <c r="P24" i="13"/>
  <c r="P21" i="13"/>
  <c r="P22" i="13"/>
  <c r="AK46" i="13"/>
  <c r="AK48" i="13"/>
  <c r="AK45" i="13"/>
  <c r="S40" i="13"/>
  <c r="S37" i="13"/>
  <c r="S38" i="13"/>
  <c r="AU22" i="13"/>
  <c r="AU21" i="13"/>
  <c r="AU24" i="13"/>
  <c r="P46" i="13"/>
  <c r="P48" i="13"/>
  <c r="P45" i="13"/>
  <c r="AT48" i="13"/>
  <c r="AT45" i="13"/>
  <c r="AT46" i="13"/>
  <c r="AM8" i="13"/>
  <c r="AM5" i="13"/>
  <c r="AM6" i="13"/>
  <c r="G48" i="13"/>
  <c r="G46" i="13"/>
  <c r="G45" i="13"/>
  <c r="H32" i="13"/>
  <c r="H29" i="13"/>
  <c r="H30" i="13"/>
  <c r="Q24" i="13"/>
  <c r="Q21" i="13"/>
  <c r="Q22" i="13"/>
  <c r="AM48" i="13"/>
  <c r="AM45" i="13"/>
  <c r="AM46" i="13"/>
  <c r="P40" i="13"/>
  <c r="P38" i="13"/>
  <c r="P37" i="13"/>
  <c r="AW24" i="13"/>
  <c r="AW21" i="13"/>
  <c r="AW22" i="13"/>
  <c r="Q48" i="13"/>
  <c r="Q45" i="13"/>
  <c r="Q46" i="13"/>
  <c r="AU48" i="13"/>
  <c r="AU46" i="13"/>
  <c r="AU45" i="13"/>
  <c r="Q8" i="13"/>
  <c r="Q5" i="13"/>
  <c r="Q6" i="13"/>
  <c r="I48" i="13"/>
  <c r="I45" i="13"/>
  <c r="I46" i="13"/>
  <c r="R32" i="13"/>
  <c r="R30" i="13"/>
  <c r="R29" i="13"/>
  <c r="Z29" i="13"/>
  <c r="Z32" i="13"/>
  <c r="Z30" i="13"/>
  <c r="S22" i="13"/>
  <c r="S21" i="13"/>
  <c r="S24" i="13"/>
  <c r="AJ46" i="13"/>
  <c r="AJ45" i="13"/>
  <c r="AJ48" i="13"/>
  <c r="AB6" i="13"/>
  <c r="AB5" i="13"/>
  <c r="AB8" i="13"/>
  <c r="AA14" i="13"/>
  <c r="AA16" i="13"/>
  <c r="AA13" i="13"/>
  <c r="H62" i="13"/>
  <c r="AB40" i="13"/>
  <c r="AB38" i="13"/>
  <c r="AB37" i="13"/>
  <c r="S48" i="13"/>
  <c r="S46" i="13"/>
  <c r="S45" i="13"/>
  <c r="AW48" i="13"/>
  <c r="AW45" i="13"/>
  <c r="AW46" i="13"/>
  <c r="P6" i="13"/>
  <c r="P5" i="13"/>
  <c r="P8" i="13"/>
  <c r="AT14" i="13"/>
  <c r="AT16" i="13"/>
  <c r="AT13" i="13"/>
  <c r="AV14" i="13"/>
  <c r="AV13" i="13"/>
  <c r="AV16" i="13"/>
  <c r="AA29" i="13"/>
  <c r="AA32" i="13"/>
  <c r="AA30" i="13"/>
  <c r="AV24" i="13"/>
  <c r="AV21" i="13"/>
  <c r="AV22" i="13"/>
  <c r="H16" i="13"/>
  <c r="H14" i="13"/>
  <c r="H13" i="13"/>
  <c r="AC48" i="13"/>
  <c r="AC46" i="13"/>
  <c r="AC45" i="13"/>
  <c r="AB22" i="13"/>
  <c r="AB24" i="13"/>
  <c r="AB21" i="13"/>
  <c r="AC16" i="13"/>
  <c r="AC13" i="13"/>
  <c r="AC14" i="13"/>
  <c r="AJ38" i="13"/>
  <c r="AJ37" i="13"/>
  <c r="AJ40" i="13"/>
  <c r="S8" i="13"/>
  <c r="S5" i="13"/>
  <c r="S6" i="13"/>
  <c r="AU14" i="13"/>
  <c r="AU13" i="13"/>
  <c r="AU16" i="13"/>
  <c r="AK14" i="13"/>
  <c r="AK16" i="13"/>
  <c r="AK13" i="13"/>
  <c r="AC30" i="13"/>
  <c r="AC29" i="13"/>
  <c r="AC32" i="13"/>
  <c r="AJ24" i="13"/>
  <c r="AJ21" i="13"/>
  <c r="AJ22" i="13"/>
  <c r="Z48" i="13"/>
  <c r="Z45" i="13"/>
  <c r="Z46" i="13"/>
  <c r="S14" i="13"/>
  <c r="S13" i="13"/>
  <c r="S16" i="13"/>
  <c r="Z14" i="13"/>
  <c r="Z13" i="13"/>
  <c r="Z16" i="13"/>
  <c r="AK38" i="13"/>
  <c r="AK37" i="13"/>
  <c r="AK40" i="13"/>
  <c r="P32" i="13"/>
  <c r="P29" i="13"/>
  <c r="P30" i="13"/>
  <c r="AW14" i="13"/>
  <c r="AW16" i="13"/>
  <c r="AW13" i="13"/>
  <c r="AM14" i="13"/>
  <c r="AM13" i="13"/>
  <c r="AM16" i="13"/>
  <c r="AL6" i="13"/>
  <c r="AL5" i="13"/>
  <c r="AL8" i="13"/>
  <c r="AK24" i="13"/>
  <c r="AK21" i="13"/>
  <c r="AK22" i="13"/>
  <c r="R24" i="13"/>
  <c r="R21" i="13"/>
  <c r="R22" i="13"/>
  <c r="AA48" i="13"/>
  <c r="AA45" i="13"/>
  <c r="AA46" i="13"/>
  <c r="P14" i="13"/>
  <c r="P16" i="13"/>
  <c r="P13" i="13"/>
  <c r="AT64" i="13"/>
  <c r="AT62" i="13"/>
  <c r="AT61" i="13"/>
  <c r="AU62" i="13"/>
  <c r="AU64" i="13"/>
  <c r="AU61" i="13"/>
  <c r="AW64" i="13"/>
  <c r="AW61" i="13"/>
  <c r="AW62" i="13"/>
  <c r="AV64" i="13"/>
  <c r="AV61" i="13"/>
  <c r="AV62" i="13"/>
  <c r="AJ64" i="13"/>
  <c r="AJ62" i="13"/>
  <c r="AJ61" i="13"/>
  <c r="AB64" i="13"/>
  <c r="AB61" i="13"/>
  <c r="AB62" i="13"/>
  <c r="AK64" i="13"/>
  <c r="AK62" i="13"/>
  <c r="AK61" i="13"/>
  <c r="AM64" i="13"/>
  <c r="AM61" i="13"/>
  <c r="AM62" i="13"/>
  <c r="Z64" i="13"/>
  <c r="Z62" i="13"/>
  <c r="Z61" i="13"/>
  <c r="AC64" i="13"/>
  <c r="AC61" i="13"/>
  <c r="AC62" i="13"/>
  <c r="AA64" i="13"/>
  <c r="AA61" i="13"/>
  <c r="AA62" i="13"/>
  <c r="F64" i="13"/>
  <c r="F62" i="13"/>
  <c r="F61" i="13"/>
  <c r="Q64" i="13"/>
  <c r="Q61" i="13"/>
  <c r="Q62" i="13"/>
  <c r="G64" i="13"/>
  <c r="G62" i="13"/>
  <c r="G61" i="13"/>
  <c r="S64" i="13"/>
  <c r="S61" i="13"/>
  <c r="S62" i="13"/>
  <c r="I64" i="13"/>
  <c r="I62" i="13"/>
  <c r="I61" i="13"/>
  <c r="P64" i="13"/>
  <c r="P61" i="13"/>
  <c r="P62" i="13"/>
  <c r="R56" i="13"/>
  <c r="R53" i="13"/>
  <c r="AT54" i="13"/>
  <c r="AT53" i="13"/>
  <c r="AT56" i="13"/>
  <c r="AU54" i="13"/>
  <c r="AU53" i="13"/>
  <c r="AU56" i="13"/>
  <c r="AW56" i="13"/>
  <c r="AW53" i="13"/>
  <c r="AW54" i="13"/>
  <c r="AM54" i="13"/>
  <c r="AM53" i="13"/>
  <c r="AM56" i="13"/>
  <c r="S54" i="13"/>
  <c r="S56" i="13"/>
  <c r="S53" i="13"/>
  <c r="AJ54" i="13"/>
  <c r="AJ56" i="13"/>
  <c r="AJ53" i="13"/>
  <c r="P54" i="13"/>
  <c r="P56" i="13"/>
  <c r="P53" i="13"/>
  <c r="AK54" i="13"/>
  <c r="AK53" i="13"/>
  <c r="AK56" i="13"/>
  <c r="Q54" i="13"/>
  <c r="Q56" i="13"/>
  <c r="Q53" i="13"/>
  <c r="Z54" i="13"/>
  <c r="Z53" i="13"/>
  <c r="Z56" i="13"/>
  <c r="AA54" i="13"/>
  <c r="AA53" i="13"/>
  <c r="AA56" i="13"/>
  <c r="AC56" i="13"/>
  <c r="AC54" i="13"/>
  <c r="AC53" i="13"/>
  <c r="F56" i="13"/>
  <c r="F53" i="13"/>
  <c r="F54" i="13"/>
  <c r="G56" i="13"/>
  <c r="G53" i="13"/>
  <c r="G54" i="13"/>
  <c r="I56" i="13"/>
  <c r="I53" i="13"/>
  <c r="I54" i="13"/>
  <c r="H56" i="13"/>
  <c r="H53" i="13"/>
  <c r="H54" i="13"/>
  <c r="C5" i="13"/>
  <c r="C8" i="13"/>
  <c r="P75" i="11"/>
  <c r="Q75" i="11"/>
  <c r="K49" i="10"/>
  <c r="J49" i="10"/>
  <c r="K241" i="10"/>
  <c r="J241" i="10"/>
  <c r="K267" i="11"/>
  <c r="J1" i="11"/>
  <c r="K267" i="10"/>
  <c r="J267" i="10"/>
  <c r="L3" i="9"/>
  <c r="K3" i="9"/>
  <c r="L217" i="11"/>
  <c r="L219" i="11" s="1"/>
  <c r="P219" i="11" s="1"/>
  <c r="L193" i="10"/>
  <c r="L195" i="10" s="1"/>
  <c r="P195" i="10" s="1"/>
  <c r="K193" i="11"/>
  <c r="J193" i="11"/>
  <c r="K49" i="11"/>
  <c r="J49" i="11"/>
  <c r="G34" i="5"/>
  <c r="H34" i="5" s="1"/>
  <c r="I34" i="5" s="1"/>
  <c r="J34" i="5" s="1"/>
  <c r="K34" i="5" s="1"/>
  <c r="L34" i="5" s="1"/>
  <c r="M34" i="5" s="1"/>
  <c r="N34" i="5" s="1"/>
  <c r="O34" i="5" s="1"/>
  <c r="P34" i="5" s="1"/>
  <c r="Q34" i="5" s="1"/>
  <c r="R34" i="5" s="1"/>
  <c r="S34" i="5" s="1"/>
  <c r="T34" i="5" s="1"/>
  <c r="U34" i="5" s="1"/>
  <c r="V34" i="5" s="1"/>
  <c r="W34" i="5" s="1"/>
  <c r="X34" i="5" s="1"/>
  <c r="Y34" i="5" s="1"/>
  <c r="Z34" i="5" s="1"/>
  <c r="AA34" i="5" s="1"/>
  <c r="AB34" i="5" s="1"/>
  <c r="AC34" i="5" s="1"/>
  <c r="AD34" i="5" s="1"/>
  <c r="AE34" i="5" s="1"/>
  <c r="AF34" i="5" s="1"/>
  <c r="AG34" i="5" s="1"/>
  <c r="AH34" i="5" s="1"/>
  <c r="AI34" i="5" s="1"/>
  <c r="AJ34" i="5" s="1"/>
  <c r="AK34" i="5" s="1"/>
  <c r="AL34" i="5" s="1"/>
  <c r="AM34" i="5" s="1"/>
  <c r="AN34" i="5" s="1"/>
  <c r="AO34" i="5" s="1"/>
  <c r="AP34" i="5" s="1"/>
  <c r="L145" i="11"/>
  <c r="L147" i="11" s="1"/>
  <c r="P147" i="11" s="1"/>
  <c r="L121" i="10"/>
  <c r="L123" i="10" s="1"/>
  <c r="P123" i="10" s="1"/>
  <c r="H59" i="9"/>
  <c r="H60" i="9" s="1"/>
  <c r="L121" i="11"/>
  <c r="L123" i="11" s="1"/>
  <c r="P123" i="11" s="1"/>
  <c r="Q123" i="11"/>
  <c r="N59" i="9"/>
  <c r="N58" i="9"/>
  <c r="L58" i="9"/>
  <c r="L60" i="9" s="1"/>
  <c r="L59" i="9"/>
  <c r="Q171" i="11"/>
  <c r="L169" i="11"/>
  <c r="L171" i="11" s="1"/>
  <c r="P171" i="11" s="1"/>
  <c r="K387" i="11"/>
  <c r="J387" i="11"/>
  <c r="G40" i="5"/>
  <c r="H40" i="5" s="1"/>
  <c r="I40" i="5" s="1"/>
  <c r="J40" i="5" s="1"/>
  <c r="K40" i="5" s="1"/>
  <c r="L40" i="5" s="1"/>
  <c r="M40" i="5" s="1"/>
  <c r="N40" i="5" s="1"/>
  <c r="O40" i="5" s="1"/>
  <c r="P40" i="5" s="1"/>
  <c r="Q40" i="5" s="1"/>
  <c r="R40" i="5" s="1"/>
  <c r="S40" i="5" s="1"/>
  <c r="T40" i="5" s="1"/>
  <c r="U40" i="5" s="1"/>
  <c r="V40" i="5" s="1"/>
  <c r="W40" i="5" s="1"/>
  <c r="X40" i="5" s="1"/>
  <c r="Y40" i="5" s="1"/>
  <c r="Z40" i="5" s="1"/>
  <c r="AA40" i="5" s="1"/>
  <c r="AB40" i="5" s="1"/>
  <c r="AC40" i="5" s="1"/>
  <c r="AD40" i="5" s="1"/>
  <c r="AE40" i="5" s="1"/>
  <c r="AF40" i="5" s="1"/>
  <c r="AG40" i="5" s="1"/>
  <c r="AH40" i="5" s="1"/>
  <c r="AI40" i="5" s="1"/>
  <c r="AJ40" i="5" s="1"/>
  <c r="AK40" i="5" s="1"/>
  <c r="AL40" i="5" s="1"/>
  <c r="AM40" i="5" s="1"/>
  <c r="AN40" i="5" s="1"/>
  <c r="AO40" i="5" s="1"/>
  <c r="AP40" i="5" s="1"/>
  <c r="J97" i="11"/>
  <c r="K97" i="11"/>
  <c r="K291" i="11"/>
  <c r="J291" i="11"/>
  <c r="J217" i="10"/>
  <c r="Q315" i="11"/>
  <c r="Q27" i="10"/>
  <c r="L25" i="10"/>
  <c r="L27" i="10" s="1"/>
  <c r="P27" i="10" s="1"/>
  <c r="K25" i="11"/>
  <c r="J25" i="11"/>
  <c r="A46" i="5"/>
  <c r="K73" i="10"/>
  <c r="L73" i="10" s="1"/>
  <c r="L75" i="10" s="1"/>
  <c r="Q3" i="10"/>
  <c r="L1" i="10"/>
  <c r="L3" i="10" s="1"/>
  <c r="P3" i="10" s="1"/>
  <c r="L241" i="11"/>
  <c r="L243" i="11" s="1"/>
  <c r="P243" i="11" s="1"/>
  <c r="Q363" i="11"/>
  <c r="K97" i="10"/>
  <c r="L97" i="10" s="1"/>
  <c r="L99" i="10" s="1"/>
  <c r="A58" i="5"/>
  <c r="L145" i="10"/>
  <c r="L147" i="10" s="1"/>
  <c r="P147" i="10" s="1"/>
  <c r="R87" i="5"/>
  <c r="G87" i="5"/>
  <c r="F87" i="5"/>
  <c r="V87" i="5"/>
  <c r="M87" i="5"/>
  <c r="O87" i="5"/>
  <c r="P87" i="5"/>
  <c r="I87" i="5"/>
  <c r="Y87" i="5"/>
  <c r="E87" i="5"/>
  <c r="C87" i="5"/>
  <c r="Q87" i="5"/>
  <c r="X87" i="5"/>
  <c r="L87" i="5"/>
  <c r="S87" i="5"/>
  <c r="B87" i="5"/>
  <c r="N87" i="5"/>
  <c r="Z87" i="5"/>
  <c r="D87" i="5"/>
  <c r="K87" i="5"/>
  <c r="H87" i="5"/>
  <c r="W87" i="5"/>
  <c r="T87" i="5"/>
  <c r="U87" i="5"/>
  <c r="J87" i="5"/>
  <c r="L337" i="11"/>
  <c r="L339" i="11" s="1"/>
  <c r="P339" i="11" s="1"/>
  <c r="A16" i="5"/>
  <c r="L169" i="10"/>
  <c r="L171" i="10" s="1"/>
  <c r="P171" i="10" s="1"/>
  <c r="H3436" i="19" l="1"/>
  <c r="G3437" i="19"/>
  <c r="H2844" i="19"/>
  <c r="G2845" i="19"/>
  <c r="H2086" i="19"/>
  <c r="G2087" i="19"/>
  <c r="H7709" i="19"/>
  <c r="G7710" i="19"/>
  <c r="G6062" i="19"/>
  <c r="H6061" i="19"/>
  <c r="H1469" i="19"/>
  <c r="G1470" i="19"/>
  <c r="G8271" i="19"/>
  <c r="H8270" i="19"/>
  <c r="H7669" i="19"/>
  <c r="G7670" i="19"/>
  <c r="H1373" i="19"/>
  <c r="G1374" i="19"/>
  <c r="G2765" i="19"/>
  <c r="H2764" i="19"/>
  <c r="H3399" i="19"/>
  <c r="G3400" i="19"/>
  <c r="G3353" i="19"/>
  <c r="H3352" i="19"/>
  <c r="H7560" i="19"/>
  <c r="G7561" i="19"/>
  <c r="G2105" i="19"/>
  <c r="H2104" i="19"/>
  <c r="H1396" i="19"/>
  <c r="G1397" i="19"/>
  <c r="H1363" i="19"/>
  <c r="G1364" i="19"/>
  <c r="H5326" i="19"/>
  <c r="G5327" i="19"/>
  <c r="H9953" i="19"/>
  <c r="G9954" i="19"/>
  <c r="H1540" i="19"/>
  <c r="G1541" i="19"/>
  <c r="H823" i="19"/>
  <c r="G824" i="19"/>
  <c r="G8133" i="19"/>
  <c r="H8132" i="19"/>
  <c r="G4676" i="19"/>
  <c r="H4675" i="19"/>
  <c r="H2219" i="19"/>
  <c r="G2220" i="19"/>
  <c r="H7544" i="19"/>
  <c r="G7545" i="19"/>
  <c r="H9818" i="19"/>
  <c r="G9819" i="19"/>
  <c r="G7032" i="19"/>
  <c r="H7031" i="19"/>
  <c r="G5927" i="19"/>
  <c r="H5926" i="19"/>
  <c r="H5958" i="19"/>
  <c r="G5959" i="19"/>
  <c r="H6775" i="19"/>
  <c r="G6776" i="19"/>
  <c r="H2123" i="19"/>
  <c r="G2124" i="19"/>
  <c r="H370" i="19"/>
  <c r="G371" i="19"/>
  <c r="H8207" i="19"/>
  <c r="G8208" i="19"/>
  <c r="G4297" i="19"/>
  <c r="H4296" i="19"/>
  <c r="H584" i="19"/>
  <c r="G585" i="19"/>
  <c r="H4815" i="19"/>
  <c r="G4816" i="19"/>
  <c r="H5898" i="19"/>
  <c r="G5899" i="19"/>
  <c r="G6931" i="19"/>
  <c r="H6930" i="19"/>
  <c r="H2047" i="19"/>
  <c r="G2048" i="19"/>
  <c r="G5825" i="19"/>
  <c r="H5824" i="19"/>
  <c r="H3648" i="19"/>
  <c r="G3649" i="19"/>
  <c r="H8364" i="19"/>
  <c r="G8365" i="19"/>
  <c r="H3037" i="19"/>
  <c r="G3038" i="19"/>
  <c r="G5801" i="19"/>
  <c r="H5800" i="19"/>
  <c r="H5580" i="19"/>
  <c r="G5581" i="19"/>
  <c r="H6947" i="19"/>
  <c r="G6948" i="19"/>
  <c r="H1178" i="19"/>
  <c r="G1179" i="19"/>
  <c r="H4998" i="19"/>
  <c r="G4999" i="19"/>
  <c r="H6114" i="19"/>
  <c r="G6115" i="19"/>
  <c r="H11951" i="19"/>
  <c r="G11952" i="19"/>
  <c r="H12065" i="19"/>
  <c r="G12066" i="19"/>
  <c r="H9853" i="19"/>
  <c r="G9854" i="19"/>
  <c r="H7828" i="19"/>
  <c r="G7829" i="19"/>
  <c r="H202" i="19"/>
  <c r="G203" i="19"/>
  <c r="H5355" i="19"/>
  <c r="G5356" i="19"/>
  <c r="G1611" i="19"/>
  <c r="H1610" i="19"/>
  <c r="H2412" i="19"/>
  <c r="G2413" i="19"/>
  <c r="H5192" i="19"/>
  <c r="G5193" i="19"/>
  <c r="H659" i="19"/>
  <c r="G660" i="19"/>
  <c r="H6234" i="19"/>
  <c r="G6235" i="19"/>
  <c r="H89" i="19"/>
  <c r="G90" i="19"/>
  <c r="H10405" i="19"/>
  <c r="G10406" i="19"/>
  <c r="G7223" i="19"/>
  <c r="H7222" i="19"/>
  <c r="H9351" i="19"/>
  <c r="G9352" i="19"/>
  <c r="H9224" i="19"/>
  <c r="G9225" i="19"/>
  <c r="H1877" i="19"/>
  <c r="G1878" i="19"/>
  <c r="H9261" i="19"/>
  <c r="G9262" i="19"/>
  <c r="G487" i="19"/>
  <c r="H486" i="19"/>
  <c r="H5420" i="19"/>
  <c r="G5421" i="19"/>
  <c r="H11495" i="19"/>
  <c r="G11496" i="19"/>
  <c r="H12054" i="19"/>
  <c r="G12055" i="19"/>
  <c r="H7897" i="19"/>
  <c r="G7898" i="19"/>
  <c r="H5524" i="19"/>
  <c r="G5525" i="19"/>
  <c r="G802" i="19"/>
  <c r="H801" i="19"/>
  <c r="H1759" i="19"/>
  <c r="G1760" i="19"/>
  <c r="H8905" i="19"/>
  <c r="G8906" i="19"/>
  <c r="G4932" i="19"/>
  <c r="H4931" i="19"/>
  <c r="H11643" i="19"/>
  <c r="G11644" i="19"/>
  <c r="H2522" i="19"/>
  <c r="G2523" i="19"/>
  <c r="H8702" i="19"/>
  <c r="G8703" i="19"/>
  <c r="H10803" i="19"/>
  <c r="G10804" i="19"/>
  <c r="H3301" i="19"/>
  <c r="G3302" i="19"/>
  <c r="H4319" i="19"/>
  <c r="G4320" i="19"/>
  <c r="H1848" i="19"/>
  <c r="G1849" i="19"/>
  <c r="G6023" i="19"/>
  <c r="H6022" i="19"/>
  <c r="H4075" i="19"/>
  <c r="G4076" i="19"/>
  <c r="H2496" i="19"/>
  <c r="G2497" i="19"/>
  <c r="G1339" i="19"/>
  <c r="H1338" i="19"/>
  <c r="H7981" i="19"/>
  <c r="G7982" i="19"/>
  <c r="H2719" i="19"/>
  <c r="G2720" i="19"/>
  <c r="H4194" i="19"/>
  <c r="G4195" i="19"/>
  <c r="G1931" i="19"/>
  <c r="H1930" i="19"/>
  <c r="H11593" i="19"/>
  <c r="G11594" i="19"/>
  <c r="H11335" i="19"/>
  <c r="G11336" i="19"/>
  <c r="H3058" i="19"/>
  <c r="G3059" i="19"/>
  <c r="H8958" i="19"/>
  <c r="G8959" i="19"/>
  <c r="H4252" i="19"/>
  <c r="G4253" i="19"/>
  <c r="H12045" i="19"/>
  <c r="G12046" i="19"/>
  <c r="H2647" i="19"/>
  <c r="G2648" i="19"/>
  <c r="H5589" i="19"/>
  <c r="G5590" i="19"/>
  <c r="H4449" i="19"/>
  <c r="G4450" i="19"/>
  <c r="H11467" i="19"/>
  <c r="G11468" i="19"/>
  <c r="H9381" i="19"/>
  <c r="G9382" i="19"/>
  <c r="H6163" i="19"/>
  <c r="G6164" i="19"/>
  <c r="H635" i="19"/>
  <c r="G636" i="19"/>
  <c r="H8103" i="19"/>
  <c r="G8104" i="19"/>
  <c r="H10903" i="19"/>
  <c r="G10904" i="19"/>
  <c r="H10729" i="19"/>
  <c r="G10730" i="19"/>
  <c r="H11916" i="19"/>
  <c r="G11917" i="19"/>
  <c r="H3603" i="19"/>
  <c r="G3604" i="19"/>
  <c r="H5730" i="19"/>
  <c r="G5731" i="19"/>
  <c r="G5685" i="19"/>
  <c r="H5684" i="19"/>
  <c r="H1665" i="19"/>
  <c r="G1666" i="19"/>
  <c r="H3070" i="19"/>
  <c r="G3071" i="19"/>
  <c r="H10138" i="19"/>
  <c r="G10139" i="19"/>
  <c r="H11857" i="19"/>
  <c r="G11858" i="19"/>
  <c r="G7181" i="19"/>
  <c r="H7180" i="19"/>
  <c r="H8195" i="19"/>
  <c r="G8196" i="19"/>
  <c r="H10583" i="19"/>
  <c r="G10584" i="19"/>
  <c r="H9790" i="19"/>
  <c r="G9791" i="19"/>
  <c r="H10546" i="19"/>
  <c r="G10547" i="19"/>
  <c r="H10820" i="19"/>
  <c r="G10821" i="19"/>
  <c r="H10370" i="19"/>
  <c r="G10371" i="19"/>
  <c r="H1307" i="19"/>
  <c r="G1308" i="19"/>
  <c r="H11631" i="19"/>
  <c r="G11632" i="19"/>
  <c r="H10643" i="19"/>
  <c r="G10644" i="19"/>
  <c r="H7645" i="19"/>
  <c r="G7646" i="19"/>
  <c r="H6253" i="19"/>
  <c r="G6254" i="19"/>
  <c r="H10987" i="19"/>
  <c r="G10988" i="19"/>
  <c r="H2706" i="19"/>
  <c r="G2707" i="19"/>
  <c r="H11557" i="19"/>
  <c r="G11558" i="19"/>
  <c r="H11012" i="19"/>
  <c r="G11013" i="19"/>
  <c r="G6404" i="19"/>
  <c r="H6403" i="19"/>
  <c r="H11287" i="19"/>
  <c r="G11288" i="19"/>
  <c r="H7435" i="19"/>
  <c r="G7436" i="19"/>
  <c r="H10011" i="19"/>
  <c r="G10012" i="19"/>
  <c r="H8633" i="19"/>
  <c r="G8634" i="19"/>
  <c r="H2313" i="19"/>
  <c r="G2314" i="19"/>
  <c r="H404" i="19"/>
  <c r="G405" i="19"/>
  <c r="H5494" i="19"/>
  <c r="G5495" i="19"/>
  <c r="H10492" i="19"/>
  <c r="G10493" i="19"/>
  <c r="H6864" i="19"/>
  <c r="G6865" i="19"/>
  <c r="H11311" i="19"/>
  <c r="G11312" i="19"/>
  <c r="H3106" i="19"/>
  <c r="G3107" i="19"/>
  <c r="H9495" i="19"/>
  <c r="G9496" i="19"/>
  <c r="H7530" i="19"/>
  <c r="G7531" i="19"/>
  <c r="H4495" i="19"/>
  <c r="G4496" i="19"/>
  <c r="H8002" i="19"/>
  <c r="G8003" i="19"/>
  <c r="H6337" i="19"/>
  <c r="G6338" i="19"/>
  <c r="H11961" i="19"/>
  <c r="G11962" i="19"/>
  <c r="H2920" i="19"/>
  <c r="G2921" i="19"/>
  <c r="H9185" i="19"/>
  <c r="G9186" i="19"/>
  <c r="H2699" i="19"/>
  <c r="G2700" i="19"/>
  <c r="H4365" i="19"/>
  <c r="G4366" i="19"/>
  <c r="H980" i="19"/>
  <c r="G981" i="19"/>
  <c r="G7193" i="19"/>
  <c r="H7192" i="19"/>
  <c r="H6699" i="19"/>
  <c r="G6700" i="19"/>
  <c r="H9461" i="19"/>
  <c r="G9462" i="19"/>
  <c r="H12123" i="19"/>
  <c r="G12124" i="19"/>
  <c r="H1218" i="19"/>
  <c r="G1219" i="19"/>
  <c r="H9540" i="19"/>
  <c r="G9541" i="19"/>
  <c r="H1292" i="19"/>
  <c r="G1293" i="19"/>
  <c r="H6198" i="19"/>
  <c r="G6199" i="19"/>
  <c r="H10714" i="19"/>
  <c r="G10715" i="19"/>
  <c r="G5166" i="19"/>
  <c r="H5165" i="19"/>
  <c r="H3857" i="19"/>
  <c r="G3858" i="19"/>
  <c r="H11681" i="19"/>
  <c r="G11682" i="19"/>
  <c r="H10508" i="19"/>
  <c r="G10509" i="19"/>
  <c r="H2027" i="19"/>
  <c r="G2028" i="19"/>
  <c r="H3638" i="19"/>
  <c r="G3639" i="19"/>
  <c r="H10847" i="19"/>
  <c r="G10848" i="19"/>
  <c r="H5547" i="19"/>
  <c r="G5548" i="19"/>
  <c r="H9294" i="19"/>
  <c r="G9295" i="19"/>
  <c r="G1026" i="19"/>
  <c r="H1025" i="19"/>
  <c r="H2618" i="19"/>
  <c r="G2619" i="19"/>
  <c r="H526" i="19"/>
  <c r="G527" i="19"/>
  <c r="H5052" i="19"/>
  <c r="G5053" i="19"/>
  <c r="H7140" i="19"/>
  <c r="G7141" i="19"/>
  <c r="H1164" i="19"/>
  <c r="G1165" i="19"/>
  <c r="H5748" i="19"/>
  <c r="G5749" i="19"/>
  <c r="H1923" i="19"/>
  <c r="G1924" i="19"/>
  <c r="H6673" i="19"/>
  <c r="G6674" i="19"/>
  <c r="H9569" i="19"/>
  <c r="G9570" i="19"/>
  <c r="G1725" i="19"/>
  <c r="H1724" i="19"/>
  <c r="H11571" i="19"/>
  <c r="G11572" i="19"/>
  <c r="H8579" i="19"/>
  <c r="G8580" i="19"/>
  <c r="H3222" i="19"/>
  <c r="G3223" i="19"/>
  <c r="H5458" i="19"/>
  <c r="G5459" i="19"/>
  <c r="H12000" i="19"/>
  <c r="G12001" i="19"/>
  <c r="H12195" i="19"/>
  <c r="G12196" i="19"/>
  <c r="H8473" i="19"/>
  <c r="G8474" i="19"/>
  <c r="H7399" i="19"/>
  <c r="G7400" i="19"/>
  <c r="G11031" i="19"/>
  <c r="H11030" i="19"/>
  <c r="H8489" i="19"/>
  <c r="G8490" i="19"/>
  <c r="H7578" i="19"/>
  <c r="G7579" i="19"/>
  <c r="H8766" i="19"/>
  <c r="G8767" i="19"/>
  <c r="H9177" i="19"/>
  <c r="G9178" i="19"/>
  <c r="H3887" i="19"/>
  <c r="G3888" i="19"/>
  <c r="H11153" i="19"/>
  <c r="G11154" i="19"/>
  <c r="H11487" i="19"/>
  <c r="G11488" i="19"/>
  <c r="H10621" i="19"/>
  <c r="G10622" i="19"/>
  <c r="H11879" i="19"/>
  <c r="G11880" i="19"/>
  <c r="H767" i="19"/>
  <c r="G768" i="19"/>
  <c r="H234" i="19"/>
  <c r="G235" i="19"/>
  <c r="H8666" i="19"/>
  <c r="G8667" i="19"/>
  <c r="H5391" i="19"/>
  <c r="G5392" i="19"/>
  <c r="H2470" i="19"/>
  <c r="G2471" i="19"/>
  <c r="H3321" i="19"/>
  <c r="G3322" i="19"/>
  <c r="H8329" i="19"/>
  <c r="G8330" i="19"/>
  <c r="H4427" i="19"/>
  <c r="G4428" i="19"/>
  <c r="H9420" i="19"/>
  <c r="G9421" i="19"/>
  <c r="H9925" i="19"/>
  <c r="G9926" i="19"/>
  <c r="H9017" i="19"/>
  <c r="G9018" i="19"/>
  <c r="H10164" i="19"/>
  <c r="G10165" i="19"/>
  <c r="G2147" i="19"/>
  <c r="H2146" i="19"/>
  <c r="H10278" i="19"/>
  <c r="G10279" i="19"/>
  <c r="H6521" i="19"/>
  <c r="G6522" i="19"/>
  <c r="H54" i="19"/>
  <c r="G55" i="19"/>
  <c r="H5288" i="19"/>
  <c r="G5289" i="19"/>
  <c r="H11669" i="19"/>
  <c r="G11670" i="19"/>
  <c r="H6481" i="19"/>
  <c r="G6482" i="19"/>
  <c r="H9155" i="19"/>
  <c r="G9156" i="19"/>
  <c r="H4964" i="19"/>
  <c r="G4965" i="19"/>
  <c r="H9047" i="19"/>
  <c r="G9048" i="19"/>
  <c r="H8304" i="19"/>
  <c r="G8305" i="19"/>
  <c r="H7864" i="19"/>
  <c r="G7865" i="19"/>
  <c r="H11751" i="19"/>
  <c r="G11752" i="19"/>
  <c r="H6132" i="19"/>
  <c r="G6133" i="19"/>
  <c r="H1819" i="19"/>
  <c r="G1820" i="19"/>
  <c r="H11083" i="19"/>
  <c r="G11084" i="19"/>
  <c r="H10198" i="19"/>
  <c r="G10199" i="19"/>
  <c r="H4170" i="19"/>
  <c r="G4171" i="19"/>
  <c r="H3488" i="19"/>
  <c r="G3489" i="19"/>
  <c r="H11527" i="19"/>
  <c r="G11528" i="19"/>
  <c r="G853" i="19"/>
  <c r="H852" i="19"/>
  <c r="H140" i="19"/>
  <c r="G141" i="19"/>
  <c r="H12141" i="19"/>
  <c r="G12142" i="19"/>
  <c r="H12038" i="19"/>
  <c r="G12039" i="19"/>
  <c r="H8780" i="19"/>
  <c r="G8781" i="19"/>
  <c r="H1255" i="19"/>
  <c r="G1256" i="19"/>
  <c r="H5442" i="19"/>
  <c r="G5443" i="19"/>
  <c r="H8817" i="19"/>
  <c r="G8818" i="19"/>
  <c r="H2586" i="19"/>
  <c r="G2587" i="19"/>
  <c r="G4868" i="19"/>
  <c r="H4867" i="19"/>
  <c r="H12228" i="19"/>
  <c r="G12229" i="19"/>
  <c r="H3919" i="19"/>
  <c r="G3920" i="19"/>
  <c r="H3504" i="19"/>
  <c r="G3505" i="19"/>
  <c r="H1094" i="19"/>
  <c r="G1095" i="19"/>
  <c r="H415" i="19"/>
  <c r="G416" i="19"/>
  <c r="H1956" i="19"/>
  <c r="G1957" i="19"/>
  <c r="H1783" i="19"/>
  <c r="G1784" i="19"/>
  <c r="H7913" i="19"/>
  <c r="G7914" i="19"/>
  <c r="H10313" i="19"/>
  <c r="G10314" i="19"/>
  <c r="H10930" i="19"/>
  <c r="G10931" i="19"/>
  <c r="H5228" i="19"/>
  <c r="G5229" i="19"/>
  <c r="H11052" i="19"/>
  <c r="G11053" i="19"/>
  <c r="H890" i="19"/>
  <c r="G891" i="19"/>
  <c r="H7638" i="19"/>
  <c r="G7639" i="19"/>
  <c r="H7639" i="19" s="1"/>
  <c r="H8615" i="19"/>
  <c r="G8616" i="19"/>
  <c r="H2553" i="19"/>
  <c r="G2554" i="19"/>
  <c r="H10766" i="19"/>
  <c r="G10767" i="19"/>
  <c r="H7612" i="19"/>
  <c r="G7613" i="19"/>
  <c r="H11257" i="19"/>
  <c r="G11258" i="19"/>
  <c r="H7945" i="19"/>
  <c r="G7946" i="19"/>
  <c r="H9332" i="19"/>
  <c r="G9333" i="19"/>
  <c r="H3825" i="19"/>
  <c r="G3826" i="19"/>
  <c r="H11227" i="19"/>
  <c r="G11228" i="19"/>
  <c r="H5258" i="19"/>
  <c r="G5259" i="19"/>
  <c r="H7744" i="19"/>
  <c r="G7745" i="19"/>
  <c r="H8869" i="19"/>
  <c r="G8870" i="19"/>
  <c r="H6799" i="19"/>
  <c r="G6800" i="19"/>
  <c r="H3144" i="19"/>
  <c r="G3145" i="19"/>
  <c r="H3675" i="19"/>
  <c r="G3676" i="19"/>
  <c r="H6287" i="19"/>
  <c r="G6288" i="19"/>
  <c r="H1056" i="19"/>
  <c r="G1057" i="19"/>
  <c r="H8929" i="19"/>
  <c r="G8930" i="19"/>
  <c r="H3727" i="19"/>
  <c r="G3728" i="19"/>
  <c r="H9751" i="19"/>
  <c r="G9752" i="19"/>
  <c r="H301" i="19"/>
  <c r="G302" i="19"/>
  <c r="H4269" i="19"/>
  <c r="G4270" i="19"/>
  <c r="H8167" i="19"/>
  <c r="G8168" i="19"/>
  <c r="H6" i="19"/>
  <c r="G7" i="19"/>
  <c r="H1889" i="19"/>
  <c r="G1890" i="19"/>
  <c r="H11781" i="19"/>
  <c r="G11782" i="19"/>
  <c r="H5633" i="19"/>
  <c r="G5634" i="19"/>
  <c r="G5076" i="19"/>
  <c r="H5075" i="19"/>
  <c r="H938" i="19"/>
  <c r="G939" i="19"/>
  <c r="G4837" i="19"/>
  <c r="H4836" i="19"/>
  <c r="H3989" i="19"/>
  <c r="G3990" i="19"/>
  <c r="H5312" i="19"/>
  <c r="G5313" i="19"/>
  <c r="H6589" i="19"/>
  <c r="G6590" i="19"/>
  <c r="H2181" i="19"/>
  <c r="G2182" i="19"/>
  <c r="H2882" i="19"/>
  <c r="G2883" i="19"/>
  <c r="H2459" i="19"/>
  <c r="G2460" i="19"/>
  <c r="H2816" i="19"/>
  <c r="G2817" i="19"/>
  <c r="H4218" i="19"/>
  <c r="G4219" i="19"/>
  <c r="H3007" i="19"/>
  <c r="G3008" i="19"/>
  <c r="H4040" i="19"/>
  <c r="G4041" i="19"/>
  <c r="H11119" i="19"/>
  <c r="G11120" i="19"/>
  <c r="H9515" i="19"/>
  <c r="G9516" i="19"/>
  <c r="H9891" i="19"/>
  <c r="G9892" i="19"/>
  <c r="H502" i="19"/>
  <c r="G503" i="19"/>
  <c r="H4906" i="19"/>
  <c r="G4907" i="19"/>
  <c r="H616" i="19"/>
  <c r="G617" i="19"/>
  <c r="H4025" i="19"/>
  <c r="G4026" i="19"/>
  <c r="H9601" i="19"/>
  <c r="G9602" i="19"/>
  <c r="G2284" i="19"/>
  <c r="H2283" i="19"/>
  <c r="G4770" i="19"/>
  <c r="H4769" i="19"/>
  <c r="H8433" i="19"/>
  <c r="G8434" i="19"/>
  <c r="H451" i="19"/>
  <c r="G452" i="19"/>
  <c r="H4506" i="19"/>
  <c r="G4507" i="19"/>
  <c r="H4712" i="19"/>
  <c r="G4713" i="19"/>
  <c r="H4596" i="19"/>
  <c r="G4597" i="19"/>
  <c r="H6738" i="19"/>
  <c r="G6739" i="19"/>
  <c r="H5136" i="19"/>
  <c r="G5137" i="19"/>
  <c r="H5862" i="19"/>
  <c r="G5863" i="19"/>
  <c r="H1130" i="19"/>
  <c r="G1131" i="19"/>
  <c r="H5994" i="19"/>
  <c r="G5995" i="19"/>
  <c r="H351" i="19"/>
  <c r="G352" i="19"/>
  <c r="H8237" i="19"/>
  <c r="G8238" i="19"/>
  <c r="H10091" i="19"/>
  <c r="G10092" i="19"/>
  <c r="H5669" i="19"/>
  <c r="G5670" i="19"/>
  <c r="H3759" i="19"/>
  <c r="G3760" i="19"/>
  <c r="H10874" i="19"/>
  <c r="G10875" i="19"/>
  <c r="H167" i="19"/>
  <c r="G168" i="19"/>
  <c r="H10679" i="19"/>
  <c r="G10680" i="19"/>
  <c r="H2448" i="19"/>
  <c r="G2449" i="19"/>
  <c r="H6460" i="19"/>
  <c r="G6461" i="19"/>
  <c r="G733" i="19"/>
  <c r="H732" i="19"/>
  <c r="H10033" i="19"/>
  <c r="G10034" i="19"/>
  <c r="H11445" i="19"/>
  <c r="G11446" i="19"/>
  <c r="H4730" i="19"/>
  <c r="G4731" i="19"/>
  <c r="H10831" i="19"/>
  <c r="G10832" i="19"/>
  <c r="H9721" i="19"/>
  <c r="G9722" i="19"/>
  <c r="H10470" i="19"/>
  <c r="G10471" i="19"/>
  <c r="H6301" i="19"/>
  <c r="G6302" i="19"/>
  <c r="H8035" i="19"/>
  <c r="G8036" i="19"/>
  <c r="H6896" i="19"/>
  <c r="G6897" i="19"/>
  <c r="H9663" i="19"/>
  <c r="G9664" i="19"/>
  <c r="H9991" i="19"/>
  <c r="G9992" i="19"/>
  <c r="H2254" i="19"/>
  <c r="G2255" i="19"/>
  <c r="H4114" i="19"/>
  <c r="G4115" i="19"/>
  <c r="G5106" i="19"/>
  <c r="H5105" i="19"/>
  <c r="H6092" i="19"/>
  <c r="G6093" i="19"/>
  <c r="H2369" i="19"/>
  <c r="G2370" i="19"/>
  <c r="H7474" i="19"/>
  <c r="G7475" i="19"/>
  <c r="H2340" i="19"/>
  <c r="G2341" i="19"/>
  <c r="H10057" i="19"/>
  <c r="G10058" i="19"/>
  <c r="H6562" i="19"/>
  <c r="G6563" i="19"/>
  <c r="H3183" i="19"/>
  <c r="G3184" i="19"/>
  <c r="G4634" i="19"/>
  <c r="H4633" i="19"/>
  <c r="H6435" i="19"/>
  <c r="G6436" i="19"/>
  <c r="H11827" i="19"/>
  <c r="G11828" i="19"/>
  <c r="H5026" i="19"/>
  <c r="G5027" i="19"/>
  <c r="H5695" i="19"/>
  <c r="G5696" i="19"/>
  <c r="H6831" i="19"/>
  <c r="G6832" i="19"/>
  <c r="H3572" i="19"/>
  <c r="G3573" i="19"/>
  <c r="H6625" i="19"/>
  <c r="G6626" i="19"/>
  <c r="G915" i="19"/>
  <c r="H914" i="19"/>
  <c r="H12186" i="19"/>
  <c r="G12187" i="19"/>
  <c r="H11819" i="19"/>
  <c r="G11820" i="19"/>
  <c r="H3703" i="19"/>
  <c r="G3704" i="19"/>
  <c r="H4391" i="19"/>
  <c r="G4392" i="19"/>
  <c r="H2974" i="19"/>
  <c r="G2975" i="19"/>
  <c r="H11190" i="19"/>
  <c r="G11191" i="19"/>
  <c r="H3237" i="19"/>
  <c r="G3238" i="19"/>
  <c r="H4356" i="19"/>
  <c r="G4357" i="19"/>
  <c r="H2577" i="19"/>
  <c r="G2578" i="19"/>
  <c r="H107" i="19"/>
  <c r="G108" i="19"/>
  <c r="H10114" i="19"/>
  <c r="G10115" i="19"/>
  <c r="H10230" i="19"/>
  <c r="G10231" i="19"/>
  <c r="H1263" i="19"/>
  <c r="G1264" i="19"/>
  <c r="H7780" i="19"/>
  <c r="G7781" i="19"/>
  <c r="H2753" i="19"/>
  <c r="G2754" i="19"/>
  <c r="G697" i="19"/>
  <c r="H696" i="19"/>
  <c r="H2779" i="19"/>
  <c r="G2780" i="19"/>
  <c r="H8069" i="19"/>
  <c r="G8070" i="19"/>
  <c r="H271" i="19"/>
  <c r="G272" i="19"/>
  <c r="H7104" i="19"/>
  <c r="G7105" i="19"/>
  <c r="H2392" i="19"/>
  <c r="G2393" i="19"/>
  <c r="H12264" i="19"/>
  <c r="G12265" i="19"/>
  <c r="H7068" i="19"/>
  <c r="G7069" i="19"/>
  <c r="H5304" i="19"/>
  <c r="G5305" i="19"/>
  <c r="H3793" i="19"/>
  <c r="G3794" i="19"/>
  <c r="H8424" i="19"/>
  <c r="G8425" i="19"/>
  <c r="H12093" i="19"/>
  <c r="G12094" i="19"/>
  <c r="H8741" i="19"/>
  <c r="G8742" i="19"/>
  <c r="G7331" i="19"/>
  <c r="H7330" i="19"/>
  <c r="H11707" i="19"/>
  <c r="G11708" i="19"/>
  <c r="H11708" i="19" s="1"/>
  <c r="G3266" i="19"/>
  <c r="H3265" i="19"/>
  <c r="H1006" i="19"/>
  <c r="G1007" i="19"/>
  <c r="H7364" i="19"/>
  <c r="G7365" i="19"/>
  <c r="H11389" i="19"/>
  <c r="G11390" i="19"/>
  <c r="H11427" i="19"/>
  <c r="G11428" i="19"/>
  <c r="H7509" i="19"/>
  <c r="G7510" i="19"/>
  <c r="H6373" i="19"/>
  <c r="G6374" i="19"/>
  <c r="H10437" i="19"/>
  <c r="G10438" i="19"/>
  <c r="H10963" i="19"/>
  <c r="G10964" i="19"/>
  <c r="H9636" i="19"/>
  <c r="G9637" i="19"/>
  <c r="H2662" i="19"/>
  <c r="G2663" i="19"/>
  <c r="H10257" i="19"/>
  <c r="G10258" i="19"/>
  <c r="H9692" i="19"/>
  <c r="G9693" i="19"/>
  <c r="H9763" i="19"/>
  <c r="G9764" i="19"/>
  <c r="G7019" i="19"/>
  <c r="H7018" i="19"/>
  <c r="H3453" i="19"/>
  <c r="G3454" i="19"/>
  <c r="H6985" i="19"/>
  <c r="G6986" i="19"/>
  <c r="G5777" i="19"/>
  <c r="H5776" i="19"/>
  <c r="H8551" i="19"/>
  <c r="G8552" i="19"/>
  <c r="H2962" i="19"/>
  <c r="G2963" i="19"/>
  <c r="H8978" i="19"/>
  <c r="G8979" i="19"/>
  <c r="H10341" i="19"/>
  <c r="G10342" i="19"/>
  <c r="H4142" i="19"/>
  <c r="G4143" i="19"/>
  <c r="G554" i="19"/>
  <c r="H553" i="19"/>
  <c r="H332" i="19"/>
  <c r="G333" i="19"/>
  <c r="H7816" i="19"/>
  <c r="G7817" i="19"/>
  <c r="H3952" i="19"/>
  <c r="G3953" i="19"/>
  <c r="H8833" i="19"/>
  <c r="G8834" i="19"/>
  <c r="H4561" i="19"/>
  <c r="G4562" i="19"/>
  <c r="H9117" i="19"/>
  <c r="G9118" i="19"/>
  <c r="H11715" i="19"/>
  <c r="G11716" i="19"/>
  <c r="H6651" i="19"/>
  <c r="G6652" i="19"/>
  <c r="H11373" i="19"/>
  <c r="G11374" i="19"/>
  <c r="H4461" i="19"/>
  <c r="G4462" i="19"/>
  <c r="G3534" i="19"/>
  <c r="H3533" i="19"/>
  <c r="H8519" i="19"/>
  <c r="G8520" i="19"/>
  <c r="G4791" i="19"/>
  <c r="H4790" i="19"/>
  <c r="H12176" i="19"/>
  <c r="G12177" i="19"/>
  <c r="H11991" i="19"/>
  <c r="G11992" i="19"/>
  <c r="H9079" i="19"/>
  <c r="G9080" i="19"/>
  <c r="G1623" i="19"/>
  <c r="H1622" i="19"/>
  <c r="H9865" i="19"/>
  <c r="G9866" i="19"/>
  <c r="H1991" i="19"/>
  <c r="G1992" i="19"/>
  <c r="H5976" i="19"/>
  <c r="G5977" i="19"/>
  <c r="H20" i="19"/>
  <c r="G21" i="19"/>
  <c r="H1689" i="19"/>
  <c r="G1690" i="19"/>
  <c r="H8397" i="19"/>
  <c r="G8398" i="19"/>
  <c r="G3422" i="19"/>
  <c r="H3421" i="19"/>
  <c r="H7302" i="19"/>
  <c r="G7303" i="19"/>
  <c r="H7284" i="19"/>
  <c r="G7285" i="19"/>
  <c r="H538" i="19"/>
  <c r="G539" i="19"/>
  <c r="H1575" i="19"/>
  <c r="G1576" i="19"/>
  <c r="H7260" i="19"/>
  <c r="G7261" i="19"/>
  <c r="H1112" i="19"/>
  <c r="G1113" i="19"/>
  <c r="H1431" i="19"/>
  <c r="G1432" i="19"/>
  <c r="G5626" i="19"/>
  <c r="H5625" i="19"/>
  <c r="H4536" i="19"/>
  <c r="G4537" i="19"/>
  <c r="G6574" i="19"/>
  <c r="H6573" i="19"/>
  <c r="H3379" i="19"/>
  <c r="G3380" i="19"/>
  <c r="H1509" i="19"/>
  <c r="G1510" i="19"/>
  <c r="P75" i="10"/>
  <c r="Q75" i="10"/>
  <c r="P99" i="10"/>
  <c r="Q99" i="10"/>
  <c r="Q339" i="11"/>
  <c r="A40" i="5"/>
  <c r="K123" i="11"/>
  <c r="J123" i="11"/>
  <c r="L241" i="10"/>
  <c r="L243" i="10" s="1"/>
  <c r="P243" i="10" s="1"/>
  <c r="Q195" i="10"/>
  <c r="L25" i="11"/>
  <c r="L27" i="11" s="1"/>
  <c r="P27" i="11" s="1"/>
  <c r="L49" i="10"/>
  <c r="L51" i="10" s="1"/>
  <c r="P51" i="10" s="1"/>
  <c r="L97" i="11"/>
  <c r="L99" i="11" s="1"/>
  <c r="P99" i="11" s="1"/>
  <c r="Q147" i="10"/>
  <c r="Q123" i="10"/>
  <c r="Q219" i="11"/>
  <c r="K3" i="10"/>
  <c r="J3" i="10"/>
  <c r="K27" i="10"/>
  <c r="J27" i="10"/>
  <c r="K171" i="11"/>
  <c r="J171" i="11"/>
  <c r="J315" i="11"/>
  <c r="K315" i="11"/>
  <c r="Q147" i="11"/>
  <c r="K363" i="11"/>
  <c r="J363" i="11"/>
  <c r="L217" i="10"/>
  <c r="L219" i="10" s="1"/>
  <c r="P219" i="10" s="1"/>
  <c r="Q219" i="10"/>
  <c r="A34" i="5"/>
  <c r="B28" i="5" s="1"/>
  <c r="K75" i="11"/>
  <c r="J75" i="11"/>
  <c r="Q195" i="11"/>
  <c r="L193" i="11"/>
  <c r="L195" i="11" s="1"/>
  <c r="P195" i="11" s="1"/>
  <c r="L49" i="11"/>
  <c r="L51" i="11" s="1"/>
  <c r="P51" i="11" s="1"/>
  <c r="L1" i="11"/>
  <c r="L3" i="11" s="1"/>
  <c r="P3" i="11" s="1"/>
  <c r="Q243" i="11"/>
  <c r="Q171" i="10"/>
  <c r="N60" i="9"/>
  <c r="J267" i="11"/>
  <c r="H3038" i="19" l="1"/>
  <c r="G3039" i="19"/>
  <c r="H5899" i="19"/>
  <c r="G5900" i="19"/>
  <c r="H2124" i="19"/>
  <c r="G2125" i="19"/>
  <c r="H7545" i="19"/>
  <c r="G7546" i="19"/>
  <c r="H9954" i="19"/>
  <c r="G9955" i="19"/>
  <c r="H1470" i="19"/>
  <c r="G1471" i="19"/>
  <c r="G3354" i="19"/>
  <c r="H3353" i="19"/>
  <c r="H8365" i="19"/>
  <c r="G8366" i="19"/>
  <c r="H4816" i="19"/>
  <c r="G4817" i="19"/>
  <c r="H6776" i="19"/>
  <c r="G6777" i="19"/>
  <c r="H2220" i="19"/>
  <c r="G2221" i="19"/>
  <c r="G5328" i="19"/>
  <c r="H5327" i="19"/>
  <c r="H3400" i="19"/>
  <c r="G3401" i="19"/>
  <c r="H6062" i="19"/>
  <c r="G6063" i="19"/>
  <c r="H3649" i="19"/>
  <c r="G3650" i="19"/>
  <c r="H585" i="19"/>
  <c r="G586" i="19"/>
  <c r="H5959" i="19"/>
  <c r="G5960" i="19"/>
  <c r="G1365" i="19"/>
  <c r="H1364" i="19"/>
  <c r="H7710" i="19"/>
  <c r="G7711" i="19"/>
  <c r="H4676" i="19"/>
  <c r="G4677" i="19"/>
  <c r="G2766" i="19"/>
  <c r="H2765" i="19"/>
  <c r="H1397" i="19"/>
  <c r="G1398" i="19"/>
  <c r="G1375" i="19"/>
  <c r="H1374" i="19"/>
  <c r="G2088" i="19"/>
  <c r="H2087" i="19"/>
  <c r="G5826" i="19"/>
  <c r="H5825" i="19"/>
  <c r="H4297" i="19"/>
  <c r="G4298" i="19"/>
  <c r="G5928" i="19"/>
  <c r="H5927" i="19"/>
  <c r="H8133" i="19"/>
  <c r="G8134" i="19"/>
  <c r="H5581" i="19"/>
  <c r="G5582" i="19"/>
  <c r="H2048" i="19"/>
  <c r="G2049" i="19"/>
  <c r="H8208" i="19"/>
  <c r="G8209" i="19"/>
  <c r="G825" i="19"/>
  <c r="H824" i="19"/>
  <c r="H7670" i="19"/>
  <c r="G7671" i="19"/>
  <c r="H2845" i="19"/>
  <c r="G2846" i="19"/>
  <c r="G7033" i="19"/>
  <c r="H7032" i="19"/>
  <c r="H2105" i="19"/>
  <c r="G2106" i="19"/>
  <c r="G372" i="19"/>
  <c r="H371" i="19"/>
  <c r="H9819" i="19"/>
  <c r="G9820" i="19"/>
  <c r="H1541" i="19"/>
  <c r="G1542" i="19"/>
  <c r="G7562" i="19"/>
  <c r="H7561" i="19"/>
  <c r="H3437" i="19"/>
  <c r="G3438" i="19"/>
  <c r="H5801" i="19"/>
  <c r="G5802" i="19"/>
  <c r="G6932" i="19"/>
  <c r="H6931" i="19"/>
  <c r="G8272" i="19"/>
  <c r="H8271" i="19"/>
  <c r="H4791" i="19"/>
  <c r="G4792" i="19"/>
  <c r="H6574" i="19"/>
  <c r="G6575" i="19"/>
  <c r="H4634" i="19"/>
  <c r="G4635" i="19"/>
  <c r="H4537" i="19"/>
  <c r="G4538" i="19"/>
  <c r="H1576" i="19"/>
  <c r="G1577" i="19"/>
  <c r="H8398" i="19"/>
  <c r="G8399" i="19"/>
  <c r="H11716" i="19"/>
  <c r="G11717" i="19"/>
  <c r="H333" i="19"/>
  <c r="G334" i="19"/>
  <c r="G2964" i="19"/>
  <c r="H2963" i="19"/>
  <c r="H10964" i="19"/>
  <c r="G10965" i="19"/>
  <c r="H7365" i="19"/>
  <c r="G7366" i="19"/>
  <c r="H8742" i="19"/>
  <c r="G8743" i="19"/>
  <c r="H12265" i="19"/>
  <c r="G12266" i="19"/>
  <c r="H2780" i="19"/>
  <c r="G2781" i="19"/>
  <c r="H10115" i="19"/>
  <c r="G10116" i="19"/>
  <c r="G2976" i="19"/>
  <c r="H2975" i="19"/>
  <c r="H12187" i="19"/>
  <c r="G12188" i="19"/>
  <c r="G5028" i="19"/>
  <c r="H5027" i="19"/>
  <c r="H3184" i="19"/>
  <c r="G3185" i="19"/>
  <c r="H2370" i="19"/>
  <c r="G2371" i="19"/>
  <c r="H9664" i="19"/>
  <c r="G9665" i="19"/>
  <c r="H10832" i="19"/>
  <c r="G10833" i="19"/>
  <c r="H3760" i="19"/>
  <c r="G3761" i="19"/>
  <c r="H5995" i="19"/>
  <c r="G5996" i="19"/>
  <c r="H4597" i="19"/>
  <c r="G4598" i="19"/>
  <c r="H503" i="19"/>
  <c r="G504" i="19"/>
  <c r="H4219" i="19"/>
  <c r="G4220" i="19"/>
  <c r="H5634" i="19"/>
  <c r="G5635" i="19"/>
  <c r="H4270" i="19"/>
  <c r="G4271" i="19"/>
  <c r="G1058" i="19"/>
  <c r="H1057" i="19"/>
  <c r="H7745" i="19"/>
  <c r="G7746" i="19"/>
  <c r="H7946" i="19"/>
  <c r="G7947" i="19"/>
  <c r="H7914" i="19"/>
  <c r="G7915" i="19"/>
  <c r="H3505" i="19"/>
  <c r="G3506" i="19"/>
  <c r="G5444" i="19"/>
  <c r="H5443" i="19"/>
  <c r="H12142" i="19"/>
  <c r="G12143" i="19"/>
  <c r="H3489" i="19"/>
  <c r="G3490" i="19"/>
  <c r="H11752" i="19"/>
  <c r="G11753" i="19"/>
  <c r="H6482" i="19"/>
  <c r="G6483" i="19"/>
  <c r="H9421" i="19"/>
  <c r="G9422" i="19"/>
  <c r="H8667" i="19"/>
  <c r="G8668" i="19"/>
  <c r="H11488" i="19"/>
  <c r="G11489" i="19"/>
  <c r="H8490" i="19"/>
  <c r="G8491" i="19"/>
  <c r="H12001" i="19"/>
  <c r="G12002" i="19"/>
  <c r="H9570" i="19"/>
  <c r="G9571" i="19"/>
  <c r="H7141" i="19"/>
  <c r="G7142" i="19"/>
  <c r="H5548" i="19"/>
  <c r="G5549" i="19"/>
  <c r="G3859" i="19"/>
  <c r="H3858" i="19"/>
  <c r="G1220" i="19"/>
  <c r="H1219" i="19"/>
  <c r="H981" i="19"/>
  <c r="G982" i="19"/>
  <c r="H6338" i="19"/>
  <c r="G6339" i="19"/>
  <c r="H11312" i="19"/>
  <c r="G11313" i="19"/>
  <c r="H8634" i="19"/>
  <c r="G8635" i="19"/>
  <c r="H11558" i="19"/>
  <c r="G11559" i="19"/>
  <c r="H11632" i="19"/>
  <c r="G11633" i="19"/>
  <c r="H9791" i="19"/>
  <c r="G9792" i="19"/>
  <c r="H10139" i="19"/>
  <c r="G10140" i="19"/>
  <c r="H8104" i="19"/>
  <c r="G8105" i="19"/>
  <c r="H5590" i="19"/>
  <c r="G5591" i="19"/>
  <c r="G3060" i="19"/>
  <c r="H3059" i="19"/>
  <c r="H7982" i="19"/>
  <c r="G7983" i="19"/>
  <c r="H4320" i="19"/>
  <c r="G4321" i="19"/>
  <c r="H11644" i="19"/>
  <c r="G11645" i="19"/>
  <c r="H5525" i="19"/>
  <c r="G5526" i="19"/>
  <c r="H9262" i="19"/>
  <c r="G9263" i="19"/>
  <c r="G10407" i="19"/>
  <c r="H10406" i="19"/>
  <c r="H12066" i="19"/>
  <c r="G12067" i="19"/>
  <c r="H4770" i="19"/>
  <c r="G4771" i="19"/>
  <c r="H1611" i="19"/>
  <c r="G1612" i="19"/>
  <c r="H1623" i="19"/>
  <c r="G1624" i="19"/>
  <c r="H733" i="19"/>
  <c r="G734" i="19"/>
  <c r="H539" i="19"/>
  <c r="G540" i="19"/>
  <c r="H1690" i="19"/>
  <c r="G1691" i="19"/>
  <c r="H9080" i="19"/>
  <c r="G9081" i="19"/>
  <c r="H9118" i="19"/>
  <c r="G9119" i="19"/>
  <c r="H8552" i="19"/>
  <c r="G8553" i="19"/>
  <c r="H9764" i="19"/>
  <c r="G9765" i="19"/>
  <c r="H10438" i="19"/>
  <c r="G10439" i="19"/>
  <c r="H12094" i="19"/>
  <c r="G12095" i="19"/>
  <c r="G2394" i="19"/>
  <c r="H2393" i="19"/>
  <c r="H108" i="19"/>
  <c r="G109" i="19"/>
  <c r="H11828" i="19"/>
  <c r="G11829" i="19"/>
  <c r="H6563" i="19"/>
  <c r="G6564" i="19"/>
  <c r="H6093" i="19"/>
  <c r="G6094" i="19"/>
  <c r="H6897" i="19"/>
  <c r="G6898" i="19"/>
  <c r="G4732" i="19"/>
  <c r="H4731" i="19"/>
  <c r="H6461" i="19"/>
  <c r="G6462" i="19"/>
  <c r="H5670" i="19"/>
  <c r="G5671" i="19"/>
  <c r="H4713" i="19"/>
  <c r="G4714" i="19"/>
  <c r="H9892" i="19"/>
  <c r="G9893" i="19"/>
  <c r="H2817" i="19"/>
  <c r="G2818" i="19"/>
  <c r="H5313" i="19"/>
  <c r="G5314" i="19"/>
  <c r="H11782" i="19"/>
  <c r="G11783" i="19"/>
  <c r="H302" i="19"/>
  <c r="G303" i="19"/>
  <c r="H6288" i="19"/>
  <c r="G6289" i="19"/>
  <c r="H5259" i="19"/>
  <c r="G5260" i="19"/>
  <c r="H11258" i="19"/>
  <c r="G11259" i="19"/>
  <c r="H891" i="19"/>
  <c r="G892" i="19"/>
  <c r="H1784" i="19"/>
  <c r="G1785" i="19"/>
  <c r="H3920" i="19"/>
  <c r="G3921" i="19"/>
  <c r="H141" i="19"/>
  <c r="G142" i="19"/>
  <c r="H4171" i="19"/>
  <c r="G4172" i="19"/>
  <c r="H7865" i="19"/>
  <c r="G7866" i="19"/>
  <c r="H11670" i="19"/>
  <c r="G11671" i="19"/>
  <c r="H4428" i="19"/>
  <c r="G4429" i="19"/>
  <c r="G236" i="19"/>
  <c r="H235" i="19"/>
  <c r="H11154" i="19"/>
  <c r="G11155" i="19"/>
  <c r="H5459" i="19"/>
  <c r="G5460" i="19"/>
  <c r="H6674" i="19"/>
  <c r="G6675" i="19"/>
  <c r="H5053" i="19"/>
  <c r="G5054" i="19"/>
  <c r="H10848" i="19"/>
  <c r="G10849" i="19"/>
  <c r="G12125" i="19"/>
  <c r="H12124" i="19"/>
  <c r="H4366" i="19"/>
  <c r="G4367" i="19"/>
  <c r="H8003" i="19"/>
  <c r="G8004" i="19"/>
  <c r="H6865" i="19"/>
  <c r="G6866" i="19"/>
  <c r="H10012" i="19"/>
  <c r="G10013" i="19"/>
  <c r="H2707" i="19"/>
  <c r="G2708" i="19"/>
  <c r="H10584" i="19"/>
  <c r="G10585" i="19"/>
  <c r="G3072" i="19"/>
  <c r="H3071" i="19"/>
  <c r="H3604" i="19"/>
  <c r="G3605" i="19"/>
  <c r="H636" i="19"/>
  <c r="G637" i="19"/>
  <c r="H2648" i="19"/>
  <c r="G2649" i="19"/>
  <c r="H11336" i="19"/>
  <c r="G11337" i="19"/>
  <c r="H3302" i="19"/>
  <c r="G3303" i="19"/>
  <c r="G7899" i="19"/>
  <c r="H7898" i="19"/>
  <c r="H1878" i="19"/>
  <c r="G1879" i="19"/>
  <c r="H90" i="19"/>
  <c r="G91" i="19"/>
  <c r="H5356" i="19"/>
  <c r="G5357" i="19"/>
  <c r="H11952" i="19"/>
  <c r="G11953" i="19"/>
  <c r="H7019" i="19"/>
  <c r="G7020" i="19"/>
  <c r="H554" i="19"/>
  <c r="G555" i="19"/>
  <c r="H915" i="19"/>
  <c r="G916" i="19"/>
  <c r="H2147" i="19"/>
  <c r="G2148" i="19"/>
  <c r="H11031" i="19"/>
  <c r="G11032" i="19"/>
  <c r="H5166" i="19"/>
  <c r="G5167" i="19"/>
  <c r="H1339" i="19"/>
  <c r="G1340" i="19"/>
  <c r="H4932" i="19"/>
  <c r="G4933" i="19"/>
  <c r="H3534" i="19"/>
  <c r="G3535" i="19"/>
  <c r="H5626" i="19"/>
  <c r="G5627" i="19"/>
  <c r="H697" i="19"/>
  <c r="G698" i="19"/>
  <c r="H2284" i="19"/>
  <c r="G2285" i="19"/>
  <c r="H1432" i="19"/>
  <c r="G1433" i="19"/>
  <c r="H7285" i="19"/>
  <c r="G7286" i="19"/>
  <c r="H21" i="19"/>
  <c r="G22" i="19"/>
  <c r="H11992" i="19"/>
  <c r="G11993" i="19"/>
  <c r="H4462" i="19"/>
  <c r="G4463" i="19"/>
  <c r="H4562" i="19"/>
  <c r="G4563" i="19"/>
  <c r="H9693" i="19"/>
  <c r="G9694" i="19"/>
  <c r="H6374" i="19"/>
  <c r="G6375" i="19"/>
  <c r="H1007" i="19"/>
  <c r="G1008" i="19"/>
  <c r="H8425" i="19"/>
  <c r="G8426" i="19"/>
  <c r="H8426" i="19" s="1"/>
  <c r="H7105" i="19"/>
  <c r="G7106" i="19"/>
  <c r="H2754" i="19"/>
  <c r="G2755" i="19"/>
  <c r="H2578" i="19"/>
  <c r="G2579" i="19"/>
  <c r="H6626" i="19"/>
  <c r="G6627" i="19"/>
  <c r="H6436" i="19"/>
  <c r="G6437" i="19"/>
  <c r="H10058" i="19"/>
  <c r="G10059" i="19"/>
  <c r="H8036" i="19"/>
  <c r="G8037" i="19"/>
  <c r="H2449" i="19"/>
  <c r="G2450" i="19"/>
  <c r="H10092" i="19"/>
  <c r="G10093" i="19"/>
  <c r="H1131" i="19"/>
  <c r="G1132" i="19"/>
  <c r="H4507" i="19"/>
  <c r="G4508" i="19"/>
  <c r="H9602" i="19"/>
  <c r="G9603" i="19"/>
  <c r="H9516" i="19"/>
  <c r="G9517" i="19"/>
  <c r="H2460" i="19"/>
  <c r="G2461" i="19"/>
  <c r="H3990" i="19"/>
  <c r="G3991" i="19"/>
  <c r="H1890" i="19"/>
  <c r="G1891" i="19"/>
  <c r="H9752" i="19"/>
  <c r="G9753" i="19"/>
  <c r="H3676" i="19"/>
  <c r="G3677" i="19"/>
  <c r="H11228" i="19"/>
  <c r="G11229" i="19"/>
  <c r="H7613" i="19"/>
  <c r="G7614" i="19"/>
  <c r="H11053" i="19"/>
  <c r="G11054" i="19"/>
  <c r="H1957" i="19"/>
  <c r="G1958" i="19"/>
  <c r="H12229" i="19"/>
  <c r="G12230" i="19"/>
  <c r="H1256" i="19"/>
  <c r="G1257" i="19"/>
  <c r="H10199" i="19"/>
  <c r="G10200" i="19"/>
  <c r="H8305" i="19"/>
  <c r="G8306" i="19"/>
  <c r="H5289" i="19"/>
  <c r="G5290" i="19"/>
  <c r="H10165" i="19"/>
  <c r="G10166" i="19"/>
  <c r="H8330" i="19"/>
  <c r="G8331" i="19"/>
  <c r="G769" i="19"/>
  <c r="H768" i="19"/>
  <c r="G3889" i="19"/>
  <c r="H3888" i="19"/>
  <c r="H7400" i="19"/>
  <c r="G7401" i="19"/>
  <c r="G3224" i="19"/>
  <c r="H3223" i="19"/>
  <c r="H527" i="19"/>
  <c r="G528" i="19"/>
  <c r="H3639" i="19"/>
  <c r="G3640" i="19"/>
  <c r="H10715" i="19"/>
  <c r="G10716" i="19"/>
  <c r="H9462" i="19"/>
  <c r="G9463" i="19"/>
  <c r="H2700" i="19"/>
  <c r="G2701" i="19"/>
  <c r="H2701" i="19" s="1"/>
  <c r="H4496" i="19"/>
  <c r="G4497" i="19"/>
  <c r="H10493" i="19"/>
  <c r="G10494" i="19"/>
  <c r="H7436" i="19"/>
  <c r="G7437" i="19"/>
  <c r="H10988" i="19"/>
  <c r="G10989" i="19"/>
  <c r="H1308" i="19"/>
  <c r="G1309" i="19"/>
  <c r="H8196" i="19"/>
  <c r="G8197" i="19"/>
  <c r="H11917" i="19"/>
  <c r="G11918" i="19"/>
  <c r="H6164" i="19"/>
  <c r="G6165" i="19"/>
  <c r="H12046" i="19"/>
  <c r="G12047" i="19"/>
  <c r="H11594" i="19"/>
  <c r="G11595" i="19"/>
  <c r="H2497" i="19"/>
  <c r="G2498" i="19"/>
  <c r="H8906" i="19"/>
  <c r="G8907" i="19"/>
  <c r="H12055" i="19"/>
  <c r="G12056" i="19"/>
  <c r="H9225" i="19"/>
  <c r="G9226" i="19"/>
  <c r="H6235" i="19"/>
  <c r="G6236" i="19"/>
  <c r="H203" i="19"/>
  <c r="G204" i="19"/>
  <c r="H6115" i="19"/>
  <c r="G6116" i="19"/>
  <c r="H5106" i="19"/>
  <c r="G5107" i="19"/>
  <c r="H853" i="19"/>
  <c r="G854" i="19"/>
  <c r="G5778" i="19"/>
  <c r="H5777" i="19"/>
  <c r="H1510" i="19"/>
  <c r="G1511" i="19"/>
  <c r="H1113" i="19"/>
  <c r="G1114" i="19"/>
  <c r="H7303" i="19"/>
  <c r="G7304" i="19"/>
  <c r="H5977" i="19"/>
  <c r="G5978" i="19"/>
  <c r="H12177" i="19"/>
  <c r="G12178" i="19"/>
  <c r="H11374" i="19"/>
  <c r="G11375" i="19"/>
  <c r="H8834" i="19"/>
  <c r="G8835" i="19"/>
  <c r="H4143" i="19"/>
  <c r="G4144" i="19"/>
  <c r="H6986" i="19"/>
  <c r="G6987" i="19"/>
  <c r="H10258" i="19"/>
  <c r="G10259" i="19"/>
  <c r="H7510" i="19"/>
  <c r="G7511" i="19"/>
  <c r="H3794" i="19"/>
  <c r="G3795" i="19"/>
  <c r="H7781" i="19"/>
  <c r="G7782" i="19"/>
  <c r="H4357" i="19"/>
  <c r="G4358" i="19"/>
  <c r="H4392" i="19"/>
  <c r="G4393" i="19"/>
  <c r="H3573" i="19"/>
  <c r="G3574" i="19"/>
  <c r="H4115" i="19"/>
  <c r="G4116" i="19"/>
  <c r="H6302" i="19"/>
  <c r="G6303" i="19"/>
  <c r="H10680" i="19"/>
  <c r="G10681" i="19"/>
  <c r="H5863" i="19"/>
  <c r="G5864" i="19"/>
  <c r="H452" i="19"/>
  <c r="G453" i="19"/>
  <c r="H4026" i="19"/>
  <c r="G4027" i="19"/>
  <c r="H11120" i="19"/>
  <c r="G11121" i="19"/>
  <c r="H2883" i="19"/>
  <c r="G2884" i="19"/>
  <c r="G8" i="19"/>
  <c r="H7" i="19"/>
  <c r="H3728" i="19"/>
  <c r="G3729" i="19"/>
  <c r="G3146" i="19"/>
  <c r="H3145" i="19"/>
  <c r="H3826" i="19"/>
  <c r="G3827" i="19"/>
  <c r="H10767" i="19"/>
  <c r="G10768" i="19"/>
  <c r="H5229" i="19"/>
  <c r="G5230" i="19"/>
  <c r="H416" i="19"/>
  <c r="G417" i="19"/>
  <c r="H11084" i="19"/>
  <c r="G11085" i="19"/>
  <c r="H9048" i="19"/>
  <c r="G9049" i="19"/>
  <c r="G56" i="19"/>
  <c r="H55" i="19"/>
  <c r="H9018" i="19"/>
  <c r="G9019" i="19"/>
  <c r="H3322" i="19"/>
  <c r="G3323" i="19"/>
  <c r="H11880" i="19"/>
  <c r="G11881" i="19"/>
  <c r="H9178" i="19"/>
  <c r="G9179" i="19"/>
  <c r="H8580" i="19"/>
  <c r="G8581" i="19"/>
  <c r="H1924" i="19"/>
  <c r="G1925" i="19"/>
  <c r="H1925" i="19" s="1"/>
  <c r="H2619" i="19"/>
  <c r="G2620" i="19"/>
  <c r="H2028" i="19"/>
  <c r="G2029" i="19"/>
  <c r="H6199" i="19"/>
  <c r="G6200" i="19"/>
  <c r="H9186" i="19"/>
  <c r="G9187" i="19"/>
  <c r="H7531" i="19"/>
  <c r="G7532" i="19"/>
  <c r="H5495" i="19"/>
  <c r="G5496" i="19"/>
  <c r="H11288" i="19"/>
  <c r="G11289" i="19"/>
  <c r="H6254" i="19"/>
  <c r="G6255" i="19"/>
  <c r="H10371" i="19"/>
  <c r="G10372" i="19"/>
  <c r="G1667" i="19"/>
  <c r="H1666" i="19"/>
  <c r="H10730" i="19"/>
  <c r="G10731" i="19"/>
  <c r="H9382" i="19"/>
  <c r="G9383" i="19"/>
  <c r="H4076" i="19"/>
  <c r="G4077" i="19"/>
  <c r="H10804" i="19"/>
  <c r="G10805" i="19"/>
  <c r="H11496" i="19"/>
  <c r="G11497" i="19"/>
  <c r="G661" i="19"/>
  <c r="H660" i="19"/>
  <c r="H7829" i="19"/>
  <c r="G7830" i="19"/>
  <c r="H4999" i="19"/>
  <c r="G5000" i="19"/>
  <c r="G3267" i="19"/>
  <c r="H3266" i="19"/>
  <c r="H4868" i="19"/>
  <c r="G4869" i="19"/>
  <c r="G7182" i="19"/>
  <c r="H7181" i="19"/>
  <c r="H1931" i="19"/>
  <c r="G1932" i="19"/>
  <c r="H4837" i="19"/>
  <c r="G4838" i="19"/>
  <c r="H3380" i="19"/>
  <c r="G3381" i="19"/>
  <c r="H1992" i="19"/>
  <c r="G1993" i="19"/>
  <c r="H6652" i="19"/>
  <c r="G6653" i="19"/>
  <c r="H3953" i="19"/>
  <c r="G3954" i="19"/>
  <c r="H10342" i="19"/>
  <c r="G10343" i="19"/>
  <c r="H2663" i="19"/>
  <c r="G2664" i="19"/>
  <c r="H11428" i="19"/>
  <c r="G11429" i="19"/>
  <c r="H5305" i="19"/>
  <c r="G5306" i="19"/>
  <c r="H5306" i="19" s="1"/>
  <c r="H272" i="19"/>
  <c r="G273" i="19"/>
  <c r="H1264" i="19"/>
  <c r="G1265" i="19"/>
  <c r="H3238" i="19"/>
  <c r="G3239" i="19"/>
  <c r="H3704" i="19"/>
  <c r="G3705" i="19"/>
  <c r="H6832" i="19"/>
  <c r="G6833" i="19"/>
  <c r="G2342" i="19"/>
  <c r="H2341" i="19"/>
  <c r="H2255" i="19"/>
  <c r="G2256" i="19"/>
  <c r="H10471" i="19"/>
  <c r="G10472" i="19"/>
  <c r="H11446" i="19"/>
  <c r="G11447" i="19"/>
  <c r="H168" i="19"/>
  <c r="G169" i="19"/>
  <c r="H8238" i="19"/>
  <c r="G8239" i="19"/>
  <c r="H5137" i="19"/>
  <c r="G5138" i="19"/>
  <c r="G618" i="19"/>
  <c r="H617" i="19"/>
  <c r="H4041" i="19"/>
  <c r="G4042" i="19"/>
  <c r="H2182" i="19"/>
  <c r="G2183" i="19"/>
  <c r="H939" i="19"/>
  <c r="G940" i="19"/>
  <c r="H8168" i="19"/>
  <c r="G8169" i="19"/>
  <c r="H8930" i="19"/>
  <c r="G8931" i="19"/>
  <c r="H6800" i="19"/>
  <c r="G6801" i="19"/>
  <c r="H9333" i="19"/>
  <c r="G9334" i="19"/>
  <c r="H2554" i="19"/>
  <c r="G2555" i="19"/>
  <c r="H10931" i="19"/>
  <c r="G10932" i="19"/>
  <c r="H1095" i="19"/>
  <c r="G1096" i="19"/>
  <c r="H2587" i="19"/>
  <c r="G2588" i="19"/>
  <c r="H8781" i="19"/>
  <c r="G8782" i="19"/>
  <c r="H1820" i="19"/>
  <c r="G1821" i="19"/>
  <c r="H4965" i="19"/>
  <c r="G4966" i="19"/>
  <c r="H6522" i="19"/>
  <c r="G6523" i="19"/>
  <c r="H2471" i="19"/>
  <c r="G2472" i="19"/>
  <c r="H10622" i="19"/>
  <c r="G10623" i="19"/>
  <c r="H8767" i="19"/>
  <c r="G8768" i="19"/>
  <c r="H8474" i="19"/>
  <c r="G8475" i="19"/>
  <c r="H11572" i="19"/>
  <c r="G11573" i="19"/>
  <c r="H5749" i="19"/>
  <c r="G5750" i="19"/>
  <c r="H10509" i="19"/>
  <c r="G10510" i="19"/>
  <c r="H1293" i="19"/>
  <c r="G1294" i="19"/>
  <c r="G6701" i="19"/>
  <c r="H6700" i="19"/>
  <c r="G2922" i="19"/>
  <c r="H2921" i="19"/>
  <c r="H9496" i="19"/>
  <c r="G9497" i="19"/>
  <c r="H405" i="19"/>
  <c r="G406" i="19"/>
  <c r="H7646" i="19"/>
  <c r="G7647" i="19"/>
  <c r="H10821" i="19"/>
  <c r="G10822" i="19"/>
  <c r="H11858" i="19"/>
  <c r="G11859" i="19"/>
  <c r="H11468" i="19"/>
  <c r="G11469" i="19"/>
  <c r="H4253" i="19"/>
  <c r="G4254" i="19"/>
  <c r="G4196" i="19"/>
  <c r="H4195" i="19"/>
  <c r="H8703" i="19"/>
  <c r="G8704" i="19"/>
  <c r="H1760" i="19"/>
  <c r="G1761" i="19"/>
  <c r="H5421" i="19"/>
  <c r="G5422" i="19"/>
  <c r="H9352" i="19"/>
  <c r="G9353" i="19"/>
  <c r="H5193" i="19"/>
  <c r="G5194" i="19"/>
  <c r="H9854" i="19"/>
  <c r="G9855" i="19"/>
  <c r="H1179" i="19"/>
  <c r="G1180" i="19"/>
  <c r="H1026" i="19"/>
  <c r="G1027" i="19"/>
  <c r="H6404" i="19"/>
  <c r="G6405" i="19"/>
  <c r="H5685" i="19"/>
  <c r="G5686" i="19"/>
  <c r="G6024" i="19"/>
  <c r="H6023" i="19"/>
  <c r="H7261" i="19"/>
  <c r="G7262" i="19"/>
  <c r="H9866" i="19"/>
  <c r="G9867" i="19"/>
  <c r="H8520" i="19"/>
  <c r="G8521" i="19"/>
  <c r="H7817" i="19"/>
  <c r="G7818" i="19"/>
  <c r="H8979" i="19"/>
  <c r="G8980" i="19"/>
  <c r="H3454" i="19"/>
  <c r="G3455" i="19"/>
  <c r="H9637" i="19"/>
  <c r="G9638" i="19"/>
  <c r="H11390" i="19"/>
  <c r="G11391" i="19"/>
  <c r="H7069" i="19"/>
  <c r="G7070" i="19"/>
  <c r="H8070" i="19"/>
  <c r="G8071" i="19"/>
  <c r="H10231" i="19"/>
  <c r="G10232" i="19"/>
  <c r="H11191" i="19"/>
  <c r="G11192" i="19"/>
  <c r="H11820" i="19"/>
  <c r="G11821" i="19"/>
  <c r="G5697" i="19"/>
  <c r="H5696" i="19"/>
  <c r="H7475" i="19"/>
  <c r="G7476" i="19"/>
  <c r="H9992" i="19"/>
  <c r="G9993" i="19"/>
  <c r="H9722" i="19"/>
  <c r="G9723" i="19"/>
  <c r="H10034" i="19"/>
  <c r="G10035" i="19"/>
  <c r="H10875" i="19"/>
  <c r="G10876" i="19"/>
  <c r="H352" i="19"/>
  <c r="G353" i="19"/>
  <c r="H6739" i="19"/>
  <c r="G6740" i="19"/>
  <c r="G8435" i="19"/>
  <c r="H8434" i="19"/>
  <c r="G4908" i="19"/>
  <c r="H4907" i="19"/>
  <c r="H3008" i="19"/>
  <c r="G3009" i="19"/>
  <c r="H6590" i="19"/>
  <c r="G6591" i="19"/>
  <c r="H8870" i="19"/>
  <c r="G8871" i="19"/>
  <c r="H8616" i="19"/>
  <c r="G8617" i="19"/>
  <c r="H10314" i="19"/>
  <c r="G10315" i="19"/>
  <c r="H8818" i="19"/>
  <c r="G8819" i="19"/>
  <c r="H12039" i="19"/>
  <c r="G12040" i="19"/>
  <c r="H12040" i="19" s="1"/>
  <c r="H11528" i="19"/>
  <c r="G11529" i="19"/>
  <c r="H6133" i="19"/>
  <c r="G6134" i="19"/>
  <c r="H9156" i="19"/>
  <c r="G9157" i="19"/>
  <c r="H10279" i="19"/>
  <c r="G10280" i="19"/>
  <c r="H9926" i="19"/>
  <c r="G9927" i="19"/>
  <c r="H5392" i="19"/>
  <c r="G5393" i="19"/>
  <c r="H7579" i="19"/>
  <c r="G7580" i="19"/>
  <c r="G12197" i="19"/>
  <c r="H12196" i="19"/>
  <c r="G1166" i="19"/>
  <c r="H1165" i="19"/>
  <c r="H9295" i="19"/>
  <c r="G9296" i="19"/>
  <c r="H11682" i="19"/>
  <c r="G11683" i="19"/>
  <c r="H9541" i="19"/>
  <c r="G9542" i="19"/>
  <c r="H11962" i="19"/>
  <c r="G11963" i="19"/>
  <c r="H3107" i="19"/>
  <c r="G3108" i="19"/>
  <c r="H2314" i="19"/>
  <c r="G2315" i="19"/>
  <c r="H11013" i="19"/>
  <c r="G11014" i="19"/>
  <c r="H10644" i="19"/>
  <c r="G10645" i="19"/>
  <c r="H10547" i="19"/>
  <c r="G10548" i="19"/>
  <c r="H5731" i="19"/>
  <c r="G5732" i="19"/>
  <c r="H10904" i="19"/>
  <c r="G10905" i="19"/>
  <c r="H4450" i="19"/>
  <c r="G4451" i="19"/>
  <c r="H8959" i="19"/>
  <c r="G8960" i="19"/>
  <c r="H2720" i="19"/>
  <c r="G2721" i="19"/>
  <c r="H1849" i="19"/>
  <c r="G1850" i="19"/>
  <c r="H2523" i="19"/>
  <c r="G2524" i="19"/>
  <c r="H2413" i="19"/>
  <c r="G2414" i="19"/>
  <c r="H6948" i="19"/>
  <c r="G6949" i="19"/>
  <c r="H3422" i="19"/>
  <c r="G3423" i="19"/>
  <c r="G7332" i="19"/>
  <c r="H7331" i="19"/>
  <c r="H5076" i="19"/>
  <c r="G5077" i="19"/>
  <c r="H1725" i="19"/>
  <c r="G1726" i="19"/>
  <c r="G7194" i="19"/>
  <c r="H7193" i="19"/>
  <c r="H802" i="19"/>
  <c r="G803" i="19"/>
  <c r="H487" i="19"/>
  <c r="G488" i="19"/>
  <c r="G7224" i="19"/>
  <c r="H7223" i="19"/>
  <c r="K195" i="10"/>
  <c r="J195" i="10"/>
  <c r="Q243" i="10"/>
  <c r="K243" i="11"/>
  <c r="J243" i="11"/>
  <c r="K123" i="10"/>
  <c r="J123" i="10"/>
  <c r="K171" i="10"/>
  <c r="J171" i="10"/>
  <c r="K147" i="10"/>
  <c r="J147" i="10"/>
  <c r="K219" i="10"/>
  <c r="J219" i="10"/>
  <c r="K219" i="11"/>
  <c r="J219" i="11"/>
  <c r="Q3" i="11"/>
  <c r="J147" i="11"/>
  <c r="K147" i="11"/>
  <c r="K339" i="11"/>
  <c r="J339" i="11"/>
  <c r="Q99" i="11"/>
  <c r="K99" i="10"/>
  <c r="J99" i="10"/>
  <c r="Q51" i="10"/>
  <c r="K75" i="10"/>
  <c r="J75" i="10"/>
  <c r="Q51" i="11"/>
  <c r="J195" i="11"/>
  <c r="K195" i="11"/>
  <c r="Q27" i="11"/>
  <c r="H5802" i="19" l="1"/>
  <c r="G5803" i="19"/>
  <c r="H2106" i="19"/>
  <c r="G2107" i="19"/>
  <c r="H2049" i="19"/>
  <c r="G2050" i="19"/>
  <c r="G1472" i="19"/>
  <c r="H1471" i="19"/>
  <c r="H2088" i="19"/>
  <c r="G2089" i="19"/>
  <c r="H1365" i="19"/>
  <c r="G1366" i="19"/>
  <c r="H5328" i="19"/>
  <c r="G5329" i="19"/>
  <c r="H3438" i="19"/>
  <c r="G3439" i="19"/>
  <c r="H5582" i="19"/>
  <c r="G5583" i="19"/>
  <c r="H5583" i="19" s="1"/>
  <c r="H5960" i="19"/>
  <c r="G5961" i="19"/>
  <c r="H2221" i="19"/>
  <c r="G2222" i="19"/>
  <c r="H9955" i="19"/>
  <c r="G9956" i="19"/>
  <c r="H7033" i="19"/>
  <c r="G7034" i="19"/>
  <c r="H1375" i="19"/>
  <c r="G1376" i="19"/>
  <c r="H2846" i="19"/>
  <c r="G2847" i="19"/>
  <c r="H8134" i="19"/>
  <c r="G8135" i="19"/>
  <c r="H1398" i="19"/>
  <c r="G1399" i="19"/>
  <c r="H586" i="19"/>
  <c r="G587" i="19"/>
  <c r="H6777" i="19"/>
  <c r="G6778" i="19"/>
  <c r="H7546" i="19"/>
  <c r="G7547" i="19"/>
  <c r="H7562" i="19"/>
  <c r="G7563" i="19"/>
  <c r="H1542" i="19"/>
  <c r="G1543" i="19"/>
  <c r="H7671" i="19"/>
  <c r="G7672" i="19"/>
  <c r="H3650" i="19"/>
  <c r="G3651" i="19"/>
  <c r="H4817" i="19"/>
  <c r="G4818" i="19"/>
  <c r="H2125" i="19"/>
  <c r="G2126" i="19"/>
  <c r="H5928" i="19"/>
  <c r="G5929" i="19"/>
  <c r="H2766" i="19"/>
  <c r="G2767" i="19"/>
  <c r="H9820" i="19"/>
  <c r="G9821" i="19"/>
  <c r="H4298" i="19"/>
  <c r="G4299" i="19"/>
  <c r="H4677" i="19"/>
  <c r="G4678" i="19"/>
  <c r="H6063" i="19"/>
  <c r="G6064" i="19"/>
  <c r="H8366" i="19"/>
  <c r="G8367" i="19"/>
  <c r="G5901" i="19"/>
  <c r="H5900" i="19"/>
  <c r="H8272" i="19"/>
  <c r="G8273" i="19"/>
  <c r="G826" i="19"/>
  <c r="H825" i="19"/>
  <c r="H8209" i="19"/>
  <c r="G8210" i="19"/>
  <c r="H7711" i="19"/>
  <c r="G7712" i="19"/>
  <c r="H3401" i="19"/>
  <c r="G3402" i="19"/>
  <c r="H3039" i="19"/>
  <c r="G3040" i="19"/>
  <c r="H6932" i="19"/>
  <c r="G6933" i="19"/>
  <c r="H372" i="19"/>
  <c r="G373" i="19"/>
  <c r="H5826" i="19"/>
  <c r="G5827" i="19"/>
  <c r="G3355" i="19"/>
  <c r="H3354" i="19"/>
  <c r="H7224" i="19"/>
  <c r="G7225" i="19"/>
  <c r="G12198" i="19"/>
  <c r="H12197" i="19"/>
  <c r="H488" i="19"/>
  <c r="G489" i="19"/>
  <c r="G1851" i="19"/>
  <c r="H1850" i="19"/>
  <c r="H11963" i="19"/>
  <c r="G11964" i="19"/>
  <c r="H7580" i="19"/>
  <c r="G7581" i="19"/>
  <c r="H11529" i="19"/>
  <c r="G11530" i="19"/>
  <c r="H9723" i="19"/>
  <c r="G9724" i="19"/>
  <c r="H10232" i="19"/>
  <c r="G10233" i="19"/>
  <c r="H8980" i="19"/>
  <c r="G8981" i="19"/>
  <c r="H7262" i="19"/>
  <c r="G7263" i="19"/>
  <c r="H1761" i="19"/>
  <c r="G1762" i="19"/>
  <c r="H10822" i="19"/>
  <c r="G10823" i="19"/>
  <c r="H1294" i="19"/>
  <c r="G1295" i="19"/>
  <c r="H10623" i="19"/>
  <c r="G10624" i="19"/>
  <c r="H8782" i="19"/>
  <c r="G8783" i="19"/>
  <c r="H6801" i="19"/>
  <c r="G6802" i="19"/>
  <c r="H10472" i="19"/>
  <c r="G10473" i="19"/>
  <c r="H3239" i="19"/>
  <c r="G3240" i="19"/>
  <c r="H3381" i="19"/>
  <c r="G3382" i="19"/>
  <c r="H10805" i="19"/>
  <c r="G10806" i="19"/>
  <c r="H10372" i="19"/>
  <c r="G10373" i="19"/>
  <c r="H9049" i="19"/>
  <c r="G9050" i="19"/>
  <c r="H10768" i="19"/>
  <c r="G10769" i="19"/>
  <c r="H11121" i="19"/>
  <c r="G11122" i="19"/>
  <c r="H4393" i="19"/>
  <c r="G4394" i="19"/>
  <c r="H10259" i="19"/>
  <c r="G10260" i="19"/>
  <c r="H5978" i="19"/>
  <c r="G5979" i="19"/>
  <c r="H12056" i="19"/>
  <c r="G12057" i="19"/>
  <c r="H6165" i="19"/>
  <c r="G6166" i="19"/>
  <c r="H7437" i="19"/>
  <c r="G7438" i="19"/>
  <c r="H3640" i="19"/>
  <c r="G3641" i="19"/>
  <c r="H1257" i="19"/>
  <c r="G1258" i="19"/>
  <c r="H1258" i="19" s="1"/>
  <c r="H3677" i="19"/>
  <c r="G3678" i="19"/>
  <c r="H9603" i="19"/>
  <c r="G9604" i="19"/>
  <c r="H10059" i="19"/>
  <c r="G10060" i="19"/>
  <c r="H7106" i="19"/>
  <c r="G7107" i="19"/>
  <c r="H4563" i="19"/>
  <c r="G4564" i="19"/>
  <c r="H2285" i="19"/>
  <c r="G2286" i="19"/>
  <c r="H5167" i="19"/>
  <c r="G5168" i="19"/>
  <c r="H7020" i="19"/>
  <c r="G7021" i="19"/>
  <c r="H3303" i="19"/>
  <c r="G3304" i="19"/>
  <c r="H10585" i="19"/>
  <c r="G10586" i="19"/>
  <c r="H4367" i="19"/>
  <c r="G4368" i="19"/>
  <c r="H11155" i="19"/>
  <c r="G11156" i="19"/>
  <c r="H142" i="19"/>
  <c r="G143" i="19"/>
  <c r="H5260" i="19"/>
  <c r="G5261" i="19"/>
  <c r="H9893" i="19"/>
  <c r="G9894" i="19"/>
  <c r="H6898" i="19"/>
  <c r="G6899" i="19"/>
  <c r="H9119" i="19"/>
  <c r="G9120" i="19"/>
  <c r="H1612" i="19"/>
  <c r="G1613" i="19"/>
  <c r="H11645" i="19"/>
  <c r="G11646" i="19"/>
  <c r="H11313" i="19"/>
  <c r="G11314" i="19"/>
  <c r="H7142" i="19"/>
  <c r="G7143" i="19"/>
  <c r="H9422" i="19"/>
  <c r="G9423" i="19"/>
  <c r="H4271" i="19"/>
  <c r="G4272" i="19"/>
  <c r="H5996" i="19"/>
  <c r="G5997" i="19"/>
  <c r="H8743" i="19"/>
  <c r="G8744" i="19"/>
  <c r="H8399" i="19"/>
  <c r="G8400" i="19"/>
  <c r="H618" i="19"/>
  <c r="G619" i="19"/>
  <c r="H769" i="19"/>
  <c r="G770" i="19"/>
  <c r="H2394" i="19"/>
  <c r="G2395" i="19"/>
  <c r="H5444" i="19"/>
  <c r="G5445" i="19"/>
  <c r="H5028" i="19"/>
  <c r="G5029" i="19"/>
  <c r="H4908" i="19"/>
  <c r="G4909" i="19"/>
  <c r="H3267" i="19"/>
  <c r="G3268" i="19"/>
  <c r="H803" i="19"/>
  <c r="G804" i="19"/>
  <c r="H3423" i="19"/>
  <c r="G3424" i="19"/>
  <c r="H2721" i="19"/>
  <c r="G2722" i="19"/>
  <c r="H10548" i="19"/>
  <c r="G10549" i="19"/>
  <c r="H9542" i="19"/>
  <c r="G9543" i="19"/>
  <c r="G5394" i="19"/>
  <c r="H5393" i="19"/>
  <c r="H8871" i="19"/>
  <c r="G8872" i="19"/>
  <c r="H9993" i="19"/>
  <c r="G9994" i="19"/>
  <c r="H8071" i="19"/>
  <c r="G8072" i="19"/>
  <c r="H7818" i="19"/>
  <c r="G7819" i="19"/>
  <c r="H7819" i="19" s="1"/>
  <c r="H1180" i="19"/>
  <c r="G1181" i="19"/>
  <c r="H8704" i="19"/>
  <c r="G8705" i="19"/>
  <c r="H7647" i="19"/>
  <c r="G7648" i="19"/>
  <c r="H10510" i="19"/>
  <c r="G10511" i="19"/>
  <c r="H2472" i="19"/>
  <c r="G2473" i="19"/>
  <c r="H2588" i="19"/>
  <c r="G2589" i="19"/>
  <c r="H8931" i="19"/>
  <c r="G8932" i="19"/>
  <c r="G2257" i="19"/>
  <c r="H2256" i="19"/>
  <c r="H1265" i="19"/>
  <c r="G1266" i="19"/>
  <c r="H10343" i="19"/>
  <c r="G10344" i="19"/>
  <c r="H4838" i="19"/>
  <c r="G4839" i="19"/>
  <c r="H5000" i="19"/>
  <c r="G5001" i="19"/>
  <c r="H4077" i="19"/>
  <c r="G4078" i="19"/>
  <c r="H6255" i="19"/>
  <c r="G6256" i="19"/>
  <c r="H6200" i="19"/>
  <c r="G6201" i="19"/>
  <c r="H9179" i="19"/>
  <c r="G9180" i="19"/>
  <c r="H9180" i="19" s="1"/>
  <c r="H11085" i="19"/>
  <c r="G11086" i="19"/>
  <c r="H3827" i="19"/>
  <c r="G3828" i="19"/>
  <c r="H4027" i="19"/>
  <c r="G4028" i="19"/>
  <c r="H6303" i="19"/>
  <c r="G6304" i="19"/>
  <c r="H4358" i="19"/>
  <c r="G4359" i="19"/>
  <c r="H6987" i="19"/>
  <c r="G6988" i="19"/>
  <c r="H7304" i="19"/>
  <c r="G7305" i="19"/>
  <c r="H5107" i="19"/>
  <c r="G5108" i="19"/>
  <c r="H8907" i="19"/>
  <c r="G8908" i="19"/>
  <c r="H11918" i="19"/>
  <c r="G11919" i="19"/>
  <c r="H10494" i="19"/>
  <c r="G10495" i="19"/>
  <c r="H528" i="19"/>
  <c r="G529" i="19"/>
  <c r="H8331" i="19"/>
  <c r="G8332" i="19"/>
  <c r="H12230" i="19"/>
  <c r="G12231" i="19"/>
  <c r="H9753" i="19"/>
  <c r="G9754" i="19"/>
  <c r="H4508" i="19"/>
  <c r="G4509" i="19"/>
  <c r="H6437" i="19"/>
  <c r="G6438" i="19"/>
  <c r="H4463" i="19"/>
  <c r="G4464" i="19"/>
  <c r="H698" i="19"/>
  <c r="G699" i="19"/>
  <c r="H11032" i="19"/>
  <c r="G11033" i="19"/>
  <c r="H11953" i="19"/>
  <c r="G11954" i="19"/>
  <c r="H11337" i="19"/>
  <c r="G11338" i="19"/>
  <c r="H6289" i="19"/>
  <c r="G6290" i="19"/>
  <c r="H4714" i="19"/>
  <c r="G4715" i="19"/>
  <c r="H6094" i="19"/>
  <c r="G6095" i="19"/>
  <c r="H12095" i="19"/>
  <c r="G12096" i="19"/>
  <c r="G9082" i="19"/>
  <c r="H9081" i="19"/>
  <c r="H4771" i="19"/>
  <c r="G4772" i="19"/>
  <c r="H4321" i="19"/>
  <c r="G4322" i="19"/>
  <c r="H10140" i="19"/>
  <c r="G10141" i="19"/>
  <c r="H6339" i="19"/>
  <c r="G6340" i="19"/>
  <c r="H9571" i="19"/>
  <c r="G9572" i="19"/>
  <c r="H3506" i="19"/>
  <c r="G3507" i="19"/>
  <c r="H5635" i="19"/>
  <c r="G5636" i="19"/>
  <c r="H3761" i="19"/>
  <c r="G3762" i="19"/>
  <c r="H12188" i="19"/>
  <c r="G12189" i="19"/>
  <c r="H12189" i="19" s="1"/>
  <c r="G7367" i="19"/>
  <c r="H7366" i="19"/>
  <c r="H1577" i="19"/>
  <c r="G1578" i="19"/>
  <c r="H12125" i="19"/>
  <c r="G12126" i="19"/>
  <c r="H236" i="19"/>
  <c r="G237" i="19"/>
  <c r="H8435" i="19"/>
  <c r="G8436" i="19"/>
  <c r="H6024" i="19"/>
  <c r="G6025" i="19"/>
  <c r="H6949" i="19"/>
  <c r="G6950" i="19"/>
  <c r="H8960" i="19"/>
  <c r="G8961" i="19"/>
  <c r="H10645" i="19"/>
  <c r="G10646" i="19"/>
  <c r="H11683" i="19"/>
  <c r="G11684" i="19"/>
  <c r="H9927" i="19"/>
  <c r="G9928" i="19"/>
  <c r="H8819" i="19"/>
  <c r="G8820" i="19"/>
  <c r="H6740" i="19"/>
  <c r="G6741" i="19"/>
  <c r="H7476" i="19"/>
  <c r="G7477" i="19"/>
  <c r="H7070" i="19"/>
  <c r="G7071" i="19"/>
  <c r="H9855" i="19"/>
  <c r="G9856" i="19"/>
  <c r="H406" i="19"/>
  <c r="G407" i="19"/>
  <c r="H5750" i="19"/>
  <c r="G5751" i="19"/>
  <c r="H1096" i="19"/>
  <c r="G1097" i="19"/>
  <c r="H8169" i="19"/>
  <c r="G8170" i="19"/>
  <c r="H5138" i="19"/>
  <c r="G5139" i="19"/>
  <c r="H273" i="19"/>
  <c r="G274" i="19"/>
  <c r="G3955" i="19"/>
  <c r="H3954" i="19"/>
  <c r="H7830" i="19"/>
  <c r="G7831" i="19"/>
  <c r="H11289" i="19"/>
  <c r="G11290" i="19"/>
  <c r="H2029" i="19"/>
  <c r="G2030" i="19"/>
  <c r="H11881" i="19"/>
  <c r="G11882" i="19"/>
  <c r="H453" i="19"/>
  <c r="G454" i="19"/>
  <c r="G4117" i="19"/>
  <c r="H4116" i="19"/>
  <c r="H7782" i="19"/>
  <c r="G7783" i="19"/>
  <c r="H4144" i="19"/>
  <c r="G4145" i="19"/>
  <c r="H1114" i="19"/>
  <c r="G1115" i="19"/>
  <c r="H6116" i="19"/>
  <c r="G6117" i="19"/>
  <c r="H4497" i="19"/>
  <c r="G4498" i="19"/>
  <c r="H10166" i="19"/>
  <c r="G10167" i="19"/>
  <c r="H1958" i="19"/>
  <c r="G1959" i="19"/>
  <c r="H1891" i="19"/>
  <c r="G1892" i="19"/>
  <c r="H1132" i="19"/>
  <c r="G1133" i="19"/>
  <c r="H6627" i="19"/>
  <c r="G6628" i="19"/>
  <c r="H1008" i="19"/>
  <c r="G1009" i="19"/>
  <c r="H11993" i="19"/>
  <c r="G11994" i="19"/>
  <c r="H5627" i="19"/>
  <c r="G5628" i="19"/>
  <c r="H5628" i="19" s="1"/>
  <c r="H2148" i="19"/>
  <c r="G2149" i="19"/>
  <c r="G5358" i="19"/>
  <c r="H5357" i="19"/>
  <c r="H2649" i="19"/>
  <c r="G2650" i="19"/>
  <c r="H2708" i="19"/>
  <c r="G2709" i="19"/>
  <c r="H10849" i="19"/>
  <c r="G10850" i="19"/>
  <c r="H4429" i="19"/>
  <c r="G4430" i="19"/>
  <c r="H3921" i="19"/>
  <c r="G3922" i="19"/>
  <c r="H303" i="19"/>
  <c r="G304" i="19"/>
  <c r="H6564" i="19"/>
  <c r="G6565" i="19"/>
  <c r="H1691" i="19"/>
  <c r="G1692" i="19"/>
  <c r="H12067" i="19"/>
  <c r="G12068" i="19"/>
  <c r="H7983" i="19"/>
  <c r="G7984" i="19"/>
  <c r="H9792" i="19"/>
  <c r="G9793" i="19"/>
  <c r="H982" i="19"/>
  <c r="G983" i="19"/>
  <c r="H12002" i="19"/>
  <c r="G12003" i="19"/>
  <c r="H6483" i="19"/>
  <c r="G6484" i="19"/>
  <c r="H7915" i="19"/>
  <c r="G7916" i="19"/>
  <c r="H10833" i="19"/>
  <c r="G10834" i="19"/>
  <c r="G10966" i="19"/>
  <c r="H10965" i="19"/>
  <c r="H4538" i="19"/>
  <c r="G4539" i="19"/>
  <c r="H7194" i="19"/>
  <c r="G7195" i="19"/>
  <c r="H2342" i="19"/>
  <c r="G2343" i="19"/>
  <c r="H3146" i="19"/>
  <c r="G3147" i="19"/>
  <c r="H2976" i="19"/>
  <c r="G2977" i="19"/>
  <c r="H4196" i="19"/>
  <c r="G4197" i="19"/>
  <c r="H1726" i="19"/>
  <c r="G1727" i="19"/>
  <c r="H4451" i="19"/>
  <c r="G4452" i="19"/>
  <c r="H11014" i="19"/>
  <c r="G11015" i="19"/>
  <c r="H9296" i="19"/>
  <c r="G9297" i="19"/>
  <c r="H10280" i="19"/>
  <c r="G10281" i="19"/>
  <c r="H353" i="19"/>
  <c r="G354" i="19"/>
  <c r="H11391" i="19"/>
  <c r="G11392" i="19"/>
  <c r="H8521" i="19"/>
  <c r="G8522" i="19"/>
  <c r="H5686" i="19"/>
  <c r="G5687" i="19"/>
  <c r="H5194" i="19"/>
  <c r="G5195" i="19"/>
  <c r="H4254" i="19"/>
  <c r="G4255" i="19"/>
  <c r="H9497" i="19"/>
  <c r="G9498" i="19"/>
  <c r="H11573" i="19"/>
  <c r="G11574" i="19"/>
  <c r="H6523" i="19"/>
  <c r="G6524" i="19"/>
  <c r="H10932" i="19"/>
  <c r="G10933" i="19"/>
  <c r="G941" i="19"/>
  <c r="H940" i="19"/>
  <c r="G8240" i="19"/>
  <c r="H8239" i="19"/>
  <c r="H6653" i="19"/>
  <c r="G6654" i="19"/>
  <c r="H1932" i="19"/>
  <c r="G1933" i="19"/>
  <c r="H9383" i="19"/>
  <c r="G9384" i="19"/>
  <c r="H5496" i="19"/>
  <c r="G5497" i="19"/>
  <c r="H2620" i="19"/>
  <c r="G2621" i="19"/>
  <c r="H3323" i="19"/>
  <c r="G3324" i="19"/>
  <c r="H3729" i="19"/>
  <c r="G3730" i="19"/>
  <c r="H5864" i="19"/>
  <c r="G5865" i="19"/>
  <c r="H8835" i="19"/>
  <c r="G8836" i="19"/>
  <c r="H1511" i="19"/>
  <c r="G1512" i="19"/>
  <c r="H204" i="19"/>
  <c r="G205" i="19"/>
  <c r="H2498" i="19"/>
  <c r="G2499" i="19"/>
  <c r="H8197" i="19"/>
  <c r="G8198" i="19"/>
  <c r="H5290" i="19"/>
  <c r="G5291" i="19"/>
  <c r="H11054" i="19"/>
  <c r="G11055" i="19"/>
  <c r="H3991" i="19"/>
  <c r="G3992" i="19"/>
  <c r="H10093" i="19"/>
  <c r="G10094" i="19"/>
  <c r="H6375" i="19"/>
  <c r="G6376" i="19"/>
  <c r="H22" i="19"/>
  <c r="G23" i="19"/>
  <c r="H3535" i="19"/>
  <c r="G3536" i="19"/>
  <c r="H916" i="19"/>
  <c r="G917" i="19"/>
  <c r="G92" i="19"/>
  <c r="H91" i="19"/>
  <c r="H637" i="19"/>
  <c r="G638" i="19"/>
  <c r="H10013" i="19"/>
  <c r="G10014" i="19"/>
  <c r="H5054" i="19"/>
  <c r="G5055" i="19"/>
  <c r="H11671" i="19"/>
  <c r="G11672" i="19"/>
  <c r="H1785" i="19"/>
  <c r="G1786" i="19"/>
  <c r="H11783" i="19"/>
  <c r="G11784" i="19"/>
  <c r="G5672" i="19"/>
  <c r="H5671" i="19"/>
  <c r="H11829" i="19"/>
  <c r="G11830" i="19"/>
  <c r="H10439" i="19"/>
  <c r="G10440" i="19"/>
  <c r="H540" i="19"/>
  <c r="G541" i="19"/>
  <c r="H11633" i="19"/>
  <c r="G11634" i="19"/>
  <c r="H8491" i="19"/>
  <c r="G8492" i="19"/>
  <c r="H11753" i="19"/>
  <c r="G11754" i="19"/>
  <c r="H7947" i="19"/>
  <c r="G7948" i="19"/>
  <c r="H4220" i="19"/>
  <c r="G4221" i="19"/>
  <c r="H9665" i="19"/>
  <c r="G9666" i="19"/>
  <c r="H10116" i="19"/>
  <c r="G10117" i="19"/>
  <c r="H4635" i="19"/>
  <c r="G4636" i="19"/>
  <c r="H661" i="19"/>
  <c r="G662" i="19"/>
  <c r="H3224" i="19"/>
  <c r="G3225" i="19"/>
  <c r="H10407" i="19"/>
  <c r="G10408" i="19"/>
  <c r="H3060" i="19"/>
  <c r="G3061" i="19"/>
  <c r="H1220" i="19"/>
  <c r="G1221" i="19"/>
  <c r="H2964" i="19"/>
  <c r="G2965" i="19"/>
  <c r="H7332" i="19"/>
  <c r="G7333" i="19"/>
  <c r="G5698" i="19"/>
  <c r="H5697" i="19"/>
  <c r="H2414" i="19"/>
  <c r="G2415" i="19"/>
  <c r="H10905" i="19"/>
  <c r="G10906" i="19"/>
  <c r="G2316" i="19"/>
  <c r="H2315" i="19"/>
  <c r="H9157" i="19"/>
  <c r="G9158" i="19"/>
  <c r="H10315" i="19"/>
  <c r="G10316" i="19"/>
  <c r="H6591" i="19"/>
  <c r="G6592" i="19"/>
  <c r="H10876" i="19"/>
  <c r="G10877" i="19"/>
  <c r="H11821" i="19"/>
  <c r="G11822" i="19"/>
  <c r="H11822" i="19" s="1"/>
  <c r="G9639" i="19"/>
  <c r="H9638" i="19"/>
  <c r="H9867" i="19"/>
  <c r="G9868" i="19"/>
  <c r="H6405" i="19"/>
  <c r="G6406" i="19"/>
  <c r="H9353" i="19"/>
  <c r="G9354" i="19"/>
  <c r="H11469" i="19"/>
  <c r="G11470" i="19"/>
  <c r="H8475" i="19"/>
  <c r="G8476" i="19"/>
  <c r="H4966" i="19"/>
  <c r="G4967" i="19"/>
  <c r="H2555" i="19"/>
  <c r="G2556" i="19"/>
  <c r="G2184" i="19"/>
  <c r="H2183" i="19"/>
  <c r="H169" i="19"/>
  <c r="G170" i="19"/>
  <c r="H6833" i="19"/>
  <c r="G6834" i="19"/>
  <c r="H11429" i="19"/>
  <c r="G11430" i="19"/>
  <c r="H1993" i="19"/>
  <c r="G1994" i="19"/>
  <c r="H11497" i="19"/>
  <c r="G11498" i="19"/>
  <c r="H10731" i="19"/>
  <c r="G10732" i="19"/>
  <c r="H7532" i="19"/>
  <c r="G7533" i="19"/>
  <c r="H9019" i="19"/>
  <c r="G9020" i="19"/>
  <c r="H417" i="19"/>
  <c r="G418" i="19"/>
  <c r="H3795" i="19"/>
  <c r="G3796" i="19"/>
  <c r="H11375" i="19"/>
  <c r="G11376" i="19"/>
  <c r="H6236" i="19"/>
  <c r="G6237" i="19"/>
  <c r="H11595" i="19"/>
  <c r="G11596" i="19"/>
  <c r="G1310" i="19"/>
  <c r="H1309" i="19"/>
  <c r="H9463" i="19"/>
  <c r="G9464" i="19"/>
  <c r="H7401" i="19"/>
  <c r="G7402" i="19"/>
  <c r="H8306" i="19"/>
  <c r="G8307" i="19"/>
  <c r="H7614" i="19"/>
  <c r="G7615" i="19"/>
  <c r="H2461" i="19"/>
  <c r="G2462" i="19"/>
  <c r="H2450" i="19"/>
  <c r="G2451" i="19"/>
  <c r="H2579" i="19"/>
  <c r="G2580" i="19"/>
  <c r="H9694" i="19"/>
  <c r="G9695" i="19"/>
  <c r="H7286" i="19"/>
  <c r="G7287" i="19"/>
  <c r="H4933" i="19"/>
  <c r="G4934" i="19"/>
  <c r="G556" i="19"/>
  <c r="H555" i="19"/>
  <c r="G1880" i="19"/>
  <c r="H1879" i="19"/>
  <c r="H3605" i="19"/>
  <c r="G3606" i="19"/>
  <c r="H6866" i="19"/>
  <c r="G6867" i="19"/>
  <c r="H6675" i="19"/>
  <c r="G6676" i="19"/>
  <c r="H7866" i="19"/>
  <c r="G7867" i="19"/>
  <c r="H892" i="19"/>
  <c r="G893" i="19"/>
  <c r="H5314" i="19"/>
  <c r="G5315" i="19"/>
  <c r="H6462" i="19"/>
  <c r="G6463" i="19"/>
  <c r="H9765" i="19"/>
  <c r="G9766" i="19"/>
  <c r="H734" i="19"/>
  <c r="G735" i="19"/>
  <c r="H9263" i="19"/>
  <c r="G9264" i="19"/>
  <c r="G5592" i="19"/>
  <c r="H5591" i="19"/>
  <c r="H11559" i="19"/>
  <c r="G11560" i="19"/>
  <c r="H11489" i="19"/>
  <c r="G11490" i="19"/>
  <c r="H11490" i="19" s="1"/>
  <c r="H3490" i="19"/>
  <c r="G3491" i="19"/>
  <c r="H7746" i="19"/>
  <c r="G7747" i="19"/>
  <c r="H504" i="19"/>
  <c r="G505" i="19"/>
  <c r="G2372" i="19"/>
  <c r="H2371" i="19"/>
  <c r="H2781" i="19"/>
  <c r="G2782" i="19"/>
  <c r="H334" i="19"/>
  <c r="G335" i="19"/>
  <c r="G6576" i="19"/>
  <c r="H6575" i="19"/>
  <c r="H7182" i="19"/>
  <c r="G7183" i="19"/>
  <c r="H5778" i="19"/>
  <c r="G5779" i="19"/>
  <c r="H3859" i="19"/>
  <c r="G3860" i="19"/>
  <c r="H1166" i="19"/>
  <c r="G1167" i="19"/>
  <c r="H2922" i="19"/>
  <c r="G2923" i="19"/>
  <c r="H8" i="19"/>
  <c r="G9" i="19"/>
  <c r="H5077" i="19"/>
  <c r="G5078" i="19"/>
  <c r="H2524" i="19"/>
  <c r="G2525" i="19"/>
  <c r="H5732" i="19"/>
  <c r="G5733" i="19"/>
  <c r="H3108" i="19"/>
  <c r="G3109" i="19"/>
  <c r="H6134" i="19"/>
  <c r="G6135" i="19"/>
  <c r="H8617" i="19"/>
  <c r="G8618" i="19"/>
  <c r="G3010" i="19"/>
  <c r="H3009" i="19"/>
  <c r="H10035" i="19"/>
  <c r="G10036" i="19"/>
  <c r="H11192" i="19"/>
  <c r="G11193" i="19"/>
  <c r="H3455" i="19"/>
  <c r="G3456" i="19"/>
  <c r="H1027" i="19"/>
  <c r="G1028" i="19"/>
  <c r="H5422" i="19"/>
  <c r="G5423" i="19"/>
  <c r="H11859" i="19"/>
  <c r="G11860" i="19"/>
  <c r="H8768" i="19"/>
  <c r="G8769" i="19"/>
  <c r="H1821" i="19"/>
  <c r="G1822" i="19"/>
  <c r="H9334" i="19"/>
  <c r="G9335" i="19"/>
  <c r="H4042" i="19"/>
  <c r="G4043" i="19"/>
  <c r="H11447" i="19"/>
  <c r="G11448" i="19"/>
  <c r="H3705" i="19"/>
  <c r="G3706" i="19"/>
  <c r="H2664" i="19"/>
  <c r="G2665" i="19"/>
  <c r="H4869" i="19"/>
  <c r="G4870" i="19"/>
  <c r="H9187" i="19"/>
  <c r="G9188" i="19"/>
  <c r="H8581" i="19"/>
  <c r="G8582" i="19"/>
  <c r="H5230" i="19"/>
  <c r="G5231" i="19"/>
  <c r="H2884" i="19"/>
  <c r="G2885" i="19"/>
  <c r="H10681" i="19"/>
  <c r="G10682" i="19"/>
  <c r="H3574" i="19"/>
  <c r="G3575" i="19"/>
  <c r="H7511" i="19"/>
  <c r="G7512" i="19"/>
  <c r="H12178" i="19"/>
  <c r="G12179" i="19"/>
  <c r="H854" i="19"/>
  <c r="G855" i="19"/>
  <c r="H9226" i="19"/>
  <c r="G9227" i="19"/>
  <c r="H12047" i="19"/>
  <c r="G12048" i="19"/>
  <c r="H12048" i="19" s="1"/>
  <c r="H10989" i="19"/>
  <c r="G10990" i="19"/>
  <c r="H10716" i="19"/>
  <c r="G10717" i="19"/>
  <c r="H10200" i="19"/>
  <c r="G10201" i="19"/>
  <c r="H11229" i="19"/>
  <c r="G11230" i="19"/>
  <c r="H9517" i="19"/>
  <c r="G9518" i="19"/>
  <c r="H8037" i="19"/>
  <c r="G8038" i="19"/>
  <c r="H2755" i="19"/>
  <c r="G2756" i="19"/>
  <c r="H1433" i="19"/>
  <c r="G1434" i="19"/>
  <c r="H1340" i="19"/>
  <c r="G1341" i="19"/>
  <c r="H8004" i="19"/>
  <c r="G8005" i="19"/>
  <c r="H5460" i="19"/>
  <c r="G5461" i="19"/>
  <c r="H4172" i="19"/>
  <c r="G4173" i="19"/>
  <c r="H11259" i="19"/>
  <c r="G11260" i="19"/>
  <c r="H2818" i="19"/>
  <c r="G2819" i="19"/>
  <c r="H109" i="19"/>
  <c r="G110" i="19"/>
  <c r="H8553" i="19"/>
  <c r="G8554" i="19"/>
  <c r="H1624" i="19"/>
  <c r="G1625" i="19"/>
  <c r="H5526" i="19"/>
  <c r="G5527" i="19"/>
  <c r="H8105" i="19"/>
  <c r="G8106" i="19"/>
  <c r="H8635" i="19"/>
  <c r="G8636" i="19"/>
  <c r="H5549" i="19"/>
  <c r="G5550" i="19"/>
  <c r="H8668" i="19"/>
  <c r="G8669" i="19"/>
  <c r="H12143" i="19"/>
  <c r="G12144" i="19"/>
  <c r="H4598" i="19"/>
  <c r="G4599" i="19"/>
  <c r="H3185" i="19"/>
  <c r="G3186" i="19"/>
  <c r="H12266" i="19"/>
  <c r="G12267" i="19"/>
  <c r="H11717" i="19"/>
  <c r="G11718" i="19"/>
  <c r="H4792" i="19"/>
  <c r="G4793" i="19"/>
  <c r="G6702" i="19"/>
  <c r="H6701" i="19"/>
  <c r="H1667" i="19"/>
  <c r="G1668" i="19"/>
  <c r="H56" i="19"/>
  <c r="G57" i="19"/>
  <c r="H3889" i="19"/>
  <c r="G3890" i="19"/>
  <c r="H7899" i="19"/>
  <c r="G7900" i="19"/>
  <c r="H3072" i="19"/>
  <c r="G3073" i="19"/>
  <c r="H4732" i="19"/>
  <c r="G4733" i="19"/>
  <c r="H1058" i="19"/>
  <c r="G1059" i="19"/>
  <c r="J99" i="11"/>
  <c r="K99" i="11"/>
  <c r="J51" i="10"/>
  <c r="K51" i="10"/>
  <c r="J51" i="11"/>
  <c r="K51" i="11"/>
  <c r="K243" i="10"/>
  <c r="J243" i="10"/>
  <c r="K27" i="11"/>
  <c r="J27" i="11"/>
  <c r="K3" i="11"/>
  <c r="J3" i="11"/>
  <c r="H373" i="19" l="1"/>
  <c r="G374" i="19"/>
  <c r="H4299" i="19"/>
  <c r="G4300" i="19"/>
  <c r="G3652" i="19"/>
  <c r="H3651" i="19"/>
  <c r="H587" i="19"/>
  <c r="G588" i="19"/>
  <c r="H9956" i="19"/>
  <c r="G9957" i="19"/>
  <c r="H1366" i="19"/>
  <c r="G1367" i="19"/>
  <c r="H1367" i="19" s="1"/>
  <c r="H826" i="19"/>
  <c r="G827" i="19"/>
  <c r="H6933" i="19"/>
  <c r="G6934" i="19"/>
  <c r="H8273" i="19"/>
  <c r="G8274" i="19"/>
  <c r="H9821" i="19"/>
  <c r="G9822" i="19"/>
  <c r="H7672" i="19"/>
  <c r="G7673" i="19"/>
  <c r="H1399" i="19"/>
  <c r="G1400" i="19"/>
  <c r="G2223" i="19"/>
  <c r="H2222" i="19"/>
  <c r="H2089" i="19"/>
  <c r="G2090" i="19"/>
  <c r="H3040" i="19"/>
  <c r="G3041" i="19"/>
  <c r="H2767" i="19"/>
  <c r="G2768" i="19"/>
  <c r="G1544" i="19"/>
  <c r="H1543" i="19"/>
  <c r="H8135" i="19"/>
  <c r="G8136" i="19"/>
  <c r="H5961" i="19"/>
  <c r="G5962" i="19"/>
  <c r="G5902" i="19"/>
  <c r="H5901" i="19"/>
  <c r="G1473" i="19"/>
  <c r="H1472" i="19"/>
  <c r="H3402" i="19"/>
  <c r="G3403" i="19"/>
  <c r="H8367" i="19"/>
  <c r="G8368" i="19"/>
  <c r="H5929" i="19"/>
  <c r="G5930" i="19"/>
  <c r="H7563" i="19"/>
  <c r="G7564" i="19"/>
  <c r="H2847" i="19"/>
  <c r="G2848" i="19"/>
  <c r="H2050" i="19"/>
  <c r="G2051" i="19"/>
  <c r="H7712" i="19"/>
  <c r="G7713" i="19"/>
  <c r="G6065" i="19"/>
  <c r="H6064" i="19"/>
  <c r="H2126" i="19"/>
  <c r="G2127" i="19"/>
  <c r="H7547" i="19"/>
  <c r="G7548" i="19"/>
  <c r="G1377" i="19"/>
  <c r="H1376" i="19"/>
  <c r="G3440" i="19"/>
  <c r="H3439" i="19"/>
  <c r="H2107" i="19"/>
  <c r="G2108" i="19"/>
  <c r="H3355" i="19"/>
  <c r="G3356" i="19"/>
  <c r="H5827" i="19"/>
  <c r="G5828" i="19"/>
  <c r="H8210" i="19"/>
  <c r="G8211" i="19"/>
  <c r="H4678" i="19"/>
  <c r="G4679" i="19"/>
  <c r="H4818" i="19"/>
  <c r="G4819" i="19"/>
  <c r="H6778" i="19"/>
  <c r="G6779" i="19"/>
  <c r="H7034" i="19"/>
  <c r="G7035" i="19"/>
  <c r="H5329" i="19"/>
  <c r="G5330" i="19"/>
  <c r="H5803" i="19"/>
  <c r="G5804" i="19"/>
  <c r="H3010" i="19"/>
  <c r="G3011" i="19"/>
  <c r="H1310" i="19"/>
  <c r="G1311" i="19"/>
  <c r="G4734" i="19"/>
  <c r="H4733" i="19"/>
  <c r="H1668" i="19"/>
  <c r="G1669" i="19"/>
  <c r="H4599" i="19"/>
  <c r="G4600" i="19"/>
  <c r="G5528" i="19"/>
  <c r="H5527" i="19"/>
  <c r="H4173" i="19"/>
  <c r="G4174" i="19"/>
  <c r="H2756" i="19"/>
  <c r="G2757" i="19"/>
  <c r="H10990" i="19"/>
  <c r="G10991" i="19"/>
  <c r="G3576" i="19"/>
  <c r="H3575" i="19"/>
  <c r="H4043" i="19"/>
  <c r="G4044" i="19"/>
  <c r="H1028" i="19"/>
  <c r="G1029" i="19"/>
  <c r="H8618" i="19"/>
  <c r="G8619" i="19"/>
  <c r="H893" i="19"/>
  <c r="G894" i="19"/>
  <c r="H2462" i="19"/>
  <c r="G2463" i="19"/>
  <c r="H11596" i="19"/>
  <c r="G11597" i="19"/>
  <c r="H9020" i="19"/>
  <c r="G9021" i="19"/>
  <c r="H6834" i="19"/>
  <c r="G6835" i="19"/>
  <c r="H11470" i="19"/>
  <c r="G11471" i="19"/>
  <c r="H10877" i="19"/>
  <c r="G10878" i="19"/>
  <c r="H2415" i="19"/>
  <c r="G2416" i="19"/>
  <c r="H3061" i="19"/>
  <c r="G3062" i="19"/>
  <c r="H11754" i="19"/>
  <c r="G11755" i="19"/>
  <c r="H638" i="19"/>
  <c r="G639" i="19"/>
  <c r="H10094" i="19"/>
  <c r="G10095" i="19"/>
  <c r="H205" i="19"/>
  <c r="G206" i="19"/>
  <c r="H3730" i="19"/>
  <c r="G3731" i="19"/>
  <c r="H6654" i="19"/>
  <c r="G6655" i="19"/>
  <c r="H9498" i="19"/>
  <c r="G9499" i="19"/>
  <c r="H354" i="19"/>
  <c r="G355" i="19"/>
  <c r="G3148" i="19"/>
  <c r="H3147" i="19"/>
  <c r="H10834" i="19"/>
  <c r="G10835" i="19"/>
  <c r="H9793" i="19"/>
  <c r="G9794" i="19"/>
  <c r="H304" i="19"/>
  <c r="G305" i="19"/>
  <c r="G1134" i="19"/>
  <c r="H1133" i="19"/>
  <c r="H7831" i="19"/>
  <c r="G7832" i="19"/>
  <c r="H7477" i="19"/>
  <c r="G7478" i="19"/>
  <c r="H10646" i="19"/>
  <c r="G10647" i="19"/>
  <c r="H12126" i="19"/>
  <c r="G12127" i="19"/>
  <c r="H3507" i="19"/>
  <c r="G3508" i="19"/>
  <c r="H4772" i="19"/>
  <c r="G4773" i="19"/>
  <c r="H4464" i="19"/>
  <c r="G4465" i="19"/>
  <c r="G530" i="19"/>
  <c r="H529" i="19"/>
  <c r="G6989" i="19"/>
  <c r="H6988" i="19"/>
  <c r="H10344" i="19"/>
  <c r="G10345" i="19"/>
  <c r="H2473" i="19"/>
  <c r="G2474" i="19"/>
  <c r="H8072" i="19"/>
  <c r="G8073" i="19"/>
  <c r="H2722" i="19"/>
  <c r="G2723" i="19"/>
  <c r="H5029" i="19"/>
  <c r="G5030" i="19"/>
  <c r="H8744" i="19"/>
  <c r="G8745" i="19"/>
  <c r="G5262" i="19"/>
  <c r="H5261" i="19"/>
  <c r="H7021" i="19"/>
  <c r="G7022" i="19"/>
  <c r="G9605" i="19"/>
  <c r="H9604" i="19"/>
  <c r="H12057" i="19"/>
  <c r="G12058" i="19"/>
  <c r="H11122" i="19"/>
  <c r="G11123" i="19"/>
  <c r="H10806" i="19"/>
  <c r="G10807" i="19"/>
  <c r="H8783" i="19"/>
  <c r="G8784" i="19"/>
  <c r="H8981" i="19"/>
  <c r="G8982" i="19"/>
  <c r="H11964" i="19"/>
  <c r="G11965" i="19"/>
  <c r="H2372" i="19"/>
  <c r="G2373" i="19"/>
  <c r="H5592" i="19"/>
  <c r="G5593" i="19"/>
  <c r="H556" i="19"/>
  <c r="G557" i="19"/>
  <c r="H5358" i="19"/>
  <c r="G5359" i="19"/>
  <c r="H4117" i="19"/>
  <c r="G4118" i="19"/>
  <c r="H5672" i="19"/>
  <c r="G5673" i="19"/>
  <c r="H3073" i="19"/>
  <c r="G3074" i="19"/>
  <c r="H12144" i="19"/>
  <c r="G12145" i="19"/>
  <c r="H1625" i="19"/>
  <c r="G1626" i="19"/>
  <c r="G5462" i="19"/>
  <c r="H5461" i="19"/>
  <c r="H8038" i="19"/>
  <c r="G8039" i="19"/>
  <c r="H10682" i="19"/>
  <c r="G10683" i="19"/>
  <c r="H4870" i="19"/>
  <c r="G4871" i="19"/>
  <c r="H9335" i="19"/>
  <c r="G9336" i="19"/>
  <c r="H6135" i="19"/>
  <c r="G6136" i="19"/>
  <c r="H9" i="19"/>
  <c r="G10" i="19"/>
  <c r="H5779" i="19"/>
  <c r="G5780" i="19"/>
  <c r="H505" i="19"/>
  <c r="G506" i="19"/>
  <c r="H9264" i="19"/>
  <c r="G9265" i="19"/>
  <c r="H7867" i="19"/>
  <c r="G7868" i="19"/>
  <c r="H4934" i="19"/>
  <c r="G4935" i="19"/>
  <c r="H7615" i="19"/>
  <c r="G7616" i="19"/>
  <c r="H6237" i="19"/>
  <c r="G6238" i="19"/>
  <c r="H7533" i="19"/>
  <c r="G7534" i="19"/>
  <c r="H170" i="19"/>
  <c r="G171" i="19"/>
  <c r="H9354" i="19"/>
  <c r="G9355" i="19"/>
  <c r="H6592" i="19"/>
  <c r="G6593" i="19"/>
  <c r="H10408" i="19"/>
  <c r="G10409" i="19"/>
  <c r="H4636" i="19"/>
  <c r="G4637" i="19"/>
  <c r="H8492" i="19"/>
  <c r="G8493" i="19"/>
  <c r="H11784" i="19"/>
  <c r="G11785" i="19"/>
  <c r="H3992" i="19"/>
  <c r="G3993" i="19"/>
  <c r="H1512" i="19"/>
  <c r="G1513" i="19"/>
  <c r="H3324" i="19"/>
  <c r="G3325" i="19"/>
  <c r="H4255" i="19"/>
  <c r="G4256" i="19"/>
  <c r="H1727" i="19"/>
  <c r="G1728" i="19"/>
  <c r="H7984" i="19"/>
  <c r="G7985" i="19"/>
  <c r="H3922" i="19"/>
  <c r="G3923" i="19"/>
  <c r="H2149" i="19"/>
  <c r="G2150" i="19"/>
  <c r="H1892" i="19"/>
  <c r="G1893" i="19"/>
  <c r="G455" i="19"/>
  <c r="H454" i="19"/>
  <c r="H5751" i="19"/>
  <c r="G5752" i="19"/>
  <c r="H6741" i="19"/>
  <c r="G6742" i="19"/>
  <c r="H8961" i="19"/>
  <c r="G8962" i="19"/>
  <c r="H1578" i="19"/>
  <c r="G1579" i="19"/>
  <c r="H6438" i="19"/>
  <c r="G6439" i="19"/>
  <c r="H10495" i="19"/>
  <c r="G10496" i="19"/>
  <c r="H4359" i="19"/>
  <c r="G4360" i="19"/>
  <c r="H4360" i="19" s="1"/>
  <c r="H6201" i="19"/>
  <c r="G6202" i="19"/>
  <c r="G1267" i="19"/>
  <c r="H1266" i="19"/>
  <c r="H10511" i="19"/>
  <c r="G10512" i="19"/>
  <c r="H9994" i="19"/>
  <c r="G9995" i="19"/>
  <c r="H3424" i="19"/>
  <c r="G3425" i="19"/>
  <c r="H5445" i="19"/>
  <c r="G5446" i="19"/>
  <c r="H5997" i="19"/>
  <c r="G5998" i="19"/>
  <c r="H11646" i="19"/>
  <c r="G11647" i="19"/>
  <c r="H143" i="19"/>
  <c r="G144" i="19"/>
  <c r="H5168" i="19"/>
  <c r="G5169" i="19"/>
  <c r="G3679" i="19"/>
  <c r="H3678" i="19"/>
  <c r="H10769" i="19"/>
  <c r="G10770" i="19"/>
  <c r="H3382" i="19"/>
  <c r="G3383" i="19"/>
  <c r="H10624" i="19"/>
  <c r="G10625" i="19"/>
  <c r="H10233" i="19"/>
  <c r="G10234" i="19"/>
  <c r="H6702" i="19"/>
  <c r="G6703" i="19"/>
  <c r="G8241" i="19"/>
  <c r="H8240" i="19"/>
  <c r="H3955" i="19"/>
  <c r="G3956" i="19"/>
  <c r="H9082" i="19"/>
  <c r="G9083" i="19"/>
  <c r="H92" i="19"/>
  <c r="G93" i="19"/>
  <c r="H7900" i="19"/>
  <c r="G7901" i="19"/>
  <c r="H4793" i="19"/>
  <c r="G4794" i="19"/>
  <c r="H8669" i="19"/>
  <c r="G8670" i="19"/>
  <c r="H8554" i="19"/>
  <c r="G8555" i="19"/>
  <c r="H8005" i="19"/>
  <c r="G8006" i="19"/>
  <c r="H9518" i="19"/>
  <c r="G9519" i="19"/>
  <c r="H9227" i="19"/>
  <c r="G9228" i="19"/>
  <c r="G2886" i="19"/>
  <c r="H2885" i="19"/>
  <c r="G1823" i="19"/>
  <c r="H1822" i="19"/>
  <c r="H3456" i="19"/>
  <c r="G3457" i="19"/>
  <c r="H3109" i="19"/>
  <c r="G3110" i="19"/>
  <c r="H2923" i="19"/>
  <c r="G2924" i="19"/>
  <c r="H7183" i="19"/>
  <c r="G7184" i="19"/>
  <c r="H7184" i="19" s="1"/>
  <c r="H7747" i="19"/>
  <c r="G7748" i="19"/>
  <c r="H735" i="19"/>
  <c r="G736" i="19"/>
  <c r="H6676" i="19"/>
  <c r="G6677" i="19"/>
  <c r="H7287" i="19"/>
  <c r="G7288" i="19"/>
  <c r="G8308" i="19"/>
  <c r="H8307" i="19"/>
  <c r="H11376" i="19"/>
  <c r="G11377" i="19"/>
  <c r="H10732" i="19"/>
  <c r="G10733" i="19"/>
  <c r="H6406" i="19"/>
  <c r="G6407" i="19"/>
  <c r="H10316" i="19"/>
  <c r="G10317" i="19"/>
  <c r="H10117" i="19"/>
  <c r="G10118" i="19"/>
  <c r="H11634" i="19"/>
  <c r="G11635" i="19"/>
  <c r="G1787" i="19"/>
  <c r="H1786" i="19"/>
  <c r="H917" i="19"/>
  <c r="G918" i="19"/>
  <c r="H11055" i="19"/>
  <c r="G11056" i="19"/>
  <c r="H8836" i="19"/>
  <c r="G8837" i="19"/>
  <c r="H2621" i="19"/>
  <c r="G2622" i="19"/>
  <c r="G5196" i="19"/>
  <c r="H5195" i="19"/>
  <c r="H10281" i="19"/>
  <c r="G10282" i="19"/>
  <c r="H2343" i="19"/>
  <c r="G2344" i="19"/>
  <c r="H7916" i="19"/>
  <c r="G7917" i="19"/>
  <c r="H12068" i="19"/>
  <c r="G12069" i="19"/>
  <c r="H4430" i="19"/>
  <c r="G4431" i="19"/>
  <c r="H1959" i="19"/>
  <c r="G1960" i="19"/>
  <c r="H6117" i="19"/>
  <c r="G6118" i="19"/>
  <c r="H274" i="19"/>
  <c r="G275" i="19"/>
  <c r="G408" i="19"/>
  <c r="H407" i="19"/>
  <c r="H6950" i="19"/>
  <c r="G6951" i="19"/>
  <c r="H9572" i="19"/>
  <c r="G9573" i="19"/>
  <c r="H12096" i="19"/>
  <c r="G12097" i="19"/>
  <c r="H11338" i="19"/>
  <c r="G11339" i="19"/>
  <c r="H4509" i="19"/>
  <c r="G4510" i="19"/>
  <c r="H11919" i="19"/>
  <c r="G11920" i="19"/>
  <c r="G6305" i="19"/>
  <c r="H6304" i="19"/>
  <c r="H6256" i="19"/>
  <c r="G6257" i="19"/>
  <c r="H7648" i="19"/>
  <c r="G7649" i="19"/>
  <c r="H8872" i="19"/>
  <c r="G8873" i="19"/>
  <c r="G805" i="19"/>
  <c r="H804" i="19"/>
  <c r="H2395" i="19"/>
  <c r="G2396" i="19"/>
  <c r="H4272" i="19"/>
  <c r="G4273" i="19"/>
  <c r="H1613" i="19"/>
  <c r="G1614" i="19"/>
  <c r="H11156" i="19"/>
  <c r="G11157" i="19"/>
  <c r="H2286" i="19"/>
  <c r="G2287" i="19"/>
  <c r="H5979" i="19"/>
  <c r="G5980" i="19"/>
  <c r="H9050" i="19"/>
  <c r="G9051" i="19"/>
  <c r="G1296" i="19"/>
  <c r="H1295" i="19"/>
  <c r="H9724" i="19"/>
  <c r="G9725" i="19"/>
  <c r="H2184" i="19"/>
  <c r="G2185" i="19"/>
  <c r="H5698" i="19"/>
  <c r="G5699" i="19"/>
  <c r="H941" i="19"/>
  <c r="G942" i="19"/>
  <c r="G7368" i="19"/>
  <c r="H7367" i="19"/>
  <c r="H2257" i="19"/>
  <c r="G2258" i="19"/>
  <c r="H1851" i="19"/>
  <c r="G1852" i="19"/>
  <c r="H11718" i="19"/>
  <c r="G11719" i="19"/>
  <c r="H5550" i="19"/>
  <c r="G5551" i="19"/>
  <c r="H110" i="19"/>
  <c r="G111" i="19"/>
  <c r="H1341" i="19"/>
  <c r="G1342" i="19"/>
  <c r="H11230" i="19"/>
  <c r="G11231" i="19"/>
  <c r="H855" i="19"/>
  <c r="G856" i="19"/>
  <c r="G5232" i="19"/>
  <c r="H5231" i="19"/>
  <c r="H2665" i="19"/>
  <c r="G2666" i="19"/>
  <c r="H8769" i="19"/>
  <c r="G8770" i="19"/>
  <c r="H11193" i="19"/>
  <c r="G11194" i="19"/>
  <c r="H5733" i="19"/>
  <c r="G5734" i="19"/>
  <c r="H1167" i="19"/>
  <c r="G1168" i="19"/>
  <c r="G3492" i="19"/>
  <c r="H3491" i="19"/>
  <c r="H9766" i="19"/>
  <c r="G9767" i="19"/>
  <c r="H6867" i="19"/>
  <c r="G6868" i="19"/>
  <c r="H9695" i="19"/>
  <c r="G9696" i="19"/>
  <c r="G7403" i="19"/>
  <c r="H7402" i="19"/>
  <c r="H3796" i="19"/>
  <c r="G3797" i="19"/>
  <c r="H11498" i="19"/>
  <c r="G11499" i="19"/>
  <c r="H2556" i="19"/>
  <c r="G2557" i="19"/>
  <c r="H9868" i="19"/>
  <c r="G9869" i="19"/>
  <c r="H9158" i="19"/>
  <c r="G9159" i="19"/>
  <c r="H7333" i="19"/>
  <c r="G7334" i="19"/>
  <c r="H3225" i="19"/>
  <c r="G3226" i="19"/>
  <c r="H9666" i="19"/>
  <c r="G9667" i="19"/>
  <c r="G542" i="19"/>
  <c r="H541" i="19"/>
  <c r="H11672" i="19"/>
  <c r="G11673" i="19"/>
  <c r="H3536" i="19"/>
  <c r="G3537" i="19"/>
  <c r="G5292" i="19"/>
  <c r="H5291" i="19"/>
  <c r="G5498" i="19"/>
  <c r="H5497" i="19"/>
  <c r="H10933" i="19"/>
  <c r="G10934" i="19"/>
  <c r="H5687" i="19"/>
  <c r="G5688" i="19"/>
  <c r="H9297" i="19"/>
  <c r="G9298" i="19"/>
  <c r="H4197" i="19"/>
  <c r="G4198" i="19"/>
  <c r="H7195" i="19"/>
  <c r="G7196" i="19"/>
  <c r="H6484" i="19"/>
  <c r="G6485" i="19"/>
  <c r="H1692" i="19"/>
  <c r="G1693" i="19"/>
  <c r="H10850" i="19"/>
  <c r="G10851" i="19"/>
  <c r="H11994" i="19"/>
  <c r="G11995" i="19"/>
  <c r="H11995" i="19" s="1"/>
  <c r="G10168" i="19"/>
  <c r="H10167" i="19"/>
  <c r="H1115" i="19"/>
  <c r="G1116" i="19"/>
  <c r="H11882" i="19"/>
  <c r="G11883" i="19"/>
  <c r="H5139" i="19"/>
  <c r="G5140" i="19"/>
  <c r="H9856" i="19"/>
  <c r="G9857" i="19"/>
  <c r="H8820" i="19"/>
  <c r="G8821" i="19"/>
  <c r="G6026" i="19"/>
  <c r="H6025" i="19"/>
  <c r="G6341" i="19"/>
  <c r="H6340" i="19"/>
  <c r="H6095" i="19"/>
  <c r="G6096" i="19"/>
  <c r="H11954" i="19"/>
  <c r="G11955" i="19"/>
  <c r="H9754" i="19"/>
  <c r="G9755" i="19"/>
  <c r="H8908" i="19"/>
  <c r="G8909" i="19"/>
  <c r="H4028" i="19"/>
  <c r="G4029" i="19"/>
  <c r="H4078" i="19"/>
  <c r="G4079" i="19"/>
  <c r="H8705" i="19"/>
  <c r="G8706" i="19"/>
  <c r="H3268" i="19"/>
  <c r="G3269" i="19"/>
  <c r="H770" i="19"/>
  <c r="G771" i="19"/>
  <c r="H9423" i="19"/>
  <c r="G9424" i="19"/>
  <c r="H9120" i="19"/>
  <c r="G9121" i="19"/>
  <c r="G4369" i="19"/>
  <c r="H4368" i="19"/>
  <c r="H4564" i="19"/>
  <c r="G4565" i="19"/>
  <c r="H3641" i="19"/>
  <c r="G3642" i="19"/>
  <c r="H10260" i="19"/>
  <c r="G10261" i="19"/>
  <c r="H3240" i="19"/>
  <c r="G3241" i="19"/>
  <c r="H10823" i="19"/>
  <c r="G10824" i="19"/>
  <c r="H489" i="19"/>
  <c r="G490" i="19"/>
  <c r="H6576" i="19"/>
  <c r="G6577" i="19"/>
  <c r="H5394" i="19"/>
  <c r="G5395" i="19"/>
  <c r="H3890" i="19"/>
  <c r="G3891" i="19"/>
  <c r="H12267" i="19"/>
  <c r="G12268" i="19"/>
  <c r="H8636" i="19"/>
  <c r="G8637" i="19"/>
  <c r="G2820" i="19"/>
  <c r="H2819" i="19"/>
  <c r="H1434" i="19"/>
  <c r="G1435" i="19"/>
  <c r="H10201" i="19"/>
  <c r="G10202" i="19"/>
  <c r="H12179" i="19"/>
  <c r="G12180" i="19"/>
  <c r="H8582" i="19"/>
  <c r="G8583" i="19"/>
  <c r="H3706" i="19"/>
  <c r="G3707" i="19"/>
  <c r="H11860" i="19"/>
  <c r="G11861" i="19"/>
  <c r="H10036" i="19"/>
  <c r="G10037" i="19"/>
  <c r="H2525" i="19"/>
  <c r="G2526" i="19"/>
  <c r="G336" i="19"/>
  <c r="H335" i="19"/>
  <c r="H6463" i="19"/>
  <c r="G6464" i="19"/>
  <c r="H3606" i="19"/>
  <c r="G3607" i="19"/>
  <c r="H2580" i="19"/>
  <c r="G2581" i="19"/>
  <c r="H2581" i="19" s="1"/>
  <c r="H9464" i="19"/>
  <c r="G9465" i="19"/>
  <c r="H1994" i="19"/>
  <c r="G1995" i="19"/>
  <c r="G4968" i="19"/>
  <c r="H4967" i="19"/>
  <c r="H2965" i="19"/>
  <c r="G2966" i="19"/>
  <c r="H4221" i="19"/>
  <c r="G4222" i="19"/>
  <c r="H10440" i="19"/>
  <c r="G10441" i="19"/>
  <c r="H5055" i="19"/>
  <c r="G5056" i="19"/>
  <c r="H23" i="19"/>
  <c r="G24" i="19"/>
  <c r="H8198" i="19"/>
  <c r="G8199" i="19"/>
  <c r="H9384" i="19"/>
  <c r="G9385" i="19"/>
  <c r="H6524" i="19"/>
  <c r="G6525" i="19"/>
  <c r="H8522" i="19"/>
  <c r="G8523" i="19"/>
  <c r="H11015" i="19"/>
  <c r="G11016" i="19"/>
  <c r="H4539" i="19"/>
  <c r="G4540" i="19"/>
  <c r="H12003" i="19"/>
  <c r="G12004" i="19"/>
  <c r="G2710" i="19"/>
  <c r="H2709" i="19"/>
  <c r="H1009" i="19"/>
  <c r="G1010" i="19"/>
  <c r="H4145" i="19"/>
  <c r="G4146" i="19"/>
  <c r="H2030" i="19"/>
  <c r="G2031" i="19"/>
  <c r="H8170" i="19"/>
  <c r="G8171" i="19"/>
  <c r="H9928" i="19"/>
  <c r="G9929" i="19"/>
  <c r="H8436" i="19"/>
  <c r="G8437" i="19"/>
  <c r="G3763" i="19"/>
  <c r="H3762" i="19"/>
  <c r="H10141" i="19"/>
  <c r="G10142" i="19"/>
  <c r="G4716" i="19"/>
  <c r="H4715" i="19"/>
  <c r="H11033" i="19"/>
  <c r="G11034" i="19"/>
  <c r="H12231" i="19"/>
  <c r="G12232" i="19"/>
  <c r="H5108" i="19"/>
  <c r="G5109" i="19"/>
  <c r="G3829" i="19"/>
  <c r="H3828" i="19"/>
  <c r="H5001" i="19"/>
  <c r="G5002" i="19"/>
  <c r="H8932" i="19"/>
  <c r="G8933" i="19"/>
  <c r="G1182" i="19"/>
  <c r="H1181" i="19"/>
  <c r="H9543" i="19"/>
  <c r="G9544" i="19"/>
  <c r="H619" i="19"/>
  <c r="G620" i="19"/>
  <c r="H7143" i="19"/>
  <c r="G7144" i="19"/>
  <c r="H6899" i="19"/>
  <c r="G6900" i="19"/>
  <c r="H10586" i="19"/>
  <c r="G10587" i="19"/>
  <c r="H7107" i="19"/>
  <c r="G7108" i="19"/>
  <c r="G7439" i="19"/>
  <c r="H7438" i="19"/>
  <c r="H4394" i="19"/>
  <c r="G4395" i="19"/>
  <c r="H10473" i="19"/>
  <c r="G10474" i="19"/>
  <c r="H1762" i="19"/>
  <c r="G1763" i="19"/>
  <c r="H11530" i="19"/>
  <c r="G11531" i="19"/>
  <c r="H12198" i="19"/>
  <c r="G12199" i="19"/>
  <c r="H9639" i="19"/>
  <c r="G9640" i="19"/>
  <c r="H2316" i="19"/>
  <c r="G2317" i="19"/>
  <c r="H1059" i="19"/>
  <c r="G1060" i="19"/>
  <c r="H57" i="19"/>
  <c r="G58" i="19"/>
  <c r="H3186" i="19"/>
  <c r="G3187" i="19"/>
  <c r="H8106" i="19"/>
  <c r="G8107" i="19"/>
  <c r="H11260" i="19"/>
  <c r="G11261" i="19"/>
  <c r="H10717" i="19"/>
  <c r="G10718" i="19"/>
  <c r="H7512" i="19"/>
  <c r="G7513" i="19"/>
  <c r="H9188" i="19"/>
  <c r="G9189" i="19"/>
  <c r="H11448" i="19"/>
  <c r="G11449" i="19"/>
  <c r="H5423" i="19"/>
  <c r="G5424" i="19"/>
  <c r="H5078" i="19"/>
  <c r="G5079" i="19"/>
  <c r="H3860" i="19"/>
  <c r="G3861" i="19"/>
  <c r="H2782" i="19"/>
  <c r="G2783" i="19"/>
  <c r="H11560" i="19"/>
  <c r="G11561" i="19"/>
  <c r="G5316" i="19"/>
  <c r="H5315" i="19"/>
  <c r="H2451" i="19"/>
  <c r="G2452" i="19"/>
  <c r="H418" i="19"/>
  <c r="G419" i="19"/>
  <c r="H11430" i="19"/>
  <c r="G11431" i="19"/>
  <c r="H8476" i="19"/>
  <c r="G8477" i="19"/>
  <c r="H10906" i="19"/>
  <c r="G10907" i="19"/>
  <c r="H1221" i="19"/>
  <c r="G1222" i="19"/>
  <c r="H662" i="19"/>
  <c r="G663" i="19"/>
  <c r="H7948" i="19"/>
  <c r="G7949" i="19"/>
  <c r="H11830" i="19"/>
  <c r="G11831" i="19"/>
  <c r="H10014" i="19"/>
  <c r="G10015" i="19"/>
  <c r="G6377" i="19"/>
  <c r="H6376" i="19"/>
  <c r="H2499" i="19"/>
  <c r="G2500" i="19"/>
  <c r="H5865" i="19"/>
  <c r="G5866" i="19"/>
  <c r="H1933" i="19"/>
  <c r="G1934" i="19"/>
  <c r="H11574" i="19"/>
  <c r="G11575" i="19"/>
  <c r="H11392" i="19"/>
  <c r="G11393" i="19"/>
  <c r="H4452" i="19"/>
  <c r="G4453" i="19"/>
  <c r="H2977" i="19"/>
  <c r="G2978" i="19"/>
  <c r="H983" i="19"/>
  <c r="G984" i="19"/>
  <c r="H6565" i="19"/>
  <c r="G6566" i="19"/>
  <c r="H2650" i="19"/>
  <c r="G2651" i="19"/>
  <c r="H6628" i="19"/>
  <c r="G6629" i="19"/>
  <c r="H4498" i="19"/>
  <c r="G4499" i="19"/>
  <c r="H4499" i="19" s="1"/>
  <c r="H7783" i="19"/>
  <c r="G7784" i="19"/>
  <c r="H11290" i="19"/>
  <c r="G11291" i="19"/>
  <c r="H1097" i="19"/>
  <c r="G1098" i="19"/>
  <c r="H7071" i="19"/>
  <c r="G7072" i="19"/>
  <c r="H11684" i="19"/>
  <c r="G11685" i="19"/>
  <c r="H237" i="19"/>
  <c r="G238" i="19"/>
  <c r="H5636" i="19"/>
  <c r="G5637" i="19"/>
  <c r="H4322" i="19"/>
  <c r="G4323" i="19"/>
  <c r="H6290" i="19"/>
  <c r="G6291" i="19"/>
  <c r="H699" i="19"/>
  <c r="G700" i="19"/>
  <c r="H8332" i="19"/>
  <c r="G8333" i="19"/>
  <c r="H7305" i="19"/>
  <c r="G7306" i="19"/>
  <c r="H11086" i="19"/>
  <c r="G11087" i="19"/>
  <c r="H4839" i="19"/>
  <c r="G4840" i="19"/>
  <c r="H2589" i="19"/>
  <c r="G2590" i="19"/>
  <c r="H10549" i="19"/>
  <c r="G10550" i="19"/>
  <c r="H4909" i="19"/>
  <c r="G4910" i="19"/>
  <c r="H8400" i="19"/>
  <c r="G8401" i="19"/>
  <c r="H11314" i="19"/>
  <c r="G11315" i="19"/>
  <c r="H9894" i="19"/>
  <c r="G9895" i="19"/>
  <c r="H3304" i="19"/>
  <c r="G3305" i="19"/>
  <c r="H10060" i="19"/>
  <c r="G10061" i="19"/>
  <c r="H6166" i="19"/>
  <c r="G6167" i="19"/>
  <c r="H10373" i="19"/>
  <c r="G10374" i="19"/>
  <c r="G6803" i="19"/>
  <c r="H6802" i="19"/>
  <c r="H7263" i="19"/>
  <c r="G7264" i="19"/>
  <c r="H7581" i="19"/>
  <c r="G7582" i="19"/>
  <c r="H7225" i="19"/>
  <c r="G7226" i="19"/>
  <c r="H1880" i="19"/>
  <c r="G1881" i="19"/>
  <c r="H1881" i="19" s="1"/>
  <c r="H10966" i="19"/>
  <c r="G10967" i="19"/>
  <c r="H5330" i="19" l="1"/>
  <c r="G5331" i="19"/>
  <c r="H5828" i="19"/>
  <c r="G5829" i="19"/>
  <c r="H2127" i="19"/>
  <c r="G2128" i="19"/>
  <c r="H5930" i="19"/>
  <c r="G5931" i="19"/>
  <c r="H8136" i="19"/>
  <c r="G8137" i="19"/>
  <c r="G1401" i="19"/>
  <c r="H1400" i="19"/>
  <c r="H7035" i="19"/>
  <c r="G7036" i="19"/>
  <c r="H3356" i="19"/>
  <c r="G3357" i="19"/>
  <c r="H8368" i="19"/>
  <c r="G8369" i="19"/>
  <c r="G7674" i="19"/>
  <c r="H7673" i="19"/>
  <c r="H9957" i="19"/>
  <c r="G9958" i="19"/>
  <c r="G6066" i="19"/>
  <c r="H6065" i="19"/>
  <c r="G1545" i="19"/>
  <c r="H1544" i="19"/>
  <c r="G6780" i="19"/>
  <c r="H6779" i="19"/>
  <c r="H2108" i="19"/>
  <c r="G2109" i="19"/>
  <c r="H7713" i="19"/>
  <c r="G7714" i="19"/>
  <c r="H3403" i="19"/>
  <c r="G3404" i="19"/>
  <c r="H2768" i="19"/>
  <c r="G2769" i="19"/>
  <c r="H9822" i="19"/>
  <c r="G9823" i="19"/>
  <c r="H588" i="19"/>
  <c r="G589" i="19"/>
  <c r="H4819" i="19"/>
  <c r="G4820" i="19"/>
  <c r="H2051" i="19"/>
  <c r="G2052" i="19"/>
  <c r="G3042" i="19"/>
  <c r="H3041" i="19"/>
  <c r="G8275" i="19"/>
  <c r="H8274" i="19"/>
  <c r="H3440" i="19"/>
  <c r="G3441" i="19"/>
  <c r="H1473" i="19"/>
  <c r="G1474" i="19"/>
  <c r="H3652" i="19"/>
  <c r="G3653" i="19"/>
  <c r="G4680" i="19"/>
  <c r="H4679" i="19"/>
  <c r="H2848" i="19"/>
  <c r="G2849" i="19"/>
  <c r="H2090" i="19"/>
  <c r="G2091" i="19"/>
  <c r="H6934" i="19"/>
  <c r="G6935" i="19"/>
  <c r="H4300" i="19"/>
  <c r="G4301" i="19"/>
  <c r="H1377" i="19"/>
  <c r="G1378" i="19"/>
  <c r="G5903" i="19"/>
  <c r="H5902" i="19"/>
  <c r="H5804" i="19"/>
  <c r="G5805" i="19"/>
  <c r="G8212" i="19"/>
  <c r="H8211" i="19"/>
  <c r="H7548" i="19"/>
  <c r="G7549" i="19"/>
  <c r="G7565" i="19"/>
  <c r="H7564" i="19"/>
  <c r="G5963" i="19"/>
  <c r="H5962" i="19"/>
  <c r="H827" i="19"/>
  <c r="G828" i="19"/>
  <c r="H374" i="19"/>
  <c r="G375" i="19"/>
  <c r="H2223" i="19"/>
  <c r="G2224" i="19"/>
  <c r="H1182" i="19"/>
  <c r="G1183" i="19"/>
  <c r="H2710" i="19"/>
  <c r="G2711" i="19"/>
  <c r="H10168" i="19"/>
  <c r="G10169" i="19"/>
  <c r="H9895" i="19"/>
  <c r="G9896" i="19"/>
  <c r="H4840" i="19"/>
  <c r="G4841" i="19"/>
  <c r="H4323" i="19"/>
  <c r="G4324" i="19"/>
  <c r="H11291" i="19"/>
  <c r="G11292" i="19"/>
  <c r="H984" i="19"/>
  <c r="G985" i="19"/>
  <c r="G5867" i="19"/>
  <c r="H5866" i="19"/>
  <c r="H663" i="19"/>
  <c r="G664" i="19"/>
  <c r="H2452" i="19"/>
  <c r="G2453" i="19"/>
  <c r="H2453" i="19" s="1"/>
  <c r="H5424" i="19"/>
  <c r="G5425" i="19"/>
  <c r="H11261" i="19"/>
  <c r="G11262" i="19"/>
  <c r="H9640" i="19"/>
  <c r="G9641" i="19"/>
  <c r="H10474" i="19"/>
  <c r="G10475" i="19"/>
  <c r="H6900" i="19"/>
  <c r="G6901" i="19"/>
  <c r="H8933" i="19"/>
  <c r="G8934" i="19"/>
  <c r="H8171" i="19"/>
  <c r="G8172" i="19"/>
  <c r="H12004" i="19"/>
  <c r="G12005" i="19"/>
  <c r="H9385" i="19"/>
  <c r="G9386" i="19"/>
  <c r="H4222" i="19"/>
  <c r="G4223" i="19"/>
  <c r="H9465" i="19"/>
  <c r="G9466" i="19"/>
  <c r="H10037" i="19"/>
  <c r="G10038" i="19"/>
  <c r="H1435" i="19"/>
  <c r="G1436" i="19"/>
  <c r="H6577" i="19"/>
  <c r="G6578" i="19"/>
  <c r="H10261" i="19"/>
  <c r="G10262" i="19"/>
  <c r="G772" i="19"/>
  <c r="H771" i="19"/>
  <c r="H8909" i="19"/>
  <c r="G8910" i="19"/>
  <c r="H8821" i="19"/>
  <c r="G8822" i="19"/>
  <c r="H9298" i="19"/>
  <c r="G9299" i="19"/>
  <c r="H3537" i="19"/>
  <c r="G3538" i="19"/>
  <c r="H9159" i="19"/>
  <c r="G9160" i="19"/>
  <c r="H9696" i="19"/>
  <c r="G9697" i="19"/>
  <c r="H11194" i="19"/>
  <c r="G11195" i="19"/>
  <c r="H1342" i="19"/>
  <c r="G1343" i="19"/>
  <c r="H9725" i="19"/>
  <c r="G9726" i="19"/>
  <c r="G1615" i="19"/>
  <c r="H1614" i="19"/>
  <c r="H6257" i="19"/>
  <c r="G6258" i="19"/>
  <c r="H9573" i="19"/>
  <c r="G9574" i="19"/>
  <c r="H6118" i="19"/>
  <c r="G6119" i="19"/>
  <c r="H918" i="19"/>
  <c r="G919" i="19"/>
  <c r="H6407" i="19"/>
  <c r="G6408" i="19"/>
  <c r="H736" i="19"/>
  <c r="G737" i="19"/>
  <c r="H8555" i="19"/>
  <c r="G8556" i="19"/>
  <c r="H3956" i="19"/>
  <c r="G3957" i="19"/>
  <c r="H10625" i="19"/>
  <c r="G10626" i="19"/>
  <c r="H144" i="19"/>
  <c r="G145" i="19"/>
  <c r="H10512" i="19"/>
  <c r="G10513" i="19"/>
  <c r="H3993" i="19"/>
  <c r="G3994" i="19"/>
  <c r="H6593" i="19"/>
  <c r="G6594" i="19"/>
  <c r="H4935" i="19"/>
  <c r="G4936" i="19"/>
  <c r="G6137" i="19"/>
  <c r="H6136" i="19"/>
  <c r="H5359" i="19"/>
  <c r="G5360" i="19"/>
  <c r="H8784" i="19"/>
  <c r="G8785" i="19"/>
  <c r="H2474" i="19"/>
  <c r="G2475" i="19"/>
  <c r="H4773" i="19"/>
  <c r="G4774" i="19"/>
  <c r="G7833" i="19"/>
  <c r="H7832" i="19"/>
  <c r="H206" i="19"/>
  <c r="G207" i="19"/>
  <c r="H2416" i="19"/>
  <c r="G2417" i="19"/>
  <c r="H2463" i="19"/>
  <c r="G2464" i="19"/>
  <c r="H4044" i="19"/>
  <c r="G4045" i="19"/>
  <c r="H4716" i="19"/>
  <c r="G4717" i="19"/>
  <c r="H1823" i="19"/>
  <c r="G1824" i="19"/>
  <c r="H455" i="19"/>
  <c r="G456" i="19"/>
  <c r="H5462" i="19"/>
  <c r="G5463" i="19"/>
  <c r="H5262" i="19"/>
  <c r="G5263" i="19"/>
  <c r="H3148" i="19"/>
  <c r="G3149" i="19"/>
  <c r="H5528" i="19"/>
  <c r="G5529" i="19"/>
  <c r="H6803" i="19"/>
  <c r="G6804" i="19"/>
  <c r="H10967" i="19"/>
  <c r="G10968" i="19"/>
  <c r="H10374" i="19"/>
  <c r="G10375" i="19"/>
  <c r="H11315" i="19"/>
  <c r="G11316" i="19"/>
  <c r="H11087" i="19"/>
  <c r="G11088" i="19"/>
  <c r="G5638" i="19"/>
  <c r="H5637" i="19"/>
  <c r="H7784" i="19"/>
  <c r="G7785" i="19"/>
  <c r="H2978" i="19"/>
  <c r="G2979" i="19"/>
  <c r="H2500" i="19"/>
  <c r="G2501" i="19"/>
  <c r="H1222" i="19"/>
  <c r="G1223" i="19"/>
  <c r="H11449" i="19"/>
  <c r="G11450" i="19"/>
  <c r="H8107" i="19"/>
  <c r="G8108" i="19"/>
  <c r="H12199" i="19"/>
  <c r="G12200" i="19"/>
  <c r="G7145" i="19"/>
  <c r="H7144" i="19"/>
  <c r="H5002" i="19"/>
  <c r="G5003" i="19"/>
  <c r="H10142" i="19"/>
  <c r="G10143" i="19"/>
  <c r="H2031" i="19"/>
  <c r="G2032" i="19"/>
  <c r="H4540" i="19"/>
  <c r="G4541" i="19"/>
  <c r="H11861" i="19"/>
  <c r="G11862" i="19"/>
  <c r="G491" i="19"/>
  <c r="H490" i="19"/>
  <c r="H3642" i="19"/>
  <c r="G3643" i="19"/>
  <c r="H3643" i="19" s="1"/>
  <c r="H3269" i="19"/>
  <c r="G3270" i="19"/>
  <c r="H9755" i="19"/>
  <c r="G9756" i="19"/>
  <c r="H9857" i="19"/>
  <c r="G9858" i="19"/>
  <c r="H10851" i="19"/>
  <c r="G10852" i="19"/>
  <c r="H5688" i="19"/>
  <c r="G5689" i="19"/>
  <c r="H11673" i="19"/>
  <c r="G11674" i="19"/>
  <c r="H9869" i="19"/>
  <c r="G9870" i="19"/>
  <c r="H6868" i="19"/>
  <c r="G6869" i="19"/>
  <c r="H8770" i="19"/>
  <c r="G8771" i="19"/>
  <c r="H111" i="19"/>
  <c r="G112" i="19"/>
  <c r="H2258" i="19"/>
  <c r="G2259" i="19"/>
  <c r="H4273" i="19"/>
  <c r="G4274" i="19"/>
  <c r="H6951" i="19"/>
  <c r="G6952" i="19"/>
  <c r="H1960" i="19"/>
  <c r="G1961" i="19"/>
  <c r="H10282" i="19"/>
  <c r="G10283" i="19"/>
  <c r="H10733" i="19"/>
  <c r="G10734" i="19"/>
  <c r="H7748" i="19"/>
  <c r="G7749" i="19"/>
  <c r="H8670" i="19"/>
  <c r="G8671" i="19"/>
  <c r="H3383" i="19"/>
  <c r="G3384" i="19"/>
  <c r="H11647" i="19"/>
  <c r="G11648" i="19"/>
  <c r="H1893" i="19"/>
  <c r="G1894" i="19"/>
  <c r="G1729" i="19"/>
  <c r="H1728" i="19"/>
  <c r="H11785" i="19"/>
  <c r="G11786" i="19"/>
  <c r="H9355" i="19"/>
  <c r="G9356" i="19"/>
  <c r="H7868" i="19"/>
  <c r="G7869" i="19"/>
  <c r="H1626" i="19"/>
  <c r="G1627" i="19"/>
  <c r="H557" i="19"/>
  <c r="G558" i="19"/>
  <c r="H10807" i="19"/>
  <c r="G10808" i="19"/>
  <c r="H10345" i="19"/>
  <c r="G10346" i="19"/>
  <c r="H3508" i="19"/>
  <c r="G3509" i="19"/>
  <c r="H10095" i="19"/>
  <c r="G10096" i="19"/>
  <c r="G10879" i="19"/>
  <c r="H10878" i="19"/>
  <c r="G895" i="19"/>
  <c r="H894" i="19"/>
  <c r="H4600" i="19"/>
  <c r="G4601" i="19"/>
  <c r="H2820" i="19"/>
  <c r="G2821" i="19"/>
  <c r="H1296" i="19"/>
  <c r="G1297" i="19"/>
  <c r="H6305" i="19"/>
  <c r="G6306" i="19"/>
  <c r="H1787" i="19"/>
  <c r="G1788" i="19"/>
  <c r="H1267" i="19"/>
  <c r="G1268" i="19"/>
  <c r="H8401" i="19"/>
  <c r="G8402" i="19"/>
  <c r="G7307" i="19"/>
  <c r="H7306" i="19"/>
  <c r="H238" i="19"/>
  <c r="G239" i="19"/>
  <c r="H4453" i="19"/>
  <c r="G4454" i="19"/>
  <c r="H4454" i="19" s="1"/>
  <c r="H10907" i="19"/>
  <c r="G10908" i="19"/>
  <c r="H11561" i="19"/>
  <c r="G11562" i="19"/>
  <c r="H9189" i="19"/>
  <c r="G9190" i="19"/>
  <c r="G3188" i="19"/>
  <c r="H3187" i="19"/>
  <c r="H4395" i="19"/>
  <c r="G4396" i="19"/>
  <c r="H620" i="19"/>
  <c r="G621" i="19"/>
  <c r="H4146" i="19"/>
  <c r="G4147" i="19"/>
  <c r="G8200" i="19"/>
  <c r="H8199" i="19"/>
  <c r="H2966" i="19"/>
  <c r="G2967" i="19"/>
  <c r="H2967" i="19" s="1"/>
  <c r="H3607" i="19"/>
  <c r="G3608" i="19"/>
  <c r="H3707" i="19"/>
  <c r="G3708" i="19"/>
  <c r="H8637" i="19"/>
  <c r="G8638" i="19"/>
  <c r="G4566" i="19"/>
  <c r="H4565" i="19"/>
  <c r="H8706" i="19"/>
  <c r="G8707" i="19"/>
  <c r="H11955" i="19"/>
  <c r="G11956" i="19"/>
  <c r="H11956" i="19" s="1"/>
  <c r="H5140" i="19"/>
  <c r="G5141" i="19"/>
  <c r="G1694" i="19"/>
  <c r="H1693" i="19"/>
  <c r="H10934" i="19"/>
  <c r="G10935" i="19"/>
  <c r="H2557" i="19"/>
  <c r="G2558" i="19"/>
  <c r="H9767" i="19"/>
  <c r="G9768" i="19"/>
  <c r="H2666" i="19"/>
  <c r="G2667" i="19"/>
  <c r="H5551" i="19"/>
  <c r="G5552" i="19"/>
  <c r="H9051" i="19"/>
  <c r="G9052" i="19"/>
  <c r="H2396" i="19"/>
  <c r="G2397" i="19"/>
  <c r="H11920" i="19"/>
  <c r="G11921" i="19"/>
  <c r="H4431" i="19"/>
  <c r="G4432" i="19"/>
  <c r="H11635" i="19"/>
  <c r="G11636" i="19"/>
  <c r="H11377" i="19"/>
  <c r="G11378" i="19"/>
  <c r="H4794" i="19"/>
  <c r="G4795" i="19"/>
  <c r="H10770" i="19"/>
  <c r="G10771" i="19"/>
  <c r="G5999" i="19"/>
  <c r="H5998" i="19"/>
  <c r="H6202" i="19"/>
  <c r="G6203" i="19"/>
  <c r="H1579" i="19"/>
  <c r="G1580" i="19"/>
  <c r="H2150" i="19"/>
  <c r="G2151" i="19"/>
  <c r="H8493" i="19"/>
  <c r="G8494" i="19"/>
  <c r="H171" i="19"/>
  <c r="G172" i="19"/>
  <c r="H9265" i="19"/>
  <c r="G9266" i="19"/>
  <c r="H9336" i="19"/>
  <c r="G9337" i="19"/>
  <c r="G12146" i="19"/>
  <c r="H12145" i="19"/>
  <c r="H5593" i="19"/>
  <c r="G5594" i="19"/>
  <c r="H11123" i="19"/>
  <c r="G11124" i="19"/>
  <c r="H8745" i="19"/>
  <c r="G8746" i="19"/>
  <c r="H12127" i="19"/>
  <c r="G12128" i="19"/>
  <c r="H355" i="19"/>
  <c r="G356" i="19"/>
  <c r="H639" i="19"/>
  <c r="G640" i="19"/>
  <c r="H11471" i="19"/>
  <c r="G11472" i="19"/>
  <c r="H1669" i="19"/>
  <c r="G1670" i="19"/>
  <c r="H6377" i="19"/>
  <c r="G6378" i="19"/>
  <c r="H3829" i="19"/>
  <c r="G3830" i="19"/>
  <c r="H3763" i="19"/>
  <c r="G3764" i="19"/>
  <c r="H542" i="19"/>
  <c r="G543" i="19"/>
  <c r="H7368" i="19"/>
  <c r="G7369" i="19"/>
  <c r="H5196" i="19"/>
  <c r="G5197" i="19"/>
  <c r="H2886" i="19"/>
  <c r="G2887" i="19"/>
  <c r="G8242" i="19"/>
  <c r="H8241" i="19"/>
  <c r="G6990" i="19"/>
  <c r="H6989" i="19"/>
  <c r="H1134" i="19"/>
  <c r="G1135" i="19"/>
  <c r="H3576" i="19"/>
  <c r="G3577" i="19"/>
  <c r="H5316" i="19"/>
  <c r="G5317" i="19"/>
  <c r="H7226" i="19"/>
  <c r="G7227" i="19"/>
  <c r="H6167" i="19"/>
  <c r="G6168" i="19"/>
  <c r="H4910" i="19"/>
  <c r="G4911" i="19"/>
  <c r="H8333" i="19"/>
  <c r="G8334" i="19"/>
  <c r="H11685" i="19"/>
  <c r="G11686" i="19"/>
  <c r="H6629" i="19"/>
  <c r="G6630" i="19"/>
  <c r="H11393" i="19"/>
  <c r="G11394" i="19"/>
  <c r="H10015" i="19"/>
  <c r="G10016" i="19"/>
  <c r="H8477" i="19"/>
  <c r="G8478" i="19"/>
  <c r="H2783" i="19"/>
  <c r="G2784" i="19"/>
  <c r="H7513" i="19"/>
  <c r="G7514" i="19"/>
  <c r="H58" i="19"/>
  <c r="G59" i="19"/>
  <c r="H5109" i="19"/>
  <c r="G5110" i="19"/>
  <c r="H8437" i="19"/>
  <c r="G8438" i="19"/>
  <c r="H11016" i="19"/>
  <c r="G11017" i="19"/>
  <c r="H24" i="19"/>
  <c r="G25" i="19"/>
  <c r="H6464" i="19"/>
  <c r="G6465" i="19"/>
  <c r="H8583" i="19"/>
  <c r="G8584" i="19"/>
  <c r="G12269" i="19"/>
  <c r="H12268" i="19"/>
  <c r="H10824" i="19"/>
  <c r="G10825" i="19"/>
  <c r="H6096" i="19"/>
  <c r="G6097" i="19"/>
  <c r="H11883" i="19"/>
  <c r="G11884" i="19"/>
  <c r="H6485" i="19"/>
  <c r="G6486" i="19"/>
  <c r="H9667" i="19"/>
  <c r="G9668" i="19"/>
  <c r="H11499" i="19"/>
  <c r="G11500" i="19"/>
  <c r="H11719" i="19"/>
  <c r="G11720" i="19"/>
  <c r="H942" i="19"/>
  <c r="G943" i="19"/>
  <c r="G5981" i="19"/>
  <c r="H5980" i="19"/>
  <c r="H4510" i="19"/>
  <c r="G4511" i="19"/>
  <c r="H12069" i="19"/>
  <c r="G12070" i="19"/>
  <c r="H2622" i="19"/>
  <c r="G2623" i="19"/>
  <c r="H10118" i="19"/>
  <c r="G10119" i="19"/>
  <c r="H2924" i="19"/>
  <c r="G2925" i="19"/>
  <c r="H9228" i="19"/>
  <c r="G9229" i="19"/>
  <c r="H7901" i="19"/>
  <c r="G7902" i="19"/>
  <c r="H6703" i="19"/>
  <c r="G6704" i="19"/>
  <c r="H5446" i="19"/>
  <c r="G5447" i="19"/>
  <c r="H8962" i="19"/>
  <c r="G8963" i="19"/>
  <c r="H3923" i="19"/>
  <c r="G3924" i="19"/>
  <c r="H4256" i="19"/>
  <c r="G4257" i="19"/>
  <c r="G4638" i="19"/>
  <c r="H4637" i="19"/>
  <c r="G7535" i="19"/>
  <c r="H7534" i="19"/>
  <c r="H506" i="19"/>
  <c r="G507" i="19"/>
  <c r="H4871" i="19"/>
  <c r="G4872" i="19"/>
  <c r="H3074" i="19"/>
  <c r="G3075" i="19"/>
  <c r="H2373" i="19"/>
  <c r="G2374" i="19"/>
  <c r="H12058" i="19"/>
  <c r="G12059" i="19"/>
  <c r="H12059" i="19" s="1"/>
  <c r="H5030" i="19"/>
  <c r="G5031" i="19"/>
  <c r="H10647" i="19"/>
  <c r="G10648" i="19"/>
  <c r="H305" i="19"/>
  <c r="G306" i="19"/>
  <c r="H9499" i="19"/>
  <c r="G9500" i="19"/>
  <c r="H11755" i="19"/>
  <c r="G11756" i="19"/>
  <c r="H6835" i="19"/>
  <c r="G6836" i="19"/>
  <c r="H10991" i="19"/>
  <c r="G10992" i="19"/>
  <c r="G7440" i="19"/>
  <c r="H7439" i="19"/>
  <c r="H4369" i="19"/>
  <c r="G4370" i="19"/>
  <c r="H5498" i="19"/>
  <c r="G5499" i="19"/>
  <c r="H3492" i="19"/>
  <c r="G3493" i="19"/>
  <c r="H5232" i="19"/>
  <c r="G5233" i="19"/>
  <c r="H805" i="19"/>
  <c r="G806" i="19"/>
  <c r="H408" i="19"/>
  <c r="G409" i="19"/>
  <c r="H409" i="19" s="1"/>
  <c r="H8308" i="19"/>
  <c r="G8309" i="19"/>
  <c r="H530" i="19"/>
  <c r="G531" i="19"/>
  <c r="H4734" i="19"/>
  <c r="G4735" i="19"/>
  <c r="H4968" i="19"/>
  <c r="G4969" i="19"/>
  <c r="G7583" i="19"/>
  <c r="H7582" i="19"/>
  <c r="H10061" i="19"/>
  <c r="G10062" i="19"/>
  <c r="H10550" i="19"/>
  <c r="G10551" i="19"/>
  <c r="H700" i="19"/>
  <c r="G701" i="19"/>
  <c r="G7073" i="19"/>
  <c r="H7072" i="19"/>
  <c r="H2651" i="19"/>
  <c r="G2652" i="19"/>
  <c r="H11575" i="19"/>
  <c r="G11576" i="19"/>
  <c r="H11831" i="19"/>
  <c r="G11832" i="19"/>
  <c r="H11431" i="19"/>
  <c r="G11432" i="19"/>
  <c r="H3861" i="19"/>
  <c r="G3862" i="19"/>
  <c r="H10718" i="19"/>
  <c r="G10719" i="19"/>
  <c r="H1060" i="19"/>
  <c r="G1061" i="19"/>
  <c r="H11531" i="19"/>
  <c r="G11532" i="19"/>
  <c r="G7109" i="19"/>
  <c r="H7108" i="19"/>
  <c r="H9544" i="19"/>
  <c r="G9545" i="19"/>
  <c r="G12233" i="19"/>
  <c r="H12232" i="19"/>
  <c r="H9929" i="19"/>
  <c r="G9930" i="19"/>
  <c r="H1010" i="19"/>
  <c r="G1011" i="19"/>
  <c r="H8523" i="19"/>
  <c r="G8524" i="19"/>
  <c r="H5056" i="19"/>
  <c r="G5057" i="19"/>
  <c r="H1995" i="19"/>
  <c r="G1996" i="19"/>
  <c r="H12180" i="19"/>
  <c r="G12181" i="19"/>
  <c r="H12181" i="19" s="1"/>
  <c r="H3891" i="19"/>
  <c r="G3892" i="19"/>
  <c r="G3242" i="19"/>
  <c r="H3241" i="19"/>
  <c r="H9121" i="19"/>
  <c r="G9122" i="19"/>
  <c r="H4079" i="19"/>
  <c r="G4080" i="19"/>
  <c r="H1116" i="19"/>
  <c r="G1117" i="19"/>
  <c r="H7196" i="19"/>
  <c r="G7197" i="19"/>
  <c r="H3226" i="19"/>
  <c r="G3227" i="19"/>
  <c r="H3797" i="19"/>
  <c r="G3798" i="19"/>
  <c r="H1168" i="19"/>
  <c r="G1169" i="19"/>
  <c r="H856" i="19"/>
  <c r="G857" i="19"/>
  <c r="H5699" i="19"/>
  <c r="G5700" i="19"/>
  <c r="H2287" i="19"/>
  <c r="G2288" i="19"/>
  <c r="H8873" i="19"/>
  <c r="G8874" i="19"/>
  <c r="H11339" i="19"/>
  <c r="G11340" i="19"/>
  <c r="H275" i="19"/>
  <c r="G276" i="19"/>
  <c r="H7917" i="19"/>
  <c r="G7918" i="19"/>
  <c r="H8837" i="19"/>
  <c r="G8838" i="19"/>
  <c r="G7289" i="19"/>
  <c r="H7288" i="19"/>
  <c r="H3110" i="19"/>
  <c r="G3111" i="19"/>
  <c r="H9519" i="19"/>
  <c r="G9520" i="19"/>
  <c r="H93" i="19"/>
  <c r="G94" i="19"/>
  <c r="H3425" i="19"/>
  <c r="G3426" i="19"/>
  <c r="H10496" i="19"/>
  <c r="G10497" i="19"/>
  <c r="H6742" i="19"/>
  <c r="G6743" i="19"/>
  <c r="H7985" i="19"/>
  <c r="G7986" i="19"/>
  <c r="H3325" i="19"/>
  <c r="G3326" i="19"/>
  <c r="H10409" i="19"/>
  <c r="G10410" i="19"/>
  <c r="H6238" i="19"/>
  <c r="G6239" i="19"/>
  <c r="H5780" i="19"/>
  <c r="G5781" i="19"/>
  <c r="H10683" i="19"/>
  <c r="G10684" i="19"/>
  <c r="H5673" i="19"/>
  <c r="G5674" i="19"/>
  <c r="H11965" i="19"/>
  <c r="G11966" i="19"/>
  <c r="H2723" i="19"/>
  <c r="G2724" i="19"/>
  <c r="H4465" i="19"/>
  <c r="G4466" i="19"/>
  <c r="H7478" i="19"/>
  <c r="G7479" i="19"/>
  <c r="H9794" i="19"/>
  <c r="G9795" i="19"/>
  <c r="H6655" i="19"/>
  <c r="G6656" i="19"/>
  <c r="H9021" i="19"/>
  <c r="G9022" i="19"/>
  <c r="H8619" i="19"/>
  <c r="G8620" i="19"/>
  <c r="H2757" i="19"/>
  <c r="G2758" i="19"/>
  <c r="H1311" i="19"/>
  <c r="G1312" i="19"/>
  <c r="H336" i="19"/>
  <c r="G337" i="19"/>
  <c r="H6341" i="19"/>
  <c r="G6342" i="19"/>
  <c r="H3679" i="19"/>
  <c r="G3680" i="19"/>
  <c r="H9605" i="19"/>
  <c r="G9606" i="19"/>
  <c r="G7265" i="19"/>
  <c r="H7264" i="19"/>
  <c r="H3305" i="19"/>
  <c r="G3306" i="19"/>
  <c r="H2590" i="19"/>
  <c r="G2591" i="19"/>
  <c r="H6291" i="19"/>
  <c r="G6292" i="19"/>
  <c r="H1098" i="19"/>
  <c r="G1099" i="19"/>
  <c r="H6566" i="19"/>
  <c r="G6567" i="19"/>
  <c r="H6567" i="19" s="1"/>
  <c r="H1934" i="19"/>
  <c r="G1935" i="19"/>
  <c r="H7949" i="19"/>
  <c r="G7950" i="19"/>
  <c r="H419" i="19"/>
  <c r="G420" i="19"/>
  <c r="H5079" i="19"/>
  <c r="G5080" i="19"/>
  <c r="H2317" i="19"/>
  <c r="G2318" i="19"/>
  <c r="H1763" i="19"/>
  <c r="G1764" i="19"/>
  <c r="H10587" i="19"/>
  <c r="G10588" i="19"/>
  <c r="H11034" i="19"/>
  <c r="G11035" i="19"/>
  <c r="G6526" i="19"/>
  <c r="H6525" i="19"/>
  <c r="H10441" i="19"/>
  <c r="G10442" i="19"/>
  <c r="H2526" i="19"/>
  <c r="G2527" i="19"/>
  <c r="H10202" i="19"/>
  <c r="G10203" i="19"/>
  <c r="H5395" i="19"/>
  <c r="G5396" i="19"/>
  <c r="H9424" i="19"/>
  <c r="G9425" i="19"/>
  <c r="H4029" i="19"/>
  <c r="G4030" i="19"/>
  <c r="H4198" i="19"/>
  <c r="G4199" i="19"/>
  <c r="H7334" i="19"/>
  <c r="G7335" i="19"/>
  <c r="G5735" i="19"/>
  <c r="H5734" i="19"/>
  <c r="H11231" i="19"/>
  <c r="G11232" i="19"/>
  <c r="H1852" i="19"/>
  <c r="G1853" i="19"/>
  <c r="H2185" i="19"/>
  <c r="G2186" i="19"/>
  <c r="H11157" i="19"/>
  <c r="G11158" i="19"/>
  <c r="H7649" i="19"/>
  <c r="G7650" i="19"/>
  <c r="H12097" i="19"/>
  <c r="G12098" i="19"/>
  <c r="H2344" i="19"/>
  <c r="G2345" i="19"/>
  <c r="H11056" i="19"/>
  <c r="G11057" i="19"/>
  <c r="H10317" i="19"/>
  <c r="G10318" i="19"/>
  <c r="H6677" i="19"/>
  <c r="G6678" i="19"/>
  <c r="H3457" i="19"/>
  <c r="G3458" i="19"/>
  <c r="H8006" i="19"/>
  <c r="G8007" i="19"/>
  <c r="H9083" i="19"/>
  <c r="G9084" i="19"/>
  <c r="H10234" i="19"/>
  <c r="G10235" i="19"/>
  <c r="H5169" i="19"/>
  <c r="G5170" i="19"/>
  <c r="H9995" i="19"/>
  <c r="G9996" i="19"/>
  <c r="H6439" i="19"/>
  <c r="G6440" i="19"/>
  <c r="G5753" i="19"/>
  <c r="H5752" i="19"/>
  <c r="G1514" i="19"/>
  <c r="H1513" i="19"/>
  <c r="H7616" i="19"/>
  <c r="G7617" i="19"/>
  <c r="H10" i="19"/>
  <c r="G11" i="19"/>
  <c r="H8039" i="19"/>
  <c r="G8040" i="19"/>
  <c r="H4118" i="19"/>
  <c r="G4119" i="19"/>
  <c r="H8982" i="19"/>
  <c r="G8983" i="19"/>
  <c r="H7022" i="19"/>
  <c r="G7023" i="19"/>
  <c r="H8073" i="19"/>
  <c r="G8074" i="19"/>
  <c r="H10835" i="19"/>
  <c r="G10836" i="19"/>
  <c r="H3731" i="19"/>
  <c r="G3732" i="19"/>
  <c r="H3062" i="19"/>
  <c r="G3063" i="19"/>
  <c r="H11597" i="19"/>
  <c r="G11598" i="19"/>
  <c r="H1029" i="19"/>
  <c r="G1030" i="19"/>
  <c r="H4174" i="19"/>
  <c r="G4175" i="19"/>
  <c r="G3012" i="19"/>
  <c r="H3011" i="19"/>
  <c r="H6026" i="19"/>
  <c r="G6027" i="19"/>
  <c r="H5292" i="19"/>
  <c r="G5293" i="19"/>
  <c r="G7404" i="19"/>
  <c r="H7403" i="19"/>
  <c r="G2225" i="19" l="1"/>
  <c r="H2224" i="19"/>
  <c r="H2091" i="19"/>
  <c r="G2092" i="19"/>
  <c r="H2769" i="19"/>
  <c r="G2770" i="19"/>
  <c r="H8212" i="19"/>
  <c r="G8213" i="19"/>
  <c r="H8275" i="19"/>
  <c r="G8276" i="19"/>
  <c r="H6066" i="19"/>
  <c r="G6067" i="19"/>
  <c r="H1401" i="19"/>
  <c r="G1402" i="19"/>
  <c r="H375" i="19"/>
  <c r="G376" i="19"/>
  <c r="H5805" i="19"/>
  <c r="G5806" i="19"/>
  <c r="G2850" i="19"/>
  <c r="H2849" i="19"/>
  <c r="H3404" i="19"/>
  <c r="G3405" i="19"/>
  <c r="H9958" i="19"/>
  <c r="G9959" i="19"/>
  <c r="H8137" i="19"/>
  <c r="G8138" i="19"/>
  <c r="H3042" i="19"/>
  <c r="G3043" i="19"/>
  <c r="G829" i="19"/>
  <c r="H828" i="19"/>
  <c r="H2052" i="19"/>
  <c r="G2053" i="19"/>
  <c r="H7714" i="19"/>
  <c r="G7715" i="19"/>
  <c r="H5931" i="19"/>
  <c r="G5932" i="19"/>
  <c r="G5904" i="19"/>
  <c r="H5903" i="19"/>
  <c r="H4680" i="19"/>
  <c r="G4681" i="19"/>
  <c r="H7674" i="19"/>
  <c r="G7675" i="19"/>
  <c r="H1378" i="19"/>
  <c r="G1379" i="19"/>
  <c r="H3653" i="19"/>
  <c r="G3654" i="19"/>
  <c r="H4820" i="19"/>
  <c r="G4821" i="19"/>
  <c r="H2109" i="19"/>
  <c r="G2110" i="19"/>
  <c r="H8369" i="19"/>
  <c r="G8370" i="19"/>
  <c r="H2128" i="19"/>
  <c r="G2129" i="19"/>
  <c r="G5964" i="19"/>
  <c r="H5963" i="19"/>
  <c r="H4301" i="19"/>
  <c r="G4302" i="19"/>
  <c r="H1474" i="19"/>
  <c r="G1475" i="19"/>
  <c r="H589" i="19"/>
  <c r="G590" i="19"/>
  <c r="H3357" i="19"/>
  <c r="G3358" i="19"/>
  <c r="H5829" i="19"/>
  <c r="G5830" i="19"/>
  <c r="H7565" i="19"/>
  <c r="G7566" i="19"/>
  <c r="G6781" i="19"/>
  <c r="H6780" i="19"/>
  <c r="H7549" i="19"/>
  <c r="G7550" i="19"/>
  <c r="H6935" i="19"/>
  <c r="G6936" i="19"/>
  <c r="H3441" i="19"/>
  <c r="G3442" i="19"/>
  <c r="H9823" i="19"/>
  <c r="G9824" i="19"/>
  <c r="H7036" i="19"/>
  <c r="G7037" i="19"/>
  <c r="H5331" i="19"/>
  <c r="G5332" i="19"/>
  <c r="H1545" i="19"/>
  <c r="G1546" i="19"/>
  <c r="H3012" i="19"/>
  <c r="G3013" i="19"/>
  <c r="G6527" i="19"/>
  <c r="H6526" i="19"/>
  <c r="H4175" i="19"/>
  <c r="G4176" i="19"/>
  <c r="H8040" i="19"/>
  <c r="G8041" i="19"/>
  <c r="H6440" i="19"/>
  <c r="G6441" i="19"/>
  <c r="H3458" i="19"/>
  <c r="G3459" i="19"/>
  <c r="H12098" i="19"/>
  <c r="G12099" i="19"/>
  <c r="H5396" i="19"/>
  <c r="G5397" i="19"/>
  <c r="H5080" i="19"/>
  <c r="G5081" i="19"/>
  <c r="H6292" i="19"/>
  <c r="G6293" i="19"/>
  <c r="H6342" i="19"/>
  <c r="G6343" i="19"/>
  <c r="H11966" i="19"/>
  <c r="G11967" i="19"/>
  <c r="H3326" i="19"/>
  <c r="G3327" i="19"/>
  <c r="H94" i="19"/>
  <c r="G95" i="19"/>
  <c r="H7918" i="19"/>
  <c r="G7919" i="19"/>
  <c r="H7197" i="19"/>
  <c r="G7198" i="19"/>
  <c r="H3862" i="19"/>
  <c r="G3863" i="19"/>
  <c r="H701" i="19"/>
  <c r="G702" i="19"/>
  <c r="G532" i="19"/>
  <c r="H531" i="19"/>
  <c r="H5499" i="19"/>
  <c r="G5500" i="19"/>
  <c r="H11756" i="19"/>
  <c r="G11757" i="19"/>
  <c r="H2374" i="19"/>
  <c r="G2375" i="19"/>
  <c r="H4257" i="19"/>
  <c r="G4258" i="19"/>
  <c r="H7902" i="19"/>
  <c r="G7903" i="19"/>
  <c r="G4512" i="19"/>
  <c r="H4511" i="19"/>
  <c r="H6486" i="19"/>
  <c r="G6487" i="19"/>
  <c r="H8584" i="19"/>
  <c r="G8585" i="19"/>
  <c r="H5110" i="19"/>
  <c r="G5111" i="19"/>
  <c r="G8479" i="19"/>
  <c r="H8478" i="19"/>
  <c r="H4911" i="19"/>
  <c r="G4912" i="19"/>
  <c r="H11124" i="19"/>
  <c r="G11125" i="19"/>
  <c r="H8494" i="19"/>
  <c r="G8495" i="19"/>
  <c r="H10771" i="19"/>
  <c r="G10772" i="19"/>
  <c r="H11921" i="19"/>
  <c r="G11922" i="19"/>
  <c r="H2558" i="19"/>
  <c r="G2559" i="19"/>
  <c r="H9190" i="19"/>
  <c r="G9191" i="19"/>
  <c r="H8402" i="19"/>
  <c r="G8403" i="19"/>
  <c r="H2821" i="19"/>
  <c r="G2822" i="19"/>
  <c r="H1627" i="19"/>
  <c r="G1628" i="19"/>
  <c r="G1895" i="19"/>
  <c r="H1894" i="19"/>
  <c r="H4274" i="19"/>
  <c r="G4275" i="19"/>
  <c r="H11674" i="19"/>
  <c r="G11675" i="19"/>
  <c r="H11675" i="19" s="1"/>
  <c r="H2032" i="19"/>
  <c r="G2033" i="19"/>
  <c r="H8108" i="19"/>
  <c r="G8109" i="19"/>
  <c r="H5529" i="19"/>
  <c r="G5530" i="19"/>
  <c r="G4718" i="19"/>
  <c r="H4717" i="19"/>
  <c r="H4774" i="19"/>
  <c r="G4775" i="19"/>
  <c r="H6594" i="19"/>
  <c r="G6595" i="19"/>
  <c r="H10626" i="19"/>
  <c r="G10627" i="19"/>
  <c r="H9299" i="19"/>
  <c r="G9300" i="19"/>
  <c r="G1437" i="19"/>
  <c r="H1436" i="19"/>
  <c r="H8172" i="19"/>
  <c r="G8173" i="19"/>
  <c r="H5425" i="19"/>
  <c r="G5426" i="19"/>
  <c r="H4324" i="19"/>
  <c r="G4325" i="19"/>
  <c r="G5736" i="19"/>
  <c r="H5735" i="19"/>
  <c r="G12234" i="19"/>
  <c r="H12233" i="19"/>
  <c r="H6990" i="19"/>
  <c r="G6991" i="19"/>
  <c r="H4566" i="19"/>
  <c r="G4567" i="19"/>
  <c r="G8201" i="19"/>
  <c r="H8200" i="19"/>
  <c r="G5639" i="19"/>
  <c r="H5638" i="19"/>
  <c r="H1030" i="19"/>
  <c r="G1031" i="19"/>
  <c r="H11" i="19"/>
  <c r="G12" i="19"/>
  <c r="H9996" i="19"/>
  <c r="G9997" i="19"/>
  <c r="G6679" i="19"/>
  <c r="H6678" i="19"/>
  <c r="H7650" i="19"/>
  <c r="G7651" i="19"/>
  <c r="H7335" i="19"/>
  <c r="G7336" i="19"/>
  <c r="H10203" i="19"/>
  <c r="G10204" i="19"/>
  <c r="H11035" i="19"/>
  <c r="G11036" i="19"/>
  <c r="H420" i="19"/>
  <c r="G421" i="19"/>
  <c r="H2591" i="19"/>
  <c r="G2592" i="19"/>
  <c r="H337" i="19"/>
  <c r="G338" i="19"/>
  <c r="H6656" i="19"/>
  <c r="G6657" i="19"/>
  <c r="H5674" i="19"/>
  <c r="G5675" i="19"/>
  <c r="H7986" i="19"/>
  <c r="G7987" i="19"/>
  <c r="H9520" i="19"/>
  <c r="G9521" i="19"/>
  <c r="H276" i="19"/>
  <c r="G277" i="19"/>
  <c r="H857" i="19"/>
  <c r="G858" i="19"/>
  <c r="G1118" i="19"/>
  <c r="H1117" i="19"/>
  <c r="H1996" i="19"/>
  <c r="G1997" i="19"/>
  <c r="H9545" i="19"/>
  <c r="G9546" i="19"/>
  <c r="H11432" i="19"/>
  <c r="G11433" i="19"/>
  <c r="H10551" i="19"/>
  <c r="G10552" i="19"/>
  <c r="H8309" i="19"/>
  <c r="G8310" i="19"/>
  <c r="H4370" i="19"/>
  <c r="G4371" i="19"/>
  <c r="H9500" i="19"/>
  <c r="G9501" i="19"/>
  <c r="H3075" i="19"/>
  <c r="G3076" i="19"/>
  <c r="G3925" i="19"/>
  <c r="H3924" i="19"/>
  <c r="H9229" i="19"/>
  <c r="G9230" i="19"/>
  <c r="H11884" i="19"/>
  <c r="G11885" i="19"/>
  <c r="H6465" i="19"/>
  <c r="G6466" i="19"/>
  <c r="H10016" i="19"/>
  <c r="G10017" i="19"/>
  <c r="H6168" i="19"/>
  <c r="G6169" i="19"/>
  <c r="H3764" i="19"/>
  <c r="G3765" i="19"/>
  <c r="H11472" i="19"/>
  <c r="G11473" i="19"/>
  <c r="H5594" i="19"/>
  <c r="G5595" i="19"/>
  <c r="G4796" i="19"/>
  <c r="H4795" i="19"/>
  <c r="H2397" i="19"/>
  <c r="G2398" i="19"/>
  <c r="H10935" i="19"/>
  <c r="G10936" i="19"/>
  <c r="H4147" i="19"/>
  <c r="G4148" i="19"/>
  <c r="H11562" i="19"/>
  <c r="G11563" i="19"/>
  <c r="G4602" i="19"/>
  <c r="H4601" i="19"/>
  <c r="G3510" i="19"/>
  <c r="H3509" i="19"/>
  <c r="H7749" i="19"/>
  <c r="G7750" i="19"/>
  <c r="H2259" i="19"/>
  <c r="G2260" i="19"/>
  <c r="H5689" i="19"/>
  <c r="G5690" i="19"/>
  <c r="H5690" i="19" s="1"/>
  <c r="G10144" i="19"/>
  <c r="H10143" i="19"/>
  <c r="H11450" i="19"/>
  <c r="G11451" i="19"/>
  <c r="H11088" i="19"/>
  <c r="G11089" i="19"/>
  <c r="H3149" i="19"/>
  <c r="G3150" i="19"/>
  <c r="H4045" i="19"/>
  <c r="G4046" i="19"/>
  <c r="G2476" i="19"/>
  <c r="H2475" i="19"/>
  <c r="H3994" i="19"/>
  <c r="G3995" i="19"/>
  <c r="H3957" i="19"/>
  <c r="G3958" i="19"/>
  <c r="H6119" i="19"/>
  <c r="G6120" i="19"/>
  <c r="H1343" i="19"/>
  <c r="G1344" i="19"/>
  <c r="H8822" i="19"/>
  <c r="G8823" i="19"/>
  <c r="H10038" i="19"/>
  <c r="G10039" i="19"/>
  <c r="H8934" i="19"/>
  <c r="G8935" i="19"/>
  <c r="G4842" i="19"/>
  <c r="H4841" i="19"/>
  <c r="G5982" i="19"/>
  <c r="H5981" i="19"/>
  <c r="H8242" i="19"/>
  <c r="G8243" i="19"/>
  <c r="H491" i="19"/>
  <c r="G492" i="19"/>
  <c r="H11598" i="19"/>
  <c r="G11599" i="19"/>
  <c r="H8074" i="19"/>
  <c r="G8075" i="19"/>
  <c r="H7617" i="19"/>
  <c r="G7618" i="19"/>
  <c r="H5170" i="19"/>
  <c r="G5171" i="19"/>
  <c r="H10318" i="19"/>
  <c r="G10319" i="19"/>
  <c r="H11158" i="19"/>
  <c r="G11159" i="19"/>
  <c r="H4199" i="19"/>
  <c r="G4200" i="19"/>
  <c r="H2527" i="19"/>
  <c r="G2528" i="19"/>
  <c r="H10588" i="19"/>
  <c r="G10589" i="19"/>
  <c r="H7950" i="19"/>
  <c r="G7951" i="19"/>
  <c r="H3306" i="19"/>
  <c r="G3307" i="19"/>
  <c r="H1312" i="19"/>
  <c r="G1313" i="19"/>
  <c r="H9795" i="19"/>
  <c r="G9796" i="19"/>
  <c r="H10684" i="19"/>
  <c r="G10685" i="19"/>
  <c r="G6744" i="19"/>
  <c r="H6743" i="19"/>
  <c r="G3112" i="19"/>
  <c r="H3111" i="19"/>
  <c r="H11340" i="19"/>
  <c r="G11341" i="19"/>
  <c r="G1170" i="19"/>
  <c r="H1169" i="19"/>
  <c r="H4080" i="19"/>
  <c r="G4081" i="19"/>
  <c r="G5058" i="19"/>
  <c r="H5057" i="19"/>
  <c r="H11832" i="19"/>
  <c r="G11833" i="19"/>
  <c r="H10062" i="19"/>
  <c r="G10063" i="19"/>
  <c r="G307" i="19"/>
  <c r="H306" i="19"/>
  <c r="H4872" i="19"/>
  <c r="G4873" i="19"/>
  <c r="H8963" i="19"/>
  <c r="G8964" i="19"/>
  <c r="H2925" i="19"/>
  <c r="G2926" i="19"/>
  <c r="H943" i="19"/>
  <c r="G944" i="19"/>
  <c r="H6097" i="19"/>
  <c r="G6098" i="19"/>
  <c r="G26" i="19"/>
  <c r="H25" i="19"/>
  <c r="H11394" i="19"/>
  <c r="G11395" i="19"/>
  <c r="H7227" i="19"/>
  <c r="G7228" i="19"/>
  <c r="H2887" i="19"/>
  <c r="G2888" i="19"/>
  <c r="H3830" i="19"/>
  <c r="G3831" i="19"/>
  <c r="H640" i="19"/>
  <c r="G641" i="19"/>
  <c r="H2151" i="19"/>
  <c r="G2152" i="19"/>
  <c r="H11378" i="19"/>
  <c r="G11379" i="19"/>
  <c r="H9052" i="19"/>
  <c r="G9053" i="19"/>
  <c r="H8638" i="19"/>
  <c r="G8639" i="19"/>
  <c r="H621" i="19"/>
  <c r="G622" i="19"/>
  <c r="H10908" i="19"/>
  <c r="G10909" i="19"/>
  <c r="H1268" i="19"/>
  <c r="G1269" i="19"/>
  <c r="H10346" i="19"/>
  <c r="G10347" i="19"/>
  <c r="H7869" i="19"/>
  <c r="G7870" i="19"/>
  <c r="H11648" i="19"/>
  <c r="G11649" i="19"/>
  <c r="H10734" i="19"/>
  <c r="G10735" i="19"/>
  <c r="H112" i="19"/>
  <c r="G113" i="19"/>
  <c r="H10852" i="19"/>
  <c r="G10853" i="19"/>
  <c r="H11862" i="19"/>
  <c r="G11863" i="19"/>
  <c r="G5004" i="19"/>
  <c r="H5003" i="19"/>
  <c r="H1223" i="19"/>
  <c r="G1224" i="19"/>
  <c r="H11316" i="19"/>
  <c r="G11317" i="19"/>
  <c r="H5263" i="19"/>
  <c r="G5264" i="19"/>
  <c r="H2464" i="19"/>
  <c r="G2465" i="19"/>
  <c r="H2465" i="19" s="1"/>
  <c r="H8785" i="19"/>
  <c r="G8786" i="19"/>
  <c r="H8556" i="19"/>
  <c r="G8557" i="19"/>
  <c r="H9574" i="19"/>
  <c r="G9575" i="19"/>
  <c r="H11195" i="19"/>
  <c r="G11196" i="19"/>
  <c r="H8910" i="19"/>
  <c r="G8911" i="19"/>
  <c r="H9466" i="19"/>
  <c r="G9467" i="19"/>
  <c r="H6901" i="19"/>
  <c r="G6902" i="19"/>
  <c r="H664" i="19"/>
  <c r="G665" i="19"/>
  <c r="H9896" i="19"/>
  <c r="G9897" i="19"/>
  <c r="H7404" i="19"/>
  <c r="G7405" i="19"/>
  <c r="G7110" i="19"/>
  <c r="H7109" i="19"/>
  <c r="H7440" i="19"/>
  <c r="G7441" i="19"/>
  <c r="H12146" i="19"/>
  <c r="G12147" i="19"/>
  <c r="G1695" i="19"/>
  <c r="H1694" i="19"/>
  <c r="H895" i="19"/>
  <c r="G896" i="19"/>
  <c r="H5293" i="19"/>
  <c r="G5294" i="19"/>
  <c r="G3064" i="19"/>
  <c r="H3064" i="19" s="1"/>
  <c r="H3063" i="19"/>
  <c r="H7023" i="19"/>
  <c r="G7024" i="19"/>
  <c r="H10235" i="19"/>
  <c r="G10236" i="19"/>
  <c r="H11057" i="19"/>
  <c r="G11058" i="19"/>
  <c r="H2186" i="19"/>
  <c r="G2187" i="19"/>
  <c r="H4030" i="19"/>
  <c r="G4031" i="19"/>
  <c r="G1765" i="19"/>
  <c r="H1764" i="19"/>
  <c r="H1935" i="19"/>
  <c r="G1936" i="19"/>
  <c r="H2758" i="19"/>
  <c r="G2759" i="19"/>
  <c r="H2759" i="19" s="1"/>
  <c r="H7479" i="19"/>
  <c r="G7480" i="19"/>
  <c r="H5781" i="19"/>
  <c r="G5782" i="19"/>
  <c r="H10497" i="19"/>
  <c r="G10498" i="19"/>
  <c r="H8874" i="19"/>
  <c r="G8875" i="19"/>
  <c r="G3799" i="19"/>
  <c r="H3798" i="19"/>
  <c r="H9122" i="19"/>
  <c r="G9123" i="19"/>
  <c r="H8524" i="19"/>
  <c r="G8525" i="19"/>
  <c r="H11532" i="19"/>
  <c r="G11533" i="19"/>
  <c r="H11576" i="19"/>
  <c r="G11577" i="19"/>
  <c r="H806" i="19"/>
  <c r="G807" i="19"/>
  <c r="H10992" i="19"/>
  <c r="G10993" i="19"/>
  <c r="H10648" i="19"/>
  <c r="G10649" i="19"/>
  <c r="G508" i="19"/>
  <c r="H507" i="19"/>
  <c r="H5447" i="19"/>
  <c r="G5448" i="19"/>
  <c r="H10119" i="19"/>
  <c r="G10120" i="19"/>
  <c r="H11720" i="19"/>
  <c r="G11721" i="19"/>
  <c r="H11017" i="19"/>
  <c r="G11018" i="19"/>
  <c r="H59" i="19"/>
  <c r="G60" i="19"/>
  <c r="H6630" i="19"/>
  <c r="G6631" i="19"/>
  <c r="H5317" i="19"/>
  <c r="G5318" i="19"/>
  <c r="H5197" i="19"/>
  <c r="G5198" i="19"/>
  <c r="H6378" i="19"/>
  <c r="G6379" i="19"/>
  <c r="H356" i="19"/>
  <c r="G357" i="19"/>
  <c r="H9337" i="19"/>
  <c r="G9338" i="19"/>
  <c r="G1581" i="19"/>
  <c r="H1580" i="19"/>
  <c r="H11636" i="19"/>
  <c r="G11637" i="19"/>
  <c r="G5553" i="19"/>
  <c r="H5552" i="19"/>
  <c r="G5142" i="19"/>
  <c r="H5141" i="19"/>
  <c r="H3708" i="19"/>
  <c r="G3709" i="19"/>
  <c r="H4396" i="19"/>
  <c r="G4397" i="19"/>
  <c r="H1788" i="19"/>
  <c r="G1789" i="19"/>
  <c r="H9356" i="19"/>
  <c r="G9357" i="19"/>
  <c r="G3385" i="19"/>
  <c r="H3384" i="19"/>
  <c r="H10283" i="19"/>
  <c r="G10284" i="19"/>
  <c r="H8771" i="19"/>
  <c r="G8772" i="19"/>
  <c r="H9858" i="19"/>
  <c r="G9859" i="19"/>
  <c r="H9859" i="19" s="1"/>
  <c r="H2501" i="19"/>
  <c r="G2502" i="19"/>
  <c r="H10375" i="19"/>
  <c r="G10376" i="19"/>
  <c r="H5463" i="19"/>
  <c r="G5464" i="19"/>
  <c r="H2417" i="19"/>
  <c r="G2418" i="19"/>
  <c r="H5360" i="19"/>
  <c r="G5361" i="19"/>
  <c r="H737" i="19"/>
  <c r="G738" i="19"/>
  <c r="H6258" i="19"/>
  <c r="G6259" i="19"/>
  <c r="G9698" i="19"/>
  <c r="H9697" i="19"/>
  <c r="H4223" i="19"/>
  <c r="G4224" i="19"/>
  <c r="H10475" i="19"/>
  <c r="G10476" i="19"/>
  <c r="H10169" i="19"/>
  <c r="G10170" i="19"/>
  <c r="G1515" i="19"/>
  <c r="H1514" i="19"/>
  <c r="G7290" i="19"/>
  <c r="H7289" i="19"/>
  <c r="H10879" i="19"/>
  <c r="G10880" i="19"/>
  <c r="G7146" i="19"/>
  <c r="H7145" i="19"/>
  <c r="H772" i="19"/>
  <c r="G773" i="19"/>
  <c r="G5868" i="19"/>
  <c r="H5867" i="19"/>
  <c r="G7266" i="19"/>
  <c r="H7265" i="19"/>
  <c r="H7583" i="19"/>
  <c r="G7584" i="19"/>
  <c r="H6027" i="19"/>
  <c r="G6028" i="19"/>
  <c r="H3732" i="19"/>
  <c r="G3733" i="19"/>
  <c r="H8983" i="19"/>
  <c r="G8984" i="19"/>
  <c r="H9084" i="19"/>
  <c r="G9085" i="19"/>
  <c r="H2345" i="19"/>
  <c r="G2346" i="19"/>
  <c r="H1853" i="19"/>
  <c r="G1854" i="19"/>
  <c r="H9425" i="19"/>
  <c r="G9426" i="19"/>
  <c r="H10442" i="19"/>
  <c r="G10443" i="19"/>
  <c r="H2318" i="19"/>
  <c r="G2319" i="19"/>
  <c r="H9606" i="19"/>
  <c r="G9607" i="19"/>
  <c r="H8620" i="19"/>
  <c r="G8621" i="19"/>
  <c r="H4466" i="19"/>
  <c r="G4467" i="19"/>
  <c r="G6240" i="19"/>
  <c r="H6239" i="19"/>
  <c r="H3426" i="19"/>
  <c r="G3427" i="19"/>
  <c r="H2288" i="19"/>
  <c r="G2289" i="19"/>
  <c r="H3227" i="19"/>
  <c r="G3228" i="19"/>
  <c r="H1011" i="19"/>
  <c r="G1012" i="19"/>
  <c r="H1061" i="19"/>
  <c r="G1062" i="19"/>
  <c r="H2652" i="19"/>
  <c r="G2653" i="19"/>
  <c r="H4969" i="19"/>
  <c r="G4970" i="19"/>
  <c r="H5233" i="19"/>
  <c r="G5234" i="19"/>
  <c r="H5031" i="19"/>
  <c r="G5032" i="19"/>
  <c r="H2623" i="19"/>
  <c r="G2624" i="19"/>
  <c r="H11500" i="19"/>
  <c r="G11501" i="19"/>
  <c r="H10825" i="19"/>
  <c r="G10826" i="19"/>
  <c r="H10826" i="19" s="1"/>
  <c r="H7514" i="19"/>
  <c r="G7515" i="19"/>
  <c r="H11686" i="19"/>
  <c r="G11687" i="19"/>
  <c r="H3577" i="19"/>
  <c r="G3578" i="19"/>
  <c r="H7369" i="19"/>
  <c r="G7370" i="19"/>
  <c r="H12128" i="19"/>
  <c r="G12129" i="19"/>
  <c r="H9266" i="19"/>
  <c r="G9267" i="19"/>
  <c r="H6203" i="19"/>
  <c r="G6204" i="19"/>
  <c r="H4432" i="19"/>
  <c r="G4433" i="19"/>
  <c r="H2667" i="19"/>
  <c r="G2668" i="19"/>
  <c r="H3608" i="19"/>
  <c r="G3609" i="19"/>
  <c r="H239" i="19"/>
  <c r="G240" i="19"/>
  <c r="H6306" i="19"/>
  <c r="G6307" i="19"/>
  <c r="H10096" i="19"/>
  <c r="G10097" i="19"/>
  <c r="H10808" i="19"/>
  <c r="G10809" i="19"/>
  <c r="H11786" i="19"/>
  <c r="G11787" i="19"/>
  <c r="H1961" i="19"/>
  <c r="G1962" i="19"/>
  <c r="H6869" i="19"/>
  <c r="G6870" i="19"/>
  <c r="H9756" i="19"/>
  <c r="G9757" i="19"/>
  <c r="G2980" i="19"/>
  <c r="H2979" i="19"/>
  <c r="H10968" i="19"/>
  <c r="G10969" i="19"/>
  <c r="H456" i="19"/>
  <c r="G457" i="19"/>
  <c r="H207" i="19"/>
  <c r="G208" i="19"/>
  <c r="H10513" i="19"/>
  <c r="G10514" i="19"/>
  <c r="H6408" i="19"/>
  <c r="G6409" i="19"/>
  <c r="H9160" i="19"/>
  <c r="G9161" i="19"/>
  <c r="G10263" i="19"/>
  <c r="H10262" i="19"/>
  <c r="H9386" i="19"/>
  <c r="G9387" i="19"/>
  <c r="H9641" i="19"/>
  <c r="G9642" i="19"/>
  <c r="H985" i="19"/>
  <c r="G986" i="19"/>
  <c r="H2711" i="19"/>
  <c r="G2712" i="19"/>
  <c r="G3243" i="19"/>
  <c r="H3242" i="19"/>
  <c r="H7535" i="19"/>
  <c r="G7536" i="19"/>
  <c r="H6137" i="19"/>
  <c r="G6138" i="19"/>
  <c r="H1615" i="19"/>
  <c r="G1616" i="19"/>
  <c r="H1616" i="19" s="1"/>
  <c r="H10836" i="19"/>
  <c r="G10837" i="19"/>
  <c r="H4119" i="19"/>
  <c r="G4120" i="19"/>
  <c r="H8007" i="19"/>
  <c r="G8008" i="19"/>
  <c r="H11232" i="19"/>
  <c r="G11233" i="19"/>
  <c r="G1100" i="19"/>
  <c r="H1099" i="19"/>
  <c r="H3680" i="19"/>
  <c r="G3681" i="19"/>
  <c r="H9022" i="19"/>
  <c r="G9023" i="19"/>
  <c r="H2724" i="19"/>
  <c r="G2725" i="19"/>
  <c r="H10410" i="19"/>
  <c r="G10411" i="19"/>
  <c r="H8838" i="19"/>
  <c r="G8839" i="19"/>
  <c r="H5700" i="19"/>
  <c r="G5701" i="19"/>
  <c r="H3892" i="19"/>
  <c r="G3893" i="19"/>
  <c r="H9930" i="19"/>
  <c r="G9931" i="19"/>
  <c r="H10719" i="19"/>
  <c r="G10720" i="19"/>
  <c r="H4735" i="19"/>
  <c r="G4736" i="19"/>
  <c r="H3493" i="19"/>
  <c r="G3494" i="19"/>
  <c r="H6836" i="19"/>
  <c r="G6837" i="19"/>
  <c r="H6704" i="19"/>
  <c r="G6705" i="19"/>
  <c r="H12070" i="19"/>
  <c r="G12071" i="19"/>
  <c r="H9668" i="19"/>
  <c r="G9669" i="19"/>
  <c r="H8438" i="19"/>
  <c r="G8439" i="19"/>
  <c r="H2784" i="19"/>
  <c r="G2785" i="19"/>
  <c r="H8334" i="19"/>
  <c r="G8335" i="19"/>
  <c r="G1136" i="19"/>
  <c r="H1135" i="19"/>
  <c r="G544" i="19"/>
  <c r="H543" i="19"/>
  <c r="G1671" i="19"/>
  <c r="H1670" i="19"/>
  <c r="H8746" i="19"/>
  <c r="G8747" i="19"/>
  <c r="H172" i="19"/>
  <c r="G173" i="19"/>
  <c r="H9768" i="19"/>
  <c r="G9769" i="19"/>
  <c r="H8707" i="19"/>
  <c r="G8708" i="19"/>
  <c r="H1297" i="19"/>
  <c r="G1298" i="19"/>
  <c r="H558" i="19"/>
  <c r="G559" i="19"/>
  <c r="H8671" i="19"/>
  <c r="G8672" i="19"/>
  <c r="G6953" i="19"/>
  <c r="H6952" i="19"/>
  <c r="H9870" i="19"/>
  <c r="G9871" i="19"/>
  <c r="H3270" i="19"/>
  <c r="G3271" i="19"/>
  <c r="G4542" i="19"/>
  <c r="H4541" i="19"/>
  <c r="H12200" i="19"/>
  <c r="G12201" i="19"/>
  <c r="H7785" i="19"/>
  <c r="G7786" i="19"/>
  <c r="H6804" i="19"/>
  <c r="G6805" i="19"/>
  <c r="H1824" i="19"/>
  <c r="G1825" i="19"/>
  <c r="H4936" i="19"/>
  <c r="G4937" i="19"/>
  <c r="H145" i="19"/>
  <c r="G146" i="19"/>
  <c r="H919" i="19"/>
  <c r="G920" i="19"/>
  <c r="H9726" i="19"/>
  <c r="G9727" i="19"/>
  <c r="H3538" i="19"/>
  <c r="G3539" i="19"/>
  <c r="H6578" i="19"/>
  <c r="G6579" i="19"/>
  <c r="H12005" i="19"/>
  <c r="G12006" i="19"/>
  <c r="H11262" i="19"/>
  <c r="G11263" i="19"/>
  <c r="H11292" i="19"/>
  <c r="G11293" i="19"/>
  <c r="G1184" i="19"/>
  <c r="H1183" i="19"/>
  <c r="G5754" i="19"/>
  <c r="H5753" i="19"/>
  <c r="G7074" i="19"/>
  <c r="H7073" i="19"/>
  <c r="H4638" i="19"/>
  <c r="G4639" i="19"/>
  <c r="H12269" i="19"/>
  <c r="G12270" i="19"/>
  <c r="G6000" i="19"/>
  <c r="H5999" i="19"/>
  <c r="H3188" i="19"/>
  <c r="G3189" i="19"/>
  <c r="G7308" i="19"/>
  <c r="H7307" i="19"/>
  <c r="H1729" i="19"/>
  <c r="G1730" i="19"/>
  <c r="H7833" i="19"/>
  <c r="G7834" i="19"/>
  <c r="H1546" i="19" l="1"/>
  <c r="G1547" i="19"/>
  <c r="H7550" i="19"/>
  <c r="G7551" i="19"/>
  <c r="H1475" i="19"/>
  <c r="G1476" i="19"/>
  <c r="G4822" i="19"/>
  <c r="H4821" i="19"/>
  <c r="G5933" i="19"/>
  <c r="H5932" i="19"/>
  <c r="H9959" i="19"/>
  <c r="G9960" i="19"/>
  <c r="G6068" i="19"/>
  <c r="H6067" i="19"/>
  <c r="H5332" i="19"/>
  <c r="G5333" i="19"/>
  <c r="H4302" i="19"/>
  <c r="G4303" i="19"/>
  <c r="H3654" i="19"/>
  <c r="G3655" i="19"/>
  <c r="G7716" i="19"/>
  <c r="H7715" i="19"/>
  <c r="H3405" i="19"/>
  <c r="G3406" i="19"/>
  <c r="H8276" i="19"/>
  <c r="G8277" i="19"/>
  <c r="H6781" i="19"/>
  <c r="G6782" i="19"/>
  <c r="H7037" i="19"/>
  <c r="G7038" i="19"/>
  <c r="H7566" i="19"/>
  <c r="G7567" i="19"/>
  <c r="H1379" i="19"/>
  <c r="G1380" i="19"/>
  <c r="H2053" i="19"/>
  <c r="G2054" i="19"/>
  <c r="H8213" i="19"/>
  <c r="G8214" i="19"/>
  <c r="H5964" i="19"/>
  <c r="G5965" i="19"/>
  <c r="H2850" i="19"/>
  <c r="G2851" i="19"/>
  <c r="H9824" i="19"/>
  <c r="G9825" i="19"/>
  <c r="G5831" i="19"/>
  <c r="H5830" i="19"/>
  <c r="G2130" i="19"/>
  <c r="H2129" i="19"/>
  <c r="H7675" i="19"/>
  <c r="G7676" i="19"/>
  <c r="G5807" i="19"/>
  <c r="H5806" i="19"/>
  <c r="H2770" i="19"/>
  <c r="G2771" i="19"/>
  <c r="H829" i="19"/>
  <c r="G830" i="19"/>
  <c r="H3442" i="19"/>
  <c r="G3443" i="19"/>
  <c r="H3358" i="19"/>
  <c r="G3359" i="19"/>
  <c r="H8370" i="19"/>
  <c r="G8371" i="19"/>
  <c r="G4682" i="19"/>
  <c r="H4681" i="19"/>
  <c r="H3043" i="19"/>
  <c r="G3044" i="19"/>
  <c r="G377" i="19"/>
  <c r="H376" i="19"/>
  <c r="G2093" i="19"/>
  <c r="H2092" i="19"/>
  <c r="H6936" i="19"/>
  <c r="G6937" i="19"/>
  <c r="H590" i="19"/>
  <c r="G591" i="19"/>
  <c r="G2111" i="19"/>
  <c r="H2110" i="19"/>
  <c r="H8138" i="19"/>
  <c r="G8139" i="19"/>
  <c r="H1402" i="19"/>
  <c r="G1403" i="19"/>
  <c r="H5904" i="19"/>
  <c r="G5905" i="19"/>
  <c r="H2225" i="19"/>
  <c r="G2226" i="19"/>
  <c r="G6954" i="19"/>
  <c r="H6953" i="19"/>
  <c r="H1136" i="19"/>
  <c r="G1137" i="19"/>
  <c r="H3799" i="19"/>
  <c r="G3800" i="19"/>
  <c r="H5004" i="19"/>
  <c r="G5005" i="19"/>
  <c r="H5058" i="19"/>
  <c r="G5059" i="19"/>
  <c r="H4842" i="19"/>
  <c r="G4843" i="19"/>
  <c r="H6679" i="19"/>
  <c r="G6680" i="19"/>
  <c r="H4325" i="19"/>
  <c r="G4326" i="19"/>
  <c r="H8109" i="19"/>
  <c r="G8110" i="19"/>
  <c r="G1629" i="19"/>
  <c r="H1628" i="19"/>
  <c r="H11922" i="19"/>
  <c r="G11923" i="19"/>
  <c r="H4912" i="19"/>
  <c r="G4913" i="19"/>
  <c r="H7903" i="19"/>
  <c r="G7904" i="19"/>
  <c r="H702" i="19"/>
  <c r="G703" i="19"/>
  <c r="H3327" i="19"/>
  <c r="G3328" i="19"/>
  <c r="H3189" i="19"/>
  <c r="G3190" i="19"/>
  <c r="H9727" i="19"/>
  <c r="G9728" i="19"/>
  <c r="H7786" i="19"/>
  <c r="G7787" i="19"/>
  <c r="H8672" i="19"/>
  <c r="G8673" i="19"/>
  <c r="H8335" i="19"/>
  <c r="G8336" i="19"/>
  <c r="H6837" i="19"/>
  <c r="G6838" i="19"/>
  <c r="H3681" i="19"/>
  <c r="G3682" i="19"/>
  <c r="H4120" i="19"/>
  <c r="G4121" i="19"/>
  <c r="H7536" i="19"/>
  <c r="G7537" i="19"/>
  <c r="H10969" i="19"/>
  <c r="G10970" i="19"/>
  <c r="H11787" i="19"/>
  <c r="G11788" i="19"/>
  <c r="H3609" i="19"/>
  <c r="G3610" i="19"/>
  <c r="H5234" i="19"/>
  <c r="G5235" i="19"/>
  <c r="G2290" i="19"/>
  <c r="H2289" i="19"/>
  <c r="H9607" i="19"/>
  <c r="G9608" i="19"/>
  <c r="H9085" i="19"/>
  <c r="G9086" i="19"/>
  <c r="H5464" i="19"/>
  <c r="G5465" i="19"/>
  <c r="H10284" i="19"/>
  <c r="G10285" i="19"/>
  <c r="H6379" i="19"/>
  <c r="G6380" i="19"/>
  <c r="H11721" i="19"/>
  <c r="G11722" i="19"/>
  <c r="G808" i="19"/>
  <c r="H807" i="19"/>
  <c r="H8875" i="19"/>
  <c r="G8876" i="19"/>
  <c r="G7025" i="19"/>
  <c r="H7024" i="19"/>
  <c r="H7441" i="19"/>
  <c r="G7442" i="19"/>
  <c r="H9467" i="19"/>
  <c r="G9468" i="19"/>
  <c r="H8786" i="19"/>
  <c r="G8787" i="19"/>
  <c r="H11863" i="19"/>
  <c r="G11864" i="19"/>
  <c r="H10347" i="19"/>
  <c r="G10348" i="19"/>
  <c r="H11379" i="19"/>
  <c r="G11380" i="19"/>
  <c r="H11395" i="19"/>
  <c r="G11396" i="19"/>
  <c r="H8964" i="19"/>
  <c r="G8965" i="19"/>
  <c r="H4081" i="19"/>
  <c r="G4082" i="19"/>
  <c r="H9796" i="19"/>
  <c r="G9797" i="19"/>
  <c r="H4200" i="19"/>
  <c r="G4201" i="19"/>
  <c r="H11599" i="19"/>
  <c r="G11600" i="19"/>
  <c r="H8935" i="19"/>
  <c r="G8936" i="19"/>
  <c r="H3995" i="19"/>
  <c r="G3996" i="19"/>
  <c r="H10936" i="19"/>
  <c r="G10937" i="19"/>
  <c r="H6169" i="19"/>
  <c r="G6170" i="19"/>
  <c r="H11433" i="19"/>
  <c r="G11434" i="19"/>
  <c r="H9521" i="19"/>
  <c r="G9522" i="19"/>
  <c r="G422" i="19"/>
  <c r="H421" i="19"/>
  <c r="H9997" i="19"/>
  <c r="G9998" i="19"/>
  <c r="H5639" i="19"/>
  <c r="G5640" i="19"/>
  <c r="H10263" i="19"/>
  <c r="G10264" i="19"/>
  <c r="H7266" i="19"/>
  <c r="G7267" i="19"/>
  <c r="H9698" i="19"/>
  <c r="G9699" i="19"/>
  <c r="H5142" i="19"/>
  <c r="G5143" i="19"/>
  <c r="H1765" i="19"/>
  <c r="G1766" i="19"/>
  <c r="H10144" i="19"/>
  <c r="G10145" i="19"/>
  <c r="H3510" i="19"/>
  <c r="G3511" i="19"/>
  <c r="H3925" i="19"/>
  <c r="G3926" i="19"/>
  <c r="H5426" i="19"/>
  <c r="G5427" i="19"/>
  <c r="H10627" i="19"/>
  <c r="G10628" i="19"/>
  <c r="H2033" i="19"/>
  <c r="G2034" i="19"/>
  <c r="H10772" i="19"/>
  <c r="G10773" i="19"/>
  <c r="H4258" i="19"/>
  <c r="G4259" i="19"/>
  <c r="H3863" i="19"/>
  <c r="G3864" i="19"/>
  <c r="H11967" i="19"/>
  <c r="G11968" i="19"/>
  <c r="H5397" i="19"/>
  <c r="G5398" i="19"/>
  <c r="H4176" i="19"/>
  <c r="G4177" i="19"/>
  <c r="H7308" i="19"/>
  <c r="G7309" i="19"/>
  <c r="H11293" i="19"/>
  <c r="G11294" i="19"/>
  <c r="H920" i="19"/>
  <c r="G921" i="19"/>
  <c r="H12201" i="19"/>
  <c r="G12202" i="19"/>
  <c r="H559" i="19"/>
  <c r="G560" i="19"/>
  <c r="H173" i="19"/>
  <c r="G174" i="19"/>
  <c r="H2785" i="19"/>
  <c r="G2786" i="19"/>
  <c r="H3494" i="19"/>
  <c r="G3495" i="19"/>
  <c r="H5701" i="19"/>
  <c r="G5702" i="19"/>
  <c r="H10837" i="19"/>
  <c r="G10838" i="19"/>
  <c r="H9161" i="19"/>
  <c r="G9162" i="19"/>
  <c r="H10809" i="19"/>
  <c r="G10810" i="19"/>
  <c r="H2668" i="19"/>
  <c r="G2669" i="19"/>
  <c r="H7370" i="19"/>
  <c r="G7371" i="19"/>
  <c r="H11501" i="19"/>
  <c r="G11502" i="19"/>
  <c r="H4970" i="19"/>
  <c r="G4971" i="19"/>
  <c r="H2319" i="19"/>
  <c r="G2320" i="19"/>
  <c r="H6259" i="19"/>
  <c r="G6260" i="19"/>
  <c r="H10376" i="19"/>
  <c r="G10377" i="19"/>
  <c r="H5198" i="19"/>
  <c r="G5199" i="19"/>
  <c r="H10120" i="19"/>
  <c r="G10121" i="19"/>
  <c r="H11577" i="19"/>
  <c r="G11578" i="19"/>
  <c r="H10498" i="19"/>
  <c r="G10499" i="19"/>
  <c r="H8911" i="19"/>
  <c r="G8912" i="19"/>
  <c r="H10853" i="19"/>
  <c r="G10854" i="19"/>
  <c r="H1269" i="19"/>
  <c r="G1270" i="19"/>
  <c r="H2152" i="19"/>
  <c r="G2153" i="19"/>
  <c r="H4873" i="19"/>
  <c r="G4874" i="19"/>
  <c r="H1313" i="19"/>
  <c r="G1314" i="19"/>
  <c r="H11159" i="19"/>
  <c r="G11160" i="19"/>
  <c r="H492" i="19"/>
  <c r="G493" i="19"/>
  <c r="H10039" i="19"/>
  <c r="G10040" i="19"/>
  <c r="H2398" i="19"/>
  <c r="G2399" i="19"/>
  <c r="H10017" i="19"/>
  <c r="G10018" i="19"/>
  <c r="H3076" i="19"/>
  <c r="G3077" i="19"/>
  <c r="H9546" i="19"/>
  <c r="G9547" i="19"/>
  <c r="H7987" i="19"/>
  <c r="G7988" i="19"/>
  <c r="H11036" i="19"/>
  <c r="G11037" i="19"/>
  <c r="H8201" i="19"/>
  <c r="G8202" i="19"/>
  <c r="H8202" i="19" s="1"/>
  <c r="H8479" i="19"/>
  <c r="G8480" i="19"/>
  <c r="H5754" i="19"/>
  <c r="G5755" i="19"/>
  <c r="H2980" i="19"/>
  <c r="G2981" i="19"/>
  <c r="H5868" i="19"/>
  <c r="G5869" i="19"/>
  <c r="H7290" i="19"/>
  <c r="G7291" i="19"/>
  <c r="G3386" i="19"/>
  <c r="H3385" i="19"/>
  <c r="G5554" i="19"/>
  <c r="H5553" i="19"/>
  <c r="H7110" i="19"/>
  <c r="G7111" i="19"/>
  <c r="H1170" i="19"/>
  <c r="G1171" i="19"/>
  <c r="H1171" i="19" s="1"/>
  <c r="H2476" i="19"/>
  <c r="G2477" i="19"/>
  <c r="H4602" i="19"/>
  <c r="G4603" i="19"/>
  <c r="H12" i="19"/>
  <c r="G13" i="19"/>
  <c r="H4567" i="19"/>
  <c r="G4568" i="19"/>
  <c r="H8173" i="19"/>
  <c r="G8174" i="19"/>
  <c r="G6596" i="19"/>
  <c r="H6595" i="19"/>
  <c r="H2822" i="19"/>
  <c r="G2823" i="19"/>
  <c r="H8495" i="19"/>
  <c r="G8496" i="19"/>
  <c r="G5112" i="19"/>
  <c r="H5111" i="19"/>
  <c r="H2375" i="19"/>
  <c r="G2376" i="19"/>
  <c r="G7199" i="19"/>
  <c r="H7198" i="19"/>
  <c r="H12099" i="19"/>
  <c r="G12100" i="19"/>
  <c r="H6000" i="19"/>
  <c r="G6001" i="19"/>
  <c r="H1100" i="19"/>
  <c r="G1101" i="19"/>
  <c r="H3243" i="19"/>
  <c r="G3244" i="19"/>
  <c r="H12270" i="19"/>
  <c r="G12271" i="19"/>
  <c r="H11263" i="19"/>
  <c r="G11264" i="19"/>
  <c r="H146" i="19"/>
  <c r="G147" i="19"/>
  <c r="H8747" i="19"/>
  <c r="G8748" i="19"/>
  <c r="H8439" i="19"/>
  <c r="G8440" i="19"/>
  <c r="H4736" i="19"/>
  <c r="G4737" i="19"/>
  <c r="H8839" i="19"/>
  <c r="G8840" i="19"/>
  <c r="H2712" i="19"/>
  <c r="G2713" i="19"/>
  <c r="H2713" i="19" s="1"/>
  <c r="H6409" i="19"/>
  <c r="G6410" i="19"/>
  <c r="H10097" i="19"/>
  <c r="G10098" i="19"/>
  <c r="H4433" i="19"/>
  <c r="G4434" i="19"/>
  <c r="H3578" i="19"/>
  <c r="G3579" i="19"/>
  <c r="H2624" i="19"/>
  <c r="G2625" i="19"/>
  <c r="H2653" i="19"/>
  <c r="G2654" i="19"/>
  <c r="G3428" i="19"/>
  <c r="H3427" i="19"/>
  <c r="H10443" i="19"/>
  <c r="G10444" i="19"/>
  <c r="H8984" i="19"/>
  <c r="G8985" i="19"/>
  <c r="H773" i="19"/>
  <c r="G774" i="19"/>
  <c r="G739" i="19"/>
  <c r="H738" i="19"/>
  <c r="H2502" i="19"/>
  <c r="G2503" i="19"/>
  <c r="H9357" i="19"/>
  <c r="G9358" i="19"/>
  <c r="H11637" i="19"/>
  <c r="G11638" i="19"/>
  <c r="H11638" i="19" s="1"/>
  <c r="H5318" i="19"/>
  <c r="G5319" i="19"/>
  <c r="H5448" i="19"/>
  <c r="G5449" i="19"/>
  <c r="H11533" i="19"/>
  <c r="G11534" i="19"/>
  <c r="G5783" i="19"/>
  <c r="H5782" i="19"/>
  <c r="H4031" i="19"/>
  <c r="G4032" i="19"/>
  <c r="H5294" i="19"/>
  <c r="G5295" i="19"/>
  <c r="H7405" i="19"/>
  <c r="G7406" i="19"/>
  <c r="H11196" i="19"/>
  <c r="G11197" i="19"/>
  <c r="H5264" i="19"/>
  <c r="G5265" i="19"/>
  <c r="H113" i="19"/>
  <c r="G114" i="19"/>
  <c r="H10909" i="19"/>
  <c r="G10910" i="19"/>
  <c r="H641" i="19"/>
  <c r="G642" i="19"/>
  <c r="H11341" i="19"/>
  <c r="G11342" i="19"/>
  <c r="H3307" i="19"/>
  <c r="G3308" i="19"/>
  <c r="H10319" i="19"/>
  <c r="G10320" i="19"/>
  <c r="H8823" i="19"/>
  <c r="G8824" i="19"/>
  <c r="H4046" i="19"/>
  <c r="G4047" i="19"/>
  <c r="H2260" i="19"/>
  <c r="G2261" i="19"/>
  <c r="H9501" i="19"/>
  <c r="G9502" i="19"/>
  <c r="H1997" i="19"/>
  <c r="G1998" i="19"/>
  <c r="H5675" i="19"/>
  <c r="G5676" i="19"/>
  <c r="H10204" i="19"/>
  <c r="G10205" i="19"/>
  <c r="H7074" i="19"/>
  <c r="G7075" i="19"/>
  <c r="H1515" i="19"/>
  <c r="G1516" i="19"/>
  <c r="H26" i="19"/>
  <c r="G27" i="19"/>
  <c r="H307" i="19"/>
  <c r="G308" i="19"/>
  <c r="H4796" i="19"/>
  <c r="G4797" i="19"/>
  <c r="H6991" i="19"/>
  <c r="G6992" i="19"/>
  <c r="G4776" i="19"/>
  <c r="H4775" i="19"/>
  <c r="H4275" i="19"/>
  <c r="G4276" i="19"/>
  <c r="H8403" i="19"/>
  <c r="G8404" i="19"/>
  <c r="H11125" i="19"/>
  <c r="G11126" i="19"/>
  <c r="H8585" i="19"/>
  <c r="G8586" i="19"/>
  <c r="H11757" i="19"/>
  <c r="G11758" i="19"/>
  <c r="H6343" i="19"/>
  <c r="G6344" i="19"/>
  <c r="H3459" i="19"/>
  <c r="G3460" i="19"/>
  <c r="H4542" i="19"/>
  <c r="G4543" i="19"/>
  <c r="H7834" i="19"/>
  <c r="G7835" i="19"/>
  <c r="G4640" i="19"/>
  <c r="H4639" i="19"/>
  <c r="H12006" i="19"/>
  <c r="G12007" i="19"/>
  <c r="G4938" i="19"/>
  <c r="H4937" i="19"/>
  <c r="G3272" i="19"/>
  <c r="H3271" i="19"/>
  <c r="H1298" i="19"/>
  <c r="G1299" i="19"/>
  <c r="H9669" i="19"/>
  <c r="G9670" i="19"/>
  <c r="H10720" i="19"/>
  <c r="G10721" i="19"/>
  <c r="H10411" i="19"/>
  <c r="G10412" i="19"/>
  <c r="H11233" i="19"/>
  <c r="G11234" i="19"/>
  <c r="H6138" i="19"/>
  <c r="G6139" i="19"/>
  <c r="G987" i="19"/>
  <c r="H986" i="19"/>
  <c r="H10514" i="19"/>
  <c r="G10515" i="19"/>
  <c r="H9757" i="19"/>
  <c r="G9758" i="19"/>
  <c r="H9758" i="19" s="1"/>
  <c r="H6307" i="19"/>
  <c r="G6308" i="19"/>
  <c r="H6204" i="19"/>
  <c r="G6205" i="19"/>
  <c r="H11687" i="19"/>
  <c r="G11688" i="19"/>
  <c r="H1062" i="19"/>
  <c r="G1063" i="19"/>
  <c r="H9426" i="19"/>
  <c r="G9427" i="19"/>
  <c r="H3733" i="19"/>
  <c r="G3734" i="19"/>
  <c r="H10170" i="19"/>
  <c r="G10171" i="19"/>
  <c r="H1789" i="19"/>
  <c r="G1790" i="19"/>
  <c r="H6631" i="19"/>
  <c r="G6632" i="19"/>
  <c r="H8525" i="19"/>
  <c r="G8526" i="19"/>
  <c r="H7480" i="19"/>
  <c r="G7481" i="19"/>
  <c r="H2187" i="19"/>
  <c r="G2188" i="19"/>
  <c r="H896" i="19"/>
  <c r="G897" i="19"/>
  <c r="H9897" i="19"/>
  <c r="G9898" i="19"/>
  <c r="H9575" i="19"/>
  <c r="G9576" i="19"/>
  <c r="H11317" i="19"/>
  <c r="G11318" i="19"/>
  <c r="H10735" i="19"/>
  <c r="G10736" i="19"/>
  <c r="H622" i="19"/>
  <c r="G623" i="19"/>
  <c r="H3831" i="19"/>
  <c r="G3832" i="19"/>
  <c r="H6098" i="19"/>
  <c r="G6099" i="19"/>
  <c r="H10063" i="19"/>
  <c r="G10064" i="19"/>
  <c r="H7951" i="19"/>
  <c r="G7952" i="19"/>
  <c r="G5172" i="19"/>
  <c r="H5171" i="19"/>
  <c r="H8243" i="19"/>
  <c r="G8244" i="19"/>
  <c r="H1344" i="19"/>
  <c r="G1345" i="19"/>
  <c r="H3150" i="19"/>
  <c r="G3151" i="19"/>
  <c r="H7750" i="19"/>
  <c r="G7751" i="19"/>
  <c r="H11563" i="19"/>
  <c r="G11564" i="19"/>
  <c r="H5595" i="19"/>
  <c r="G5596" i="19"/>
  <c r="H6466" i="19"/>
  <c r="G6467" i="19"/>
  <c r="H4371" i="19"/>
  <c r="G4372" i="19"/>
  <c r="H6657" i="19"/>
  <c r="G6658" i="19"/>
  <c r="G7337" i="19"/>
  <c r="H7336" i="19"/>
  <c r="H1437" i="19"/>
  <c r="G1438" i="19"/>
  <c r="G6528" i="19"/>
  <c r="H6527" i="19"/>
  <c r="H1671" i="19"/>
  <c r="G1672" i="19"/>
  <c r="H6240" i="19"/>
  <c r="G6241" i="19"/>
  <c r="H7146" i="19"/>
  <c r="G7147" i="19"/>
  <c r="H1581" i="19"/>
  <c r="G1582" i="19"/>
  <c r="H508" i="19"/>
  <c r="G509" i="19"/>
  <c r="H3112" i="19"/>
  <c r="G3113" i="19"/>
  <c r="H1118" i="19"/>
  <c r="G1119" i="19"/>
  <c r="H1031" i="19"/>
  <c r="G1032" i="19"/>
  <c r="H9300" i="19"/>
  <c r="G9301" i="19"/>
  <c r="H9191" i="19"/>
  <c r="G9192" i="19"/>
  <c r="G6488" i="19"/>
  <c r="H6487" i="19"/>
  <c r="H5500" i="19"/>
  <c r="G5501" i="19"/>
  <c r="H7919" i="19"/>
  <c r="G7920" i="19"/>
  <c r="H6293" i="19"/>
  <c r="G6294" i="19"/>
  <c r="H6441" i="19"/>
  <c r="G6442" i="19"/>
  <c r="H1184" i="19"/>
  <c r="G1185" i="19"/>
  <c r="G1731" i="19"/>
  <c r="H1730" i="19"/>
  <c r="H6579" i="19"/>
  <c r="G6580" i="19"/>
  <c r="H1825" i="19"/>
  <c r="G1826" i="19"/>
  <c r="H9871" i="19"/>
  <c r="G9872" i="19"/>
  <c r="H8708" i="19"/>
  <c r="G8709" i="19"/>
  <c r="H12071" i="19"/>
  <c r="G12072" i="19"/>
  <c r="H9931" i="19"/>
  <c r="G9932" i="19"/>
  <c r="H2725" i="19"/>
  <c r="G2726" i="19"/>
  <c r="H9642" i="19"/>
  <c r="G9643" i="19"/>
  <c r="H208" i="19"/>
  <c r="G209" i="19"/>
  <c r="H6870" i="19"/>
  <c r="G6871" i="19"/>
  <c r="H240" i="19"/>
  <c r="G241" i="19"/>
  <c r="H9267" i="19"/>
  <c r="G9268" i="19"/>
  <c r="H7515" i="19"/>
  <c r="G7516" i="19"/>
  <c r="H5032" i="19"/>
  <c r="G5033" i="19"/>
  <c r="G1013" i="19"/>
  <c r="H1012" i="19"/>
  <c r="H4467" i="19"/>
  <c r="G4468" i="19"/>
  <c r="H1854" i="19"/>
  <c r="G1855" i="19"/>
  <c r="G6029" i="19"/>
  <c r="H6028" i="19"/>
  <c r="H10476" i="19"/>
  <c r="G10477" i="19"/>
  <c r="H5361" i="19"/>
  <c r="G5362" i="19"/>
  <c r="H4397" i="19"/>
  <c r="G4398" i="19"/>
  <c r="H9338" i="19"/>
  <c r="G9339" i="19"/>
  <c r="H60" i="19"/>
  <c r="G61" i="19"/>
  <c r="H10649" i="19"/>
  <c r="G10650" i="19"/>
  <c r="H9123" i="19"/>
  <c r="G9124" i="19"/>
  <c r="H11058" i="19"/>
  <c r="G11059" i="19"/>
  <c r="H665" i="19"/>
  <c r="G666" i="19"/>
  <c r="H8557" i="19"/>
  <c r="G8558" i="19"/>
  <c r="H1224" i="19"/>
  <c r="G1225" i="19"/>
  <c r="H11649" i="19"/>
  <c r="G11650" i="19"/>
  <c r="H8639" i="19"/>
  <c r="G8640" i="19"/>
  <c r="H2888" i="19"/>
  <c r="G2889" i="19"/>
  <c r="H944" i="19"/>
  <c r="G945" i="19"/>
  <c r="H11833" i="19"/>
  <c r="G11834" i="19"/>
  <c r="H10589" i="19"/>
  <c r="G10590" i="19"/>
  <c r="H7618" i="19"/>
  <c r="G7619" i="19"/>
  <c r="H6120" i="19"/>
  <c r="G6121" i="19"/>
  <c r="H11089" i="19"/>
  <c r="G11090" i="19"/>
  <c r="H4148" i="19"/>
  <c r="G4149" i="19"/>
  <c r="H11473" i="19"/>
  <c r="G11474" i="19"/>
  <c r="H11885" i="19"/>
  <c r="G11886" i="19"/>
  <c r="H8310" i="19"/>
  <c r="G8311" i="19"/>
  <c r="H858" i="19"/>
  <c r="G859" i="19"/>
  <c r="H338" i="19"/>
  <c r="G339" i="19"/>
  <c r="H7651" i="19"/>
  <c r="G7652" i="19"/>
  <c r="H12234" i="19"/>
  <c r="G12235" i="19"/>
  <c r="H4718" i="19"/>
  <c r="G4719" i="19"/>
  <c r="H544" i="19"/>
  <c r="G545" i="19"/>
  <c r="H1695" i="19"/>
  <c r="G1696" i="19"/>
  <c r="G6745" i="19"/>
  <c r="H6744" i="19"/>
  <c r="H5982" i="19"/>
  <c r="G5983" i="19"/>
  <c r="H5530" i="19"/>
  <c r="G5531" i="19"/>
  <c r="H2559" i="19"/>
  <c r="G2560" i="19"/>
  <c r="H95" i="19"/>
  <c r="G96" i="19"/>
  <c r="G5082" i="19"/>
  <c r="H5081" i="19"/>
  <c r="H8041" i="19"/>
  <c r="G8042" i="19"/>
  <c r="H3013" i="19"/>
  <c r="G3014" i="19"/>
  <c r="G3540" i="19"/>
  <c r="H3539" i="19"/>
  <c r="H6805" i="19"/>
  <c r="G6806" i="19"/>
  <c r="H9769" i="19"/>
  <c r="G9770" i="19"/>
  <c r="H6705" i="19"/>
  <c r="G6706" i="19"/>
  <c r="H3893" i="19"/>
  <c r="G3894" i="19"/>
  <c r="H9023" i="19"/>
  <c r="G9024" i="19"/>
  <c r="H8008" i="19"/>
  <c r="G8009" i="19"/>
  <c r="H9387" i="19"/>
  <c r="G9388" i="19"/>
  <c r="G458" i="19"/>
  <c r="H457" i="19"/>
  <c r="H1962" i="19"/>
  <c r="G1963" i="19"/>
  <c r="H12129" i="19"/>
  <c r="G12130" i="19"/>
  <c r="H3228" i="19"/>
  <c r="G3229" i="19"/>
  <c r="H3229" i="19" s="1"/>
  <c r="H8621" i="19"/>
  <c r="G8622" i="19"/>
  <c r="H2346" i="19"/>
  <c r="G2347" i="19"/>
  <c r="H7584" i="19"/>
  <c r="G7585" i="19"/>
  <c r="H10880" i="19"/>
  <c r="G10881" i="19"/>
  <c r="G4225" i="19"/>
  <c r="H4224" i="19"/>
  <c r="H2418" i="19"/>
  <c r="G2419" i="19"/>
  <c r="H8772" i="19"/>
  <c r="G8773" i="19"/>
  <c r="H3709" i="19"/>
  <c r="G3710" i="19"/>
  <c r="H357" i="19"/>
  <c r="G358" i="19"/>
  <c r="H11018" i="19"/>
  <c r="G11019" i="19"/>
  <c r="H10993" i="19"/>
  <c r="G10994" i="19"/>
  <c r="H1936" i="19"/>
  <c r="G1937" i="19"/>
  <c r="H10236" i="19"/>
  <c r="G10237" i="19"/>
  <c r="H12147" i="19"/>
  <c r="G12148" i="19"/>
  <c r="H6902" i="19"/>
  <c r="G6903" i="19"/>
  <c r="H7870" i="19"/>
  <c r="G7871" i="19"/>
  <c r="H9053" i="19"/>
  <c r="G9054" i="19"/>
  <c r="G7229" i="19"/>
  <c r="H7228" i="19"/>
  <c r="H2926" i="19"/>
  <c r="G2927" i="19"/>
  <c r="H10685" i="19"/>
  <c r="G10686" i="19"/>
  <c r="H2528" i="19"/>
  <c r="G2529" i="19"/>
  <c r="H8075" i="19"/>
  <c r="G8076" i="19"/>
  <c r="H3958" i="19"/>
  <c r="G3959" i="19"/>
  <c r="H11451" i="19"/>
  <c r="G11452" i="19"/>
  <c r="H3765" i="19"/>
  <c r="G3766" i="19"/>
  <c r="H9230" i="19"/>
  <c r="G9231" i="19"/>
  <c r="H10552" i="19"/>
  <c r="G10553" i="19"/>
  <c r="G278" i="19"/>
  <c r="H277" i="19"/>
  <c r="H2592" i="19"/>
  <c r="G2593" i="19"/>
  <c r="H5736" i="19"/>
  <c r="G5737" i="19"/>
  <c r="H1895" i="19"/>
  <c r="G1896" i="19"/>
  <c r="H4512" i="19"/>
  <c r="G4513" i="19"/>
  <c r="H532" i="19"/>
  <c r="G533" i="19"/>
  <c r="H533" i="19" s="1"/>
  <c r="H2226" i="19" l="1"/>
  <c r="G2227" i="19"/>
  <c r="H6937" i="19"/>
  <c r="G6938" i="19"/>
  <c r="H3359" i="19"/>
  <c r="G3360" i="19"/>
  <c r="H2054" i="19"/>
  <c r="G2055" i="19"/>
  <c r="H3406" i="19"/>
  <c r="G3407" i="19"/>
  <c r="H9960" i="19"/>
  <c r="G9961" i="19"/>
  <c r="G2131" i="19"/>
  <c r="H2130" i="19"/>
  <c r="H5905" i="19"/>
  <c r="G5906" i="19"/>
  <c r="H3443" i="19"/>
  <c r="G3444" i="19"/>
  <c r="H1380" i="19"/>
  <c r="G1381" i="19"/>
  <c r="H2093" i="19"/>
  <c r="G2094" i="19"/>
  <c r="G5832" i="19"/>
  <c r="H5831" i="19"/>
  <c r="H7716" i="19"/>
  <c r="G7717" i="19"/>
  <c r="G5934" i="19"/>
  <c r="H5933" i="19"/>
  <c r="H1403" i="19"/>
  <c r="G1404" i="19"/>
  <c r="H830" i="19"/>
  <c r="G831" i="19"/>
  <c r="H9825" i="19"/>
  <c r="G9826" i="19"/>
  <c r="H7567" i="19"/>
  <c r="G7568" i="19"/>
  <c r="H3655" i="19"/>
  <c r="G3656" i="19"/>
  <c r="H377" i="19"/>
  <c r="G378" i="19"/>
  <c r="H4822" i="19"/>
  <c r="G4823" i="19"/>
  <c r="H8139" i="19"/>
  <c r="G8140" i="19"/>
  <c r="H3044" i="19"/>
  <c r="G3045" i="19"/>
  <c r="H2771" i="19"/>
  <c r="G2772" i="19"/>
  <c r="H2851" i="19"/>
  <c r="G2852" i="19"/>
  <c r="G7039" i="19"/>
  <c r="H7038" i="19"/>
  <c r="G4304" i="19"/>
  <c r="H4303" i="19"/>
  <c r="H1476" i="19"/>
  <c r="G1477" i="19"/>
  <c r="H5965" i="19"/>
  <c r="G5966" i="19"/>
  <c r="H6782" i="19"/>
  <c r="G6783" i="19"/>
  <c r="G5334" i="19"/>
  <c r="H5333" i="19"/>
  <c r="H7551" i="19"/>
  <c r="G7552" i="19"/>
  <c r="H2111" i="19"/>
  <c r="G2112" i="19"/>
  <c r="H4682" i="19"/>
  <c r="G4683" i="19"/>
  <c r="G5808" i="19"/>
  <c r="H5807" i="19"/>
  <c r="H591" i="19"/>
  <c r="G592" i="19"/>
  <c r="H8371" i="19"/>
  <c r="G8372" i="19"/>
  <c r="H7676" i="19"/>
  <c r="G7677" i="19"/>
  <c r="H8214" i="19"/>
  <c r="G8215" i="19"/>
  <c r="G8278" i="19"/>
  <c r="H8277" i="19"/>
  <c r="H1547" i="19"/>
  <c r="G1548" i="19"/>
  <c r="H6068" i="19"/>
  <c r="G6069" i="19"/>
  <c r="G2982" i="19"/>
  <c r="H2981" i="19"/>
  <c r="H7988" i="19"/>
  <c r="G7989" i="19"/>
  <c r="G494" i="19"/>
  <c r="H493" i="19"/>
  <c r="H1270" i="19"/>
  <c r="G1271" i="19"/>
  <c r="H10121" i="19"/>
  <c r="G10122" i="19"/>
  <c r="H9162" i="19"/>
  <c r="G9163" i="19"/>
  <c r="H560" i="19"/>
  <c r="G561" i="19"/>
  <c r="H5398" i="19"/>
  <c r="G5399" i="19"/>
  <c r="H10628" i="19"/>
  <c r="G10629" i="19"/>
  <c r="H5143" i="19"/>
  <c r="G5144" i="19"/>
  <c r="H9998" i="19"/>
  <c r="G9999" i="19"/>
  <c r="H3996" i="19"/>
  <c r="G3997" i="19"/>
  <c r="H8965" i="19"/>
  <c r="G8966" i="19"/>
  <c r="H9468" i="19"/>
  <c r="G9469" i="19"/>
  <c r="H6380" i="19"/>
  <c r="G6381" i="19"/>
  <c r="H5235" i="19"/>
  <c r="G5236" i="19"/>
  <c r="H4121" i="19"/>
  <c r="G4122" i="19"/>
  <c r="H8673" i="19"/>
  <c r="G8674" i="19"/>
  <c r="H3328" i="19"/>
  <c r="G3329" i="19"/>
  <c r="H8110" i="19"/>
  <c r="G8111" i="19"/>
  <c r="H5059" i="19"/>
  <c r="G5060" i="19"/>
  <c r="H3959" i="19"/>
  <c r="G3960" i="19"/>
  <c r="H9054" i="19"/>
  <c r="G9055" i="19"/>
  <c r="G10995" i="19"/>
  <c r="H10994" i="19"/>
  <c r="H6806" i="19"/>
  <c r="G6807" i="19"/>
  <c r="H12235" i="19"/>
  <c r="G12236" i="19"/>
  <c r="H11474" i="19"/>
  <c r="G11475" i="19"/>
  <c r="H10590" i="19"/>
  <c r="G10591" i="19"/>
  <c r="G1226" i="19"/>
  <c r="H1225" i="19"/>
  <c r="G62" i="19"/>
  <c r="H61" i="19"/>
  <c r="H1855" i="19"/>
  <c r="G1856" i="19"/>
  <c r="H241" i="19"/>
  <c r="G242" i="19"/>
  <c r="H2726" i="19"/>
  <c r="G2727" i="19"/>
  <c r="H6580" i="19"/>
  <c r="G6581" i="19"/>
  <c r="H7920" i="19"/>
  <c r="G7921" i="19"/>
  <c r="H1032" i="19"/>
  <c r="G1033" i="19"/>
  <c r="H7147" i="19"/>
  <c r="G7148" i="19"/>
  <c r="G6659" i="19"/>
  <c r="H6658" i="19"/>
  <c r="H3151" i="19"/>
  <c r="G3152" i="19"/>
  <c r="H6099" i="19"/>
  <c r="G6100" i="19"/>
  <c r="H9898" i="19"/>
  <c r="G9899" i="19"/>
  <c r="H1790" i="19"/>
  <c r="G1791" i="19"/>
  <c r="H1299" i="19"/>
  <c r="G1300" i="19"/>
  <c r="H1300" i="19" s="1"/>
  <c r="H4543" i="19"/>
  <c r="G4544" i="19"/>
  <c r="H11126" i="19"/>
  <c r="G11127" i="19"/>
  <c r="H4797" i="19"/>
  <c r="G4798" i="19"/>
  <c r="H11342" i="19"/>
  <c r="G11343" i="19"/>
  <c r="H7406" i="19"/>
  <c r="G7407" i="19"/>
  <c r="H5319" i="19"/>
  <c r="G5320" i="19"/>
  <c r="H8985" i="19"/>
  <c r="G8986" i="19"/>
  <c r="H4434" i="19"/>
  <c r="G4435" i="19"/>
  <c r="H8840" i="19"/>
  <c r="G8841" i="19"/>
  <c r="H11264" i="19"/>
  <c r="G11265" i="19"/>
  <c r="H278" i="19"/>
  <c r="G279" i="19"/>
  <c r="H4225" i="19"/>
  <c r="G4226" i="19"/>
  <c r="H6745" i="19"/>
  <c r="G6746" i="19"/>
  <c r="H987" i="19"/>
  <c r="G988" i="19"/>
  <c r="H6596" i="19"/>
  <c r="G6597" i="19"/>
  <c r="H7111" i="19"/>
  <c r="G7112" i="19"/>
  <c r="H5755" i="19"/>
  <c r="G5756" i="19"/>
  <c r="H9547" i="19"/>
  <c r="G9548" i="19"/>
  <c r="H11160" i="19"/>
  <c r="G11161" i="19"/>
  <c r="H10854" i="19"/>
  <c r="G10855" i="19"/>
  <c r="H5199" i="19"/>
  <c r="G5200" i="19"/>
  <c r="H4971" i="19"/>
  <c r="G4972" i="19"/>
  <c r="H10838" i="19"/>
  <c r="G10839" i="19"/>
  <c r="H12202" i="19"/>
  <c r="G12203" i="19"/>
  <c r="H11968" i="19"/>
  <c r="G11969" i="19"/>
  <c r="H5427" i="19"/>
  <c r="G5428" i="19"/>
  <c r="H9699" i="19"/>
  <c r="G9700" i="19"/>
  <c r="H8936" i="19"/>
  <c r="G8937" i="19"/>
  <c r="H11396" i="19"/>
  <c r="G11397" i="19"/>
  <c r="H7442" i="19"/>
  <c r="G7443" i="19"/>
  <c r="H10285" i="19"/>
  <c r="G10286" i="19"/>
  <c r="H3682" i="19"/>
  <c r="G3683" i="19"/>
  <c r="H7787" i="19"/>
  <c r="G7788" i="19"/>
  <c r="G704" i="19"/>
  <c r="H703" i="19"/>
  <c r="H5005" i="19"/>
  <c r="G5006" i="19"/>
  <c r="H10553" i="19"/>
  <c r="G10554" i="19"/>
  <c r="H8076" i="19"/>
  <c r="G8077" i="19"/>
  <c r="H7871" i="19"/>
  <c r="G7872" i="19"/>
  <c r="H11019" i="19"/>
  <c r="G11020" i="19"/>
  <c r="H10881" i="19"/>
  <c r="G10882" i="19"/>
  <c r="H12130" i="19"/>
  <c r="G12131" i="19"/>
  <c r="H8009" i="19"/>
  <c r="G8010" i="19"/>
  <c r="H2560" i="19"/>
  <c r="G2561" i="19"/>
  <c r="H1696" i="19"/>
  <c r="G1697" i="19"/>
  <c r="H7652" i="19"/>
  <c r="G7653" i="19"/>
  <c r="H4149" i="19"/>
  <c r="G4150" i="19"/>
  <c r="H11834" i="19"/>
  <c r="G11835" i="19"/>
  <c r="H8558" i="19"/>
  <c r="G8559" i="19"/>
  <c r="H9339" i="19"/>
  <c r="G9340" i="19"/>
  <c r="H4468" i="19"/>
  <c r="G4469" i="19"/>
  <c r="H6871" i="19"/>
  <c r="G6872" i="19"/>
  <c r="H9932" i="19"/>
  <c r="G9933" i="19"/>
  <c r="H5501" i="19"/>
  <c r="G5502" i="19"/>
  <c r="H1119" i="19"/>
  <c r="G1120" i="19"/>
  <c r="H6241" i="19"/>
  <c r="G6242" i="19"/>
  <c r="H4372" i="19"/>
  <c r="G4373" i="19"/>
  <c r="G1346" i="19"/>
  <c r="H1345" i="19"/>
  <c r="H3832" i="19"/>
  <c r="G3833" i="19"/>
  <c r="H897" i="19"/>
  <c r="G898" i="19"/>
  <c r="H11688" i="19"/>
  <c r="G11689" i="19"/>
  <c r="H6139" i="19"/>
  <c r="G6140" i="19"/>
  <c r="H3460" i="19"/>
  <c r="G3461" i="19"/>
  <c r="H8404" i="19"/>
  <c r="G8405" i="19"/>
  <c r="H10205" i="19"/>
  <c r="G10206" i="19"/>
  <c r="H2261" i="19"/>
  <c r="G2262" i="19"/>
  <c r="H642" i="19"/>
  <c r="G643" i="19"/>
  <c r="H5295" i="19"/>
  <c r="G5296" i="19"/>
  <c r="H10444" i="19"/>
  <c r="G10445" i="19"/>
  <c r="H10098" i="19"/>
  <c r="G10099" i="19"/>
  <c r="H4737" i="19"/>
  <c r="G4738" i="19"/>
  <c r="H12271" i="19"/>
  <c r="G12272" i="19"/>
  <c r="H8174" i="19"/>
  <c r="G8175" i="19"/>
  <c r="H422" i="19"/>
  <c r="G423" i="19"/>
  <c r="G6030" i="19"/>
  <c r="H6029" i="19"/>
  <c r="H1731" i="19"/>
  <c r="G1732" i="19"/>
  <c r="H3272" i="19"/>
  <c r="G3273" i="19"/>
  <c r="G7200" i="19"/>
  <c r="H7199" i="19"/>
  <c r="G8481" i="19"/>
  <c r="H8480" i="19"/>
  <c r="G3078" i="19"/>
  <c r="H3077" i="19"/>
  <c r="H1314" i="19"/>
  <c r="G1315" i="19"/>
  <c r="H8912" i="19"/>
  <c r="G8913" i="19"/>
  <c r="H10377" i="19"/>
  <c r="G10378" i="19"/>
  <c r="H11502" i="19"/>
  <c r="G11503" i="19"/>
  <c r="H5702" i="19"/>
  <c r="G5703" i="19"/>
  <c r="H921" i="19"/>
  <c r="G922" i="19"/>
  <c r="G3865" i="19"/>
  <c r="H3864" i="19"/>
  <c r="H3926" i="19"/>
  <c r="G3927" i="19"/>
  <c r="H9522" i="19"/>
  <c r="G9523" i="19"/>
  <c r="H11600" i="19"/>
  <c r="G11601" i="19"/>
  <c r="H11380" i="19"/>
  <c r="G11381" i="19"/>
  <c r="H5465" i="19"/>
  <c r="G5466" i="19"/>
  <c r="H3610" i="19"/>
  <c r="G3611" i="19"/>
  <c r="H9728" i="19"/>
  <c r="G9729" i="19"/>
  <c r="H7904" i="19"/>
  <c r="G7905" i="19"/>
  <c r="H4326" i="19"/>
  <c r="G4327" i="19"/>
  <c r="H3800" i="19"/>
  <c r="G3801" i="19"/>
  <c r="H5082" i="19"/>
  <c r="G5083" i="19"/>
  <c r="H3540" i="19"/>
  <c r="G3541" i="19"/>
  <c r="H4513" i="19"/>
  <c r="G4514" i="19"/>
  <c r="H9231" i="19"/>
  <c r="G9232" i="19"/>
  <c r="G2530" i="19"/>
  <c r="H2529" i="19"/>
  <c r="H6903" i="19"/>
  <c r="G6904" i="19"/>
  <c r="H358" i="19"/>
  <c r="G359" i="19"/>
  <c r="H7585" i="19"/>
  <c r="G7586" i="19"/>
  <c r="H9024" i="19"/>
  <c r="G9025" i="19"/>
  <c r="H3014" i="19"/>
  <c r="G3015" i="19"/>
  <c r="H5531" i="19"/>
  <c r="G5532" i="19"/>
  <c r="H339" i="19"/>
  <c r="G340" i="19"/>
  <c r="H945" i="19"/>
  <c r="G946" i="19"/>
  <c r="H666" i="19"/>
  <c r="G667" i="19"/>
  <c r="H4398" i="19"/>
  <c r="G4399" i="19"/>
  <c r="H209" i="19"/>
  <c r="G210" i="19"/>
  <c r="H12072" i="19"/>
  <c r="G12073" i="19"/>
  <c r="H1185" i="19"/>
  <c r="G1186" i="19"/>
  <c r="H3113" i="19"/>
  <c r="G3114" i="19"/>
  <c r="H1672" i="19"/>
  <c r="G1673" i="19"/>
  <c r="G6468" i="19"/>
  <c r="H6467" i="19"/>
  <c r="H8244" i="19"/>
  <c r="G8245" i="19"/>
  <c r="H623" i="19"/>
  <c r="G624" i="19"/>
  <c r="H2188" i="19"/>
  <c r="G2189" i="19"/>
  <c r="H10171" i="19"/>
  <c r="G10172" i="19"/>
  <c r="H6205" i="19"/>
  <c r="G6206" i="19"/>
  <c r="H11234" i="19"/>
  <c r="G11235" i="19"/>
  <c r="H6344" i="19"/>
  <c r="G6345" i="19"/>
  <c r="H4276" i="19"/>
  <c r="G4277" i="19"/>
  <c r="H308" i="19"/>
  <c r="G309" i="19"/>
  <c r="H5676" i="19"/>
  <c r="G5677" i="19"/>
  <c r="H4047" i="19"/>
  <c r="G4048" i="19"/>
  <c r="H10910" i="19"/>
  <c r="G10911" i="19"/>
  <c r="H4032" i="19"/>
  <c r="G4033" i="19"/>
  <c r="H9358" i="19"/>
  <c r="G9359" i="19"/>
  <c r="H8440" i="19"/>
  <c r="G8441" i="19"/>
  <c r="H3244" i="19"/>
  <c r="G3245" i="19"/>
  <c r="H2376" i="19"/>
  <c r="G2377" i="19"/>
  <c r="H4568" i="19"/>
  <c r="G4569" i="19"/>
  <c r="H5554" i="19"/>
  <c r="G5555" i="19"/>
  <c r="G7026" i="19"/>
  <c r="H7026" i="19" s="1"/>
  <c r="H7025" i="19"/>
  <c r="G7230" i="19"/>
  <c r="H7229" i="19"/>
  <c r="H1013" i="19"/>
  <c r="G1014" i="19"/>
  <c r="G6489" i="19"/>
  <c r="H6488" i="19"/>
  <c r="H4938" i="19"/>
  <c r="G4939" i="19"/>
  <c r="G3429" i="19"/>
  <c r="H3428" i="19"/>
  <c r="G14" i="19"/>
  <c r="H13" i="19"/>
  <c r="H10018" i="19"/>
  <c r="G10019" i="19"/>
  <c r="H4874" i="19"/>
  <c r="G4875" i="19"/>
  <c r="H6260" i="19"/>
  <c r="G6261" i="19"/>
  <c r="H7371" i="19"/>
  <c r="G7372" i="19"/>
  <c r="H3495" i="19"/>
  <c r="G3496" i="19"/>
  <c r="H11294" i="19"/>
  <c r="G11295" i="19"/>
  <c r="H4259" i="19"/>
  <c r="G4260" i="19"/>
  <c r="H3511" i="19"/>
  <c r="G3512" i="19"/>
  <c r="H7267" i="19"/>
  <c r="G7268" i="19"/>
  <c r="H11434" i="19"/>
  <c r="G11435" i="19"/>
  <c r="H4201" i="19"/>
  <c r="G4202" i="19"/>
  <c r="H10348" i="19"/>
  <c r="G10349" i="19"/>
  <c r="H8876" i="19"/>
  <c r="G8877" i="19"/>
  <c r="H9086" i="19"/>
  <c r="G9087" i="19"/>
  <c r="H11788" i="19"/>
  <c r="G11789" i="19"/>
  <c r="G6839" i="19"/>
  <c r="H6838" i="19"/>
  <c r="H3190" i="19"/>
  <c r="G3191" i="19"/>
  <c r="G4914" i="19"/>
  <c r="H4913" i="19"/>
  <c r="H6680" i="19"/>
  <c r="G6681" i="19"/>
  <c r="G7338" i="19"/>
  <c r="H7337" i="19"/>
  <c r="H1896" i="19"/>
  <c r="G1897" i="19"/>
  <c r="H3766" i="19"/>
  <c r="G3767" i="19"/>
  <c r="H10686" i="19"/>
  <c r="G10687" i="19"/>
  <c r="H12148" i="19"/>
  <c r="G12149" i="19"/>
  <c r="H3710" i="19"/>
  <c r="G3711" i="19"/>
  <c r="G2348" i="19"/>
  <c r="H2347" i="19"/>
  <c r="H1963" i="19"/>
  <c r="G1964" i="19"/>
  <c r="G3895" i="19"/>
  <c r="H3894" i="19"/>
  <c r="H8042" i="19"/>
  <c r="G8043" i="19"/>
  <c r="H545" i="19"/>
  <c r="G546" i="19"/>
  <c r="H859" i="19"/>
  <c r="G860" i="19"/>
  <c r="H11090" i="19"/>
  <c r="G11091" i="19"/>
  <c r="H2889" i="19"/>
  <c r="G2890" i="19"/>
  <c r="H11059" i="19"/>
  <c r="G11060" i="19"/>
  <c r="H5362" i="19"/>
  <c r="G5363" i="19"/>
  <c r="G5034" i="19"/>
  <c r="H5033" i="19"/>
  <c r="H9643" i="19"/>
  <c r="G9644" i="19"/>
  <c r="H8709" i="19"/>
  <c r="G8710" i="19"/>
  <c r="H509" i="19"/>
  <c r="G510" i="19"/>
  <c r="H5596" i="19"/>
  <c r="G5597" i="19"/>
  <c r="H10736" i="19"/>
  <c r="G10737" i="19"/>
  <c r="H7481" i="19"/>
  <c r="G7482" i="19"/>
  <c r="H3734" i="19"/>
  <c r="G3735" i="19"/>
  <c r="H6308" i="19"/>
  <c r="G6309" i="19"/>
  <c r="H10412" i="19"/>
  <c r="G10413" i="19"/>
  <c r="H12007" i="19"/>
  <c r="G12008" i="19"/>
  <c r="H27" i="19"/>
  <c r="G28" i="19"/>
  <c r="H1998" i="19"/>
  <c r="G1999" i="19"/>
  <c r="H8824" i="19"/>
  <c r="G8825" i="19"/>
  <c r="H114" i="19"/>
  <c r="G115" i="19"/>
  <c r="H2503" i="19"/>
  <c r="G2504" i="19"/>
  <c r="H2654" i="19"/>
  <c r="G2655" i="19"/>
  <c r="H2655" i="19" s="1"/>
  <c r="H6410" i="19"/>
  <c r="G6411" i="19"/>
  <c r="H8748" i="19"/>
  <c r="G8749" i="19"/>
  <c r="H1101" i="19"/>
  <c r="G1102" i="19"/>
  <c r="H3386" i="19"/>
  <c r="G3387" i="19"/>
  <c r="H6528" i="19"/>
  <c r="G6529" i="19"/>
  <c r="H5172" i="19"/>
  <c r="G5173" i="19"/>
  <c r="G4777" i="19"/>
  <c r="H4776" i="19"/>
  <c r="G5784" i="19"/>
  <c r="H5783" i="19"/>
  <c r="H5112" i="19"/>
  <c r="G5113" i="19"/>
  <c r="H4603" i="19"/>
  <c r="G4604" i="19"/>
  <c r="H7291" i="19"/>
  <c r="G7292" i="19"/>
  <c r="H2399" i="19"/>
  <c r="G2400" i="19"/>
  <c r="H10499" i="19"/>
  <c r="G10500" i="19"/>
  <c r="H2669" i="19"/>
  <c r="G2670" i="19"/>
  <c r="H2786" i="19"/>
  <c r="G2787" i="19"/>
  <c r="H7309" i="19"/>
  <c r="G7310" i="19"/>
  <c r="H10773" i="19"/>
  <c r="G10774" i="19"/>
  <c r="H10145" i="19"/>
  <c r="G10146" i="19"/>
  <c r="H10264" i="19"/>
  <c r="G10265" i="19"/>
  <c r="H6170" i="19"/>
  <c r="G6171" i="19"/>
  <c r="H9797" i="19"/>
  <c r="G9798" i="19"/>
  <c r="H11864" i="19"/>
  <c r="G11865" i="19"/>
  <c r="H9608" i="19"/>
  <c r="G9609" i="19"/>
  <c r="H10970" i="19"/>
  <c r="G10971" i="19"/>
  <c r="H8336" i="19"/>
  <c r="G8337" i="19"/>
  <c r="H11923" i="19"/>
  <c r="G11924" i="19"/>
  <c r="H1137" i="19"/>
  <c r="G1138" i="19"/>
  <c r="H5737" i="19"/>
  <c r="G5738" i="19"/>
  <c r="G2928" i="19"/>
  <c r="H2927" i="19"/>
  <c r="H10237" i="19"/>
  <c r="G10238" i="19"/>
  <c r="H8773" i="19"/>
  <c r="G8774" i="19"/>
  <c r="H8774" i="19" s="1"/>
  <c r="H8622" i="19"/>
  <c r="G8623" i="19"/>
  <c r="H6706" i="19"/>
  <c r="G6707" i="19"/>
  <c r="H8311" i="19"/>
  <c r="G8312" i="19"/>
  <c r="H6121" i="19"/>
  <c r="G6122" i="19"/>
  <c r="H8640" i="19"/>
  <c r="G8641" i="19"/>
  <c r="H9124" i="19"/>
  <c r="G9125" i="19"/>
  <c r="H10477" i="19"/>
  <c r="G10478" i="19"/>
  <c r="H7516" i="19"/>
  <c r="G7517" i="19"/>
  <c r="H9872" i="19"/>
  <c r="G9873" i="19"/>
  <c r="G6443" i="19"/>
  <c r="H6442" i="19"/>
  <c r="H9192" i="19"/>
  <c r="G9193" i="19"/>
  <c r="H1582" i="19"/>
  <c r="G1583" i="19"/>
  <c r="H1438" i="19"/>
  <c r="G1439" i="19"/>
  <c r="H11564" i="19"/>
  <c r="G11565" i="19"/>
  <c r="H7952" i="19"/>
  <c r="G7953" i="19"/>
  <c r="H11318" i="19"/>
  <c r="G11319" i="19"/>
  <c r="H8526" i="19"/>
  <c r="G8527" i="19"/>
  <c r="H9427" i="19"/>
  <c r="G9428" i="19"/>
  <c r="H10721" i="19"/>
  <c r="G10722" i="19"/>
  <c r="H11758" i="19"/>
  <c r="G11759" i="19"/>
  <c r="H6992" i="19"/>
  <c r="G6993" i="19"/>
  <c r="H1516" i="19"/>
  <c r="G1517" i="19"/>
  <c r="H9502" i="19"/>
  <c r="G9503" i="19"/>
  <c r="H10320" i="19"/>
  <c r="G10321" i="19"/>
  <c r="H5265" i="19"/>
  <c r="G5266" i="19"/>
  <c r="H11534" i="19"/>
  <c r="G11535" i="19"/>
  <c r="H2625" i="19"/>
  <c r="G2626" i="19"/>
  <c r="H6001" i="19"/>
  <c r="G6002" i="19"/>
  <c r="H8496" i="19"/>
  <c r="G8497" i="19"/>
  <c r="H808" i="19"/>
  <c r="G809" i="19"/>
  <c r="H458" i="19"/>
  <c r="G459" i="19"/>
  <c r="H4640" i="19"/>
  <c r="G4641" i="19"/>
  <c r="H739" i="19"/>
  <c r="G740" i="19"/>
  <c r="H2477" i="19"/>
  <c r="G2478" i="19"/>
  <c r="H5869" i="19"/>
  <c r="G5870" i="19"/>
  <c r="G11038" i="19"/>
  <c r="H11037" i="19"/>
  <c r="H10040" i="19"/>
  <c r="G10041" i="19"/>
  <c r="H2153" i="19"/>
  <c r="G2154" i="19"/>
  <c r="H11578" i="19"/>
  <c r="G11579" i="19"/>
  <c r="H2320" i="19"/>
  <c r="G2321" i="19"/>
  <c r="H10810" i="19"/>
  <c r="G10811" i="19"/>
  <c r="H174" i="19"/>
  <c r="G175" i="19"/>
  <c r="H4177" i="19"/>
  <c r="G4178" i="19"/>
  <c r="G2035" i="19"/>
  <c r="H2034" i="19"/>
  <c r="H1766" i="19"/>
  <c r="G1767" i="19"/>
  <c r="H5640" i="19"/>
  <c r="G5641" i="19"/>
  <c r="H10937" i="19"/>
  <c r="G10938" i="19"/>
  <c r="H4082" i="19"/>
  <c r="G4083" i="19"/>
  <c r="H8787" i="19"/>
  <c r="G8788" i="19"/>
  <c r="H11722" i="19"/>
  <c r="G11723" i="19"/>
  <c r="H7537" i="19"/>
  <c r="G7538" i="19"/>
  <c r="H4843" i="19"/>
  <c r="G4844" i="19"/>
  <c r="G2594" i="19"/>
  <c r="H2593" i="19"/>
  <c r="H11452" i="19"/>
  <c r="G11453" i="19"/>
  <c r="H1937" i="19"/>
  <c r="G1938" i="19"/>
  <c r="H2419" i="19"/>
  <c r="G2420" i="19"/>
  <c r="H9388" i="19"/>
  <c r="G9389" i="19"/>
  <c r="H9770" i="19"/>
  <c r="G9771" i="19"/>
  <c r="H96" i="19"/>
  <c r="G97" i="19"/>
  <c r="H5983" i="19"/>
  <c r="G5984" i="19"/>
  <c r="H4719" i="19"/>
  <c r="G4720" i="19"/>
  <c r="H11886" i="19"/>
  <c r="G11887" i="19"/>
  <c r="H7619" i="19"/>
  <c r="G7620" i="19"/>
  <c r="H11650" i="19"/>
  <c r="G11651" i="19"/>
  <c r="H10650" i="19"/>
  <c r="G10651" i="19"/>
  <c r="H9268" i="19"/>
  <c r="G9269" i="19"/>
  <c r="H1826" i="19"/>
  <c r="G1827" i="19"/>
  <c r="H6294" i="19"/>
  <c r="G6295" i="19"/>
  <c r="H9301" i="19"/>
  <c r="G9302" i="19"/>
  <c r="H7751" i="19"/>
  <c r="G7752" i="19"/>
  <c r="G10065" i="19"/>
  <c r="H10064" i="19"/>
  <c r="H9576" i="19"/>
  <c r="G9577" i="19"/>
  <c r="G6633" i="19"/>
  <c r="H6632" i="19"/>
  <c r="G1064" i="19"/>
  <c r="H1063" i="19"/>
  <c r="H10515" i="19"/>
  <c r="G10516" i="19"/>
  <c r="H9670" i="19"/>
  <c r="G9671" i="19"/>
  <c r="H7835" i="19"/>
  <c r="G7836" i="19"/>
  <c r="H8586" i="19"/>
  <c r="G8587" i="19"/>
  <c r="H7075" i="19"/>
  <c r="G7076" i="19"/>
  <c r="H3308" i="19"/>
  <c r="G3309" i="19"/>
  <c r="H11197" i="19"/>
  <c r="G11198" i="19"/>
  <c r="H5449" i="19"/>
  <c r="G5450" i="19"/>
  <c r="G775" i="19"/>
  <c r="H774" i="19"/>
  <c r="H3579" i="19"/>
  <c r="G3580" i="19"/>
  <c r="H147" i="19"/>
  <c r="G148" i="19"/>
  <c r="H12100" i="19"/>
  <c r="G12101" i="19"/>
  <c r="G2824" i="19"/>
  <c r="H2823" i="19"/>
  <c r="H2290" i="19"/>
  <c r="G2291" i="19"/>
  <c r="H1629" i="19"/>
  <c r="G1630" i="19"/>
  <c r="H6954" i="19"/>
  <c r="G6955" i="19"/>
  <c r="H6069" i="19" l="1"/>
  <c r="G6070" i="19"/>
  <c r="H592" i="19"/>
  <c r="G593" i="19"/>
  <c r="H6783" i="19"/>
  <c r="G6784" i="19"/>
  <c r="H2772" i="19"/>
  <c r="G2773" i="19"/>
  <c r="H2773" i="19" s="1"/>
  <c r="H7568" i="19"/>
  <c r="G7569" i="19"/>
  <c r="H9961" i="19"/>
  <c r="G9962" i="19"/>
  <c r="H5832" i="19"/>
  <c r="G5833" i="19"/>
  <c r="H1548" i="19"/>
  <c r="G1549" i="19"/>
  <c r="H5966" i="19"/>
  <c r="G5967" i="19"/>
  <c r="G3046" i="19"/>
  <c r="H3045" i="19"/>
  <c r="H9826" i="19"/>
  <c r="G9827" i="19"/>
  <c r="H2094" i="19"/>
  <c r="G2095" i="19"/>
  <c r="H3407" i="19"/>
  <c r="G3408" i="19"/>
  <c r="H5808" i="19"/>
  <c r="G5809" i="19"/>
  <c r="G4684" i="19"/>
  <c r="H4683" i="19"/>
  <c r="G1478" i="19"/>
  <c r="H1477" i="19"/>
  <c r="H8140" i="19"/>
  <c r="G8141" i="19"/>
  <c r="G832" i="19"/>
  <c r="H831" i="19"/>
  <c r="H1381" i="19"/>
  <c r="G1382" i="19"/>
  <c r="H2055" i="19"/>
  <c r="G2056" i="19"/>
  <c r="G8279" i="19"/>
  <c r="H8278" i="19"/>
  <c r="H8215" i="19"/>
  <c r="G8216" i="19"/>
  <c r="H2112" i="19"/>
  <c r="G2113" i="19"/>
  <c r="G4824" i="19"/>
  <c r="H4823" i="19"/>
  <c r="H1404" i="19"/>
  <c r="G1405" i="19"/>
  <c r="H3444" i="19"/>
  <c r="G3445" i="19"/>
  <c r="H3360" i="19"/>
  <c r="G3361" i="19"/>
  <c r="H4304" i="19"/>
  <c r="G4305" i="19"/>
  <c r="H7677" i="19"/>
  <c r="G7678" i="19"/>
  <c r="H7552" i="19"/>
  <c r="G7553" i="19"/>
  <c r="G379" i="19"/>
  <c r="H378" i="19"/>
  <c r="H5906" i="19"/>
  <c r="G5907" i="19"/>
  <c r="H6938" i="19"/>
  <c r="G6939" i="19"/>
  <c r="H7039" i="19"/>
  <c r="G7040" i="19"/>
  <c r="H5934" i="19"/>
  <c r="G5935" i="19"/>
  <c r="H8372" i="19"/>
  <c r="G8373" i="19"/>
  <c r="H2852" i="19"/>
  <c r="G2853" i="19"/>
  <c r="H3656" i="19"/>
  <c r="G3657" i="19"/>
  <c r="H7717" i="19"/>
  <c r="G7718" i="19"/>
  <c r="H2227" i="19"/>
  <c r="G2228" i="19"/>
  <c r="H5334" i="19"/>
  <c r="G5335" i="19"/>
  <c r="H2131" i="19"/>
  <c r="G2132" i="19"/>
  <c r="H8587" i="19"/>
  <c r="G8588" i="19"/>
  <c r="H10722" i="19"/>
  <c r="G10723" i="19"/>
  <c r="H10723" i="19" s="1"/>
  <c r="H1897" i="19"/>
  <c r="G1898" i="19"/>
  <c r="H1583" i="19"/>
  <c r="G1584" i="19"/>
  <c r="H1138" i="19"/>
  <c r="G1139" i="19"/>
  <c r="H1999" i="19"/>
  <c r="G2000" i="19"/>
  <c r="H1064" i="19"/>
  <c r="G1065" i="19"/>
  <c r="H2928" i="19"/>
  <c r="G2929" i="19"/>
  <c r="H4914" i="19"/>
  <c r="G4915" i="19"/>
  <c r="H3429" i="19"/>
  <c r="G3430" i="19"/>
  <c r="H3430" i="19" s="1"/>
  <c r="H11579" i="19"/>
  <c r="G11580" i="19"/>
  <c r="H5984" i="19"/>
  <c r="G5985" i="19"/>
  <c r="H8497" i="19"/>
  <c r="G8498" i="19"/>
  <c r="H7310" i="19"/>
  <c r="G7311" i="19"/>
  <c r="H8710" i="19"/>
  <c r="G8711" i="19"/>
  <c r="H1630" i="19"/>
  <c r="G1631" i="19"/>
  <c r="H3580" i="19"/>
  <c r="G3581" i="19"/>
  <c r="H6295" i="19"/>
  <c r="G6296" i="19"/>
  <c r="H6296" i="19" s="1"/>
  <c r="H11887" i="19"/>
  <c r="G11888" i="19"/>
  <c r="H2420" i="19"/>
  <c r="G2421" i="19"/>
  <c r="H5641" i="19"/>
  <c r="G5642" i="19"/>
  <c r="H2321" i="19"/>
  <c r="G2322" i="19"/>
  <c r="H2478" i="19"/>
  <c r="G2479" i="19"/>
  <c r="H11535" i="19"/>
  <c r="G11536" i="19"/>
  <c r="H11759" i="19"/>
  <c r="G11760" i="19"/>
  <c r="H11565" i="19"/>
  <c r="G11566" i="19"/>
  <c r="H11566" i="19" s="1"/>
  <c r="H7517" i="19"/>
  <c r="G7518" i="19"/>
  <c r="H10971" i="19"/>
  <c r="G10972" i="19"/>
  <c r="H10146" i="19"/>
  <c r="G10147" i="19"/>
  <c r="H10500" i="19"/>
  <c r="G10501" i="19"/>
  <c r="H3387" i="19"/>
  <c r="G3388" i="19"/>
  <c r="H115" i="19"/>
  <c r="G116" i="19"/>
  <c r="H10413" i="19"/>
  <c r="G10414" i="19"/>
  <c r="G511" i="19"/>
  <c r="H510" i="19"/>
  <c r="H11060" i="19"/>
  <c r="G11061" i="19"/>
  <c r="H3767" i="19"/>
  <c r="G3768" i="19"/>
  <c r="H3191" i="19"/>
  <c r="G3192" i="19"/>
  <c r="H4202" i="19"/>
  <c r="G4203" i="19"/>
  <c r="H3496" i="19"/>
  <c r="G3497" i="19"/>
  <c r="H4939" i="19"/>
  <c r="G4940" i="19"/>
  <c r="H5555" i="19"/>
  <c r="G5556" i="19"/>
  <c r="H9359" i="19"/>
  <c r="G9360" i="19"/>
  <c r="H4277" i="19"/>
  <c r="G4278" i="19"/>
  <c r="G625" i="19"/>
  <c r="H624" i="19"/>
  <c r="H12073" i="19"/>
  <c r="G12074" i="19"/>
  <c r="H340" i="19"/>
  <c r="G341" i="19"/>
  <c r="H7586" i="19"/>
  <c r="G7587" i="19"/>
  <c r="H3541" i="19"/>
  <c r="G3542" i="19"/>
  <c r="G3612" i="19"/>
  <c r="H3611" i="19"/>
  <c r="H3927" i="19"/>
  <c r="G3928" i="19"/>
  <c r="H8913" i="19"/>
  <c r="G8914" i="19"/>
  <c r="H1732" i="19"/>
  <c r="G1733" i="19"/>
  <c r="H4738" i="19"/>
  <c r="G4739" i="19"/>
  <c r="H10206" i="19"/>
  <c r="G10207" i="19"/>
  <c r="H1120" i="19"/>
  <c r="G1121" i="19"/>
  <c r="H8559" i="19"/>
  <c r="G8560" i="19"/>
  <c r="H8010" i="19"/>
  <c r="G8011" i="19"/>
  <c r="H10554" i="19"/>
  <c r="G10555" i="19"/>
  <c r="H3683" i="19"/>
  <c r="G3684" i="19"/>
  <c r="H9700" i="19"/>
  <c r="G9701" i="19"/>
  <c r="H5200" i="19"/>
  <c r="G5201" i="19"/>
  <c r="G6598" i="19"/>
  <c r="H6597" i="19"/>
  <c r="H4226" i="19"/>
  <c r="G4227" i="19"/>
  <c r="H8986" i="19"/>
  <c r="G8987" i="19"/>
  <c r="H4544" i="19"/>
  <c r="G4545" i="19"/>
  <c r="H3152" i="19"/>
  <c r="G3153" i="19"/>
  <c r="H2727" i="19"/>
  <c r="G2728" i="19"/>
  <c r="H11475" i="19"/>
  <c r="G11476" i="19"/>
  <c r="G3961" i="19"/>
  <c r="H3960" i="19"/>
  <c r="H5236" i="19"/>
  <c r="G5237" i="19"/>
  <c r="H5144" i="19"/>
  <c r="G5145" i="19"/>
  <c r="H10122" i="19"/>
  <c r="G10123" i="19"/>
  <c r="H5784" i="19"/>
  <c r="G5785" i="19"/>
  <c r="H3895" i="19"/>
  <c r="G3896" i="19"/>
  <c r="H2291" i="19"/>
  <c r="G2292" i="19"/>
  <c r="H740" i="19"/>
  <c r="G741" i="19"/>
  <c r="H9609" i="19"/>
  <c r="G9610" i="19"/>
  <c r="H1102" i="19"/>
  <c r="G1103" i="19"/>
  <c r="H11435" i="19"/>
  <c r="G11436" i="19"/>
  <c r="H7372" i="19"/>
  <c r="G7373" i="19"/>
  <c r="H4569" i="19"/>
  <c r="G4570" i="19"/>
  <c r="H4033" i="19"/>
  <c r="G4034" i="19"/>
  <c r="H6345" i="19"/>
  <c r="G6346" i="19"/>
  <c r="H8245" i="19"/>
  <c r="G8246" i="19"/>
  <c r="H210" i="19"/>
  <c r="G211" i="19"/>
  <c r="H359" i="19"/>
  <c r="G360" i="19"/>
  <c r="H5083" i="19"/>
  <c r="G5084" i="19"/>
  <c r="H5466" i="19"/>
  <c r="G5467" i="19"/>
  <c r="H1315" i="19"/>
  <c r="G1316" i="19"/>
  <c r="H10099" i="19"/>
  <c r="G10100" i="19"/>
  <c r="H898" i="19"/>
  <c r="G899" i="19"/>
  <c r="H5502" i="19"/>
  <c r="G5503" i="19"/>
  <c r="H11835" i="19"/>
  <c r="G11836" i="19"/>
  <c r="H12131" i="19"/>
  <c r="G12132" i="19"/>
  <c r="H5428" i="19"/>
  <c r="G5429" i="19"/>
  <c r="H10855" i="19"/>
  <c r="G10856" i="19"/>
  <c r="H279" i="19"/>
  <c r="G280" i="19"/>
  <c r="H5320" i="19"/>
  <c r="G5321" i="19"/>
  <c r="H5321" i="19" s="1"/>
  <c r="H242" i="19"/>
  <c r="G243" i="19"/>
  <c r="H12236" i="19"/>
  <c r="G12237" i="19"/>
  <c r="H5060" i="19"/>
  <c r="G5061" i="19"/>
  <c r="H6381" i="19"/>
  <c r="G6382" i="19"/>
  <c r="H10629" i="19"/>
  <c r="G10630" i="19"/>
  <c r="H1271" i="19"/>
  <c r="G1272" i="19"/>
  <c r="H9577" i="19"/>
  <c r="G9578" i="19"/>
  <c r="H5266" i="19"/>
  <c r="G5267" i="19"/>
  <c r="H4777" i="19"/>
  <c r="G4778" i="19"/>
  <c r="H6839" i="19"/>
  <c r="G6840" i="19"/>
  <c r="H6489" i="19"/>
  <c r="G6490" i="19"/>
  <c r="H3865" i="19"/>
  <c r="G3866" i="19"/>
  <c r="H6659" i="19"/>
  <c r="G6660" i="19"/>
  <c r="H1014" i="19"/>
  <c r="G1015" i="19"/>
  <c r="G2378" i="19"/>
  <c r="H2377" i="19"/>
  <c r="H10911" i="19"/>
  <c r="G10912" i="19"/>
  <c r="H11235" i="19"/>
  <c r="G11236" i="19"/>
  <c r="H4399" i="19"/>
  <c r="G4400" i="19"/>
  <c r="H5532" i="19"/>
  <c r="G5533" i="19"/>
  <c r="H6904" i="19"/>
  <c r="G6905" i="19"/>
  <c r="H3801" i="19"/>
  <c r="G3802" i="19"/>
  <c r="H11381" i="19"/>
  <c r="G11382" i="19"/>
  <c r="H922" i="19"/>
  <c r="G923" i="19"/>
  <c r="H10445" i="19"/>
  <c r="G10446" i="19"/>
  <c r="H8405" i="19"/>
  <c r="G8406" i="19"/>
  <c r="H3833" i="19"/>
  <c r="G3834" i="19"/>
  <c r="H9933" i="19"/>
  <c r="G9934" i="19"/>
  <c r="H4150" i="19"/>
  <c r="G4151" i="19"/>
  <c r="H10882" i="19"/>
  <c r="G10883" i="19"/>
  <c r="H5006" i="19"/>
  <c r="G5007" i="19"/>
  <c r="G10287" i="19"/>
  <c r="H10286" i="19"/>
  <c r="H11969" i="19"/>
  <c r="G11970" i="19"/>
  <c r="H11161" i="19"/>
  <c r="G11162" i="19"/>
  <c r="H7407" i="19"/>
  <c r="G7408" i="19"/>
  <c r="H7148" i="19"/>
  <c r="G7149" i="19"/>
  <c r="H1856" i="19"/>
  <c r="G1857" i="19"/>
  <c r="H6807" i="19"/>
  <c r="G6808" i="19"/>
  <c r="H8111" i="19"/>
  <c r="G8112" i="19"/>
  <c r="H9469" i="19"/>
  <c r="G9470" i="19"/>
  <c r="G5400" i="19"/>
  <c r="H5399" i="19"/>
  <c r="H6633" i="19"/>
  <c r="G6634" i="19"/>
  <c r="H7538" i="19"/>
  <c r="G7539" i="19"/>
  <c r="H7539" i="19" s="1"/>
  <c r="H5738" i="19"/>
  <c r="G5739" i="19"/>
  <c r="H6309" i="19"/>
  <c r="G6310" i="19"/>
  <c r="H775" i="19"/>
  <c r="G776" i="19"/>
  <c r="H7836" i="19"/>
  <c r="G7837" i="19"/>
  <c r="H11723" i="19"/>
  <c r="G11724" i="19"/>
  <c r="H9428" i="19"/>
  <c r="G9429" i="19"/>
  <c r="H8623" i="19"/>
  <c r="G8624" i="19"/>
  <c r="H5173" i="19"/>
  <c r="G5174" i="19"/>
  <c r="H2824" i="19"/>
  <c r="G2825" i="19"/>
  <c r="H2035" i="19"/>
  <c r="G2036" i="19"/>
  <c r="H2348" i="19"/>
  <c r="G2349" i="19"/>
  <c r="H7338" i="19"/>
  <c r="G7339" i="19"/>
  <c r="H6468" i="19"/>
  <c r="G6469" i="19"/>
  <c r="H3078" i="19"/>
  <c r="G3079" i="19"/>
  <c r="H6030" i="19"/>
  <c r="G6031" i="19"/>
  <c r="H494" i="19"/>
  <c r="G495" i="19"/>
  <c r="H4720" i="19"/>
  <c r="G4721" i="19"/>
  <c r="G6708" i="19"/>
  <c r="H6707" i="19"/>
  <c r="H2890" i="19"/>
  <c r="G2891" i="19"/>
  <c r="H9269" i="19"/>
  <c r="G9270" i="19"/>
  <c r="H10321" i="19"/>
  <c r="G10322" i="19"/>
  <c r="H11865" i="19"/>
  <c r="G11866" i="19"/>
  <c r="H11091" i="19"/>
  <c r="G11092" i="19"/>
  <c r="H12101" i="19"/>
  <c r="G12102" i="19"/>
  <c r="H11198" i="19"/>
  <c r="G11199" i="19"/>
  <c r="G9672" i="19"/>
  <c r="H9671" i="19"/>
  <c r="H7752" i="19"/>
  <c r="G7753" i="19"/>
  <c r="H10651" i="19"/>
  <c r="G10652" i="19"/>
  <c r="H97" i="19"/>
  <c r="G98" i="19"/>
  <c r="H8788" i="19"/>
  <c r="G8789" i="19"/>
  <c r="H4178" i="19"/>
  <c r="G4179" i="19"/>
  <c r="H10041" i="19"/>
  <c r="G10042" i="19"/>
  <c r="H6002" i="19"/>
  <c r="G6003" i="19"/>
  <c r="H9503" i="19"/>
  <c r="G9504" i="19"/>
  <c r="H8527" i="19"/>
  <c r="G8528" i="19"/>
  <c r="H9193" i="19"/>
  <c r="G9194" i="19"/>
  <c r="H8641" i="19"/>
  <c r="G8642" i="19"/>
  <c r="H11924" i="19"/>
  <c r="G11925" i="19"/>
  <c r="H9798" i="19"/>
  <c r="G9799" i="19"/>
  <c r="H2787" i="19"/>
  <c r="G2788" i="19"/>
  <c r="H7292" i="19"/>
  <c r="G7293" i="19"/>
  <c r="G6530" i="19"/>
  <c r="H6529" i="19"/>
  <c r="H6411" i="19"/>
  <c r="G6412" i="19"/>
  <c r="H28" i="19"/>
  <c r="G29" i="19"/>
  <c r="H7482" i="19"/>
  <c r="G7483" i="19"/>
  <c r="H9644" i="19"/>
  <c r="G9645" i="19"/>
  <c r="H860" i="19"/>
  <c r="G861" i="19"/>
  <c r="G3712" i="19"/>
  <c r="H3711" i="19"/>
  <c r="H9087" i="19"/>
  <c r="G9088" i="19"/>
  <c r="H3512" i="19"/>
  <c r="G3513" i="19"/>
  <c r="H3245" i="19"/>
  <c r="G3246" i="19"/>
  <c r="H4048" i="19"/>
  <c r="G4049" i="19"/>
  <c r="H6206" i="19"/>
  <c r="G6207" i="19"/>
  <c r="H1673" i="19"/>
  <c r="G1674" i="19"/>
  <c r="G668" i="19"/>
  <c r="H667" i="19"/>
  <c r="H3015" i="19"/>
  <c r="G3016" i="19"/>
  <c r="H4327" i="19"/>
  <c r="G4328" i="19"/>
  <c r="H11601" i="19"/>
  <c r="G11602" i="19"/>
  <c r="H5703" i="19"/>
  <c r="G5704" i="19"/>
  <c r="H423" i="19"/>
  <c r="G424" i="19"/>
  <c r="H5296" i="19"/>
  <c r="G5297" i="19"/>
  <c r="H3461" i="19"/>
  <c r="G3462" i="19"/>
  <c r="H6872" i="19"/>
  <c r="G6873" i="19"/>
  <c r="H7653" i="19"/>
  <c r="G7654" i="19"/>
  <c r="H11020" i="19"/>
  <c r="G11021" i="19"/>
  <c r="H7443" i="19"/>
  <c r="G7444" i="19"/>
  <c r="G12204" i="19"/>
  <c r="H12203" i="19"/>
  <c r="H9548" i="19"/>
  <c r="G9549" i="19"/>
  <c r="H988" i="19"/>
  <c r="G989" i="19"/>
  <c r="H11265" i="19"/>
  <c r="G11266" i="19"/>
  <c r="H11343" i="19"/>
  <c r="G11344" i="19"/>
  <c r="H1791" i="19"/>
  <c r="G1792" i="19"/>
  <c r="H1033" i="19"/>
  <c r="G1034" i="19"/>
  <c r="H3329" i="19"/>
  <c r="G3330" i="19"/>
  <c r="H8966" i="19"/>
  <c r="G8967" i="19"/>
  <c r="G562" i="19"/>
  <c r="H561" i="19"/>
  <c r="H7989" i="19"/>
  <c r="G7990" i="19"/>
  <c r="H1827" i="19"/>
  <c r="G1828" i="19"/>
  <c r="H10478" i="19"/>
  <c r="G10479" i="19"/>
  <c r="H1964" i="19"/>
  <c r="G1965" i="19"/>
  <c r="H5450" i="19"/>
  <c r="G5451" i="19"/>
  <c r="H4641" i="19"/>
  <c r="G4642" i="19"/>
  <c r="H9125" i="19"/>
  <c r="G9126" i="19"/>
  <c r="H2400" i="19"/>
  <c r="G2401" i="19"/>
  <c r="H8749" i="19"/>
  <c r="G8750" i="19"/>
  <c r="H3735" i="19"/>
  <c r="G3736" i="19"/>
  <c r="H7268" i="19"/>
  <c r="G7269" i="19"/>
  <c r="H7230" i="19"/>
  <c r="G7231" i="19"/>
  <c r="H2530" i="19"/>
  <c r="G2531" i="19"/>
  <c r="G8482" i="19"/>
  <c r="H8481" i="19"/>
  <c r="H1346" i="19"/>
  <c r="G1347" i="19"/>
  <c r="H62" i="19"/>
  <c r="G63" i="19"/>
  <c r="H809" i="19"/>
  <c r="G810" i="19"/>
  <c r="H8825" i="19"/>
  <c r="G8826" i="19"/>
  <c r="H148" i="19"/>
  <c r="G149" i="19"/>
  <c r="H3309" i="19"/>
  <c r="G3310" i="19"/>
  <c r="H10516" i="19"/>
  <c r="G10517" i="19"/>
  <c r="H11651" i="19"/>
  <c r="G11652" i="19"/>
  <c r="H9771" i="19"/>
  <c r="G9772" i="19"/>
  <c r="H4844" i="19"/>
  <c r="G4845" i="19"/>
  <c r="H4083" i="19"/>
  <c r="G4084" i="19"/>
  <c r="H175" i="19"/>
  <c r="G176" i="19"/>
  <c r="H1517" i="19"/>
  <c r="G1518" i="19"/>
  <c r="H11319" i="19"/>
  <c r="G11320" i="19"/>
  <c r="H6122" i="19"/>
  <c r="G6123" i="19"/>
  <c r="G10239" i="19"/>
  <c r="H10238" i="19"/>
  <c r="H6171" i="19"/>
  <c r="G6172" i="19"/>
  <c r="H2670" i="19"/>
  <c r="G2671" i="19"/>
  <c r="H4604" i="19"/>
  <c r="G4605" i="19"/>
  <c r="H10737" i="19"/>
  <c r="G10738" i="19"/>
  <c r="H546" i="19"/>
  <c r="G547" i="19"/>
  <c r="H12149" i="19"/>
  <c r="G12150" i="19"/>
  <c r="H6681" i="19"/>
  <c r="G6682" i="19"/>
  <c r="H8877" i="19"/>
  <c r="G8878" i="19"/>
  <c r="G4261" i="19"/>
  <c r="H4260" i="19"/>
  <c r="G4876" i="19"/>
  <c r="H4875" i="19"/>
  <c r="H8441" i="19"/>
  <c r="G8442" i="19"/>
  <c r="H5677" i="19"/>
  <c r="G5678" i="19"/>
  <c r="H10172" i="19"/>
  <c r="G10173" i="19"/>
  <c r="H3114" i="19"/>
  <c r="G3115" i="19"/>
  <c r="H946" i="19"/>
  <c r="G947" i="19"/>
  <c r="H9025" i="19"/>
  <c r="G9026" i="19"/>
  <c r="H9232" i="19"/>
  <c r="G9233" i="19"/>
  <c r="H7905" i="19"/>
  <c r="G7906" i="19"/>
  <c r="H9523" i="19"/>
  <c r="G9524" i="19"/>
  <c r="H11503" i="19"/>
  <c r="G11504" i="19"/>
  <c r="H8175" i="19"/>
  <c r="G8176" i="19"/>
  <c r="H643" i="19"/>
  <c r="G644" i="19"/>
  <c r="H6140" i="19"/>
  <c r="G6141" i="19"/>
  <c r="H4373" i="19"/>
  <c r="G4374" i="19"/>
  <c r="H4469" i="19"/>
  <c r="G4470" i="19"/>
  <c r="H1697" i="19"/>
  <c r="G1698" i="19"/>
  <c r="H7872" i="19"/>
  <c r="G7873" i="19"/>
  <c r="H11397" i="19"/>
  <c r="G11398" i="19"/>
  <c r="H10839" i="19"/>
  <c r="G10840" i="19"/>
  <c r="H10840" i="19" s="1"/>
  <c r="H5756" i="19"/>
  <c r="G5757" i="19"/>
  <c r="H6746" i="19"/>
  <c r="G6747" i="19"/>
  <c r="H8841" i="19"/>
  <c r="G8842" i="19"/>
  <c r="H4798" i="19"/>
  <c r="G4799" i="19"/>
  <c r="H9899" i="19"/>
  <c r="G9900" i="19"/>
  <c r="H7921" i="19"/>
  <c r="G7922" i="19"/>
  <c r="H8674" i="19"/>
  <c r="G8675" i="19"/>
  <c r="H3997" i="19"/>
  <c r="G3998" i="19"/>
  <c r="H9163" i="19"/>
  <c r="G9164" i="19"/>
  <c r="H1938" i="19"/>
  <c r="G1939" i="19"/>
  <c r="G2155" i="19"/>
  <c r="H2154" i="19"/>
  <c r="H11789" i="19"/>
  <c r="G11790" i="19"/>
  <c r="H5034" i="19"/>
  <c r="G5035" i="19"/>
  <c r="H14" i="19"/>
  <c r="G15" i="19"/>
  <c r="T59" i="20"/>
  <c r="H7200" i="19"/>
  <c r="G7201" i="19"/>
  <c r="H704" i="19"/>
  <c r="G705" i="19"/>
  <c r="H1226" i="19"/>
  <c r="G1227" i="19"/>
  <c r="H10995" i="19"/>
  <c r="G10996" i="19"/>
  <c r="H2982" i="19"/>
  <c r="G2983" i="19"/>
  <c r="H1767" i="19"/>
  <c r="G1768" i="19"/>
  <c r="H1439" i="19"/>
  <c r="G1440" i="19"/>
  <c r="H10774" i="19"/>
  <c r="G10775" i="19"/>
  <c r="H11453" i="19"/>
  <c r="G11454" i="19"/>
  <c r="H6261" i="19"/>
  <c r="G6262" i="19"/>
  <c r="H10065" i="19"/>
  <c r="G10066" i="19"/>
  <c r="H2594" i="19"/>
  <c r="G2595" i="19"/>
  <c r="H11038" i="19"/>
  <c r="G11039" i="19"/>
  <c r="H6443" i="19"/>
  <c r="G6444" i="19"/>
  <c r="H6955" i="19"/>
  <c r="G6956" i="19"/>
  <c r="H7076" i="19"/>
  <c r="G7077" i="19"/>
  <c r="H9302" i="19"/>
  <c r="G9303" i="19"/>
  <c r="H7620" i="19"/>
  <c r="G7621" i="19"/>
  <c r="H9389" i="19"/>
  <c r="G9390" i="19"/>
  <c r="H10938" i="19"/>
  <c r="G10939" i="19"/>
  <c r="H10811" i="19"/>
  <c r="G10812" i="19"/>
  <c r="H5870" i="19"/>
  <c r="G5871" i="19"/>
  <c r="H459" i="19"/>
  <c r="G460" i="19"/>
  <c r="H2626" i="19"/>
  <c r="G2627" i="19"/>
  <c r="H6993" i="19"/>
  <c r="G6994" i="19"/>
  <c r="H7953" i="19"/>
  <c r="G7954" i="19"/>
  <c r="H9873" i="19"/>
  <c r="G9874" i="19"/>
  <c r="H8312" i="19"/>
  <c r="G8313" i="19"/>
  <c r="H8337" i="19"/>
  <c r="G8338" i="19"/>
  <c r="H10265" i="19"/>
  <c r="G10266" i="19"/>
  <c r="H5113" i="19"/>
  <c r="G5114" i="19"/>
  <c r="H2504" i="19"/>
  <c r="G2505" i="19"/>
  <c r="H12008" i="19"/>
  <c r="G12009" i="19"/>
  <c r="H5597" i="19"/>
  <c r="G5598" i="19"/>
  <c r="G5364" i="19"/>
  <c r="H5363" i="19"/>
  <c r="H8043" i="19"/>
  <c r="G8044" i="19"/>
  <c r="H10687" i="19"/>
  <c r="G10688" i="19"/>
  <c r="H10349" i="19"/>
  <c r="G10350" i="19"/>
  <c r="H11295" i="19"/>
  <c r="G11296" i="19"/>
  <c r="H10019" i="19"/>
  <c r="G10020" i="19"/>
  <c r="H309" i="19"/>
  <c r="G310" i="19"/>
  <c r="H2189" i="19"/>
  <c r="G2190" i="19"/>
  <c r="H1186" i="19"/>
  <c r="G1187" i="19"/>
  <c r="H4514" i="19"/>
  <c r="G4515" i="19"/>
  <c r="H9729" i="19"/>
  <c r="G9730" i="19"/>
  <c r="H10378" i="19"/>
  <c r="G10379" i="19"/>
  <c r="H3273" i="19"/>
  <c r="G3274" i="19"/>
  <c r="H12272" i="19"/>
  <c r="G12273" i="19"/>
  <c r="H2262" i="19"/>
  <c r="G2263" i="19"/>
  <c r="H11689" i="19"/>
  <c r="G11690" i="19"/>
  <c r="H6242" i="19"/>
  <c r="G6243" i="19"/>
  <c r="H9340" i="19"/>
  <c r="G9341" i="19"/>
  <c r="H2561" i="19"/>
  <c r="G2562" i="19"/>
  <c r="H8077" i="19"/>
  <c r="G8078" i="19"/>
  <c r="H7788" i="19"/>
  <c r="G7789" i="19"/>
  <c r="H8937" i="19"/>
  <c r="G8938" i="19"/>
  <c r="H4972" i="19"/>
  <c r="G4973" i="19"/>
  <c r="H7112" i="19"/>
  <c r="G7113" i="19"/>
  <c r="H4435" i="19"/>
  <c r="G4436" i="19"/>
  <c r="H11127" i="19"/>
  <c r="G11128" i="19"/>
  <c r="H6100" i="19"/>
  <c r="G6101" i="19"/>
  <c r="H6581" i="19"/>
  <c r="G6582" i="19"/>
  <c r="H10591" i="19"/>
  <c r="G10592" i="19"/>
  <c r="H9055" i="19"/>
  <c r="G9056" i="19"/>
  <c r="H4122" i="19"/>
  <c r="G4123" i="19"/>
  <c r="H9999" i="19"/>
  <c r="G10000" i="19"/>
  <c r="H5335" i="19" l="1"/>
  <c r="G5336" i="19"/>
  <c r="H4824" i="19"/>
  <c r="G4825" i="19"/>
  <c r="H832" i="19"/>
  <c r="G833" i="19"/>
  <c r="S75" i="20"/>
  <c r="H5935" i="19"/>
  <c r="G5936" i="19"/>
  <c r="G7679" i="19"/>
  <c r="H7678" i="19"/>
  <c r="H2113" i="19"/>
  <c r="G2114" i="19"/>
  <c r="H8141" i="19"/>
  <c r="G8142" i="19"/>
  <c r="H9827" i="19"/>
  <c r="G9828" i="19"/>
  <c r="H7569" i="19"/>
  <c r="G7570" i="19"/>
  <c r="S19" i="20"/>
  <c r="Q19" i="20" s="1"/>
  <c r="H2228" i="19"/>
  <c r="G2229" i="19"/>
  <c r="H7040" i="19"/>
  <c r="G7041" i="19"/>
  <c r="H4305" i="19"/>
  <c r="G4306" i="19"/>
  <c r="G8217" i="19"/>
  <c r="H8216" i="19"/>
  <c r="G1479" i="19"/>
  <c r="H1478" i="19"/>
  <c r="H3046" i="19"/>
  <c r="G3047" i="19"/>
  <c r="G7719" i="19"/>
  <c r="H7718" i="19"/>
  <c r="H6939" i="19"/>
  <c r="G6940" i="19"/>
  <c r="H3361" i="19"/>
  <c r="G3362" i="19"/>
  <c r="H5967" i="19"/>
  <c r="G5968" i="19"/>
  <c r="H5968" i="19" s="1"/>
  <c r="H6784" i="19"/>
  <c r="G6785" i="19"/>
  <c r="H8279" i="19"/>
  <c r="G8280" i="19"/>
  <c r="H4684" i="19"/>
  <c r="G4685" i="19"/>
  <c r="G3658" i="19"/>
  <c r="H3657" i="19"/>
  <c r="H5907" i="19"/>
  <c r="G5908" i="19"/>
  <c r="H3445" i="19"/>
  <c r="G3446" i="19"/>
  <c r="G2057" i="19"/>
  <c r="H2056" i="19"/>
  <c r="H5809" i="19"/>
  <c r="G5810" i="19"/>
  <c r="G1550" i="19"/>
  <c r="H1549" i="19"/>
  <c r="H593" i="19"/>
  <c r="G594" i="19"/>
  <c r="H2853" i="19"/>
  <c r="G2854" i="19"/>
  <c r="H1405" i="19"/>
  <c r="G1406" i="19"/>
  <c r="G1383" i="19"/>
  <c r="H1382" i="19"/>
  <c r="H3408" i="19"/>
  <c r="G3409" i="19"/>
  <c r="H5833" i="19"/>
  <c r="G5834" i="19"/>
  <c r="H6070" i="19"/>
  <c r="G6071" i="19"/>
  <c r="H2132" i="19"/>
  <c r="G2133" i="19"/>
  <c r="H379" i="19"/>
  <c r="G380" i="19"/>
  <c r="H8373" i="19"/>
  <c r="G8374" i="19"/>
  <c r="G7554" i="19"/>
  <c r="H7554" i="19" s="1"/>
  <c r="H7553" i="19"/>
  <c r="H2095" i="19"/>
  <c r="G2096" i="19"/>
  <c r="H9962" i="19"/>
  <c r="G9963" i="19"/>
  <c r="T19" i="20"/>
  <c r="R19" i="20" s="1"/>
  <c r="G5268" i="19"/>
  <c r="H5267" i="19"/>
  <c r="H5429" i="19"/>
  <c r="G5430" i="19"/>
  <c r="G7374" i="19"/>
  <c r="H7373" i="19"/>
  <c r="H4227" i="19"/>
  <c r="G4228" i="19"/>
  <c r="H8011" i="19"/>
  <c r="G8012" i="19"/>
  <c r="H8914" i="19"/>
  <c r="G8915" i="19"/>
  <c r="H10972" i="19"/>
  <c r="G10973" i="19"/>
  <c r="H11536" i="19"/>
  <c r="G11537" i="19"/>
  <c r="H11888" i="19"/>
  <c r="G11889" i="19"/>
  <c r="H7311" i="19"/>
  <c r="G7312" i="19"/>
  <c r="H4799" i="19"/>
  <c r="G4800" i="19"/>
  <c r="H10517" i="19"/>
  <c r="G10518" i="19"/>
  <c r="H3736" i="19"/>
  <c r="G3737" i="19"/>
  <c r="H3330" i="19"/>
  <c r="G3331" i="19"/>
  <c r="H11602" i="19"/>
  <c r="G11603" i="19"/>
  <c r="H7293" i="19"/>
  <c r="G7294" i="19"/>
  <c r="H8624" i="19"/>
  <c r="G8625" i="19"/>
  <c r="H5739" i="19"/>
  <c r="G5740" i="19"/>
  <c r="G6809" i="19"/>
  <c r="H6808" i="19"/>
  <c r="H11162" i="19"/>
  <c r="G11163" i="19"/>
  <c r="H9934" i="19"/>
  <c r="G9935" i="19"/>
  <c r="H3802" i="19"/>
  <c r="G3803" i="19"/>
  <c r="H3961" i="19"/>
  <c r="G3962" i="19"/>
  <c r="H511" i="19"/>
  <c r="G512" i="19"/>
  <c r="H11690" i="19"/>
  <c r="G11691" i="19"/>
  <c r="H3712" i="19"/>
  <c r="G3713" i="19"/>
  <c r="H3866" i="19"/>
  <c r="G3867" i="19"/>
  <c r="H2000" i="19"/>
  <c r="G2001" i="19"/>
  <c r="H4876" i="19"/>
  <c r="G4877" i="19"/>
  <c r="H10239" i="19"/>
  <c r="G10240" i="19"/>
  <c r="G6709" i="19"/>
  <c r="H6708" i="19"/>
  <c r="H2378" i="19"/>
  <c r="G2379" i="19"/>
  <c r="H6490" i="19"/>
  <c r="G6491" i="19"/>
  <c r="H9578" i="19"/>
  <c r="G9579" i="19"/>
  <c r="H243" i="19"/>
  <c r="G244" i="19"/>
  <c r="H10100" i="19"/>
  <c r="G10101" i="19"/>
  <c r="H211" i="19"/>
  <c r="G212" i="19"/>
  <c r="H11436" i="19"/>
  <c r="G11437" i="19"/>
  <c r="H3896" i="19"/>
  <c r="G3897" i="19"/>
  <c r="H11476" i="19"/>
  <c r="G11477" i="19"/>
  <c r="H8560" i="19"/>
  <c r="G8561" i="19"/>
  <c r="H3928" i="19"/>
  <c r="G3929" i="19"/>
  <c r="G3498" i="19"/>
  <c r="H3497" i="19"/>
  <c r="H10414" i="19"/>
  <c r="G10415" i="19"/>
  <c r="H8498" i="19"/>
  <c r="G8499" i="19"/>
  <c r="H4915" i="19"/>
  <c r="G4916" i="19"/>
  <c r="G1140" i="19"/>
  <c r="H1139" i="19"/>
  <c r="H8938" i="19"/>
  <c r="G8939" i="19"/>
  <c r="H6994" i="19"/>
  <c r="G6995" i="19"/>
  <c r="H12237" i="19"/>
  <c r="G12238" i="19"/>
  <c r="H1939" i="19"/>
  <c r="G1940" i="19"/>
  <c r="H7873" i="19"/>
  <c r="G7874" i="19"/>
  <c r="H8176" i="19"/>
  <c r="G8177" i="19"/>
  <c r="H947" i="19"/>
  <c r="G948" i="19"/>
  <c r="H10738" i="19"/>
  <c r="G10739" i="19"/>
  <c r="H176" i="19"/>
  <c r="G177" i="19"/>
  <c r="H1347" i="19"/>
  <c r="G1348" i="19"/>
  <c r="H1965" i="19"/>
  <c r="G1966" i="19"/>
  <c r="H989" i="19"/>
  <c r="G990" i="19"/>
  <c r="G7655" i="19"/>
  <c r="H7654" i="19"/>
  <c r="H4049" i="19"/>
  <c r="G4050" i="19"/>
  <c r="H861" i="19"/>
  <c r="G862" i="19"/>
  <c r="H8528" i="19"/>
  <c r="G8529" i="19"/>
  <c r="H8789" i="19"/>
  <c r="G8790" i="19"/>
  <c r="H12102" i="19"/>
  <c r="G12103" i="19"/>
  <c r="H6469" i="19"/>
  <c r="G6470" i="19"/>
  <c r="H6101" i="19"/>
  <c r="G6102" i="19"/>
  <c r="G2264" i="19"/>
  <c r="H2263" i="19"/>
  <c r="H4515" i="19"/>
  <c r="G4516" i="19"/>
  <c r="H10266" i="19"/>
  <c r="G10267" i="19"/>
  <c r="H2595" i="19"/>
  <c r="G2596" i="19"/>
  <c r="H5364" i="19"/>
  <c r="G5365" i="19"/>
  <c r="H15" i="19"/>
  <c r="H11504" i="19"/>
  <c r="G11505" i="19"/>
  <c r="H6123" i="19"/>
  <c r="G6124" i="19"/>
  <c r="H3310" i="19"/>
  <c r="G3311" i="19"/>
  <c r="H8750" i="19"/>
  <c r="G8751" i="19"/>
  <c r="H10479" i="19"/>
  <c r="G10480" i="19"/>
  <c r="H9549" i="19"/>
  <c r="G9550" i="19"/>
  <c r="H6873" i="19"/>
  <c r="G6874" i="19"/>
  <c r="H4328" i="19"/>
  <c r="G4329" i="19"/>
  <c r="H3246" i="19"/>
  <c r="G3247" i="19"/>
  <c r="H9645" i="19"/>
  <c r="G9646" i="19"/>
  <c r="H2788" i="19"/>
  <c r="G2789" i="19"/>
  <c r="H9504" i="19"/>
  <c r="G9505" i="19"/>
  <c r="H98" i="19"/>
  <c r="G99" i="19"/>
  <c r="H11092" i="19"/>
  <c r="G11093" i="19"/>
  <c r="G4722" i="19"/>
  <c r="H4721" i="19"/>
  <c r="H7339" i="19"/>
  <c r="G7340" i="19"/>
  <c r="H9429" i="19"/>
  <c r="G9430" i="19"/>
  <c r="H1857" i="19"/>
  <c r="G1858" i="19"/>
  <c r="H11970" i="19"/>
  <c r="G11971" i="19"/>
  <c r="G3835" i="19"/>
  <c r="H3834" i="19"/>
  <c r="H6905" i="19"/>
  <c r="G6906" i="19"/>
  <c r="H1015" i="19"/>
  <c r="G1016" i="19"/>
  <c r="H6598" i="19"/>
  <c r="G6599" i="19"/>
  <c r="H625" i="19"/>
  <c r="G626" i="19"/>
  <c r="H310" i="19"/>
  <c r="G311" i="19"/>
  <c r="H7789" i="19"/>
  <c r="G7790" i="19"/>
  <c r="H2627" i="19"/>
  <c r="G2628" i="19"/>
  <c r="H7621" i="19"/>
  <c r="G7622" i="19"/>
  <c r="H1768" i="19"/>
  <c r="G1769" i="19"/>
  <c r="H8842" i="19"/>
  <c r="G8843" i="19"/>
  <c r="H10000" i="19"/>
  <c r="G10001" i="19"/>
  <c r="H11128" i="19"/>
  <c r="G11129" i="19"/>
  <c r="H8078" i="19"/>
  <c r="G8079" i="19"/>
  <c r="H12273" i="19"/>
  <c r="G12274" i="19"/>
  <c r="H10020" i="19"/>
  <c r="G10021" i="19"/>
  <c r="H5598" i="19"/>
  <c r="G5599" i="19"/>
  <c r="H8338" i="19"/>
  <c r="G8339" i="19"/>
  <c r="H460" i="19"/>
  <c r="G461" i="19"/>
  <c r="H9303" i="19"/>
  <c r="G9304" i="19"/>
  <c r="H10066" i="19"/>
  <c r="G10067" i="19"/>
  <c r="H2983" i="19"/>
  <c r="G2984" i="19"/>
  <c r="H4261" i="19"/>
  <c r="G4262" i="19"/>
  <c r="H8482" i="19"/>
  <c r="G8483" i="19"/>
  <c r="H6840" i="19"/>
  <c r="G6841" i="19"/>
  <c r="H1272" i="19"/>
  <c r="G1273" i="19"/>
  <c r="H12132" i="19"/>
  <c r="G12133" i="19"/>
  <c r="H1316" i="19"/>
  <c r="G1317" i="19"/>
  <c r="H8246" i="19"/>
  <c r="G8247" i="19"/>
  <c r="H1103" i="19"/>
  <c r="G1104" i="19"/>
  <c r="H5785" i="19"/>
  <c r="G5786" i="19"/>
  <c r="H2728" i="19"/>
  <c r="G2729" i="19"/>
  <c r="G5202" i="19"/>
  <c r="H5201" i="19"/>
  <c r="G1122" i="19"/>
  <c r="H1121" i="19"/>
  <c r="H4278" i="19"/>
  <c r="G4279" i="19"/>
  <c r="H4203" i="19"/>
  <c r="G4204" i="19"/>
  <c r="H116" i="19"/>
  <c r="G117" i="19"/>
  <c r="H2479" i="19"/>
  <c r="G2480" i="19"/>
  <c r="G3582" i="19"/>
  <c r="H3581" i="19"/>
  <c r="H5985" i="19"/>
  <c r="G5986" i="19"/>
  <c r="H1584" i="19"/>
  <c r="G1585" i="19"/>
  <c r="H9164" i="19"/>
  <c r="G9165" i="19"/>
  <c r="H1698" i="19"/>
  <c r="G1699" i="19"/>
  <c r="H3115" i="19"/>
  <c r="G3116" i="19"/>
  <c r="H4084" i="19"/>
  <c r="G4085" i="19"/>
  <c r="H5035" i="19"/>
  <c r="G5036" i="19"/>
  <c r="H3998" i="19"/>
  <c r="G3999" i="19"/>
  <c r="H6747" i="19"/>
  <c r="G6748" i="19"/>
  <c r="H4470" i="19"/>
  <c r="G4471" i="19"/>
  <c r="H9524" i="19"/>
  <c r="G9525" i="19"/>
  <c r="G10174" i="19"/>
  <c r="H10173" i="19"/>
  <c r="H8878" i="19"/>
  <c r="G8879" i="19"/>
  <c r="H4605" i="19"/>
  <c r="G4606" i="19"/>
  <c r="H11320" i="19"/>
  <c r="G11321" i="19"/>
  <c r="H4845" i="19"/>
  <c r="G4846" i="19"/>
  <c r="H149" i="19"/>
  <c r="G150" i="19"/>
  <c r="H2531" i="19"/>
  <c r="G2532" i="19"/>
  <c r="H2401" i="19"/>
  <c r="G2402" i="19"/>
  <c r="H1828" i="19"/>
  <c r="G1829" i="19"/>
  <c r="H1034" i="19"/>
  <c r="G1035" i="19"/>
  <c r="G3463" i="19"/>
  <c r="H3462" i="19"/>
  <c r="H3016" i="19"/>
  <c r="G3017" i="19"/>
  <c r="H7483" i="19"/>
  <c r="G7484" i="19"/>
  <c r="H9799" i="19"/>
  <c r="G9800" i="19"/>
  <c r="H6003" i="19"/>
  <c r="G6004" i="19"/>
  <c r="H10652" i="19"/>
  <c r="G10653" i="19"/>
  <c r="H11866" i="19"/>
  <c r="G11867" i="19"/>
  <c r="H495" i="19"/>
  <c r="G496" i="19"/>
  <c r="H496" i="19" s="1"/>
  <c r="H2349" i="19"/>
  <c r="G2350" i="19"/>
  <c r="H11724" i="19"/>
  <c r="G11725" i="19"/>
  <c r="G6635" i="19"/>
  <c r="H6634" i="19"/>
  <c r="H7149" i="19"/>
  <c r="G7150" i="19"/>
  <c r="G8407" i="19"/>
  <c r="H8406" i="19"/>
  <c r="H5533" i="19"/>
  <c r="G5534" i="19"/>
  <c r="H3612" i="19"/>
  <c r="G3613" i="19"/>
  <c r="H9390" i="19"/>
  <c r="G9391" i="19"/>
  <c r="H12074" i="19"/>
  <c r="G12075" i="19"/>
  <c r="H4123" i="19"/>
  <c r="G4124" i="19"/>
  <c r="H4436" i="19"/>
  <c r="G4437" i="19"/>
  <c r="H2562" i="19"/>
  <c r="G2563" i="19"/>
  <c r="H3274" i="19"/>
  <c r="G3275" i="19"/>
  <c r="H11296" i="19"/>
  <c r="G11297" i="19"/>
  <c r="H12009" i="19"/>
  <c r="G12010" i="19"/>
  <c r="H8313" i="19"/>
  <c r="G8314" i="19"/>
  <c r="H5871" i="19"/>
  <c r="G5872" i="19"/>
  <c r="H7077" i="19"/>
  <c r="G7078" i="19"/>
  <c r="H6262" i="19"/>
  <c r="G6263" i="19"/>
  <c r="H10996" i="19"/>
  <c r="G10997" i="19"/>
  <c r="H12204" i="19"/>
  <c r="G12205" i="19"/>
  <c r="H10287" i="19"/>
  <c r="G10288" i="19"/>
  <c r="H6660" i="19"/>
  <c r="G6661" i="19"/>
  <c r="H10630" i="19"/>
  <c r="G10631" i="19"/>
  <c r="H280" i="19"/>
  <c r="G281" i="19"/>
  <c r="H11836" i="19"/>
  <c r="G11837" i="19"/>
  <c r="H5467" i="19"/>
  <c r="G5468" i="19"/>
  <c r="H6346" i="19"/>
  <c r="G6347" i="19"/>
  <c r="H9610" i="19"/>
  <c r="G9611" i="19"/>
  <c r="H10123" i="19"/>
  <c r="G10124" i="19"/>
  <c r="H3153" i="19"/>
  <c r="G3154" i="19"/>
  <c r="H9701" i="19"/>
  <c r="G9702" i="19"/>
  <c r="H10207" i="19"/>
  <c r="G10208" i="19"/>
  <c r="H3542" i="19"/>
  <c r="G3543" i="19"/>
  <c r="H9360" i="19"/>
  <c r="G9361" i="19"/>
  <c r="H3192" i="19"/>
  <c r="G3193" i="19"/>
  <c r="H3388" i="19"/>
  <c r="G3389" i="19"/>
  <c r="H7518" i="19"/>
  <c r="G7519" i="19"/>
  <c r="G2323" i="19"/>
  <c r="H2322" i="19"/>
  <c r="H1631" i="19"/>
  <c r="G1632" i="19"/>
  <c r="H11580" i="19"/>
  <c r="G11581" i="19"/>
  <c r="H2929" i="19"/>
  <c r="G2930" i="19"/>
  <c r="H1898" i="19"/>
  <c r="G1899" i="19"/>
  <c r="H9730" i="19"/>
  <c r="G9731" i="19"/>
  <c r="H1440" i="19"/>
  <c r="G1441" i="19"/>
  <c r="H6530" i="19"/>
  <c r="G6531" i="19"/>
  <c r="H8675" i="19"/>
  <c r="G8676" i="19"/>
  <c r="H5757" i="19"/>
  <c r="G5758" i="19"/>
  <c r="H4374" i="19"/>
  <c r="G4375" i="19"/>
  <c r="H7906" i="19"/>
  <c r="G7907" i="19"/>
  <c r="H5678" i="19"/>
  <c r="G5679" i="19"/>
  <c r="H5679" i="19" s="1"/>
  <c r="H6682" i="19"/>
  <c r="G6683" i="19"/>
  <c r="H2671" i="19"/>
  <c r="G2672" i="19"/>
  <c r="H1518" i="19"/>
  <c r="G1519" i="19"/>
  <c r="H9772" i="19"/>
  <c r="G9773" i="19"/>
  <c r="H8826" i="19"/>
  <c r="G8827" i="19"/>
  <c r="H8827" i="19" s="1"/>
  <c r="H7231" i="19"/>
  <c r="G7232" i="19"/>
  <c r="H9126" i="19"/>
  <c r="G9127" i="19"/>
  <c r="H7990" i="19"/>
  <c r="G7991" i="19"/>
  <c r="H1792" i="19"/>
  <c r="G1793" i="19"/>
  <c r="H7444" i="19"/>
  <c r="G7445" i="19"/>
  <c r="G5298" i="19"/>
  <c r="H5298" i="19" s="1"/>
  <c r="H5297" i="19"/>
  <c r="H3513" i="19"/>
  <c r="G3514" i="19"/>
  <c r="H29" i="19"/>
  <c r="G30" i="19"/>
  <c r="H11925" i="19"/>
  <c r="G11926" i="19"/>
  <c r="H7753" i="19"/>
  <c r="G7754" i="19"/>
  <c r="H10322" i="19"/>
  <c r="G10323" i="19"/>
  <c r="H2036" i="19"/>
  <c r="G2037" i="19"/>
  <c r="H7837" i="19"/>
  <c r="G7838" i="19"/>
  <c r="H7408" i="19"/>
  <c r="G7409" i="19"/>
  <c r="H5007" i="19"/>
  <c r="G5008" i="19"/>
  <c r="H10446" i="19"/>
  <c r="G10447" i="19"/>
  <c r="H4400" i="19"/>
  <c r="G4401" i="19"/>
  <c r="H6582" i="19"/>
  <c r="G6583" i="19"/>
  <c r="H6583" i="19" s="1"/>
  <c r="H11039" i="19"/>
  <c r="G11040" i="19"/>
  <c r="H9056" i="19"/>
  <c r="G9057" i="19"/>
  <c r="H7113" i="19"/>
  <c r="G7114" i="19"/>
  <c r="H9341" i="19"/>
  <c r="G9342" i="19"/>
  <c r="H10379" i="19"/>
  <c r="G10380" i="19"/>
  <c r="H1187" i="19"/>
  <c r="G1188" i="19"/>
  <c r="H10350" i="19"/>
  <c r="G10351" i="19"/>
  <c r="H2505" i="19"/>
  <c r="G2506" i="19"/>
  <c r="H9874" i="19"/>
  <c r="G9875" i="19"/>
  <c r="H10812" i="19"/>
  <c r="G10813" i="19"/>
  <c r="H6956" i="19"/>
  <c r="G6957" i="19"/>
  <c r="H11454" i="19"/>
  <c r="G11455" i="19"/>
  <c r="H1227" i="19"/>
  <c r="G1228" i="19"/>
  <c r="H668" i="19"/>
  <c r="G669" i="19"/>
  <c r="H5400" i="19"/>
  <c r="G5401" i="19"/>
  <c r="H4778" i="19"/>
  <c r="G4779" i="19"/>
  <c r="H6382" i="19"/>
  <c r="G6383" i="19"/>
  <c r="H5503" i="19"/>
  <c r="G5504" i="19"/>
  <c r="H5084" i="19"/>
  <c r="G5085" i="19"/>
  <c r="H4034" i="19"/>
  <c r="G4035" i="19"/>
  <c r="H4035" i="19" s="1"/>
  <c r="H741" i="19"/>
  <c r="G742" i="19"/>
  <c r="H5145" i="19"/>
  <c r="G5146" i="19"/>
  <c r="H4545" i="19"/>
  <c r="G4546" i="19"/>
  <c r="H3684" i="19"/>
  <c r="G3685" i="19"/>
  <c r="G4740" i="19"/>
  <c r="H4739" i="19"/>
  <c r="H7587" i="19"/>
  <c r="G7588" i="19"/>
  <c r="H5556" i="19"/>
  <c r="G5557" i="19"/>
  <c r="G3769" i="19"/>
  <c r="H3768" i="19"/>
  <c r="H10501" i="19"/>
  <c r="G10502" i="19"/>
  <c r="H5642" i="19"/>
  <c r="G5643" i="19"/>
  <c r="H7201" i="19"/>
  <c r="G7202" i="19"/>
  <c r="H11790" i="19"/>
  <c r="G11791" i="19"/>
  <c r="H7922" i="19"/>
  <c r="G7923" i="19"/>
  <c r="H6141" i="19"/>
  <c r="G6142" i="19"/>
  <c r="H9233" i="19"/>
  <c r="G9234" i="19"/>
  <c r="G8443" i="19"/>
  <c r="H8442" i="19"/>
  <c r="H12150" i="19"/>
  <c r="G12151" i="19"/>
  <c r="H6172" i="19"/>
  <c r="G6173" i="19"/>
  <c r="H11652" i="19"/>
  <c r="G11653" i="19"/>
  <c r="G811" i="19"/>
  <c r="H810" i="19"/>
  <c r="H4642" i="19"/>
  <c r="G4643" i="19"/>
  <c r="H11344" i="19"/>
  <c r="G11345" i="19"/>
  <c r="H424" i="19"/>
  <c r="G425" i="19"/>
  <c r="H1674" i="19"/>
  <c r="G1675" i="19"/>
  <c r="H9088" i="19"/>
  <c r="G9089" i="19"/>
  <c r="H6412" i="19"/>
  <c r="G6413" i="19"/>
  <c r="H8642" i="19"/>
  <c r="G8643" i="19"/>
  <c r="H10042" i="19"/>
  <c r="G10043" i="19"/>
  <c r="H9270" i="19"/>
  <c r="G9271" i="19"/>
  <c r="G6032" i="19"/>
  <c r="H6031" i="19"/>
  <c r="G2826" i="19"/>
  <c r="H2825" i="19"/>
  <c r="H776" i="19"/>
  <c r="G777" i="19"/>
  <c r="H9470" i="19"/>
  <c r="G9471" i="19"/>
  <c r="H10883" i="19"/>
  <c r="G10884" i="19"/>
  <c r="H923" i="19"/>
  <c r="G924" i="19"/>
  <c r="H11236" i="19"/>
  <c r="G11237" i="19"/>
  <c r="G4974" i="19"/>
  <c r="H4973" i="19"/>
  <c r="H562" i="19"/>
  <c r="G563" i="19"/>
  <c r="H9672" i="19"/>
  <c r="G9673" i="19"/>
  <c r="H5061" i="19"/>
  <c r="G5062" i="19"/>
  <c r="H10856" i="19"/>
  <c r="G10857" i="19"/>
  <c r="H899" i="19"/>
  <c r="G900" i="19"/>
  <c r="H360" i="19"/>
  <c r="G361" i="19"/>
  <c r="H4570" i="19"/>
  <c r="G4571" i="19"/>
  <c r="H2292" i="19"/>
  <c r="G2293" i="19"/>
  <c r="G5238" i="19"/>
  <c r="H5237" i="19"/>
  <c r="H8987" i="19"/>
  <c r="G8988" i="19"/>
  <c r="H10555" i="19"/>
  <c r="G10556" i="19"/>
  <c r="H1733" i="19"/>
  <c r="G1734" i="19"/>
  <c r="H341" i="19"/>
  <c r="G342" i="19"/>
  <c r="H4940" i="19"/>
  <c r="G4941" i="19"/>
  <c r="H11061" i="19"/>
  <c r="G11062" i="19"/>
  <c r="H10147" i="19"/>
  <c r="G10148" i="19"/>
  <c r="H11760" i="19"/>
  <c r="G11761" i="19"/>
  <c r="H2421" i="19"/>
  <c r="G2422" i="19"/>
  <c r="H8711" i="19"/>
  <c r="G8712" i="19"/>
  <c r="H1065" i="19"/>
  <c r="G1066" i="19"/>
  <c r="H8588" i="19"/>
  <c r="G8589" i="19"/>
  <c r="H8044" i="19"/>
  <c r="G8045" i="19"/>
  <c r="H2155" i="19"/>
  <c r="G2156" i="19"/>
  <c r="H10592" i="19"/>
  <c r="G10593" i="19"/>
  <c r="H6243" i="19"/>
  <c r="G6244" i="19"/>
  <c r="G2191" i="19"/>
  <c r="H2190" i="19"/>
  <c r="H10688" i="19"/>
  <c r="G10689" i="19"/>
  <c r="H5114" i="19"/>
  <c r="G5115" i="19"/>
  <c r="H7954" i="19"/>
  <c r="G7955" i="19"/>
  <c r="H10939" i="19"/>
  <c r="G10940" i="19"/>
  <c r="H6444" i="19"/>
  <c r="G6445" i="19"/>
  <c r="H10775" i="19"/>
  <c r="G10776" i="19"/>
  <c r="H705" i="19"/>
  <c r="G706" i="19"/>
  <c r="H9900" i="19"/>
  <c r="G9901" i="19"/>
  <c r="H11398" i="19"/>
  <c r="G11399" i="19"/>
  <c r="H644" i="19"/>
  <c r="G645" i="19"/>
  <c r="H9026" i="19"/>
  <c r="G9027" i="19"/>
  <c r="H547" i="19"/>
  <c r="G548" i="19"/>
  <c r="H548" i="19" s="1"/>
  <c r="H63" i="19"/>
  <c r="G64" i="19"/>
  <c r="H7269" i="19"/>
  <c r="G7270" i="19"/>
  <c r="H5451" i="19"/>
  <c r="G5452" i="19"/>
  <c r="H5452" i="19" s="1"/>
  <c r="H8967" i="19"/>
  <c r="G8968" i="19"/>
  <c r="H11266" i="19"/>
  <c r="G11267" i="19"/>
  <c r="H11021" i="19"/>
  <c r="G11022" i="19"/>
  <c r="H5704" i="19"/>
  <c r="G5705" i="19"/>
  <c r="H6207" i="19"/>
  <c r="G6208" i="19"/>
  <c r="H9194" i="19"/>
  <c r="G9195" i="19"/>
  <c r="H4179" i="19"/>
  <c r="G4180" i="19"/>
  <c r="H11199" i="19"/>
  <c r="G11200" i="19"/>
  <c r="G2892" i="19"/>
  <c r="H2891" i="19"/>
  <c r="H3079" i="19"/>
  <c r="G3080" i="19"/>
  <c r="H5174" i="19"/>
  <c r="G5175" i="19"/>
  <c r="H6310" i="19"/>
  <c r="G6311" i="19"/>
  <c r="H8112" i="19"/>
  <c r="G8113" i="19"/>
  <c r="H4151" i="19"/>
  <c r="G4152" i="19"/>
  <c r="H11382" i="19"/>
  <c r="G11383" i="19"/>
  <c r="H10912" i="19"/>
  <c r="G10913" i="19"/>
  <c r="H594" i="19" l="1"/>
  <c r="G595" i="19"/>
  <c r="G6941" i="19"/>
  <c r="H6940" i="19"/>
  <c r="H7041" i="19"/>
  <c r="G7042" i="19"/>
  <c r="H2096" i="19"/>
  <c r="G2097" i="19"/>
  <c r="H5834" i="19"/>
  <c r="G5835" i="19"/>
  <c r="G3659" i="19"/>
  <c r="H3658" i="19"/>
  <c r="G4686" i="19"/>
  <c r="H4685" i="19"/>
  <c r="H2229" i="19"/>
  <c r="G2230" i="19"/>
  <c r="H7679" i="19"/>
  <c r="G7680" i="19"/>
  <c r="H3409" i="19"/>
  <c r="G3410" i="19"/>
  <c r="G1551" i="19"/>
  <c r="H1550" i="19"/>
  <c r="H7719" i="19"/>
  <c r="G7720" i="19"/>
  <c r="H5936" i="19"/>
  <c r="G5937" i="19"/>
  <c r="H5810" i="19"/>
  <c r="G5811" i="19"/>
  <c r="G8281" i="19"/>
  <c r="H8280" i="19"/>
  <c r="G3048" i="19"/>
  <c r="H3047" i="19"/>
  <c r="G8375" i="19"/>
  <c r="H8374" i="19"/>
  <c r="H7570" i="19"/>
  <c r="G7571" i="19"/>
  <c r="H1383" i="19"/>
  <c r="G1384" i="19"/>
  <c r="H6785" i="19"/>
  <c r="G6786" i="19"/>
  <c r="H833" i="19"/>
  <c r="G834" i="19"/>
  <c r="H380" i="19"/>
  <c r="G381" i="19"/>
  <c r="G1407" i="19"/>
  <c r="H1406" i="19"/>
  <c r="H2057" i="19"/>
  <c r="G2058" i="19"/>
  <c r="H1479" i="19"/>
  <c r="G1480" i="19"/>
  <c r="H9828" i="19"/>
  <c r="G9829" i="19"/>
  <c r="H3446" i="19"/>
  <c r="G3447" i="19"/>
  <c r="H4825" i="19"/>
  <c r="G4826" i="19"/>
  <c r="H2133" i="19"/>
  <c r="G2134" i="19"/>
  <c r="G2855" i="19"/>
  <c r="H2854" i="19"/>
  <c r="G8218" i="19"/>
  <c r="H8217" i="19"/>
  <c r="H8142" i="19"/>
  <c r="G8143" i="19"/>
  <c r="T34" i="20"/>
  <c r="R34" i="20" s="1"/>
  <c r="T51" i="20"/>
  <c r="R51" i="20" s="1"/>
  <c r="S51" i="20"/>
  <c r="T75" i="20"/>
  <c r="R75" i="20" s="1"/>
  <c r="T24" i="20"/>
  <c r="R24" i="20" s="1"/>
  <c r="S24" i="20"/>
  <c r="S34" i="20"/>
  <c r="S59" i="20"/>
  <c r="G5909" i="19"/>
  <c r="H5908" i="19"/>
  <c r="G3363" i="19"/>
  <c r="H3362" i="19"/>
  <c r="H4306" i="19"/>
  <c r="G4307" i="19"/>
  <c r="H5336" i="19"/>
  <c r="G5337" i="19"/>
  <c r="H9963" i="19"/>
  <c r="G9964" i="19"/>
  <c r="G6072" i="19"/>
  <c r="H6071" i="19"/>
  <c r="H2114" i="19"/>
  <c r="G2115" i="19"/>
  <c r="H5115" i="19"/>
  <c r="G5116" i="19"/>
  <c r="H2156" i="19"/>
  <c r="G2157" i="19"/>
  <c r="H2422" i="19"/>
  <c r="G2423" i="19"/>
  <c r="H1734" i="19"/>
  <c r="G1735" i="19"/>
  <c r="H361" i="19"/>
  <c r="G362" i="19"/>
  <c r="H9673" i="19"/>
  <c r="G9674" i="19"/>
  <c r="H9471" i="19"/>
  <c r="G9472" i="19"/>
  <c r="H8643" i="19"/>
  <c r="G8644" i="19"/>
  <c r="G4644" i="19"/>
  <c r="H4643" i="19"/>
  <c r="H12151" i="19"/>
  <c r="G12152" i="19"/>
  <c r="H7202" i="19"/>
  <c r="G7203" i="19"/>
  <c r="H5146" i="19"/>
  <c r="G5147" i="19"/>
  <c r="G6384" i="19"/>
  <c r="H6383" i="19"/>
  <c r="H11455" i="19"/>
  <c r="G11456" i="19"/>
  <c r="H1188" i="19"/>
  <c r="G1189" i="19"/>
  <c r="H2037" i="19"/>
  <c r="G2038" i="19"/>
  <c r="H30" i="19"/>
  <c r="G31" i="19"/>
  <c r="Z22" i="20" s="1"/>
  <c r="Z60" i="20"/>
  <c r="H9127" i="19"/>
  <c r="G9128" i="19"/>
  <c r="H6683" i="19"/>
  <c r="G6684" i="19"/>
  <c r="H10997" i="19"/>
  <c r="G10998" i="19"/>
  <c r="H11297" i="19"/>
  <c r="G11298" i="19"/>
  <c r="H12075" i="19"/>
  <c r="G12076" i="19"/>
  <c r="H8407" i="19"/>
  <c r="G8408" i="19"/>
  <c r="H4085" i="19"/>
  <c r="G4086" i="19"/>
  <c r="H1317" i="19"/>
  <c r="G1318" i="19"/>
  <c r="H4262" i="19"/>
  <c r="G4263" i="19"/>
  <c r="H4263" i="19" s="1"/>
  <c r="H3867" i="19"/>
  <c r="G3868" i="19"/>
  <c r="H9935" i="19"/>
  <c r="G9936" i="19"/>
  <c r="H11603" i="19"/>
  <c r="G11604" i="19"/>
  <c r="H11889" i="19"/>
  <c r="G11890" i="19"/>
  <c r="H563" i="19"/>
  <c r="G564" i="19"/>
  <c r="H5175" i="19"/>
  <c r="G5176" i="19"/>
  <c r="H8988" i="19"/>
  <c r="G8989" i="19"/>
  <c r="H11200" i="19"/>
  <c r="G11201" i="19"/>
  <c r="H11267" i="19"/>
  <c r="G11268" i="19"/>
  <c r="H11399" i="19"/>
  <c r="G11400" i="19"/>
  <c r="H9731" i="19"/>
  <c r="G9732" i="19"/>
  <c r="H9702" i="19"/>
  <c r="G9703" i="19"/>
  <c r="G4181" i="19"/>
  <c r="H4180" i="19"/>
  <c r="G6312" i="19"/>
  <c r="H6311" i="19"/>
  <c r="H9195" i="19"/>
  <c r="G9196" i="19"/>
  <c r="H3769" i="19"/>
  <c r="G3770" i="19"/>
  <c r="H2930" i="19"/>
  <c r="G2931" i="19"/>
  <c r="G3194" i="19"/>
  <c r="H3193" i="19"/>
  <c r="H10124" i="19"/>
  <c r="G10125" i="19"/>
  <c r="H10631" i="19"/>
  <c r="G10632" i="19"/>
  <c r="G7151" i="19"/>
  <c r="H7150" i="19"/>
  <c r="H10653" i="19"/>
  <c r="G10654" i="19"/>
  <c r="H4846" i="19"/>
  <c r="G4847" i="19"/>
  <c r="H4471" i="19"/>
  <c r="G4472" i="19"/>
  <c r="H3582" i="19"/>
  <c r="G3583" i="19"/>
  <c r="H1122" i="19"/>
  <c r="G1123" i="19"/>
  <c r="G5600" i="19"/>
  <c r="H5599" i="19"/>
  <c r="H8843" i="19"/>
  <c r="G8844" i="19"/>
  <c r="H626" i="19"/>
  <c r="G627" i="19"/>
  <c r="G1859" i="19"/>
  <c r="H1858" i="19"/>
  <c r="H9505" i="19"/>
  <c r="G9506" i="19"/>
  <c r="H9550" i="19"/>
  <c r="G9551" i="19"/>
  <c r="H11505" i="19"/>
  <c r="G11506" i="19"/>
  <c r="H8790" i="19"/>
  <c r="G8791" i="19"/>
  <c r="G1967" i="19"/>
  <c r="H1966" i="19"/>
  <c r="G7875" i="19"/>
  <c r="H7874" i="19"/>
  <c r="H212" i="19"/>
  <c r="G213" i="19"/>
  <c r="G2380" i="19"/>
  <c r="H2379" i="19"/>
  <c r="H5557" i="19"/>
  <c r="G5558" i="19"/>
  <c r="H742" i="19"/>
  <c r="G743" i="19"/>
  <c r="H4779" i="19"/>
  <c r="G4780" i="19"/>
  <c r="H6957" i="19"/>
  <c r="G6958" i="19"/>
  <c r="H10380" i="19"/>
  <c r="G10381" i="19"/>
  <c r="H4401" i="19"/>
  <c r="G4402" i="19"/>
  <c r="H3514" i="19"/>
  <c r="G3515" i="19"/>
  <c r="H7232" i="19"/>
  <c r="G7233" i="19"/>
  <c r="H6263" i="19"/>
  <c r="G6264" i="19"/>
  <c r="H9391" i="19"/>
  <c r="G9392" i="19"/>
  <c r="G3464" i="19"/>
  <c r="H3463" i="19"/>
  <c r="H3116" i="19"/>
  <c r="G3117" i="19"/>
  <c r="H2480" i="19"/>
  <c r="G2481" i="19"/>
  <c r="H12133" i="19"/>
  <c r="G12134" i="19"/>
  <c r="H1140" i="19"/>
  <c r="G1141" i="19"/>
  <c r="H3498" i="19"/>
  <c r="G3499" i="19"/>
  <c r="H3499" i="19" s="1"/>
  <c r="H3713" i="19"/>
  <c r="G3714" i="19"/>
  <c r="H11163" i="19"/>
  <c r="G11164" i="19"/>
  <c r="H3331" i="19"/>
  <c r="G3332" i="19"/>
  <c r="H11537" i="19"/>
  <c r="G11538" i="19"/>
  <c r="H10556" i="19"/>
  <c r="G10557" i="19"/>
  <c r="H11581" i="19"/>
  <c r="G11582" i="19"/>
  <c r="H9361" i="19"/>
  <c r="G9362" i="19"/>
  <c r="H9611" i="19"/>
  <c r="G9612" i="19"/>
  <c r="G6005" i="19"/>
  <c r="H6004" i="19"/>
  <c r="H1035" i="19"/>
  <c r="G1036" i="19"/>
  <c r="H11321" i="19"/>
  <c r="G11322" i="19"/>
  <c r="H6748" i="19"/>
  <c r="G6749" i="19"/>
  <c r="H5202" i="19"/>
  <c r="G5203" i="19"/>
  <c r="H2984" i="19"/>
  <c r="G2985" i="19"/>
  <c r="H10021" i="19"/>
  <c r="G10022" i="19"/>
  <c r="H1769" i="19"/>
  <c r="G1770" i="19"/>
  <c r="G6600" i="19"/>
  <c r="H6599" i="19"/>
  <c r="H9430" i="19"/>
  <c r="G9431" i="19"/>
  <c r="G2790" i="19"/>
  <c r="H2789" i="19"/>
  <c r="H10480" i="19"/>
  <c r="G10481" i="19"/>
  <c r="H4516" i="19"/>
  <c r="G4517" i="19"/>
  <c r="H8529" i="19"/>
  <c r="G8530" i="19"/>
  <c r="H1348" i="19"/>
  <c r="G1349" i="19"/>
  <c r="H1940" i="19"/>
  <c r="G1941" i="19"/>
  <c r="H4916" i="19"/>
  <c r="G4917" i="19"/>
  <c r="H3929" i="19"/>
  <c r="G3930" i="19"/>
  <c r="H10101" i="19"/>
  <c r="G10102" i="19"/>
  <c r="H7374" i="19"/>
  <c r="G7375" i="19"/>
  <c r="H11761" i="19"/>
  <c r="G11762" i="19"/>
  <c r="H9089" i="19"/>
  <c r="G9090" i="19"/>
  <c r="H7588" i="19"/>
  <c r="G7589" i="19"/>
  <c r="H10447" i="19"/>
  <c r="G10448" i="19"/>
  <c r="H3275" i="19"/>
  <c r="G3276" i="19"/>
  <c r="H1699" i="19"/>
  <c r="G1700" i="19"/>
  <c r="H2729" i="19"/>
  <c r="G2730" i="19"/>
  <c r="G1274" i="19"/>
  <c r="H1273" i="19"/>
  <c r="H6709" i="19"/>
  <c r="G6710" i="19"/>
  <c r="H11691" i="19"/>
  <c r="G11692" i="19"/>
  <c r="G3738" i="19"/>
  <c r="H3737" i="19"/>
  <c r="H10973" i="19"/>
  <c r="G10974" i="19"/>
  <c r="H8045" i="19"/>
  <c r="G8046" i="19"/>
  <c r="H862" i="19"/>
  <c r="G863" i="19"/>
  <c r="H177" i="19"/>
  <c r="G178" i="19"/>
  <c r="H8499" i="19"/>
  <c r="G8500" i="19"/>
  <c r="H8561" i="19"/>
  <c r="G8562" i="19"/>
  <c r="H10240" i="19"/>
  <c r="G10241" i="19"/>
  <c r="G6810" i="19"/>
  <c r="H6809" i="19"/>
  <c r="H10776" i="19"/>
  <c r="G10777" i="19"/>
  <c r="H10857" i="19"/>
  <c r="G10858" i="19"/>
  <c r="H3080" i="19"/>
  <c r="G3081" i="19"/>
  <c r="H2191" i="19"/>
  <c r="G2192" i="19"/>
  <c r="H4974" i="19"/>
  <c r="G4975" i="19"/>
  <c r="H811" i="19"/>
  <c r="G812" i="19"/>
  <c r="G1633" i="19"/>
  <c r="H1632" i="19"/>
  <c r="H6661" i="19"/>
  <c r="G6662" i="19"/>
  <c r="H9800" i="19"/>
  <c r="G9801" i="19"/>
  <c r="H4606" i="19"/>
  <c r="G4607" i="19"/>
  <c r="H10067" i="19"/>
  <c r="G10068" i="19"/>
  <c r="H12274" i="19"/>
  <c r="G12275" i="19"/>
  <c r="H1016" i="19"/>
  <c r="G1017" i="19"/>
  <c r="H7340" i="19"/>
  <c r="G7341" i="19"/>
  <c r="H6445" i="19"/>
  <c r="G6446" i="19"/>
  <c r="H1066" i="19"/>
  <c r="G1067" i="19"/>
  <c r="H11062" i="19"/>
  <c r="G11063" i="19"/>
  <c r="H5062" i="19"/>
  <c r="G5063" i="19"/>
  <c r="H11237" i="19"/>
  <c r="G11238" i="19"/>
  <c r="G1676" i="19"/>
  <c r="H1675" i="19"/>
  <c r="H11653" i="19"/>
  <c r="G11654" i="19"/>
  <c r="H6142" i="19"/>
  <c r="G6143" i="19"/>
  <c r="H5085" i="19"/>
  <c r="G5086" i="19"/>
  <c r="H5401" i="19"/>
  <c r="G5402" i="19"/>
  <c r="H9875" i="19"/>
  <c r="G9876" i="19"/>
  <c r="G7115" i="19"/>
  <c r="H7114" i="19"/>
  <c r="H5008" i="19"/>
  <c r="G5009" i="19"/>
  <c r="H7754" i="19"/>
  <c r="G7755" i="19"/>
  <c r="G7446" i="19"/>
  <c r="H7445" i="19"/>
  <c r="H9773" i="19"/>
  <c r="G9774" i="19"/>
  <c r="G4376" i="19"/>
  <c r="H4375" i="19"/>
  <c r="G5873" i="19"/>
  <c r="H5872" i="19"/>
  <c r="H2563" i="19"/>
  <c r="G2564" i="19"/>
  <c r="H3613" i="19"/>
  <c r="G3614" i="19"/>
  <c r="H9165" i="19"/>
  <c r="G9166" i="19"/>
  <c r="H117" i="19"/>
  <c r="G118" i="19"/>
  <c r="H5786" i="19"/>
  <c r="G5787" i="19"/>
  <c r="H6841" i="19"/>
  <c r="G6842" i="19"/>
  <c r="H2264" i="19"/>
  <c r="G2265" i="19"/>
  <c r="H512" i="19"/>
  <c r="G513" i="19"/>
  <c r="G5741" i="19"/>
  <c r="H5740" i="19"/>
  <c r="H10518" i="19"/>
  <c r="G10519" i="19"/>
  <c r="H8915" i="19"/>
  <c r="G8916" i="19"/>
  <c r="H5430" i="19"/>
  <c r="G5431" i="19"/>
  <c r="G778" i="19"/>
  <c r="H777" i="19"/>
  <c r="H10913" i="19"/>
  <c r="G10914" i="19"/>
  <c r="G6209" i="19"/>
  <c r="H6208" i="19"/>
  <c r="H10148" i="19"/>
  <c r="G10149" i="19"/>
  <c r="H10813" i="19"/>
  <c r="G10814" i="19"/>
  <c r="H10814" i="19" s="1"/>
  <c r="H9342" i="19"/>
  <c r="G9343" i="19"/>
  <c r="H10323" i="19"/>
  <c r="G10324" i="19"/>
  <c r="H7907" i="19"/>
  <c r="G7908" i="19"/>
  <c r="H7908" i="19" s="1"/>
  <c r="H5705" i="19"/>
  <c r="G5706" i="19"/>
  <c r="H9027" i="19"/>
  <c r="G9028" i="19"/>
  <c r="H3543" i="19"/>
  <c r="G3544" i="19"/>
  <c r="H11725" i="19"/>
  <c r="G11726" i="19"/>
  <c r="H3999" i="19"/>
  <c r="G4000" i="19"/>
  <c r="H8751" i="19"/>
  <c r="G8752" i="19"/>
  <c r="H4152" i="19"/>
  <c r="G4153" i="19"/>
  <c r="H11022" i="19"/>
  <c r="G11023" i="19"/>
  <c r="G646" i="19"/>
  <c r="H645" i="19"/>
  <c r="H5238" i="19"/>
  <c r="G5239" i="19"/>
  <c r="H6032" i="19"/>
  <c r="G6033" i="19"/>
  <c r="H4740" i="19"/>
  <c r="G4741" i="19"/>
  <c r="H1441" i="19"/>
  <c r="G1442" i="19"/>
  <c r="H10208" i="19"/>
  <c r="G10209" i="19"/>
  <c r="H5468" i="19"/>
  <c r="G5469" i="19"/>
  <c r="H10288" i="19"/>
  <c r="G10289" i="19"/>
  <c r="H2350" i="19"/>
  <c r="G2351" i="19"/>
  <c r="H7484" i="19"/>
  <c r="G7485" i="19"/>
  <c r="H2402" i="19"/>
  <c r="G2403" i="19"/>
  <c r="H8879" i="19"/>
  <c r="G8880" i="19"/>
  <c r="H5036" i="19"/>
  <c r="G5037" i="19"/>
  <c r="H9304" i="19"/>
  <c r="G9305" i="19"/>
  <c r="H8079" i="19"/>
  <c r="G8080" i="19"/>
  <c r="H2628" i="19"/>
  <c r="G2629" i="19"/>
  <c r="H6906" i="19"/>
  <c r="G6907" i="19"/>
  <c r="G3248" i="19"/>
  <c r="H3247" i="19"/>
  <c r="H3311" i="19"/>
  <c r="G3312" i="19"/>
  <c r="H5365" i="19"/>
  <c r="G5366" i="19"/>
  <c r="H6102" i="19"/>
  <c r="G6103" i="19"/>
  <c r="H4050" i="19"/>
  <c r="G4051" i="19"/>
  <c r="H10739" i="19"/>
  <c r="G10740" i="19"/>
  <c r="H12238" i="19"/>
  <c r="G12239" i="19"/>
  <c r="H11477" i="19"/>
  <c r="G11478" i="19"/>
  <c r="H244" i="19"/>
  <c r="G245" i="19"/>
  <c r="H4877" i="19"/>
  <c r="G4878" i="19"/>
  <c r="H706" i="19"/>
  <c r="G707" i="19"/>
  <c r="H6413" i="19"/>
  <c r="G6414" i="19"/>
  <c r="G7271" i="19"/>
  <c r="H7270" i="19"/>
  <c r="H8443" i="19"/>
  <c r="G8444" i="19"/>
  <c r="H8589" i="19"/>
  <c r="G8590" i="19"/>
  <c r="H9234" i="19"/>
  <c r="G9235" i="19"/>
  <c r="G7079" i="19"/>
  <c r="H7078" i="19"/>
  <c r="H6635" i="19"/>
  <c r="G6636" i="19"/>
  <c r="H11383" i="19"/>
  <c r="G11384" i="19"/>
  <c r="H11384" i="19" s="1"/>
  <c r="H64" i="19"/>
  <c r="G65" i="19"/>
  <c r="H2826" i="19"/>
  <c r="G2827" i="19"/>
  <c r="H6531" i="19"/>
  <c r="G6532" i="19"/>
  <c r="G6348" i="19"/>
  <c r="H6347" i="19"/>
  <c r="H1829" i="19"/>
  <c r="G1830" i="19"/>
  <c r="H7622" i="19"/>
  <c r="G7623" i="19"/>
  <c r="H9646" i="19"/>
  <c r="G9647" i="19"/>
  <c r="H2892" i="19"/>
  <c r="G2893" i="19"/>
  <c r="H10940" i="19"/>
  <c r="G10941" i="19"/>
  <c r="H6244" i="19"/>
  <c r="G6245" i="19"/>
  <c r="H4941" i="19"/>
  <c r="G4942" i="19"/>
  <c r="H2293" i="19"/>
  <c r="G2294" i="19"/>
  <c r="H924" i="19"/>
  <c r="G925" i="19"/>
  <c r="H9271" i="19"/>
  <c r="G9272" i="19"/>
  <c r="H425" i="19"/>
  <c r="G426" i="19"/>
  <c r="H7923" i="19"/>
  <c r="G7924" i="19"/>
  <c r="H5643" i="19"/>
  <c r="G5644" i="19"/>
  <c r="H3685" i="19"/>
  <c r="G3686" i="19"/>
  <c r="H5504" i="19"/>
  <c r="G5505" i="19"/>
  <c r="H669" i="19"/>
  <c r="G670" i="19"/>
  <c r="H2506" i="19"/>
  <c r="G2507" i="19"/>
  <c r="H9057" i="19"/>
  <c r="G9058" i="19"/>
  <c r="G7410" i="19"/>
  <c r="H7409" i="19"/>
  <c r="H1793" i="19"/>
  <c r="G1794" i="19"/>
  <c r="G1520" i="19"/>
  <c r="H1519" i="19"/>
  <c r="G5759" i="19"/>
  <c r="H5758" i="19"/>
  <c r="H2323" i="19"/>
  <c r="G2324" i="19"/>
  <c r="H8314" i="19"/>
  <c r="G8315" i="19"/>
  <c r="H4437" i="19"/>
  <c r="G4438" i="19"/>
  <c r="H1585" i="19"/>
  <c r="G1586" i="19"/>
  <c r="H4204" i="19"/>
  <c r="G4205" i="19"/>
  <c r="H1104" i="19"/>
  <c r="G1105" i="19"/>
  <c r="H4722" i="19"/>
  <c r="G4723" i="19"/>
  <c r="H3962" i="19"/>
  <c r="G3963" i="19"/>
  <c r="H8625" i="19"/>
  <c r="G8626" i="19"/>
  <c r="H4800" i="19"/>
  <c r="G4801" i="19"/>
  <c r="H8012" i="19"/>
  <c r="G8013" i="19"/>
  <c r="H900" i="19"/>
  <c r="G901" i="19"/>
  <c r="G462" i="19"/>
  <c r="H461" i="19"/>
  <c r="H11129" i="19"/>
  <c r="G11130" i="19"/>
  <c r="H7790" i="19"/>
  <c r="G7791" i="19"/>
  <c r="H11093" i="19"/>
  <c r="G11094" i="19"/>
  <c r="H4329" i="19"/>
  <c r="G4330" i="19"/>
  <c r="H6124" i="19"/>
  <c r="G6125" i="19"/>
  <c r="H2596" i="19"/>
  <c r="G2597" i="19"/>
  <c r="H6470" i="19"/>
  <c r="G6471" i="19"/>
  <c r="H948" i="19"/>
  <c r="G949" i="19"/>
  <c r="G6996" i="19"/>
  <c r="H6995" i="19"/>
  <c r="H3897" i="19"/>
  <c r="G3898" i="19"/>
  <c r="H9579" i="19"/>
  <c r="G9580" i="19"/>
  <c r="H5268" i="19"/>
  <c r="G5269" i="19"/>
  <c r="H7955" i="19"/>
  <c r="G7956" i="19"/>
  <c r="H10593" i="19"/>
  <c r="G10594" i="19"/>
  <c r="H8712" i="19"/>
  <c r="G8713" i="19"/>
  <c r="G343" i="19"/>
  <c r="H342" i="19"/>
  <c r="G4572" i="19"/>
  <c r="H4571" i="19"/>
  <c r="H10884" i="19"/>
  <c r="G10885" i="19"/>
  <c r="H10043" i="19"/>
  <c r="G10044" i="19"/>
  <c r="H11345" i="19"/>
  <c r="G11346" i="19"/>
  <c r="H6173" i="19"/>
  <c r="G6174" i="19"/>
  <c r="H11791" i="19"/>
  <c r="G11792" i="19"/>
  <c r="H10502" i="19"/>
  <c r="G10503" i="19"/>
  <c r="H10503" i="19" s="1"/>
  <c r="H4546" i="19"/>
  <c r="G4547" i="19"/>
  <c r="H1228" i="19"/>
  <c r="G1229" i="19"/>
  <c r="H10351" i="19"/>
  <c r="G10352" i="19"/>
  <c r="H11040" i="19"/>
  <c r="G11041" i="19"/>
  <c r="H7838" i="19"/>
  <c r="G7839" i="19"/>
  <c r="H11926" i="19"/>
  <c r="G11927" i="19"/>
  <c r="H7991" i="19"/>
  <c r="G7992" i="19"/>
  <c r="H2672" i="19"/>
  <c r="G2673" i="19"/>
  <c r="H8676" i="19"/>
  <c r="G8677" i="19"/>
  <c r="H12010" i="19"/>
  <c r="G12011" i="19"/>
  <c r="H4124" i="19"/>
  <c r="G4125" i="19"/>
  <c r="H10174" i="19"/>
  <c r="G10175" i="19"/>
  <c r="G5987" i="19"/>
  <c r="H5987" i="19" s="1"/>
  <c r="H5986" i="19"/>
  <c r="H4279" i="19"/>
  <c r="G4280" i="19"/>
  <c r="G8248" i="19"/>
  <c r="H8247" i="19"/>
  <c r="H8483" i="19"/>
  <c r="G8484" i="19"/>
  <c r="H8484" i="19" s="1"/>
  <c r="H3835" i="19"/>
  <c r="G3836" i="19"/>
  <c r="H7655" i="19"/>
  <c r="G7656" i="19"/>
  <c r="H2001" i="19"/>
  <c r="G2002" i="19"/>
  <c r="H3803" i="19"/>
  <c r="G3804" i="19"/>
  <c r="G7295" i="19"/>
  <c r="H7294" i="19"/>
  <c r="G7313" i="19"/>
  <c r="H7312" i="19"/>
  <c r="H4228" i="19"/>
  <c r="G4229" i="19"/>
  <c r="H10689" i="19"/>
  <c r="G10690" i="19"/>
  <c r="H7519" i="19"/>
  <c r="G7520" i="19"/>
  <c r="H11837" i="19"/>
  <c r="G11838" i="19"/>
  <c r="G12206" i="19"/>
  <c r="H12205" i="19"/>
  <c r="H5534" i="19"/>
  <c r="G5535" i="19"/>
  <c r="H2532" i="19"/>
  <c r="G2533" i="19"/>
  <c r="H8113" i="19"/>
  <c r="G8114" i="19"/>
  <c r="H8968" i="19"/>
  <c r="G8969" i="19"/>
  <c r="H9901" i="19"/>
  <c r="G9902" i="19"/>
  <c r="H1899" i="19"/>
  <c r="G1900" i="19"/>
  <c r="H3389" i="19"/>
  <c r="G3390" i="19"/>
  <c r="G3155" i="19"/>
  <c r="H3154" i="19"/>
  <c r="H281" i="19"/>
  <c r="G282" i="19"/>
  <c r="H11867" i="19"/>
  <c r="G11868" i="19"/>
  <c r="G3018" i="19"/>
  <c r="H3017" i="19"/>
  <c r="H150" i="19"/>
  <c r="G151" i="19"/>
  <c r="H9525" i="19"/>
  <c r="G9526" i="19"/>
  <c r="H8339" i="19"/>
  <c r="G8340" i="19"/>
  <c r="H10001" i="19"/>
  <c r="G10002" i="19"/>
  <c r="H311" i="19"/>
  <c r="G312" i="19"/>
  <c r="H11971" i="19"/>
  <c r="G11972" i="19"/>
  <c r="H99" i="19"/>
  <c r="G100" i="19"/>
  <c r="G6875" i="19"/>
  <c r="H6874" i="19"/>
  <c r="H10267" i="19"/>
  <c r="G10268" i="19"/>
  <c r="H12103" i="19"/>
  <c r="G12104" i="19"/>
  <c r="H990" i="19"/>
  <c r="G991" i="19"/>
  <c r="H8177" i="19"/>
  <c r="G8178" i="19"/>
  <c r="H8939" i="19"/>
  <c r="G8940" i="19"/>
  <c r="H10415" i="19"/>
  <c r="G10416" i="19"/>
  <c r="H11437" i="19"/>
  <c r="G11438" i="19"/>
  <c r="H6491" i="19"/>
  <c r="G6492" i="19"/>
  <c r="G3448" i="19" l="1"/>
  <c r="H3448" i="19" s="1"/>
  <c r="H3447" i="19"/>
  <c r="G835" i="19"/>
  <c r="H834" i="19"/>
  <c r="H2097" i="19"/>
  <c r="G2098" i="19"/>
  <c r="H2098" i="19" s="1"/>
  <c r="H8281" i="19"/>
  <c r="G8282" i="19"/>
  <c r="G7681" i="19"/>
  <c r="H7680" i="19"/>
  <c r="H8143" i="19"/>
  <c r="G8144" i="19"/>
  <c r="H9829" i="19"/>
  <c r="G9830" i="19"/>
  <c r="G6787" i="19"/>
  <c r="H6786" i="19"/>
  <c r="H5811" i="19"/>
  <c r="G5812" i="19"/>
  <c r="Z18" i="20"/>
  <c r="H2115" i="19"/>
  <c r="G2116" i="19"/>
  <c r="H3363" i="19"/>
  <c r="G3364" i="19"/>
  <c r="G2231" i="19"/>
  <c r="H2230" i="19"/>
  <c r="H7042" i="19"/>
  <c r="G7043" i="19"/>
  <c r="H1480" i="19"/>
  <c r="G1481" i="19"/>
  <c r="H1384" i="19"/>
  <c r="G1385" i="19"/>
  <c r="H5937" i="19"/>
  <c r="G5938" i="19"/>
  <c r="Y60" i="20"/>
  <c r="G5910" i="19"/>
  <c r="H5909" i="19"/>
  <c r="H8218" i="19"/>
  <c r="G8219" i="19"/>
  <c r="Q59" i="20"/>
  <c r="R59" i="20"/>
  <c r="H2058" i="19"/>
  <c r="G2059" i="19"/>
  <c r="H7571" i="19"/>
  <c r="G7572" i="19"/>
  <c r="H7572" i="19" s="1"/>
  <c r="H7720" i="19"/>
  <c r="G7721" i="19"/>
  <c r="H4686" i="19"/>
  <c r="G4687" i="19"/>
  <c r="H6941" i="19"/>
  <c r="G6942" i="19"/>
  <c r="H6942" i="19" s="1"/>
  <c r="H6072" i="19"/>
  <c r="G6073" i="19"/>
  <c r="Q34" i="20"/>
  <c r="G2856" i="19"/>
  <c r="H2855" i="19"/>
  <c r="Y22" i="20"/>
  <c r="W22" i="20" s="1"/>
  <c r="G596" i="19"/>
  <c r="H595" i="19"/>
  <c r="H9964" i="19"/>
  <c r="G9965" i="19"/>
  <c r="Q24" i="20"/>
  <c r="H2134" i="19"/>
  <c r="G2135" i="19"/>
  <c r="H1407" i="19"/>
  <c r="G1408" i="19"/>
  <c r="H8375" i="19"/>
  <c r="G8376" i="19"/>
  <c r="H1551" i="19"/>
  <c r="G1552" i="19"/>
  <c r="H3659" i="19"/>
  <c r="G3660" i="19"/>
  <c r="G4308" i="19"/>
  <c r="H4307" i="19"/>
  <c r="H4826" i="19"/>
  <c r="G4827" i="19"/>
  <c r="H381" i="19"/>
  <c r="G382" i="19"/>
  <c r="H3410" i="19"/>
  <c r="G3411" i="19"/>
  <c r="H5835" i="19"/>
  <c r="G5836" i="19"/>
  <c r="H5337" i="19"/>
  <c r="G5338" i="19"/>
  <c r="Q51" i="20"/>
  <c r="H3048" i="19"/>
  <c r="G3049" i="19"/>
  <c r="Q75" i="20"/>
  <c r="H151" i="19"/>
  <c r="G152" i="19"/>
  <c r="G2674" i="19"/>
  <c r="H2673" i="19"/>
  <c r="H6125" i="19"/>
  <c r="G6126" i="19"/>
  <c r="H6126" i="19" s="1"/>
  <c r="H12206" i="19"/>
  <c r="G12207" i="19"/>
  <c r="H3714" i="19"/>
  <c r="G3715" i="19"/>
  <c r="H9196" i="19"/>
  <c r="G9197" i="19"/>
  <c r="H3836" i="19"/>
  <c r="G3837" i="19"/>
  <c r="H10594" i="19"/>
  <c r="G10595" i="19"/>
  <c r="G1106" i="19"/>
  <c r="H1105" i="19"/>
  <c r="H4942" i="19"/>
  <c r="G4943" i="19"/>
  <c r="H3018" i="19"/>
  <c r="G3019" i="19"/>
  <c r="G5760" i="19"/>
  <c r="H5759" i="19"/>
  <c r="G7272" i="19"/>
  <c r="H7271" i="19"/>
  <c r="H646" i="19"/>
  <c r="G647" i="19"/>
  <c r="H7446" i="19"/>
  <c r="G7447" i="19"/>
  <c r="H1633" i="19"/>
  <c r="G1634" i="19"/>
  <c r="H11322" i="19"/>
  <c r="G11323" i="19"/>
  <c r="H11582" i="19"/>
  <c r="G11583" i="19"/>
  <c r="H9392" i="19"/>
  <c r="G9393" i="19"/>
  <c r="H10381" i="19"/>
  <c r="G10382" i="19"/>
  <c r="H213" i="19"/>
  <c r="G214" i="19"/>
  <c r="H9551" i="19"/>
  <c r="G9552" i="19"/>
  <c r="G1124" i="19"/>
  <c r="H1124" i="19" s="1"/>
  <c r="H1123" i="19"/>
  <c r="H10632" i="19"/>
  <c r="G10633" i="19"/>
  <c r="H11268" i="19"/>
  <c r="G11269" i="19"/>
  <c r="H564" i="19"/>
  <c r="G565" i="19"/>
  <c r="H10998" i="19"/>
  <c r="G10999" i="19"/>
  <c r="G32" i="19"/>
  <c r="H31" i="19"/>
  <c r="H7203" i="19"/>
  <c r="G7204" i="19"/>
  <c r="H362" i="19"/>
  <c r="G363" i="19"/>
  <c r="H991" i="19"/>
  <c r="G992" i="19"/>
  <c r="H312" i="19"/>
  <c r="G313" i="19"/>
  <c r="H11868" i="19"/>
  <c r="G11869" i="19"/>
  <c r="H8969" i="19"/>
  <c r="G8970" i="19"/>
  <c r="H8970" i="19" s="1"/>
  <c r="H7520" i="19"/>
  <c r="G7521" i="19"/>
  <c r="H11927" i="19"/>
  <c r="G11928" i="19"/>
  <c r="G4548" i="19"/>
  <c r="H4547" i="19"/>
  <c r="H10885" i="19"/>
  <c r="G10886" i="19"/>
  <c r="H7956" i="19"/>
  <c r="G7957" i="19"/>
  <c r="H11094" i="19"/>
  <c r="G11095" i="19"/>
  <c r="H4801" i="19"/>
  <c r="G4802" i="19"/>
  <c r="H4205" i="19"/>
  <c r="G4206" i="19"/>
  <c r="H670" i="19"/>
  <c r="G671" i="19"/>
  <c r="H426" i="19"/>
  <c r="G427" i="19"/>
  <c r="H6245" i="19"/>
  <c r="G6246" i="19"/>
  <c r="H6414" i="19"/>
  <c r="G6415" i="19"/>
  <c r="G12240" i="19"/>
  <c r="H12239" i="19"/>
  <c r="H8880" i="19"/>
  <c r="G8881" i="19"/>
  <c r="H10209" i="19"/>
  <c r="G10210" i="19"/>
  <c r="H3544" i="19"/>
  <c r="G3545" i="19"/>
  <c r="H3614" i="19"/>
  <c r="G3615" i="19"/>
  <c r="H7755" i="19"/>
  <c r="G7756" i="19"/>
  <c r="H11063" i="19"/>
  <c r="G11064" i="19"/>
  <c r="H12275" i="19"/>
  <c r="G12276" i="19"/>
  <c r="H812" i="19"/>
  <c r="G813" i="19"/>
  <c r="H10777" i="19"/>
  <c r="G10778" i="19"/>
  <c r="H178" i="19"/>
  <c r="G179" i="19"/>
  <c r="H3738" i="19"/>
  <c r="G3739" i="19"/>
  <c r="G1701" i="19"/>
  <c r="H1700" i="19"/>
  <c r="H7375" i="19"/>
  <c r="G7376" i="19"/>
  <c r="H8530" i="19"/>
  <c r="G8531" i="19"/>
  <c r="H6600" i="19"/>
  <c r="G6601" i="19"/>
  <c r="H6312" i="19"/>
  <c r="G6313" i="19"/>
  <c r="G7314" i="19"/>
  <c r="H7313" i="19"/>
  <c r="G6997" i="19"/>
  <c r="H6996" i="19"/>
  <c r="G1521" i="19"/>
  <c r="H1520" i="19"/>
  <c r="H6348" i="19"/>
  <c r="G6349" i="19"/>
  <c r="G7080" i="19"/>
  <c r="H7079" i="19"/>
  <c r="H3248" i="19"/>
  <c r="G3249" i="19"/>
  <c r="H778" i="19"/>
  <c r="G779" i="19"/>
  <c r="H11692" i="19"/>
  <c r="G11693" i="19"/>
  <c r="H1770" i="19"/>
  <c r="G1771" i="19"/>
  <c r="H1036" i="19"/>
  <c r="G1037" i="19"/>
  <c r="H10557" i="19"/>
  <c r="G10558" i="19"/>
  <c r="G1142" i="19"/>
  <c r="H1141" i="19"/>
  <c r="H6264" i="19"/>
  <c r="G6265" i="19"/>
  <c r="H6958" i="19"/>
  <c r="G6959" i="19"/>
  <c r="H9506" i="19"/>
  <c r="G9507" i="19"/>
  <c r="H3583" i="19"/>
  <c r="G3584" i="19"/>
  <c r="H10125" i="19"/>
  <c r="G10126" i="19"/>
  <c r="H11201" i="19"/>
  <c r="G11202" i="19"/>
  <c r="H1318" i="19"/>
  <c r="G1319" i="19"/>
  <c r="G2039" i="19"/>
  <c r="H2038" i="19"/>
  <c r="H12152" i="19"/>
  <c r="G12153" i="19"/>
  <c r="G1736" i="19"/>
  <c r="H1735" i="19"/>
  <c r="H7656" i="19"/>
  <c r="G7657" i="19"/>
  <c r="H9058" i="19"/>
  <c r="G9059" i="19"/>
  <c r="H10974" i="19"/>
  <c r="G10975" i="19"/>
  <c r="H4402" i="19"/>
  <c r="G4403" i="19"/>
  <c r="H3868" i="19"/>
  <c r="G3869" i="19"/>
  <c r="H8178" i="19"/>
  <c r="G8179" i="19"/>
  <c r="H9902" i="19"/>
  <c r="G9903" i="19"/>
  <c r="H7992" i="19"/>
  <c r="G7993" i="19"/>
  <c r="H4330" i="19"/>
  <c r="G4331" i="19"/>
  <c r="H2507" i="19"/>
  <c r="G2508" i="19"/>
  <c r="H1830" i="19"/>
  <c r="G1831" i="19"/>
  <c r="H10914" i="19"/>
  <c r="G10915" i="19"/>
  <c r="H10858" i="19"/>
  <c r="G10859" i="19"/>
  <c r="H6492" i="19"/>
  <c r="G6493" i="19"/>
  <c r="H12104" i="19"/>
  <c r="G12105" i="19"/>
  <c r="H10002" i="19"/>
  <c r="G10003" i="19"/>
  <c r="H282" i="19"/>
  <c r="G283" i="19"/>
  <c r="H8114" i="19"/>
  <c r="G8115" i="19"/>
  <c r="H4125" i="19"/>
  <c r="G4126" i="19"/>
  <c r="H7839" i="19"/>
  <c r="G7840" i="19"/>
  <c r="H949" i="19"/>
  <c r="G950" i="19"/>
  <c r="H7791" i="19"/>
  <c r="G7792" i="19"/>
  <c r="H8626" i="19"/>
  <c r="G8627" i="19"/>
  <c r="H8627" i="19" s="1"/>
  <c r="G1587" i="19"/>
  <c r="H1586" i="19"/>
  <c r="H1794" i="19"/>
  <c r="G1795" i="19"/>
  <c r="G5506" i="19"/>
  <c r="H5505" i="19"/>
  <c r="H9272" i="19"/>
  <c r="G9273" i="19"/>
  <c r="H10941" i="19"/>
  <c r="G10942" i="19"/>
  <c r="H6532" i="19"/>
  <c r="G6533" i="19"/>
  <c r="H707" i="19"/>
  <c r="G708" i="19"/>
  <c r="H10740" i="19"/>
  <c r="G10741" i="19"/>
  <c r="H6907" i="19"/>
  <c r="G6908" i="19"/>
  <c r="G2404" i="19"/>
  <c r="H2403" i="19"/>
  <c r="G1443" i="19"/>
  <c r="H1442" i="19"/>
  <c r="H11023" i="19"/>
  <c r="G11024" i="19"/>
  <c r="H9028" i="19"/>
  <c r="G9029" i="19"/>
  <c r="H5431" i="19"/>
  <c r="G5432" i="19"/>
  <c r="H2265" i="19"/>
  <c r="G2266" i="19"/>
  <c r="H2564" i="19"/>
  <c r="G2565" i="19"/>
  <c r="G5010" i="19"/>
  <c r="H5009" i="19"/>
  <c r="H6143" i="19"/>
  <c r="G6144" i="19"/>
  <c r="H1067" i="19"/>
  <c r="G1068" i="19"/>
  <c r="H10068" i="19"/>
  <c r="G10069" i="19"/>
  <c r="H4975" i="19"/>
  <c r="G4976" i="19"/>
  <c r="H863" i="19"/>
  <c r="G864" i="19"/>
  <c r="H3276" i="19"/>
  <c r="G3277" i="19"/>
  <c r="H10102" i="19"/>
  <c r="G10103" i="19"/>
  <c r="G4518" i="19"/>
  <c r="H4517" i="19"/>
  <c r="H7875" i="19"/>
  <c r="G7876" i="19"/>
  <c r="H462" i="19"/>
  <c r="G463" i="19"/>
  <c r="H901" i="19"/>
  <c r="G902" i="19"/>
  <c r="H9362" i="19"/>
  <c r="G9363" i="19"/>
  <c r="H11298" i="19"/>
  <c r="G11299" i="19"/>
  <c r="H11838" i="19"/>
  <c r="G11839" i="19"/>
  <c r="H10044" i="19"/>
  <c r="G10045" i="19"/>
  <c r="H8013" i="19"/>
  <c r="G8014" i="19"/>
  <c r="H6636" i="19"/>
  <c r="G6637" i="19"/>
  <c r="H5469" i="19"/>
  <c r="G5470" i="19"/>
  <c r="H9343" i="19"/>
  <c r="G9344" i="19"/>
  <c r="H9166" i="19"/>
  <c r="G9167" i="19"/>
  <c r="H6810" i="19"/>
  <c r="G6811" i="19"/>
  <c r="H6710" i="19"/>
  <c r="G6711" i="19"/>
  <c r="H10022" i="19"/>
  <c r="G10023" i="19"/>
  <c r="H11538" i="19"/>
  <c r="G11539" i="19"/>
  <c r="H12134" i="19"/>
  <c r="G12135" i="19"/>
  <c r="H7233" i="19"/>
  <c r="G7234" i="19"/>
  <c r="H4780" i="19"/>
  <c r="G4781" i="19"/>
  <c r="H4472" i="19"/>
  <c r="G4473" i="19"/>
  <c r="H11890" i="19"/>
  <c r="G11891" i="19"/>
  <c r="H4086" i="19"/>
  <c r="G4087" i="19"/>
  <c r="H6684" i="19"/>
  <c r="G6685" i="19"/>
  <c r="G1190" i="19"/>
  <c r="H1189" i="19"/>
  <c r="H2423" i="19"/>
  <c r="G2424" i="19"/>
  <c r="H2324" i="19"/>
  <c r="G2325" i="19"/>
  <c r="H9431" i="19"/>
  <c r="G9432" i="19"/>
  <c r="H5176" i="19"/>
  <c r="G5177" i="19"/>
  <c r="H4229" i="19"/>
  <c r="G4230" i="19"/>
  <c r="H5037" i="19"/>
  <c r="G5038" i="19"/>
  <c r="H11726" i="19"/>
  <c r="G11727" i="19"/>
  <c r="G5064" i="19"/>
  <c r="H5063" i="19"/>
  <c r="G7296" i="19"/>
  <c r="H7295" i="19"/>
  <c r="H11438" i="19"/>
  <c r="G11439" i="19"/>
  <c r="H11439" i="19" s="1"/>
  <c r="H10268" i="19"/>
  <c r="G10269" i="19"/>
  <c r="H8340" i="19"/>
  <c r="G8341" i="19"/>
  <c r="H2533" i="19"/>
  <c r="G2534" i="19"/>
  <c r="G3805" i="19"/>
  <c r="H3804" i="19"/>
  <c r="H4280" i="19"/>
  <c r="G4281" i="19"/>
  <c r="H12011" i="19"/>
  <c r="G12012" i="19"/>
  <c r="H11041" i="19"/>
  <c r="G11042" i="19"/>
  <c r="H11792" i="19"/>
  <c r="G11793" i="19"/>
  <c r="H5269" i="19"/>
  <c r="G5270" i="19"/>
  <c r="H6471" i="19"/>
  <c r="G6472" i="19"/>
  <c r="H11130" i="19"/>
  <c r="G11131" i="19"/>
  <c r="H3963" i="19"/>
  <c r="G3964" i="19"/>
  <c r="H4438" i="19"/>
  <c r="G4439" i="19"/>
  <c r="H3686" i="19"/>
  <c r="G3687" i="19"/>
  <c r="H925" i="19"/>
  <c r="G926" i="19"/>
  <c r="H2893" i="19"/>
  <c r="G2894" i="19"/>
  <c r="H2827" i="19"/>
  <c r="G2828" i="19"/>
  <c r="H9235" i="19"/>
  <c r="G9236" i="19"/>
  <c r="H4878" i="19"/>
  <c r="G4879" i="19"/>
  <c r="H4051" i="19"/>
  <c r="G4052" i="19"/>
  <c r="H2629" i="19"/>
  <c r="G2630" i="19"/>
  <c r="H7485" i="19"/>
  <c r="G7486" i="19"/>
  <c r="H4741" i="19"/>
  <c r="G4742" i="19"/>
  <c r="H4153" i="19"/>
  <c r="G4154" i="19"/>
  <c r="H5706" i="19"/>
  <c r="G5707" i="19"/>
  <c r="G10150" i="19"/>
  <c r="H10149" i="19"/>
  <c r="H8916" i="19"/>
  <c r="G8917" i="19"/>
  <c r="H6842" i="19"/>
  <c r="G6843" i="19"/>
  <c r="H11654" i="19"/>
  <c r="G11655" i="19"/>
  <c r="G4608" i="19"/>
  <c r="H4607" i="19"/>
  <c r="H2192" i="19"/>
  <c r="G2193" i="19"/>
  <c r="H10241" i="19"/>
  <c r="G10242" i="19"/>
  <c r="H10448" i="19"/>
  <c r="G10449" i="19"/>
  <c r="G3931" i="19"/>
  <c r="H3930" i="19"/>
  <c r="G6006" i="19"/>
  <c r="H6005" i="19"/>
  <c r="H1967" i="19"/>
  <c r="G1968" i="19"/>
  <c r="H1859" i="19"/>
  <c r="G1860" i="19"/>
  <c r="H3194" i="19"/>
  <c r="G3195" i="19"/>
  <c r="H4181" i="19"/>
  <c r="G4182" i="19"/>
  <c r="H4644" i="19"/>
  <c r="G4645" i="19"/>
  <c r="H8940" i="19"/>
  <c r="G8941" i="19"/>
  <c r="H1229" i="19"/>
  <c r="G1230" i="19"/>
  <c r="H7623" i="19"/>
  <c r="G7624" i="19"/>
  <c r="H6209" i="19"/>
  <c r="G6210" i="19"/>
  <c r="H11400" i="19"/>
  <c r="G11401" i="19"/>
  <c r="H10175" i="19"/>
  <c r="G10176" i="19"/>
  <c r="H4572" i="19"/>
  <c r="G4573" i="19"/>
  <c r="G5874" i="19"/>
  <c r="H5873" i="19"/>
  <c r="G7116" i="19"/>
  <c r="H7115" i="19"/>
  <c r="H8046" i="19"/>
  <c r="G8047" i="19"/>
  <c r="H10481" i="19"/>
  <c r="G10482" i="19"/>
  <c r="H10482" i="19" s="1"/>
  <c r="H2985" i="19"/>
  <c r="G2986" i="19"/>
  <c r="H3332" i="19"/>
  <c r="G3333" i="19"/>
  <c r="H2481" i="19"/>
  <c r="G2482" i="19"/>
  <c r="G3516" i="19"/>
  <c r="H3515" i="19"/>
  <c r="H743" i="19"/>
  <c r="G744" i="19"/>
  <c r="H8791" i="19"/>
  <c r="G8792" i="19"/>
  <c r="H627" i="19"/>
  <c r="G628" i="19"/>
  <c r="H628" i="19" s="1"/>
  <c r="H4847" i="19"/>
  <c r="G4848" i="19"/>
  <c r="G2932" i="19"/>
  <c r="H2931" i="19"/>
  <c r="H9703" i="19"/>
  <c r="G9704" i="19"/>
  <c r="H8989" i="19"/>
  <c r="G8990" i="19"/>
  <c r="H11604" i="19"/>
  <c r="G11605" i="19"/>
  <c r="G8409" i="19"/>
  <c r="H8408" i="19"/>
  <c r="H9128" i="19"/>
  <c r="G9129" i="19"/>
  <c r="H11456" i="19"/>
  <c r="G11457" i="19"/>
  <c r="H8644" i="19"/>
  <c r="G8645" i="19"/>
  <c r="H2157" i="19"/>
  <c r="G2158" i="19"/>
  <c r="H1900" i="19"/>
  <c r="G1901" i="19"/>
  <c r="H3898" i="19"/>
  <c r="G3899" i="19"/>
  <c r="H11506" i="19"/>
  <c r="G11507" i="19"/>
  <c r="H1017" i="19"/>
  <c r="G1018" i="19"/>
  <c r="G8249" i="19"/>
  <c r="H8248" i="19"/>
  <c r="H3155" i="19"/>
  <c r="G3156" i="19"/>
  <c r="H10416" i="19"/>
  <c r="G10417" i="19"/>
  <c r="H9526" i="19"/>
  <c r="G9527" i="19"/>
  <c r="H3390" i="19"/>
  <c r="G3391" i="19"/>
  <c r="H5535" i="19"/>
  <c r="G5536" i="19"/>
  <c r="H10690" i="19"/>
  <c r="G10691" i="19"/>
  <c r="G2003" i="19"/>
  <c r="H2002" i="19"/>
  <c r="H8677" i="19"/>
  <c r="G8678" i="19"/>
  <c r="H10352" i="19"/>
  <c r="G10353" i="19"/>
  <c r="H6174" i="19"/>
  <c r="G6175" i="19"/>
  <c r="H9580" i="19"/>
  <c r="G9581" i="19"/>
  <c r="H2597" i="19"/>
  <c r="G2598" i="19"/>
  <c r="H4723" i="19"/>
  <c r="G4724" i="19"/>
  <c r="H8315" i="19"/>
  <c r="G8316" i="19"/>
  <c r="H5644" i="19"/>
  <c r="G5645" i="19"/>
  <c r="H9647" i="19"/>
  <c r="G9648" i="19"/>
  <c r="H65" i="19"/>
  <c r="G66" i="19"/>
  <c r="H8590" i="19"/>
  <c r="G8591" i="19"/>
  <c r="H245" i="19"/>
  <c r="G246" i="19"/>
  <c r="H6103" i="19"/>
  <c r="G6104" i="19"/>
  <c r="H8080" i="19"/>
  <c r="G8081" i="19"/>
  <c r="H2351" i="19"/>
  <c r="G2352" i="19"/>
  <c r="H6033" i="19"/>
  <c r="G6034" i="19"/>
  <c r="H8752" i="19"/>
  <c r="G8753" i="19"/>
  <c r="H10519" i="19"/>
  <c r="G10520" i="19"/>
  <c r="H5787" i="19"/>
  <c r="G5788" i="19"/>
  <c r="H9876" i="19"/>
  <c r="G9877" i="19"/>
  <c r="H6446" i="19"/>
  <c r="G6447" i="19"/>
  <c r="H9801" i="19"/>
  <c r="G9802" i="19"/>
  <c r="G3082" i="19"/>
  <c r="H3081" i="19"/>
  <c r="H8562" i="19"/>
  <c r="G8563" i="19"/>
  <c r="H7589" i="19"/>
  <c r="G7590" i="19"/>
  <c r="H4917" i="19"/>
  <c r="G4918" i="19"/>
  <c r="H343" i="19"/>
  <c r="G344" i="19"/>
  <c r="H7410" i="19"/>
  <c r="G7411" i="19"/>
  <c r="H4376" i="19"/>
  <c r="G4377" i="19"/>
  <c r="G1677" i="19"/>
  <c r="H1676" i="19"/>
  <c r="H1274" i="19"/>
  <c r="G1275" i="19"/>
  <c r="H5203" i="19"/>
  <c r="G5204" i="19"/>
  <c r="H9612" i="19"/>
  <c r="G9613" i="19"/>
  <c r="H11164" i="19"/>
  <c r="G11165" i="19"/>
  <c r="H3117" i="19"/>
  <c r="G3118" i="19"/>
  <c r="H5558" i="19"/>
  <c r="G5559" i="19"/>
  <c r="H8844" i="19"/>
  <c r="G8845" i="19"/>
  <c r="H10654" i="19"/>
  <c r="G10655" i="19"/>
  <c r="H3770" i="19"/>
  <c r="G3771" i="19"/>
  <c r="H9732" i="19"/>
  <c r="G9733" i="19"/>
  <c r="H9936" i="19"/>
  <c r="G9937" i="19"/>
  <c r="H12076" i="19"/>
  <c r="G12077" i="19"/>
  <c r="H9472" i="19"/>
  <c r="G9473" i="19"/>
  <c r="H5116" i="19"/>
  <c r="G5117" i="19"/>
  <c r="H8713" i="19"/>
  <c r="G8714" i="19"/>
  <c r="H7924" i="19"/>
  <c r="G7925" i="19"/>
  <c r="H8444" i="19"/>
  <c r="G8445" i="19"/>
  <c r="H11478" i="19"/>
  <c r="G11479" i="19"/>
  <c r="H5366" i="19"/>
  <c r="G5367" i="19"/>
  <c r="H9305" i="19"/>
  <c r="G9306" i="19"/>
  <c r="H10289" i="19"/>
  <c r="G10290" i="19"/>
  <c r="H5239" i="19"/>
  <c r="G5240" i="19"/>
  <c r="H4000" i="19"/>
  <c r="G4001" i="19"/>
  <c r="H10324" i="19"/>
  <c r="G10325" i="19"/>
  <c r="H118" i="19"/>
  <c r="G119" i="19"/>
  <c r="H9774" i="19"/>
  <c r="G9775" i="19"/>
  <c r="H5402" i="19"/>
  <c r="G5403" i="19"/>
  <c r="H11238" i="19"/>
  <c r="G11239" i="19"/>
  <c r="H7341" i="19"/>
  <c r="G7342" i="19"/>
  <c r="H6662" i="19"/>
  <c r="G6663" i="19"/>
  <c r="H8500" i="19"/>
  <c r="G8501" i="19"/>
  <c r="G2731" i="19"/>
  <c r="H2730" i="19"/>
  <c r="H9090" i="19"/>
  <c r="G9091" i="19"/>
  <c r="H1941" i="19"/>
  <c r="G1942" i="19"/>
  <c r="H2790" i="19"/>
  <c r="G2791" i="19"/>
  <c r="H6384" i="19"/>
  <c r="G6385" i="19"/>
  <c r="H100" i="19"/>
  <c r="G101" i="19"/>
  <c r="H101" i="19" s="1"/>
  <c r="H6749" i="19"/>
  <c r="G6750" i="19"/>
  <c r="G5148" i="19"/>
  <c r="H5147" i="19"/>
  <c r="H9674" i="19"/>
  <c r="G9675" i="19"/>
  <c r="H6875" i="19"/>
  <c r="G6876" i="19"/>
  <c r="H11346" i="19"/>
  <c r="G11347" i="19"/>
  <c r="H2294" i="19"/>
  <c r="G2295" i="19"/>
  <c r="G5742" i="19"/>
  <c r="H5742" i="19" s="1"/>
  <c r="H5741" i="19"/>
  <c r="H11972" i="19"/>
  <c r="G11973" i="19"/>
  <c r="H3312" i="19"/>
  <c r="G3313" i="19"/>
  <c r="G514" i="19"/>
  <c r="H513" i="19"/>
  <c r="H5086" i="19"/>
  <c r="G5087" i="19"/>
  <c r="H11762" i="19"/>
  <c r="G11763" i="19"/>
  <c r="H1349" i="19"/>
  <c r="G1350" i="19"/>
  <c r="H3464" i="19"/>
  <c r="G3465" i="19"/>
  <c r="H2380" i="19"/>
  <c r="G2381" i="19"/>
  <c r="H5600" i="19"/>
  <c r="G5601" i="19"/>
  <c r="G7152" i="19"/>
  <c r="H7151" i="19"/>
  <c r="X60" i="20"/>
  <c r="W60" i="20"/>
  <c r="Z59" i="20"/>
  <c r="Z31" i="20"/>
  <c r="Z20" i="20"/>
  <c r="Z36" i="20"/>
  <c r="Z51" i="20"/>
  <c r="T43" i="20"/>
  <c r="Z67" i="20"/>
  <c r="T76" i="20"/>
  <c r="Z75" i="20"/>
  <c r="T23" i="20"/>
  <c r="T67" i="20"/>
  <c r="Z29" i="20"/>
  <c r="T25" i="20"/>
  <c r="T32" i="20"/>
  <c r="T44" i="20"/>
  <c r="T33" i="20"/>
  <c r="T10" i="20"/>
  <c r="T52" i="20"/>
  <c r="T36" i="20"/>
  <c r="Z52" i="20"/>
  <c r="T68" i="20"/>
  <c r="T11" i="20"/>
  <c r="Z43" i="20"/>
  <c r="Z68" i="20"/>
  <c r="Z44" i="20"/>
  <c r="T83" i="20"/>
  <c r="T27" i="20"/>
  <c r="Z15" i="20"/>
  <c r="Z27" i="20"/>
  <c r="T60" i="20"/>
  <c r="Z76" i="20"/>
  <c r="T6" i="20"/>
  <c r="Y31" i="20"/>
  <c r="Y76" i="20"/>
  <c r="Y36" i="20"/>
  <c r="Y59" i="20"/>
  <c r="W59" i="20" s="1"/>
  <c r="Y20" i="20"/>
  <c r="W20" i="20" s="1"/>
  <c r="Y51" i="20"/>
  <c r="S23" i="20"/>
  <c r="Q23" i="20" s="1"/>
  <c r="S11" i="20"/>
  <c r="Q11" i="20" s="1"/>
  <c r="S10" i="20"/>
  <c r="S83" i="20"/>
  <c r="Y27" i="20"/>
  <c r="Y68" i="20"/>
  <c r="Y15" i="20"/>
  <c r="Y29" i="20"/>
  <c r="W29" i="20" s="1"/>
  <c r="Y44" i="20"/>
  <c r="W44" i="20" s="1"/>
  <c r="Y43" i="20"/>
  <c r="Y75" i="20"/>
  <c r="W75" i="20" s="1"/>
  <c r="S76" i="20"/>
  <c r="Q76" i="20" s="1"/>
  <c r="S32" i="20"/>
  <c r="S33" i="20"/>
  <c r="S68" i="20"/>
  <c r="Y67" i="20"/>
  <c r="Y52" i="20"/>
  <c r="S43" i="20"/>
  <c r="S36" i="20"/>
  <c r="Q36" i="20" s="1"/>
  <c r="S60" i="20"/>
  <c r="S25" i="20"/>
  <c r="Q25" i="20" s="1"/>
  <c r="S67" i="20"/>
  <c r="S6" i="20"/>
  <c r="S52" i="20"/>
  <c r="S27" i="20"/>
  <c r="Q27" i="20" s="1"/>
  <c r="S44" i="20"/>
  <c r="Q44" i="20" s="1"/>
  <c r="H5338" i="19" l="1"/>
  <c r="G5339" i="19"/>
  <c r="H3660" i="19"/>
  <c r="G3661" i="19"/>
  <c r="H5910" i="19"/>
  <c r="G5911" i="19"/>
  <c r="H3364" i="19"/>
  <c r="G3365" i="19"/>
  <c r="Y18" i="20"/>
  <c r="W18" i="20" s="1"/>
  <c r="Z83" i="20"/>
  <c r="Y83" i="20"/>
  <c r="W83" i="20" s="1"/>
  <c r="H7721" i="19"/>
  <c r="G7722" i="19"/>
  <c r="H5836" i="19"/>
  <c r="G5837" i="19"/>
  <c r="H1552" i="19"/>
  <c r="G1553" i="19"/>
  <c r="H596" i="19"/>
  <c r="G597" i="19"/>
  <c r="H5938" i="19"/>
  <c r="G5939" i="19"/>
  <c r="H2116" i="19"/>
  <c r="G2117" i="19"/>
  <c r="H7681" i="19"/>
  <c r="G7682" i="19"/>
  <c r="H8282" i="19"/>
  <c r="G8283" i="19"/>
  <c r="H3411" i="19"/>
  <c r="G3412" i="19"/>
  <c r="H8376" i="19"/>
  <c r="G8377" i="19"/>
  <c r="H1385" i="19"/>
  <c r="G1386" i="19"/>
  <c r="H2856" i="19"/>
  <c r="G2857" i="19"/>
  <c r="G2060" i="19"/>
  <c r="H2059" i="19"/>
  <c r="G5813" i="19"/>
  <c r="H5812" i="19"/>
  <c r="H382" i="19"/>
  <c r="G383" i="19"/>
  <c r="H1408" i="19"/>
  <c r="G1409" i="19"/>
  <c r="G1482" i="19"/>
  <c r="H1481" i="19"/>
  <c r="G6074" i="19"/>
  <c r="H6073" i="19"/>
  <c r="G4828" i="19"/>
  <c r="H4827" i="19"/>
  <c r="H2135" i="19"/>
  <c r="G2136" i="19"/>
  <c r="H7043" i="19"/>
  <c r="G7044" i="19"/>
  <c r="G6788" i="19"/>
  <c r="H6787" i="19"/>
  <c r="H835" i="19"/>
  <c r="G836" i="19"/>
  <c r="H3049" i="19"/>
  <c r="G3050" i="19"/>
  <c r="H3050" i="19" s="1"/>
  <c r="H8219" i="19"/>
  <c r="G8220" i="19"/>
  <c r="H9830" i="19"/>
  <c r="G9831" i="19"/>
  <c r="H4308" i="19"/>
  <c r="G4309" i="19"/>
  <c r="H9965" i="19"/>
  <c r="G9966" i="19"/>
  <c r="G4688" i="19"/>
  <c r="H4687" i="19"/>
  <c r="H2231" i="19"/>
  <c r="G2232" i="19"/>
  <c r="H8144" i="19"/>
  <c r="G8145" i="19"/>
  <c r="X22" i="20"/>
  <c r="H2003" i="19"/>
  <c r="G2004" i="19"/>
  <c r="H3931" i="19"/>
  <c r="G3932" i="19"/>
  <c r="H6843" i="19"/>
  <c r="G6844" i="19"/>
  <c r="H7486" i="19"/>
  <c r="G7487" i="19"/>
  <c r="H2894" i="19"/>
  <c r="G2895" i="19"/>
  <c r="H11131" i="19"/>
  <c r="G11132" i="19"/>
  <c r="H4281" i="19"/>
  <c r="G4282" i="19"/>
  <c r="G5178" i="19"/>
  <c r="H5177" i="19"/>
  <c r="H6685" i="19"/>
  <c r="G6686" i="19"/>
  <c r="G7235" i="19"/>
  <c r="H7234" i="19"/>
  <c r="H8014" i="19"/>
  <c r="G8015" i="19"/>
  <c r="H902" i="19"/>
  <c r="G903" i="19"/>
  <c r="G3278" i="19"/>
  <c r="H3277" i="19"/>
  <c r="H11024" i="19"/>
  <c r="G11025" i="19"/>
  <c r="H11025" i="19" s="1"/>
  <c r="H7840" i="19"/>
  <c r="G7841" i="19"/>
  <c r="H12105" i="19"/>
  <c r="G12106" i="19"/>
  <c r="H2508" i="19"/>
  <c r="G2509" i="19"/>
  <c r="H4403" i="19"/>
  <c r="G4404" i="19"/>
  <c r="H10126" i="19"/>
  <c r="G10127" i="19"/>
  <c r="H10558" i="19"/>
  <c r="G10559" i="19"/>
  <c r="H6601" i="19"/>
  <c r="G6602" i="19"/>
  <c r="H10778" i="19"/>
  <c r="G10779" i="19"/>
  <c r="H3615" i="19"/>
  <c r="G3616" i="19"/>
  <c r="H4802" i="19"/>
  <c r="G4803" i="19"/>
  <c r="H363" i="19"/>
  <c r="G364" i="19"/>
  <c r="H10633" i="19"/>
  <c r="G10634" i="19"/>
  <c r="H11583" i="19"/>
  <c r="G11584" i="19"/>
  <c r="H9197" i="19"/>
  <c r="G9198" i="19"/>
  <c r="H11763" i="19"/>
  <c r="G11764" i="19"/>
  <c r="H11973" i="19"/>
  <c r="G11974" i="19"/>
  <c r="H9675" i="19"/>
  <c r="G9676" i="19"/>
  <c r="H2791" i="19"/>
  <c r="G2792" i="19"/>
  <c r="H119" i="19"/>
  <c r="G120" i="19"/>
  <c r="H5367" i="19"/>
  <c r="G5368" i="19"/>
  <c r="H9473" i="19"/>
  <c r="G9474" i="19"/>
  <c r="H8845" i="19"/>
  <c r="G8846" i="19"/>
  <c r="H9613" i="19"/>
  <c r="G9614" i="19"/>
  <c r="H344" i="19"/>
  <c r="G345" i="19"/>
  <c r="H345" i="19" s="1"/>
  <c r="H6447" i="19"/>
  <c r="G6448" i="19"/>
  <c r="G6035" i="19"/>
  <c r="H6034" i="19"/>
  <c r="H66" i="19"/>
  <c r="G67" i="19"/>
  <c r="H2598" i="19"/>
  <c r="G2599" i="19"/>
  <c r="H10691" i="19"/>
  <c r="G10692" i="19"/>
  <c r="H8645" i="19"/>
  <c r="G8646" i="19"/>
  <c r="H9704" i="19"/>
  <c r="G9705" i="19"/>
  <c r="H8047" i="19"/>
  <c r="G8048" i="19"/>
  <c r="H11401" i="19"/>
  <c r="G11402" i="19"/>
  <c r="H4182" i="19"/>
  <c r="G4183" i="19"/>
  <c r="H10449" i="19"/>
  <c r="G10450" i="19"/>
  <c r="H5010" i="19"/>
  <c r="G5011" i="19"/>
  <c r="H1587" i="19"/>
  <c r="G1588" i="19"/>
  <c r="H2039" i="19"/>
  <c r="G2040" i="19"/>
  <c r="H7080" i="19"/>
  <c r="G7081" i="19"/>
  <c r="H12240" i="19"/>
  <c r="G12241" i="19"/>
  <c r="H5760" i="19"/>
  <c r="G5761" i="19"/>
  <c r="H8249" i="19"/>
  <c r="G8250" i="19"/>
  <c r="H3516" i="19"/>
  <c r="G3517" i="19"/>
  <c r="H8917" i="19"/>
  <c r="G8918" i="19"/>
  <c r="H2630" i="19"/>
  <c r="G2631" i="19"/>
  <c r="H926" i="19"/>
  <c r="G927" i="19"/>
  <c r="H6472" i="19"/>
  <c r="G6473" i="19"/>
  <c r="H9432" i="19"/>
  <c r="G9433" i="19"/>
  <c r="H4087" i="19"/>
  <c r="G4088" i="19"/>
  <c r="H12135" i="19"/>
  <c r="G12136" i="19"/>
  <c r="H12136" i="19" s="1"/>
  <c r="H9167" i="19"/>
  <c r="G9168" i="19"/>
  <c r="H10045" i="19"/>
  <c r="G10046" i="19"/>
  <c r="H864" i="19"/>
  <c r="G865" i="19"/>
  <c r="H2565" i="19"/>
  <c r="G2566" i="19"/>
  <c r="H6533" i="19"/>
  <c r="G6534" i="19"/>
  <c r="H4126" i="19"/>
  <c r="G4127" i="19"/>
  <c r="H6493" i="19"/>
  <c r="G6494" i="19"/>
  <c r="H4331" i="19"/>
  <c r="G4332" i="19"/>
  <c r="H10975" i="19"/>
  <c r="G10976" i="19"/>
  <c r="H3584" i="19"/>
  <c r="G3585" i="19"/>
  <c r="H1037" i="19"/>
  <c r="G1038" i="19"/>
  <c r="H6349" i="19"/>
  <c r="G6350" i="19"/>
  <c r="H8531" i="19"/>
  <c r="G8532" i="19"/>
  <c r="G814" i="19"/>
  <c r="H813" i="19"/>
  <c r="H6415" i="19"/>
  <c r="G6416" i="19"/>
  <c r="H11095" i="19"/>
  <c r="G11096" i="19"/>
  <c r="H7521" i="19"/>
  <c r="G7522" i="19"/>
  <c r="G7205" i="19"/>
  <c r="H7204" i="19"/>
  <c r="H11323" i="19"/>
  <c r="G11324" i="19"/>
  <c r="H3019" i="19"/>
  <c r="G3020" i="19"/>
  <c r="H3715" i="19"/>
  <c r="G3716" i="19"/>
  <c r="H1942" i="19"/>
  <c r="G1943" i="19"/>
  <c r="H6663" i="19"/>
  <c r="G6664" i="19"/>
  <c r="H10325" i="19"/>
  <c r="G10326" i="19"/>
  <c r="H11479" i="19"/>
  <c r="G11480" i="19"/>
  <c r="H12077" i="19"/>
  <c r="G12078" i="19"/>
  <c r="H5204" i="19"/>
  <c r="G5205" i="19"/>
  <c r="H4918" i="19"/>
  <c r="G4919" i="19"/>
  <c r="H9877" i="19"/>
  <c r="G9878" i="19"/>
  <c r="H2352" i="19"/>
  <c r="G2353" i="19"/>
  <c r="H9648" i="19"/>
  <c r="G9649" i="19"/>
  <c r="H9581" i="19"/>
  <c r="G9582" i="19"/>
  <c r="H5536" i="19"/>
  <c r="G5537" i="19"/>
  <c r="H1018" i="19"/>
  <c r="G1019" i="19"/>
  <c r="H1019" i="19" s="1"/>
  <c r="H11457" i="19"/>
  <c r="G11458" i="19"/>
  <c r="H2482" i="19"/>
  <c r="G2483" i="19"/>
  <c r="H6210" i="19"/>
  <c r="G6211" i="19"/>
  <c r="H3195" i="19"/>
  <c r="G3196" i="19"/>
  <c r="H3805" i="19"/>
  <c r="G3806" i="19"/>
  <c r="H7296" i="19"/>
  <c r="G7297" i="19"/>
  <c r="H7297" i="19" s="1"/>
  <c r="H1443" i="19"/>
  <c r="G1444" i="19"/>
  <c r="H7152" i="19"/>
  <c r="G7153" i="19"/>
  <c r="H5148" i="19"/>
  <c r="G5149" i="19"/>
  <c r="H2932" i="19"/>
  <c r="G2933" i="19"/>
  <c r="H10242" i="19"/>
  <c r="G10243" i="19"/>
  <c r="H4052" i="19"/>
  <c r="G4053" i="19"/>
  <c r="H3687" i="19"/>
  <c r="G3688" i="19"/>
  <c r="H5270" i="19"/>
  <c r="G5271" i="19"/>
  <c r="H2325" i="19"/>
  <c r="G2326" i="19"/>
  <c r="H11891" i="19"/>
  <c r="G11892" i="19"/>
  <c r="H11539" i="19"/>
  <c r="G11540" i="19"/>
  <c r="H9344" i="19"/>
  <c r="G9345" i="19"/>
  <c r="H11839" i="19"/>
  <c r="G11840" i="19"/>
  <c r="H463" i="19"/>
  <c r="G464" i="19"/>
  <c r="H4976" i="19"/>
  <c r="G4977" i="19"/>
  <c r="H2266" i="19"/>
  <c r="G2267" i="19"/>
  <c r="H10942" i="19"/>
  <c r="G10943" i="19"/>
  <c r="H7792" i="19"/>
  <c r="G7793" i="19"/>
  <c r="H10859" i="19"/>
  <c r="G10860" i="19"/>
  <c r="H7993" i="19"/>
  <c r="G7994" i="19"/>
  <c r="H9059" i="19"/>
  <c r="G9060" i="19"/>
  <c r="H1319" i="19"/>
  <c r="G1320" i="19"/>
  <c r="H9507" i="19"/>
  <c r="G9508" i="19"/>
  <c r="G1772" i="19"/>
  <c r="H1771" i="19"/>
  <c r="H7376" i="19"/>
  <c r="G7377" i="19"/>
  <c r="H12276" i="19"/>
  <c r="G12277" i="19"/>
  <c r="G3546" i="19"/>
  <c r="H3545" i="19"/>
  <c r="H6246" i="19"/>
  <c r="G6247" i="19"/>
  <c r="H7957" i="19"/>
  <c r="G7958" i="19"/>
  <c r="H9552" i="19"/>
  <c r="G9553" i="19"/>
  <c r="G1635" i="19"/>
  <c r="H1634" i="19"/>
  <c r="G4944" i="19"/>
  <c r="H4943" i="19"/>
  <c r="H12207" i="19"/>
  <c r="G12208" i="19"/>
  <c r="H5601" i="19"/>
  <c r="G5602" i="19"/>
  <c r="G5088" i="19"/>
  <c r="H5087" i="19"/>
  <c r="H2295" i="19"/>
  <c r="G2296" i="19"/>
  <c r="G6751" i="19"/>
  <c r="H6750" i="19"/>
  <c r="H9091" i="19"/>
  <c r="G9092" i="19"/>
  <c r="G7343" i="19"/>
  <c r="H7342" i="19"/>
  <c r="H4001" i="19"/>
  <c r="G4002" i="19"/>
  <c r="G8446" i="19"/>
  <c r="H8445" i="19"/>
  <c r="H9937" i="19"/>
  <c r="G9938" i="19"/>
  <c r="H5559" i="19"/>
  <c r="G5560" i="19"/>
  <c r="H1275" i="19"/>
  <c r="G1276" i="19"/>
  <c r="H7590" i="19"/>
  <c r="G7591" i="19"/>
  <c r="G5789" i="19"/>
  <c r="H5788" i="19"/>
  <c r="H8081" i="19"/>
  <c r="G8082" i="19"/>
  <c r="H6175" i="19"/>
  <c r="G6176" i="19"/>
  <c r="G3392" i="19"/>
  <c r="H3391" i="19"/>
  <c r="H11507" i="19"/>
  <c r="G11508" i="19"/>
  <c r="H9129" i="19"/>
  <c r="G9130" i="19"/>
  <c r="H4848" i="19"/>
  <c r="G4849" i="19"/>
  <c r="H3333" i="19"/>
  <c r="G3334" i="19"/>
  <c r="H7624" i="19"/>
  <c r="G7625" i="19"/>
  <c r="H1860" i="19"/>
  <c r="G1861" i="19"/>
  <c r="H10150" i="19"/>
  <c r="G10151" i="19"/>
  <c r="H5064" i="19"/>
  <c r="G5065" i="19"/>
  <c r="H2404" i="19"/>
  <c r="G2405" i="19"/>
  <c r="H1521" i="19"/>
  <c r="G1522" i="19"/>
  <c r="H32" i="19"/>
  <c r="G33" i="19"/>
  <c r="H7116" i="19"/>
  <c r="G7117" i="19"/>
  <c r="H2193" i="19"/>
  <c r="G2194" i="19"/>
  <c r="H5707" i="19"/>
  <c r="G5708" i="19"/>
  <c r="H4879" i="19"/>
  <c r="G4880" i="19"/>
  <c r="H11793" i="19"/>
  <c r="G11794" i="19"/>
  <c r="H2534" i="19"/>
  <c r="G2535" i="19"/>
  <c r="H11727" i="19"/>
  <c r="G11728" i="19"/>
  <c r="H10023" i="19"/>
  <c r="G10024" i="19"/>
  <c r="H5470" i="19"/>
  <c r="G5471" i="19"/>
  <c r="H11299" i="19"/>
  <c r="G11300" i="19"/>
  <c r="H7876" i="19"/>
  <c r="G7877" i="19"/>
  <c r="H10069" i="19"/>
  <c r="G10070" i="19"/>
  <c r="H5432" i="19"/>
  <c r="G5433" i="19"/>
  <c r="H6908" i="19"/>
  <c r="G6909" i="19"/>
  <c r="H9273" i="19"/>
  <c r="G9274" i="19"/>
  <c r="H950" i="19"/>
  <c r="G951" i="19"/>
  <c r="H8115" i="19"/>
  <c r="G8116" i="19"/>
  <c r="H10915" i="19"/>
  <c r="G10916" i="19"/>
  <c r="H9903" i="19"/>
  <c r="G9904" i="19"/>
  <c r="H7657" i="19"/>
  <c r="G7658" i="19"/>
  <c r="G6960" i="19"/>
  <c r="H6959" i="19"/>
  <c r="H11693" i="19"/>
  <c r="G11694" i="19"/>
  <c r="H11064" i="19"/>
  <c r="G11065" i="19"/>
  <c r="H427" i="19"/>
  <c r="G428" i="19"/>
  <c r="H10886" i="19"/>
  <c r="G10887" i="19"/>
  <c r="H11869" i="19"/>
  <c r="G11870" i="19"/>
  <c r="H10999" i="19"/>
  <c r="G11000" i="19"/>
  <c r="H214" i="19"/>
  <c r="G215" i="19"/>
  <c r="H7447" i="19"/>
  <c r="G7448" i="19"/>
  <c r="H2381" i="19"/>
  <c r="G2382" i="19"/>
  <c r="H11347" i="19"/>
  <c r="G11348" i="19"/>
  <c r="H11239" i="19"/>
  <c r="G11240" i="19"/>
  <c r="H5240" i="19"/>
  <c r="G5241" i="19"/>
  <c r="H7925" i="19"/>
  <c r="G7926" i="19"/>
  <c r="H9733" i="19"/>
  <c r="G9734" i="19"/>
  <c r="H8563" i="19"/>
  <c r="G8564" i="19"/>
  <c r="H10520" i="19"/>
  <c r="G10521" i="19"/>
  <c r="H6104" i="19"/>
  <c r="G6105" i="19"/>
  <c r="H5645" i="19"/>
  <c r="G5646" i="19"/>
  <c r="H10353" i="19"/>
  <c r="G10354" i="19"/>
  <c r="H9527" i="19"/>
  <c r="G9528" i="19"/>
  <c r="H3899" i="19"/>
  <c r="G3900" i="19"/>
  <c r="H1230" i="19"/>
  <c r="G1231" i="19"/>
  <c r="H1968" i="19"/>
  <c r="G1969" i="19"/>
  <c r="H6997" i="19"/>
  <c r="G6998" i="19"/>
  <c r="H1701" i="19"/>
  <c r="G1702" i="19"/>
  <c r="H1106" i="19"/>
  <c r="G1107" i="19"/>
  <c r="H1107" i="19" s="1"/>
  <c r="H514" i="19"/>
  <c r="G515" i="19"/>
  <c r="H2731" i="19"/>
  <c r="G2732" i="19"/>
  <c r="H1677" i="19"/>
  <c r="G1678" i="19"/>
  <c r="G8410" i="19"/>
  <c r="H8409" i="19"/>
  <c r="H5874" i="19"/>
  <c r="G5875" i="19"/>
  <c r="H4154" i="19"/>
  <c r="G4155" i="19"/>
  <c r="H9236" i="19"/>
  <c r="G9237" i="19"/>
  <c r="H4439" i="19"/>
  <c r="G4440" i="19"/>
  <c r="H11042" i="19"/>
  <c r="G11043" i="19"/>
  <c r="H8341" i="19"/>
  <c r="G8342" i="19"/>
  <c r="H5038" i="19"/>
  <c r="G5039" i="19"/>
  <c r="H2424" i="19"/>
  <c r="G2425" i="19"/>
  <c r="H4473" i="19"/>
  <c r="G4474" i="19"/>
  <c r="H6711" i="19"/>
  <c r="G6712" i="19"/>
  <c r="H6637" i="19"/>
  <c r="G6638" i="19"/>
  <c r="H9363" i="19"/>
  <c r="G9364" i="19"/>
  <c r="H1068" i="19"/>
  <c r="G1069" i="19"/>
  <c r="H10741" i="19"/>
  <c r="G10742" i="19"/>
  <c r="H283" i="19"/>
  <c r="G284" i="19"/>
  <c r="H8179" i="19"/>
  <c r="G8180" i="19"/>
  <c r="H11202" i="19"/>
  <c r="G11203" i="19"/>
  <c r="H6265" i="19"/>
  <c r="G6266" i="19"/>
  <c r="H779" i="19"/>
  <c r="G780" i="19"/>
  <c r="H3739" i="19"/>
  <c r="G3740" i="19"/>
  <c r="H10210" i="19"/>
  <c r="G10211" i="19"/>
  <c r="H671" i="19"/>
  <c r="G672" i="19"/>
  <c r="G314" i="19"/>
  <c r="H313" i="19"/>
  <c r="G566" i="19"/>
  <c r="H565" i="19"/>
  <c r="G10383" i="19"/>
  <c r="H10382" i="19"/>
  <c r="H647" i="19"/>
  <c r="G648" i="19"/>
  <c r="H10595" i="19"/>
  <c r="G10596" i="19"/>
  <c r="H3465" i="19"/>
  <c r="G3466" i="19"/>
  <c r="H3313" i="19"/>
  <c r="G3314" i="19"/>
  <c r="H6876" i="19"/>
  <c r="G6877" i="19"/>
  <c r="H6385" i="19"/>
  <c r="G6386" i="19"/>
  <c r="H5403" i="19"/>
  <c r="G5404" i="19"/>
  <c r="H10290" i="19"/>
  <c r="G10291" i="19"/>
  <c r="H8714" i="19"/>
  <c r="G8715" i="19"/>
  <c r="H3771" i="19"/>
  <c r="G3772" i="19"/>
  <c r="G3119" i="19"/>
  <c r="H3118" i="19"/>
  <c r="H4377" i="19"/>
  <c r="G4378" i="19"/>
  <c r="H246" i="19"/>
  <c r="G247" i="19"/>
  <c r="H8316" i="19"/>
  <c r="G8317" i="19"/>
  <c r="H8678" i="19"/>
  <c r="G8679" i="19"/>
  <c r="H10417" i="19"/>
  <c r="G10418" i="19"/>
  <c r="H1901" i="19"/>
  <c r="G1902" i="19"/>
  <c r="H11605" i="19"/>
  <c r="G11606" i="19"/>
  <c r="H8792" i="19"/>
  <c r="G8793" i="19"/>
  <c r="H2986" i="19"/>
  <c r="G2987" i="19"/>
  <c r="H4573" i="19"/>
  <c r="G4574" i="19"/>
  <c r="H8941" i="19"/>
  <c r="G8942" i="19"/>
  <c r="H4608" i="19"/>
  <c r="G4609" i="19"/>
  <c r="H4518" i="19"/>
  <c r="G4519" i="19"/>
  <c r="H5506" i="19"/>
  <c r="G5507" i="19"/>
  <c r="H1736" i="19"/>
  <c r="G1737" i="19"/>
  <c r="H7314" i="19"/>
  <c r="G7315" i="19"/>
  <c r="H4548" i="19"/>
  <c r="G4549" i="19"/>
  <c r="H2674" i="19"/>
  <c r="G2675" i="19"/>
  <c r="H3082" i="19"/>
  <c r="G3083" i="19"/>
  <c r="H6006" i="19"/>
  <c r="G6007" i="19"/>
  <c r="H11655" i="19"/>
  <c r="G11656" i="19"/>
  <c r="H4742" i="19"/>
  <c r="G4743" i="19"/>
  <c r="H2828" i="19"/>
  <c r="G2829" i="19"/>
  <c r="H3964" i="19"/>
  <c r="G3965" i="19"/>
  <c r="H12012" i="19"/>
  <c r="G12013" i="19"/>
  <c r="H10269" i="19"/>
  <c r="G10270" i="19"/>
  <c r="H4230" i="19"/>
  <c r="G4231" i="19"/>
  <c r="G4782" i="19"/>
  <c r="H4781" i="19"/>
  <c r="H6811" i="19"/>
  <c r="G6812" i="19"/>
  <c r="H10103" i="19"/>
  <c r="G10104" i="19"/>
  <c r="H6144" i="19"/>
  <c r="G6145" i="19"/>
  <c r="H9029" i="19"/>
  <c r="G9030" i="19"/>
  <c r="H708" i="19"/>
  <c r="G709" i="19"/>
  <c r="H1795" i="19"/>
  <c r="G1796" i="19"/>
  <c r="H10003" i="19"/>
  <c r="G10004" i="19"/>
  <c r="H1831" i="19"/>
  <c r="G1832" i="19"/>
  <c r="H3869" i="19"/>
  <c r="G3870" i="19"/>
  <c r="H12153" i="19"/>
  <c r="G12154" i="19"/>
  <c r="H3249" i="19"/>
  <c r="G3250" i="19"/>
  <c r="H6313" i="19"/>
  <c r="G6314" i="19"/>
  <c r="H179" i="19"/>
  <c r="G180" i="19"/>
  <c r="H7756" i="19"/>
  <c r="G7757" i="19"/>
  <c r="H8881" i="19"/>
  <c r="G8882" i="19"/>
  <c r="H4206" i="19"/>
  <c r="G4207" i="19"/>
  <c r="H11928" i="19"/>
  <c r="G11929" i="19"/>
  <c r="H992" i="19"/>
  <c r="G993" i="19"/>
  <c r="H11269" i="19"/>
  <c r="G11270" i="19"/>
  <c r="H9393" i="19"/>
  <c r="G9394" i="19"/>
  <c r="H3837" i="19"/>
  <c r="G3838" i="19"/>
  <c r="H152" i="19"/>
  <c r="G153" i="19"/>
  <c r="H1350" i="19"/>
  <c r="G1351" i="19"/>
  <c r="H8501" i="19"/>
  <c r="G8502" i="19"/>
  <c r="H9775" i="19"/>
  <c r="G9776" i="19"/>
  <c r="H9306" i="19"/>
  <c r="G9307" i="19"/>
  <c r="G5118" i="19"/>
  <c r="H5117" i="19"/>
  <c r="H10655" i="19"/>
  <c r="G10656" i="19"/>
  <c r="H11165" i="19"/>
  <c r="G11166" i="19"/>
  <c r="H7411" i="19"/>
  <c r="G7412" i="19"/>
  <c r="H9802" i="19"/>
  <c r="G9803" i="19"/>
  <c r="H8753" i="19"/>
  <c r="G8754" i="19"/>
  <c r="H8591" i="19"/>
  <c r="G8592" i="19"/>
  <c r="H4724" i="19"/>
  <c r="G4725" i="19"/>
  <c r="H4725" i="19" s="1"/>
  <c r="H3156" i="19"/>
  <c r="G3157" i="19"/>
  <c r="H2158" i="19"/>
  <c r="G2159" i="19"/>
  <c r="H8990" i="19"/>
  <c r="G8991" i="19"/>
  <c r="G745" i="19"/>
  <c r="H744" i="19"/>
  <c r="H10176" i="19"/>
  <c r="G10177" i="19"/>
  <c r="G4646" i="19"/>
  <c r="H4645" i="19"/>
  <c r="H1190" i="19"/>
  <c r="G1191" i="19"/>
  <c r="H1142" i="19"/>
  <c r="G1143" i="19"/>
  <c r="H7272" i="19"/>
  <c r="G7273" i="19"/>
  <c r="Q67" i="20"/>
  <c r="W15" i="20"/>
  <c r="W36" i="20"/>
  <c r="Q33" i="20"/>
  <c r="Q32" i="20"/>
  <c r="W31" i="20"/>
  <c r="Q6" i="20"/>
  <c r="Q43" i="20"/>
  <c r="Q60" i="20"/>
  <c r="W51" i="20"/>
  <c r="Q10" i="20"/>
  <c r="Q52" i="20"/>
  <c r="W67" i="20"/>
  <c r="W43" i="20"/>
  <c r="Q83" i="20"/>
  <c r="W52" i="20"/>
  <c r="W27" i="20"/>
  <c r="W68" i="20"/>
  <c r="Q68" i="20"/>
  <c r="W76" i="20"/>
  <c r="R33" i="20"/>
  <c r="X43" i="20"/>
  <c r="R36" i="20"/>
  <c r="R43" i="20"/>
  <c r="X76" i="20"/>
  <c r="X44" i="20"/>
  <c r="R11" i="20"/>
  <c r="R44" i="20"/>
  <c r="R23" i="20"/>
  <c r="X75" i="20"/>
  <c r="R32" i="20"/>
  <c r="X59" i="20"/>
  <c r="X20" i="20"/>
  <c r="X15" i="20"/>
  <c r="R52" i="20"/>
  <c r="R27" i="20"/>
  <c r="R10" i="20"/>
  <c r="R25" i="20"/>
  <c r="X51" i="20"/>
  <c r="R6" i="20"/>
  <c r="R60" i="20"/>
  <c r="X29" i="20"/>
  <c r="X36" i="20"/>
  <c r="X68" i="20"/>
  <c r="R68" i="20"/>
  <c r="R67" i="20"/>
  <c r="R76" i="20"/>
  <c r="X27" i="20"/>
  <c r="R83" i="20"/>
  <c r="X52" i="20"/>
  <c r="X67" i="20"/>
  <c r="X31" i="20"/>
  <c r="H2232" i="19" l="1"/>
  <c r="G2233" i="19"/>
  <c r="H2857" i="19"/>
  <c r="G2858" i="19"/>
  <c r="H6074" i="19"/>
  <c r="G6075" i="19"/>
  <c r="G2118" i="19"/>
  <c r="H2118" i="19" s="1"/>
  <c r="H2117" i="19"/>
  <c r="H836" i="19"/>
  <c r="G837" i="19"/>
  <c r="X18" i="20"/>
  <c r="X83" i="20"/>
  <c r="H9966" i="19"/>
  <c r="G9967" i="19"/>
  <c r="H1409" i="19"/>
  <c r="G1410" i="19"/>
  <c r="H3365" i="19"/>
  <c r="G3366" i="19"/>
  <c r="H6788" i="19"/>
  <c r="G6789" i="19"/>
  <c r="H8377" i="19"/>
  <c r="G8378" i="19"/>
  <c r="H597" i="19"/>
  <c r="G598" i="19"/>
  <c r="H4309" i="19"/>
  <c r="G4310" i="19"/>
  <c r="H7044" i="19"/>
  <c r="G7045" i="19"/>
  <c r="H383" i="19"/>
  <c r="G384" i="19"/>
  <c r="H5911" i="19"/>
  <c r="G5912" i="19"/>
  <c r="G3413" i="19"/>
  <c r="H3412" i="19"/>
  <c r="H1553" i="19"/>
  <c r="G1554" i="19"/>
  <c r="H1386" i="19"/>
  <c r="G1387" i="19"/>
  <c r="H9831" i="19"/>
  <c r="G9832" i="19"/>
  <c r="H2136" i="19"/>
  <c r="G2137" i="19"/>
  <c r="G3662" i="19"/>
  <c r="H3661" i="19"/>
  <c r="H4688" i="19"/>
  <c r="G4689" i="19"/>
  <c r="G5814" i="19"/>
  <c r="H5813" i="19"/>
  <c r="G8284" i="19"/>
  <c r="H8283" i="19"/>
  <c r="H5837" i="19"/>
  <c r="G5838" i="19"/>
  <c r="G5940" i="19"/>
  <c r="H5939" i="19"/>
  <c r="H8145" i="19"/>
  <c r="G8146" i="19"/>
  <c r="H8220" i="19"/>
  <c r="G8221" i="19"/>
  <c r="H5339" i="19"/>
  <c r="G5340" i="19"/>
  <c r="H1482" i="19"/>
  <c r="G1483" i="19"/>
  <c r="H4828" i="19"/>
  <c r="G4829" i="19"/>
  <c r="H2060" i="19"/>
  <c r="G2061" i="19"/>
  <c r="H7682" i="19"/>
  <c r="G7683" i="19"/>
  <c r="H7722" i="19"/>
  <c r="G7723" i="19"/>
  <c r="H7273" i="19"/>
  <c r="G7274" i="19"/>
  <c r="H8991" i="19"/>
  <c r="G8992" i="19"/>
  <c r="H9803" i="19"/>
  <c r="G9804" i="19"/>
  <c r="H9776" i="19"/>
  <c r="G9777" i="19"/>
  <c r="H3838" i="19"/>
  <c r="G3839" i="19"/>
  <c r="H8882" i="19"/>
  <c r="G8883" i="19"/>
  <c r="H12154" i="19"/>
  <c r="G12155" i="19"/>
  <c r="H709" i="19"/>
  <c r="G710" i="19"/>
  <c r="H6812" i="19"/>
  <c r="G6813" i="19"/>
  <c r="H2829" i="19"/>
  <c r="G2830" i="19"/>
  <c r="H2675" i="19"/>
  <c r="G2676" i="19"/>
  <c r="H4519" i="19"/>
  <c r="G4520" i="19"/>
  <c r="H11606" i="19"/>
  <c r="G11607" i="19"/>
  <c r="H5404" i="19"/>
  <c r="G5405" i="19"/>
  <c r="H648" i="19"/>
  <c r="G649" i="19"/>
  <c r="H284" i="19"/>
  <c r="G285" i="19"/>
  <c r="H6638" i="19"/>
  <c r="G6639" i="19"/>
  <c r="H11043" i="19"/>
  <c r="G11044" i="19"/>
  <c r="H1678" i="19"/>
  <c r="G1679" i="19"/>
  <c r="H1969" i="19"/>
  <c r="G1970" i="19"/>
  <c r="H5646" i="19"/>
  <c r="G5647" i="19"/>
  <c r="H7926" i="19"/>
  <c r="G7927" i="19"/>
  <c r="H215" i="19"/>
  <c r="G216" i="19"/>
  <c r="H11065" i="19"/>
  <c r="G11066" i="19"/>
  <c r="H10916" i="19"/>
  <c r="G10917" i="19"/>
  <c r="H10070" i="19"/>
  <c r="G10071" i="19"/>
  <c r="H5708" i="19"/>
  <c r="G5709" i="19"/>
  <c r="H5065" i="19"/>
  <c r="G5066" i="19"/>
  <c r="H9130" i="19"/>
  <c r="G9131" i="19"/>
  <c r="H4002" i="19"/>
  <c r="G4003" i="19"/>
  <c r="H5602" i="19"/>
  <c r="G5603" i="19"/>
  <c r="H6247" i="19"/>
  <c r="G6248" i="19"/>
  <c r="H6248" i="19" s="1"/>
  <c r="H1320" i="19"/>
  <c r="G1321" i="19"/>
  <c r="H10943" i="19"/>
  <c r="G10944" i="19"/>
  <c r="H11540" i="19"/>
  <c r="G11541" i="19"/>
  <c r="H4053" i="19"/>
  <c r="G4054" i="19"/>
  <c r="H7153" i="19"/>
  <c r="G7154" i="19"/>
  <c r="H2483" i="19"/>
  <c r="G2484" i="19"/>
  <c r="G2354" i="19"/>
  <c r="H2353" i="19"/>
  <c r="H10326" i="19"/>
  <c r="G10327" i="19"/>
  <c r="H8532" i="19"/>
  <c r="G8533" i="19"/>
  <c r="G4333" i="19"/>
  <c r="H4332" i="19"/>
  <c r="H6473" i="19"/>
  <c r="G6474" i="19"/>
  <c r="H5761" i="19"/>
  <c r="G5762" i="19"/>
  <c r="H10450" i="19"/>
  <c r="G10451" i="19"/>
  <c r="H10692" i="19"/>
  <c r="G10693" i="19"/>
  <c r="H9614" i="19"/>
  <c r="G9615" i="19"/>
  <c r="H2792" i="19"/>
  <c r="G2793" i="19"/>
  <c r="H10634" i="19"/>
  <c r="G10635" i="19"/>
  <c r="H6602" i="19"/>
  <c r="G6603" i="19"/>
  <c r="H7841" i="19"/>
  <c r="G7842" i="19"/>
  <c r="H2895" i="19"/>
  <c r="G2896" i="19"/>
  <c r="G5790" i="19"/>
  <c r="H5789" i="19"/>
  <c r="G7206" i="19"/>
  <c r="H7205" i="19"/>
  <c r="H1143" i="19"/>
  <c r="G1144" i="19"/>
  <c r="H2159" i="19"/>
  <c r="G2160" i="19"/>
  <c r="H7412" i="19"/>
  <c r="G7413" i="19"/>
  <c r="H8502" i="19"/>
  <c r="G8503" i="19"/>
  <c r="H9394" i="19"/>
  <c r="G9395" i="19"/>
  <c r="H7757" i="19"/>
  <c r="G7758" i="19"/>
  <c r="G3871" i="19"/>
  <c r="H3870" i="19"/>
  <c r="H9030" i="19"/>
  <c r="G9031" i="19"/>
  <c r="H4743" i="19"/>
  <c r="G4744" i="19"/>
  <c r="H4549" i="19"/>
  <c r="G4550" i="19"/>
  <c r="H4609" i="19"/>
  <c r="G4610" i="19"/>
  <c r="H1902" i="19"/>
  <c r="G1903" i="19"/>
  <c r="H4378" i="19"/>
  <c r="G4379" i="19"/>
  <c r="H6386" i="19"/>
  <c r="G6387" i="19"/>
  <c r="H3740" i="19"/>
  <c r="G3741" i="19"/>
  <c r="H6712" i="19"/>
  <c r="G6713" i="19"/>
  <c r="G4441" i="19"/>
  <c r="H4440" i="19"/>
  <c r="H2732" i="19"/>
  <c r="G2733" i="19"/>
  <c r="G1232" i="19"/>
  <c r="H1231" i="19"/>
  <c r="H6105" i="19"/>
  <c r="G6106" i="19"/>
  <c r="H5241" i="19"/>
  <c r="G5242" i="19"/>
  <c r="H11000" i="19"/>
  <c r="G11001" i="19"/>
  <c r="H11694" i="19"/>
  <c r="G11695" i="19"/>
  <c r="H8116" i="19"/>
  <c r="G8117" i="19"/>
  <c r="H7877" i="19"/>
  <c r="G7878" i="19"/>
  <c r="H11728" i="19"/>
  <c r="G11729" i="19"/>
  <c r="H2194" i="19"/>
  <c r="G2195" i="19"/>
  <c r="H10151" i="19"/>
  <c r="G10152" i="19"/>
  <c r="H11508" i="19"/>
  <c r="G11509" i="19"/>
  <c r="G7592" i="19"/>
  <c r="H7591" i="19"/>
  <c r="H12208" i="19"/>
  <c r="G12209" i="19"/>
  <c r="H9060" i="19"/>
  <c r="G9061" i="19"/>
  <c r="H2267" i="19"/>
  <c r="G2268" i="19"/>
  <c r="H11892" i="19"/>
  <c r="G11893" i="19"/>
  <c r="H10243" i="19"/>
  <c r="G10244" i="19"/>
  <c r="H1444" i="19"/>
  <c r="G1445" i="19"/>
  <c r="H11458" i="19"/>
  <c r="G11459" i="19"/>
  <c r="G9879" i="19"/>
  <c r="H9878" i="19"/>
  <c r="G6665" i="19"/>
  <c r="H6664" i="19"/>
  <c r="H7522" i="19"/>
  <c r="G7523" i="19"/>
  <c r="H6350" i="19"/>
  <c r="G6351" i="19"/>
  <c r="H6494" i="19"/>
  <c r="G6495" i="19"/>
  <c r="H10046" i="19"/>
  <c r="G10047" i="19"/>
  <c r="G928" i="19"/>
  <c r="H927" i="19"/>
  <c r="G12242" i="19"/>
  <c r="H12241" i="19"/>
  <c r="H4183" i="19"/>
  <c r="G4184" i="19"/>
  <c r="H2599" i="19"/>
  <c r="G2600" i="19"/>
  <c r="H8846" i="19"/>
  <c r="G8847" i="19"/>
  <c r="H9676" i="19"/>
  <c r="G9677" i="19"/>
  <c r="G365" i="19"/>
  <c r="H365" i="19" s="1"/>
  <c r="H364" i="19"/>
  <c r="H10559" i="19"/>
  <c r="G10560" i="19"/>
  <c r="H7487" i="19"/>
  <c r="G7488" i="19"/>
  <c r="G7344" i="19"/>
  <c r="H7343" i="19"/>
  <c r="H3546" i="19"/>
  <c r="G3547" i="19"/>
  <c r="G7236" i="19"/>
  <c r="H7235" i="19"/>
  <c r="H4782" i="19"/>
  <c r="G4783" i="19"/>
  <c r="H10383" i="19"/>
  <c r="G10384" i="19"/>
  <c r="H1191" i="19"/>
  <c r="G1192" i="19"/>
  <c r="H3157" i="19"/>
  <c r="G3158" i="19"/>
  <c r="H11166" i="19"/>
  <c r="G11167" i="19"/>
  <c r="H11270" i="19"/>
  <c r="G11271" i="19"/>
  <c r="H180" i="19"/>
  <c r="G181" i="19"/>
  <c r="H1832" i="19"/>
  <c r="G1833" i="19"/>
  <c r="H6145" i="19"/>
  <c r="G6146" i="19"/>
  <c r="G4232" i="19"/>
  <c r="H4231" i="19"/>
  <c r="H11656" i="19"/>
  <c r="G11657" i="19"/>
  <c r="H7315" i="19"/>
  <c r="G7316" i="19"/>
  <c r="H8942" i="19"/>
  <c r="G8943" i="19"/>
  <c r="H10418" i="19"/>
  <c r="G10419" i="19"/>
  <c r="H6877" i="19"/>
  <c r="G6878" i="19"/>
  <c r="G781" i="19"/>
  <c r="H780" i="19"/>
  <c r="H10742" i="19"/>
  <c r="G10743" i="19"/>
  <c r="H4474" i="19"/>
  <c r="G4475" i="19"/>
  <c r="H9237" i="19"/>
  <c r="G9238" i="19"/>
  <c r="H515" i="19"/>
  <c r="G516" i="19"/>
  <c r="H10521" i="19"/>
  <c r="G10522" i="19"/>
  <c r="H11240" i="19"/>
  <c r="G11241" i="19"/>
  <c r="H11870" i="19"/>
  <c r="G11871" i="19"/>
  <c r="H951" i="19"/>
  <c r="G952" i="19"/>
  <c r="H11300" i="19"/>
  <c r="G11301" i="19"/>
  <c r="H2535" i="19"/>
  <c r="G2536" i="19"/>
  <c r="H7117" i="19"/>
  <c r="G7118" i="19"/>
  <c r="H1861" i="19"/>
  <c r="G1862" i="19"/>
  <c r="H1276" i="19"/>
  <c r="G1277" i="19"/>
  <c r="H9092" i="19"/>
  <c r="G9093" i="19"/>
  <c r="H12277" i="19"/>
  <c r="G12278" i="19"/>
  <c r="H7994" i="19"/>
  <c r="G7995" i="19"/>
  <c r="H7995" i="19" s="1"/>
  <c r="H4977" i="19"/>
  <c r="G4978" i="19"/>
  <c r="H2326" i="19"/>
  <c r="G2327" i="19"/>
  <c r="G4920" i="19"/>
  <c r="H4919" i="19"/>
  <c r="H1943" i="19"/>
  <c r="G1944" i="19"/>
  <c r="H11096" i="19"/>
  <c r="G11097" i="19"/>
  <c r="G1039" i="19"/>
  <c r="H1038" i="19"/>
  <c r="H4127" i="19"/>
  <c r="G4128" i="19"/>
  <c r="H9168" i="19"/>
  <c r="G9169" i="19"/>
  <c r="H2631" i="19"/>
  <c r="G2632" i="19"/>
  <c r="H7081" i="19"/>
  <c r="G7082" i="19"/>
  <c r="H11402" i="19"/>
  <c r="G11403" i="19"/>
  <c r="G68" i="19"/>
  <c r="H67" i="19"/>
  <c r="H9474" i="19"/>
  <c r="G9475" i="19"/>
  <c r="H11974" i="19"/>
  <c r="G11975" i="19"/>
  <c r="H10127" i="19"/>
  <c r="G10128" i="19"/>
  <c r="H6686" i="19"/>
  <c r="G6687" i="19"/>
  <c r="G6845" i="19"/>
  <c r="H6844" i="19"/>
  <c r="H566" i="19"/>
  <c r="G567" i="19"/>
  <c r="G6961" i="19"/>
  <c r="H6960" i="19"/>
  <c r="G3393" i="19"/>
  <c r="H3392" i="19"/>
  <c r="H4944" i="19"/>
  <c r="G4945" i="19"/>
  <c r="H3119" i="19"/>
  <c r="G3120" i="19"/>
  <c r="H10656" i="19"/>
  <c r="G10657" i="19"/>
  <c r="H993" i="19"/>
  <c r="G994" i="19"/>
  <c r="H6314" i="19"/>
  <c r="G6315" i="19"/>
  <c r="H10004" i="19"/>
  <c r="G10005" i="19"/>
  <c r="H10104" i="19"/>
  <c r="G10105" i="19"/>
  <c r="H10270" i="19"/>
  <c r="G10271" i="19"/>
  <c r="H6007" i="19"/>
  <c r="G6008" i="19"/>
  <c r="H1737" i="19"/>
  <c r="G1738" i="19"/>
  <c r="H4574" i="19"/>
  <c r="G4575" i="19"/>
  <c r="H8679" i="19"/>
  <c r="G8680" i="19"/>
  <c r="H3772" i="19"/>
  <c r="G3773" i="19"/>
  <c r="H3314" i="19"/>
  <c r="G3315" i="19"/>
  <c r="H6266" i="19"/>
  <c r="G6267" i="19"/>
  <c r="H2425" i="19"/>
  <c r="G2426" i="19"/>
  <c r="H4155" i="19"/>
  <c r="G4156" i="19"/>
  <c r="G3901" i="19"/>
  <c r="H3900" i="19"/>
  <c r="H8564" i="19"/>
  <c r="G8565" i="19"/>
  <c r="H11348" i="19"/>
  <c r="G11349" i="19"/>
  <c r="H10887" i="19"/>
  <c r="G10888" i="19"/>
  <c r="H9274" i="19"/>
  <c r="G9275" i="19"/>
  <c r="H5471" i="19"/>
  <c r="G5472" i="19"/>
  <c r="H11794" i="19"/>
  <c r="G11795" i="19"/>
  <c r="H33" i="19"/>
  <c r="G34" i="19"/>
  <c r="G7626" i="19"/>
  <c r="H7625" i="19"/>
  <c r="H6176" i="19"/>
  <c r="G6177" i="19"/>
  <c r="H5560" i="19"/>
  <c r="G5561" i="19"/>
  <c r="H7377" i="19"/>
  <c r="G7378" i="19"/>
  <c r="H10860" i="19"/>
  <c r="G10861" i="19"/>
  <c r="H464" i="19"/>
  <c r="G465" i="19"/>
  <c r="G2934" i="19"/>
  <c r="H2933" i="19"/>
  <c r="H3806" i="19"/>
  <c r="G3807" i="19"/>
  <c r="H5537" i="19"/>
  <c r="G5538" i="19"/>
  <c r="H5205" i="19"/>
  <c r="G5206" i="19"/>
  <c r="H3716" i="19"/>
  <c r="G3717" i="19"/>
  <c r="G6417" i="19"/>
  <c r="H6416" i="19"/>
  <c r="H3585" i="19"/>
  <c r="G3586" i="19"/>
  <c r="H6534" i="19"/>
  <c r="G6535" i="19"/>
  <c r="H8918" i="19"/>
  <c r="G8919" i="19"/>
  <c r="H2040" i="19"/>
  <c r="G2041" i="19"/>
  <c r="H2041" i="19" s="1"/>
  <c r="H8048" i="19"/>
  <c r="G8049" i="19"/>
  <c r="H5368" i="19"/>
  <c r="G5369" i="19"/>
  <c r="H11764" i="19"/>
  <c r="G11765" i="19"/>
  <c r="G4804" i="19"/>
  <c r="H4803" i="19"/>
  <c r="G4405" i="19"/>
  <c r="H4404" i="19"/>
  <c r="H3932" i="19"/>
  <c r="G3933" i="19"/>
  <c r="H314" i="19"/>
  <c r="G315" i="19"/>
  <c r="H6751" i="19"/>
  <c r="G6752" i="19"/>
  <c r="H1635" i="19"/>
  <c r="G1636" i="19"/>
  <c r="G6036" i="19"/>
  <c r="H6035" i="19"/>
  <c r="G3279" i="19"/>
  <c r="H3278" i="19"/>
  <c r="H5178" i="19"/>
  <c r="G5179" i="19"/>
  <c r="H10177" i="19"/>
  <c r="G10178" i="19"/>
  <c r="H8592" i="19"/>
  <c r="G8593" i="19"/>
  <c r="H1351" i="19"/>
  <c r="G1352" i="19"/>
  <c r="H11929" i="19"/>
  <c r="G11930" i="19"/>
  <c r="H3250" i="19"/>
  <c r="G3251" i="19"/>
  <c r="H12013" i="19"/>
  <c r="G12014" i="19"/>
  <c r="G3084" i="19"/>
  <c r="H3083" i="19"/>
  <c r="G2988" i="19"/>
  <c r="H2987" i="19"/>
  <c r="H8317" i="19"/>
  <c r="G8318" i="19"/>
  <c r="H8715" i="19"/>
  <c r="G8716" i="19"/>
  <c r="H3466" i="19"/>
  <c r="G3467" i="19"/>
  <c r="H672" i="19"/>
  <c r="G673" i="19"/>
  <c r="H11203" i="19"/>
  <c r="G11204" i="19"/>
  <c r="G1070" i="19"/>
  <c r="H1069" i="19"/>
  <c r="G5040" i="19"/>
  <c r="H5039" i="19"/>
  <c r="H5875" i="19"/>
  <c r="G5876" i="19"/>
  <c r="G1703" i="19"/>
  <c r="H1702" i="19"/>
  <c r="H9528" i="19"/>
  <c r="G9529" i="19"/>
  <c r="H2382" i="19"/>
  <c r="G2383" i="19"/>
  <c r="H428" i="19"/>
  <c r="G429" i="19"/>
  <c r="H7658" i="19"/>
  <c r="G7659" i="19"/>
  <c r="H6909" i="19"/>
  <c r="G6910" i="19"/>
  <c r="H10024" i="19"/>
  <c r="G10025" i="19"/>
  <c r="H1522" i="19"/>
  <c r="G1523" i="19"/>
  <c r="H3334" i="19"/>
  <c r="G3335" i="19"/>
  <c r="H9938" i="19"/>
  <c r="G9939" i="19"/>
  <c r="G2297" i="19"/>
  <c r="H2296" i="19"/>
  <c r="H9553" i="19"/>
  <c r="G9554" i="19"/>
  <c r="H11840" i="19"/>
  <c r="G11841" i="19"/>
  <c r="H5271" i="19"/>
  <c r="G5272" i="19"/>
  <c r="H5149" i="19"/>
  <c r="G5150" i="19"/>
  <c r="H3196" i="19"/>
  <c r="G3197" i="19"/>
  <c r="H9582" i="19"/>
  <c r="G9583" i="19"/>
  <c r="H12078" i="19"/>
  <c r="G12079" i="19"/>
  <c r="H3020" i="19"/>
  <c r="G3021" i="19"/>
  <c r="H2566" i="19"/>
  <c r="G2567" i="19"/>
  <c r="H4088" i="19"/>
  <c r="G4089" i="19"/>
  <c r="H3517" i="19"/>
  <c r="G3518" i="19"/>
  <c r="H1588" i="19"/>
  <c r="G1589" i="19"/>
  <c r="H9705" i="19"/>
  <c r="G9706" i="19"/>
  <c r="H6448" i="19"/>
  <c r="G6449" i="19"/>
  <c r="H120" i="19"/>
  <c r="G121" i="19"/>
  <c r="H9198" i="19"/>
  <c r="G9199" i="19"/>
  <c r="H3616" i="19"/>
  <c r="G3617" i="19"/>
  <c r="H2509" i="19"/>
  <c r="G2510" i="19"/>
  <c r="H903" i="19"/>
  <c r="G904" i="19"/>
  <c r="H4282" i="19"/>
  <c r="G4283" i="19"/>
  <c r="H2004" i="19"/>
  <c r="G2005" i="19"/>
  <c r="H1772" i="19"/>
  <c r="G1773" i="19"/>
  <c r="H4646" i="19"/>
  <c r="G4647" i="19"/>
  <c r="H5118" i="19"/>
  <c r="G5119" i="19"/>
  <c r="G8755" i="19"/>
  <c r="H8754" i="19"/>
  <c r="H9307" i="19"/>
  <c r="G9308" i="19"/>
  <c r="H153" i="19"/>
  <c r="G154" i="19"/>
  <c r="H4207" i="19"/>
  <c r="G4208" i="19"/>
  <c r="H1796" i="19"/>
  <c r="G1797" i="19"/>
  <c r="H3965" i="19"/>
  <c r="G3966" i="19"/>
  <c r="H5507" i="19"/>
  <c r="G5508" i="19"/>
  <c r="H8793" i="19"/>
  <c r="G8794" i="19"/>
  <c r="H247" i="19"/>
  <c r="G248" i="19"/>
  <c r="H10291" i="19"/>
  <c r="G10292" i="19"/>
  <c r="H10596" i="19"/>
  <c r="G10597" i="19"/>
  <c r="H10211" i="19"/>
  <c r="G10212" i="19"/>
  <c r="H8180" i="19"/>
  <c r="G8181" i="19"/>
  <c r="H9364" i="19"/>
  <c r="G9365" i="19"/>
  <c r="H8342" i="19"/>
  <c r="G8343" i="19"/>
  <c r="H6998" i="19"/>
  <c r="G6999" i="19"/>
  <c r="H10354" i="19"/>
  <c r="G10355" i="19"/>
  <c r="H9734" i="19"/>
  <c r="G9735" i="19"/>
  <c r="H7448" i="19"/>
  <c r="G7449" i="19"/>
  <c r="H9904" i="19"/>
  <c r="G9905" i="19"/>
  <c r="H5433" i="19"/>
  <c r="G5434" i="19"/>
  <c r="G4881" i="19"/>
  <c r="H4880" i="19"/>
  <c r="H2405" i="19"/>
  <c r="G2406" i="19"/>
  <c r="G4850" i="19"/>
  <c r="H4849" i="19"/>
  <c r="H8082" i="19"/>
  <c r="G8083" i="19"/>
  <c r="H7958" i="19"/>
  <c r="G7959" i="19"/>
  <c r="H9508" i="19"/>
  <c r="G9509" i="19"/>
  <c r="H7793" i="19"/>
  <c r="G7794" i="19"/>
  <c r="H9345" i="19"/>
  <c r="G9346" i="19"/>
  <c r="H9346" i="19" s="1"/>
  <c r="H3688" i="19"/>
  <c r="G3689" i="19"/>
  <c r="H6211" i="19"/>
  <c r="G6212" i="19"/>
  <c r="H9649" i="19"/>
  <c r="G9650" i="19"/>
  <c r="H11480" i="19"/>
  <c r="G11481" i="19"/>
  <c r="H11324" i="19"/>
  <c r="G11325" i="19"/>
  <c r="H10976" i="19"/>
  <c r="G10977" i="19"/>
  <c r="H865" i="19"/>
  <c r="G866" i="19"/>
  <c r="H9433" i="19"/>
  <c r="G9434" i="19"/>
  <c r="H8250" i="19"/>
  <c r="G8251" i="19"/>
  <c r="H5011" i="19"/>
  <c r="G5012" i="19"/>
  <c r="H8646" i="19"/>
  <c r="G8647" i="19"/>
  <c r="H11584" i="19"/>
  <c r="G11585" i="19"/>
  <c r="H10779" i="19"/>
  <c r="G10780" i="19"/>
  <c r="H12106" i="19"/>
  <c r="G12107" i="19"/>
  <c r="H8015" i="19"/>
  <c r="G8016" i="19"/>
  <c r="H11132" i="19"/>
  <c r="G11133" i="19"/>
  <c r="H745" i="19"/>
  <c r="G746" i="19"/>
  <c r="H8410" i="19"/>
  <c r="G8411" i="19"/>
  <c r="H8446" i="19"/>
  <c r="G8447" i="19"/>
  <c r="H5088" i="19"/>
  <c r="G5089" i="19"/>
  <c r="H814" i="19"/>
  <c r="G815" i="19"/>
  <c r="H1554" i="19" l="1"/>
  <c r="G1555" i="19"/>
  <c r="H598" i="19"/>
  <c r="G599" i="19"/>
  <c r="H5814" i="19"/>
  <c r="G5815" i="19"/>
  <c r="H7723" i="19"/>
  <c r="G7724" i="19"/>
  <c r="H8221" i="19"/>
  <c r="G8222" i="19"/>
  <c r="G4690" i="19"/>
  <c r="H4689" i="19"/>
  <c r="G8379" i="19"/>
  <c r="H8378" i="19"/>
  <c r="G838" i="19"/>
  <c r="H837" i="19"/>
  <c r="G3414" i="19"/>
  <c r="H3413" i="19"/>
  <c r="H7683" i="19"/>
  <c r="G7684" i="19"/>
  <c r="H8146" i="19"/>
  <c r="G8147" i="19"/>
  <c r="G5913" i="19"/>
  <c r="H5912" i="19"/>
  <c r="H6789" i="19"/>
  <c r="G6790" i="19"/>
  <c r="H3662" i="19"/>
  <c r="G3663" i="19"/>
  <c r="G2062" i="19"/>
  <c r="H2061" i="19"/>
  <c r="H2137" i="19"/>
  <c r="G2138" i="19"/>
  <c r="H384" i="19"/>
  <c r="G385" i="19"/>
  <c r="H3366" i="19"/>
  <c r="G3367" i="19"/>
  <c r="H6075" i="19"/>
  <c r="G6076" i="19"/>
  <c r="H5340" i="19"/>
  <c r="G5341" i="19"/>
  <c r="H5940" i="19"/>
  <c r="G5941" i="19"/>
  <c r="H4829" i="19"/>
  <c r="G4830" i="19"/>
  <c r="H4830" i="19" s="1"/>
  <c r="H5838" i="19"/>
  <c r="G5839" i="19"/>
  <c r="H9832" i="19"/>
  <c r="G9833" i="19"/>
  <c r="H7045" i="19"/>
  <c r="G7046" i="19"/>
  <c r="H1410" i="19"/>
  <c r="G1411" i="19"/>
  <c r="H2858" i="19"/>
  <c r="G2859" i="19"/>
  <c r="H1483" i="19"/>
  <c r="G1484" i="19"/>
  <c r="H1387" i="19"/>
  <c r="G1388" i="19"/>
  <c r="H4310" i="19"/>
  <c r="G4311" i="19"/>
  <c r="H9967" i="19"/>
  <c r="G9968" i="19"/>
  <c r="H2233" i="19"/>
  <c r="G2234" i="19"/>
  <c r="H8284" i="19"/>
  <c r="G8285" i="19"/>
  <c r="H10977" i="19"/>
  <c r="G10978" i="19"/>
  <c r="H10978" i="19" s="1"/>
  <c r="H3689" i="19"/>
  <c r="G3690" i="19"/>
  <c r="H9365" i="19"/>
  <c r="G9366" i="19"/>
  <c r="H5040" i="19"/>
  <c r="G5041" i="19"/>
  <c r="H3279" i="19"/>
  <c r="G3280" i="19"/>
  <c r="H4405" i="19"/>
  <c r="G4406" i="19"/>
  <c r="H5472" i="19"/>
  <c r="G5473" i="19"/>
  <c r="H3773" i="19"/>
  <c r="G3774" i="19"/>
  <c r="H10105" i="19"/>
  <c r="G10106" i="19"/>
  <c r="H3120" i="19"/>
  <c r="G3121" i="19"/>
  <c r="H6687" i="19"/>
  <c r="G6688" i="19"/>
  <c r="H6688" i="19" s="1"/>
  <c r="H11403" i="19"/>
  <c r="G11404" i="19"/>
  <c r="H11097" i="19"/>
  <c r="G11098" i="19"/>
  <c r="H2536" i="19"/>
  <c r="G2537" i="19"/>
  <c r="H6878" i="19"/>
  <c r="G6879" i="19"/>
  <c r="H6146" i="19"/>
  <c r="G6147" i="19"/>
  <c r="H3158" i="19"/>
  <c r="G3159" i="19"/>
  <c r="H8847" i="19"/>
  <c r="G8848" i="19"/>
  <c r="H6495" i="19"/>
  <c r="G6496" i="19"/>
  <c r="H1445" i="19"/>
  <c r="G1446" i="19"/>
  <c r="H8117" i="19"/>
  <c r="G8118" i="19"/>
  <c r="H2733" i="19"/>
  <c r="G2734" i="19"/>
  <c r="H4379" i="19"/>
  <c r="G4380" i="19"/>
  <c r="H1144" i="19"/>
  <c r="G1145" i="19"/>
  <c r="H6603" i="19"/>
  <c r="G6604" i="19"/>
  <c r="H5762" i="19"/>
  <c r="G5763" i="19"/>
  <c r="H1321" i="19"/>
  <c r="G1322" i="19"/>
  <c r="G5710" i="19"/>
  <c r="H5709" i="19"/>
  <c r="H7927" i="19"/>
  <c r="G7928" i="19"/>
  <c r="H285" i="19"/>
  <c r="G286" i="19"/>
  <c r="H4520" i="19"/>
  <c r="G4521" i="19"/>
  <c r="H8883" i="19"/>
  <c r="G8884" i="19"/>
  <c r="H8794" i="19"/>
  <c r="G8795" i="19"/>
  <c r="H5119" i="19"/>
  <c r="G5120" i="19"/>
  <c r="H4283" i="19"/>
  <c r="G4284" i="19"/>
  <c r="H6449" i="19"/>
  <c r="G6450" i="19"/>
  <c r="H5150" i="19"/>
  <c r="G5151" i="19"/>
  <c r="H3335" i="19"/>
  <c r="G3336" i="19"/>
  <c r="G2384" i="19"/>
  <c r="H2383" i="19"/>
  <c r="H11930" i="19"/>
  <c r="G11931" i="19"/>
  <c r="H6535" i="19"/>
  <c r="G6536" i="19"/>
  <c r="H3807" i="19"/>
  <c r="G3808" i="19"/>
  <c r="H5561" i="19"/>
  <c r="G5562" i="19"/>
  <c r="H3901" i="19"/>
  <c r="G3902" i="19"/>
  <c r="H7344" i="19"/>
  <c r="G7345" i="19"/>
  <c r="H7592" i="19"/>
  <c r="G7593" i="19"/>
  <c r="H3871" i="19"/>
  <c r="G3872" i="19"/>
  <c r="H2354" i="19"/>
  <c r="G2355" i="19"/>
  <c r="H4850" i="19"/>
  <c r="G4851" i="19"/>
  <c r="H815" i="19"/>
  <c r="G816" i="19"/>
  <c r="H11133" i="19"/>
  <c r="G11134" i="19"/>
  <c r="H8647" i="19"/>
  <c r="G8648" i="19"/>
  <c r="H11325" i="19"/>
  <c r="G11326" i="19"/>
  <c r="H2406" i="19"/>
  <c r="G2407" i="19"/>
  <c r="H2407" i="19" s="1"/>
  <c r="H7449" i="19"/>
  <c r="G7450" i="19"/>
  <c r="H8181" i="19"/>
  <c r="G8182" i="19"/>
  <c r="H1070" i="19"/>
  <c r="G1071" i="19"/>
  <c r="H2988" i="19"/>
  <c r="G2989" i="19"/>
  <c r="H6036" i="19"/>
  <c r="G6037" i="19"/>
  <c r="H4804" i="19"/>
  <c r="G4805" i="19"/>
  <c r="H9275" i="19"/>
  <c r="G9276" i="19"/>
  <c r="G4157" i="19"/>
  <c r="H4156" i="19"/>
  <c r="H8680" i="19"/>
  <c r="G8681" i="19"/>
  <c r="H10005" i="19"/>
  <c r="G10006" i="19"/>
  <c r="H10006" i="19" s="1"/>
  <c r="H4945" i="19"/>
  <c r="G4946" i="19"/>
  <c r="H10128" i="19"/>
  <c r="G10129" i="19"/>
  <c r="H7082" i="19"/>
  <c r="G7083" i="19"/>
  <c r="H1944" i="19"/>
  <c r="G1945" i="19"/>
  <c r="H12278" i="19"/>
  <c r="G12279" i="19"/>
  <c r="H11301" i="19"/>
  <c r="G11302" i="19"/>
  <c r="H516" i="19"/>
  <c r="G517" i="19"/>
  <c r="H10419" i="19"/>
  <c r="G10420" i="19"/>
  <c r="H1833" i="19"/>
  <c r="G1834" i="19"/>
  <c r="H1192" i="19"/>
  <c r="G1193" i="19"/>
  <c r="H7488" i="19"/>
  <c r="G7489" i="19"/>
  <c r="H2600" i="19"/>
  <c r="G2601" i="19"/>
  <c r="H6351" i="19"/>
  <c r="G6352" i="19"/>
  <c r="H10244" i="19"/>
  <c r="G10245" i="19"/>
  <c r="H11509" i="19"/>
  <c r="G11510" i="19"/>
  <c r="H11695" i="19"/>
  <c r="G11696" i="19"/>
  <c r="H1903" i="19"/>
  <c r="G1904" i="19"/>
  <c r="H7758" i="19"/>
  <c r="G7759" i="19"/>
  <c r="H10635" i="19"/>
  <c r="G10636" i="19"/>
  <c r="H6474" i="19"/>
  <c r="G6475" i="19"/>
  <c r="H2484" i="19"/>
  <c r="G2485" i="19"/>
  <c r="H5647" i="19"/>
  <c r="G5648" i="19"/>
  <c r="H2676" i="19"/>
  <c r="G2677" i="19"/>
  <c r="H3839" i="19"/>
  <c r="G3840" i="19"/>
  <c r="H746" i="19"/>
  <c r="G747" i="19"/>
  <c r="H866" i="19"/>
  <c r="G867" i="19"/>
  <c r="H5508" i="19"/>
  <c r="G5509" i="19"/>
  <c r="H4208" i="19"/>
  <c r="G4209" i="19"/>
  <c r="H4647" i="19"/>
  <c r="G4648" i="19"/>
  <c r="H904" i="19"/>
  <c r="G905" i="19"/>
  <c r="H9706" i="19"/>
  <c r="G9707" i="19"/>
  <c r="H5272" i="19"/>
  <c r="G5273" i="19"/>
  <c r="H1523" i="19"/>
  <c r="G1524" i="19"/>
  <c r="H11204" i="19"/>
  <c r="G11205" i="19"/>
  <c r="H1352" i="19"/>
  <c r="G1353" i="19"/>
  <c r="H1636" i="19"/>
  <c r="G1637" i="19"/>
  <c r="H11765" i="19"/>
  <c r="G11766" i="19"/>
  <c r="H3586" i="19"/>
  <c r="G3587" i="19"/>
  <c r="H6177" i="19"/>
  <c r="G6178" i="19"/>
  <c r="H4441" i="19"/>
  <c r="G4442" i="19"/>
  <c r="H7206" i="19"/>
  <c r="G7207" i="19"/>
  <c r="H8083" i="19"/>
  <c r="G8084" i="19"/>
  <c r="H5089" i="19"/>
  <c r="G5090" i="19"/>
  <c r="H8016" i="19"/>
  <c r="G8017" i="19"/>
  <c r="H5012" i="19"/>
  <c r="G5013" i="19"/>
  <c r="H11481" i="19"/>
  <c r="G11482" i="19"/>
  <c r="H11482" i="19" s="1"/>
  <c r="H7794" i="19"/>
  <c r="G7795" i="19"/>
  <c r="H9735" i="19"/>
  <c r="G9736" i="19"/>
  <c r="H10212" i="19"/>
  <c r="G10213" i="19"/>
  <c r="H2934" i="19"/>
  <c r="G2935" i="19"/>
  <c r="H2426" i="19"/>
  <c r="G2427" i="19"/>
  <c r="H4575" i="19"/>
  <c r="G4576" i="19"/>
  <c r="H6315" i="19"/>
  <c r="G6316" i="19"/>
  <c r="H2632" i="19"/>
  <c r="G2633" i="19"/>
  <c r="H9093" i="19"/>
  <c r="G9094" i="19"/>
  <c r="H952" i="19"/>
  <c r="G953" i="19"/>
  <c r="H9238" i="19"/>
  <c r="G9239" i="19"/>
  <c r="H8943" i="19"/>
  <c r="G8944" i="19"/>
  <c r="H181" i="19"/>
  <c r="G182" i="19"/>
  <c r="H10384" i="19"/>
  <c r="G10385" i="19"/>
  <c r="H4184" i="19"/>
  <c r="G4185" i="19"/>
  <c r="H7523" i="19"/>
  <c r="G7524" i="19"/>
  <c r="H11893" i="19"/>
  <c r="G11894" i="19"/>
  <c r="H10152" i="19"/>
  <c r="G10153" i="19"/>
  <c r="G11002" i="19"/>
  <c r="H11001" i="19"/>
  <c r="H6713" i="19"/>
  <c r="G6714" i="19"/>
  <c r="H4610" i="19"/>
  <c r="G4611" i="19"/>
  <c r="H9395" i="19"/>
  <c r="G9396" i="19"/>
  <c r="H2793" i="19"/>
  <c r="G2794" i="19"/>
  <c r="H7154" i="19"/>
  <c r="G7155" i="19"/>
  <c r="H5603" i="19"/>
  <c r="G5604" i="19"/>
  <c r="H10071" i="19"/>
  <c r="G10072" i="19"/>
  <c r="H1970" i="19"/>
  <c r="G1971" i="19"/>
  <c r="H649" i="19"/>
  <c r="G650" i="19"/>
  <c r="H650" i="19" s="1"/>
  <c r="H2830" i="19"/>
  <c r="G2831" i="19"/>
  <c r="H9777" i="19"/>
  <c r="G9778" i="19"/>
  <c r="H4881" i="19"/>
  <c r="G4882" i="19"/>
  <c r="H154" i="19"/>
  <c r="G155" i="19"/>
  <c r="H2510" i="19"/>
  <c r="G2511" i="19"/>
  <c r="H1589" i="19"/>
  <c r="G1590" i="19"/>
  <c r="H3021" i="19"/>
  <c r="G3022" i="19"/>
  <c r="H11841" i="19"/>
  <c r="G11842" i="19"/>
  <c r="H10025" i="19"/>
  <c r="G10026" i="19"/>
  <c r="H9529" i="19"/>
  <c r="G9530" i="19"/>
  <c r="H673" i="19"/>
  <c r="G674" i="19"/>
  <c r="H8593" i="19"/>
  <c r="G8594" i="19"/>
  <c r="H6752" i="19"/>
  <c r="G6753" i="19"/>
  <c r="G5370" i="19"/>
  <c r="H5369" i="19"/>
  <c r="H3393" i="19"/>
  <c r="G3394" i="19"/>
  <c r="H3394" i="19" s="1"/>
  <c r="H4920" i="19"/>
  <c r="G4921" i="19"/>
  <c r="H5790" i="19"/>
  <c r="G5791" i="19"/>
  <c r="H8447" i="19"/>
  <c r="G8448" i="19"/>
  <c r="H12107" i="19"/>
  <c r="G12108" i="19"/>
  <c r="H8251" i="19"/>
  <c r="G8252" i="19"/>
  <c r="H9650" i="19"/>
  <c r="G9651" i="19"/>
  <c r="H9509" i="19"/>
  <c r="G9510" i="19"/>
  <c r="H9510" i="19" s="1"/>
  <c r="H10355" i="19"/>
  <c r="G10356" i="19"/>
  <c r="H10597" i="19"/>
  <c r="G10598" i="19"/>
  <c r="H3084" i="19"/>
  <c r="G3085" i="19"/>
  <c r="H6417" i="19"/>
  <c r="G6418" i="19"/>
  <c r="H7626" i="19"/>
  <c r="G7627" i="19"/>
  <c r="H10888" i="19"/>
  <c r="G10889" i="19"/>
  <c r="H1738" i="19"/>
  <c r="G1739" i="19"/>
  <c r="H994" i="19"/>
  <c r="G995" i="19"/>
  <c r="H11975" i="19"/>
  <c r="G11976" i="19"/>
  <c r="H9169" i="19"/>
  <c r="G9170" i="19"/>
  <c r="H1277" i="19"/>
  <c r="G1278" i="19"/>
  <c r="H11871" i="19"/>
  <c r="G11872" i="19"/>
  <c r="G4476" i="19"/>
  <c r="H4475" i="19"/>
  <c r="H7316" i="19"/>
  <c r="G7317" i="19"/>
  <c r="H11271" i="19"/>
  <c r="G11272" i="19"/>
  <c r="G4784" i="19"/>
  <c r="H4784" i="19" s="1"/>
  <c r="H4783" i="19"/>
  <c r="H10560" i="19"/>
  <c r="G10561" i="19"/>
  <c r="H2268" i="19"/>
  <c r="G2269" i="19"/>
  <c r="H2195" i="19"/>
  <c r="G2196" i="19"/>
  <c r="H5242" i="19"/>
  <c r="G5243" i="19"/>
  <c r="H4550" i="19"/>
  <c r="G4551" i="19"/>
  <c r="H8503" i="19"/>
  <c r="G8504" i="19"/>
  <c r="H2896" i="19"/>
  <c r="G2897" i="19"/>
  <c r="H9615" i="19"/>
  <c r="G9616" i="19"/>
  <c r="H4054" i="19"/>
  <c r="G4055" i="19"/>
  <c r="H4003" i="19"/>
  <c r="G4004" i="19"/>
  <c r="H10917" i="19"/>
  <c r="G10918" i="19"/>
  <c r="H1679" i="19"/>
  <c r="G1680" i="19"/>
  <c r="G5406" i="19"/>
  <c r="H5405" i="19"/>
  <c r="H6813" i="19"/>
  <c r="G6814" i="19"/>
  <c r="H9804" i="19"/>
  <c r="G9805" i="19"/>
  <c r="G3967" i="19"/>
  <c r="H3966" i="19"/>
  <c r="H9308" i="19"/>
  <c r="G9309" i="19"/>
  <c r="H1773" i="19"/>
  <c r="G1774" i="19"/>
  <c r="H3617" i="19"/>
  <c r="G3618" i="19"/>
  <c r="H3518" i="19"/>
  <c r="G3519" i="19"/>
  <c r="H12079" i="19"/>
  <c r="G12080" i="19"/>
  <c r="H9554" i="19"/>
  <c r="G9555" i="19"/>
  <c r="G6911" i="19"/>
  <c r="H6910" i="19"/>
  <c r="H3467" i="19"/>
  <c r="G3468" i="19"/>
  <c r="H12014" i="19"/>
  <c r="G12015" i="19"/>
  <c r="H10178" i="19"/>
  <c r="G10179" i="19"/>
  <c r="H315" i="19"/>
  <c r="G316" i="19"/>
  <c r="H8049" i="19"/>
  <c r="G8050" i="19"/>
  <c r="H3717" i="19"/>
  <c r="G3718" i="19"/>
  <c r="H465" i="19"/>
  <c r="G466" i="19"/>
  <c r="H6961" i="19"/>
  <c r="G6962" i="19"/>
  <c r="H12242" i="19"/>
  <c r="G12243" i="19"/>
  <c r="G6666" i="19"/>
  <c r="H6666" i="19" s="1"/>
  <c r="H6665" i="19"/>
  <c r="H4333" i="19"/>
  <c r="G4334" i="19"/>
  <c r="H8411" i="19"/>
  <c r="G8412" i="19"/>
  <c r="H10780" i="19"/>
  <c r="G10781" i="19"/>
  <c r="H9434" i="19"/>
  <c r="G9435" i="19"/>
  <c r="H6212" i="19"/>
  <c r="G6213" i="19"/>
  <c r="H7959" i="19"/>
  <c r="G7960" i="19"/>
  <c r="H5434" i="19"/>
  <c r="G5435" i="19"/>
  <c r="H6999" i="19"/>
  <c r="G7000" i="19"/>
  <c r="H10292" i="19"/>
  <c r="G10293" i="19"/>
  <c r="H1703" i="19"/>
  <c r="G1704" i="19"/>
  <c r="H34" i="19"/>
  <c r="G35" i="19"/>
  <c r="H11349" i="19"/>
  <c r="G11350" i="19"/>
  <c r="H6267" i="19"/>
  <c r="G6268" i="19"/>
  <c r="H6008" i="19"/>
  <c r="G6009" i="19"/>
  <c r="G568" i="19"/>
  <c r="H567" i="19"/>
  <c r="H9475" i="19"/>
  <c r="G9476" i="19"/>
  <c r="H4128" i="19"/>
  <c r="G4129" i="19"/>
  <c r="H2327" i="19"/>
  <c r="G2328" i="19"/>
  <c r="H1862" i="19"/>
  <c r="G1863" i="19"/>
  <c r="H11241" i="19"/>
  <c r="G11242" i="19"/>
  <c r="H10743" i="19"/>
  <c r="G10744" i="19"/>
  <c r="H11657" i="19"/>
  <c r="G11658" i="19"/>
  <c r="H9061" i="19"/>
  <c r="G9062" i="19"/>
  <c r="H11729" i="19"/>
  <c r="G11730" i="19"/>
  <c r="H6106" i="19"/>
  <c r="G6107" i="19"/>
  <c r="H3741" i="19"/>
  <c r="G3742" i="19"/>
  <c r="H4744" i="19"/>
  <c r="G4745" i="19"/>
  <c r="H7413" i="19"/>
  <c r="G7414" i="19"/>
  <c r="H10693" i="19"/>
  <c r="G10694" i="19"/>
  <c r="H8533" i="19"/>
  <c r="G8534" i="19"/>
  <c r="H11541" i="19"/>
  <c r="G11542" i="19"/>
  <c r="H9131" i="19"/>
  <c r="G9132" i="19"/>
  <c r="G11067" i="19"/>
  <c r="H11066" i="19"/>
  <c r="H11044" i="19"/>
  <c r="G11045" i="19"/>
  <c r="H710" i="19"/>
  <c r="G711" i="19"/>
  <c r="H8992" i="19"/>
  <c r="G8993" i="19"/>
  <c r="H9199" i="19"/>
  <c r="G9200" i="19"/>
  <c r="H4089" i="19"/>
  <c r="G4090" i="19"/>
  <c r="H9583" i="19"/>
  <c r="G9584" i="19"/>
  <c r="H7659" i="19"/>
  <c r="G7660" i="19"/>
  <c r="H5876" i="19"/>
  <c r="G5877" i="19"/>
  <c r="H8716" i="19"/>
  <c r="G8717" i="19"/>
  <c r="H5179" i="19"/>
  <c r="G5180" i="19"/>
  <c r="H3933" i="19"/>
  <c r="G3934" i="19"/>
  <c r="H5206" i="19"/>
  <c r="G5207" i="19"/>
  <c r="H10861" i="19"/>
  <c r="G10862" i="19"/>
  <c r="H7236" i="19"/>
  <c r="G7237" i="19"/>
  <c r="H928" i="19"/>
  <c r="G929" i="19"/>
  <c r="H9879" i="19"/>
  <c r="G9880" i="19"/>
  <c r="H8755" i="19"/>
  <c r="G8756" i="19"/>
  <c r="H2297" i="19"/>
  <c r="G2298" i="19"/>
  <c r="H11795" i="19"/>
  <c r="G11796" i="19"/>
  <c r="H8565" i="19"/>
  <c r="G8566" i="19"/>
  <c r="H3315" i="19"/>
  <c r="G3316" i="19"/>
  <c r="H3316" i="19" s="1"/>
  <c r="H10271" i="19"/>
  <c r="G10272" i="19"/>
  <c r="H10272" i="19" s="1"/>
  <c r="H10657" i="19"/>
  <c r="G10658" i="19"/>
  <c r="H4978" i="19"/>
  <c r="G4979" i="19"/>
  <c r="H7118" i="19"/>
  <c r="G7119" i="19"/>
  <c r="H10522" i="19"/>
  <c r="G10523" i="19"/>
  <c r="H11167" i="19"/>
  <c r="G11168" i="19"/>
  <c r="H3547" i="19"/>
  <c r="G3548" i="19"/>
  <c r="H9677" i="19"/>
  <c r="G9678" i="19"/>
  <c r="H10047" i="19"/>
  <c r="G10048" i="19"/>
  <c r="H11459" i="19"/>
  <c r="G11460" i="19"/>
  <c r="G12210" i="19"/>
  <c r="H12209" i="19"/>
  <c r="H7878" i="19"/>
  <c r="G7879" i="19"/>
  <c r="H6387" i="19"/>
  <c r="G6388" i="19"/>
  <c r="H9031" i="19"/>
  <c r="G9032" i="19"/>
  <c r="H2160" i="19"/>
  <c r="G2161" i="19"/>
  <c r="H7842" i="19"/>
  <c r="G7843" i="19"/>
  <c r="H10451" i="19"/>
  <c r="G10452" i="19"/>
  <c r="H10327" i="19"/>
  <c r="G10328" i="19"/>
  <c r="H10944" i="19"/>
  <c r="G10945" i="19"/>
  <c r="H5066" i="19"/>
  <c r="G5067" i="19"/>
  <c r="H216" i="19"/>
  <c r="G217" i="19"/>
  <c r="H6639" i="19"/>
  <c r="G6640" i="19"/>
  <c r="H11607" i="19"/>
  <c r="G11608" i="19"/>
  <c r="H12155" i="19"/>
  <c r="G12156" i="19"/>
  <c r="H7274" i="19"/>
  <c r="G7275" i="19"/>
  <c r="H11585" i="19"/>
  <c r="G11586" i="19"/>
  <c r="H9905" i="19"/>
  <c r="G9906" i="19"/>
  <c r="H8343" i="19"/>
  <c r="G8344" i="19"/>
  <c r="H248" i="19"/>
  <c r="G249" i="19"/>
  <c r="H1797" i="19"/>
  <c r="G1798" i="19"/>
  <c r="H2005" i="19"/>
  <c r="G2006" i="19"/>
  <c r="H121" i="19"/>
  <c r="G122" i="19"/>
  <c r="H2567" i="19"/>
  <c r="G2568" i="19"/>
  <c r="H3197" i="19"/>
  <c r="G3198" i="19"/>
  <c r="H9939" i="19"/>
  <c r="G9940" i="19"/>
  <c r="H429" i="19"/>
  <c r="G430" i="19"/>
  <c r="H8318" i="19"/>
  <c r="G8319" i="19"/>
  <c r="H3251" i="19"/>
  <c r="G3252" i="19"/>
  <c r="H8919" i="19"/>
  <c r="G8920" i="19"/>
  <c r="H5538" i="19"/>
  <c r="G5539" i="19"/>
  <c r="G7379" i="19"/>
  <c r="H7378" i="19"/>
  <c r="G6846" i="19"/>
  <c r="H6845" i="19"/>
  <c r="H68" i="19"/>
  <c r="G69" i="19"/>
  <c r="H1039" i="19"/>
  <c r="G1040" i="19"/>
  <c r="H781" i="19"/>
  <c r="G782" i="19"/>
  <c r="H4232" i="19"/>
  <c r="G4233" i="19"/>
  <c r="H1232" i="19"/>
  <c r="G1233" i="19"/>
  <c r="H4311" i="19" l="1"/>
  <c r="G4312" i="19"/>
  <c r="H9833" i="19"/>
  <c r="G9834" i="19"/>
  <c r="G3368" i="19"/>
  <c r="H3367" i="19"/>
  <c r="H5913" i="19"/>
  <c r="G5914" i="19"/>
  <c r="H4690" i="19"/>
  <c r="G4691" i="19"/>
  <c r="G1389" i="19"/>
  <c r="H1388" i="19"/>
  <c r="H5839" i="19"/>
  <c r="G5840" i="19"/>
  <c r="G386" i="19"/>
  <c r="H385" i="19"/>
  <c r="G8148" i="19"/>
  <c r="H8147" i="19"/>
  <c r="H8222" i="19"/>
  <c r="G8223" i="19"/>
  <c r="G1485" i="19"/>
  <c r="H1484" i="19"/>
  <c r="H2138" i="19"/>
  <c r="G2139" i="19"/>
  <c r="H7684" i="19"/>
  <c r="G7685" i="19"/>
  <c r="H7724" i="19"/>
  <c r="G7725" i="19"/>
  <c r="H8285" i="19"/>
  <c r="G8286" i="19"/>
  <c r="H2859" i="19"/>
  <c r="G2860" i="19"/>
  <c r="H5941" i="19"/>
  <c r="G5942" i="19"/>
  <c r="H5815" i="19"/>
  <c r="G5816" i="19"/>
  <c r="H2062" i="19"/>
  <c r="G2063" i="19"/>
  <c r="H3414" i="19"/>
  <c r="G3415" i="19"/>
  <c r="H3415" i="19" s="1"/>
  <c r="H2234" i="19"/>
  <c r="G2235" i="19"/>
  <c r="G1412" i="19"/>
  <c r="H1411" i="19"/>
  <c r="H5341" i="19"/>
  <c r="G5342" i="19"/>
  <c r="H3663" i="19"/>
  <c r="G3664" i="19"/>
  <c r="H599" i="19"/>
  <c r="G600" i="19"/>
  <c r="H838" i="19"/>
  <c r="G839" i="19"/>
  <c r="G9969" i="19"/>
  <c r="H9968" i="19"/>
  <c r="H7046" i="19"/>
  <c r="G7047" i="19"/>
  <c r="G6077" i="19"/>
  <c r="H6076" i="19"/>
  <c r="H6790" i="19"/>
  <c r="G6791" i="19"/>
  <c r="H1555" i="19"/>
  <c r="G1556" i="19"/>
  <c r="H8379" i="19"/>
  <c r="G8380" i="19"/>
  <c r="H430" i="19"/>
  <c r="G431" i="19"/>
  <c r="H11586" i="19"/>
  <c r="G11587" i="19"/>
  <c r="H5067" i="19"/>
  <c r="G5068" i="19"/>
  <c r="H9032" i="19"/>
  <c r="G9033" i="19"/>
  <c r="H9678" i="19"/>
  <c r="G9679" i="19"/>
  <c r="H10658" i="19"/>
  <c r="G10659" i="19"/>
  <c r="H10862" i="19"/>
  <c r="G10863" i="19"/>
  <c r="H5877" i="19"/>
  <c r="G5878" i="19"/>
  <c r="H8993" i="19"/>
  <c r="G8994" i="19"/>
  <c r="H8534" i="19"/>
  <c r="G8535" i="19"/>
  <c r="H6107" i="19"/>
  <c r="G6108" i="19"/>
  <c r="H6108" i="19" s="1"/>
  <c r="H11242" i="19"/>
  <c r="G11243" i="19"/>
  <c r="H10293" i="19"/>
  <c r="G10294" i="19"/>
  <c r="H10781" i="19"/>
  <c r="G10782" i="19"/>
  <c r="H12015" i="19"/>
  <c r="G12016" i="19"/>
  <c r="H3618" i="19"/>
  <c r="G3619" i="19"/>
  <c r="G2898" i="19"/>
  <c r="H2897" i="19"/>
  <c r="G2270" i="19"/>
  <c r="H2269" i="19"/>
  <c r="H11872" i="19"/>
  <c r="G11873" i="19"/>
  <c r="H11873" i="19" s="1"/>
  <c r="H1739" i="19"/>
  <c r="G1740" i="19"/>
  <c r="H10356" i="19"/>
  <c r="G10357" i="19"/>
  <c r="H8448" i="19"/>
  <c r="G8449" i="19"/>
  <c r="H11842" i="19"/>
  <c r="G11843" i="19"/>
  <c r="H10072" i="19"/>
  <c r="G10073" i="19"/>
  <c r="H4611" i="19"/>
  <c r="G4612" i="19"/>
  <c r="H4185" i="19"/>
  <c r="G4186" i="19"/>
  <c r="G954" i="19"/>
  <c r="H953" i="19"/>
  <c r="H2427" i="19"/>
  <c r="G2428" i="19"/>
  <c r="H5013" i="19"/>
  <c r="G5014" i="19"/>
  <c r="H6178" i="19"/>
  <c r="G6179" i="19"/>
  <c r="H11205" i="19"/>
  <c r="G11206" i="19"/>
  <c r="H905" i="19"/>
  <c r="G906" i="19"/>
  <c r="G3841" i="19"/>
  <c r="H3840" i="19"/>
  <c r="G6476" i="19"/>
  <c r="H6476" i="19" s="1"/>
  <c r="H6475" i="19"/>
  <c r="H10245" i="19"/>
  <c r="G10246" i="19"/>
  <c r="H10420" i="19"/>
  <c r="G10421" i="19"/>
  <c r="H10129" i="19"/>
  <c r="G10130" i="19"/>
  <c r="H4805" i="19"/>
  <c r="G4806" i="19"/>
  <c r="G7451" i="19"/>
  <c r="H7450" i="19"/>
  <c r="H4851" i="19"/>
  <c r="G4852" i="19"/>
  <c r="H3902" i="19"/>
  <c r="G3903" i="19"/>
  <c r="H3336" i="19"/>
  <c r="G3337" i="19"/>
  <c r="H8795" i="19"/>
  <c r="G8796" i="19"/>
  <c r="H1322" i="19"/>
  <c r="G1323" i="19"/>
  <c r="H8118" i="19"/>
  <c r="G8119" i="19"/>
  <c r="H6879" i="19"/>
  <c r="G6880" i="19"/>
  <c r="G10107" i="19"/>
  <c r="H10107" i="19" s="1"/>
  <c r="H10106" i="19"/>
  <c r="H9366" i="19"/>
  <c r="G9367" i="19"/>
  <c r="H6846" i="19"/>
  <c r="G6847" i="19"/>
  <c r="H5406" i="19"/>
  <c r="G5407" i="19"/>
  <c r="H5370" i="19"/>
  <c r="G5371" i="19"/>
  <c r="H1233" i="19"/>
  <c r="G1234" i="19"/>
  <c r="H9940" i="19"/>
  <c r="G9941" i="19"/>
  <c r="H1798" i="19"/>
  <c r="G1799" i="19"/>
  <c r="H7275" i="19"/>
  <c r="G7276" i="19"/>
  <c r="H10945" i="19"/>
  <c r="G10946" i="19"/>
  <c r="H6388" i="19"/>
  <c r="G6389" i="19"/>
  <c r="H3548" i="19"/>
  <c r="G3549" i="19"/>
  <c r="H8756" i="19"/>
  <c r="G8757" i="19"/>
  <c r="G5208" i="19"/>
  <c r="H5207" i="19"/>
  <c r="H7660" i="19"/>
  <c r="G7661" i="19"/>
  <c r="H711" i="19"/>
  <c r="G712" i="19"/>
  <c r="H10694" i="19"/>
  <c r="G10695" i="19"/>
  <c r="H11730" i="19"/>
  <c r="G11731" i="19"/>
  <c r="H1863" i="19"/>
  <c r="G1864" i="19"/>
  <c r="H6009" i="19"/>
  <c r="G6010" i="19"/>
  <c r="H7000" i="19"/>
  <c r="G7001" i="19"/>
  <c r="H8412" i="19"/>
  <c r="G8413" i="19"/>
  <c r="H466" i="19"/>
  <c r="G467" i="19"/>
  <c r="H3468" i="19"/>
  <c r="G3469" i="19"/>
  <c r="H1774" i="19"/>
  <c r="G1775" i="19"/>
  <c r="H1680" i="19"/>
  <c r="G1681" i="19"/>
  <c r="H8504" i="19"/>
  <c r="G8505" i="19"/>
  <c r="H10561" i="19"/>
  <c r="G10562" i="19"/>
  <c r="H1278" i="19"/>
  <c r="G1279" i="19"/>
  <c r="H10889" i="19"/>
  <c r="G10890" i="19"/>
  <c r="H5791" i="19"/>
  <c r="G5792" i="19"/>
  <c r="H6753" i="19"/>
  <c r="G6754" i="19"/>
  <c r="H3022" i="19"/>
  <c r="G3023" i="19"/>
  <c r="H4882" i="19"/>
  <c r="G4883" i="19"/>
  <c r="H5604" i="19"/>
  <c r="G5605" i="19"/>
  <c r="G6715" i="19"/>
  <c r="H6714" i="19"/>
  <c r="H9094" i="19"/>
  <c r="G9095" i="19"/>
  <c r="H2935" i="19"/>
  <c r="G2936" i="19"/>
  <c r="H8017" i="19"/>
  <c r="G8018" i="19"/>
  <c r="G3588" i="19"/>
  <c r="H3587" i="19"/>
  <c r="H4648" i="19"/>
  <c r="G4649" i="19"/>
  <c r="H2677" i="19"/>
  <c r="G2678" i="19"/>
  <c r="H10636" i="19"/>
  <c r="G10637" i="19"/>
  <c r="H6352" i="19"/>
  <c r="G6353" i="19"/>
  <c r="G518" i="19"/>
  <c r="H517" i="19"/>
  <c r="H4946" i="19"/>
  <c r="G4947" i="19"/>
  <c r="G6038" i="19"/>
  <c r="H6037" i="19"/>
  <c r="H2355" i="19"/>
  <c r="G2356" i="19"/>
  <c r="H5562" i="19"/>
  <c r="G5563" i="19"/>
  <c r="H5151" i="19"/>
  <c r="G5152" i="19"/>
  <c r="H8884" i="19"/>
  <c r="G8885" i="19"/>
  <c r="H5763" i="19"/>
  <c r="G5764" i="19"/>
  <c r="H1446" i="19"/>
  <c r="G1447" i="19"/>
  <c r="H2537" i="19"/>
  <c r="G2538" i="19"/>
  <c r="G3775" i="19"/>
  <c r="H3774" i="19"/>
  <c r="G7380" i="19"/>
  <c r="H7379" i="19"/>
  <c r="H4233" i="19"/>
  <c r="G4234" i="19"/>
  <c r="G5540" i="19"/>
  <c r="H5540" i="19" s="1"/>
  <c r="H5539" i="19"/>
  <c r="H3198" i="19"/>
  <c r="G3199" i="19"/>
  <c r="H249" i="19"/>
  <c r="G250" i="19"/>
  <c r="H12156" i="19"/>
  <c r="G12157" i="19"/>
  <c r="H10328" i="19"/>
  <c r="G10329" i="19"/>
  <c r="H7879" i="19"/>
  <c r="G7880" i="19"/>
  <c r="H11168" i="19"/>
  <c r="G11169" i="19"/>
  <c r="H3934" i="19"/>
  <c r="G3935" i="19"/>
  <c r="H9584" i="19"/>
  <c r="G9585" i="19"/>
  <c r="H11045" i="19"/>
  <c r="G11046" i="19"/>
  <c r="H11046" i="19" s="1"/>
  <c r="H9062" i="19"/>
  <c r="G9063" i="19"/>
  <c r="G2329" i="19"/>
  <c r="H2328" i="19"/>
  <c r="G6269" i="19"/>
  <c r="H6268" i="19"/>
  <c r="H5435" i="19"/>
  <c r="G5436" i="19"/>
  <c r="H5436" i="19" s="1"/>
  <c r="H4334" i="19"/>
  <c r="G4335" i="19"/>
  <c r="H3718" i="19"/>
  <c r="G3719" i="19"/>
  <c r="H9309" i="19"/>
  <c r="G9310" i="19"/>
  <c r="H10918" i="19"/>
  <c r="G10919" i="19"/>
  <c r="H4551" i="19"/>
  <c r="G4552" i="19"/>
  <c r="H7627" i="19"/>
  <c r="G7628" i="19"/>
  <c r="H4921" i="19"/>
  <c r="G4922" i="19"/>
  <c r="H8594" i="19"/>
  <c r="G8595" i="19"/>
  <c r="H1590" i="19"/>
  <c r="G1591" i="19"/>
  <c r="H9778" i="19"/>
  <c r="G9779" i="19"/>
  <c r="H7155" i="19"/>
  <c r="G7156" i="19"/>
  <c r="H10385" i="19"/>
  <c r="G10386" i="19"/>
  <c r="H2633" i="19"/>
  <c r="G2634" i="19"/>
  <c r="H10213" i="19"/>
  <c r="G10214" i="19"/>
  <c r="H5090" i="19"/>
  <c r="G5091" i="19"/>
  <c r="H11766" i="19"/>
  <c r="G11767" i="19"/>
  <c r="H1524" i="19"/>
  <c r="G1525" i="19"/>
  <c r="H4209" i="19"/>
  <c r="G4210" i="19"/>
  <c r="H7759" i="19"/>
  <c r="G7760" i="19"/>
  <c r="G2602" i="19"/>
  <c r="H2601" i="19"/>
  <c r="H11302" i="19"/>
  <c r="G11303" i="19"/>
  <c r="H2989" i="19"/>
  <c r="G2990" i="19"/>
  <c r="H11326" i="19"/>
  <c r="G11327" i="19"/>
  <c r="H3872" i="19"/>
  <c r="G3873" i="19"/>
  <c r="H3808" i="19"/>
  <c r="G3809" i="19"/>
  <c r="H6450" i="19"/>
  <c r="G6451" i="19"/>
  <c r="H4521" i="19"/>
  <c r="G4522" i="19"/>
  <c r="H6604" i="19"/>
  <c r="G6605" i="19"/>
  <c r="G6497" i="19"/>
  <c r="H6496" i="19"/>
  <c r="H11098" i="19"/>
  <c r="G11099" i="19"/>
  <c r="H5473" i="19"/>
  <c r="G5474" i="19"/>
  <c r="H3690" i="19"/>
  <c r="G3691" i="19"/>
  <c r="H6911" i="19"/>
  <c r="G6912" i="19"/>
  <c r="H11002" i="19"/>
  <c r="G11003" i="19"/>
  <c r="H782" i="19"/>
  <c r="G783" i="19"/>
  <c r="H8920" i="19"/>
  <c r="G8921" i="19"/>
  <c r="H2568" i="19"/>
  <c r="G2569" i="19"/>
  <c r="H8344" i="19"/>
  <c r="G8345" i="19"/>
  <c r="H11608" i="19"/>
  <c r="G11609" i="19"/>
  <c r="H10452" i="19"/>
  <c r="G10453" i="19"/>
  <c r="H10523" i="19"/>
  <c r="G10524" i="19"/>
  <c r="H8566" i="19"/>
  <c r="G8567" i="19"/>
  <c r="H9880" i="19"/>
  <c r="G9881" i="19"/>
  <c r="H5180" i="19"/>
  <c r="G5181" i="19"/>
  <c r="H4090" i="19"/>
  <c r="G4091" i="19"/>
  <c r="G7415" i="19"/>
  <c r="H7414" i="19"/>
  <c r="H4129" i="19"/>
  <c r="G4130" i="19"/>
  <c r="H11350" i="19"/>
  <c r="G11351" i="19"/>
  <c r="H7960" i="19"/>
  <c r="G7961" i="19"/>
  <c r="H8050" i="19"/>
  <c r="G8051" i="19"/>
  <c r="H9555" i="19"/>
  <c r="G9556" i="19"/>
  <c r="H4004" i="19"/>
  <c r="G4005" i="19"/>
  <c r="H11272" i="19"/>
  <c r="G11273" i="19"/>
  <c r="H9170" i="19"/>
  <c r="G9171" i="19"/>
  <c r="H6418" i="19"/>
  <c r="G6419" i="19"/>
  <c r="H9651" i="19"/>
  <c r="G9652" i="19"/>
  <c r="H674" i="19"/>
  <c r="G675" i="19"/>
  <c r="G2512" i="19"/>
  <c r="H2511" i="19"/>
  <c r="G2832" i="19"/>
  <c r="H2831" i="19"/>
  <c r="H10153" i="19"/>
  <c r="G10154" i="19"/>
  <c r="H182" i="19"/>
  <c r="G183" i="19"/>
  <c r="H9736" i="19"/>
  <c r="G9737" i="19"/>
  <c r="H8084" i="19"/>
  <c r="G8085" i="19"/>
  <c r="H1637" i="19"/>
  <c r="G1638" i="19"/>
  <c r="G5274" i="19"/>
  <c r="H5273" i="19"/>
  <c r="H5509" i="19"/>
  <c r="G5510" i="19"/>
  <c r="H5648" i="19"/>
  <c r="G5649" i="19"/>
  <c r="H1904" i="19"/>
  <c r="G1905" i="19"/>
  <c r="H7489" i="19"/>
  <c r="G7490" i="19"/>
  <c r="H12279" i="19"/>
  <c r="G12280" i="19"/>
  <c r="H8681" i="19"/>
  <c r="G8682" i="19"/>
  <c r="H1071" i="19"/>
  <c r="G1072" i="19"/>
  <c r="H8648" i="19"/>
  <c r="G8649" i="19"/>
  <c r="H7593" i="19"/>
  <c r="G7594" i="19"/>
  <c r="H6536" i="19"/>
  <c r="G6537" i="19"/>
  <c r="H4284" i="19"/>
  <c r="G4285" i="19"/>
  <c r="H286" i="19"/>
  <c r="G287" i="19"/>
  <c r="G1146" i="19"/>
  <c r="H1145" i="19"/>
  <c r="H8848" i="19"/>
  <c r="G8849" i="19"/>
  <c r="H11404" i="19"/>
  <c r="G11405" i="19"/>
  <c r="H4406" i="19"/>
  <c r="G4407" i="19"/>
  <c r="H12210" i="19"/>
  <c r="G12211" i="19"/>
  <c r="H3967" i="19"/>
  <c r="G3968" i="19"/>
  <c r="H11067" i="19"/>
  <c r="G11068" i="19"/>
  <c r="H1040" i="19"/>
  <c r="G1041" i="19"/>
  <c r="H3252" i="19"/>
  <c r="G3253" i="19"/>
  <c r="H122" i="19"/>
  <c r="G123" i="19"/>
  <c r="H9906" i="19"/>
  <c r="G9907" i="19"/>
  <c r="H6640" i="19"/>
  <c r="G6641" i="19"/>
  <c r="H7843" i="19"/>
  <c r="G7844" i="19"/>
  <c r="H11460" i="19"/>
  <c r="G11461" i="19"/>
  <c r="H11461" i="19" s="1"/>
  <c r="H7119" i="19"/>
  <c r="G7120" i="19"/>
  <c r="H11796" i="19"/>
  <c r="G11797" i="19"/>
  <c r="H929" i="19"/>
  <c r="G930" i="19"/>
  <c r="H9200" i="19"/>
  <c r="G9201" i="19"/>
  <c r="H9132" i="19"/>
  <c r="G9133" i="19"/>
  <c r="G4746" i="19"/>
  <c r="H4745" i="19"/>
  <c r="H11658" i="19"/>
  <c r="G11659" i="19"/>
  <c r="H9476" i="19"/>
  <c r="G9477" i="19"/>
  <c r="H35" i="19"/>
  <c r="G36" i="19"/>
  <c r="H6213" i="19"/>
  <c r="G6214" i="19"/>
  <c r="H12243" i="19"/>
  <c r="G12244" i="19"/>
  <c r="H316" i="19"/>
  <c r="G317" i="19"/>
  <c r="H12080" i="19"/>
  <c r="G12081" i="19"/>
  <c r="H9805" i="19"/>
  <c r="G9806" i="19"/>
  <c r="H4055" i="19"/>
  <c r="G4056" i="19"/>
  <c r="G5244" i="19"/>
  <c r="H5243" i="19"/>
  <c r="H7317" i="19"/>
  <c r="G7318" i="19"/>
  <c r="H11976" i="19"/>
  <c r="G11977" i="19"/>
  <c r="H3085" i="19"/>
  <c r="G3086" i="19"/>
  <c r="H8252" i="19"/>
  <c r="G8253" i="19"/>
  <c r="H9530" i="19"/>
  <c r="G9531" i="19"/>
  <c r="H2794" i="19"/>
  <c r="G2795" i="19"/>
  <c r="H11894" i="19"/>
  <c r="G11895" i="19"/>
  <c r="H8944" i="19"/>
  <c r="G8945" i="19"/>
  <c r="H6316" i="19"/>
  <c r="G6317" i="19"/>
  <c r="H7795" i="19"/>
  <c r="G7796" i="19"/>
  <c r="H7207" i="19"/>
  <c r="G7208" i="19"/>
  <c r="H1353" i="19"/>
  <c r="G1354" i="19"/>
  <c r="H867" i="19"/>
  <c r="G868" i="19"/>
  <c r="H11696" i="19"/>
  <c r="G11697" i="19"/>
  <c r="H1193" i="19"/>
  <c r="G1194" i="19"/>
  <c r="H1945" i="19"/>
  <c r="G1946" i="19"/>
  <c r="H11134" i="19"/>
  <c r="G11135" i="19"/>
  <c r="H7345" i="19"/>
  <c r="G7346" i="19"/>
  <c r="H11931" i="19"/>
  <c r="G11932" i="19"/>
  <c r="H5120" i="19"/>
  <c r="G5121" i="19"/>
  <c r="H7928" i="19"/>
  <c r="G7929" i="19"/>
  <c r="H4380" i="19"/>
  <c r="G4381" i="19"/>
  <c r="H3159" i="19"/>
  <c r="G3160" i="19"/>
  <c r="H3280" i="19"/>
  <c r="G3281" i="19"/>
  <c r="H4157" i="19"/>
  <c r="G4158" i="19"/>
  <c r="H69" i="19"/>
  <c r="G70" i="19"/>
  <c r="H8319" i="19"/>
  <c r="G8320" i="19"/>
  <c r="H2006" i="19"/>
  <c r="G2007" i="19"/>
  <c r="H217" i="19"/>
  <c r="G218" i="19"/>
  <c r="G2162" i="19"/>
  <c r="H2161" i="19"/>
  <c r="H10048" i="19"/>
  <c r="G10049" i="19"/>
  <c r="G4980" i="19"/>
  <c r="H4979" i="19"/>
  <c r="H2298" i="19"/>
  <c r="G2299" i="19"/>
  <c r="H7237" i="19"/>
  <c r="G7238" i="19"/>
  <c r="H8717" i="19"/>
  <c r="G8718" i="19"/>
  <c r="H11542" i="19"/>
  <c r="G11543" i="19"/>
  <c r="H3742" i="19"/>
  <c r="G3743" i="19"/>
  <c r="H10744" i="19"/>
  <c r="G10745" i="19"/>
  <c r="H1704" i="19"/>
  <c r="G1705" i="19"/>
  <c r="H9435" i="19"/>
  <c r="G9436" i="19"/>
  <c r="H6962" i="19"/>
  <c r="G6963" i="19"/>
  <c r="G10180" i="19"/>
  <c r="H10179" i="19"/>
  <c r="H3519" i="19"/>
  <c r="G3520" i="19"/>
  <c r="H6814" i="19"/>
  <c r="G6815" i="19"/>
  <c r="H9616" i="19"/>
  <c r="G9617" i="19"/>
  <c r="H2196" i="19"/>
  <c r="G2197" i="19"/>
  <c r="H995" i="19"/>
  <c r="G996" i="19"/>
  <c r="H10598" i="19"/>
  <c r="G10599" i="19"/>
  <c r="H12108" i="19"/>
  <c r="G12109" i="19"/>
  <c r="H10026" i="19"/>
  <c r="G10027" i="19"/>
  <c r="H155" i="19"/>
  <c r="G156" i="19"/>
  <c r="H1971" i="19"/>
  <c r="G1972" i="19"/>
  <c r="H9396" i="19"/>
  <c r="G9397" i="19"/>
  <c r="H7524" i="19"/>
  <c r="G7525" i="19"/>
  <c r="H7525" i="19" s="1"/>
  <c r="H9239" i="19"/>
  <c r="G9240" i="19"/>
  <c r="H4576" i="19"/>
  <c r="G4577" i="19"/>
  <c r="H4442" i="19"/>
  <c r="G4443" i="19"/>
  <c r="H4443" i="19" s="1"/>
  <c r="H9707" i="19"/>
  <c r="G9708" i="19"/>
  <c r="H747" i="19"/>
  <c r="G748" i="19"/>
  <c r="H2485" i="19"/>
  <c r="G2486" i="19"/>
  <c r="H11510" i="19"/>
  <c r="G11511" i="19"/>
  <c r="H1834" i="19"/>
  <c r="G1835" i="19"/>
  <c r="H7083" i="19"/>
  <c r="G7084" i="19"/>
  <c r="H9276" i="19"/>
  <c r="G9277" i="19"/>
  <c r="H8182" i="19"/>
  <c r="G8183" i="19"/>
  <c r="G817" i="19"/>
  <c r="H816" i="19"/>
  <c r="H2734" i="19"/>
  <c r="G2735" i="19"/>
  <c r="H6147" i="19"/>
  <c r="G6148" i="19"/>
  <c r="H3121" i="19"/>
  <c r="G3122" i="19"/>
  <c r="H5041" i="19"/>
  <c r="G5042" i="19"/>
  <c r="H568" i="19"/>
  <c r="G569" i="19"/>
  <c r="H4476" i="19"/>
  <c r="G4477" i="19"/>
  <c r="H2384" i="19"/>
  <c r="G2385" i="19"/>
  <c r="G5711" i="19"/>
  <c r="H5710" i="19"/>
  <c r="H6791" i="19" l="1"/>
  <c r="G6792" i="19"/>
  <c r="H3664" i="19"/>
  <c r="G3665" i="19"/>
  <c r="H5816" i="19"/>
  <c r="G5817" i="19"/>
  <c r="H2139" i="19"/>
  <c r="G2140" i="19"/>
  <c r="H2140" i="19" s="1"/>
  <c r="H1389" i="19"/>
  <c r="G1390" i="19"/>
  <c r="H5342" i="19"/>
  <c r="G5343" i="19"/>
  <c r="H5942" i="19"/>
  <c r="G5943" i="19"/>
  <c r="G4692" i="19"/>
  <c r="H4691" i="19"/>
  <c r="H6077" i="19"/>
  <c r="G6078" i="19"/>
  <c r="H1485" i="19"/>
  <c r="G1486" i="19"/>
  <c r="H7047" i="19"/>
  <c r="G7048" i="19"/>
  <c r="H2860" i="19"/>
  <c r="G2861" i="19"/>
  <c r="G8224" i="19"/>
  <c r="H8223" i="19"/>
  <c r="G5915" i="19"/>
  <c r="H5914" i="19"/>
  <c r="G1413" i="19"/>
  <c r="H1412" i="19"/>
  <c r="H2235" i="19"/>
  <c r="G2236" i="19"/>
  <c r="H8286" i="19"/>
  <c r="G8287" i="19"/>
  <c r="H9969" i="19"/>
  <c r="G9970" i="19"/>
  <c r="H8148" i="19"/>
  <c r="G8149" i="19"/>
  <c r="H3368" i="19"/>
  <c r="G3369" i="19"/>
  <c r="H8380" i="19"/>
  <c r="G8381" i="19"/>
  <c r="H839" i="19"/>
  <c r="G840" i="19"/>
  <c r="H7725" i="19"/>
  <c r="G7726" i="19"/>
  <c r="H9834" i="19"/>
  <c r="G9835" i="19"/>
  <c r="G387" i="19"/>
  <c r="H386" i="19"/>
  <c r="G1557" i="19"/>
  <c r="H1556" i="19"/>
  <c r="H600" i="19"/>
  <c r="G601" i="19"/>
  <c r="H2063" i="19"/>
  <c r="G2064" i="19"/>
  <c r="G7686" i="19"/>
  <c r="H7685" i="19"/>
  <c r="H5840" i="19"/>
  <c r="G5841" i="19"/>
  <c r="H4312" i="19"/>
  <c r="G4313" i="19"/>
  <c r="H1835" i="19"/>
  <c r="G1836" i="19"/>
  <c r="H2299" i="19"/>
  <c r="G2300" i="19"/>
  <c r="H3520" i="19"/>
  <c r="G3521" i="19"/>
  <c r="H3743" i="19"/>
  <c r="G3744" i="19"/>
  <c r="H4381" i="19"/>
  <c r="G4382" i="19"/>
  <c r="H11895" i="19"/>
  <c r="G11896" i="19"/>
  <c r="H3086" i="19"/>
  <c r="G3087" i="19"/>
  <c r="H12081" i="19"/>
  <c r="G12082" i="19"/>
  <c r="H6148" i="19"/>
  <c r="G6149" i="19"/>
  <c r="H9708" i="19"/>
  <c r="G9709" i="19"/>
  <c r="H10049" i="19"/>
  <c r="G10050" i="19"/>
  <c r="H10050" i="19" s="1"/>
  <c r="H70" i="19"/>
  <c r="G71" i="19"/>
  <c r="H7929" i="19"/>
  <c r="G7930" i="19"/>
  <c r="H1946" i="19"/>
  <c r="G1947" i="19"/>
  <c r="H1354" i="19"/>
  <c r="G1355" i="19"/>
  <c r="G2796" i="19"/>
  <c r="H2795" i="19"/>
  <c r="H11977" i="19"/>
  <c r="G11978" i="19"/>
  <c r="H317" i="19"/>
  <c r="G318" i="19"/>
  <c r="H10180" i="19"/>
  <c r="G10181" i="19"/>
  <c r="H2162" i="19"/>
  <c r="G2163" i="19"/>
  <c r="H287" i="19"/>
  <c r="G288" i="19"/>
  <c r="H8682" i="19"/>
  <c r="G8683" i="19"/>
  <c r="H10154" i="19"/>
  <c r="G10155" i="19"/>
  <c r="H6419" i="19"/>
  <c r="G6420" i="19"/>
  <c r="H8051" i="19"/>
  <c r="G8052" i="19"/>
  <c r="H4091" i="19"/>
  <c r="G4092" i="19"/>
  <c r="H11609" i="19"/>
  <c r="G11610" i="19"/>
  <c r="H6912" i="19"/>
  <c r="G6913" i="19"/>
  <c r="H4522" i="19"/>
  <c r="G4523" i="19"/>
  <c r="H11303" i="19"/>
  <c r="G11304" i="19"/>
  <c r="H11767" i="19"/>
  <c r="G11768" i="19"/>
  <c r="H9779" i="19"/>
  <c r="G9780" i="19"/>
  <c r="H4552" i="19"/>
  <c r="G4553" i="19"/>
  <c r="H3935" i="19"/>
  <c r="G3936" i="19"/>
  <c r="H250" i="19"/>
  <c r="G251" i="19"/>
  <c r="H5152" i="19"/>
  <c r="G5153" i="19"/>
  <c r="H6353" i="19"/>
  <c r="G6354" i="19"/>
  <c r="H2936" i="19"/>
  <c r="G2937" i="19"/>
  <c r="G3024" i="19"/>
  <c r="H3023" i="19"/>
  <c r="H8505" i="19"/>
  <c r="G8506" i="19"/>
  <c r="H7001" i="19"/>
  <c r="G7002" i="19"/>
  <c r="H7661" i="19"/>
  <c r="G7662" i="19"/>
  <c r="G7277" i="19"/>
  <c r="H7276" i="19"/>
  <c r="H1323" i="19"/>
  <c r="G1324" i="19"/>
  <c r="H4806" i="19"/>
  <c r="G4807" i="19"/>
  <c r="H906" i="19"/>
  <c r="G907" i="19"/>
  <c r="H4186" i="19"/>
  <c r="G4187" i="19"/>
  <c r="H10357" i="19"/>
  <c r="G10358" i="19"/>
  <c r="H12016" i="19"/>
  <c r="G12017" i="19"/>
  <c r="H10659" i="19"/>
  <c r="G10660" i="19"/>
  <c r="G2198" i="19"/>
  <c r="H2197" i="19"/>
  <c r="H9436" i="19"/>
  <c r="G9437" i="19"/>
  <c r="H8718" i="19"/>
  <c r="G8719" i="19"/>
  <c r="H218" i="19"/>
  <c r="G219" i="19"/>
  <c r="H4158" i="19"/>
  <c r="G4159" i="19"/>
  <c r="H11932" i="19"/>
  <c r="G11933" i="19"/>
  <c r="H11697" i="19"/>
  <c r="G11698" i="19"/>
  <c r="H7796" i="19"/>
  <c r="G7797" i="19"/>
  <c r="H9531" i="19"/>
  <c r="G9532" i="19"/>
  <c r="H6214" i="19"/>
  <c r="G6215" i="19"/>
  <c r="H9201" i="19"/>
  <c r="G9202" i="19"/>
  <c r="H7844" i="19"/>
  <c r="G7845" i="19"/>
  <c r="H11068" i="19"/>
  <c r="G11069" i="19"/>
  <c r="H5274" i="19"/>
  <c r="G5275" i="19"/>
  <c r="H6269" i="19"/>
  <c r="G6270" i="19"/>
  <c r="H5244" i="19"/>
  <c r="G5245" i="19"/>
  <c r="H1146" i="19"/>
  <c r="G1147" i="19"/>
  <c r="H4285" i="19"/>
  <c r="G4286" i="19"/>
  <c r="H12280" i="19"/>
  <c r="G12281" i="19"/>
  <c r="H1638" i="19"/>
  <c r="G1639" i="19"/>
  <c r="H9171" i="19"/>
  <c r="G9172" i="19"/>
  <c r="H9172" i="19" s="1"/>
  <c r="H7961" i="19"/>
  <c r="G7962" i="19"/>
  <c r="H5181" i="19"/>
  <c r="G5182" i="19"/>
  <c r="H8345" i="19"/>
  <c r="G8346" i="19"/>
  <c r="H3691" i="19"/>
  <c r="G3692" i="19"/>
  <c r="H6451" i="19"/>
  <c r="G6452" i="19"/>
  <c r="H5091" i="19"/>
  <c r="G5092" i="19"/>
  <c r="G1592" i="19"/>
  <c r="H1591" i="19"/>
  <c r="H10919" i="19"/>
  <c r="G10920" i="19"/>
  <c r="G3200" i="19"/>
  <c r="H3199" i="19"/>
  <c r="H5563" i="19"/>
  <c r="G5564" i="19"/>
  <c r="H10637" i="19"/>
  <c r="G10638" i="19"/>
  <c r="H10638" i="19" s="1"/>
  <c r="H9095" i="19"/>
  <c r="G9096" i="19"/>
  <c r="H6754" i="19"/>
  <c r="G6755" i="19"/>
  <c r="H1681" i="19"/>
  <c r="G1682" i="19"/>
  <c r="G6011" i="19"/>
  <c r="H6010" i="19"/>
  <c r="H1799" i="19"/>
  <c r="G1800" i="19"/>
  <c r="H6847" i="19"/>
  <c r="G6848" i="19"/>
  <c r="H8796" i="19"/>
  <c r="G8797" i="19"/>
  <c r="H10130" i="19"/>
  <c r="G10131" i="19"/>
  <c r="H11206" i="19"/>
  <c r="G11207" i="19"/>
  <c r="H4612" i="19"/>
  <c r="G4613" i="19"/>
  <c r="H1740" i="19"/>
  <c r="G1741" i="19"/>
  <c r="H8535" i="19"/>
  <c r="G8536" i="19"/>
  <c r="H9679" i="19"/>
  <c r="G9680" i="19"/>
  <c r="H569" i="19"/>
  <c r="G570" i="19"/>
  <c r="H11511" i="19"/>
  <c r="G11512" i="19"/>
  <c r="G4578" i="19"/>
  <c r="H4577" i="19"/>
  <c r="H10027" i="19"/>
  <c r="G10028" i="19"/>
  <c r="H10028" i="19" s="1"/>
  <c r="H9617" i="19"/>
  <c r="G9618" i="19"/>
  <c r="H1705" i="19"/>
  <c r="G1706" i="19"/>
  <c r="H7238" i="19"/>
  <c r="G7239" i="19"/>
  <c r="H3281" i="19"/>
  <c r="G3282" i="19"/>
  <c r="H7346" i="19"/>
  <c r="G7347" i="19"/>
  <c r="H6317" i="19"/>
  <c r="G6318" i="19"/>
  <c r="H4056" i="19"/>
  <c r="G4057" i="19"/>
  <c r="H36" i="19"/>
  <c r="G37" i="19"/>
  <c r="H6641" i="19"/>
  <c r="G6642" i="19"/>
  <c r="H3968" i="19"/>
  <c r="G3969" i="19"/>
  <c r="H2602" i="19"/>
  <c r="G2603" i="19"/>
  <c r="H2329" i="19"/>
  <c r="G2330" i="19"/>
  <c r="H3775" i="19"/>
  <c r="G3776" i="19"/>
  <c r="H5208" i="19"/>
  <c r="G5209" i="19"/>
  <c r="H6537" i="19"/>
  <c r="G6538" i="19"/>
  <c r="H7490" i="19"/>
  <c r="G7491" i="19"/>
  <c r="H8085" i="19"/>
  <c r="G8086" i="19"/>
  <c r="H11273" i="19"/>
  <c r="G11274" i="19"/>
  <c r="H11351" i="19"/>
  <c r="G11352" i="19"/>
  <c r="H9881" i="19"/>
  <c r="G9882" i="19"/>
  <c r="G2570" i="19"/>
  <c r="H2569" i="19"/>
  <c r="H5474" i="19"/>
  <c r="G5475" i="19"/>
  <c r="H3809" i="19"/>
  <c r="G3810" i="19"/>
  <c r="H7760" i="19"/>
  <c r="G7761" i="19"/>
  <c r="G10215" i="19"/>
  <c r="H10214" i="19"/>
  <c r="H8595" i="19"/>
  <c r="G8596" i="19"/>
  <c r="H9310" i="19"/>
  <c r="G9311" i="19"/>
  <c r="H9063" i="19"/>
  <c r="G9064" i="19"/>
  <c r="H11169" i="19"/>
  <c r="G11170" i="19"/>
  <c r="H2538" i="19"/>
  <c r="G2539" i="19"/>
  <c r="H2356" i="19"/>
  <c r="G2357" i="19"/>
  <c r="H2678" i="19"/>
  <c r="G2679" i="19"/>
  <c r="H5792" i="19"/>
  <c r="G5793" i="19"/>
  <c r="H1775" i="19"/>
  <c r="G1776" i="19"/>
  <c r="H1864" i="19"/>
  <c r="G1865" i="19"/>
  <c r="H8757" i="19"/>
  <c r="G8758" i="19"/>
  <c r="H9941" i="19"/>
  <c r="G9942" i="19"/>
  <c r="H9367" i="19"/>
  <c r="G9368" i="19"/>
  <c r="H3337" i="19"/>
  <c r="G3338" i="19"/>
  <c r="H10421" i="19"/>
  <c r="G10422" i="19"/>
  <c r="H6179" i="19"/>
  <c r="G6180" i="19"/>
  <c r="H10073" i="19"/>
  <c r="G10074" i="19"/>
  <c r="H10782" i="19"/>
  <c r="G10783" i="19"/>
  <c r="H8994" i="19"/>
  <c r="G8995" i="19"/>
  <c r="H9033" i="19"/>
  <c r="G9034" i="19"/>
  <c r="G6816" i="19"/>
  <c r="H6815" i="19"/>
  <c r="H9477" i="19"/>
  <c r="G9478" i="19"/>
  <c r="H930" i="19"/>
  <c r="G931" i="19"/>
  <c r="H9907" i="19"/>
  <c r="G9908" i="19"/>
  <c r="H12211" i="19"/>
  <c r="G12212" i="19"/>
  <c r="H2832" i="19"/>
  <c r="G2833" i="19"/>
  <c r="H817" i="19"/>
  <c r="G818" i="19"/>
  <c r="H818" i="19" s="1"/>
  <c r="H7594" i="19"/>
  <c r="G7595" i="19"/>
  <c r="H1905" i="19"/>
  <c r="G1906" i="19"/>
  <c r="H9737" i="19"/>
  <c r="G9738" i="19"/>
  <c r="H4130" i="19"/>
  <c r="G4131" i="19"/>
  <c r="H8567" i="19"/>
  <c r="G8568" i="19"/>
  <c r="H8921" i="19"/>
  <c r="G8922" i="19"/>
  <c r="H11099" i="19"/>
  <c r="G11100" i="19"/>
  <c r="H3873" i="19"/>
  <c r="G3874" i="19"/>
  <c r="H2634" i="19"/>
  <c r="G2635" i="19"/>
  <c r="H4922" i="19"/>
  <c r="G4923" i="19"/>
  <c r="H3719" i="19"/>
  <c r="G3720" i="19"/>
  <c r="H7880" i="19"/>
  <c r="G7881" i="19"/>
  <c r="H4234" i="19"/>
  <c r="G4235" i="19"/>
  <c r="H1447" i="19"/>
  <c r="G1448" i="19"/>
  <c r="G4650" i="19"/>
  <c r="H4649" i="19"/>
  <c r="H10890" i="19"/>
  <c r="G10891" i="19"/>
  <c r="H3469" i="19"/>
  <c r="G3470" i="19"/>
  <c r="H11731" i="19"/>
  <c r="G11732" i="19"/>
  <c r="H3549" i="19"/>
  <c r="G3550" i="19"/>
  <c r="H1234" i="19"/>
  <c r="G1235" i="19"/>
  <c r="H3903" i="19"/>
  <c r="G3904" i="19"/>
  <c r="H10246" i="19"/>
  <c r="G10247" i="19"/>
  <c r="H5014" i="19"/>
  <c r="G5015" i="19"/>
  <c r="H10294" i="19"/>
  <c r="G10295" i="19"/>
  <c r="G5879" i="19"/>
  <c r="H5878" i="19"/>
  <c r="H5068" i="19"/>
  <c r="G5069" i="19"/>
  <c r="H11659" i="19"/>
  <c r="G11660" i="19"/>
  <c r="H11797" i="19"/>
  <c r="G11798" i="19"/>
  <c r="H123" i="19"/>
  <c r="G124" i="19"/>
  <c r="H4407" i="19"/>
  <c r="G4408" i="19"/>
  <c r="H2512" i="19"/>
  <c r="G2513" i="19"/>
  <c r="H6038" i="19"/>
  <c r="G6039" i="19"/>
  <c r="H6715" i="19"/>
  <c r="G6716" i="19"/>
  <c r="H2270" i="19"/>
  <c r="G2271" i="19"/>
  <c r="H8649" i="19"/>
  <c r="G8650" i="19"/>
  <c r="H5649" i="19"/>
  <c r="G5650" i="19"/>
  <c r="H675" i="19"/>
  <c r="G676" i="19"/>
  <c r="H4005" i="19"/>
  <c r="G4006" i="19"/>
  <c r="H10524" i="19"/>
  <c r="G10525" i="19"/>
  <c r="G784" i="19"/>
  <c r="H783" i="19"/>
  <c r="H11327" i="19"/>
  <c r="G11328" i="19"/>
  <c r="H4210" i="19"/>
  <c r="G4211" i="19"/>
  <c r="H10386" i="19"/>
  <c r="G10387" i="19"/>
  <c r="H7628" i="19"/>
  <c r="G7629" i="19"/>
  <c r="H4335" i="19"/>
  <c r="G4336" i="19"/>
  <c r="H10329" i="19"/>
  <c r="G10330" i="19"/>
  <c r="G5765" i="19"/>
  <c r="H5764" i="19"/>
  <c r="H4947" i="19"/>
  <c r="G4948" i="19"/>
  <c r="H5605" i="19"/>
  <c r="G5606" i="19"/>
  <c r="H1279" i="19"/>
  <c r="G1280" i="19"/>
  <c r="H467" i="19"/>
  <c r="G468" i="19"/>
  <c r="H10695" i="19"/>
  <c r="G10696" i="19"/>
  <c r="H6389" i="19"/>
  <c r="G6390" i="19"/>
  <c r="H5371" i="19"/>
  <c r="G5372" i="19"/>
  <c r="G6881" i="19"/>
  <c r="H6880" i="19"/>
  <c r="H4852" i="19"/>
  <c r="G4853" i="19"/>
  <c r="H2428" i="19"/>
  <c r="G2429" i="19"/>
  <c r="H11843" i="19"/>
  <c r="G11844" i="19"/>
  <c r="H10863" i="19"/>
  <c r="G10864" i="19"/>
  <c r="H11587" i="19"/>
  <c r="G11588" i="19"/>
  <c r="H11588" i="19" s="1"/>
  <c r="H2486" i="19"/>
  <c r="G2487" i="19"/>
  <c r="G7121" i="19"/>
  <c r="H7120" i="19"/>
  <c r="G3254" i="19"/>
  <c r="H3253" i="19"/>
  <c r="H11405" i="19"/>
  <c r="G11406" i="19"/>
  <c r="H6497" i="19"/>
  <c r="G6498" i="19"/>
  <c r="H3588" i="19"/>
  <c r="G3589" i="19"/>
  <c r="H2898" i="19"/>
  <c r="G2899" i="19"/>
  <c r="H9240" i="19"/>
  <c r="G9241" i="19"/>
  <c r="H10745" i="19"/>
  <c r="G10746" i="19"/>
  <c r="H2007" i="19"/>
  <c r="G2008" i="19"/>
  <c r="H3160" i="19"/>
  <c r="G3161" i="19"/>
  <c r="H868" i="19"/>
  <c r="G869" i="19"/>
  <c r="H8945" i="19"/>
  <c r="G8946" i="19"/>
  <c r="G8254" i="19"/>
  <c r="H8253" i="19"/>
  <c r="H9806" i="19"/>
  <c r="G9807" i="19"/>
  <c r="H3122" i="19"/>
  <c r="G3123" i="19"/>
  <c r="H748" i="19"/>
  <c r="G749" i="19"/>
  <c r="H12109" i="19"/>
  <c r="G12110" i="19"/>
  <c r="H8320" i="19"/>
  <c r="G8321" i="19"/>
  <c r="H5711" i="19"/>
  <c r="G5712" i="19"/>
  <c r="H4980" i="19"/>
  <c r="G4981" i="19"/>
  <c r="G2386" i="19"/>
  <c r="H2386" i="19" s="1"/>
  <c r="H2385" i="19"/>
  <c r="H9277" i="19"/>
  <c r="G9278" i="19"/>
  <c r="H9397" i="19"/>
  <c r="G9398" i="19"/>
  <c r="H10599" i="19"/>
  <c r="G10600" i="19"/>
  <c r="H11543" i="19"/>
  <c r="G11544" i="19"/>
  <c r="G4747" i="19"/>
  <c r="H4746" i="19"/>
  <c r="H1072" i="19"/>
  <c r="G1073" i="19"/>
  <c r="H5510" i="19"/>
  <c r="G5511" i="19"/>
  <c r="H183" i="19"/>
  <c r="G184" i="19"/>
  <c r="H9652" i="19"/>
  <c r="G9653" i="19"/>
  <c r="H9556" i="19"/>
  <c r="G9557" i="19"/>
  <c r="H10453" i="19"/>
  <c r="G10454" i="19"/>
  <c r="H11003" i="19"/>
  <c r="G11004" i="19"/>
  <c r="H6605" i="19"/>
  <c r="G6606" i="19"/>
  <c r="H2990" i="19"/>
  <c r="G2991" i="19"/>
  <c r="G1526" i="19"/>
  <c r="H1525" i="19"/>
  <c r="G7157" i="19"/>
  <c r="H7156" i="19"/>
  <c r="H9585" i="19"/>
  <c r="G9586" i="19"/>
  <c r="H12157" i="19"/>
  <c r="G12158" i="19"/>
  <c r="H8885" i="19"/>
  <c r="G8886" i="19"/>
  <c r="H8018" i="19"/>
  <c r="G8019" i="19"/>
  <c r="H4883" i="19"/>
  <c r="G4884" i="19"/>
  <c r="H10562" i="19"/>
  <c r="G10563" i="19"/>
  <c r="H8413" i="19"/>
  <c r="G8414" i="19"/>
  <c r="H712" i="19"/>
  <c r="G713" i="19"/>
  <c r="H10946" i="19"/>
  <c r="G10947" i="19"/>
  <c r="H5407" i="19"/>
  <c r="G5408" i="19"/>
  <c r="H8119" i="19"/>
  <c r="G8120" i="19"/>
  <c r="H8449" i="19"/>
  <c r="G8450" i="19"/>
  <c r="H3619" i="19"/>
  <c r="G3620" i="19"/>
  <c r="H11243" i="19"/>
  <c r="G11244" i="19"/>
  <c r="H431" i="19"/>
  <c r="G432" i="19"/>
  <c r="H156" i="19"/>
  <c r="G157" i="19"/>
  <c r="H5042" i="19"/>
  <c r="G5043" i="19"/>
  <c r="H11135" i="19"/>
  <c r="G11136" i="19"/>
  <c r="H8183" i="19"/>
  <c r="G8184" i="19"/>
  <c r="H4477" i="19"/>
  <c r="G4478" i="19"/>
  <c r="H2735" i="19"/>
  <c r="G2736" i="19"/>
  <c r="G7085" i="19"/>
  <c r="H7084" i="19"/>
  <c r="H1972" i="19"/>
  <c r="G1973" i="19"/>
  <c r="H996" i="19"/>
  <c r="G997" i="19"/>
  <c r="H6963" i="19"/>
  <c r="G6964" i="19"/>
  <c r="H5121" i="19"/>
  <c r="G5122" i="19"/>
  <c r="H1194" i="19"/>
  <c r="G1195" i="19"/>
  <c r="H7208" i="19"/>
  <c r="G7209" i="19"/>
  <c r="G7319" i="19"/>
  <c r="H7318" i="19"/>
  <c r="H12244" i="19"/>
  <c r="G12245" i="19"/>
  <c r="H9133" i="19"/>
  <c r="G9134" i="19"/>
  <c r="H1041" i="19"/>
  <c r="G1042" i="19"/>
  <c r="H8849" i="19"/>
  <c r="G8850" i="19"/>
  <c r="G7416" i="19"/>
  <c r="H7415" i="19"/>
  <c r="H7380" i="19"/>
  <c r="G7381" i="19"/>
  <c r="H518" i="19"/>
  <c r="G519" i="19"/>
  <c r="G7452" i="19"/>
  <c r="H7451" i="19"/>
  <c r="H3841" i="19"/>
  <c r="G3842" i="19"/>
  <c r="H954" i="19"/>
  <c r="G955" i="19"/>
  <c r="H5841" i="19" l="1"/>
  <c r="G5842" i="19"/>
  <c r="H9835" i="19"/>
  <c r="G9836" i="19"/>
  <c r="H9970" i="19"/>
  <c r="G9971" i="19"/>
  <c r="G2862" i="19"/>
  <c r="H2861" i="19"/>
  <c r="H5343" i="19"/>
  <c r="G5344" i="19"/>
  <c r="H7726" i="19"/>
  <c r="G7727" i="19"/>
  <c r="H8287" i="19"/>
  <c r="G8288" i="19"/>
  <c r="H7048" i="19"/>
  <c r="G7049" i="19"/>
  <c r="H1390" i="19"/>
  <c r="G1391" i="19"/>
  <c r="H1391" i="19" s="1"/>
  <c r="H7686" i="19"/>
  <c r="G7687" i="19"/>
  <c r="G2065" i="19"/>
  <c r="H2064" i="19"/>
  <c r="G841" i="19"/>
  <c r="H840" i="19"/>
  <c r="H2236" i="19"/>
  <c r="G2237" i="19"/>
  <c r="H1486" i="19"/>
  <c r="G1487" i="19"/>
  <c r="H601" i="19"/>
  <c r="G602" i="19"/>
  <c r="H8381" i="19"/>
  <c r="G8382" i="19"/>
  <c r="H6078" i="19"/>
  <c r="G6079" i="19"/>
  <c r="H5817" i="19"/>
  <c r="G5818" i="19"/>
  <c r="H1413" i="19"/>
  <c r="G1414" i="19"/>
  <c r="H3369" i="19"/>
  <c r="G3370" i="19"/>
  <c r="G3666" i="19"/>
  <c r="H3665" i="19"/>
  <c r="H1557" i="19"/>
  <c r="G1558" i="19"/>
  <c r="G5916" i="19"/>
  <c r="H5915" i="19"/>
  <c r="H4692" i="19"/>
  <c r="G4693" i="19"/>
  <c r="H4313" i="19"/>
  <c r="G4314" i="19"/>
  <c r="H4314" i="19" s="1"/>
  <c r="H8149" i="19"/>
  <c r="G8150" i="19"/>
  <c r="H5943" i="19"/>
  <c r="G5944" i="19"/>
  <c r="H6792" i="19"/>
  <c r="G6793" i="19"/>
  <c r="H387" i="19"/>
  <c r="G388" i="19"/>
  <c r="G8225" i="19"/>
  <c r="H8224" i="19"/>
  <c r="G520" i="19"/>
  <c r="H519" i="19"/>
  <c r="G12246" i="19"/>
  <c r="H12245" i="19"/>
  <c r="H6964" i="19"/>
  <c r="G6965" i="19"/>
  <c r="H4478" i="19"/>
  <c r="G4479" i="19"/>
  <c r="G433" i="19"/>
  <c r="H432" i="19"/>
  <c r="H5408" i="19"/>
  <c r="G5409" i="19"/>
  <c r="H8019" i="19"/>
  <c r="G8020" i="19"/>
  <c r="H9653" i="19"/>
  <c r="G9654" i="19"/>
  <c r="H10600" i="19"/>
  <c r="G10601" i="19"/>
  <c r="H5712" i="19"/>
  <c r="G5713" i="19"/>
  <c r="H9241" i="19"/>
  <c r="G9242" i="19"/>
  <c r="H2429" i="19"/>
  <c r="G2430" i="19"/>
  <c r="G469" i="19"/>
  <c r="H468" i="19"/>
  <c r="H10330" i="19"/>
  <c r="G10331" i="19"/>
  <c r="G5651" i="19"/>
  <c r="H5650" i="19"/>
  <c r="H2513" i="19"/>
  <c r="G2514" i="19"/>
  <c r="H1235" i="19"/>
  <c r="G1236" i="19"/>
  <c r="G1449" i="19"/>
  <c r="H1448" i="19"/>
  <c r="H2635" i="19"/>
  <c r="G2636" i="19"/>
  <c r="H4131" i="19"/>
  <c r="G4132" i="19"/>
  <c r="H12212" i="19"/>
  <c r="G12213" i="19"/>
  <c r="H8995" i="19"/>
  <c r="G8996" i="19"/>
  <c r="H9368" i="19"/>
  <c r="G9369" i="19"/>
  <c r="H9311" i="19"/>
  <c r="G9312" i="19"/>
  <c r="G6539" i="19"/>
  <c r="H6538" i="19"/>
  <c r="H3969" i="19"/>
  <c r="G3970" i="19"/>
  <c r="H9709" i="19"/>
  <c r="G9710" i="19"/>
  <c r="H4382" i="19"/>
  <c r="G4383" i="19"/>
  <c r="H4650" i="19"/>
  <c r="G4651" i="19"/>
  <c r="G1527" i="19"/>
  <c r="H1526" i="19"/>
  <c r="H8254" i="19"/>
  <c r="G8255" i="19"/>
  <c r="G7122" i="19"/>
  <c r="H7121" i="19"/>
  <c r="H784" i="19"/>
  <c r="G785" i="19"/>
  <c r="G5880" i="19"/>
  <c r="H5879" i="19"/>
  <c r="H2570" i="19"/>
  <c r="G2571" i="19"/>
  <c r="H2571" i="19" s="1"/>
  <c r="H3282" i="19"/>
  <c r="G3283" i="19"/>
  <c r="H8536" i="19"/>
  <c r="G8537" i="19"/>
  <c r="H8797" i="19"/>
  <c r="G8798" i="19"/>
  <c r="H9096" i="19"/>
  <c r="G9097" i="19"/>
  <c r="H7962" i="19"/>
  <c r="G7963" i="19"/>
  <c r="H5245" i="19"/>
  <c r="G5246" i="19"/>
  <c r="H6215" i="19"/>
  <c r="G6216" i="19"/>
  <c r="H219" i="19"/>
  <c r="G220" i="19"/>
  <c r="G10359" i="19"/>
  <c r="H10358" i="19"/>
  <c r="H6354" i="19"/>
  <c r="G6355" i="19"/>
  <c r="H11768" i="19"/>
  <c r="G11769" i="19"/>
  <c r="H8052" i="19"/>
  <c r="G8053" i="19"/>
  <c r="H2796" i="19"/>
  <c r="G2797" i="19"/>
  <c r="H7381" i="19"/>
  <c r="G7382" i="19"/>
  <c r="H997" i="19"/>
  <c r="G998" i="19"/>
  <c r="H8184" i="19"/>
  <c r="G8185" i="19"/>
  <c r="H10947" i="19"/>
  <c r="G10948" i="19"/>
  <c r="H8886" i="19"/>
  <c r="G8887" i="19"/>
  <c r="H2991" i="19"/>
  <c r="G2992" i="19"/>
  <c r="H184" i="19"/>
  <c r="G185" i="19"/>
  <c r="H9398" i="19"/>
  <c r="G9399" i="19"/>
  <c r="H8321" i="19"/>
  <c r="G8322" i="19"/>
  <c r="H8946" i="19"/>
  <c r="G8947" i="19"/>
  <c r="H2899" i="19"/>
  <c r="G2900" i="19"/>
  <c r="H2487" i="19"/>
  <c r="G2488" i="19"/>
  <c r="H4853" i="19"/>
  <c r="G4854" i="19"/>
  <c r="H1280" i="19"/>
  <c r="G1281" i="19"/>
  <c r="H4336" i="19"/>
  <c r="G4337" i="19"/>
  <c r="H10525" i="19"/>
  <c r="G10526" i="19"/>
  <c r="H8650" i="19"/>
  <c r="G8651" i="19"/>
  <c r="H4408" i="19"/>
  <c r="G4409" i="19"/>
  <c r="H10295" i="19"/>
  <c r="G10296" i="19"/>
  <c r="H3550" i="19"/>
  <c r="G3551" i="19"/>
  <c r="H4235" i="19"/>
  <c r="G4236" i="19"/>
  <c r="H9738" i="19"/>
  <c r="G9739" i="19"/>
  <c r="G9909" i="19"/>
  <c r="H9908" i="19"/>
  <c r="H10783" i="19"/>
  <c r="G10784" i="19"/>
  <c r="H9942" i="19"/>
  <c r="G9943" i="19"/>
  <c r="H2679" i="19"/>
  <c r="G2680" i="19"/>
  <c r="H8596" i="19"/>
  <c r="G8597" i="19"/>
  <c r="H9882" i="19"/>
  <c r="G9883" i="19"/>
  <c r="H5209" i="19"/>
  <c r="G5210" i="19"/>
  <c r="H6642" i="19"/>
  <c r="G6643" i="19"/>
  <c r="H4578" i="19"/>
  <c r="G4579" i="19"/>
  <c r="G1593" i="19"/>
  <c r="H1592" i="19"/>
  <c r="G7278" i="19"/>
  <c r="H7277" i="19"/>
  <c r="H1355" i="19"/>
  <c r="G1356" i="19"/>
  <c r="H6149" i="19"/>
  <c r="G6150" i="19"/>
  <c r="H3744" i="19"/>
  <c r="G3745" i="19"/>
  <c r="H7452" i="19"/>
  <c r="G7453" i="19"/>
  <c r="G3255" i="19"/>
  <c r="H3254" i="19"/>
  <c r="G7320" i="19"/>
  <c r="H7319" i="19"/>
  <c r="G38" i="19"/>
  <c r="H37" i="19"/>
  <c r="H11512" i="19"/>
  <c r="G11513" i="19"/>
  <c r="H6848" i="19"/>
  <c r="G6849" i="19"/>
  <c r="H5092" i="19"/>
  <c r="G5093" i="19"/>
  <c r="H6270" i="19"/>
  <c r="G6271" i="19"/>
  <c r="G9533" i="19"/>
  <c r="H9532" i="19"/>
  <c r="H8719" i="19"/>
  <c r="G8720" i="19"/>
  <c r="H4187" i="19"/>
  <c r="G4188" i="19"/>
  <c r="H4188" i="19" s="1"/>
  <c r="H7662" i="19"/>
  <c r="G7663" i="19"/>
  <c r="G5154" i="19"/>
  <c r="H5153" i="19"/>
  <c r="H11304" i="19"/>
  <c r="G11305" i="19"/>
  <c r="H6420" i="19"/>
  <c r="G6421" i="19"/>
  <c r="H7347" i="19"/>
  <c r="G7348" i="19"/>
  <c r="H7209" i="19"/>
  <c r="G7210" i="19"/>
  <c r="H1973" i="19"/>
  <c r="G1974" i="19"/>
  <c r="H11136" i="19"/>
  <c r="G11137" i="19"/>
  <c r="H11244" i="19"/>
  <c r="G11245" i="19"/>
  <c r="H713" i="19"/>
  <c r="G714" i="19"/>
  <c r="H12158" i="19"/>
  <c r="G12159" i="19"/>
  <c r="H6606" i="19"/>
  <c r="G6607" i="19"/>
  <c r="H5511" i="19"/>
  <c r="G5512" i="19"/>
  <c r="H9278" i="19"/>
  <c r="G9279" i="19"/>
  <c r="H12110" i="19"/>
  <c r="G12111" i="19"/>
  <c r="H869" i="19"/>
  <c r="G870" i="19"/>
  <c r="H3589" i="19"/>
  <c r="G3590" i="19"/>
  <c r="H5606" i="19"/>
  <c r="G5607" i="19"/>
  <c r="H7629" i="19"/>
  <c r="G7630" i="19"/>
  <c r="H2271" i="19"/>
  <c r="G2272" i="19"/>
  <c r="H124" i="19"/>
  <c r="G125" i="19"/>
  <c r="H11732" i="19"/>
  <c r="G11733" i="19"/>
  <c r="H7881" i="19"/>
  <c r="G7882" i="19"/>
  <c r="H3874" i="19"/>
  <c r="G3875" i="19"/>
  <c r="H1906" i="19"/>
  <c r="G1907" i="19"/>
  <c r="H931" i="19"/>
  <c r="G932" i="19"/>
  <c r="H10074" i="19"/>
  <c r="G10075" i="19"/>
  <c r="H8758" i="19"/>
  <c r="G8759" i="19"/>
  <c r="H2357" i="19"/>
  <c r="G2358" i="19"/>
  <c r="H11352" i="19"/>
  <c r="G11353" i="19"/>
  <c r="H3776" i="19"/>
  <c r="G3777" i="19"/>
  <c r="H2163" i="19"/>
  <c r="G2164" i="19"/>
  <c r="H1947" i="19"/>
  <c r="G1948" i="19"/>
  <c r="H12082" i="19"/>
  <c r="G12083" i="19"/>
  <c r="G3522" i="19"/>
  <c r="H3521" i="19"/>
  <c r="H9680" i="19"/>
  <c r="G9681" i="19"/>
  <c r="H10131" i="19"/>
  <c r="G10132" i="19"/>
  <c r="H6755" i="19"/>
  <c r="G6756" i="19"/>
  <c r="H10920" i="19"/>
  <c r="G10921" i="19"/>
  <c r="H5182" i="19"/>
  <c r="G5183" i="19"/>
  <c r="G1148" i="19"/>
  <c r="H1147" i="19"/>
  <c r="H9202" i="19"/>
  <c r="G9203" i="19"/>
  <c r="H4159" i="19"/>
  <c r="G4160" i="19"/>
  <c r="H12017" i="19"/>
  <c r="G12018" i="19"/>
  <c r="H2937" i="19"/>
  <c r="G2938" i="19"/>
  <c r="H9780" i="19"/>
  <c r="G9781" i="19"/>
  <c r="H4092" i="19"/>
  <c r="G4093" i="19"/>
  <c r="H7416" i="19"/>
  <c r="G7417" i="19"/>
  <c r="G6882" i="19"/>
  <c r="H6881" i="19"/>
  <c r="H10215" i="19"/>
  <c r="G10216" i="19"/>
  <c r="H4057" i="19"/>
  <c r="G4058" i="19"/>
  <c r="H7239" i="19"/>
  <c r="G7240" i="19"/>
  <c r="H1741" i="19"/>
  <c r="G1742" i="19"/>
  <c r="G1801" i="19"/>
  <c r="H1800" i="19"/>
  <c r="H5564" i="19"/>
  <c r="G5565" i="19"/>
  <c r="H6452" i="19"/>
  <c r="G6453" i="19"/>
  <c r="H6453" i="19" s="1"/>
  <c r="H1639" i="19"/>
  <c r="G1640" i="19"/>
  <c r="H5275" i="19"/>
  <c r="G5276" i="19"/>
  <c r="H7797" i="19"/>
  <c r="G7798" i="19"/>
  <c r="H9437" i="19"/>
  <c r="G9438" i="19"/>
  <c r="H907" i="19"/>
  <c r="G908" i="19"/>
  <c r="G7003" i="19"/>
  <c r="H7002" i="19"/>
  <c r="H251" i="19"/>
  <c r="G252" i="19"/>
  <c r="G4524" i="19"/>
  <c r="H4523" i="19"/>
  <c r="G10156" i="19"/>
  <c r="H10155" i="19"/>
  <c r="G7158" i="19"/>
  <c r="H7157" i="19"/>
  <c r="H955" i="19"/>
  <c r="G956" i="19"/>
  <c r="H8850" i="19"/>
  <c r="G8851" i="19"/>
  <c r="G1196" i="19"/>
  <c r="H1195" i="19"/>
  <c r="H3620" i="19"/>
  <c r="G3621" i="19"/>
  <c r="H8414" i="19"/>
  <c r="G8415" i="19"/>
  <c r="H9586" i="19"/>
  <c r="G9587" i="19"/>
  <c r="H11004" i="19"/>
  <c r="G11005" i="19"/>
  <c r="H1073" i="19"/>
  <c r="G1074" i="19"/>
  <c r="H749" i="19"/>
  <c r="G750" i="19"/>
  <c r="G3162" i="19"/>
  <c r="H3161" i="19"/>
  <c r="H6498" i="19"/>
  <c r="G6499" i="19"/>
  <c r="H10864" i="19"/>
  <c r="G10865" i="19"/>
  <c r="H5372" i="19"/>
  <c r="G5373" i="19"/>
  <c r="H4948" i="19"/>
  <c r="G4949" i="19"/>
  <c r="H10387" i="19"/>
  <c r="G10388" i="19"/>
  <c r="H4006" i="19"/>
  <c r="G4007" i="19"/>
  <c r="H6716" i="19"/>
  <c r="G6717" i="19"/>
  <c r="H11798" i="19"/>
  <c r="G11799" i="19"/>
  <c r="G5016" i="19"/>
  <c r="H5015" i="19"/>
  <c r="H3470" i="19"/>
  <c r="G3471" i="19"/>
  <c r="H11100" i="19"/>
  <c r="G11101" i="19"/>
  <c r="H7595" i="19"/>
  <c r="G7596" i="19"/>
  <c r="H9478" i="19"/>
  <c r="G9479" i="19"/>
  <c r="H6180" i="19"/>
  <c r="G6181" i="19"/>
  <c r="H1865" i="19"/>
  <c r="G1866" i="19"/>
  <c r="H2539" i="19"/>
  <c r="G2540" i="19"/>
  <c r="H7761" i="19"/>
  <c r="G7762" i="19"/>
  <c r="H11274" i="19"/>
  <c r="G11275" i="19"/>
  <c r="H2330" i="19"/>
  <c r="G2331" i="19"/>
  <c r="H10181" i="19"/>
  <c r="G10182" i="19"/>
  <c r="H7930" i="19"/>
  <c r="G7931" i="19"/>
  <c r="G3088" i="19"/>
  <c r="H3087" i="19"/>
  <c r="H2300" i="19"/>
  <c r="G2301" i="19"/>
  <c r="H6318" i="19"/>
  <c r="G6319" i="19"/>
  <c r="G1707" i="19"/>
  <c r="H1706" i="19"/>
  <c r="G4614" i="19"/>
  <c r="H4613" i="19"/>
  <c r="H3692" i="19"/>
  <c r="G3693" i="19"/>
  <c r="H12281" i="19"/>
  <c r="G12282" i="19"/>
  <c r="H11069" i="19"/>
  <c r="G11070" i="19"/>
  <c r="H11698" i="19"/>
  <c r="G11699" i="19"/>
  <c r="H4807" i="19"/>
  <c r="G4808" i="19"/>
  <c r="H8506" i="19"/>
  <c r="G8507" i="19"/>
  <c r="G3937" i="19"/>
  <c r="H3936" i="19"/>
  <c r="H6913" i="19"/>
  <c r="G6914" i="19"/>
  <c r="H8683" i="19"/>
  <c r="G8684" i="19"/>
  <c r="H3842" i="19"/>
  <c r="G3843" i="19"/>
  <c r="H1042" i="19"/>
  <c r="G1043" i="19"/>
  <c r="H5122" i="19"/>
  <c r="G5123" i="19"/>
  <c r="H5043" i="19"/>
  <c r="G5044" i="19"/>
  <c r="H8450" i="19"/>
  <c r="G8451" i="19"/>
  <c r="H10563" i="19"/>
  <c r="G10564" i="19"/>
  <c r="G10455" i="19"/>
  <c r="H10454" i="19"/>
  <c r="G3124" i="19"/>
  <c r="H3123" i="19"/>
  <c r="H2008" i="19"/>
  <c r="G2009" i="19"/>
  <c r="H11406" i="19"/>
  <c r="G11407" i="19"/>
  <c r="H6390" i="19"/>
  <c r="G6391" i="19"/>
  <c r="H4211" i="19"/>
  <c r="G4212" i="19"/>
  <c r="H676" i="19"/>
  <c r="G677" i="19"/>
  <c r="H6039" i="19"/>
  <c r="G6040" i="19"/>
  <c r="H11660" i="19"/>
  <c r="G11661" i="19"/>
  <c r="H10247" i="19"/>
  <c r="G10248" i="19"/>
  <c r="H10891" i="19"/>
  <c r="G10892" i="19"/>
  <c r="H3720" i="19"/>
  <c r="G3721" i="19"/>
  <c r="H3721" i="19" s="1"/>
  <c r="H8922" i="19"/>
  <c r="G8923" i="19"/>
  <c r="H10422" i="19"/>
  <c r="G10423" i="19"/>
  <c r="H1776" i="19"/>
  <c r="G1777" i="19"/>
  <c r="H11170" i="19"/>
  <c r="G11171" i="19"/>
  <c r="G3811" i="19"/>
  <c r="H3810" i="19"/>
  <c r="H8086" i="19"/>
  <c r="G8087" i="19"/>
  <c r="H2603" i="19"/>
  <c r="G2604" i="19"/>
  <c r="G6012" i="19"/>
  <c r="H6011" i="19"/>
  <c r="H3200" i="19"/>
  <c r="G3201" i="19"/>
  <c r="H2198" i="19"/>
  <c r="G2199" i="19"/>
  <c r="H318" i="19"/>
  <c r="G319" i="19"/>
  <c r="H71" i="19"/>
  <c r="G72" i="19"/>
  <c r="H11896" i="19"/>
  <c r="G11897" i="19"/>
  <c r="G1837" i="19"/>
  <c r="H1836" i="19"/>
  <c r="G7086" i="19"/>
  <c r="H7085" i="19"/>
  <c r="H4747" i="19"/>
  <c r="G4748" i="19"/>
  <c r="G5766" i="19"/>
  <c r="H5765" i="19"/>
  <c r="G6817" i="19"/>
  <c r="H6816" i="19"/>
  <c r="H9618" i="19"/>
  <c r="G9619" i="19"/>
  <c r="H570" i="19"/>
  <c r="G571" i="19"/>
  <c r="H11207" i="19"/>
  <c r="G11208" i="19"/>
  <c r="G1683" i="19"/>
  <c r="H1682" i="19"/>
  <c r="H8346" i="19"/>
  <c r="G8347" i="19"/>
  <c r="H4286" i="19"/>
  <c r="G4287" i="19"/>
  <c r="H7845" i="19"/>
  <c r="G7846" i="19"/>
  <c r="H11933" i="19"/>
  <c r="G11934" i="19"/>
  <c r="H10660" i="19"/>
  <c r="G10661" i="19"/>
  <c r="H1324" i="19"/>
  <c r="G1325" i="19"/>
  <c r="G4554" i="19"/>
  <c r="H4553" i="19"/>
  <c r="H11610" i="19"/>
  <c r="G11611" i="19"/>
  <c r="H288" i="19"/>
  <c r="G289" i="19"/>
  <c r="H9134" i="19"/>
  <c r="G9135" i="19"/>
  <c r="H2736" i="19"/>
  <c r="G2737" i="19"/>
  <c r="H157" i="19"/>
  <c r="G158" i="19"/>
  <c r="G8121" i="19"/>
  <c r="H8120" i="19"/>
  <c r="H4884" i="19"/>
  <c r="G4885" i="19"/>
  <c r="H9557" i="19"/>
  <c r="G9558" i="19"/>
  <c r="H11544" i="19"/>
  <c r="G11545" i="19"/>
  <c r="H4981" i="19"/>
  <c r="G4982" i="19"/>
  <c r="H9807" i="19"/>
  <c r="G9808" i="19"/>
  <c r="H10746" i="19"/>
  <c r="G10747" i="19"/>
  <c r="H11844" i="19"/>
  <c r="G11845" i="19"/>
  <c r="H10696" i="19"/>
  <c r="G10697" i="19"/>
  <c r="H11328" i="19"/>
  <c r="G11329" i="19"/>
  <c r="H11329" i="19" s="1"/>
  <c r="G5070" i="19"/>
  <c r="H5070" i="19" s="1"/>
  <c r="H5069" i="19"/>
  <c r="H3904" i="19"/>
  <c r="G3905" i="19"/>
  <c r="H4923" i="19"/>
  <c r="G4924" i="19"/>
  <c r="H8568" i="19"/>
  <c r="G8569" i="19"/>
  <c r="H2833" i="19"/>
  <c r="G2834" i="19"/>
  <c r="H9034" i="19"/>
  <c r="G9035" i="19"/>
  <c r="H3338" i="19"/>
  <c r="G3339" i="19"/>
  <c r="H5793" i="19"/>
  <c r="G5794" i="19"/>
  <c r="H9064" i="19"/>
  <c r="G9065" i="19"/>
  <c r="H5475" i="19"/>
  <c r="G5476" i="19"/>
  <c r="H7491" i="19"/>
  <c r="G7492" i="19"/>
  <c r="H3024" i="19"/>
  <c r="G3025" i="19"/>
  <c r="H11978" i="19"/>
  <c r="G11979" i="19"/>
  <c r="G4694" i="19" l="1"/>
  <c r="H4693" i="19"/>
  <c r="G5819" i="19"/>
  <c r="H5819" i="19" s="1"/>
  <c r="H5818" i="19"/>
  <c r="H7727" i="19"/>
  <c r="G7728" i="19"/>
  <c r="H8225" i="19"/>
  <c r="G8226" i="19"/>
  <c r="H841" i="19"/>
  <c r="G842" i="19"/>
  <c r="H388" i="19"/>
  <c r="G389" i="19"/>
  <c r="G6080" i="19"/>
  <c r="H6079" i="19"/>
  <c r="H5344" i="19"/>
  <c r="G5345" i="19"/>
  <c r="H5916" i="19"/>
  <c r="G5917" i="19"/>
  <c r="G2066" i="19"/>
  <c r="H2065" i="19"/>
  <c r="H6793" i="19"/>
  <c r="G6794" i="19"/>
  <c r="H6794" i="19" s="1"/>
  <c r="H1558" i="19"/>
  <c r="G1559" i="19"/>
  <c r="G8383" i="19"/>
  <c r="H8382" i="19"/>
  <c r="H7687" i="19"/>
  <c r="G7688" i="19"/>
  <c r="H2862" i="19"/>
  <c r="G2863" i="19"/>
  <c r="G5945" i="19"/>
  <c r="H5944" i="19"/>
  <c r="H602" i="19"/>
  <c r="G603" i="19"/>
  <c r="H9971" i="19"/>
  <c r="G9972" i="19"/>
  <c r="H3666" i="19"/>
  <c r="G3667" i="19"/>
  <c r="H8150" i="19"/>
  <c r="G8151" i="19"/>
  <c r="H3370" i="19"/>
  <c r="G3371" i="19"/>
  <c r="H1487" i="19"/>
  <c r="G1488" i="19"/>
  <c r="H7049" i="19"/>
  <c r="G7050" i="19"/>
  <c r="H9836" i="19"/>
  <c r="G9837" i="19"/>
  <c r="H1414" i="19"/>
  <c r="G1415" i="19"/>
  <c r="G2238" i="19"/>
  <c r="H2237" i="19"/>
  <c r="H8288" i="19"/>
  <c r="G8289" i="19"/>
  <c r="G5843" i="19"/>
  <c r="H5842" i="19"/>
  <c r="H3811" i="19"/>
  <c r="G3812" i="19"/>
  <c r="H7158" i="19"/>
  <c r="G7159" i="19"/>
  <c r="H1801" i="19"/>
  <c r="G1802" i="19"/>
  <c r="H9533" i="19"/>
  <c r="G9534" i="19"/>
  <c r="H9534" i="19" s="1"/>
  <c r="H3745" i="19"/>
  <c r="G3746" i="19"/>
  <c r="H4579" i="19"/>
  <c r="G4580" i="19"/>
  <c r="H9943" i="19"/>
  <c r="G9944" i="19"/>
  <c r="G3552" i="19"/>
  <c r="H3551" i="19"/>
  <c r="H1281" i="19"/>
  <c r="G1282" i="19"/>
  <c r="H9399" i="19"/>
  <c r="G9400" i="19"/>
  <c r="H8185" i="19"/>
  <c r="G8186" i="19"/>
  <c r="H6355" i="19"/>
  <c r="G6356" i="19"/>
  <c r="H9097" i="19"/>
  <c r="G9098" i="19"/>
  <c r="H785" i="19"/>
  <c r="G786" i="19"/>
  <c r="G9711" i="19"/>
  <c r="H9710" i="19"/>
  <c r="H2430" i="19"/>
  <c r="G2431" i="19"/>
  <c r="H5409" i="19"/>
  <c r="G5410" i="19"/>
  <c r="H9619" i="19"/>
  <c r="G9620" i="19"/>
  <c r="H11407" i="19"/>
  <c r="G11408" i="19"/>
  <c r="H12282" i="19"/>
  <c r="G12283" i="19"/>
  <c r="H3621" i="19"/>
  <c r="G3622" i="19"/>
  <c r="H7798" i="19"/>
  <c r="G7799" i="19"/>
  <c r="H4160" i="19"/>
  <c r="G4161" i="19"/>
  <c r="H2272" i="19"/>
  <c r="G2273" i="19"/>
  <c r="H11245" i="19"/>
  <c r="G11246" i="19"/>
  <c r="H8121" i="19"/>
  <c r="G8122" i="19"/>
  <c r="H3162" i="19"/>
  <c r="G3163" i="19"/>
  <c r="H10156" i="19"/>
  <c r="G10157" i="19"/>
  <c r="H10157" i="19" s="1"/>
  <c r="H6882" i="19"/>
  <c r="G6883" i="19"/>
  <c r="H6150" i="19"/>
  <c r="G6151" i="19"/>
  <c r="H6643" i="19"/>
  <c r="G6644" i="19"/>
  <c r="H10784" i="19"/>
  <c r="G10785" i="19"/>
  <c r="H10296" i="19"/>
  <c r="G10297" i="19"/>
  <c r="G4855" i="19"/>
  <c r="H4854" i="19"/>
  <c r="H185" i="19"/>
  <c r="G186" i="19"/>
  <c r="H998" i="19"/>
  <c r="G999" i="19"/>
  <c r="H8798" i="19"/>
  <c r="G8799" i="19"/>
  <c r="H9369" i="19"/>
  <c r="G9370" i="19"/>
  <c r="H9370" i="19" s="1"/>
  <c r="H1236" i="19"/>
  <c r="G1237" i="19"/>
  <c r="H9242" i="19"/>
  <c r="G9243" i="19"/>
  <c r="H10747" i="19"/>
  <c r="G10748" i="19"/>
  <c r="H4287" i="19"/>
  <c r="G4288" i="19"/>
  <c r="H11171" i="19"/>
  <c r="G11172" i="19"/>
  <c r="H11101" i="19"/>
  <c r="G11102" i="19"/>
  <c r="H7492" i="19"/>
  <c r="G7493" i="19"/>
  <c r="H2834" i="19"/>
  <c r="G2835" i="19"/>
  <c r="H9808" i="19"/>
  <c r="G9809" i="19"/>
  <c r="H158" i="19"/>
  <c r="G159" i="19"/>
  <c r="H8347" i="19"/>
  <c r="G8348" i="19"/>
  <c r="H3201" i="19"/>
  <c r="G3202" i="19"/>
  <c r="H1777" i="19"/>
  <c r="G1778" i="19"/>
  <c r="H1778" i="19" s="1"/>
  <c r="H11661" i="19"/>
  <c r="G11662" i="19"/>
  <c r="H2009" i="19"/>
  <c r="G2010" i="19"/>
  <c r="H5044" i="19"/>
  <c r="G5045" i="19"/>
  <c r="H3693" i="19"/>
  <c r="G3694" i="19"/>
  <c r="H2540" i="19"/>
  <c r="G2541" i="19"/>
  <c r="H10388" i="19"/>
  <c r="G10389" i="19"/>
  <c r="G751" i="19"/>
  <c r="H750" i="19"/>
  <c r="H5276" i="19"/>
  <c r="G5277" i="19"/>
  <c r="H7417" i="19"/>
  <c r="G7418" i="19"/>
  <c r="H9203" i="19"/>
  <c r="G9204" i="19"/>
  <c r="H9681" i="19"/>
  <c r="G9682" i="19"/>
  <c r="H3777" i="19"/>
  <c r="G3778" i="19"/>
  <c r="H1907" i="19"/>
  <c r="G1908" i="19"/>
  <c r="H9279" i="19"/>
  <c r="G9280" i="19"/>
  <c r="H11137" i="19"/>
  <c r="G11138" i="19"/>
  <c r="G5094" i="19"/>
  <c r="H5093" i="19"/>
  <c r="H10359" i="19"/>
  <c r="G10360" i="19"/>
  <c r="H7122" i="19"/>
  <c r="G7123" i="19"/>
  <c r="H433" i="19"/>
  <c r="G434" i="19"/>
  <c r="H4007" i="19"/>
  <c r="G4008" i="19"/>
  <c r="H4554" i="19"/>
  <c r="G4555" i="19"/>
  <c r="H7086" i="19"/>
  <c r="G7087" i="19"/>
  <c r="H3937" i="19"/>
  <c r="G3938" i="19"/>
  <c r="H3088" i="19"/>
  <c r="G3089" i="19"/>
  <c r="H4524" i="19"/>
  <c r="G4525" i="19"/>
  <c r="H5154" i="19"/>
  <c r="G5155" i="19"/>
  <c r="H1356" i="19"/>
  <c r="G1357" i="19"/>
  <c r="H5210" i="19"/>
  <c r="G5211" i="19"/>
  <c r="H4409" i="19"/>
  <c r="G4410" i="19"/>
  <c r="H2488" i="19"/>
  <c r="G2489" i="19"/>
  <c r="H2992" i="19"/>
  <c r="G2993" i="19"/>
  <c r="H7382" i="19"/>
  <c r="G7383" i="19"/>
  <c r="H220" i="19"/>
  <c r="G221" i="19"/>
  <c r="H8537" i="19"/>
  <c r="G8538" i="19"/>
  <c r="H8255" i="19"/>
  <c r="G8256" i="19"/>
  <c r="H8996" i="19"/>
  <c r="G8997" i="19"/>
  <c r="H2514" i="19"/>
  <c r="G2515" i="19"/>
  <c r="H5713" i="19"/>
  <c r="G5714" i="19"/>
  <c r="H4479" i="19"/>
  <c r="G4480" i="19"/>
  <c r="H5476" i="19"/>
  <c r="G5477" i="19"/>
  <c r="H8569" i="19"/>
  <c r="G8570" i="19"/>
  <c r="H4982" i="19"/>
  <c r="G4983" i="19"/>
  <c r="H2737" i="19"/>
  <c r="G2738" i="19"/>
  <c r="H1325" i="19"/>
  <c r="G1326" i="19"/>
  <c r="H10423" i="19"/>
  <c r="G10424" i="19"/>
  <c r="G6041" i="19"/>
  <c r="H6040" i="19"/>
  <c r="G5124" i="19"/>
  <c r="H5123" i="19"/>
  <c r="H8507" i="19"/>
  <c r="G8508" i="19"/>
  <c r="H7931" i="19"/>
  <c r="G7932" i="19"/>
  <c r="H1866" i="19"/>
  <c r="G1867" i="19"/>
  <c r="H1867" i="19" s="1"/>
  <c r="H3471" i="19"/>
  <c r="G3472" i="19"/>
  <c r="G4950" i="19"/>
  <c r="H4949" i="19"/>
  <c r="H1074" i="19"/>
  <c r="G1075" i="19"/>
  <c r="H252" i="19"/>
  <c r="G253" i="19"/>
  <c r="G1641" i="19"/>
  <c r="H1640" i="19"/>
  <c r="G7241" i="19"/>
  <c r="H7240" i="19"/>
  <c r="H4093" i="19"/>
  <c r="G4094" i="19"/>
  <c r="H11353" i="19"/>
  <c r="G11354" i="19"/>
  <c r="H3875" i="19"/>
  <c r="G3876" i="19"/>
  <c r="H7630" i="19"/>
  <c r="G7631" i="19"/>
  <c r="H5512" i="19"/>
  <c r="G5513" i="19"/>
  <c r="H1974" i="19"/>
  <c r="G1975" i="19"/>
  <c r="H7663" i="19"/>
  <c r="G7664" i="19"/>
  <c r="H7664" i="19" s="1"/>
  <c r="H6849" i="19"/>
  <c r="G6850" i="19"/>
  <c r="H38" i="19"/>
  <c r="G39" i="19"/>
  <c r="H9909" i="19"/>
  <c r="G9910" i="19"/>
  <c r="H6817" i="19"/>
  <c r="G6818" i="19"/>
  <c r="H1837" i="19"/>
  <c r="G1838" i="19"/>
  <c r="H6012" i="19"/>
  <c r="G6013" i="19"/>
  <c r="H3124" i="19"/>
  <c r="G3125" i="19"/>
  <c r="H4614" i="19"/>
  <c r="G4615" i="19"/>
  <c r="H1196" i="19"/>
  <c r="G1197" i="19"/>
  <c r="H1148" i="19"/>
  <c r="G1149" i="19"/>
  <c r="H3522" i="19"/>
  <c r="G3523" i="19"/>
  <c r="H9883" i="19"/>
  <c r="G9884" i="19"/>
  <c r="H9739" i="19"/>
  <c r="G9740" i="19"/>
  <c r="H8651" i="19"/>
  <c r="G8652" i="19"/>
  <c r="H2900" i="19"/>
  <c r="G2901" i="19"/>
  <c r="H8887" i="19"/>
  <c r="G8888" i="19"/>
  <c r="H2797" i="19"/>
  <c r="G2798" i="19"/>
  <c r="H6216" i="19"/>
  <c r="G6217" i="19"/>
  <c r="H3283" i="19"/>
  <c r="G3284" i="19"/>
  <c r="H3970" i="19"/>
  <c r="G3971" i="19"/>
  <c r="H12213" i="19"/>
  <c r="G12214" i="19"/>
  <c r="H10601" i="19"/>
  <c r="G10602" i="19"/>
  <c r="H6965" i="19"/>
  <c r="G6966" i="19"/>
  <c r="H1449" i="19"/>
  <c r="G1450" i="19"/>
  <c r="H9065" i="19"/>
  <c r="G9066" i="19"/>
  <c r="H4924" i="19"/>
  <c r="G4925" i="19"/>
  <c r="H11545" i="19"/>
  <c r="G11546" i="19"/>
  <c r="H10661" i="19"/>
  <c r="G10662" i="19"/>
  <c r="H11897" i="19"/>
  <c r="G11898" i="19"/>
  <c r="H2604" i="19"/>
  <c r="G2605" i="19"/>
  <c r="H8923" i="19"/>
  <c r="G8924" i="19"/>
  <c r="H8924" i="19" s="1"/>
  <c r="H677" i="19"/>
  <c r="G678" i="19"/>
  <c r="H1043" i="19"/>
  <c r="G1044" i="19"/>
  <c r="G4809" i="19"/>
  <c r="H4808" i="19"/>
  <c r="H10182" i="19"/>
  <c r="G10183" i="19"/>
  <c r="H6181" i="19"/>
  <c r="G6182" i="19"/>
  <c r="H5373" i="19"/>
  <c r="G5374" i="19"/>
  <c r="H11005" i="19"/>
  <c r="G11006" i="19"/>
  <c r="H8851" i="19"/>
  <c r="G8852" i="19"/>
  <c r="H4058" i="19"/>
  <c r="G4059" i="19"/>
  <c r="H9781" i="19"/>
  <c r="G9782" i="19"/>
  <c r="G5184" i="19"/>
  <c r="H5183" i="19"/>
  <c r="H12083" i="19"/>
  <c r="G12084" i="19"/>
  <c r="G2359" i="19"/>
  <c r="H2358" i="19"/>
  <c r="H7882" i="19"/>
  <c r="G7883" i="19"/>
  <c r="H5607" i="19"/>
  <c r="G5608" i="19"/>
  <c r="H6607" i="19"/>
  <c r="G6608" i="19"/>
  <c r="G7211" i="19"/>
  <c r="H7210" i="19"/>
  <c r="H7320" i="19"/>
  <c r="G7321" i="19"/>
  <c r="H1527" i="19"/>
  <c r="G1528" i="19"/>
  <c r="G5652" i="19"/>
  <c r="H5651" i="19"/>
  <c r="H9035" i="19"/>
  <c r="G9036" i="19"/>
  <c r="H8451" i="19"/>
  <c r="G8452" i="19"/>
  <c r="H6914" i="19"/>
  <c r="G6915" i="19"/>
  <c r="H7762" i="19"/>
  <c r="G7763" i="19"/>
  <c r="G1743" i="19"/>
  <c r="H1742" i="19"/>
  <c r="H10132" i="19"/>
  <c r="G10133" i="19"/>
  <c r="H10133" i="19" s="1"/>
  <c r="H932" i="19"/>
  <c r="G933" i="19"/>
  <c r="H933" i="19" s="1"/>
  <c r="H12111" i="19"/>
  <c r="G12112" i="19"/>
  <c r="H6271" i="19"/>
  <c r="G6272" i="19"/>
  <c r="H1683" i="19"/>
  <c r="G1684" i="19"/>
  <c r="H1684" i="19" s="1"/>
  <c r="H5766" i="19"/>
  <c r="G5767" i="19"/>
  <c r="H1707" i="19"/>
  <c r="G1708" i="19"/>
  <c r="H5016" i="19"/>
  <c r="G5017" i="19"/>
  <c r="H7003" i="19"/>
  <c r="G7004" i="19"/>
  <c r="H8597" i="19"/>
  <c r="G8598" i="19"/>
  <c r="H10526" i="19"/>
  <c r="G10527" i="19"/>
  <c r="H8947" i="19"/>
  <c r="G8948" i="19"/>
  <c r="H10948" i="19"/>
  <c r="G10949" i="19"/>
  <c r="H8053" i="19"/>
  <c r="G8054" i="19"/>
  <c r="H5246" i="19"/>
  <c r="G5247" i="19"/>
  <c r="G4652" i="19"/>
  <c r="H4651" i="19"/>
  <c r="G4133" i="19"/>
  <c r="H4132" i="19"/>
  <c r="H10331" i="19"/>
  <c r="G10332" i="19"/>
  <c r="H9654" i="19"/>
  <c r="G9655" i="19"/>
  <c r="H2199" i="19"/>
  <c r="G2200" i="19"/>
  <c r="H11979" i="19"/>
  <c r="G11980" i="19"/>
  <c r="G5795" i="19"/>
  <c r="H5795" i="19" s="1"/>
  <c r="H5794" i="19"/>
  <c r="H3905" i="19"/>
  <c r="G3906" i="19"/>
  <c r="H10697" i="19"/>
  <c r="G10698" i="19"/>
  <c r="H9558" i="19"/>
  <c r="G9559" i="19"/>
  <c r="H9135" i="19"/>
  <c r="G9136" i="19"/>
  <c r="H11934" i="19"/>
  <c r="G11935" i="19"/>
  <c r="H11208" i="19"/>
  <c r="G11209" i="19"/>
  <c r="H72" i="19"/>
  <c r="G73" i="19"/>
  <c r="H8087" i="19"/>
  <c r="G8088" i="19"/>
  <c r="H4212" i="19"/>
  <c r="G4213" i="19"/>
  <c r="H4213" i="19" s="1"/>
  <c r="H3843" i="19"/>
  <c r="G3844" i="19"/>
  <c r="H11699" i="19"/>
  <c r="G11700" i="19"/>
  <c r="H6319" i="19"/>
  <c r="G6320" i="19"/>
  <c r="H2331" i="19"/>
  <c r="G2332" i="19"/>
  <c r="H9479" i="19"/>
  <c r="G9480" i="19"/>
  <c r="H11799" i="19"/>
  <c r="G11800" i="19"/>
  <c r="H10865" i="19"/>
  <c r="G10866" i="19"/>
  <c r="H9587" i="19"/>
  <c r="G9588" i="19"/>
  <c r="H956" i="19"/>
  <c r="G957" i="19"/>
  <c r="H908" i="19"/>
  <c r="G909" i="19"/>
  <c r="H909" i="19" s="1"/>
  <c r="G5566" i="19"/>
  <c r="H5565" i="19"/>
  <c r="H10216" i="19"/>
  <c r="G10217" i="19"/>
  <c r="H2938" i="19"/>
  <c r="G2939" i="19"/>
  <c r="H10921" i="19"/>
  <c r="G10922" i="19"/>
  <c r="H1948" i="19"/>
  <c r="G1949" i="19"/>
  <c r="H8759" i="19"/>
  <c r="G8760" i="19"/>
  <c r="H11733" i="19"/>
  <c r="G11734" i="19"/>
  <c r="H3590" i="19"/>
  <c r="G3591" i="19"/>
  <c r="H12159" i="19"/>
  <c r="G12160" i="19"/>
  <c r="G7349" i="19"/>
  <c r="H7348" i="19"/>
  <c r="H8720" i="19"/>
  <c r="G8721" i="19"/>
  <c r="H11513" i="19"/>
  <c r="G11514" i="19"/>
  <c r="H3255" i="19"/>
  <c r="G3256" i="19"/>
  <c r="H7278" i="19"/>
  <c r="G7279" i="19"/>
  <c r="H7279" i="19" s="1"/>
  <c r="H6539" i="19"/>
  <c r="G6540" i="19"/>
  <c r="H12246" i="19"/>
  <c r="G12247" i="19"/>
  <c r="H11611" i="19"/>
  <c r="G11612" i="19"/>
  <c r="H10248" i="19"/>
  <c r="G10249" i="19"/>
  <c r="H2301" i="19"/>
  <c r="G2302" i="19"/>
  <c r="H11305" i="19"/>
  <c r="G11306" i="19"/>
  <c r="H11306" i="19" s="1"/>
  <c r="H10455" i="19"/>
  <c r="G10456" i="19"/>
  <c r="H7453" i="19"/>
  <c r="G7454" i="19"/>
  <c r="H2680" i="19"/>
  <c r="G2681" i="19"/>
  <c r="H4236" i="19"/>
  <c r="G4237" i="19"/>
  <c r="H4337" i="19"/>
  <c r="G4338" i="19"/>
  <c r="H8322" i="19"/>
  <c r="G8323" i="19"/>
  <c r="H11769" i="19"/>
  <c r="G11770" i="19"/>
  <c r="H7963" i="19"/>
  <c r="G7964" i="19"/>
  <c r="H4383" i="19"/>
  <c r="G4384" i="19"/>
  <c r="H9312" i="19"/>
  <c r="G9313" i="19"/>
  <c r="H2636" i="19"/>
  <c r="G2637" i="19"/>
  <c r="H8020" i="19"/>
  <c r="G8021" i="19"/>
  <c r="H3025" i="19"/>
  <c r="G3026" i="19"/>
  <c r="H3339" i="19"/>
  <c r="G3340" i="19"/>
  <c r="H11845" i="19"/>
  <c r="G11846" i="19"/>
  <c r="H4885" i="19"/>
  <c r="G4886" i="19"/>
  <c r="H289" i="19"/>
  <c r="G290" i="19"/>
  <c r="H7846" i="19"/>
  <c r="G7847" i="19"/>
  <c r="H571" i="19"/>
  <c r="G572" i="19"/>
  <c r="H4748" i="19"/>
  <c r="G4749" i="19"/>
  <c r="H319" i="19"/>
  <c r="G320" i="19"/>
  <c r="H10892" i="19"/>
  <c r="G10893" i="19"/>
  <c r="H6391" i="19"/>
  <c r="G6392" i="19"/>
  <c r="H10564" i="19"/>
  <c r="G10565" i="19"/>
  <c r="H8684" i="19"/>
  <c r="G8685" i="19"/>
  <c r="H11070" i="19"/>
  <c r="G11071" i="19"/>
  <c r="H11275" i="19"/>
  <c r="G11276" i="19"/>
  <c r="H7596" i="19"/>
  <c r="G7597" i="19"/>
  <c r="H6717" i="19"/>
  <c r="G6718" i="19"/>
  <c r="G6500" i="19"/>
  <c r="H6499" i="19"/>
  <c r="H8415" i="19"/>
  <c r="G8416" i="19"/>
  <c r="H9438" i="19"/>
  <c r="G9439" i="19"/>
  <c r="H12018" i="19"/>
  <c r="G12019" i="19"/>
  <c r="H6756" i="19"/>
  <c r="G6757" i="19"/>
  <c r="H2164" i="19"/>
  <c r="G2165" i="19"/>
  <c r="H10075" i="19"/>
  <c r="G10076" i="19"/>
  <c r="H125" i="19"/>
  <c r="G126" i="19"/>
  <c r="H870" i="19"/>
  <c r="G871" i="19"/>
  <c r="H714" i="19"/>
  <c r="G715" i="19"/>
  <c r="H6421" i="19"/>
  <c r="G6422" i="19"/>
  <c r="H1593" i="19"/>
  <c r="G1594" i="19"/>
  <c r="H5880" i="19"/>
  <c r="G5881" i="19"/>
  <c r="H469" i="19"/>
  <c r="G470" i="19"/>
  <c r="H520" i="19"/>
  <c r="G521" i="19"/>
  <c r="H521" i="19" s="1"/>
  <c r="H9837" i="19" l="1"/>
  <c r="G9838" i="19"/>
  <c r="H9972" i="19"/>
  <c r="G9973" i="19"/>
  <c r="H1559" i="19"/>
  <c r="G1560" i="19"/>
  <c r="H389" i="19"/>
  <c r="G390" i="19"/>
  <c r="H7050" i="19"/>
  <c r="G7051" i="19"/>
  <c r="H603" i="19"/>
  <c r="G604" i="19"/>
  <c r="H842" i="19"/>
  <c r="G843" i="19"/>
  <c r="H1488" i="19"/>
  <c r="G1489" i="19"/>
  <c r="H8226" i="19"/>
  <c r="G8227" i="19"/>
  <c r="G5844" i="19"/>
  <c r="H5843" i="19"/>
  <c r="G5946" i="19"/>
  <c r="H5945" i="19"/>
  <c r="H2066" i="19"/>
  <c r="G2067" i="19"/>
  <c r="G8290" i="19"/>
  <c r="H8289" i="19"/>
  <c r="H3371" i="19"/>
  <c r="G3372" i="19"/>
  <c r="H2863" i="19"/>
  <c r="G2864" i="19"/>
  <c r="H5917" i="19"/>
  <c r="G5918" i="19"/>
  <c r="H7728" i="19"/>
  <c r="G7729" i="19"/>
  <c r="H8151" i="19"/>
  <c r="G8152" i="19"/>
  <c r="H7688" i="19"/>
  <c r="G7689" i="19"/>
  <c r="G5346" i="19"/>
  <c r="H5345" i="19"/>
  <c r="H2238" i="19"/>
  <c r="G2239" i="19"/>
  <c r="H1415" i="19"/>
  <c r="G1416" i="19"/>
  <c r="H3667" i="19"/>
  <c r="G3668" i="19"/>
  <c r="G8384" i="19"/>
  <c r="H8383" i="19"/>
  <c r="H6080" i="19"/>
  <c r="G6081" i="19"/>
  <c r="H4694" i="19"/>
  <c r="G4695" i="19"/>
  <c r="G7350" i="19"/>
  <c r="H7349" i="19"/>
  <c r="H4652" i="19"/>
  <c r="G4653" i="19"/>
  <c r="G2360" i="19"/>
  <c r="H2359" i="19"/>
  <c r="H6013" i="19"/>
  <c r="G6014" i="19"/>
  <c r="H6850" i="19"/>
  <c r="G6851" i="19"/>
  <c r="H11354" i="19"/>
  <c r="G11355" i="19"/>
  <c r="H751" i="19"/>
  <c r="G752" i="19"/>
  <c r="H290" i="19"/>
  <c r="G291" i="19"/>
  <c r="G254" i="19"/>
  <c r="H253" i="19"/>
  <c r="H8508" i="19"/>
  <c r="G8509" i="19"/>
  <c r="H2738" i="19"/>
  <c r="G2739" i="19"/>
  <c r="H2515" i="19"/>
  <c r="G2516" i="19"/>
  <c r="H7383" i="19"/>
  <c r="G7384" i="19"/>
  <c r="H5155" i="19"/>
  <c r="G5156" i="19"/>
  <c r="H4555" i="19"/>
  <c r="G4556" i="19"/>
  <c r="H4556" i="19" s="1"/>
  <c r="H9682" i="19"/>
  <c r="G9683" i="19"/>
  <c r="H10389" i="19"/>
  <c r="G10390" i="19"/>
  <c r="H11662" i="19"/>
  <c r="G11663" i="19"/>
  <c r="H11663" i="19" s="1"/>
  <c r="H9809" i="19"/>
  <c r="G9810" i="19"/>
  <c r="H4288" i="19"/>
  <c r="G4289" i="19"/>
  <c r="H8799" i="19"/>
  <c r="G8800" i="19"/>
  <c r="H6644" i="19"/>
  <c r="G6645" i="19"/>
  <c r="H6645" i="19" s="1"/>
  <c r="H8122" i="19"/>
  <c r="G8123" i="19"/>
  <c r="H3622" i="19"/>
  <c r="G3623" i="19"/>
  <c r="H1282" i="19"/>
  <c r="G1283" i="19"/>
  <c r="H3523" i="19"/>
  <c r="G3524" i="19"/>
  <c r="H1838" i="19"/>
  <c r="G1839" i="19"/>
  <c r="H4094" i="19"/>
  <c r="G4095" i="19"/>
  <c r="H5094" i="19"/>
  <c r="G5095" i="19"/>
  <c r="H9711" i="19"/>
  <c r="G9712" i="19"/>
  <c r="H715" i="19"/>
  <c r="G716" i="19"/>
  <c r="H12019" i="19"/>
  <c r="G12020" i="19"/>
  <c r="H11276" i="19"/>
  <c r="G11277" i="19"/>
  <c r="H10893" i="19"/>
  <c r="G10894" i="19"/>
  <c r="H4886" i="19"/>
  <c r="G4887" i="19"/>
  <c r="H9313" i="19"/>
  <c r="G9314" i="19"/>
  <c r="H4237" i="19"/>
  <c r="G4238" i="19"/>
  <c r="G2303" i="19"/>
  <c r="H2302" i="19"/>
  <c r="H3591" i="19"/>
  <c r="G3592" i="19"/>
  <c r="H10217" i="19"/>
  <c r="G10218" i="19"/>
  <c r="H11800" i="19"/>
  <c r="G11801" i="19"/>
  <c r="H9136" i="19"/>
  <c r="G9137" i="19"/>
  <c r="H2200" i="19"/>
  <c r="G2201" i="19"/>
  <c r="H8054" i="19"/>
  <c r="G8055" i="19"/>
  <c r="H7004" i="19"/>
  <c r="G7005" i="19"/>
  <c r="H12112" i="19"/>
  <c r="G12113" i="19"/>
  <c r="H8452" i="19"/>
  <c r="G8453" i="19"/>
  <c r="H6182" i="19"/>
  <c r="G6183" i="19"/>
  <c r="G4926" i="19"/>
  <c r="H4926" i="19" s="1"/>
  <c r="H4925" i="19"/>
  <c r="G12215" i="19"/>
  <c r="H12214" i="19"/>
  <c r="H2901" i="19"/>
  <c r="G2902" i="19"/>
  <c r="G1076" i="19"/>
  <c r="H1075" i="19"/>
  <c r="H4983" i="19"/>
  <c r="G4984" i="19"/>
  <c r="H8997" i="19"/>
  <c r="G8998" i="19"/>
  <c r="G2994" i="19"/>
  <c r="H2993" i="19"/>
  <c r="H4525" i="19"/>
  <c r="G4526" i="19"/>
  <c r="H4008" i="19"/>
  <c r="G4009" i="19"/>
  <c r="G11139" i="19"/>
  <c r="H11138" i="19"/>
  <c r="H9204" i="19"/>
  <c r="G9205" i="19"/>
  <c r="H10748" i="19"/>
  <c r="G10749" i="19"/>
  <c r="G1000" i="19"/>
  <c r="H1000" i="19" s="1"/>
  <c r="H999" i="19"/>
  <c r="H6151" i="19"/>
  <c r="G6152" i="19"/>
  <c r="H11246" i="19"/>
  <c r="G11247" i="19"/>
  <c r="H12283" i="19"/>
  <c r="G12284" i="19"/>
  <c r="G787" i="19"/>
  <c r="H786" i="19"/>
  <c r="H6422" i="19"/>
  <c r="G6423" i="19"/>
  <c r="H6757" i="19"/>
  <c r="G6758" i="19"/>
  <c r="H6392" i="19"/>
  <c r="G6393" i="19"/>
  <c r="G2638" i="19"/>
  <c r="H2637" i="19"/>
  <c r="H4338" i="19"/>
  <c r="G4339" i="19"/>
  <c r="H6540" i="19"/>
  <c r="G6541" i="19"/>
  <c r="G2940" i="19"/>
  <c r="H2939" i="19"/>
  <c r="H3844" i="19"/>
  <c r="G3845" i="19"/>
  <c r="H11980" i="19"/>
  <c r="G11981" i="19"/>
  <c r="H8598" i="19"/>
  <c r="G8599" i="19"/>
  <c r="H6915" i="19"/>
  <c r="G6916" i="19"/>
  <c r="H12084" i="19"/>
  <c r="G12085" i="19"/>
  <c r="H678" i="19"/>
  <c r="G679" i="19"/>
  <c r="H10602" i="19"/>
  <c r="G10603" i="19"/>
  <c r="G7212" i="19"/>
  <c r="H7211" i="19"/>
  <c r="H5184" i="19"/>
  <c r="G5185" i="19"/>
  <c r="G1150" i="19"/>
  <c r="H1149" i="19"/>
  <c r="H6818" i="19"/>
  <c r="G6819" i="19"/>
  <c r="H1975" i="19"/>
  <c r="G1976" i="19"/>
  <c r="H5124" i="19"/>
  <c r="G5125" i="19"/>
  <c r="H3552" i="19"/>
  <c r="G3553" i="19"/>
  <c r="H7597" i="19"/>
  <c r="G7598" i="19"/>
  <c r="H12160" i="19"/>
  <c r="G12161" i="19"/>
  <c r="H10866" i="19"/>
  <c r="G10867" i="19"/>
  <c r="H10867" i="19" s="1"/>
  <c r="H11935" i="19"/>
  <c r="G11936" i="19"/>
  <c r="H5247" i="19"/>
  <c r="G5248" i="19"/>
  <c r="H6272" i="19"/>
  <c r="G6273" i="19"/>
  <c r="H5374" i="19"/>
  <c r="G5375" i="19"/>
  <c r="H11546" i="19"/>
  <c r="G11547" i="19"/>
  <c r="H8888" i="19"/>
  <c r="G8889" i="19"/>
  <c r="H871" i="19"/>
  <c r="G872" i="19"/>
  <c r="H9439" i="19"/>
  <c r="G9440" i="19"/>
  <c r="H320" i="19"/>
  <c r="G321" i="19"/>
  <c r="H11846" i="19"/>
  <c r="G11847" i="19"/>
  <c r="H4384" i="19"/>
  <c r="G4385" i="19"/>
  <c r="H4385" i="19" s="1"/>
  <c r="H2681" i="19"/>
  <c r="G2682" i="19"/>
  <c r="H10249" i="19"/>
  <c r="G10250" i="19"/>
  <c r="H3256" i="19"/>
  <c r="G3257" i="19"/>
  <c r="H11734" i="19"/>
  <c r="G11735" i="19"/>
  <c r="H9480" i="19"/>
  <c r="G9481" i="19"/>
  <c r="H8088" i="19"/>
  <c r="G8089" i="19"/>
  <c r="H9559" i="19"/>
  <c r="G9560" i="19"/>
  <c r="H9655" i="19"/>
  <c r="G9656" i="19"/>
  <c r="H10949" i="19"/>
  <c r="G10950" i="19"/>
  <c r="H5017" i="19"/>
  <c r="G5018" i="19"/>
  <c r="H9036" i="19"/>
  <c r="G9037" i="19"/>
  <c r="G6609" i="19"/>
  <c r="H6608" i="19"/>
  <c r="H9782" i="19"/>
  <c r="G9783" i="19"/>
  <c r="H10183" i="19"/>
  <c r="G10184" i="19"/>
  <c r="H2605" i="19"/>
  <c r="G2606" i="19"/>
  <c r="H9066" i="19"/>
  <c r="G9067" i="19"/>
  <c r="H3971" i="19"/>
  <c r="G3972" i="19"/>
  <c r="H8652" i="19"/>
  <c r="G8653" i="19"/>
  <c r="G7242" i="19"/>
  <c r="H7241" i="19"/>
  <c r="H8570" i="19"/>
  <c r="G8571" i="19"/>
  <c r="H2489" i="19"/>
  <c r="G2490" i="19"/>
  <c r="H9280" i="19"/>
  <c r="G9281" i="19"/>
  <c r="H7418" i="19"/>
  <c r="G7419" i="19"/>
  <c r="H2541" i="19"/>
  <c r="G2542" i="19"/>
  <c r="H3202" i="19"/>
  <c r="G3203" i="19"/>
  <c r="H2835" i="19"/>
  <c r="G2836" i="19"/>
  <c r="H9243" i="19"/>
  <c r="G9244" i="19"/>
  <c r="H186" i="19"/>
  <c r="G187" i="19"/>
  <c r="H6883" i="19"/>
  <c r="G6884" i="19"/>
  <c r="H2273" i="19"/>
  <c r="G2274" i="19"/>
  <c r="H11408" i="19"/>
  <c r="G11409" i="19"/>
  <c r="H9098" i="19"/>
  <c r="G9099" i="19"/>
  <c r="H9944" i="19"/>
  <c r="G9945" i="19"/>
  <c r="H1802" i="19"/>
  <c r="G1803" i="19"/>
  <c r="G5567" i="19"/>
  <c r="H5566" i="19"/>
  <c r="H1197" i="19"/>
  <c r="G1198" i="19"/>
  <c r="H9910" i="19"/>
  <c r="G9911" i="19"/>
  <c r="G5514" i="19"/>
  <c r="H5513" i="19"/>
  <c r="H4950" i="19"/>
  <c r="G4951" i="19"/>
  <c r="G6042" i="19"/>
  <c r="H6041" i="19"/>
  <c r="H470" i="19"/>
  <c r="G471" i="19"/>
  <c r="H126" i="19"/>
  <c r="G127" i="19"/>
  <c r="H8416" i="19"/>
  <c r="G8417" i="19"/>
  <c r="H11071" i="19"/>
  <c r="G11072" i="19"/>
  <c r="H4749" i="19"/>
  <c r="G4750" i="19"/>
  <c r="H3340" i="19"/>
  <c r="G3341" i="19"/>
  <c r="H7964" i="19"/>
  <c r="G7965" i="19"/>
  <c r="H7454" i="19"/>
  <c r="G7455" i="19"/>
  <c r="H11612" i="19"/>
  <c r="G11613" i="19"/>
  <c r="H11514" i="19"/>
  <c r="G11515" i="19"/>
  <c r="H8760" i="19"/>
  <c r="G8761" i="19"/>
  <c r="H8761" i="19" s="1"/>
  <c r="H2332" i="19"/>
  <c r="G2333" i="19"/>
  <c r="H10698" i="19"/>
  <c r="G10699" i="19"/>
  <c r="H10332" i="19"/>
  <c r="G10333" i="19"/>
  <c r="H8948" i="19"/>
  <c r="G8949" i="19"/>
  <c r="H1708" i="19"/>
  <c r="G1709" i="19"/>
  <c r="H5608" i="19"/>
  <c r="G5609" i="19"/>
  <c r="H4059" i="19"/>
  <c r="G4060" i="19"/>
  <c r="H11898" i="19"/>
  <c r="G11899" i="19"/>
  <c r="H3284" i="19"/>
  <c r="G3285" i="19"/>
  <c r="H9740" i="19"/>
  <c r="G9741" i="19"/>
  <c r="H1641" i="19"/>
  <c r="G1642" i="19"/>
  <c r="H3472" i="19"/>
  <c r="G3473" i="19"/>
  <c r="H10424" i="19"/>
  <c r="G10425" i="19"/>
  <c r="H5477" i="19"/>
  <c r="G5478" i="19"/>
  <c r="H8256" i="19"/>
  <c r="G8257" i="19"/>
  <c r="H4410" i="19"/>
  <c r="G4411" i="19"/>
  <c r="G3090" i="19"/>
  <c r="H3089" i="19"/>
  <c r="H434" i="19"/>
  <c r="G435" i="19"/>
  <c r="H3694" i="19"/>
  <c r="G3695" i="19"/>
  <c r="G7494" i="19"/>
  <c r="H7493" i="19"/>
  <c r="G1238" i="19"/>
  <c r="H1237" i="19"/>
  <c r="H9620" i="19"/>
  <c r="G9621" i="19"/>
  <c r="H6356" i="19"/>
  <c r="G6357" i="19"/>
  <c r="H4580" i="19"/>
  <c r="G4581" i="19"/>
  <c r="H7159" i="19"/>
  <c r="G7160" i="19"/>
  <c r="H5652" i="19"/>
  <c r="G5653" i="19"/>
  <c r="H4809" i="19"/>
  <c r="G4810" i="19"/>
  <c r="H4810" i="19" s="1"/>
  <c r="G4616" i="19"/>
  <c r="H4615" i="19"/>
  <c r="H7631" i="19"/>
  <c r="G7632" i="19"/>
  <c r="H7632" i="19" s="1"/>
  <c r="H4855" i="19"/>
  <c r="G4856" i="19"/>
  <c r="H5881" i="19"/>
  <c r="G5882" i="19"/>
  <c r="H10076" i="19"/>
  <c r="G10077" i="19"/>
  <c r="H8685" i="19"/>
  <c r="G8686" i="19"/>
  <c r="H572" i="19"/>
  <c r="G573" i="19"/>
  <c r="H3026" i="19"/>
  <c r="G3027" i="19"/>
  <c r="H11770" i="19"/>
  <c r="G11771" i="19"/>
  <c r="H10456" i="19"/>
  <c r="G10457" i="19"/>
  <c r="H8721" i="19"/>
  <c r="G8722" i="19"/>
  <c r="H1949" i="19"/>
  <c r="G1950" i="19"/>
  <c r="H957" i="19"/>
  <c r="G958" i="19"/>
  <c r="H6320" i="19"/>
  <c r="G6321" i="19"/>
  <c r="G74" i="19"/>
  <c r="H73" i="19"/>
  <c r="G3907" i="19"/>
  <c r="H3906" i="19"/>
  <c r="H10527" i="19"/>
  <c r="G10528" i="19"/>
  <c r="H5767" i="19"/>
  <c r="G5768" i="19"/>
  <c r="H1528" i="19"/>
  <c r="G1529" i="19"/>
  <c r="H7883" i="19"/>
  <c r="G7884" i="19"/>
  <c r="H8852" i="19"/>
  <c r="G8853" i="19"/>
  <c r="H1044" i="19"/>
  <c r="G1045" i="19"/>
  <c r="H10662" i="19"/>
  <c r="G10663" i="19"/>
  <c r="H1450" i="19"/>
  <c r="G1451" i="19"/>
  <c r="H6217" i="19"/>
  <c r="G6218" i="19"/>
  <c r="H9884" i="19"/>
  <c r="G9885" i="19"/>
  <c r="H9885" i="19" s="1"/>
  <c r="H4480" i="19"/>
  <c r="G4481" i="19"/>
  <c r="H8538" i="19"/>
  <c r="G8539" i="19"/>
  <c r="H5211" i="19"/>
  <c r="G5212" i="19"/>
  <c r="H3938" i="19"/>
  <c r="G3939" i="19"/>
  <c r="H7123" i="19"/>
  <c r="G7124" i="19"/>
  <c r="H1908" i="19"/>
  <c r="G1909" i="19"/>
  <c r="H5277" i="19"/>
  <c r="G5278" i="19"/>
  <c r="G5046" i="19"/>
  <c r="H5045" i="19"/>
  <c r="H8348" i="19"/>
  <c r="G8349" i="19"/>
  <c r="G11103" i="19"/>
  <c r="H11102" i="19"/>
  <c r="H10297" i="19"/>
  <c r="G10298" i="19"/>
  <c r="G3164" i="19"/>
  <c r="H3163" i="19"/>
  <c r="H4161" i="19"/>
  <c r="G4162" i="19"/>
  <c r="H5410" i="19"/>
  <c r="G5411" i="19"/>
  <c r="H8186" i="19"/>
  <c r="G8187" i="19"/>
  <c r="H3746" i="19"/>
  <c r="G3747" i="19"/>
  <c r="H3812" i="19"/>
  <c r="G3813" i="19"/>
  <c r="G6501" i="19"/>
  <c r="H6500" i="19"/>
  <c r="H4133" i="19"/>
  <c r="G4134" i="19"/>
  <c r="H1743" i="19"/>
  <c r="G1744" i="19"/>
  <c r="G3126" i="19"/>
  <c r="H3125" i="19"/>
  <c r="H39" i="19"/>
  <c r="G40" i="19"/>
  <c r="G3877" i="19"/>
  <c r="H3876" i="19"/>
  <c r="H1594" i="19"/>
  <c r="G1595" i="19"/>
  <c r="H2165" i="19"/>
  <c r="G2166" i="19"/>
  <c r="H6718" i="19"/>
  <c r="G6719" i="19"/>
  <c r="H10565" i="19"/>
  <c r="G10566" i="19"/>
  <c r="H7847" i="19"/>
  <c r="G7848" i="19"/>
  <c r="H8021" i="19"/>
  <c r="G8022" i="19"/>
  <c r="H8323" i="19"/>
  <c r="G8324" i="19"/>
  <c r="H8324" i="19" s="1"/>
  <c r="H12247" i="19"/>
  <c r="G12248" i="19"/>
  <c r="H10922" i="19"/>
  <c r="G10923" i="19"/>
  <c r="H9588" i="19"/>
  <c r="G9589" i="19"/>
  <c r="H11700" i="19"/>
  <c r="G11701" i="19"/>
  <c r="H11209" i="19"/>
  <c r="G11210" i="19"/>
  <c r="H7763" i="19"/>
  <c r="G7764" i="19"/>
  <c r="H7321" i="19"/>
  <c r="G7322" i="19"/>
  <c r="H11006" i="19"/>
  <c r="G11007" i="19"/>
  <c r="H11007" i="19" s="1"/>
  <c r="G6967" i="19"/>
  <c r="H6966" i="19"/>
  <c r="H2798" i="19"/>
  <c r="G2799" i="19"/>
  <c r="H7932" i="19"/>
  <c r="G7933" i="19"/>
  <c r="H1326" i="19"/>
  <c r="G1327" i="19"/>
  <c r="H5714" i="19"/>
  <c r="G5715" i="19"/>
  <c r="H221" i="19"/>
  <c r="G222" i="19"/>
  <c r="H1357" i="19"/>
  <c r="G1358" i="19"/>
  <c r="H1358" i="19" s="1"/>
  <c r="H7087" i="19"/>
  <c r="G7088" i="19"/>
  <c r="H10360" i="19"/>
  <c r="G10361" i="19"/>
  <c r="H3778" i="19"/>
  <c r="G3779" i="19"/>
  <c r="H2010" i="19"/>
  <c r="G2011" i="19"/>
  <c r="H159" i="19"/>
  <c r="G160" i="19"/>
  <c r="H11172" i="19"/>
  <c r="G11173" i="19"/>
  <c r="H10785" i="19"/>
  <c r="G10786" i="19"/>
  <c r="H7799" i="19"/>
  <c r="G7800" i="19"/>
  <c r="H2431" i="19"/>
  <c r="G2432" i="19"/>
  <c r="H9400" i="19"/>
  <c r="G9401" i="19"/>
  <c r="H8152" i="19" l="1"/>
  <c r="G8153" i="19"/>
  <c r="H2067" i="19"/>
  <c r="G2068" i="19"/>
  <c r="H604" i="19"/>
  <c r="G605" i="19"/>
  <c r="H8384" i="19"/>
  <c r="G8385" i="19"/>
  <c r="G3669" i="19"/>
  <c r="H3669" i="19" s="1"/>
  <c r="H3668" i="19"/>
  <c r="H7729" i="19"/>
  <c r="G7730" i="19"/>
  <c r="H7051" i="19"/>
  <c r="G7052" i="19"/>
  <c r="H5946" i="19"/>
  <c r="G5947" i="19"/>
  <c r="H1416" i="19"/>
  <c r="G1417" i="19"/>
  <c r="H5918" i="19"/>
  <c r="G5919" i="19"/>
  <c r="H390" i="19"/>
  <c r="G391" i="19"/>
  <c r="H5844" i="19"/>
  <c r="G5845" i="19"/>
  <c r="G2240" i="19"/>
  <c r="H2239" i="19"/>
  <c r="H2864" i="19"/>
  <c r="G2865" i="19"/>
  <c r="H8227" i="19"/>
  <c r="G8228" i="19"/>
  <c r="G1561" i="19"/>
  <c r="H1560" i="19"/>
  <c r="H4695" i="19"/>
  <c r="G4696" i="19"/>
  <c r="H3372" i="19"/>
  <c r="G3373" i="19"/>
  <c r="H3373" i="19" s="1"/>
  <c r="G1490" i="19"/>
  <c r="H1489" i="19"/>
  <c r="H9973" i="19"/>
  <c r="G9974" i="19"/>
  <c r="H5346" i="19"/>
  <c r="G5347" i="19"/>
  <c r="H6081" i="19"/>
  <c r="G6082" i="19"/>
  <c r="H7689" i="19"/>
  <c r="G7690" i="19"/>
  <c r="H843" i="19"/>
  <c r="G844" i="19"/>
  <c r="H9838" i="19"/>
  <c r="G9839" i="19"/>
  <c r="H8290" i="19"/>
  <c r="G8291" i="19"/>
  <c r="H6321" i="19"/>
  <c r="G6322" i="19"/>
  <c r="H1642" i="19"/>
  <c r="G1643" i="19"/>
  <c r="H1709" i="19"/>
  <c r="G1710" i="19"/>
  <c r="H11515" i="19"/>
  <c r="G11516" i="19"/>
  <c r="H11072" i="19"/>
  <c r="G11073" i="19"/>
  <c r="H6042" i="19"/>
  <c r="G6043" i="19"/>
  <c r="H7242" i="19"/>
  <c r="G7243" i="19"/>
  <c r="H10603" i="19"/>
  <c r="G10604" i="19"/>
  <c r="H3845" i="19"/>
  <c r="G3846" i="19"/>
  <c r="H6758" i="19"/>
  <c r="G6759" i="19"/>
  <c r="H6152" i="19"/>
  <c r="G6153" i="19"/>
  <c r="H12113" i="19"/>
  <c r="G12114" i="19"/>
  <c r="H10218" i="19"/>
  <c r="G10219" i="19"/>
  <c r="H10894" i="19"/>
  <c r="G10895" i="19"/>
  <c r="H4095" i="19"/>
  <c r="G4096" i="19"/>
  <c r="H9683" i="19"/>
  <c r="G9684" i="19"/>
  <c r="H8509" i="19"/>
  <c r="G8510" i="19"/>
  <c r="G6852" i="19"/>
  <c r="H6851" i="19"/>
  <c r="H10786" i="19"/>
  <c r="G10787" i="19"/>
  <c r="H7088" i="19"/>
  <c r="G7089" i="19"/>
  <c r="H7322" i="19"/>
  <c r="G7323" i="19"/>
  <c r="H10923" i="19"/>
  <c r="G10924" i="19"/>
  <c r="H10924" i="19" s="1"/>
  <c r="H10566" i="19"/>
  <c r="G10567" i="19"/>
  <c r="H1238" i="19"/>
  <c r="G1239" i="19"/>
  <c r="H3090" i="19"/>
  <c r="G3091" i="19"/>
  <c r="H4951" i="19"/>
  <c r="G4952" i="19"/>
  <c r="H9945" i="19"/>
  <c r="G9946" i="19"/>
  <c r="H9244" i="19"/>
  <c r="G9245" i="19"/>
  <c r="H8653" i="19"/>
  <c r="G8654" i="19"/>
  <c r="H8089" i="19"/>
  <c r="G8090" i="19"/>
  <c r="H8889" i="19"/>
  <c r="G8890" i="19"/>
  <c r="H11936" i="19"/>
  <c r="G11937" i="19"/>
  <c r="G1977" i="19"/>
  <c r="H1976" i="19"/>
  <c r="H11139" i="19"/>
  <c r="G11140" i="19"/>
  <c r="H1076" i="19"/>
  <c r="G1077" i="19"/>
  <c r="H40" i="19"/>
  <c r="G41" i="19"/>
  <c r="H3747" i="19"/>
  <c r="G3748" i="19"/>
  <c r="H3939" i="19"/>
  <c r="G3940" i="19"/>
  <c r="H6218" i="19"/>
  <c r="G6219" i="19"/>
  <c r="H1529" i="19"/>
  <c r="G1530" i="19"/>
  <c r="H958" i="19"/>
  <c r="G959" i="19"/>
  <c r="G3028" i="19"/>
  <c r="H3027" i="19"/>
  <c r="H4856" i="19"/>
  <c r="G4857" i="19"/>
  <c r="H5653" i="19"/>
  <c r="G5654" i="19"/>
  <c r="G4412" i="19"/>
  <c r="H4411" i="19"/>
  <c r="H9741" i="19"/>
  <c r="G9742" i="19"/>
  <c r="H8949" i="19"/>
  <c r="G8950" i="19"/>
  <c r="H11613" i="19"/>
  <c r="G11614" i="19"/>
  <c r="H8417" i="19"/>
  <c r="G8418" i="19"/>
  <c r="H8418" i="19" s="1"/>
  <c r="H6609" i="19"/>
  <c r="G6610" i="19"/>
  <c r="H679" i="19"/>
  <c r="G680" i="19"/>
  <c r="H6423" i="19"/>
  <c r="G6424" i="19"/>
  <c r="H4009" i="19"/>
  <c r="G4010" i="19"/>
  <c r="H2902" i="19"/>
  <c r="G2903" i="19"/>
  <c r="H7005" i="19"/>
  <c r="G7006" i="19"/>
  <c r="H3592" i="19"/>
  <c r="G3593" i="19"/>
  <c r="H11277" i="19"/>
  <c r="G11278" i="19"/>
  <c r="H1839" i="19"/>
  <c r="G1840" i="19"/>
  <c r="H8800" i="19"/>
  <c r="G8801" i="19"/>
  <c r="H6014" i="19"/>
  <c r="G6015" i="19"/>
  <c r="H6015" i="19" s="1"/>
  <c r="H10298" i="19"/>
  <c r="G10299" i="19"/>
  <c r="H11173" i="19"/>
  <c r="G11174" i="19"/>
  <c r="H2799" i="19"/>
  <c r="G2800" i="19"/>
  <c r="H7764" i="19"/>
  <c r="G7765" i="19"/>
  <c r="H12248" i="19"/>
  <c r="G12249" i="19"/>
  <c r="H6719" i="19"/>
  <c r="G6720" i="19"/>
  <c r="H11103" i="19"/>
  <c r="G11104" i="19"/>
  <c r="H7494" i="19"/>
  <c r="G7495" i="19"/>
  <c r="H9099" i="19"/>
  <c r="G9100" i="19"/>
  <c r="H2836" i="19"/>
  <c r="G2837" i="19"/>
  <c r="H3972" i="19"/>
  <c r="G3973" i="19"/>
  <c r="H9037" i="19"/>
  <c r="G9038" i="19"/>
  <c r="H9481" i="19"/>
  <c r="G9482" i="19"/>
  <c r="H11847" i="19"/>
  <c r="G11848" i="19"/>
  <c r="H11547" i="19"/>
  <c r="G11548" i="19"/>
  <c r="H6819" i="19"/>
  <c r="G6820" i="19"/>
  <c r="H2940" i="19"/>
  <c r="G2941" i="19"/>
  <c r="H254" i="19"/>
  <c r="G255" i="19"/>
  <c r="H11771" i="19"/>
  <c r="G11772" i="19"/>
  <c r="H8187" i="19"/>
  <c r="G8188" i="19"/>
  <c r="H8349" i="19"/>
  <c r="G8350" i="19"/>
  <c r="H5212" i="19"/>
  <c r="G5213" i="19"/>
  <c r="H1451" i="19"/>
  <c r="G1452" i="19"/>
  <c r="H5768" i="19"/>
  <c r="G5769" i="19"/>
  <c r="H5769" i="19" s="1"/>
  <c r="H1950" i="19"/>
  <c r="G1951" i="19"/>
  <c r="H1951" i="19" s="1"/>
  <c r="G574" i="19"/>
  <c r="H573" i="19"/>
  <c r="H7160" i="19"/>
  <c r="G7161" i="19"/>
  <c r="H8257" i="19"/>
  <c r="G8258" i="19"/>
  <c r="H3285" i="19"/>
  <c r="G3286" i="19"/>
  <c r="H10333" i="19"/>
  <c r="G10334" i="19"/>
  <c r="H7455" i="19"/>
  <c r="G7456" i="19"/>
  <c r="H5514" i="19"/>
  <c r="G5515" i="19"/>
  <c r="H12085" i="19"/>
  <c r="G12086" i="19"/>
  <c r="H6541" i="19"/>
  <c r="G6542" i="19"/>
  <c r="H10749" i="19"/>
  <c r="G10750" i="19"/>
  <c r="H4526" i="19"/>
  <c r="G4527" i="19"/>
  <c r="H8055" i="19"/>
  <c r="G8056" i="19"/>
  <c r="H12020" i="19"/>
  <c r="G12021" i="19"/>
  <c r="H3524" i="19"/>
  <c r="G3525" i="19"/>
  <c r="H4289" i="19"/>
  <c r="G4290" i="19"/>
  <c r="H5156" i="19"/>
  <c r="G5157" i="19"/>
  <c r="H291" i="19"/>
  <c r="G292" i="19"/>
  <c r="H9401" i="19"/>
  <c r="G9402" i="19"/>
  <c r="H160" i="19"/>
  <c r="G161" i="19"/>
  <c r="H222" i="19"/>
  <c r="G223" i="19"/>
  <c r="H2166" i="19"/>
  <c r="G2167" i="19"/>
  <c r="H3126" i="19"/>
  <c r="G3127" i="19"/>
  <c r="H9911" i="19"/>
  <c r="G9912" i="19"/>
  <c r="H11409" i="19"/>
  <c r="G11410" i="19"/>
  <c r="H3203" i="19"/>
  <c r="G3204" i="19"/>
  <c r="H2490" i="19"/>
  <c r="G2491" i="19"/>
  <c r="H2491" i="19" s="1"/>
  <c r="H9067" i="19"/>
  <c r="G9068" i="19"/>
  <c r="H5018" i="19"/>
  <c r="G5019" i="19"/>
  <c r="H11735" i="19"/>
  <c r="G11736" i="19"/>
  <c r="H321" i="19"/>
  <c r="G322" i="19"/>
  <c r="G5376" i="19"/>
  <c r="H5375" i="19"/>
  <c r="H12161" i="19"/>
  <c r="G12162" i="19"/>
  <c r="G12216" i="19"/>
  <c r="H12215" i="19"/>
  <c r="H2303" i="19"/>
  <c r="G2304" i="19"/>
  <c r="H2360" i="19"/>
  <c r="G2361" i="19"/>
  <c r="H3813" i="19"/>
  <c r="G3814" i="19"/>
  <c r="H7884" i="19"/>
  <c r="G7885" i="19"/>
  <c r="H6967" i="19"/>
  <c r="G6968" i="19"/>
  <c r="H1744" i="19"/>
  <c r="G1745" i="19"/>
  <c r="G5412" i="19"/>
  <c r="H5411" i="19"/>
  <c r="H8539" i="19"/>
  <c r="G8540" i="19"/>
  <c r="H10663" i="19"/>
  <c r="G10664" i="19"/>
  <c r="H10528" i="19"/>
  <c r="G10529" i="19"/>
  <c r="H8722" i="19"/>
  <c r="G8723" i="19"/>
  <c r="H8686" i="19"/>
  <c r="G8687" i="19"/>
  <c r="H4581" i="19"/>
  <c r="G4582" i="19"/>
  <c r="H3695" i="19"/>
  <c r="G3696" i="19"/>
  <c r="H5478" i="19"/>
  <c r="G5479" i="19"/>
  <c r="H11899" i="19"/>
  <c r="G11900" i="19"/>
  <c r="H10699" i="19"/>
  <c r="G10700" i="19"/>
  <c r="H7965" i="19"/>
  <c r="G7966" i="19"/>
  <c r="H1150" i="19"/>
  <c r="G1151" i="19"/>
  <c r="G6917" i="19"/>
  <c r="H6916" i="19"/>
  <c r="G4340" i="19"/>
  <c r="H4339" i="19"/>
  <c r="H2201" i="19"/>
  <c r="G2202" i="19"/>
  <c r="H4238" i="19"/>
  <c r="G4239" i="19"/>
  <c r="H716" i="19"/>
  <c r="G717" i="19"/>
  <c r="H1283" i="19"/>
  <c r="G1284" i="19"/>
  <c r="H9810" i="19"/>
  <c r="G9811" i="19"/>
  <c r="H7384" i="19"/>
  <c r="G7385" i="19"/>
  <c r="H4653" i="19"/>
  <c r="G4654" i="19"/>
  <c r="H2432" i="19"/>
  <c r="G2433" i="19"/>
  <c r="H2011" i="19"/>
  <c r="G2012" i="19"/>
  <c r="H5715" i="19"/>
  <c r="G5716" i="19"/>
  <c r="H11210" i="19"/>
  <c r="G11211" i="19"/>
  <c r="H1595" i="19"/>
  <c r="G1596" i="19"/>
  <c r="H5046" i="19"/>
  <c r="G5047" i="19"/>
  <c r="H5047" i="19" s="1"/>
  <c r="H127" i="19"/>
  <c r="G128" i="19"/>
  <c r="H1198" i="19"/>
  <c r="G1199" i="19"/>
  <c r="H2274" i="19"/>
  <c r="G2275" i="19"/>
  <c r="H2542" i="19"/>
  <c r="G2543" i="19"/>
  <c r="H2606" i="19"/>
  <c r="G2607" i="19"/>
  <c r="H10950" i="19"/>
  <c r="G10951" i="19"/>
  <c r="H3257" i="19"/>
  <c r="G3258" i="19"/>
  <c r="H7598" i="19"/>
  <c r="G7599" i="19"/>
  <c r="H5185" i="19"/>
  <c r="G5186" i="19"/>
  <c r="H5186" i="19" s="1"/>
  <c r="H787" i="19"/>
  <c r="G788" i="19"/>
  <c r="H2994" i="19"/>
  <c r="G2995" i="19"/>
  <c r="H7124" i="19"/>
  <c r="G7125" i="19"/>
  <c r="H4134" i="19"/>
  <c r="G4135" i="19"/>
  <c r="H4162" i="19"/>
  <c r="G4163" i="19"/>
  <c r="H5278" i="19"/>
  <c r="G5279" i="19"/>
  <c r="G4482" i="19"/>
  <c r="H4481" i="19"/>
  <c r="H1045" i="19"/>
  <c r="G1046" i="19"/>
  <c r="H10077" i="19"/>
  <c r="G10078" i="19"/>
  <c r="H6357" i="19"/>
  <c r="G6358" i="19"/>
  <c r="H10425" i="19"/>
  <c r="G10426" i="19"/>
  <c r="H4060" i="19"/>
  <c r="G4061" i="19"/>
  <c r="H2333" i="19"/>
  <c r="G2334" i="19"/>
  <c r="H3341" i="19"/>
  <c r="G3342" i="19"/>
  <c r="H8599" i="19"/>
  <c r="G8600" i="19"/>
  <c r="H12284" i="19"/>
  <c r="G12285" i="19"/>
  <c r="H8998" i="19"/>
  <c r="G8999" i="19"/>
  <c r="H6183" i="19"/>
  <c r="G6184" i="19"/>
  <c r="H9137" i="19"/>
  <c r="G9138" i="19"/>
  <c r="H9314" i="19"/>
  <c r="G9315" i="19"/>
  <c r="H9712" i="19"/>
  <c r="G9713" i="19"/>
  <c r="H3623" i="19"/>
  <c r="G3624" i="19"/>
  <c r="H2516" i="19"/>
  <c r="G2517" i="19"/>
  <c r="H2517" i="19" s="1"/>
  <c r="H752" i="19"/>
  <c r="G753" i="19"/>
  <c r="H7800" i="19"/>
  <c r="G7801" i="19"/>
  <c r="H3779" i="19"/>
  <c r="G3780" i="19"/>
  <c r="H1327" i="19"/>
  <c r="G1328" i="19"/>
  <c r="H11701" i="19"/>
  <c r="G11702" i="19"/>
  <c r="H11702" i="19" s="1"/>
  <c r="H8022" i="19"/>
  <c r="G8023" i="19"/>
  <c r="H3907" i="19"/>
  <c r="G3908" i="19"/>
  <c r="H4616" i="19"/>
  <c r="G4617" i="19"/>
  <c r="H471" i="19"/>
  <c r="G472" i="19"/>
  <c r="H6884" i="19"/>
  <c r="G6885" i="19"/>
  <c r="H7419" i="19"/>
  <c r="G7420" i="19"/>
  <c r="H8571" i="19"/>
  <c r="G8572" i="19"/>
  <c r="H10184" i="19"/>
  <c r="G10185" i="19"/>
  <c r="H9656" i="19"/>
  <c r="G9657" i="19"/>
  <c r="H10250" i="19"/>
  <c r="G10251" i="19"/>
  <c r="H9440" i="19"/>
  <c r="G9441" i="19"/>
  <c r="H6273" i="19"/>
  <c r="G6274" i="19"/>
  <c r="H3553" i="19"/>
  <c r="G3554" i="19"/>
  <c r="H2638" i="19"/>
  <c r="G2639" i="19"/>
  <c r="H7350" i="19"/>
  <c r="G7351" i="19"/>
  <c r="H3877" i="19"/>
  <c r="G3878" i="19"/>
  <c r="H1909" i="19"/>
  <c r="G1910" i="19"/>
  <c r="H8853" i="19"/>
  <c r="G8854" i="19"/>
  <c r="H10457" i="19"/>
  <c r="G10458" i="19"/>
  <c r="H5882" i="19"/>
  <c r="G5883" i="19"/>
  <c r="H9621" i="19"/>
  <c r="G9622" i="19"/>
  <c r="H435" i="19"/>
  <c r="G436" i="19"/>
  <c r="H3473" i="19"/>
  <c r="G3474" i="19"/>
  <c r="H5609" i="19"/>
  <c r="G5610" i="19"/>
  <c r="H4750" i="19"/>
  <c r="G4751" i="19"/>
  <c r="H5567" i="19"/>
  <c r="G5568" i="19"/>
  <c r="H7212" i="19"/>
  <c r="G7213" i="19"/>
  <c r="H11981" i="19"/>
  <c r="G11982" i="19"/>
  <c r="H6393" i="19"/>
  <c r="G6394" i="19"/>
  <c r="H11247" i="19"/>
  <c r="G11248" i="19"/>
  <c r="H9205" i="19"/>
  <c r="G9206" i="19"/>
  <c r="H4984" i="19"/>
  <c r="G4985" i="19"/>
  <c r="H8453" i="19"/>
  <c r="G8454" i="19"/>
  <c r="H11801" i="19"/>
  <c r="G11802" i="19"/>
  <c r="H4887" i="19"/>
  <c r="G4888" i="19"/>
  <c r="H5095" i="19"/>
  <c r="G5096" i="19"/>
  <c r="H8123" i="19"/>
  <c r="G8124" i="19"/>
  <c r="H10390" i="19"/>
  <c r="G10391" i="19"/>
  <c r="H2739" i="19"/>
  <c r="G2740" i="19"/>
  <c r="H11355" i="19"/>
  <c r="G11356" i="19"/>
  <c r="H10361" i="19"/>
  <c r="G10362" i="19"/>
  <c r="H7933" i="19"/>
  <c r="G7934" i="19"/>
  <c r="H9589" i="19"/>
  <c r="G9590" i="19"/>
  <c r="H7848" i="19"/>
  <c r="G7849" i="19"/>
  <c r="G6502" i="19"/>
  <c r="H6501" i="19"/>
  <c r="H3164" i="19"/>
  <c r="G3165" i="19"/>
  <c r="H74" i="19"/>
  <c r="G75" i="19"/>
  <c r="H1803" i="19"/>
  <c r="G1804" i="19"/>
  <c r="H187" i="19"/>
  <c r="G188" i="19"/>
  <c r="H9281" i="19"/>
  <c r="G9282" i="19"/>
  <c r="H9783" i="19"/>
  <c r="G9784" i="19"/>
  <c r="H9784" i="19" s="1"/>
  <c r="H9560" i="19"/>
  <c r="G9561" i="19"/>
  <c r="H2682" i="19"/>
  <c r="G2683" i="19"/>
  <c r="H872" i="19"/>
  <c r="G873" i="19"/>
  <c r="H5248" i="19"/>
  <c r="G5249" i="19"/>
  <c r="H5125" i="19"/>
  <c r="G5126" i="19"/>
  <c r="H844" i="19" l="1"/>
  <c r="G845" i="19"/>
  <c r="H5845" i="19"/>
  <c r="G5846" i="19"/>
  <c r="G7731" i="19"/>
  <c r="H7730" i="19"/>
  <c r="G7691" i="19"/>
  <c r="H7690" i="19"/>
  <c r="H4696" i="19"/>
  <c r="G4697" i="19"/>
  <c r="H391" i="19"/>
  <c r="G392" i="19"/>
  <c r="G6083" i="19"/>
  <c r="H6082" i="19"/>
  <c r="H5919" i="19"/>
  <c r="G5920" i="19"/>
  <c r="H5920" i="19" s="1"/>
  <c r="H8385" i="19"/>
  <c r="G8386" i="19"/>
  <c r="G1562" i="19"/>
  <c r="H1561" i="19"/>
  <c r="H5347" i="19"/>
  <c r="G5348" i="19"/>
  <c r="H8228" i="19"/>
  <c r="G8229" i="19"/>
  <c r="H1417" i="19"/>
  <c r="G1418" i="19"/>
  <c r="H605" i="19"/>
  <c r="G606" i="19"/>
  <c r="H8291" i="19"/>
  <c r="G8292" i="19"/>
  <c r="H9974" i="19"/>
  <c r="G9975" i="19"/>
  <c r="H2865" i="19"/>
  <c r="G2866" i="19"/>
  <c r="H5947" i="19"/>
  <c r="G5948" i="19"/>
  <c r="G2069" i="19"/>
  <c r="H2068" i="19"/>
  <c r="H9839" i="19"/>
  <c r="G9840" i="19"/>
  <c r="H7052" i="19"/>
  <c r="G7053" i="19"/>
  <c r="H8153" i="19"/>
  <c r="G8154" i="19"/>
  <c r="G1491" i="19"/>
  <c r="H1490" i="19"/>
  <c r="H2240" i="19"/>
  <c r="G2241" i="19"/>
  <c r="G7386" i="19"/>
  <c r="H7385" i="19"/>
  <c r="H11900" i="19"/>
  <c r="G11901" i="19"/>
  <c r="H10529" i="19"/>
  <c r="G10530" i="19"/>
  <c r="H12162" i="19"/>
  <c r="G12163" i="19"/>
  <c r="H11140" i="19"/>
  <c r="G11141" i="19"/>
  <c r="H10567" i="19"/>
  <c r="G10568" i="19"/>
  <c r="H12114" i="19"/>
  <c r="G12115" i="19"/>
  <c r="G6044" i="19"/>
  <c r="H6043" i="19"/>
  <c r="H3165" i="19"/>
  <c r="G3166" i="19"/>
  <c r="H6394" i="19"/>
  <c r="G6395" i="19"/>
  <c r="H3474" i="19"/>
  <c r="G3475" i="19"/>
  <c r="H6274" i="19"/>
  <c r="G6275" i="19"/>
  <c r="H7420" i="19"/>
  <c r="G7421" i="19"/>
  <c r="H8999" i="19"/>
  <c r="G9000" i="19"/>
  <c r="H3342" i="19"/>
  <c r="G3343" i="19"/>
  <c r="H10078" i="19"/>
  <c r="G10079" i="19"/>
  <c r="H4135" i="19"/>
  <c r="G4136" i="19"/>
  <c r="H4136" i="19" s="1"/>
  <c r="H3258" i="19"/>
  <c r="G3259" i="19"/>
  <c r="G1200" i="19"/>
  <c r="H1199" i="19"/>
  <c r="H2167" i="19"/>
  <c r="G2168" i="19"/>
  <c r="G293" i="19"/>
  <c r="H292" i="19"/>
  <c r="H4527" i="19"/>
  <c r="G4528" i="19"/>
  <c r="H7456" i="19"/>
  <c r="G7457" i="19"/>
  <c r="H8188" i="19"/>
  <c r="G8189" i="19"/>
  <c r="H11848" i="19"/>
  <c r="G11849" i="19"/>
  <c r="H9100" i="19"/>
  <c r="G9101" i="19"/>
  <c r="H2800" i="19"/>
  <c r="G2801" i="19"/>
  <c r="H1840" i="19"/>
  <c r="G1841" i="19"/>
  <c r="H6424" i="19"/>
  <c r="G6425" i="19"/>
  <c r="H9742" i="19"/>
  <c r="G9743" i="19"/>
  <c r="H1530" i="19"/>
  <c r="G1531" i="19"/>
  <c r="G6853" i="19"/>
  <c r="H6852" i="19"/>
  <c r="H5126" i="19"/>
  <c r="G5127" i="19"/>
  <c r="H9282" i="19"/>
  <c r="G9283" i="19"/>
  <c r="H873" i="19"/>
  <c r="G874" i="19"/>
  <c r="H1804" i="19"/>
  <c r="G1805" i="19"/>
  <c r="H4888" i="19"/>
  <c r="G4889" i="19"/>
  <c r="H5716" i="19"/>
  <c r="G5717" i="19"/>
  <c r="H9811" i="19"/>
  <c r="G9812" i="19"/>
  <c r="G5480" i="19"/>
  <c r="H5479" i="19"/>
  <c r="H10664" i="19"/>
  <c r="G10665" i="19"/>
  <c r="H7885" i="19"/>
  <c r="G7886" i="19"/>
  <c r="H574" i="19"/>
  <c r="G575" i="19"/>
  <c r="H9245" i="19"/>
  <c r="G9246" i="19"/>
  <c r="H8510" i="19"/>
  <c r="G8511" i="19"/>
  <c r="H6153" i="19"/>
  <c r="G6154" i="19"/>
  <c r="G11074" i="19"/>
  <c r="H11073" i="19"/>
  <c r="H2683" i="19"/>
  <c r="G2684" i="19"/>
  <c r="H11356" i="19"/>
  <c r="G11357" i="19"/>
  <c r="H11802" i="19"/>
  <c r="G11803" i="19"/>
  <c r="H11982" i="19"/>
  <c r="G11983" i="19"/>
  <c r="G437" i="19"/>
  <c r="H436" i="19"/>
  <c r="H1910" i="19"/>
  <c r="G1911" i="19"/>
  <c r="H9441" i="19"/>
  <c r="G9442" i="19"/>
  <c r="H6885" i="19"/>
  <c r="G6886" i="19"/>
  <c r="H3624" i="19"/>
  <c r="G3625" i="19"/>
  <c r="H2334" i="19"/>
  <c r="G2335" i="19"/>
  <c r="H2335" i="19" s="1"/>
  <c r="H7125" i="19"/>
  <c r="G7126" i="19"/>
  <c r="H10951" i="19"/>
  <c r="G10952" i="19"/>
  <c r="H4340" i="19"/>
  <c r="G4341" i="19"/>
  <c r="H5376" i="19"/>
  <c r="G5377" i="19"/>
  <c r="H3204" i="19"/>
  <c r="G3205" i="19"/>
  <c r="H5157" i="19"/>
  <c r="G5158" i="19"/>
  <c r="H10750" i="19"/>
  <c r="G10751" i="19"/>
  <c r="G10335" i="19"/>
  <c r="H10334" i="19"/>
  <c r="H11772" i="19"/>
  <c r="G11773" i="19"/>
  <c r="H9482" i="19"/>
  <c r="G9483" i="19"/>
  <c r="H7495" i="19"/>
  <c r="G7496" i="19"/>
  <c r="H11174" i="19"/>
  <c r="G11175" i="19"/>
  <c r="H11278" i="19"/>
  <c r="G11279" i="19"/>
  <c r="H680" i="19"/>
  <c r="G681" i="19"/>
  <c r="H6219" i="19"/>
  <c r="G6220" i="19"/>
  <c r="H1977" i="19"/>
  <c r="G1978" i="19"/>
  <c r="H1978" i="19" s="1"/>
  <c r="H6502" i="19"/>
  <c r="G6503" i="19"/>
  <c r="H128" i="19"/>
  <c r="G129" i="19"/>
  <c r="G2013" i="19"/>
  <c r="H2012" i="19"/>
  <c r="H1284" i="19"/>
  <c r="G1285" i="19"/>
  <c r="H3696" i="19"/>
  <c r="G3697" i="19"/>
  <c r="H8540" i="19"/>
  <c r="G8541" i="19"/>
  <c r="H3814" i="19"/>
  <c r="G3815" i="19"/>
  <c r="H4412" i="19"/>
  <c r="G4413" i="19"/>
  <c r="H11937" i="19"/>
  <c r="G11938" i="19"/>
  <c r="H9946" i="19"/>
  <c r="G9947" i="19"/>
  <c r="H7323" i="19"/>
  <c r="G7324" i="19"/>
  <c r="H7324" i="19" s="1"/>
  <c r="G9685" i="19"/>
  <c r="H9684" i="19"/>
  <c r="H6759" i="19"/>
  <c r="G6760" i="19"/>
  <c r="H11516" i="19"/>
  <c r="G11517" i="19"/>
  <c r="H9561" i="19"/>
  <c r="G9562" i="19"/>
  <c r="H7849" i="19"/>
  <c r="G7850" i="19"/>
  <c r="H2740" i="19"/>
  <c r="G2741" i="19"/>
  <c r="G8455" i="19"/>
  <c r="H8454" i="19"/>
  <c r="H7213" i="19"/>
  <c r="G7214" i="19"/>
  <c r="H9622" i="19"/>
  <c r="G9623" i="19"/>
  <c r="H3878" i="19"/>
  <c r="G3879" i="19"/>
  <c r="H10251" i="19"/>
  <c r="G10252" i="19"/>
  <c r="H10252" i="19" s="1"/>
  <c r="G473" i="19"/>
  <c r="H472" i="19"/>
  <c r="H1328" i="19"/>
  <c r="G1329" i="19"/>
  <c r="H9713" i="19"/>
  <c r="G9714" i="19"/>
  <c r="H12285" i="19"/>
  <c r="G12286" i="19"/>
  <c r="H4061" i="19"/>
  <c r="G4062" i="19"/>
  <c r="H1046" i="19"/>
  <c r="G1047" i="19"/>
  <c r="H2995" i="19"/>
  <c r="G2996" i="19"/>
  <c r="H2607" i="19"/>
  <c r="G2608" i="19"/>
  <c r="G6918" i="19"/>
  <c r="H6917" i="19"/>
  <c r="H322" i="19"/>
  <c r="G323" i="19"/>
  <c r="H11410" i="19"/>
  <c r="G11411" i="19"/>
  <c r="H4290" i="19"/>
  <c r="G4291" i="19"/>
  <c r="H4291" i="19" s="1"/>
  <c r="H3286" i="19"/>
  <c r="G3287" i="19"/>
  <c r="H255" i="19"/>
  <c r="G256" i="19"/>
  <c r="H9038" i="19"/>
  <c r="G9039" i="19"/>
  <c r="H11104" i="19"/>
  <c r="G11105" i="19"/>
  <c r="H3593" i="19"/>
  <c r="G3594" i="19"/>
  <c r="G6611" i="19"/>
  <c r="H6610" i="19"/>
  <c r="H5654" i="19"/>
  <c r="G5655" i="19"/>
  <c r="H3940" i="19"/>
  <c r="G3941" i="19"/>
  <c r="H2433" i="19"/>
  <c r="G2434" i="19"/>
  <c r="G718" i="19"/>
  <c r="H717" i="19"/>
  <c r="G1152" i="19"/>
  <c r="H1151" i="19"/>
  <c r="H4582" i="19"/>
  <c r="G4583" i="19"/>
  <c r="H2361" i="19"/>
  <c r="G2362" i="19"/>
  <c r="H8890" i="19"/>
  <c r="G8891" i="19"/>
  <c r="H4952" i="19"/>
  <c r="G4953" i="19"/>
  <c r="H4096" i="19"/>
  <c r="G4097" i="19"/>
  <c r="G3847" i="19"/>
  <c r="H3846" i="19"/>
  <c r="H1710" i="19"/>
  <c r="G1711" i="19"/>
  <c r="H9590" i="19"/>
  <c r="G9591" i="19"/>
  <c r="H10391" i="19"/>
  <c r="G10392" i="19"/>
  <c r="G4986" i="19"/>
  <c r="H4985" i="19"/>
  <c r="H5568" i="19"/>
  <c r="G5569" i="19"/>
  <c r="H5883" i="19"/>
  <c r="G5884" i="19"/>
  <c r="H7351" i="19"/>
  <c r="G7352" i="19"/>
  <c r="H9657" i="19"/>
  <c r="G9658" i="19"/>
  <c r="H9658" i="19" s="1"/>
  <c r="H4617" i="19"/>
  <c r="G4618" i="19"/>
  <c r="G3781" i="19"/>
  <c r="H3780" i="19"/>
  <c r="H9315" i="19"/>
  <c r="G9316" i="19"/>
  <c r="H8600" i="19"/>
  <c r="G8601" i="19"/>
  <c r="H10426" i="19"/>
  <c r="G10427" i="19"/>
  <c r="H788" i="19"/>
  <c r="G789" i="19"/>
  <c r="H5412" i="19"/>
  <c r="G5413" i="19"/>
  <c r="H11736" i="19"/>
  <c r="G11737" i="19"/>
  <c r="H9912" i="19"/>
  <c r="G9913" i="19"/>
  <c r="H223" i="19"/>
  <c r="G224" i="19"/>
  <c r="H3525" i="19"/>
  <c r="G3526" i="19"/>
  <c r="G6543" i="19"/>
  <c r="H6542" i="19"/>
  <c r="H8258" i="19"/>
  <c r="G8259" i="19"/>
  <c r="H1452" i="19"/>
  <c r="G1453" i="19"/>
  <c r="H2941" i="19"/>
  <c r="G2942" i="19"/>
  <c r="H3973" i="19"/>
  <c r="G3974" i="19"/>
  <c r="H6720" i="19"/>
  <c r="G6721" i="19"/>
  <c r="H10299" i="19"/>
  <c r="G10300" i="19"/>
  <c r="H7006" i="19"/>
  <c r="G7007" i="19"/>
  <c r="H4857" i="19"/>
  <c r="G4858" i="19"/>
  <c r="H3748" i="19"/>
  <c r="G3749" i="19"/>
  <c r="H4482" i="19"/>
  <c r="G4483" i="19"/>
  <c r="H1596" i="19"/>
  <c r="G1597" i="19"/>
  <c r="H4654" i="19"/>
  <c r="G4655" i="19"/>
  <c r="H4239" i="19"/>
  <c r="G4240" i="19"/>
  <c r="H7966" i="19"/>
  <c r="G7967" i="19"/>
  <c r="H8687" i="19"/>
  <c r="G8688" i="19"/>
  <c r="H1745" i="19"/>
  <c r="G1746" i="19"/>
  <c r="H2304" i="19"/>
  <c r="G2305" i="19"/>
  <c r="H41" i="19"/>
  <c r="G42" i="19"/>
  <c r="H8090" i="19"/>
  <c r="G8091" i="19"/>
  <c r="H3091" i="19"/>
  <c r="G3092" i="19"/>
  <c r="H7089" i="19"/>
  <c r="G7090" i="19"/>
  <c r="H10895" i="19"/>
  <c r="G10896" i="19"/>
  <c r="H10604" i="19"/>
  <c r="G10605" i="19"/>
  <c r="H1643" i="19"/>
  <c r="G1644" i="19"/>
  <c r="H7934" i="19"/>
  <c r="G7935" i="19"/>
  <c r="H8124" i="19"/>
  <c r="G8125" i="19"/>
  <c r="H9206" i="19"/>
  <c r="G9207" i="19"/>
  <c r="G4752" i="19"/>
  <c r="H4751" i="19"/>
  <c r="H10458" i="19"/>
  <c r="G10459" i="19"/>
  <c r="H2639" i="19"/>
  <c r="G2640" i="19"/>
  <c r="H2640" i="19" s="1"/>
  <c r="H10185" i="19"/>
  <c r="G10186" i="19"/>
  <c r="H3908" i="19"/>
  <c r="G3909" i="19"/>
  <c r="H7801" i="19"/>
  <c r="G7802" i="19"/>
  <c r="H9138" i="19"/>
  <c r="G9139" i="19"/>
  <c r="G5280" i="19"/>
  <c r="H5279" i="19"/>
  <c r="H2543" i="19"/>
  <c r="G2544" i="19"/>
  <c r="H5019" i="19"/>
  <c r="G5020" i="19"/>
  <c r="H5020" i="19" s="1"/>
  <c r="H161" i="19"/>
  <c r="G162" i="19"/>
  <c r="H162" i="19" s="1"/>
  <c r="H12021" i="19"/>
  <c r="G12022" i="19"/>
  <c r="H12086" i="19"/>
  <c r="G12087" i="19"/>
  <c r="G5214" i="19"/>
  <c r="H5213" i="19"/>
  <c r="H6820" i="19"/>
  <c r="G6821" i="19"/>
  <c r="H12249" i="19"/>
  <c r="G12250" i="19"/>
  <c r="G2904" i="19"/>
  <c r="H2903" i="19"/>
  <c r="H11614" i="19"/>
  <c r="G11615" i="19"/>
  <c r="H11211" i="19"/>
  <c r="G11212" i="19"/>
  <c r="H2202" i="19"/>
  <c r="G2203" i="19"/>
  <c r="H10700" i="19"/>
  <c r="G10701" i="19"/>
  <c r="H8723" i="19"/>
  <c r="G8724" i="19"/>
  <c r="H6968" i="19"/>
  <c r="G6969" i="19"/>
  <c r="H3028" i="19"/>
  <c r="G3029" i="19"/>
  <c r="H1077" i="19"/>
  <c r="G1078" i="19"/>
  <c r="H8654" i="19"/>
  <c r="G8655" i="19"/>
  <c r="H1239" i="19"/>
  <c r="G1240" i="19"/>
  <c r="H10787" i="19"/>
  <c r="G10788" i="19"/>
  <c r="H10219" i="19"/>
  <c r="G10220" i="19"/>
  <c r="H7243" i="19"/>
  <c r="G7244" i="19"/>
  <c r="H6322" i="19"/>
  <c r="G6323" i="19"/>
  <c r="G5250" i="19"/>
  <c r="H5249" i="19"/>
  <c r="H188" i="19"/>
  <c r="G189" i="19"/>
  <c r="H75" i="19"/>
  <c r="G76" i="19"/>
  <c r="H10362" i="19"/>
  <c r="G10363" i="19"/>
  <c r="H5096" i="19"/>
  <c r="G5097" i="19"/>
  <c r="H11248" i="19"/>
  <c r="G11249" i="19"/>
  <c r="H5610" i="19"/>
  <c r="G5611" i="19"/>
  <c r="H8854" i="19"/>
  <c r="G8855" i="19"/>
  <c r="H3554" i="19"/>
  <c r="G3555" i="19"/>
  <c r="H8572" i="19"/>
  <c r="G8573" i="19"/>
  <c r="H8023" i="19"/>
  <c r="G8024" i="19"/>
  <c r="H753" i="19"/>
  <c r="G754" i="19"/>
  <c r="G6185" i="19"/>
  <c r="H6184" i="19"/>
  <c r="H6358" i="19"/>
  <c r="G6359" i="19"/>
  <c r="H4163" i="19"/>
  <c r="G4164" i="19"/>
  <c r="H4164" i="19" s="1"/>
  <c r="H7599" i="19"/>
  <c r="G7600" i="19"/>
  <c r="H2275" i="19"/>
  <c r="G2276" i="19"/>
  <c r="H12216" i="19"/>
  <c r="G12217" i="19"/>
  <c r="G9069" i="19"/>
  <c r="H9068" i="19"/>
  <c r="G3128" i="19"/>
  <c r="H3127" i="19"/>
  <c r="H9402" i="19"/>
  <c r="G9403" i="19"/>
  <c r="H8056" i="19"/>
  <c r="G8057" i="19"/>
  <c r="H5515" i="19"/>
  <c r="G5516" i="19"/>
  <c r="H7161" i="19"/>
  <c r="G7162" i="19"/>
  <c r="H8350" i="19"/>
  <c r="G8351" i="19"/>
  <c r="H11548" i="19"/>
  <c r="G11549" i="19"/>
  <c r="G2838" i="19"/>
  <c r="H2837" i="19"/>
  <c r="H7765" i="19"/>
  <c r="G7766" i="19"/>
  <c r="H8801" i="19"/>
  <c r="G8802" i="19"/>
  <c r="H4010" i="19"/>
  <c r="G4011" i="19"/>
  <c r="H8950" i="19"/>
  <c r="G8951" i="19"/>
  <c r="H959" i="19"/>
  <c r="G960" i="19"/>
  <c r="H2241" i="19" l="1"/>
  <c r="G2242" i="19"/>
  <c r="H5948" i="19"/>
  <c r="G5949" i="19"/>
  <c r="G8230" i="19"/>
  <c r="H8229" i="19"/>
  <c r="G393" i="19"/>
  <c r="H392" i="19"/>
  <c r="H2866" i="19"/>
  <c r="G2867" i="19"/>
  <c r="H5348" i="19"/>
  <c r="G5349" i="19"/>
  <c r="H5349" i="19" s="1"/>
  <c r="G4698" i="19"/>
  <c r="H4697" i="19"/>
  <c r="H1491" i="19"/>
  <c r="G1492" i="19"/>
  <c r="H8154" i="19"/>
  <c r="G8155" i="19"/>
  <c r="H9975" i="19"/>
  <c r="G9976" i="19"/>
  <c r="G1563" i="19"/>
  <c r="H1562" i="19"/>
  <c r="H7691" i="19"/>
  <c r="G7692" i="19"/>
  <c r="H7053" i="19"/>
  <c r="G7054" i="19"/>
  <c r="H8292" i="19"/>
  <c r="G8293" i="19"/>
  <c r="G8387" i="19"/>
  <c r="H8386" i="19"/>
  <c r="H7731" i="19"/>
  <c r="G7732" i="19"/>
  <c r="H9840" i="19"/>
  <c r="G9841" i="19"/>
  <c r="H606" i="19"/>
  <c r="G607" i="19"/>
  <c r="H5846" i="19"/>
  <c r="G5847" i="19"/>
  <c r="G1419" i="19"/>
  <c r="H1418" i="19"/>
  <c r="G846" i="19"/>
  <c r="H846" i="19" s="1"/>
  <c r="H845" i="19"/>
  <c r="H2069" i="19"/>
  <c r="G2070" i="19"/>
  <c r="H6083" i="19"/>
  <c r="G6084" i="19"/>
  <c r="H2276" i="19"/>
  <c r="G2277" i="19"/>
  <c r="H11249" i="19"/>
  <c r="G11250" i="19"/>
  <c r="H6359" i="19"/>
  <c r="G6360" i="19"/>
  <c r="H3555" i="19"/>
  <c r="G3556" i="19"/>
  <c r="H8951" i="19"/>
  <c r="G8952" i="19"/>
  <c r="H8952" i="19" s="1"/>
  <c r="H8351" i="19"/>
  <c r="G8352" i="19"/>
  <c r="H12087" i="19"/>
  <c r="G12088" i="19"/>
  <c r="H12088" i="19" s="1"/>
  <c r="H4858" i="19"/>
  <c r="G4859" i="19"/>
  <c r="H1453" i="19"/>
  <c r="G1454" i="19"/>
  <c r="H11737" i="19"/>
  <c r="G11738" i="19"/>
  <c r="H4953" i="19"/>
  <c r="G4954" i="19"/>
  <c r="H1152" i="19"/>
  <c r="G1153" i="19"/>
  <c r="H3594" i="19"/>
  <c r="G3595" i="19"/>
  <c r="G8456" i="19"/>
  <c r="H8455" i="19"/>
  <c r="H9685" i="19"/>
  <c r="G9686" i="19"/>
  <c r="H9483" i="19"/>
  <c r="G9484" i="19"/>
  <c r="H5377" i="19"/>
  <c r="G5378" i="19"/>
  <c r="H437" i="19"/>
  <c r="G438" i="19"/>
  <c r="H11074" i="19"/>
  <c r="G11075" i="19"/>
  <c r="H10665" i="19"/>
  <c r="G10666" i="19"/>
  <c r="H6044" i="19"/>
  <c r="G6045" i="19"/>
  <c r="H9069" i="19"/>
  <c r="G9070" i="19"/>
  <c r="H8855" i="19"/>
  <c r="G8856" i="19"/>
  <c r="H189" i="19"/>
  <c r="G190" i="19"/>
  <c r="H1240" i="19"/>
  <c r="G1241" i="19"/>
  <c r="H10701" i="19"/>
  <c r="G10702" i="19"/>
  <c r="H2904" i="19"/>
  <c r="G2905" i="19"/>
  <c r="H10186" i="19"/>
  <c r="G10187" i="19"/>
  <c r="H7935" i="19"/>
  <c r="G7936" i="19"/>
  <c r="H8091" i="19"/>
  <c r="G8092" i="19"/>
  <c r="H2305" i="19"/>
  <c r="G2306" i="19"/>
  <c r="H1597" i="19"/>
  <c r="G1598" i="19"/>
  <c r="H3781" i="19"/>
  <c r="G3782" i="19"/>
  <c r="H4986" i="19"/>
  <c r="G4987" i="19"/>
  <c r="H2996" i="19"/>
  <c r="G2997" i="19"/>
  <c r="H2741" i="19"/>
  <c r="G2742" i="19"/>
  <c r="H8541" i="19"/>
  <c r="G8542" i="19"/>
  <c r="H3625" i="19"/>
  <c r="G3626" i="19"/>
  <c r="H11983" i="19"/>
  <c r="G11984" i="19"/>
  <c r="H6154" i="19"/>
  <c r="G6155" i="19"/>
  <c r="H874" i="19"/>
  <c r="G875" i="19"/>
  <c r="H6425" i="19"/>
  <c r="G6426" i="19"/>
  <c r="G7458" i="19"/>
  <c r="H7457" i="19"/>
  <c r="H12115" i="19"/>
  <c r="G12116" i="19"/>
  <c r="H10530" i="19"/>
  <c r="G10531" i="19"/>
  <c r="H11615" i="19"/>
  <c r="G11616" i="19"/>
  <c r="H4011" i="19"/>
  <c r="G4012" i="19"/>
  <c r="G7163" i="19"/>
  <c r="H7162" i="19"/>
  <c r="H12217" i="19"/>
  <c r="G12218" i="19"/>
  <c r="G5612" i="19"/>
  <c r="H5611" i="19"/>
  <c r="G12251" i="19"/>
  <c r="H12250" i="19"/>
  <c r="H12022" i="19"/>
  <c r="G12023" i="19"/>
  <c r="H5280" i="19"/>
  <c r="G5281" i="19"/>
  <c r="H7007" i="19"/>
  <c r="G7008" i="19"/>
  <c r="G8260" i="19"/>
  <c r="H8259" i="19"/>
  <c r="H5413" i="19"/>
  <c r="G5414" i="19"/>
  <c r="H4618" i="19"/>
  <c r="G4619" i="19"/>
  <c r="H10392" i="19"/>
  <c r="G10393" i="19"/>
  <c r="H8891" i="19"/>
  <c r="G8892" i="19"/>
  <c r="H718" i="19"/>
  <c r="G719" i="19"/>
  <c r="H11105" i="19"/>
  <c r="G11106" i="19"/>
  <c r="H473" i="19"/>
  <c r="G474" i="19"/>
  <c r="H6220" i="19"/>
  <c r="G6221" i="19"/>
  <c r="H11773" i="19"/>
  <c r="G11774" i="19"/>
  <c r="H4341" i="19"/>
  <c r="G4342" i="19"/>
  <c r="G8803" i="19"/>
  <c r="H8802" i="19"/>
  <c r="H5516" i="19"/>
  <c r="G5517" i="19"/>
  <c r="H5517" i="19" s="1"/>
  <c r="H6185" i="19"/>
  <c r="G6186" i="19"/>
  <c r="H8655" i="19"/>
  <c r="G8656" i="19"/>
  <c r="H2203" i="19"/>
  <c r="G2204" i="19"/>
  <c r="H1644" i="19"/>
  <c r="G1645" i="19"/>
  <c r="H1746" i="19"/>
  <c r="G1747" i="19"/>
  <c r="H2434" i="19"/>
  <c r="G2435" i="19"/>
  <c r="H1047" i="19"/>
  <c r="G1048" i="19"/>
  <c r="H7850" i="19"/>
  <c r="G7851" i="19"/>
  <c r="H9947" i="19"/>
  <c r="G9948" i="19"/>
  <c r="H9948" i="19" s="1"/>
  <c r="H3697" i="19"/>
  <c r="G3698" i="19"/>
  <c r="H3698" i="19" s="1"/>
  <c r="H11803" i="19"/>
  <c r="G11804" i="19"/>
  <c r="H8511" i="19"/>
  <c r="G8512" i="19"/>
  <c r="H5480" i="19"/>
  <c r="G5481" i="19"/>
  <c r="H9283" i="19"/>
  <c r="G9284" i="19"/>
  <c r="H1841" i="19"/>
  <c r="G1842" i="19"/>
  <c r="H1842" i="19" s="1"/>
  <c r="H4528" i="19"/>
  <c r="G4529" i="19"/>
  <c r="H10079" i="19"/>
  <c r="G10080" i="19"/>
  <c r="H3475" i="19"/>
  <c r="G3476" i="19"/>
  <c r="H10568" i="19"/>
  <c r="G10569" i="19"/>
  <c r="H11901" i="19"/>
  <c r="G11902" i="19"/>
  <c r="H5250" i="19"/>
  <c r="G5251" i="19"/>
  <c r="H10300" i="19"/>
  <c r="G10301" i="19"/>
  <c r="G790" i="19"/>
  <c r="H789" i="19"/>
  <c r="H9591" i="19"/>
  <c r="G9592" i="19"/>
  <c r="H9039" i="19"/>
  <c r="G9040" i="19"/>
  <c r="H11411" i="19"/>
  <c r="G11412" i="19"/>
  <c r="G682" i="19"/>
  <c r="H681" i="19"/>
  <c r="H9812" i="19"/>
  <c r="G9813" i="19"/>
  <c r="H9813" i="19" s="1"/>
  <c r="H6323" i="19"/>
  <c r="G6324" i="19"/>
  <c r="H1078" i="19"/>
  <c r="G1079" i="19"/>
  <c r="H10459" i="19"/>
  <c r="G10460" i="19"/>
  <c r="H10605" i="19"/>
  <c r="G10606" i="19"/>
  <c r="H8688" i="19"/>
  <c r="G8689" i="19"/>
  <c r="H6543" i="19"/>
  <c r="G6544" i="19"/>
  <c r="H4062" i="19"/>
  <c r="G4063" i="19"/>
  <c r="H3879" i="19"/>
  <c r="G3880" i="19"/>
  <c r="H9562" i="19"/>
  <c r="G9563" i="19"/>
  <c r="H11938" i="19"/>
  <c r="G11939" i="19"/>
  <c r="H1285" i="19"/>
  <c r="G1286" i="19"/>
  <c r="H10335" i="19"/>
  <c r="G10336" i="19"/>
  <c r="H10336" i="19" s="1"/>
  <c r="H10952" i="19"/>
  <c r="G10953" i="19"/>
  <c r="H6886" i="19"/>
  <c r="G6887" i="19"/>
  <c r="H11357" i="19"/>
  <c r="G11358" i="19"/>
  <c r="H9246" i="19"/>
  <c r="G9247" i="19"/>
  <c r="H5127" i="19"/>
  <c r="G5128" i="19"/>
  <c r="G2802" i="19"/>
  <c r="H2801" i="19"/>
  <c r="H3343" i="19"/>
  <c r="G3344" i="19"/>
  <c r="H6395" i="19"/>
  <c r="G6396" i="19"/>
  <c r="G7767" i="19"/>
  <c r="H7766" i="19"/>
  <c r="H8057" i="19"/>
  <c r="G8058" i="19"/>
  <c r="H6821" i="19"/>
  <c r="G6822" i="19"/>
  <c r="H4483" i="19"/>
  <c r="G4484" i="19"/>
  <c r="H6721" i="19"/>
  <c r="G6722" i="19"/>
  <c r="H3526" i="19"/>
  <c r="G3527" i="19"/>
  <c r="H10427" i="19"/>
  <c r="G10428" i="19"/>
  <c r="H7352" i="19"/>
  <c r="G7353" i="19"/>
  <c r="G1712" i="19"/>
  <c r="H1711" i="19"/>
  <c r="H3941" i="19"/>
  <c r="G3942" i="19"/>
  <c r="H256" i="19"/>
  <c r="G257" i="19"/>
  <c r="H323" i="19"/>
  <c r="G324" i="19"/>
  <c r="H11279" i="19"/>
  <c r="G11280" i="19"/>
  <c r="H10751" i="19"/>
  <c r="G10752" i="19"/>
  <c r="H5717" i="19"/>
  <c r="G5718" i="19"/>
  <c r="H293" i="19"/>
  <c r="G294" i="19"/>
  <c r="G7601" i="19"/>
  <c r="H7600" i="19"/>
  <c r="H8024" i="19"/>
  <c r="G8025" i="19"/>
  <c r="H5097" i="19"/>
  <c r="G5098" i="19"/>
  <c r="H9403" i="19"/>
  <c r="G9404" i="19"/>
  <c r="H7244" i="19"/>
  <c r="G7245" i="19"/>
  <c r="G3030" i="19"/>
  <c r="H3029" i="19"/>
  <c r="H11212" i="19"/>
  <c r="G11213" i="19"/>
  <c r="H9139" i="19"/>
  <c r="G9140" i="19"/>
  <c r="H10896" i="19"/>
  <c r="G10897" i="19"/>
  <c r="H7967" i="19"/>
  <c r="G7968" i="19"/>
  <c r="H2362" i="19"/>
  <c r="G2363" i="19"/>
  <c r="H12286" i="19"/>
  <c r="G12287" i="19"/>
  <c r="H9623" i="19"/>
  <c r="G9624" i="19"/>
  <c r="H11517" i="19"/>
  <c r="G11518" i="19"/>
  <c r="H4413" i="19"/>
  <c r="G4414" i="19"/>
  <c r="H129" i="19"/>
  <c r="G130" i="19"/>
  <c r="G7127" i="19"/>
  <c r="H7126" i="19"/>
  <c r="H9442" i="19"/>
  <c r="G9443" i="19"/>
  <c r="H9101" i="19"/>
  <c r="G9102" i="19"/>
  <c r="H2168" i="19"/>
  <c r="G2169" i="19"/>
  <c r="H9000" i="19"/>
  <c r="G9001" i="19"/>
  <c r="H11141" i="19"/>
  <c r="G11142" i="19"/>
  <c r="H2838" i="19"/>
  <c r="G2839" i="19"/>
  <c r="H2839" i="19" s="1"/>
  <c r="H8573" i="19"/>
  <c r="G8574" i="19"/>
  <c r="H8574" i="19" s="1"/>
  <c r="H10363" i="19"/>
  <c r="G10364" i="19"/>
  <c r="H10364" i="19" s="1"/>
  <c r="H4752" i="19"/>
  <c r="G4753" i="19"/>
  <c r="H3974" i="19"/>
  <c r="G3975" i="19"/>
  <c r="H224" i="19"/>
  <c r="G225" i="19"/>
  <c r="H8601" i="19"/>
  <c r="G8602" i="19"/>
  <c r="G5885" i="19"/>
  <c r="H5884" i="19"/>
  <c r="H5655" i="19"/>
  <c r="G5656" i="19"/>
  <c r="H3287" i="19"/>
  <c r="G3288" i="19"/>
  <c r="H2013" i="19"/>
  <c r="G2014" i="19"/>
  <c r="H11175" i="19"/>
  <c r="G11176" i="19"/>
  <c r="H5158" i="19"/>
  <c r="G5159" i="19"/>
  <c r="H575" i="19"/>
  <c r="G576" i="19"/>
  <c r="H6853" i="19"/>
  <c r="G6854" i="19"/>
  <c r="H7386" i="19"/>
  <c r="G7387" i="19"/>
  <c r="H960" i="19"/>
  <c r="G961" i="19"/>
  <c r="H11549" i="19"/>
  <c r="G11550" i="19"/>
  <c r="H10220" i="19"/>
  <c r="G10221" i="19"/>
  <c r="H6969" i="19"/>
  <c r="G6970" i="19"/>
  <c r="H5214" i="19"/>
  <c r="G5215" i="19"/>
  <c r="H7802" i="19"/>
  <c r="G7803" i="19"/>
  <c r="H9207" i="19"/>
  <c r="G9208" i="19"/>
  <c r="G7091" i="19"/>
  <c r="H7090" i="19"/>
  <c r="H4240" i="19"/>
  <c r="G4241" i="19"/>
  <c r="H3847" i="19"/>
  <c r="G3848" i="19"/>
  <c r="G4584" i="19"/>
  <c r="H4583" i="19"/>
  <c r="H6918" i="19"/>
  <c r="G6919" i="19"/>
  <c r="H9714" i="19"/>
  <c r="G9715" i="19"/>
  <c r="H9715" i="19" s="1"/>
  <c r="H7214" i="19"/>
  <c r="G7215" i="19"/>
  <c r="H7215" i="19" s="1"/>
  <c r="H6760" i="19"/>
  <c r="G6761" i="19"/>
  <c r="H6503" i="19"/>
  <c r="G6504" i="19"/>
  <c r="H1911" i="19"/>
  <c r="G1912" i="19"/>
  <c r="H2684" i="19"/>
  <c r="G2685" i="19"/>
  <c r="H4889" i="19"/>
  <c r="G4890" i="19"/>
  <c r="G1532" i="19"/>
  <c r="H1531" i="19"/>
  <c r="H11849" i="19"/>
  <c r="G11850" i="19"/>
  <c r="G7422" i="19"/>
  <c r="H7421" i="19"/>
  <c r="H3166" i="19"/>
  <c r="G3167" i="19"/>
  <c r="H12163" i="19"/>
  <c r="G12164" i="19"/>
  <c r="H754" i="19"/>
  <c r="G755" i="19"/>
  <c r="H3128" i="19"/>
  <c r="G3129" i="19"/>
  <c r="H3749" i="19"/>
  <c r="G3750" i="19"/>
  <c r="H2942" i="19"/>
  <c r="G2943" i="19"/>
  <c r="H9913" i="19"/>
  <c r="G9914" i="19"/>
  <c r="H9316" i="19"/>
  <c r="G9317" i="19"/>
  <c r="H5569" i="19"/>
  <c r="G5570" i="19"/>
  <c r="H4097" i="19"/>
  <c r="G4098" i="19"/>
  <c r="H7496" i="19"/>
  <c r="G7497" i="19"/>
  <c r="G3206" i="19"/>
  <c r="H3205" i="19"/>
  <c r="H7886" i="19"/>
  <c r="G7887" i="19"/>
  <c r="H1200" i="19"/>
  <c r="G1201" i="19"/>
  <c r="H76" i="19"/>
  <c r="G77" i="19"/>
  <c r="H10788" i="19"/>
  <c r="G10789" i="19"/>
  <c r="H8724" i="19"/>
  <c r="G8725" i="19"/>
  <c r="H2544" i="19"/>
  <c r="G2545" i="19"/>
  <c r="H3909" i="19"/>
  <c r="G3910" i="19"/>
  <c r="H8125" i="19"/>
  <c r="G8126" i="19"/>
  <c r="H3092" i="19"/>
  <c r="G3093" i="19"/>
  <c r="H42" i="19"/>
  <c r="G43" i="19"/>
  <c r="G4656" i="19"/>
  <c r="H4655" i="19"/>
  <c r="H6611" i="19"/>
  <c r="G6612" i="19"/>
  <c r="H2608" i="19"/>
  <c r="G2609" i="19"/>
  <c r="H1329" i="19"/>
  <c r="G1330" i="19"/>
  <c r="H3815" i="19"/>
  <c r="G3816" i="19"/>
  <c r="H1805" i="19"/>
  <c r="G1806" i="19"/>
  <c r="H9743" i="19"/>
  <c r="G9744" i="19"/>
  <c r="H8189" i="19"/>
  <c r="G8190" i="19"/>
  <c r="H8190" i="19" s="1"/>
  <c r="G3260" i="19"/>
  <c r="H3260" i="19" s="1"/>
  <c r="H3259" i="19"/>
  <c r="G6276" i="19"/>
  <c r="H6275" i="19"/>
  <c r="H607" i="19" l="1"/>
  <c r="G608" i="19"/>
  <c r="H7692" i="19"/>
  <c r="G7693" i="19"/>
  <c r="H6084" i="19"/>
  <c r="G6085" i="19"/>
  <c r="H9841" i="19"/>
  <c r="G9842" i="19"/>
  <c r="G2868" i="19"/>
  <c r="H2867" i="19"/>
  <c r="H1563" i="19"/>
  <c r="G1564" i="19"/>
  <c r="H2070" i="19"/>
  <c r="G2071" i="19"/>
  <c r="H7732" i="19"/>
  <c r="G7733" i="19"/>
  <c r="H9976" i="19"/>
  <c r="G9977" i="19"/>
  <c r="H393" i="19"/>
  <c r="G394" i="19"/>
  <c r="H8155" i="19"/>
  <c r="G8156" i="19"/>
  <c r="H8387" i="19"/>
  <c r="G8388" i="19"/>
  <c r="H8230" i="19"/>
  <c r="G8231" i="19"/>
  <c r="H8231" i="19" s="1"/>
  <c r="H8293" i="19"/>
  <c r="G8294" i="19"/>
  <c r="H1492" i="19"/>
  <c r="G1493" i="19"/>
  <c r="H5949" i="19"/>
  <c r="G5950" i="19"/>
  <c r="H1419" i="19"/>
  <c r="G1420" i="19"/>
  <c r="H5847" i="19"/>
  <c r="G5848" i="19"/>
  <c r="G7055" i="19"/>
  <c r="H7054" i="19"/>
  <c r="H2242" i="19"/>
  <c r="G2243" i="19"/>
  <c r="H4698" i="19"/>
  <c r="G4699" i="19"/>
  <c r="G3751" i="19"/>
  <c r="H3750" i="19"/>
  <c r="H7387" i="19"/>
  <c r="G7388" i="19"/>
  <c r="H7601" i="19"/>
  <c r="G7602" i="19"/>
  <c r="H790" i="19"/>
  <c r="G791" i="19"/>
  <c r="H2306" i="19"/>
  <c r="G2307" i="19"/>
  <c r="H7422" i="19"/>
  <c r="G7423" i="19"/>
  <c r="H4584" i="19"/>
  <c r="G4585" i="19"/>
  <c r="H2363" i="19"/>
  <c r="G2364" i="19"/>
  <c r="H2364" i="19" s="1"/>
  <c r="H257" i="19"/>
  <c r="G258" i="19"/>
  <c r="H6722" i="19"/>
  <c r="G6723" i="19"/>
  <c r="H9247" i="19"/>
  <c r="G9248" i="19"/>
  <c r="H11939" i="19"/>
  <c r="G11940" i="19"/>
  <c r="H10606" i="19"/>
  <c r="G10607" i="19"/>
  <c r="H10301" i="19"/>
  <c r="G10302" i="19"/>
  <c r="H3476" i="19"/>
  <c r="G3477" i="19"/>
  <c r="H8512" i="19"/>
  <c r="G8513" i="19"/>
  <c r="H2435" i="19"/>
  <c r="G2436" i="19"/>
  <c r="H6186" i="19"/>
  <c r="G6187" i="19"/>
  <c r="H474" i="19"/>
  <c r="G475" i="19"/>
  <c r="G4620" i="19"/>
  <c r="H4619" i="19"/>
  <c r="H12023" i="19"/>
  <c r="G12024" i="19"/>
  <c r="H7458" i="19"/>
  <c r="G7459" i="19"/>
  <c r="H1241" i="19"/>
  <c r="G1242" i="19"/>
  <c r="H10666" i="19"/>
  <c r="G10667" i="19"/>
  <c r="H9686" i="19"/>
  <c r="G9687" i="19"/>
  <c r="H9687" i="19" s="1"/>
  <c r="G1455" i="19"/>
  <c r="H1454" i="19"/>
  <c r="H8542" i="19"/>
  <c r="G8543" i="19"/>
  <c r="H2609" i="19"/>
  <c r="G2610" i="19"/>
  <c r="H2610" i="19" s="1"/>
  <c r="H3093" i="19"/>
  <c r="G3094" i="19"/>
  <c r="H77" i="19"/>
  <c r="G78" i="19"/>
  <c r="H4098" i="19"/>
  <c r="G4099" i="19"/>
  <c r="H3129" i="19"/>
  <c r="G3130" i="19"/>
  <c r="H11850" i="19"/>
  <c r="G11851" i="19"/>
  <c r="H11851" i="19" s="1"/>
  <c r="H3848" i="19"/>
  <c r="G3849" i="19"/>
  <c r="H5215" i="19"/>
  <c r="G5216" i="19"/>
  <c r="H6854" i="19"/>
  <c r="G6855" i="19"/>
  <c r="H5656" i="19"/>
  <c r="G5657" i="19"/>
  <c r="G4754" i="19"/>
  <c r="H4753" i="19"/>
  <c r="H9001" i="19"/>
  <c r="G9002" i="19"/>
  <c r="G7128" i="19"/>
  <c r="H7127" i="19"/>
  <c r="H3030" i="19"/>
  <c r="G3031" i="19"/>
  <c r="H7767" i="19"/>
  <c r="G7768" i="19"/>
  <c r="H6426" i="19"/>
  <c r="G6427" i="19"/>
  <c r="H2742" i="19"/>
  <c r="G2743" i="19"/>
  <c r="G44" i="19"/>
  <c r="H43" i="19"/>
  <c r="H10789" i="19"/>
  <c r="G10790" i="19"/>
  <c r="H6504" i="19"/>
  <c r="G6505" i="19"/>
  <c r="H7803" i="19"/>
  <c r="G7804" i="19"/>
  <c r="H3288" i="19"/>
  <c r="G3289" i="19"/>
  <c r="H6612" i="19"/>
  <c r="G6613" i="19"/>
  <c r="H130" i="19"/>
  <c r="G131" i="19"/>
  <c r="H7968" i="19"/>
  <c r="G7969" i="19"/>
  <c r="H7245" i="19"/>
  <c r="G7246" i="19"/>
  <c r="H294" i="19"/>
  <c r="G295" i="19"/>
  <c r="H295" i="19" s="1"/>
  <c r="G3943" i="19"/>
  <c r="H3942" i="19"/>
  <c r="H4484" i="19"/>
  <c r="G4485" i="19"/>
  <c r="H11358" i="19"/>
  <c r="G11359" i="19"/>
  <c r="H9563" i="19"/>
  <c r="G9564" i="19"/>
  <c r="H9564" i="19" s="1"/>
  <c r="H10460" i="19"/>
  <c r="G10461" i="19"/>
  <c r="H10080" i="19"/>
  <c r="G10081" i="19"/>
  <c r="H11804" i="19"/>
  <c r="G11805" i="19"/>
  <c r="H1747" i="19"/>
  <c r="G1748" i="19"/>
  <c r="H5414" i="19"/>
  <c r="G5415" i="19"/>
  <c r="H5415" i="19" s="1"/>
  <c r="H11616" i="19"/>
  <c r="G11617" i="19"/>
  <c r="H8092" i="19"/>
  <c r="G8093" i="19"/>
  <c r="H190" i="19"/>
  <c r="G191" i="19"/>
  <c r="H11075" i="19"/>
  <c r="G11076" i="19"/>
  <c r="H4859" i="19"/>
  <c r="G4860" i="19"/>
  <c r="H3556" i="19"/>
  <c r="G3557" i="19"/>
  <c r="H8126" i="19"/>
  <c r="G8127" i="19"/>
  <c r="H8127" i="19" s="1"/>
  <c r="G1202" i="19"/>
  <c r="H1201" i="19"/>
  <c r="H5570" i="19"/>
  <c r="G5571" i="19"/>
  <c r="H5571" i="19" s="1"/>
  <c r="H755" i="19"/>
  <c r="G756" i="19"/>
  <c r="H6761" i="19"/>
  <c r="G6762" i="19"/>
  <c r="H4241" i="19"/>
  <c r="G4242" i="19"/>
  <c r="H6970" i="19"/>
  <c r="G6971" i="19"/>
  <c r="H576" i="19"/>
  <c r="G577" i="19"/>
  <c r="H2169" i="19"/>
  <c r="G2170" i="19"/>
  <c r="H682" i="19"/>
  <c r="G683" i="19"/>
  <c r="G12252" i="19"/>
  <c r="H12251" i="19"/>
  <c r="H875" i="19"/>
  <c r="G876" i="19"/>
  <c r="H2997" i="19"/>
  <c r="G2998" i="19"/>
  <c r="H8456" i="19"/>
  <c r="G8457" i="19"/>
  <c r="G1533" i="19"/>
  <c r="H1532" i="19"/>
  <c r="G5886" i="19"/>
  <c r="H5885" i="19"/>
  <c r="H4414" i="19"/>
  <c r="G4415" i="19"/>
  <c r="H9404" i="19"/>
  <c r="G9405" i="19"/>
  <c r="H5718" i="19"/>
  <c r="G5719" i="19"/>
  <c r="H6396" i="19"/>
  <c r="G6397" i="19"/>
  <c r="G6888" i="19"/>
  <c r="H6887" i="19"/>
  <c r="H3880" i="19"/>
  <c r="G3881" i="19"/>
  <c r="H11412" i="19"/>
  <c r="G11413" i="19"/>
  <c r="G4530" i="19"/>
  <c r="H4530" i="19" s="1"/>
  <c r="H4529" i="19"/>
  <c r="H1645" i="19"/>
  <c r="G1646" i="19"/>
  <c r="H11106" i="19"/>
  <c r="G11107" i="19"/>
  <c r="H10531" i="19"/>
  <c r="G10532" i="19"/>
  <c r="H7936" i="19"/>
  <c r="G7937" i="19"/>
  <c r="H8856" i="19"/>
  <c r="G8857" i="19"/>
  <c r="H438" i="19"/>
  <c r="G439" i="19"/>
  <c r="H3595" i="19"/>
  <c r="G3596" i="19"/>
  <c r="H6360" i="19"/>
  <c r="G6361" i="19"/>
  <c r="H4656" i="19"/>
  <c r="G4657" i="19"/>
  <c r="H3910" i="19"/>
  <c r="G3911" i="19"/>
  <c r="H7887" i="19"/>
  <c r="G7888" i="19"/>
  <c r="H9317" i="19"/>
  <c r="G9318" i="19"/>
  <c r="H9318" i="19" s="1"/>
  <c r="H4890" i="19"/>
  <c r="G4891" i="19"/>
  <c r="H10221" i="19"/>
  <c r="G10222" i="19"/>
  <c r="G5160" i="19"/>
  <c r="H5160" i="19" s="1"/>
  <c r="H5159" i="19"/>
  <c r="H8602" i="19"/>
  <c r="G8603" i="19"/>
  <c r="H9102" i="19"/>
  <c r="G9103" i="19"/>
  <c r="G1713" i="19"/>
  <c r="H1712" i="19"/>
  <c r="H8803" i="19"/>
  <c r="G8804" i="19"/>
  <c r="H8260" i="19"/>
  <c r="G8261" i="19"/>
  <c r="G5613" i="19"/>
  <c r="H5612" i="19"/>
  <c r="H6155" i="19"/>
  <c r="G6156" i="19"/>
  <c r="H4987" i="19"/>
  <c r="G4988" i="19"/>
  <c r="H1806" i="19"/>
  <c r="G1807" i="19"/>
  <c r="H11518" i="19"/>
  <c r="G11519" i="19"/>
  <c r="H10897" i="19"/>
  <c r="G10898" i="19"/>
  <c r="H10898" i="19" s="1"/>
  <c r="H5098" i="19"/>
  <c r="G5099" i="19"/>
  <c r="H5099" i="19" s="1"/>
  <c r="H10752" i="19"/>
  <c r="G10753" i="19"/>
  <c r="H7353" i="19"/>
  <c r="G7354" i="19"/>
  <c r="H3344" i="19"/>
  <c r="G3345" i="19"/>
  <c r="H10953" i="19"/>
  <c r="G10954" i="19"/>
  <c r="H4063" i="19"/>
  <c r="G4064" i="19"/>
  <c r="H1079" i="19"/>
  <c r="G1080" i="19"/>
  <c r="H9040" i="19"/>
  <c r="G9041" i="19"/>
  <c r="H5251" i="19"/>
  <c r="G5252" i="19"/>
  <c r="H4342" i="19"/>
  <c r="G4343" i="19"/>
  <c r="H719" i="19"/>
  <c r="G720" i="19"/>
  <c r="H7008" i="19"/>
  <c r="G7009" i="19"/>
  <c r="H12218" i="19"/>
  <c r="G12219" i="19"/>
  <c r="H12116" i="19"/>
  <c r="G12117" i="19"/>
  <c r="H12117" i="19" s="1"/>
  <c r="H10187" i="19"/>
  <c r="G10188" i="19"/>
  <c r="H9070" i="19"/>
  <c r="G9071" i="19"/>
  <c r="G1154" i="19"/>
  <c r="H1153" i="19"/>
  <c r="H11250" i="19"/>
  <c r="G11251" i="19"/>
  <c r="H9744" i="19"/>
  <c r="G9745" i="19"/>
  <c r="H2545" i="19"/>
  <c r="G2546" i="19"/>
  <c r="H2546" i="19" s="1"/>
  <c r="H9914" i="19"/>
  <c r="G9915" i="19"/>
  <c r="H12164" i="19"/>
  <c r="G12165" i="19"/>
  <c r="H2685" i="19"/>
  <c r="G2686" i="19"/>
  <c r="H11550" i="19"/>
  <c r="G11551" i="19"/>
  <c r="H11176" i="19"/>
  <c r="G11177" i="19"/>
  <c r="H225" i="19"/>
  <c r="G226" i="19"/>
  <c r="H11984" i="19"/>
  <c r="G11985" i="19"/>
  <c r="H3782" i="19"/>
  <c r="G3783" i="19"/>
  <c r="H1330" i="19"/>
  <c r="G1331" i="19"/>
  <c r="H6276" i="19"/>
  <c r="G6277" i="19"/>
  <c r="G3817" i="19"/>
  <c r="H3816" i="19"/>
  <c r="H3206" i="19"/>
  <c r="G3207" i="19"/>
  <c r="G7092" i="19"/>
  <c r="H7091" i="19"/>
  <c r="H9624" i="19"/>
  <c r="G9625" i="19"/>
  <c r="H9140" i="19"/>
  <c r="G9141" i="19"/>
  <c r="H8025" i="19"/>
  <c r="G8026" i="19"/>
  <c r="H11280" i="19"/>
  <c r="G11281" i="19"/>
  <c r="H11281" i="19" s="1"/>
  <c r="H10428" i="19"/>
  <c r="G10429" i="19"/>
  <c r="G6823" i="19"/>
  <c r="H6822" i="19"/>
  <c r="H6544" i="19"/>
  <c r="G6545" i="19"/>
  <c r="H6324" i="19"/>
  <c r="G6325" i="19"/>
  <c r="H9592" i="19"/>
  <c r="G9593" i="19"/>
  <c r="H11902" i="19"/>
  <c r="G11903" i="19"/>
  <c r="H9284" i="19"/>
  <c r="G9285" i="19"/>
  <c r="H7851" i="19"/>
  <c r="G7852" i="19"/>
  <c r="H2204" i="19"/>
  <c r="G2205" i="19"/>
  <c r="H11774" i="19"/>
  <c r="G11775" i="19"/>
  <c r="H11775" i="19" s="1"/>
  <c r="H8892" i="19"/>
  <c r="G8893" i="19"/>
  <c r="H2905" i="19"/>
  <c r="G2906" i="19"/>
  <c r="H5378" i="19"/>
  <c r="G5379" i="19"/>
  <c r="H4954" i="19"/>
  <c r="G4955" i="19"/>
  <c r="H2277" i="19"/>
  <c r="G2278" i="19"/>
  <c r="H2278" i="19" s="1"/>
  <c r="H8725" i="19"/>
  <c r="G8726" i="19"/>
  <c r="H7497" i="19"/>
  <c r="G7498" i="19"/>
  <c r="G2944" i="19"/>
  <c r="H2943" i="19"/>
  <c r="H3167" i="19"/>
  <c r="G3168" i="19"/>
  <c r="H1912" i="19"/>
  <c r="G1913" i="19"/>
  <c r="H6919" i="19"/>
  <c r="G6920" i="19"/>
  <c r="H9208" i="19"/>
  <c r="G9209" i="19"/>
  <c r="H961" i="19"/>
  <c r="G962" i="19"/>
  <c r="G2015" i="19"/>
  <c r="H2014" i="19"/>
  <c r="H3975" i="19"/>
  <c r="G3976" i="19"/>
  <c r="H11142" i="19"/>
  <c r="G11143" i="19"/>
  <c r="H2802" i="19"/>
  <c r="G2803" i="19"/>
  <c r="G7164" i="19"/>
  <c r="H7163" i="19"/>
  <c r="H3626" i="19"/>
  <c r="G3627" i="19"/>
  <c r="G1599" i="19"/>
  <c r="H1598" i="19"/>
  <c r="H9443" i="19"/>
  <c r="G9444" i="19"/>
  <c r="H12287" i="19"/>
  <c r="G12288" i="19"/>
  <c r="H11213" i="19"/>
  <c r="G11214" i="19"/>
  <c r="H324" i="19"/>
  <c r="G325" i="19"/>
  <c r="G3528" i="19"/>
  <c r="H3528" i="19" s="1"/>
  <c r="H3527" i="19"/>
  <c r="H8058" i="19"/>
  <c r="G8059" i="19"/>
  <c r="H5128" i="19"/>
  <c r="G5129" i="19"/>
  <c r="H1286" i="19"/>
  <c r="G1287" i="19"/>
  <c r="H1287" i="19" s="1"/>
  <c r="H8689" i="19"/>
  <c r="G8690" i="19"/>
  <c r="H10569" i="19"/>
  <c r="G10570" i="19"/>
  <c r="H5481" i="19"/>
  <c r="G5482" i="19"/>
  <c r="H1048" i="19"/>
  <c r="G1049" i="19"/>
  <c r="H8656" i="19"/>
  <c r="G8657" i="19"/>
  <c r="H6221" i="19"/>
  <c r="G6222" i="19"/>
  <c r="H10393" i="19"/>
  <c r="G10394" i="19"/>
  <c r="H5281" i="19"/>
  <c r="G5282" i="19"/>
  <c r="H5282" i="19" s="1"/>
  <c r="H4012" i="19"/>
  <c r="G4013" i="19"/>
  <c r="H10702" i="19"/>
  <c r="G10703" i="19"/>
  <c r="H6045" i="19"/>
  <c r="G6046" i="19"/>
  <c r="H9484" i="19"/>
  <c r="G9485" i="19"/>
  <c r="H11738" i="19"/>
  <c r="G11739" i="19"/>
  <c r="H8352" i="19"/>
  <c r="G8353" i="19"/>
  <c r="G5849" i="19" l="1"/>
  <c r="H5848" i="19"/>
  <c r="H8388" i="19"/>
  <c r="G8389" i="19"/>
  <c r="H1564" i="19"/>
  <c r="G1565" i="19"/>
  <c r="G1421" i="19"/>
  <c r="H1420" i="19"/>
  <c r="H8156" i="19"/>
  <c r="G8157" i="19"/>
  <c r="H2868" i="19"/>
  <c r="G2869" i="19"/>
  <c r="G5951" i="19"/>
  <c r="H5950" i="19"/>
  <c r="H394" i="19"/>
  <c r="G395" i="19"/>
  <c r="H9842" i="19"/>
  <c r="G9843" i="19"/>
  <c r="G4700" i="19"/>
  <c r="H4699" i="19"/>
  <c r="H1493" i="19"/>
  <c r="G1494" i="19"/>
  <c r="H9977" i="19"/>
  <c r="G9978" i="19"/>
  <c r="H6085" i="19"/>
  <c r="G6086" i="19"/>
  <c r="H6086" i="19" s="1"/>
  <c r="G2244" i="19"/>
  <c r="H2243" i="19"/>
  <c r="G8295" i="19"/>
  <c r="H8294" i="19"/>
  <c r="H7733" i="19"/>
  <c r="G7734" i="19"/>
  <c r="G7694" i="19"/>
  <c r="H7693" i="19"/>
  <c r="H2071" i="19"/>
  <c r="G2072" i="19"/>
  <c r="H608" i="19"/>
  <c r="G609" i="19"/>
  <c r="H7055" i="19"/>
  <c r="G7056" i="19"/>
  <c r="H9285" i="19"/>
  <c r="G9286" i="19"/>
  <c r="H10429" i="19"/>
  <c r="G10430" i="19"/>
  <c r="H2944" i="19"/>
  <c r="G2945" i="19"/>
  <c r="H2906" i="19"/>
  <c r="G2907" i="19"/>
  <c r="H7092" i="19"/>
  <c r="G7093" i="19"/>
  <c r="H4988" i="19"/>
  <c r="G4989" i="19"/>
  <c r="H3596" i="19"/>
  <c r="G3597" i="19"/>
  <c r="H3597" i="19" s="1"/>
  <c r="G1647" i="19"/>
  <c r="H1646" i="19"/>
  <c r="H6397" i="19"/>
  <c r="G6398" i="19"/>
  <c r="H6398" i="19" s="1"/>
  <c r="H2998" i="19"/>
  <c r="G2999" i="19"/>
  <c r="G578" i="19"/>
  <c r="H577" i="19"/>
  <c r="H4620" i="19"/>
  <c r="G4621" i="19"/>
  <c r="H962" i="19"/>
  <c r="G963" i="19"/>
  <c r="H7498" i="19"/>
  <c r="G7499" i="19"/>
  <c r="H11903" i="19"/>
  <c r="G11904" i="19"/>
  <c r="H3207" i="19"/>
  <c r="G3208" i="19"/>
  <c r="H9071" i="19"/>
  <c r="G9072" i="19"/>
  <c r="H4343" i="19"/>
  <c r="G4344" i="19"/>
  <c r="H10954" i="19"/>
  <c r="G10955" i="19"/>
  <c r="H4891" i="19"/>
  <c r="G4892" i="19"/>
  <c r="H1533" i="19"/>
  <c r="G1534" i="19"/>
  <c r="H1202" i="19"/>
  <c r="G1203" i="19"/>
  <c r="H8093" i="19"/>
  <c r="G8094" i="19"/>
  <c r="H10081" i="19"/>
  <c r="G10082" i="19"/>
  <c r="H3031" i="19"/>
  <c r="G3032" i="19"/>
  <c r="H3032" i="19" s="1"/>
  <c r="H5216" i="19"/>
  <c r="G5217" i="19"/>
  <c r="H10667" i="19"/>
  <c r="G10668" i="19"/>
  <c r="G476" i="19"/>
  <c r="H475" i="19"/>
  <c r="H2307" i="19"/>
  <c r="G2308" i="19"/>
  <c r="H2308" i="19" s="1"/>
  <c r="H226" i="19"/>
  <c r="G227" i="19"/>
  <c r="H6156" i="19"/>
  <c r="G6157" i="19"/>
  <c r="H1713" i="19"/>
  <c r="G1714" i="19"/>
  <c r="G440" i="19"/>
  <c r="H439" i="19"/>
  <c r="H876" i="19"/>
  <c r="G877" i="19"/>
  <c r="H6971" i="19"/>
  <c r="G6972" i="19"/>
  <c r="H3943" i="19"/>
  <c r="G3944" i="19"/>
  <c r="G3290" i="19"/>
  <c r="H3289" i="19"/>
  <c r="H78" i="19"/>
  <c r="G79" i="19"/>
  <c r="H11985" i="19"/>
  <c r="G11986" i="19"/>
  <c r="H11986" i="19" s="1"/>
  <c r="H9915" i="19"/>
  <c r="G9916" i="19"/>
  <c r="H10570" i="19"/>
  <c r="G10571" i="19"/>
  <c r="H10188" i="19"/>
  <c r="G10189" i="19"/>
  <c r="H3345" i="19"/>
  <c r="G3346" i="19"/>
  <c r="H11519" i="19"/>
  <c r="G11520" i="19"/>
  <c r="H5719" i="19"/>
  <c r="G5720" i="19"/>
  <c r="H11617" i="19"/>
  <c r="G11618" i="19"/>
  <c r="H10461" i="19"/>
  <c r="G10462" i="19"/>
  <c r="H3849" i="19"/>
  <c r="G3850" i="19"/>
  <c r="H1242" i="19"/>
  <c r="G1243" i="19"/>
  <c r="H6187" i="19"/>
  <c r="G6188" i="19"/>
  <c r="H10607" i="19"/>
  <c r="G10608" i="19"/>
  <c r="H791" i="19"/>
  <c r="G792" i="19"/>
  <c r="H2015" i="19"/>
  <c r="G2016" i="19"/>
  <c r="H9593" i="19"/>
  <c r="G9594" i="19"/>
  <c r="H9103" i="19"/>
  <c r="G9104" i="19"/>
  <c r="H8857" i="19"/>
  <c r="G8858" i="19"/>
  <c r="H11413" i="19"/>
  <c r="G11414" i="19"/>
  <c r="H4242" i="19"/>
  <c r="G4243" i="19"/>
  <c r="H7804" i="19"/>
  <c r="G7805" i="19"/>
  <c r="H7128" i="19"/>
  <c r="G7129" i="19"/>
  <c r="G3095" i="19"/>
  <c r="H3094" i="19"/>
  <c r="H8353" i="19"/>
  <c r="G8354" i="19"/>
  <c r="H11177" i="19"/>
  <c r="G11178" i="19"/>
  <c r="H2803" i="19"/>
  <c r="G2804" i="19"/>
  <c r="H6920" i="19"/>
  <c r="G6921" i="19"/>
  <c r="H6325" i="19"/>
  <c r="G6326" i="19"/>
  <c r="H9141" i="19"/>
  <c r="G9142" i="19"/>
  <c r="H3817" i="19"/>
  <c r="G3818" i="19"/>
  <c r="H9745" i="19"/>
  <c r="G9746" i="19"/>
  <c r="H9746" i="19" s="1"/>
  <c r="H5252" i="19"/>
  <c r="G5253" i="19"/>
  <c r="H5253" i="19" s="1"/>
  <c r="H5613" i="19"/>
  <c r="G5614" i="19"/>
  <c r="H9405" i="19"/>
  <c r="G9406" i="19"/>
  <c r="H12252" i="19"/>
  <c r="G12253" i="19"/>
  <c r="G3558" i="19"/>
  <c r="H3557" i="19"/>
  <c r="G7247" i="19"/>
  <c r="H7246" i="19"/>
  <c r="H9002" i="19"/>
  <c r="G9003" i="19"/>
  <c r="H7459" i="19"/>
  <c r="G7460" i="19"/>
  <c r="H2436" i="19"/>
  <c r="G2437" i="19"/>
  <c r="H11940" i="19"/>
  <c r="G11941" i="19"/>
  <c r="H7602" i="19"/>
  <c r="G7603" i="19"/>
  <c r="H7164" i="19"/>
  <c r="G7165" i="19"/>
  <c r="H9209" i="19"/>
  <c r="G9210" i="19"/>
  <c r="H8726" i="19"/>
  <c r="G8727" i="19"/>
  <c r="H8893" i="19"/>
  <c r="G8894" i="19"/>
  <c r="H8026" i="19"/>
  <c r="G8027" i="19"/>
  <c r="H9485" i="19"/>
  <c r="G9486" i="19"/>
  <c r="H6222" i="19"/>
  <c r="G6223" i="19"/>
  <c r="H11214" i="19"/>
  <c r="G11215" i="19"/>
  <c r="H6505" i="19"/>
  <c r="G6506" i="19"/>
  <c r="H44" i="19"/>
  <c r="G45" i="19"/>
  <c r="H8603" i="19"/>
  <c r="G8604" i="19"/>
  <c r="H2205" i="19"/>
  <c r="G2206" i="19"/>
  <c r="H6545" i="19"/>
  <c r="G6546" i="19"/>
  <c r="G9626" i="19"/>
  <c r="H9625" i="19"/>
  <c r="H11251" i="19"/>
  <c r="G11252" i="19"/>
  <c r="H11252" i="19" s="1"/>
  <c r="H12219" i="19"/>
  <c r="G12220" i="19"/>
  <c r="H9041" i="19"/>
  <c r="G9042" i="19"/>
  <c r="H9042" i="19" s="1"/>
  <c r="G7355" i="19"/>
  <c r="H7354" i="19"/>
  <c r="G1808" i="19"/>
  <c r="H1807" i="19"/>
  <c r="H7888" i="19"/>
  <c r="G7889" i="19"/>
  <c r="G4658" i="19"/>
  <c r="H4657" i="19"/>
  <c r="H4860" i="19"/>
  <c r="G4861" i="19"/>
  <c r="H4861" i="19" s="1"/>
  <c r="H11359" i="19"/>
  <c r="G11360" i="19"/>
  <c r="H7969" i="19"/>
  <c r="G7970" i="19"/>
  <c r="G2744" i="19"/>
  <c r="H2743" i="19"/>
  <c r="H8543" i="19"/>
  <c r="G8544" i="19"/>
  <c r="H8513" i="19"/>
  <c r="G8514" i="19"/>
  <c r="H8514" i="19" s="1"/>
  <c r="H9248" i="19"/>
  <c r="G9249" i="19"/>
  <c r="H7388" i="19"/>
  <c r="G7389" i="19"/>
  <c r="H4013" i="19"/>
  <c r="G4014" i="19"/>
  <c r="H5482" i="19"/>
  <c r="G5483" i="19"/>
  <c r="H6277" i="19"/>
  <c r="G6278" i="19"/>
  <c r="H11551" i="19"/>
  <c r="G11552" i="19"/>
  <c r="H11552" i="19" s="1"/>
  <c r="H7937" i="19"/>
  <c r="G7938" i="19"/>
  <c r="H6762" i="19"/>
  <c r="G6763" i="19"/>
  <c r="H12288" i="19"/>
  <c r="G12289" i="19"/>
  <c r="H5379" i="19"/>
  <c r="G5380" i="19"/>
  <c r="G1332" i="19"/>
  <c r="H1331" i="19"/>
  <c r="H2686" i="19"/>
  <c r="G2687" i="19"/>
  <c r="H8804" i="19"/>
  <c r="G8805" i="19"/>
  <c r="H10532" i="19"/>
  <c r="G10533" i="19"/>
  <c r="H3881" i="19"/>
  <c r="G3882" i="19"/>
  <c r="H3882" i="19" s="1"/>
  <c r="H4415" i="19"/>
  <c r="G4416" i="19"/>
  <c r="H683" i="19"/>
  <c r="G684" i="19"/>
  <c r="G757" i="19"/>
  <c r="H756" i="19"/>
  <c r="H10790" i="19"/>
  <c r="G10791" i="19"/>
  <c r="H4754" i="19"/>
  <c r="G4755" i="19"/>
  <c r="H4585" i="19"/>
  <c r="G4586" i="19"/>
  <c r="G4956" i="19"/>
  <c r="H4956" i="19" s="1"/>
  <c r="H4955" i="19"/>
  <c r="H1080" i="19"/>
  <c r="G1081" i="19"/>
  <c r="H11076" i="19"/>
  <c r="G11077" i="19"/>
  <c r="H11077" i="19" s="1"/>
  <c r="H1748" i="19"/>
  <c r="G1749" i="19"/>
  <c r="H131" i="19"/>
  <c r="G132" i="19"/>
  <c r="H6427" i="19"/>
  <c r="G6428" i="19"/>
  <c r="H5657" i="19"/>
  <c r="G5658" i="19"/>
  <c r="H3130" i="19"/>
  <c r="G3131" i="19"/>
  <c r="H12024" i="19"/>
  <c r="G12025" i="19"/>
  <c r="H3477" i="19"/>
  <c r="G3478" i="19"/>
  <c r="H6723" i="19"/>
  <c r="G6724" i="19"/>
  <c r="H11739" i="19"/>
  <c r="G11740" i="19"/>
  <c r="H10394" i="19"/>
  <c r="G10395" i="19"/>
  <c r="H8690" i="19"/>
  <c r="G8691" i="19"/>
  <c r="H325" i="19"/>
  <c r="G326" i="19"/>
  <c r="H8261" i="19"/>
  <c r="G8262" i="19"/>
  <c r="H11143" i="19"/>
  <c r="G11144" i="19"/>
  <c r="H1913" i="19"/>
  <c r="G1914" i="19"/>
  <c r="G6047" i="19"/>
  <c r="H6046" i="19"/>
  <c r="H8657" i="19"/>
  <c r="G8658" i="19"/>
  <c r="G5130" i="19"/>
  <c r="H5129" i="19"/>
  <c r="H1599" i="19"/>
  <c r="G1600" i="19"/>
  <c r="H3976" i="19"/>
  <c r="G3977" i="19"/>
  <c r="H3168" i="19"/>
  <c r="G3169" i="19"/>
  <c r="H7852" i="19"/>
  <c r="G7853" i="19"/>
  <c r="H7009" i="19"/>
  <c r="G7010" i="19"/>
  <c r="H10753" i="19"/>
  <c r="G10754" i="19"/>
  <c r="H3911" i="19"/>
  <c r="G3912" i="19"/>
  <c r="H6361" i="19"/>
  <c r="G6362" i="19"/>
  <c r="G10704" i="19"/>
  <c r="H10703" i="19"/>
  <c r="H1049" i="19"/>
  <c r="G1050" i="19"/>
  <c r="H1050" i="19" s="1"/>
  <c r="H8059" i="19"/>
  <c r="G8060" i="19"/>
  <c r="H9444" i="19"/>
  <c r="G9445" i="19"/>
  <c r="H3627" i="19"/>
  <c r="G3628" i="19"/>
  <c r="H6823" i="19"/>
  <c r="G6824" i="19"/>
  <c r="H3783" i="19"/>
  <c r="G3784" i="19"/>
  <c r="H12165" i="19"/>
  <c r="G12166" i="19"/>
  <c r="H1154" i="19"/>
  <c r="G1155" i="19"/>
  <c r="H1155" i="19" s="1"/>
  <c r="H10222" i="19"/>
  <c r="G10223" i="19"/>
  <c r="H11107" i="19"/>
  <c r="G11108" i="19"/>
  <c r="H8457" i="19"/>
  <c r="G8458" i="19"/>
  <c r="H2170" i="19"/>
  <c r="G2171" i="19"/>
  <c r="H1455" i="19"/>
  <c r="G1456" i="19"/>
  <c r="H7423" i="19"/>
  <c r="G7424" i="19"/>
  <c r="H3751" i="19"/>
  <c r="G3752" i="19"/>
  <c r="H720" i="19"/>
  <c r="G721" i="19"/>
  <c r="H4064" i="19"/>
  <c r="G4065" i="19"/>
  <c r="G6889" i="19"/>
  <c r="H6888" i="19"/>
  <c r="H5886" i="19"/>
  <c r="G5887" i="19"/>
  <c r="H191" i="19"/>
  <c r="G192" i="19"/>
  <c r="H11805" i="19"/>
  <c r="G11806" i="19"/>
  <c r="H4485" i="19"/>
  <c r="G4486" i="19"/>
  <c r="H6613" i="19"/>
  <c r="G6614" i="19"/>
  <c r="H7768" i="19"/>
  <c r="G7769" i="19"/>
  <c r="H6855" i="19"/>
  <c r="G6856" i="19"/>
  <c r="H4099" i="19"/>
  <c r="G4100" i="19"/>
  <c r="H10302" i="19"/>
  <c r="G10303" i="19"/>
  <c r="H258" i="19"/>
  <c r="G259" i="19"/>
  <c r="H2072" i="19" l="1"/>
  <c r="G2073" i="19"/>
  <c r="H9978" i="19"/>
  <c r="G9979" i="19"/>
  <c r="H2869" i="19"/>
  <c r="G2870" i="19"/>
  <c r="H1494" i="19"/>
  <c r="G1495" i="19"/>
  <c r="H8157" i="19"/>
  <c r="G8158" i="19"/>
  <c r="H7694" i="19"/>
  <c r="G7695" i="19"/>
  <c r="H7734" i="19"/>
  <c r="G7735" i="19"/>
  <c r="H4700" i="19"/>
  <c r="G4701" i="19"/>
  <c r="H1421" i="19"/>
  <c r="G1422" i="19"/>
  <c r="H9843" i="19"/>
  <c r="G9844" i="19"/>
  <c r="H1565" i="19"/>
  <c r="G1566" i="19"/>
  <c r="G8296" i="19"/>
  <c r="H8295" i="19"/>
  <c r="H7056" i="19"/>
  <c r="G7057" i="19"/>
  <c r="H395" i="19"/>
  <c r="G396" i="19"/>
  <c r="H8389" i="19"/>
  <c r="G8390" i="19"/>
  <c r="H2244" i="19"/>
  <c r="G2245" i="19"/>
  <c r="G610" i="19"/>
  <c r="H610" i="19" s="1"/>
  <c r="H609" i="19"/>
  <c r="G5952" i="19"/>
  <c r="H5951" i="19"/>
  <c r="G5850" i="19"/>
  <c r="H5849" i="19"/>
  <c r="G6615" i="19"/>
  <c r="H6614" i="19"/>
  <c r="H132" i="19"/>
  <c r="G133" i="19"/>
  <c r="H12220" i="19"/>
  <c r="G12221" i="19"/>
  <c r="H6506" i="19"/>
  <c r="G6507" i="19"/>
  <c r="H8894" i="19"/>
  <c r="G8895" i="19"/>
  <c r="H2437" i="19"/>
  <c r="G2438" i="19"/>
  <c r="H3558" i="19"/>
  <c r="G3559" i="19"/>
  <c r="H6188" i="19"/>
  <c r="G6189" i="19"/>
  <c r="H10462" i="19"/>
  <c r="G10463" i="19"/>
  <c r="H6889" i="19"/>
  <c r="G6890" i="19"/>
  <c r="H6890" i="19" s="1"/>
  <c r="H10223" i="19"/>
  <c r="G10224" i="19"/>
  <c r="H3628" i="19"/>
  <c r="G3629" i="19"/>
  <c r="G3913" i="19"/>
  <c r="H3912" i="19"/>
  <c r="H3977" i="19"/>
  <c r="G3978" i="19"/>
  <c r="H11144" i="19"/>
  <c r="G11145" i="19"/>
  <c r="H6428" i="19"/>
  <c r="G6429" i="19"/>
  <c r="H4416" i="19"/>
  <c r="G4417" i="19"/>
  <c r="H5380" i="19"/>
  <c r="G5381" i="19"/>
  <c r="H6278" i="19"/>
  <c r="G6279" i="19"/>
  <c r="H4100" i="19"/>
  <c r="G4101" i="19"/>
  <c r="H1456" i="19"/>
  <c r="G1457" i="19"/>
  <c r="H6724" i="19"/>
  <c r="G6725" i="19"/>
  <c r="H4486" i="19"/>
  <c r="G4487" i="19"/>
  <c r="H4065" i="19"/>
  <c r="G4066" i="19"/>
  <c r="H9445" i="19"/>
  <c r="G9446" i="19"/>
  <c r="H10754" i="19"/>
  <c r="G10755" i="19"/>
  <c r="H1600" i="19"/>
  <c r="G1601" i="19"/>
  <c r="H8262" i="19"/>
  <c r="G8263" i="19"/>
  <c r="H12289" i="19"/>
  <c r="G12290" i="19"/>
  <c r="H5483" i="19"/>
  <c r="G5484" i="19"/>
  <c r="H12253" i="19"/>
  <c r="G12254" i="19"/>
  <c r="H3818" i="19"/>
  <c r="G3819" i="19"/>
  <c r="H3819" i="19" s="1"/>
  <c r="H8354" i="19"/>
  <c r="G8355" i="19"/>
  <c r="H6157" i="19"/>
  <c r="G6158" i="19"/>
  <c r="H6158" i="19" s="1"/>
  <c r="H4892" i="19"/>
  <c r="G4893" i="19"/>
  <c r="H7499" i="19"/>
  <c r="G7500" i="19"/>
  <c r="G2946" i="19"/>
  <c r="H2945" i="19"/>
  <c r="H6856" i="19"/>
  <c r="G6857" i="19"/>
  <c r="H3478" i="19"/>
  <c r="G3479" i="19"/>
  <c r="H1749" i="19"/>
  <c r="G1750" i="19"/>
  <c r="H4755" i="19"/>
  <c r="G4756" i="19"/>
  <c r="H10791" i="19"/>
  <c r="G10792" i="19"/>
  <c r="H8727" i="19"/>
  <c r="G8728" i="19"/>
  <c r="H7460" i="19"/>
  <c r="G7461" i="19"/>
  <c r="G1244" i="19"/>
  <c r="H1243" i="19"/>
  <c r="H11618" i="19"/>
  <c r="G11619" i="19"/>
  <c r="H10189" i="19"/>
  <c r="G10190" i="19"/>
  <c r="H3290" i="19"/>
  <c r="G3291" i="19"/>
  <c r="H476" i="19"/>
  <c r="G477" i="19"/>
  <c r="H11806" i="19"/>
  <c r="G11807" i="19"/>
  <c r="H721" i="19"/>
  <c r="G722" i="19"/>
  <c r="H12166" i="19"/>
  <c r="G12167" i="19"/>
  <c r="H8060" i="19"/>
  <c r="G8061" i="19"/>
  <c r="H7010" i="19"/>
  <c r="G7011" i="19"/>
  <c r="H326" i="19"/>
  <c r="G327" i="19"/>
  <c r="H10533" i="19"/>
  <c r="G10534" i="19"/>
  <c r="H6763" i="19"/>
  <c r="G6764" i="19"/>
  <c r="H4014" i="19"/>
  <c r="G4015" i="19"/>
  <c r="H8544" i="19"/>
  <c r="G8545" i="19"/>
  <c r="H4658" i="19"/>
  <c r="G4659" i="19"/>
  <c r="H9406" i="19"/>
  <c r="G9407" i="19"/>
  <c r="H9142" i="19"/>
  <c r="G9143" i="19"/>
  <c r="H7805" i="19"/>
  <c r="G7806" i="19"/>
  <c r="H9594" i="19"/>
  <c r="G9595" i="19"/>
  <c r="H9595" i="19" s="1"/>
  <c r="H3944" i="19"/>
  <c r="G3945" i="19"/>
  <c r="H227" i="19"/>
  <c r="G228" i="19"/>
  <c r="H10668" i="19"/>
  <c r="G10669" i="19"/>
  <c r="H10955" i="19"/>
  <c r="G10956" i="19"/>
  <c r="H963" i="19"/>
  <c r="G964" i="19"/>
  <c r="H10704" i="19"/>
  <c r="G10705" i="19"/>
  <c r="H7769" i="19"/>
  <c r="G7770" i="19"/>
  <c r="H7889" i="19"/>
  <c r="G7890" i="19"/>
  <c r="H11215" i="19"/>
  <c r="G11216" i="19"/>
  <c r="H9210" i="19"/>
  <c r="G9211" i="19"/>
  <c r="H5720" i="19"/>
  <c r="G5721" i="19"/>
  <c r="H10571" i="19"/>
  <c r="G10572" i="19"/>
  <c r="H1647" i="19"/>
  <c r="G1648" i="19"/>
  <c r="H5130" i="19"/>
  <c r="G5131" i="19"/>
  <c r="H5131" i="19" s="1"/>
  <c r="H12025" i="19"/>
  <c r="G12026" i="19"/>
  <c r="H2171" i="19"/>
  <c r="G2172" i="19"/>
  <c r="H3784" i="19"/>
  <c r="G3785" i="19"/>
  <c r="H8691" i="19"/>
  <c r="G8692" i="19"/>
  <c r="H8805" i="19"/>
  <c r="G8806" i="19"/>
  <c r="H7389" i="19"/>
  <c r="G7390" i="19"/>
  <c r="H9626" i="19"/>
  <c r="G9627" i="19"/>
  <c r="H5614" i="19"/>
  <c r="G5615" i="19"/>
  <c r="H6326" i="19"/>
  <c r="G6327" i="19"/>
  <c r="H4243" i="19"/>
  <c r="G4244" i="19"/>
  <c r="H2016" i="19"/>
  <c r="G2017" i="19"/>
  <c r="H3850" i="19"/>
  <c r="G3851" i="19"/>
  <c r="G80" i="19"/>
  <c r="H79" i="19"/>
  <c r="H6972" i="19"/>
  <c r="G6973" i="19"/>
  <c r="H10082" i="19"/>
  <c r="G10083" i="19"/>
  <c r="H4344" i="19"/>
  <c r="G4345" i="19"/>
  <c r="G10431" i="19"/>
  <c r="H10431" i="19" s="1"/>
  <c r="H10430" i="19"/>
  <c r="H192" i="19"/>
  <c r="G193" i="19"/>
  <c r="H8658" i="19"/>
  <c r="G8659" i="19"/>
  <c r="G1082" i="19"/>
  <c r="H1081" i="19"/>
  <c r="H7970" i="19"/>
  <c r="G7971" i="19"/>
  <c r="H6546" i="19"/>
  <c r="G6547" i="19"/>
  <c r="H6223" i="19"/>
  <c r="G6224" i="19"/>
  <c r="H7165" i="19"/>
  <c r="G7166" i="19"/>
  <c r="H9003" i="19"/>
  <c r="G9004" i="19"/>
  <c r="H3095" i="19"/>
  <c r="G3096" i="19"/>
  <c r="H9916" i="19"/>
  <c r="G9917" i="19"/>
  <c r="H5217" i="19"/>
  <c r="G5218" i="19"/>
  <c r="G4622" i="19"/>
  <c r="H4621" i="19"/>
  <c r="H259" i="19"/>
  <c r="G260" i="19"/>
  <c r="H5887" i="19"/>
  <c r="G5888" i="19"/>
  <c r="H3752" i="19"/>
  <c r="G3753" i="19"/>
  <c r="G8459" i="19"/>
  <c r="H8458" i="19"/>
  <c r="H6824" i="19"/>
  <c r="G6825" i="19"/>
  <c r="H6825" i="19" s="1"/>
  <c r="H7853" i="19"/>
  <c r="G7854" i="19"/>
  <c r="H10395" i="19"/>
  <c r="G10396" i="19"/>
  <c r="H3131" i="19"/>
  <c r="G3132" i="19"/>
  <c r="H2687" i="19"/>
  <c r="G2688" i="19"/>
  <c r="H7938" i="19"/>
  <c r="G7939" i="19"/>
  <c r="H2744" i="19"/>
  <c r="G2745" i="19"/>
  <c r="H1808" i="19"/>
  <c r="G1809" i="19"/>
  <c r="H6921" i="19"/>
  <c r="G6922" i="19"/>
  <c r="H7129" i="19"/>
  <c r="G7130" i="19"/>
  <c r="H11414" i="19"/>
  <c r="G11415" i="19"/>
  <c r="G793" i="19"/>
  <c r="H792" i="19"/>
  <c r="H877" i="19"/>
  <c r="G878" i="19"/>
  <c r="H8094" i="19"/>
  <c r="G8095" i="19"/>
  <c r="H9072" i="19"/>
  <c r="G9073" i="19"/>
  <c r="H9073" i="19" s="1"/>
  <c r="H4989" i="19"/>
  <c r="G4990" i="19"/>
  <c r="H9286" i="19"/>
  <c r="G9287" i="19"/>
  <c r="H757" i="19"/>
  <c r="G758" i="19"/>
  <c r="H11360" i="19"/>
  <c r="G11361" i="19"/>
  <c r="H2206" i="19"/>
  <c r="G2207" i="19"/>
  <c r="H9486" i="19"/>
  <c r="G9487" i="19"/>
  <c r="H7603" i="19"/>
  <c r="G7604" i="19"/>
  <c r="H11520" i="19"/>
  <c r="G11521" i="19"/>
  <c r="H10303" i="19"/>
  <c r="G10304" i="19"/>
  <c r="H2804" i="19"/>
  <c r="G2805" i="19"/>
  <c r="H8858" i="19"/>
  <c r="G8859" i="19"/>
  <c r="H1203" i="19"/>
  <c r="G1204" i="19"/>
  <c r="H3208" i="19"/>
  <c r="G3209" i="19"/>
  <c r="H7093" i="19"/>
  <c r="G7094" i="19"/>
  <c r="G6048" i="19"/>
  <c r="H6047" i="19"/>
  <c r="H11108" i="19"/>
  <c r="G11109" i="19"/>
  <c r="H6362" i="19"/>
  <c r="G6363" i="19"/>
  <c r="H3169" i="19"/>
  <c r="G3170" i="19"/>
  <c r="H1914" i="19"/>
  <c r="G1915" i="19"/>
  <c r="H11740" i="19"/>
  <c r="G11741" i="19"/>
  <c r="H5658" i="19"/>
  <c r="G5659" i="19"/>
  <c r="H684" i="19"/>
  <c r="G685" i="19"/>
  <c r="H9249" i="19"/>
  <c r="G9250" i="19"/>
  <c r="G7356" i="19"/>
  <c r="H7355" i="19"/>
  <c r="H1332" i="19"/>
  <c r="G1333" i="19"/>
  <c r="H1333" i="19" s="1"/>
  <c r="H8604" i="19"/>
  <c r="G8605" i="19"/>
  <c r="H45" i="19"/>
  <c r="G46" i="19"/>
  <c r="H8027" i="19"/>
  <c r="G8028" i="19"/>
  <c r="H11941" i="19"/>
  <c r="G11942" i="19"/>
  <c r="G7248" i="19"/>
  <c r="H7247" i="19"/>
  <c r="H10608" i="19"/>
  <c r="G10609" i="19"/>
  <c r="H3346" i="19"/>
  <c r="G3347" i="19"/>
  <c r="H3347" i="19" s="1"/>
  <c r="H440" i="19"/>
  <c r="G441" i="19"/>
  <c r="H578" i="19"/>
  <c r="G579" i="19"/>
  <c r="H579" i="19" s="1"/>
  <c r="H7424" i="19"/>
  <c r="G7425" i="19"/>
  <c r="H4586" i="19"/>
  <c r="G4587" i="19"/>
  <c r="H11178" i="19"/>
  <c r="G11179" i="19"/>
  <c r="H9104" i="19"/>
  <c r="G9105" i="19"/>
  <c r="H1714" i="19"/>
  <c r="G1715" i="19"/>
  <c r="H1534" i="19"/>
  <c r="G1535" i="19"/>
  <c r="H1535" i="19" s="1"/>
  <c r="H11904" i="19"/>
  <c r="G11905" i="19"/>
  <c r="G3000" i="19"/>
  <c r="H2999" i="19"/>
  <c r="H2907" i="19"/>
  <c r="G2908" i="19"/>
  <c r="H7695" i="19" l="1"/>
  <c r="G7696" i="19"/>
  <c r="H5952" i="19"/>
  <c r="G5953" i="19"/>
  <c r="H5953" i="19" s="1"/>
  <c r="H8296" i="19"/>
  <c r="G8297" i="19"/>
  <c r="H1566" i="19"/>
  <c r="G1567" i="19"/>
  <c r="H8158" i="19"/>
  <c r="G8159" i="19"/>
  <c r="H2245" i="19"/>
  <c r="G2246" i="19"/>
  <c r="H9844" i="19"/>
  <c r="G9845" i="19"/>
  <c r="G1496" i="19"/>
  <c r="H1495" i="19"/>
  <c r="H8390" i="19"/>
  <c r="G8391" i="19"/>
  <c r="H8391" i="19" s="1"/>
  <c r="H1422" i="19"/>
  <c r="G1423" i="19"/>
  <c r="H2870" i="19"/>
  <c r="G2871" i="19"/>
  <c r="H396" i="19"/>
  <c r="G397" i="19"/>
  <c r="H4701" i="19"/>
  <c r="G4702" i="19"/>
  <c r="H9979" i="19"/>
  <c r="G9980" i="19"/>
  <c r="H7057" i="19"/>
  <c r="G7058" i="19"/>
  <c r="H7735" i="19"/>
  <c r="G7736" i="19"/>
  <c r="H2073" i="19"/>
  <c r="G2074" i="19"/>
  <c r="H5850" i="19"/>
  <c r="G5851" i="19"/>
  <c r="H7356" i="19"/>
  <c r="G7357" i="19"/>
  <c r="H11521" i="19"/>
  <c r="G11522" i="19"/>
  <c r="H11522" i="19" s="1"/>
  <c r="H3132" i="19"/>
  <c r="G3133" i="19"/>
  <c r="H5888" i="19"/>
  <c r="G5889" i="19"/>
  <c r="H3096" i="19"/>
  <c r="G3097" i="19"/>
  <c r="G6548" i="19"/>
  <c r="H6547" i="19"/>
  <c r="H193" i="19"/>
  <c r="G194" i="19"/>
  <c r="H8692" i="19"/>
  <c r="G8693" i="19"/>
  <c r="H1648" i="19"/>
  <c r="G1649" i="19"/>
  <c r="H11216" i="19"/>
  <c r="G11217" i="19"/>
  <c r="H7806" i="19"/>
  <c r="G7807" i="19"/>
  <c r="H8545" i="19"/>
  <c r="G8546" i="19"/>
  <c r="H8546" i="19" s="1"/>
  <c r="H3291" i="19"/>
  <c r="G3292" i="19"/>
  <c r="H8728" i="19"/>
  <c r="G8729" i="19"/>
  <c r="H1601" i="19"/>
  <c r="G1602" i="19"/>
  <c r="H1457" i="19"/>
  <c r="G1458" i="19"/>
  <c r="G11146" i="19"/>
  <c r="H11146" i="19" s="1"/>
  <c r="H11145" i="19"/>
  <c r="H10609" i="19"/>
  <c r="G10610" i="19"/>
  <c r="H10610" i="19" s="1"/>
  <c r="H9105" i="19"/>
  <c r="G9106" i="19"/>
  <c r="H9250" i="19"/>
  <c r="G9251" i="19"/>
  <c r="H6363" i="19"/>
  <c r="G6364" i="19"/>
  <c r="H11361" i="19"/>
  <c r="G11362" i="19"/>
  <c r="H878" i="19"/>
  <c r="G879" i="19"/>
  <c r="H10956" i="19"/>
  <c r="G10957" i="19"/>
  <c r="H10957" i="19" s="1"/>
  <c r="H8061" i="19"/>
  <c r="G8062" i="19"/>
  <c r="H6857" i="19"/>
  <c r="G6858" i="19"/>
  <c r="H8895" i="19"/>
  <c r="G8896" i="19"/>
  <c r="H10396" i="19"/>
  <c r="G10397" i="19"/>
  <c r="H260" i="19"/>
  <c r="G261" i="19"/>
  <c r="H7971" i="19"/>
  <c r="G7972" i="19"/>
  <c r="H80" i="19"/>
  <c r="G81" i="19"/>
  <c r="H4015" i="19"/>
  <c r="G4016" i="19"/>
  <c r="G10191" i="19"/>
  <c r="H10190" i="19"/>
  <c r="H10755" i="19"/>
  <c r="G10756" i="19"/>
  <c r="H10756" i="19" s="1"/>
  <c r="H4101" i="19"/>
  <c r="G4102" i="19"/>
  <c r="H3978" i="19"/>
  <c r="G3979" i="19"/>
  <c r="H7248" i="19"/>
  <c r="G7249" i="19"/>
  <c r="H46" i="19"/>
  <c r="G47" i="19"/>
  <c r="H685" i="19"/>
  <c r="G686" i="19"/>
  <c r="G11110" i="19"/>
  <c r="H11109" i="19"/>
  <c r="H758" i="19"/>
  <c r="G759" i="19"/>
  <c r="H1809" i="19"/>
  <c r="G1810" i="19"/>
  <c r="H9004" i="19"/>
  <c r="G9005" i="19"/>
  <c r="H3851" i="19"/>
  <c r="G3852" i="19"/>
  <c r="H3852" i="19" s="1"/>
  <c r="H9627" i="19"/>
  <c r="G9628" i="19"/>
  <c r="H10572" i="19"/>
  <c r="G10573" i="19"/>
  <c r="H7890" i="19"/>
  <c r="G7891" i="19"/>
  <c r="H9143" i="19"/>
  <c r="G9144" i="19"/>
  <c r="H12167" i="19"/>
  <c r="G12168" i="19"/>
  <c r="H8355" i="19"/>
  <c r="G8356" i="19"/>
  <c r="H6507" i="19"/>
  <c r="G6508" i="19"/>
  <c r="H2908" i="19"/>
  <c r="G2909" i="19"/>
  <c r="H8859" i="19"/>
  <c r="G8860" i="19"/>
  <c r="H7854" i="19"/>
  <c r="G7855" i="19"/>
  <c r="H3785" i="19"/>
  <c r="G3786" i="19"/>
  <c r="H10669" i="19"/>
  <c r="G10670" i="19"/>
  <c r="H6764" i="19"/>
  <c r="G6765" i="19"/>
  <c r="H11619" i="19"/>
  <c r="G11620" i="19"/>
  <c r="H2946" i="19"/>
  <c r="G2947" i="19"/>
  <c r="H9446" i="19"/>
  <c r="G9447" i="19"/>
  <c r="H6279" i="19"/>
  <c r="G6280" i="19"/>
  <c r="H6280" i="19" s="1"/>
  <c r="H10463" i="19"/>
  <c r="G10464" i="19"/>
  <c r="H3000" i="19"/>
  <c r="G3001" i="19"/>
  <c r="H441" i="19"/>
  <c r="G442" i="19"/>
  <c r="H11905" i="19"/>
  <c r="G11906" i="19"/>
  <c r="H11179" i="19"/>
  <c r="G11180" i="19"/>
  <c r="H11942" i="19"/>
  <c r="G11943" i="19"/>
  <c r="H4587" i="19"/>
  <c r="G4588" i="19"/>
  <c r="H8028" i="19"/>
  <c r="G8029" i="19"/>
  <c r="H8029" i="19" s="1"/>
  <c r="H8605" i="19"/>
  <c r="G8606" i="19"/>
  <c r="H5659" i="19"/>
  <c r="G5660" i="19"/>
  <c r="H9287" i="19"/>
  <c r="G9288" i="19"/>
  <c r="H793" i="19"/>
  <c r="G794" i="19"/>
  <c r="H2745" i="19"/>
  <c r="G2746" i="19"/>
  <c r="H2746" i="19" s="1"/>
  <c r="H4622" i="19"/>
  <c r="G4623" i="19"/>
  <c r="H7166" i="19"/>
  <c r="G7167" i="19"/>
  <c r="H4345" i="19"/>
  <c r="G4346" i="19"/>
  <c r="Y57" i="20"/>
  <c r="Y65" i="20"/>
  <c r="Y41" i="20"/>
  <c r="Y81" i="20"/>
  <c r="Y49" i="20"/>
  <c r="Y73" i="20"/>
  <c r="Y54" i="20"/>
  <c r="Y62" i="20"/>
  <c r="Y78" i="20"/>
  <c r="Y46" i="20"/>
  <c r="Y70" i="20"/>
  <c r="Y38" i="20"/>
  <c r="H2017" i="19"/>
  <c r="G2018" i="19"/>
  <c r="H5721" i="19"/>
  <c r="G5722" i="19"/>
  <c r="H7770" i="19"/>
  <c r="G7771" i="19"/>
  <c r="H9407" i="19"/>
  <c r="G9408" i="19"/>
  <c r="H722" i="19"/>
  <c r="G723" i="19"/>
  <c r="H10792" i="19"/>
  <c r="G10793" i="19"/>
  <c r="H7500" i="19"/>
  <c r="G7501" i="19"/>
  <c r="H5484" i="19"/>
  <c r="G5485" i="19"/>
  <c r="H3913" i="19"/>
  <c r="G3914" i="19"/>
  <c r="H3914" i="19" s="1"/>
  <c r="G12222" i="19"/>
  <c r="H12222" i="19" s="1"/>
  <c r="H12221" i="19"/>
  <c r="H7425" i="19"/>
  <c r="G7426" i="19"/>
  <c r="H6048" i="19"/>
  <c r="G6049" i="19"/>
  <c r="H2805" i="19"/>
  <c r="G2806" i="19"/>
  <c r="H11415" i="19"/>
  <c r="G11416" i="19"/>
  <c r="H5218" i="19"/>
  <c r="G5219" i="19"/>
  <c r="H1082" i="19"/>
  <c r="G1083" i="19"/>
  <c r="G7391" i="19"/>
  <c r="H7390" i="19"/>
  <c r="H2172" i="19"/>
  <c r="G2173" i="19"/>
  <c r="H228" i="19"/>
  <c r="G229" i="19"/>
  <c r="H229" i="19" s="1"/>
  <c r="H10534" i="19"/>
  <c r="G10535" i="19"/>
  <c r="H4066" i="19"/>
  <c r="G4067" i="19"/>
  <c r="G5382" i="19"/>
  <c r="H5381" i="19"/>
  <c r="H3629" i="19"/>
  <c r="G3630" i="19"/>
  <c r="H6189" i="19"/>
  <c r="G6190" i="19"/>
  <c r="H11741" i="19"/>
  <c r="G11742" i="19"/>
  <c r="H7094" i="19"/>
  <c r="G7095" i="19"/>
  <c r="H7604" i="19"/>
  <c r="G7605" i="19"/>
  <c r="H4990" i="19"/>
  <c r="G4991" i="19"/>
  <c r="H7939" i="19"/>
  <c r="G7940" i="19"/>
  <c r="H7940" i="19" s="1"/>
  <c r="H6224" i="19"/>
  <c r="G6225" i="19"/>
  <c r="H10083" i="19"/>
  <c r="G10084" i="19"/>
  <c r="H4244" i="19"/>
  <c r="G4245" i="19"/>
  <c r="H10705" i="19"/>
  <c r="G10706" i="19"/>
  <c r="H11807" i="19"/>
  <c r="G11808" i="19"/>
  <c r="H1244" i="19"/>
  <c r="G1245" i="19"/>
  <c r="H4756" i="19"/>
  <c r="G4757" i="19"/>
  <c r="G4894" i="19"/>
  <c r="H4893" i="19"/>
  <c r="H12254" i="19"/>
  <c r="G12255" i="19"/>
  <c r="H12290" i="19"/>
  <c r="G12291" i="19"/>
  <c r="H133" i="19"/>
  <c r="G134" i="19"/>
  <c r="H10304" i="19"/>
  <c r="G10305" i="19"/>
  <c r="H7130" i="19"/>
  <c r="G7131" i="19"/>
  <c r="H9917" i="19"/>
  <c r="G9918" i="19"/>
  <c r="H8659" i="19"/>
  <c r="G8660" i="19"/>
  <c r="H8660" i="19" s="1"/>
  <c r="H12026" i="19"/>
  <c r="G12027" i="19"/>
  <c r="H3945" i="19"/>
  <c r="G3946" i="19"/>
  <c r="H3946" i="19" s="1"/>
  <c r="G4488" i="19"/>
  <c r="H4487" i="19"/>
  <c r="H4417" i="19"/>
  <c r="G4418" i="19"/>
  <c r="H10224" i="19"/>
  <c r="G10225" i="19"/>
  <c r="H10225" i="19" s="1"/>
  <c r="H1915" i="19"/>
  <c r="G1916" i="19"/>
  <c r="H3209" i="19"/>
  <c r="G3210" i="19"/>
  <c r="H9487" i="19"/>
  <c r="G9488" i="19"/>
  <c r="H2688" i="19"/>
  <c r="G2689" i="19"/>
  <c r="H8459" i="19"/>
  <c r="G8460" i="19"/>
  <c r="H6327" i="19"/>
  <c r="G6328" i="19"/>
  <c r="H327" i="19"/>
  <c r="G1751" i="19"/>
  <c r="H1750" i="19"/>
  <c r="H3559" i="19"/>
  <c r="G3560" i="19"/>
  <c r="H1715" i="19"/>
  <c r="G1716" i="19"/>
  <c r="H6922" i="19"/>
  <c r="G6923" i="19"/>
  <c r="H3753" i="19"/>
  <c r="G3754" i="19"/>
  <c r="H3754" i="19" s="1"/>
  <c r="H6973" i="19"/>
  <c r="G6974" i="19"/>
  <c r="H8806" i="19"/>
  <c r="G8807" i="19"/>
  <c r="H9211" i="19"/>
  <c r="G9212" i="19"/>
  <c r="H4659" i="19"/>
  <c r="G4660" i="19"/>
  <c r="H477" i="19"/>
  <c r="G478" i="19"/>
  <c r="H7461" i="19"/>
  <c r="G7462" i="19"/>
  <c r="G8264" i="19"/>
  <c r="H8263" i="19"/>
  <c r="H6725" i="19"/>
  <c r="G6726" i="19"/>
  <c r="G6430" i="19"/>
  <c r="H6430" i="19" s="1"/>
  <c r="H6429" i="19"/>
  <c r="H6615" i="19"/>
  <c r="G6616" i="19"/>
  <c r="H3170" i="19"/>
  <c r="G3171" i="19"/>
  <c r="H1204" i="19"/>
  <c r="G1205" i="19"/>
  <c r="H2207" i="19"/>
  <c r="G2208" i="19"/>
  <c r="H8095" i="19"/>
  <c r="G8096" i="19"/>
  <c r="H5615" i="19"/>
  <c r="G5616" i="19"/>
  <c r="H964" i="19"/>
  <c r="G965" i="19"/>
  <c r="H7011" i="19"/>
  <c r="G7012" i="19"/>
  <c r="H3479" i="19"/>
  <c r="G3480" i="19"/>
  <c r="H2438" i="19"/>
  <c r="G2439" i="19"/>
  <c r="H5851" i="19" l="1"/>
  <c r="G5852" i="19"/>
  <c r="H397" i="19"/>
  <c r="G398" i="19"/>
  <c r="H2246" i="19"/>
  <c r="G2247" i="19"/>
  <c r="G2075" i="19"/>
  <c r="H2075" i="19" s="1"/>
  <c r="H2074" i="19"/>
  <c r="H2871" i="19"/>
  <c r="G2872" i="19"/>
  <c r="H8159" i="19"/>
  <c r="G8160" i="19"/>
  <c r="H7736" i="19"/>
  <c r="G7737" i="19"/>
  <c r="H1423" i="19"/>
  <c r="G1424" i="19"/>
  <c r="H1567" i="19"/>
  <c r="G1568" i="19"/>
  <c r="H7058" i="19"/>
  <c r="G7059" i="19"/>
  <c r="H8297" i="19"/>
  <c r="G8298" i="19"/>
  <c r="H9980" i="19"/>
  <c r="G9981" i="19"/>
  <c r="H1496" i="19"/>
  <c r="G1497" i="19"/>
  <c r="H4702" i="19"/>
  <c r="G4703" i="19"/>
  <c r="H9845" i="19"/>
  <c r="G9846" i="19"/>
  <c r="H7696" i="19"/>
  <c r="G7697" i="19"/>
  <c r="H7697" i="19" s="1"/>
  <c r="G6617" i="19"/>
  <c r="H6616" i="19"/>
  <c r="H478" i="19"/>
  <c r="G479" i="19"/>
  <c r="H134" i="19"/>
  <c r="G135" i="19"/>
  <c r="H10535" i="19"/>
  <c r="G10536" i="19"/>
  <c r="H9408" i="19"/>
  <c r="G9409" i="19"/>
  <c r="H8356" i="19"/>
  <c r="G8357" i="19"/>
  <c r="H7249" i="19"/>
  <c r="G7250" i="19"/>
  <c r="H261" i="19"/>
  <c r="G262" i="19"/>
  <c r="H9251" i="19"/>
  <c r="G9252" i="19"/>
  <c r="H3097" i="19"/>
  <c r="G3098" i="19"/>
  <c r="H12291" i="19"/>
  <c r="G12292" i="19"/>
  <c r="H2689" i="19"/>
  <c r="G2690" i="19"/>
  <c r="G7392" i="19"/>
  <c r="H7391" i="19"/>
  <c r="H7891" i="19"/>
  <c r="G7892" i="19"/>
  <c r="H7892" i="19" s="1"/>
  <c r="H5616" i="19"/>
  <c r="G5617" i="19"/>
  <c r="H3210" i="19"/>
  <c r="G3211" i="19"/>
  <c r="H4488" i="19"/>
  <c r="G4489" i="19"/>
  <c r="H4489" i="19" s="1"/>
  <c r="H7131" i="19"/>
  <c r="G7132" i="19"/>
  <c r="H8096" i="19"/>
  <c r="G8097" i="19"/>
  <c r="H8097" i="19" s="1"/>
  <c r="H9212" i="19"/>
  <c r="G9213" i="19"/>
  <c r="G6924" i="19"/>
  <c r="H6923" i="19"/>
  <c r="H1751" i="19"/>
  <c r="G1752" i="19"/>
  <c r="H1916" i="19"/>
  <c r="G1917" i="19"/>
  <c r="H1917" i="19" s="1"/>
  <c r="H10305" i="19"/>
  <c r="G10306" i="19"/>
  <c r="H11808" i="19"/>
  <c r="G11809" i="19"/>
  <c r="H11416" i="19"/>
  <c r="G11417" i="19"/>
  <c r="H4623" i="19"/>
  <c r="G4624" i="19"/>
  <c r="H3001" i="19"/>
  <c r="G3002" i="19"/>
  <c r="H3002" i="19" s="1"/>
  <c r="H11620" i="19"/>
  <c r="G11621" i="19"/>
  <c r="H11110" i="19"/>
  <c r="G11111" i="19"/>
  <c r="H1602" i="19"/>
  <c r="G1603" i="19"/>
  <c r="H11217" i="19"/>
  <c r="G11218" i="19"/>
  <c r="H8460" i="19"/>
  <c r="G8461" i="19"/>
  <c r="G7427" i="19"/>
  <c r="H7426" i="19"/>
  <c r="H10793" i="19"/>
  <c r="G10794" i="19"/>
  <c r="H965" i="19"/>
  <c r="G966" i="19"/>
  <c r="H2439" i="19"/>
  <c r="G2440" i="19"/>
  <c r="G4992" i="19"/>
  <c r="H4991" i="19"/>
  <c r="H7771" i="19"/>
  <c r="G7772" i="19"/>
  <c r="H8860" i="19"/>
  <c r="G8861" i="19"/>
  <c r="H12168" i="19"/>
  <c r="G12169" i="19"/>
  <c r="H686" i="19"/>
  <c r="G687" i="19"/>
  <c r="H10397" i="19"/>
  <c r="G10398" i="19"/>
  <c r="H9106" i="19"/>
  <c r="G9107" i="19"/>
  <c r="H5889" i="19"/>
  <c r="G5890" i="19"/>
  <c r="H1649" i="19"/>
  <c r="G1650" i="19"/>
  <c r="H6765" i="19"/>
  <c r="G6766" i="19"/>
  <c r="H10706" i="19"/>
  <c r="G10707" i="19"/>
  <c r="H7605" i="19"/>
  <c r="G7606" i="19"/>
  <c r="H7606" i="19" s="1"/>
  <c r="H6190" i="19"/>
  <c r="G6191" i="19"/>
  <c r="H2173" i="19"/>
  <c r="G2174" i="19"/>
  <c r="H2806" i="19"/>
  <c r="G2807" i="19"/>
  <c r="H5485" i="19"/>
  <c r="G5486" i="19"/>
  <c r="G5723" i="19"/>
  <c r="H5722" i="19"/>
  <c r="G2910" i="19"/>
  <c r="H2909" i="19"/>
  <c r="H9144" i="19"/>
  <c r="G9145" i="19"/>
  <c r="H9005" i="19"/>
  <c r="G9006" i="19"/>
  <c r="H10191" i="19"/>
  <c r="G10192" i="19"/>
  <c r="H879" i="19"/>
  <c r="G880" i="19"/>
  <c r="H3133" i="19"/>
  <c r="G3134" i="19"/>
  <c r="H12027" i="19"/>
  <c r="G12028" i="19"/>
  <c r="H12255" i="19"/>
  <c r="G12256" i="19"/>
  <c r="H12256" i="19" s="1"/>
  <c r="H794" i="19"/>
  <c r="G795" i="19"/>
  <c r="H795" i="19" s="1"/>
  <c r="H11943" i="19"/>
  <c r="G11944" i="19"/>
  <c r="H10464" i="19"/>
  <c r="G10465" i="19"/>
  <c r="H10465" i="19" s="1"/>
  <c r="H10670" i="19"/>
  <c r="G10671" i="19"/>
  <c r="H4016" i="19"/>
  <c r="G4017" i="19"/>
  <c r="H8729" i="19"/>
  <c r="G8730" i="19"/>
  <c r="H8693" i="19"/>
  <c r="G8694" i="19"/>
  <c r="H1810" i="19"/>
  <c r="G1811" i="19"/>
  <c r="H3979" i="19"/>
  <c r="G3980" i="19"/>
  <c r="H8896" i="19"/>
  <c r="G8897" i="19"/>
  <c r="H11362" i="19"/>
  <c r="G11363" i="19"/>
  <c r="H2208" i="19"/>
  <c r="G2209" i="19"/>
  <c r="H6726" i="19"/>
  <c r="G6727" i="19"/>
  <c r="H8807" i="19"/>
  <c r="G8808" i="19"/>
  <c r="H1716" i="19"/>
  <c r="G1717" i="19"/>
  <c r="H3292" i="19"/>
  <c r="G3293" i="19"/>
  <c r="H9288" i="19"/>
  <c r="G9289" i="19"/>
  <c r="H9289" i="19" s="1"/>
  <c r="H11180" i="19"/>
  <c r="G11181" i="19"/>
  <c r="G3787" i="19"/>
  <c r="H3786" i="19"/>
  <c r="H4894" i="19"/>
  <c r="G4895" i="19"/>
  <c r="H10084" i="19"/>
  <c r="G10085" i="19"/>
  <c r="H11742" i="19"/>
  <c r="G11743" i="19"/>
  <c r="H6508" i="19"/>
  <c r="G6509" i="19"/>
  <c r="H4102" i="19"/>
  <c r="G4103" i="19"/>
  <c r="H81" i="19"/>
  <c r="G82" i="19"/>
  <c r="H194" i="19"/>
  <c r="G195" i="19"/>
  <c r="H7357" i="19"/>
  <c r="G7358" i="19"/>
  <c r="H7358" i="19" s="1"/>
  <c r="H4245" i="19"/>
  <c r="G4246" i="19"/>
  <c r="H7095" i="19"/>
  <c r="G7096" i="19"/>
  <c r="H3630" i="19"/>
  <c r="G3631" i="19"/>
  <c r="G6050" i="19"/>
  <c r="H6049" i="19"/>
  <c r="H7501" i="19"/>
  <c r="G7502" i="19"/>
  <c r="H7502" i="19" s="1"/>
  <c r="H2018" i="19"/>
  <c r="G2019" i="19"/>
  <c r="H7012" i="19"/>
  <c r="G7013" i="19"/>
  <c r="H7013" i="19" s="1"/>
  <c r="G3172" i="19"/>
  <c r="H3171" i="19"/>
  <c r="G7463" i="19"/>
  <c r="H7462" i="19"/>
  <c r="H3560" i="19"/>
  <c r="G3561" i="19"/>
  <c r="H4418" i="19"/>
  <c r="G4419" i="19"/>
  <c r="H9488" i="19"/>
  <c r="G9489" i="19"/>
  <c r="H9918" i="19"/>
  <c r="G9919" i="19"/>
  <c r="H9919" i="19" s="1"/>
  <c r="G4758" i="19"/>
  <c r="H4757" i="19"/>
  <c r="H5382" i="19"/>
  <c r="G5383" i="19"/>
  <c r="H1083" i="19"/>
  <c r="G1084" i="19"/>
  <c r="H4346" i="19"/>
  <c r="G4347" i="19"/>
  <c r="H5660" i="19"/>
  <c r="G5661" i="19"/>
  <c r="H11906" i="19"/>
  <c r="G11907" i="19"/>
  <c r="H9447" i="19"/>
  <c r="G9448" i="19"/>
  <c r="H10573" i="19"/>
  <c r="G10574" i="19"/>
  <c r="G760" i="19"/>
  <c r="H759" i="19"/>
  <c r="G6859" i="19"/>
  <c r="H6859" i="19" s="1"/>
  <c r="H6858" i="19"/>
  <c r="H6328" i="19"/>
  <c r="G6329" i="19"/>
  <c r="H6329" i="19" s="1"/>
  <c r="H6225" i="19"/>
  <c r="G6226" i="19"/>
  <c r="H4067" i="19"/>
  <c r="G4068" i="19"/>
  <c r="H723" i="19"/>
  <c r="G724" i="19"/>
  <c r="H7855" i="19"/>
  <c r="G7856" i="19"/>
  <c r="H47" i="19"/>
  <c r="G48" i="19"/>
  <c r="H7972" i="19"/>
  <c r="G7973" i="19"/>
  <c r="H6364" i="19"/>
  <c r="G6365" i="19"/>
  <c r="H4588" i="19"/>
  <c r="G4589" i="19"/>
  <c r="H3480" i="19"/>
  <c r="G3481" i="19"/>
  <c r="H1205" i="19"/>
  <c r="G1206" i="19"/>
  <c r="H6974" i="19"/>
  <c r="G6975" i="19"/>
  <c r="G8265" i="19"/>
  <c r="H8265" i="19" s="1"/>
  <c r="H8264" i="19"/>
  <c r="H4660" i="19"/>
  <c r="G4661" i="19"/>
  <c r="H1245" i="19"/>
  <c r="G1246" i="19"/>
  <c r="G5220" i="19"/>
  <c r="H5219" i="19"/>
  <c r="H7167" i="19"/>
  <c r="G7168" i="19"/>
  <c r="H8606" i="19"/>
  <c r="G8607" i="19"/>
  <c r="H442" i="19"/>
  <c r="G443" i="19"/>
  <c r="H2947" i="19"/>
  <c r="G2948" i="19"/>
  <c r="H9628" i="19"/>
  <c r="G9629" i="19"/>
  <c r="H8062" i="19"/>
  <c r="G8063" i="19"/>
  <c r="H1458" i="19"/>
  <c r="G1459" i="19"/>
  <c r="H7807" i="19"/>
  <c r="G7808" i="19"/>
  <c r="H6548" i="19"/>
  <c r="G6549" i="19"/>
  <c r="H9981" i="19" l="1"/>
  <c r="G9982" i="19"/>
  <c r="H8160" i="19"/>
  <c r="G8161" i="19"/>
  <c r="H8298" i="19"/>
  <c r="G8299" i="19"/>
  <c r="H8299" i="19" s="1"/>
  <c r="H2872" i="19"/>
  <c r="G2873" i="19"/>
  <c r="H7059" i="19"/>
  <c r="G7060" i="19"/>
  <c r="H9846" i="19"/>
  <c r="G9847" i="19"/>
  <c r="G1569" i="19"/>
  <c r="H1569" i="19" s="1"/>
  <c r="H1568" i="19"/>
  <c r="H2247" i="19"/>
  <c r="G2248" i="19"/>
  <c r="G4704" i="19"/>
  <c r="H4703" i="19"/>
  <c r="G1425" i="19"/>
  <c r="H1425" i="19" s="1"/>
  <c r="H1424" i="19"/>
  <c r="H398" i="19"/>
  <c r="G399" i="19"/>
  <c r="H399" i="19" s="1"/>
  <c r="H1497" i="19"/>
  <c r="G1498" i="19"/>
  <c r="H7737" i="19"/>
  <c r="G7738" i="19"/>
  <c r="H5852" i="19"/>
  <c r="G5853" i="19"/>
  <c r="G4662" i="19"/>
  <c r="H4661" i="19"/>
  <c r="H48" i="19"/>
  <c r="G49" i="19"/>
  <c r="H10574" i="19"/>
  <c r="G10575" i="19"/>
  <c r="G6510" i="19"/>
  <c r="H6510" i="19" s="1"/>
  <c r="H6509" i="19"/>
  <c r="H2209" i="19"/>
  <c r="G2210" i="19"/>
  <c r="H10192" i="19"/>
  <c r="G10193" i="19"/>
  <c r="H10193" i="19" s="1"/>
  <c r="G7428" i="19"/>
  <c r="H7427" i="19"/>
  <c r="H11621" i="19"/>
  <c r="G11622" i="19"/>
  <c r="H10536" i="19"/>
  <c r="G10537" i="19"/>
  <c r="H6226" i="19"/>
  <c r="G6227" i="19"/>
  <c r="H5383" i="19"/>
  <c r="G5384" i="19"/>
  <c r="H195" i="19"/>
  <c r="G196" i="19"/>
  <c r="H8730" i="19"/>
  <c r="G8731" i="19"/>
  <c r="G2808" i="19"/>
  <c r="H2807" i="19"/>
  <c r="G1651" i="19"/>
  <c r="H1650" i="19"/>
  <c r="H7772" i="19"/>
  <c r="G7773" i="19"/>
  <c r="H8461" i="19"/>
  <c r="G8462" i="19"/>
  <c r="G12293" i="19"/>
  <c r="H12292" i="19"/>
  <c r="H7250" i="19"/>
  <c r="G7251" i="19"/>
  <c r="H1459" i="19"/>
  <c r="G1460" i="19"/>
  <c r="G444" i="19"/>
  <c r="H443" i="19"/>
  <c r="H6365" i="19"/>
  <c r="G6366" i="19"/>
  <c r="H8063" i="19"/>
  <c r="G8064" i="19"/>
  <c r="H8064" i="19" s="1"/>
  <c r="H8607" i="19"/>
  <c r="G8608" i="19"/>
  <c r="H7973" i="19"/>
  <c r="G7974" i="19"/>
  <c r="H6975" i="19"/>
  <c r="G6976" i="19"/>
  <c r="H9448" i="19"/>
  <c r="G9449" i="19"/>
  <c r="H6050" i="19"/>
  <c r="G6051" i="19"/>
  <c r="H11363" i="19"/>
  <c r="G11364" i="19"/>
  <c r="H9006" i="19"/>
  <c r="G9007" i="19"/>
  <c r="H135" i="19"/>
  <c r="G7169" i="19"/>
  <c r="H7168" i="19"/>
  <c r="H3631" i="19"/>
  <c r="G3632" i="19"/>
  <c r="H11743" i="19"/>
  <c r="G11744" i="19"/>
  <c r="H4017" i="19"/>
  <c r="G4018" i="19"/>
  <c r="H2174" i="19"/>
  <c r="G2175" i="19"/>
  <c r="H2175" i="19" s="1"/>
  <c r="H11218" i="19"/>
  <c r="G11219" i="19"/>
  <c r="H1752" i="19"/>
  <c r="G1753" i="19"/>
  <c r="G3212" i="19"/>
  <c r="H3211" i="19"/>
  <c r="H1206" i="19"/>
  <c r="G1207" i="19"/>
  <c r="G7857" i="19"/>
  <c r="H7856" i="19"/>
  <c r="H11907" i="19"/>
  <c r="G11908" i="19"/>
  <c r="H4758" i="19"/>
  <c r="G4759" i="19"/>
  <c r="G7464" i="19"/>
  <c r="H7463" i="19"/>
  <c r="H3293" i="19"/>
  <c r="G3294" i="19"/>
  <c r="H8897" i="19"/>
  <c r="G8898" i="19"/>
  <c r="H12028" i="19"/>
  <c r="G12029" i="19"/>
  <c r="H9145" i="19"/>
  <c r="G9146" i="19"/>
  <c r="H4992" i="19"/>
  <c r="G4993" i="19"/>
  <c r="H4993" i="19" s="1"/>
  <c r="H4624" i="19"/>
  <c r="G4625" i="19"/>
  <c r="H4625" i="19" s="1"/>
  <c r="G7097" i="19"/>
  <c r="H7096" i="19"/>
  <c r="H10085" i="19"/>
  <c r="G10086" i="19"/>
  <c r="H10086" i="19" s="1"/>
  <c r="H10671" i="19"/>
  <c r="G10672" i="19"/>
  <c r="H10672" i="19" s="1"/>
  <c r="H6191" i="19"/>
  <c r="G6192" i="19"/>
  <c r="H2440" i="19"/>
  <c r="G2441" i="19"/>
  <c r="G1604" i="19"/>
  <c r="H1603" i="19"/>
  <c r="H5617" i="19"/>
  <c r="G5618" i="19"/>
  <c r="H3098" i="19"/>
  <c r="G3099" i="19"/>
  <c r="H8357" i="19"/>
  <c r="G8358" i="19"/>
  <c r="H3481" i="19"/>
  <c r="G3482" i="19"/>
  <c r="H3482" i="19" s="1"/>
  <c r="H5661" i="19"/>
  <c r="G5662" i="19"/>
  <c r="H5662" i="19" s="1"/>
  <c r="H3172" i="19"/>
  <c r="G3173" i="19"/>
  <c r="H1717" i="19"/>
  <c r="G1718" i="19"/>
  <c r="H1718" i="19" s="1"/>
  <c r="H3980" i="19"/>
  <c r="G3981" i="19"/>
  <c r="H3134" i="19"/>
  <c r="G3135" i="19"/>
  <c r="H687" i="19"/>
  <c r="G688" i="19"/>
  <c r="G6925" i="19"/>
  <c r="H6925" i="19" s="1"/>
  <c r="H6924" i="19"/>
  <c r="G480" i="19"/>
  <c r="H479" i="19"/>
  <c r="H724" i="19"/>
  <c r="G725" i="19"/>
  <c r="H9489" i="19"/>
  <c r="G9490" i="19"/>
  <c r="H9490" i="19" s="1"/>
  <c r="H4246" i="19"/>
  <c r="G4247" i="19"/>
  <c r="H4247" i="19" s="1"/>
  <c r="G4896" i="19"/>
  <c r="H4895" i="19"/>
  <c r="H2910" i="19"/>
  <c r="G2911" i="19"/>
  <c r="G5891" i="19"/>
  <c r="H5890" i="19"/>
  <c r="G967" i="19"/>
  <c r="H966" i="19"/>
  <c r="H11417" i="19"/>
  <c r="G11418" i="19"/>
  <c r="H9213" i="19"/>
  <c r="G9214" i="19"/>
  <c r="H9252" i="19"/>
  <c r="G9253" i="19"/>
  <c r="H9253" i="19" s="1"/>
  <c r="H6549" i="19"/>
  <c r="G6550" i="19"/>
  <c r="H9629" i="19"/>
  <c r="G9630" i="19"/>
  <c r="H9630" i="19" s="1"/>
  <c r="H5220" i="19"/>
  <c r="G5221" i="19"/>
  <c r="H4347" i="19"/>
  <c r="G4348" i="19"/>
  <c r="H82" i="19"/>
  <c r="G83" i="19"/>
  <c r="H8808" i="19"/>
  <c r="G8809" i="19"/>
  <c r="H1811" i="19"/>
  <c r="G1812" i="19"/>
  <c r="H880" i="19"/>
  <c r="G881" i="19"/>
  <c r="H12169" i="19"/>
  <c r="G12170" i="19"/>
  <c r="H1246" i="19"/>
  <c r="G1247" i="19"/>
  <c r="G4590" i="19"/>
  <c r="H4590" i="19" s="1"/>
  <c r="H4589" i="19"/>
  <c r="H7808" i="19"/>
  <c r="G7809" i="19"/>
  <c r="H2948" i="19"/>
  <c r="G2949" i="19"/>
  <c r="H4068" i="19"/>
  <c r="G4069" i="19"/>
  <c r="H4419" i="19"/>
  <c r="G4420" i="19"/>
  <c r="H2019" i="19"/>
  <c r="G2020" i="19"/>
  <c r="H11944" i="19"/>
  <c r="G11945" i="19"/>
  <c r="H11945" i="19" s="1"/>
  <c r="H10707" i="19"/>
  <c r="G10708" i="19"/>
  <c r="H9107" i="19"/>
  <c r="G9108" i="19"/>
  <c r="H10794" i="19"/>
  <c r="G10795" i="19"/>
  <c r="H11809" i="19"/>
  <c r="G11810" i="19"/>
  <c r="H262" i="19"/>
  <c r="G263" i="19"/>
  <c r="H6617" i="19"/>
  <c r="G6618" i="19"/>
  <c r="H6618" i="19" s="1"/>
  <c r="H4103" i="19"/>
  <c r="G4104" i="19"/>
  <c r="H3787" i="19"/>
  <c r="G3788" i="19"/>
  <c r="H3788" i="19" s="1"/>
  <c r="H6727" i="19"/>
  <c r="G6728" i="19"/>
  <c r="G5724" i="19"/>
  <c r="H5724" i="19" s="1"/>
  <c r="H5723" i="19"/>
  <c r="H8861" i="19"/>
  <c r="G8862" i="19"/>
  <c r="H11111" i="19"/>
  <c r="G11112" i="19"/>
  <c r="H7392" i="19"/>
  <c r="G7393" i="19"/>
  <c r="H9409" i="19"/>
  <c r="G9410" i="19"/>
  <c r="H760" i="19"/>
  <c r="G761" i="19"/>
  <c r="H761" i="19" s="1"/>
  <c r="H1084" i="19"/>
  <c r="G1085" i="19"/>
  <c r="H3561" i="19"/>
  <c r="G3562" i="19"/>
  <c r="H11181" i="19"/>
  <c r="G11182" i="19"/>
  <c r="H8694" i="19"/>
  <c r="G8695" i="19"/>
  <c r="H5486" i="19"/>
  <c r="G5487" i="19"/>
  <c r="G6767" i="19"/>
  <c r="H6766" i="19"/>
  <c r="H10398" i="19"/>
  <c r="G10399" i="19"/>
  <c r="H10306" i="19"/>
  <c r="G10307" i="19"/>
  <c r="G7133" i="19"/>
  <c r="H7133" i="19" s="1"/>
  <c r="H7132" i="19"/>
  <c r="H2690" i="19"/>
  <c r="G2691" i="19"/>
  <c r="H1498" i="19" l="1"/>
  <c r="G1499" i="19"/>
  <c r="H9847" i="19"/>
  <c r="G9848" i="19"/>
  <c r="H9848" i="19" s="1"/>
  <c r="G7061" i="19"/>
  <c r="H7060" i="19"/>
  <c r="G2874" i="19"/>
  <c r="H2874" i="19" s="1"/>
  <c r="H2873" i="19"/>
  <c r="H4704" i="19"/>
  <c r="G4705" i="19"/>
  <c r="H5853" i="19"/>
  <c r="G5854" i="19"/>
  <c r="H2248" i="19"/>
  <c r="G2249" i="19"/>
  <c r="H2249" i="19" s="1"/>
  <c r="H8161" i="19"/>
  <c r="G8162" i="19"/>
  <c r="H8162" i="19" s="1"/>
  <c r="H7738" i="19"/>
  <c r="G7739" i="19"/>
  <c r="H7739" i="19" s="1"/>
  <c r="H9982" i="19"/>
  <c r="G9983" i="19"/>
  <c r="H83" i="19"/>
  <c r="G84" i="19"/>
  <c r="H2911" i="19"/>
  <c r="G2912" i="19"/>
  <c r="H2441" i="19"/>
  <c r="G2442" i="19"/>
  <c r="H7857" i="19"/>
  <c r="G7858" i="19"/>
  <c r="H7858" i="19" s="1"/>
  <c r="H9449" i="19"/>
  <c r="G9450" i="19"/>
  <c r="H10795" i="19"/>
  <c r="G10796" i="19"/>
  <c r="H10796" i="19" s="1"/>
  <c r="H444" i="19"/>
  <c r="G445" i="19"/>
  <c r="H1651" i="19"/>
  <c r="G1652" i="19"/>
  <c r="H1652" i="19" s="1"/>
  <c r="H10537" i="19"/>
  <c r="G10538" i="19"/>
  <c r="H10575" i="19"/>
  <c r="G10576" i="19"/>
  <c r="H688" i="19"/>
  <c r="G689" i="19"/>
  <c r="G1208" i="19"/>
  <c r="H1207" i="19"/>
  <c r="H4018" i="19"/>
  <c r="G4019" i="19"/>
  <c r="H4019" i="19" s="1"/>
  <c r="H6976" i="19"/>
  <c r="G6977" i="19"/>
  <c r="G1461" i="19"/>
  <c r="H1460" i="19"/>
  <c r="H3294" i="19"/>
  <c r="G3295" i="19"/>
  <c r="H3295" i="19" s="1"/>
  <c r="H7393" i="19"/>
  <c r="G7394" i="19"/>
  <c r="H7394" i="19" s="1"/>
  <c r="H4104" i="19"/>
  <c r="G4105" i="19"/>
  <c r="H4896" i="19"/>
  <c r="G4897" i="19"/>
  <c r="H6192" i="19"/>
  <c r="G6193" i="19"/>
  <c r="H6193" i="19" s="1"/>
  <c r="H2808" i="19"/>
  <c r="G2809" i="19"/>
  <c r="H11622" i="19"/>
  <c r="G11623" i="19"/>
  <c r="H6767" i="19"/>
  <c r="G6768" i="19"/>
  <c r="H6728" i="19"/>
  <c r="G6729" i="19"/>
  <c r="H4420" i="19"/>
  <c r="G4421" i="19"/>
  <c r="H4421" i="19" s="1"/>
  <c r="H2691" i="19"/>
  <c r="G2692" i="19"/>
  <c r="H8695" i="19"/>
  <c r="G8696" i="19"/>
  <c r="H9108" i="19"/>
  <c r="G9109" i="19"/>
  <c r="H4069" i="19"/>
  <c r="G4070" i="19"/>
  <c r="H4070" i="19" s="1"/>
  <c r="H12170" i="19"/>
  <c r="G12171" i="19"/>
  <c r="H4348" i="19"/>
  <c r="G4349" i="19"/>
  <c r="H9214" i="19"/>
  <c r="G9215" i="19"/>
  <c r="H3135" i="19"/>
  <c r="G3136" i="19"/>
  <c r="H8358" i="19"/>
  <c r="G8359" i="19"/>
  <c r="H8359" i="19" s="1"/>
  <c r="H1753" i="19"/>
  <c r="G1754" i="19"/>
  <c r="H1754" i="19" s="1"/>
  <c r="H11744" i="19"/>
  <c r="G11745" i="19"/>
  <c r="H11745" i="19" s="1"/>
  <c r="H9007" i="19"/>
  <c r="G9008" i="19"/>
  <c r="H7974" i="19"/>
  <c r="G7975" i="19"/>
  <c r="H7251" i="19"/>
  <c r="G7252" i="19"/>
  <c r="H8731" i="19"/>
  <c r="G8732" i="19"/>
  <c r="H9410" i="19"/>
  <c r="G9411" i="19"/>
  <c r="H10708" i="19"/>
  <c r="G10709" i="19"/>
  <c r="H10709" i="19" s="1"/>
  <c r="H2949" i="19"/>
  <c r="G2950" i="19"/>
  <c r="H2950" i="19" s="1"/>
  <c r="H11182" i="19"/>
  <c r="G11183" i="19"/>
  <c r="H11112" i="19"/>
  <c r="G11113" i="19"/>
  <c r="H11113" i="19" s="1"/>
  <c r="H10307" i="19"/>
  <c r="G10308" i="19"/>
  <c r="H10308" i="19" s="1"/>
  <c r="H3562" i="19"/>
  <c r="G3563" i="19"/>
  <c r="H1812" i="19"/>
  <c r="G1813" i="19"/>
  <c r="H5221" i="19"/>
  <c r="G5222" i="19"/>
  <c r="H11418" i="19"/>
  <c r="G11419" i="19"/>
  <c r="H3981" i="19"/>
  <c r="G3982" i="19"/>
  <c r="H3099" i="19"/>
  <c r="G3100" i="19"/>
  <c r="H7464" i="19"/>
  <c r="G7465" i="19"/>
  <c r="H3212" i="19"/>
  <c r="G3213" i="19"/>
  <c r="H11219" i="19"/>
  <c r="G11220" i="19"/>
  <c r="H3632" i="19"/>
  <c r="G3633" i="19"/>
  <c r="H3633" i="19" s="1"/>
  <c r="H11364" i="19"/>
  <c r="G11365" i="19"/>
  <c r="H8608" i="19"/>
  <c r="G8609" i="19"/>
  <c r="H8609" i="19" s="1"/>
  <c r="H7428" i="19"/>
  <c r="G7429" i="19"/>
  <c r="H5487" i="19"/>
  <c r="G5488" i="19"/>
  <c r="H5488" i="19" s="1"/>
  <c r="G882" i="19"/>
  <c r="H881" i="19"/>
  <c r="H8862" i="19"/>
  <c r="G8863" i="19"/>
  <c r="H263" i="19"/>
  <c r="G264" i="19"/>
  <c r="H7809" i="19"/>
  <c r="G7810" i="19"/>
  <c r="H9146" i="19"/>
  <c r="G9147" i="19"/>
  <c r="H4759" i="19"/>
  <c r="G4760" i="19"/>
  <c r="H12293" i="19"/>
  <c r="H196" i="19"/>
  <c r="G197" i="19"/>
  <c r="H49" i="19"/>
  <c r="H1247" i="19"/>
  <c r="G1248" i="19"/>
  <c r="H1248" i="19" s="1"/>
  <c r="H10399" i="19"/>
  <c r="G10400" i="19"/>
  <c r="H10400" i="19" s="1"/>
  <c r="H1085" i="19"/>
  <c r="G1086" i="19"/>
  <c r="H8809" i="19"/>
  <c r="G8810" i="19"/>
  <c r="H8810" i="19" s="1"/>
  <c r="G726" i="19"/>
  <c r="H726" i="19" s="1"/>
  <c r="H725" i="19"/>
  <c r="H5618" i="19"/>
  <c r="G5619" i="19"/>
  <c r="H5619" i="19" s="1"/>
  <c r="H6051" i="19"/>
  <c r="G6052" i="19"/>
  <c r="H6052" i="19" s="1"/>
  <c r="H8462" i="19"/>
  <c r="G8463" i="19"/>
  <c r="H967" i="19"/>
  <c r="G968" i="19"/>
  <c r="H12029" i="19"/>
  <c r="G12030" i="19"/>
  <c r="H11908" i="19"/>
  <c r="G11909" i="19"/>
  <c r="H5384" i="19"/>
  <c r="G5385" i="19"/>
  <c r="H2210" i="19"/>
  <c r="G2211" i="19"/>
  <c r="H11810" i="19"/>
  <c r="G11811" i="19"/>
  <c r="G2021" i="19"/>
  <c r="H2020" i="19"/>
  <c r="H6550" i="19"/>
  <c r="G6551" i="19"/>
  <c r="H3173" i="19"/>
  <c r="G3174" i="19"/>
  <c r="G7170" i="19"/>
  <c r="H7169" i="19"/>
  <c r="H6366" i="19"/>
  <c r="G6367" i="19"/>
  <c r="H6367" i="19" s="1"/>
  <c r="H7773" i="19"/>
  <c r="G7774" i="19"/>
  <c r="H7774" i="19" s="1"/>
  <c r="H4662" i="19"/>
  <c r="G4663" i="19"/>
  <c r="G5892" i="19"/>
  <c r="H5891" i="19"/>
  <c r="H480" i="19"/>
  <c r="G481" i="19"/>
  <c r="H481" i="19" s="1"/>
  <c r="G1605" i="19"/>
  <c r="H1605" i="19" s="1"/>
  <c r="H1604" i="19"/>
  <c r="G7098" i="19"/>
  <c r="H7097" i="19"/>
  <c r="H8898" i="19"/>
  <c r="G8899" i="19"/>
  <c r="H8899" i="19" s="1"/>
  <c r="H6227" i="19"/>
  <c r="G6228" i="19"/>
  <c r="H6228" i="19" s="1"/>
  <c r="G5855" i="19" l="1"/>
  <c r="H5854" i="19"/>
  <c r="G4706" i="19"/>
  <c r="H4705" i="19"/>
  <c r="H9983" i="19"/>
  <c r="G9984" i="19"/>
  <c r="H9984" i="19" s="1"/>
  <c r="G7062" i="19"/>
  <c r="H7061" i="19"/>
  <c r="G1500" i="19"/>
  <c r="H1499" i="19"/>
  <c r="H3174" i="19"/>
  <c r="G3175" i="19"/>
  <c r="G690" i="19"/>
  <c r="H689" i="19"/>
  <c r="H7098" i="19"/>
  <c r="G7099" i="19"/>
  <c r="H7099" i="19" s="1"/>
  <c r="H1086" i="19"/>
  <c r="G1087" i="19"/>
  <c r="H1087" i="19" s="1"/>
  <c r="H264" i="19"/>
  <c r="G265" i="19"/>
  <c r="H7429" i="19"/>
  <c r="G7430" i="19"/>
  <c r="H7430" i="19" s="1"/>
  <c r="H7465" i="19"/>
  <c r="G7466" i="19"/>
  <c r="H1813" i="19"/>
  <c r="G1814" i="19"/>
  <c r="H1814" i="19" s="1"/>
  <c r="H12171" i="19"/>
  <c r="H6729" i="19"/>
  <c r="G6730" i="19"/>
  <c r="H2912" i="19"/>
  <c r="G2913" i="19"/>
  <c r="H7170" i="19"/>
  <c r="G7171" i="19"/>
  <c r="H12030" i="19"/>
  <c r="G12031" i="19"/>
  <c r="G6552" i="19"/>
  <c r="H6551" i="19"/>
  <c r="G2212" i="19"/>
  <c r="H2211" i="19"/>
  <c r="H968" i="19"/>
  <c r="G969" i="19"/>
  <c r="H8463" i="19"/>
  <c r="G8464" i="19"/>
  <c r="H8732" i="19"/>
  <c r="G8733" i="19"/>
  <c r="H8863" i="19"/>
  <c r="G8864" i="19"/>
  <c r="H8864" i="19" s="1"/>
  <c r="H3100" i="19"/>
  <c r="G3101" i="19"/>
  <c r="G3564" i="19"/>
  <c r="H3563" i="19"/>
  <c r="H9411" i="19"/>
  <c r="G9412" i="19"/>
  <c r="H6768" i="19"/>
  <c r="G6769" i="19"/>
  <c r="H2809" i="19"/>
  <c r="G2810" i="19"/>
  <c r="H2810" i="19" s="1"/>
  <c r="H1461" i="19"/>
  <c r="G1462" i="19"/>
  <c r="H5385" i="19"/>
  <c r="G5386" i="19"/>
  <c r="H5386" i="19" s="1"/>
  <c r="H197" i="19"/>
  <c r="G4761" i="19"/>
  <c r="H4760" i="19"/>
  <c r="G7253" i="19"/>
  <c r="H7252" i="19"/>
  <c r="H6977" i="19"/>
  <c r="G6978" i="19"/>
  <c r="H445" i="19"/>
  <c r="G446" i="19"/>
  <c r="H11365" i="19"/>
  <c r="G11366" i="19"/>
  <c r="H3982" i="19"/>
  <c r="G3983" i="19"/>
  <c r="H9109" i="19"/>
  <c r="G9110" i="19"/>
  <c r="H9450" i="19"/>
  <c r="G9451" i="19"/>
  <c r="H9147" i="19"/>
  <c r="G9148" i="19"/>
  <c r="H882" i="19"/>
  <c r="G883" i="19"/>
  <c r="H7975" i="19"/>
  <c r="G7976" i="19"/>
  <c r="H7976" i="19" s="1"/>
  <c r="H3136" i="19"/>
  <c r="G3137" i="19"/>
  <c r="H11419" i="19"/>
  <c r="G11420" i="19"/>
  <c r="H8696" i="19"/>
  <c r="G8697" i="19"/>
  <c r="H8697" i="19" s="1"/>
  <c r="H84" i="19"/>
  <c r="H9008" i="19"/>
  <c r="G9009" i="19"/>
  <c r="H9215" i="19"/>
  <c r="G9216" i="19"/>
  <c r="H4897" i="19"/>
  <c r="G4898" i="19"/>
  <c r="G4664" i="19"/>
  <c r="H4664" i="19" s="1"/>
  <c r="H4663" i="19"/>
  <c r="H11220" i="19"/>
  <c r="G11221" i="19"/>
  <c r="H5222" i="19"/>
  <c r="G5223" i="19"/>
  <c r="H5223" i="19" s="1"/>
  <c r="H11183" i="19"/>
  <c r="G11184" i="19"/>
  <c r="H11184" i="19" s="1"/>
  <c r="H2692" i="19"/>
  <c r="G2693" i="19"/>
  <c r="H2693" i="19" s="1"/>
  <c r="H10576" i="19"/>
  <c r="G10577" i="19"/>
  <c r="H5892" i="19"/>
  <c r="G5893" i="19"/>
  <c r="H5893" i="19" s="1"/>
  <c r="H2021" i="19"/>
  <c r="G2022" i="19"/>
  <c r="H2022" i="19" s="1"/>
  <c r="H11811" i="19"/>
  <c r="G11812" i="19"/>
  <c r="H11909" i="19"/>
  <c r="G11910" i="19"/>
  <c r="H4349" i="19"/>
  <c r="G4350" i="19"/>
  <c r="H7810" i="19"/>
  <c r="G7811" i="19"/>
  <c r="H7811" i="19" s="1"/>
  <c r="H3213" i="19"/>
  <c r="G3214" i="19"/>
  <c r="H11623" i="19"/>
  <c r="G11624" i="19"/>
  <c r="H4105" i="19"/>
  <c r="G4106" i="19"/>
  <c r="H1208" i="19"/>
  <c r="G1209" i="19"/>
  <c r="H10538" i="19"/>
  <c r="G10539" i="19"/>
  <c r="H2442" i="19"/>
  <c r="G2443" i="19"/>
  <c r="H2443" i="19" s="1"/>
  <c r="H1500" i="19" l="1"/>
  <c r="G1501" i="19"/>
  <c r="H7062" i="19"/>
  <c r="G7063" i="19"/>
  <c r="H7063" i="19" s="1"/>
  <c r="G4707" i="19"/>
  <c r="H4707" i="19" s="1"/>
  <c r="H4706" i="19"/>
  <c r="H5855" i="19"/>
  <c r="G5856" i="19"/>
  <c r="H5856" i="19" s="1"/>
  <c r="H4350" i="19"/>
  <c r="G4351" i="19"/>
  <c r="H11812" i="19"/>
  <c r="G11813" i="19"/>
  <c r="H11813" i="19" s="1"/>
  <c r="H9148" i="19"/>
  <c r="G9149" i="19"/>
  <c r="H9149" i="19" s="1"/>
  <c r="H690" i="19"/>
  <c r="G691" i="19"/>
  <c r="H4106" i="19"/>
  <c r="G4107" i="19"/>
  <c r="H1462" i="19"/>
  <c r="G1463" i="19"/>
  <c r="G7254" i="19"/>
  <c r="H7254" i="19" s="1"/>
  <c r="H7253" i="19"/>
  <c r="H2212" i="19"/>
  <c r="G2213" i="19"/>
  <c r="H9009" i="19"/>
  <c r="G9010" i="19"/>
  <c r="G6731" i="19"/>
  <c r="H6730" i="19"/>
  <c r="H11624" i="19"/>
  <c r="G11625" i="19"/>
  <c r="H9110" i="19"/>
  <c r="G9111" i="19"/>
  <c r="H6552" i="19"/>
  <c r="G6553" i="19"/>
  <c r="H7466" i="19"/>
  <c r="G7467" i="19"/>
  <c r="H3137" i="19"/>
  <c r="G3138" i="19"/>
  <c r="H4761" i="19"/>
  <c r="G4762" i="19"/>
  <c r="H6769" i="19"/>
  <c r="G6770" i="19"/>
  <c r="H6770" i="19" s="1"/>
  <c r="H12031" i="19"/>
  <c r="G12032" i="19"/>
  <c r="H3214" i="19"/>
  <c r="G3215" i="19"/>
  <c r="H10577" i="19"/>
  <c r="G10578" i="19"/>
  <c r="H10578" i="19" s="1"/>
  <c r="H11221" i="19"/>
  <c r="G11222" i="19"/>
  <c r="H11222" i="19" s="1"/>
  <c r="H10539" i="19"/>
  <c r="G10540" i="19"/>
  <c r="H10540" i="19" s="1"/>
  <c r="H11420" i="19"/>
  <c r="G11421" i="19"/>
  <c r="H11421" i="19" s="1"/>
  <c r="H9412" i="19"/>
  <c r="G9413" i="19"/>
  <c r="H3175" i="19"/>
  <c r="G3176" i="19"/>
  <c r="H9216" i="19"/>
  <c r="G9217" i="19"/>
  <c r="H3983" i="19"/>
  <c r="G3984" i="19"/>
  <c r="H3984" i="19" s="1"/>
  <c r="H446" i="19"/>
  <c r="H3101" i="19"/>
  <c r="H7171" i="19"/>
  <c r="G7172" i="19"/>
  <c r="H265" i="19"/>
  <c r="G266" i="19"/>
  <c r="G1210" i="19"/>
  <c r="H1209" i="19"/>
  <c r="H8464" i="19"/>
  <c r="G8465" i="19"/>
  <c r="H8465" i="19" s="1"/>
  <c r="H883" i="19"/>
  <c r="G884" i="19"/>
  <c r="H9451" i="19"/>
  <c r="G9452" i="19"/>
  <c r="H11366" i="19"/>
  <c r="G11367" i="19"/>
  <c r="H11367" i="19" s="1"/>
  <c r="H11910" i="19"/>
  <c r="G11911" i="19"/>
  <c r="H11911" i="19" s="1"/>
  <c r="H4898" i="19"/>
  <c r="G4899" i="19"/>
  <c r="H6978" i="19"/>
  <c r="G6979" i="19"/>
  <c r="H3564" i="19"/>
  <c r="G3565" i="19"/>
  <c r="H8733" i="19"/>
  <c r="G8734" i="19"/>
  <c r="H969" i="19"/>
  <c r="G970" i="19"/>
  <c r="H2913" i="19"/>
  <c r="G2914" i="19"/>
  <c r="H2914" i="19" s="1"/>
  <c r="H1501" i="19" l="1"/>
  <c r="G1502" i="19"/>
  <c r="H9452" i="19"/>
  <c r="G9453" i="19"/>
  <c r="H884" i="19"/>
  <c r="H970" i="19"/>
  <c r="G971" i="19"/>
  <c r="H266" i="19"/>
  <c r="H9217" i="19"/>
  <c r="G9218" i="19"/>
  <c r="H9218" i="19" s="1"/>
  <c r="H4762" i="19"/>
  <c r="G4763" i="19"/>
  <c r="H11625" i="19"/>
  <c r="G11626" i="19"/>
  <c r="H11626" i="19" s="1"/>
  <c r="H2213" i="19"/>
  <c r="G2214" i="19"/>
  <c r="H2214" i="19" s="1"/>
  <c r="H691" i="19"/>
  <c r="H4899" i="19"/>
  <c r="G4900" i="19"/>
  <c r="H4900" i="19" s="1"/>
  <c r="H7172" i="19"/>
  <c r="G7173" i="19"/>
  <c r="H7173" i="19" s="1"/>
  <c r="H3176" i="19"/>
  <c r="G3177" i="19"/>
  <c r="H3177" i="19" s="1"/>
  <c r="H3138" i="19"/>
  <c r="G3139" i="19"/>
  <c r="H3139" i="19" s="1"/>
  <c r="H8734" i="19"/>
  <c r="G8735" i="19"/>
  <c r="H3215" i="19"/>
  <c r="G3216" i="19"/>
  <c r="H3216" i="19" s="1"/>
  <c r="H3565" i="19"/>
  <c r="G3566" i="19"/>
  <c r="H1210" i="19"/>
  <c r="G1211" i="19"/>
  <c r="H9413" i="19"/>
  <c r="G9414" i="19"/>
  <c r="H6731" i="19"/>
  <c r="G6732" i="19"/>
  <c r="H7467" i="19"/>
  <c r="G7468" i="19"/>
  <c r="H1463" i="19"/>
  <c r="G1464" i="19"/>
  <c r="H4351" i="19"/>
  <c r="S49" i="20"/>
  <c r="S29" i="20"/>
  <c r="S73" i="20"/>
  <c r="S81" i="20"/>
  <c r="S20" i="20"/>
  <c r="S65" i="20"/>
  <c r="S57" i="20"/>
  <c r="S41" i="20"/>
  <c r="H6979" i="19"/>
  <c r="G6980" i="19"/>
  <c r="H6980" i="19" s="1"/>
  <c r="H12032" i="19"/>
  <c r="G12033" i="19"/>
  <c r="H6553" i="19"/>
  <c r="G6554" i="19"/>
  <c r="H4107" i="19"/>
  <c r="G4108" i="19"/>
  <c r="H4108" i="19" s="1"/>
  <c r="H9010" i="19"/>
  <c r="G9011" i="19"/>
  <c r="H9111" i="19"/>
  <c r="G9112" i="19"/>
  <c r="H9112" i="19" s="1"/>
  <c r="G1503" i="19" l="1"/>
  <c r="H1503" i="19" s="1"/>
  <c r="H1502" i="19"/>
  <c r="S28" i="20"/>
  <c r="H1211" i="19"/>
  <c r="H6732" i="19"/>
  <c r="G6733" i="19"/>
  <c r="H6733" i="19" s="1"/>
  <c r="H9414" i="19"/>
  <c r="G9415" i="19"/>
  <c r="H9415" i="19" s="1"/>
  <c r="S2" i="20"/>
  <c r="S61" i="20"/>
  <c r="H3566" i="19"/>
  <c r="G3567" i="19"/>
  <c r="S39" i="20"/>
  <c r="S4" i="20"/>
  <c r="S47" i="20"/>
  <c r="S53" i="20"/>
  <c r="S37" i="20"/>
  <c r="S45" i="20"/>
  <c r="S71" i="20"/>
  <c r="S77" i="20"/>
  <c r="S16" i="20"/>
  <c r="H971" i="19"/>
  <c r="G972" i="19"/>
  <c r="H4763" i="19"/>
  <c r="S46" i="20"/>
  <c r="S78" i="20"/>
  <c r="S70" i="20"/>
  <c r="S54" i="20"/>
  <c r="S38" i="20"/>
  <c r="S14" i="20"/>
  <c r="S7" i="20"/>
  <c r="S62" i="20"/>
  <c r="S35" i="20"/>
  <c r="S55" i="20"/>
  <c r="S9" i="20"/>
  <c r="H12033" i="19"/>
  <c r="S30" i="20"/>
  <c r="S17" i="20"/>
  <c r="S21" i="20"/>
  <c r="S8" i="20"/>
  <c r="H1464" i="19"/>
  <c r="S12" i="20"/>
  <c r="S79" i="20"/>
  <c r="S18" i="20"/>
  <c r="S63" i="20"/>
  <c r="H8735" i="19"/>
  <c r="G8736" i="19"/>
  <c r="H8736" i="19" s="1"/>
  <c r="Z6" i="20"/>
  <c r="H51" i="20"/>
  <c r="H9011" i="19"/>
  <c r="G9012" i="19"/>
  <c r="H9012" i="19" s="1"/>
  <c r="H7468" i="19"/>
  <c r="G7469" i="19"/>
  <c r="H7469" i="19" s="1"/>
  <c r="S58" i="20"/>
  <c r="S26" i="20"/>
  <c r="H9453" i="19"/>
  <c r="G9454" i="19"/>
  <c r="S74" i="20"/>
  <c r="S69" i="20"/>
  <c r="H6554" i="19"/>
  <c r="G6555" i="19"/>
  <c r="Z48" i="20" s="1"/>
  <c r="S64" i="20"/>
  <c r="S15" i="20"/>
  <c r="G2" i="20" l="1"/>
  <c r="G49" i="20"/>
  <c r="H19" i="20"/>
  <c r="H23" i="20"/>
  <c r="S42" i="20"/>
  <c r="S5" i="20"/>
  <c r="H27" i="20"/>
  <c r="Z66" i="20"/>
  <c r="H77" i="20"/>
  <c r="H80" i="20"/>
  <c r="H25" i="20"/>
  <c r="H44" i="20"/>
  <c r="G81" i="20"/>
  <c r="Z34" i="20"/>
  <c r="G39" i="20"/>
  <c r="S40" i="20"/>
  <c r="N25" i="20"/>
  <c r="Z21" i="20"/>
  <c r="Z2" i="20"/>
  <c r="H68" i="20"/>
  <c r="H84" i="20"/>
  <c r="S31" i="20"/>
  <c r="G35" i="20"/>
  <c r="H4" i="20"/>
  <c r="H13" i="20"/>
  <c r="Z7" i="20"/>
  <c r="G12" i="20"/>
  <c r="H24" i="20"/>
  <c r="G16" i="20"/>
  <c r="H6555" i="19"/>
  <c r="H36" i="20"/>
  <c r="N63" i="20"/>
  <c r="H7" i="20"/>
  <c r="Z23" i="20"/>
  <c r="H53" i="20"/>
  <c r="Z33" i="20"/>
  <c r="S48" i="20"/>
  <c r="H52" i="20"/>
  <c r="G73" i="20"/>
  <c r="G57" i="20"/>
  <c r="N50" i="20"/>
  <c r="Z4" i="20"/>
  <c r="H45" i="20"/>
  <c r="H60" i="20"/>
  <c r="Z25" i="20"/>
  <c r="H15" i="20"/>
  <c r="N47" i="20"/>
  <c r="H32" i="20"/>
  <c r="G55" i="20"/>
  <c r="S82" i="20"/>
  <c r="Z3" i="20"/>
  <c r="G42" i="20"/>
  <c r="G21" i="20"/>
  <c r="Z35" i="20"/>
  <c r="N49" i="20"/>
  <c r="Z80" i="20"/>
  <c r="Z64" i="20"/>
  <c r="X64" i="20" s="1"/>
  <c r="Z84" i="20"/>
  <c r="H83" i="20"/>
  <c r="H33" i="20"/>
  <c r="H9454" i="19"/>
  <c r="G66" i="20"/>
  <c r="G30" i="20"/>
  <c r="G6" i="20"/>
  <c r="Z58" i="20"/>
  <c r="Z82" i="20"/>
  <c r="N62" i="20"/>
  <c r="N9" i="20"/>
  <c r="H69" i="20"/>
  <c r="H61" i="20"/>
  <c r="G50" i="20"/>
  <c r="Z37" i="20"/>
  <c r="Z72" i="20"/>
  <c r="H72" i="20"/>
  <c r="H59" i="20"/>
  <c r="H40" i="20"/>
  <c r="Z28" i="20"/>
  <c r="Z13" i="20"/>
  <c r="N10" i="20"/>
  <c r="N41" i="20"/>
  <c r="N24" i="20"/>
  <c r="H972" i="19"/>
  <c r="G973" i="19"/>
  <c r="M19" i="20" s="1"/>
  <c r="Y79" i="20"/>
  <c r="Y61" i="20"/>
  <c r="Y69" i="20"/>
  <c r="Y63" i="20"/>
  <c r="Y77" i="20"/>
  <c r="Y71" i="20"/>
  <c r="Y11" i="20"/>
  <c r="Y10" i="20"/>
  <c r="Y55" i="20"/>
  <c r="Y53" i="20"/>
  <c r="Y45" i="20"/>
  <c r="Y39" i="20"/>
  <c r="Y47" i="20"/>
  <c r="G23" i="20"/>
  <c r="E23" i="20" s="1"/>
  <c r="G22" i="20"/>
  <c r="G9" i="20"/>
  <c r="G31" i="20"/>
  <c r="T53" i="20"/>
  <c r="R53" i="20" s="1"/>
  <c r="Y40" i="20"/>
  <c r="Y2" i="20"/>
  <c r="W2" i="20" s="1"/>
  <c r="G24" i="20"/>
  <c r="E24" i="20" s="1"/>
  <c r="Y7" i="20"/>
  <c r="W7" i="20" s="1"/>
  <c r="H57" i="20"/>
  <c r="F57" i="20" s="1"/>
  <c r="G28" i="20"/>
  <c r="N54" i="20"/>
  <c r="H49" i="20"/>
  <c r="F49" i="20" s="1"/>
  <c r="M28" i="20"/>
  <c r="T46" i="20"/>
  <c r="R46" i="20" s="1"/>
  <c r="Y23" i="20"/>
  <c r="W23" i="20" s="1"/>
  <c r="Y32" i="20"/>
  <c r="H12" i="20"/>
  <c r="F12" i="20" s="1"/>
  <c r="H65" i="20"/>
  <c r="G34" i="20"/>
  <c r="Z38" i="20"/>
  <c r="H55" i="20"/>
  <c r="F55" i="20" s="1"/>
  <c r="G43" i="20"/>
  <c r="E43" i="20" s="1"/>
  <c r="H35" i="20"/>
  <c r="H82" i="20"/>
  <c r="H79" i="20"/>
  <c r="Y72" i="20"/>
  <c r="W72" i="20" s="1"/>
  <c r="Y84" i="20"/>
  <c r="W84" i="20" s="1"/>
  <c r="Z49" i="20"/>
  <c r="H29" i="20"/>
  <c r="H2" i="20"/>
  <c r="M24" i="20"/>
  <c r="K24" i="20" s="1"/>
  <c r="G48" i="20"/>
  <c r="T54" i="20"/>
  <c r="R54" i="20" s="1"/>
  <c r="Y56" i="20"/>
  <c r="H42" i="20"/>
  <c r="F42" i="20" s="1"/>
  <c r="N68" i="20"/>
  <c r="N22" i="20"/>
  <c r="N13" i="20"/>
  <c r="M79" i="20"/>
  <c r="T40" i="20"/>
  <c r="R40" i="20" s="1"/>
  <c r="G75" i="20"/>
  <c r="T45" i="20"/>
  <c r="R45" i="20" s="1"/>
  <c r="T16" i="20"/>
  <c r="R16" i="20" s="1"/>
  <c r="T47" i="20"/>
  <c r="R47" i="20" s="1"/>
  <c r="H39" i="20"/>
  <c r="F39" i="20" s="1"/>
  <c r="Y3" i="20"/>
  <c r="W3" i="20" s="1"/>
  <c r="N17" i="20"/>
  <c r="Y28" i="20"/>
  <c r="W28" i="20" s="1"/>
  <c r="T38" i="20"/>
  <c r="R38" i="20" s="1"/>
  <c r="N77" i="20"/>
  <c r="Y13" i="20"/>
  <c r="W13" i="20" s="1"/>
  <c r="H66" i="20"/>
  <c r="F66" i="20" s="1"/>
  <c r="M33" i="20"/>
  <c r="T2" i="20"/>
  <c r="R2" i="20" s="1"/>
  <c r="T26" i="20"/>
  <c r="R26" i="20" s="1"/>
  <c r="N19" i="20"/>
  <c r="N26" i="20"/>
  <c r="H78" i="20"/>
  <c r="T62" i="20"/>
  <c r="R62" i="20" s="1"/>
  <c r="G44" i="20"/>
  <c r="E44" i="20" s="1"/>
  <c r="N76" i="20"/>
  <c r="Y21" i="20"/>
  <c r="W21" i="20" s="1"/>
  <c r="T35" i="20"/>
  <c r="R35" i="20" s="1"/>
  <c r="H74" i="20"/>
  <c r="H81" i="20"/>
  <c r="F81" i="20" s="1"/>
  <c r="T77" i="20"/>
  <c r="R77" i="20" s="1"/>
  <c r="T4" i="20"/>
  <c r="R4" i="20" s="1"/>
  <c r="H50" i="20"/>
  <c r="F50" i="20" s="1"/>
  <c r="Y9" i="20"/>
  <c r="Y74" i="20"/>
  <c r="Y37" i="20"/>
  <c r="N7" i="20"/>
  <c r="H6" i="20"/>
  <c r="T9" i="20"/>
  <c r="R9" i="20" s="1"/>
  <c r="G10" i="20"/>
  <c r="T61" i="20"/>
  <c r="R61" i="20" s="1"/>
  <c r="T12" i="20"/>
  <c r="R12" i="20" s="1"/>
  <c r="T28" i="20"/>
  <c r="R28" i="20" s="1"/>
  <c r="Y80" i="20"/>
  <c r="W80" i="20" s="1"/>
  <c r="Y8" i="20"/>
  <c r="Y33" i="20"/>
  <c r="W33" i="20" s="1"/>
  <c r="N35" i="20"/>
  <c r="H62" i="20"/>
  <c r="G64" i="20"/>
  <c r="T18" i="20"/>
  <c r="R18" i="20" s="1"/>
  <c r="Y58" i="20"/>
  <c r="Y82" i="20"/>
  <c r="W82" i="20" s="1"/>
  <c r="G27" i="20"/>
  <c r="E27" i="20" s="1"/>
  <c r="Z62" i="20"/>
  <c r="Z73" i="20"/>
  <c r="H11" i="20"/>
  <c r="N61" i="20"/>
  <c r="N3" i="20"/>
  <c r="G18" i="20"/>
  <c r="M55" i="20"/>
  <c r="H46" i="20"/>
  <c r="H26" i="20"/>
  <c r="Z54" i="20"/>
  <c r="Y6" i="20"/>
  <c r="W6" i="20" s="1"/>
  <c r="Y34" i="20"/>
  <c r="W34" i="20" s="1"/>
  <c r="Z78" i="20"/>
  <c r="H41" i="20"/>
  <c r="H21" i="20"/>
  <c r="F21" i="20" s="1"/>
  <c r="N65" i="20"/>
  <c r="Z65" i="20"/>
  <c r="N5" i="20"/>
  <c r="G72" i="20"/>
  <c r="E72" i="20" s="1"/>
  <c r="T37" i="20"/>
  <c r="R37" i="20" s="1"/>
  <c r="T7" i="20"/>
  <c r="R7" i="20" s="1"/>
  <c r="M37" i="20"/>
  <c r="T39" i="20"/>
  <c r="R39" i="20" s="1"/>
  <c r="N83" i="20"/>
  <c r="T78" i="20"/>
  <c r="R78" i="20" s="1"/>
  <c r="T17" i="20"/>
  <c r="R17" i="20" s="1"/>
  <c r="Y12" i="20"/>
  <c r="Y64" i="20"/>
  <c r="Y14" i="20"/>
  <c r="H16" i="20"/>
  <c r="F16" i="20" s="1"/>
  <c r="Z46" i="20"/>
  <c r="N46" i="20"/>
  <c r="G37" i="20"/>
  <c r="N57" i="20"/>
  <c r="G59" i="20"/>
  <c r="G80" i="20"/>
  <c r="E80" i="20" s="1"/>
  <c r="T65" i="20"/>
  <c r="M63" i="20"/>
  <c r="K63" i="20" s="1"/>
  <c r="M14" i="20"/>
  <c r="H17" i="20"/>
  <c r="Y42" i="20"/>
  <c r="W42" i="20" s="1"/>
  <c r="Y66" i="20"/>
  <c r="W66" i="20" s="1"/>
  <c r="G7" i="20"/>
  <c r="E7" i="20" s="1"/>
  <c r="N31" i="20"/>
  <c r="N44" i="20"/>
  <c r="N58" i="20"/>
  <c r="T57" i="20"/>
  <c r="G68" i="20"/>
  <c r="E68" i="20" s="1"/>
  <c r="G32" i="20"/>
  <c r="E32" i="20" s="1"/>
  <c r="M71" i="20"/>
  <c r="H47" i="20"/>
  <c r="S66" i="20"/>
  <c r="G41" i="20"/>
  <c r="E41" i="20" s="1"/>
  <c r="S84" i="20"/>
  <c r="S72" i="20"/>
  <c r="H48" i="20"/>
  <c r="Z40" i="20"/>
  <c r="Z32" i="20"/>
  <c r="X32" i="20" s="1"/>
  <c r="N60" i="20"/>
  <c r="N84" i="20"/>
  <c r="G11" i="20"/>
  <c r="E11" i="20" s="1"/>
  <c r="Z42" i="20"/>
  <c r="N55" i="20"/>
  <c r="L55" i="20" s="1"/>
  <c r="N28" i="20"/>
  <c r="L28" i="20" s="1"/>
  <c r="T63" i="20"/>
  <c r="R63" i="20" s="1"/>
  <c r="Q53" i="20"/>
  <c r="G65" i="20"/>
  <c r="E65" i="20" s="1"/>
  <c r="G63" i="20"/>
  <c r="S56" i="20"/>
  <c r="M22" i="20"/>
  <c r="K22" i="20" s="1"/>
  <c r="G26" i="20"/>
  <c r="Z14" i="20"/>
  <c r="Z9" i="20"/>
  <c r="X9" i="20" s="1"/>
  <c r="Q9" i="20"/>
  <c r="Q38" i="20"/>
  <c r="H37" i="20"/>
  <c r="M56" i="20"/>
  <c r="M18" i="20"/>
  <c r="S80" i="20"/>
  <c r="Z8" i="20"/>
  <c r="X8" i="20" s="1"/>
  <c r="Z19" i="20"/>
  <c r="M31" i="20"/>
  <c r="H5" i="20"/>
  <c r="Z12" i="20"/>
  <c r="X12" i="20" s="1"/>
  <c r="Z56" i="20"/>
  <c r="X56" i="20" s="1"/>
  <c r="Z16" i="20"/>
  <c r="S50" i="20"/>
  <c r="Q54" i="20"/>
  <c r="H28" i="20"/>
  <c r="F28" i="20" s="1"/>
  <c r="S3" i="20"/>
  <c r="G71" i="20"/>
  <c r="S22" i="20"/>
  <c r="N33" i="20"/>
  <c r="L33" i="20" s="1"/>
  <c r="M26" i="20"/>
  <c r="K26" i="20" s="1"/>
  <c r="M3" i="20"/>
  <c r="K3" i="20" s="1"/>
  <c r="N12" i="20"/>
  <c r="Z24" i="20"/>
  <c r="Z30" i="20"/>
  <c r="S13" i="20"/>
  <c r="H43" i="20"/>
  <c r="H3567" i="19"/>
  <c r="M20" i="20"/>
  <c r="M48" i="20"/>
  <c r="Z74" i="20"/>
  <c r="H67" i="20"/>
  <c r="M11" i="20"/>
  <c r="M2" i="20"/>
  <c r="Z5" i="20"/>
  <c r="M51" i="20"/>
  <c r="M72" i="20"/>
  <c r="H34" i="20"/>
  <c r="F34" i="20" s="1"/>
  <c r="M67" i="20"/>
  <c r="M64" i="20"/>
  <c r="H10" i="20"/>
  <c r="F10" i="20" s="1"/>
  <c r="M40" i="20"/>
  <c r="M43" i="20"/>
  <c r="H18" i="20"/>
  <c r="F18" i="20" s="1"/>
  <c r="M80" i="20"/>
  <c r="M75" i="20"/>
  <c r="H75" i="20"/>
  <c r="F75" i="20" s="1"/>
  <c r="Z26" i="20"/>
  <c r="M6" i="20"/>
  <c r="H76" i="20"/>
  <c r="H56" i="20"/>
  <c r="M15" i="20"/>
  <c r="Z50" i="20"/>
  <c r="H9" i="20"/>
  <c r="F9" i="20" s="1"/>
  <c r="M36" i="20"/>
  <c r="M83" i="20"/>
  <c r="K83" i="20" s="1"/>
  <c r="H14" i="20"/>
  <c r="G74" i="20"/>
  <c r="E74" i="20" s="1"/>
  <c r="N39" i="20"/>
  <c r="F6" i="20" l="1"/>
  <c r="F35" i="20"/>
  <c r="X58" i="20"/>
  <c r="N21" i="20"/>
  <c r="M59" i="20"/>
  <c r="N73" i="20"/>
  <c r="N69" i="20"/>
  <c r="N45" i="20"/>
  <c r="M29" i="20"/>
  <c r="N16" i="20"/>
  <c r="E59" i="20"/>
  <c r="G67" i="20"/>
  <c r="E67" i="20" s="1"/>
  <c r="G8" i="20"/>
  <c r="G54" i="20"/>
  <c r="G82" i="20"/>
  <c r="H64" i="20"/>
  <c r="G58" i="20"/>
  <c r="G3" i="20"/>
  <c r="G62" i="20"/>
  <c r="F62" i="20" s="1"/>
  <c r="G20" i="20"/>
  <c r="N34" i="20"/>
  <c r="G29" i="20"/>
  <c r="E29" i="20" s="1"/>
  <c r="G47" i="20"/>
  <c r="F47" i="20" s="1"/>
  <c r="G17" i="20"/>
  <c r="G79" i="20"/>
  <c r="N70" i="20"/>
  <c r="G46" i="20"/>
  <c r="N79" i="20"/>
  <c r="K79" i="20" s="1"/>
  <c r="N30" i="20"/>
  <c r="M35" i="20"/>
  <c r="L35" i="20" s="1"/>
  <c r="G70" i="20"/>
  <c r="G78" i="20"/>
  <c r="G38" i="20"/>
  <c r="N4" i="20"/>
  <c r="X37" i="20"/>
  <c r="N66" i="20"/>
  <c r="Q47" i="20"/>
  <c r="Q16" i="20"/>
  <c r="H58" i="20"/>
  <c r="F58" i="20" s="1"/>
  <c r="Y17" i="20"/>
  <c r="H30" i="20"/>
  <c r="F30" i="20" s="1"/>
  <c r="M39" i="20"/>
  <c r="L39" i="20" s="1"/>
  <c r="Z41" i="20"/>
  <c r="Y16" i="20"/>
  <c r="X16" i="20" s="1"/>
  <c r="Z70" i="20"/>
  <c r="N53" i="20"/>
  <c r="N32" i="20"/>
  <c r="N23" i="20"/>
  <c r="T20" i="20"/>
  <c r="M27" i="20"/>
  <c r="N42" i="20"/>
  <c r="E37" i="20"/>
  <c r="F78" i="20"/>
  <c r="N81" i="20"/>
  <c r="N52" i="20"/>
  <c r="F48" i="20"/>
  <c r="M8" i="20"/>
  <c r="L19" i="20"/>
  <c r="F46" i="20"/>
  <c r="F79" i="20"/>
  <c r="W40" i="20"/>
  <c r="N37" i="20"/>
  <c r="K37" i="20" s="1"/>
  <c r="K31" i="20"/>
  <c r="E64" i="20"/>
  <c r="F82" i="20"/>
  <c r="Q63" i="20"/>
  <c r="W14" i="20"/>
  <c r="X74" i="20"/>
  <c r="E26" i="20"/>
  <c r="F17" i="20"/>
  <c r="G51" i="20"/>
  <c r="N82" i="20"/>
  <c r="T55" i="20"/>
  <c r="R55" i="20" s="1"/>
  <c r="G84" i="20"/>
  <c r="E84" i="20" s="1"/>
  <c r="M4" i="20"/>
  <c r="K4" i="20" s="1"/>
  <c r="T69" i="20"/>
  <c r="T73" i="20"/>
  <c r="M47" i="20"/>
  <c r="K47" i="20" s="1"/>
  <c r="N78" i="20"/>
  <c r="N38" i="20"/>
  <c r="N74" i="20"/>
  <c r="T58" i="20"/>
  <c r="R58" i="20" s="1"/>
  <c r="N14" i="20"/>
  <c r="K14" i="20" s="1"/>
  <c r="N71" i="20"/>
  <c r="K71" i="20" s="1"/>
  <c r="K55" i="20"/>
  <c r="F74" i="20"/>
  <c r="X49" i="20"/>
  <c r="W49" i="20"/>
  <c r="E34" i="20"/>
  <c r="E9" i="20"/>
  <c r="F32" i="20"/>
  <c r="X33" i="20"/>
  <c r="F24" i="20"/>
  <c r="K19" i="20"/>
  <c r="X2" i="20"/>
  <c r="E81" i="20"/>
  <c r="X42" i="20"/>
  <c r="W64" i="20"/>
  <c r="X65" i="20"/>
  <c r="W65" i="20"/>
  <c r="E18" i="20"/>
  <c r="E28" i="20"/>
  <c r="E62" i="20"/>
  <c r="F44" i="20"/>
  <c r="W12" i="20"/>
  <c r="L3" i="20"/>
  <c r="K33" i="20"/>
  <c r="W56" i="20"/>
  <c r="F65" i="20"/>
  <c r="Q26" i="20"/>
  <c r="E35" i="20"/>
  <c r="Y50" i="20"/>
  <c r="W50" i="20" s="1"/>
  <c r="T79" i="20"/>
  <c r="Y4" i="20"/>
  <c r="W4" i="20" s="1"/>
  <c r="N29" i="20"/>
  <c r="L29" i="20" s="1"/>
  <c r="E82" i="20"/>
  <c r="X6" i="20"/>
  <c r="Q17" i="20"/>
  <c r="E12" i="20"/>
  <c r="Q77" i="20"/>
  <c r="Q18" i="20"/>
  <c r="R65" i="20"/>
  <c r="Q65" i="20"/>
  <c r="F41" i="20"/>
  <c r="F11" i="20"/>
  <c r="W37" i="20"/>
  <c r="R20" i="20"/>
  <c r="Q20" i="20"/>
  <c r="F59" i="20"/>
  <c r="E21" i="20"/>
  <c r="Q12" i="20"/>
  <c r="X7" i="20"/>
  <c r="F80" i="20"/>
  <c r="F67" i="20"/>
  <c r="Q28" i="20"/>
  <c r="L83" i="20"/>
  <c r="X78" i="20"/>
  <c r="W78" i="20"/>
  <c r="X73" i="20"/>
  <c r="W73" i="20"/>
  <c r="W8" i="20"/>
  <c r="W74" i="20"/>
  <c r="E75" i="20"/>
  <c r="W32" i="20"/>
  <c r="H973" i="19"/>
  <c r="M5" i="20"/>
  <c r="K5" i="20" s="1"/>
  <c r="M21" i="20"/>
  <c r="K21" i="20" s="1"/>
  <c r="M45" i="20"/>
  <c r="K45" i="20" s="1"/>
  <c r="M52" i="20"/>
  <c r="K52" i="20" s="1"/>
  <c r="M41" i="20"/>
  <c r="K41" i="20" s="1"/>
  <c r="H22" i="20"/>
  <c r="F22" i="20" s="1"/>
  <c r="M17" i="20"/>
  <c r="K17" i="20" s="1"/>
  <c r="Z11" i="20"/>
  <c r="X11" i="20" s="1"/>
  <c r="M69" i="20"/>
  <c r="K69" i="20" s="1"/>
  <c r="M9" i="20"/>
  <c r="K9" i="20" s="1"/>
  <c r="Z39" i="20"/>
  <c r="X39" i="20" s="1"/>
  <c r="Z63" i="20"/>
  <c r="X63" i="20" s="1"/>
  <c r="M13" i="20"/>
  <c r="K13" i="20" s="1"/>
  <c r="Z45" i="20"/>
  <c r="X45" i="20" s="1"/>
  <c r="M70" i="20"/>
  <c r="M60" i="20"/>
  <c r="K60" i="20" s="1"/>
  <c r="Z47" i="20"/>
  <c r="X47" i="20" s="1"/>
  <c r="M73" i="20"/>
  <c r="K73" i="20" s="1"/>
  <c r="M10" i="20"/>
  <c r="K10" i="20" s="1"/>
  <c r="M25" i="20"/>
  <c r="K25" i="20" s="1"/>
  <c r="M46" i="20"/>
  <c r="K46" i="20" s="1"/>
  <c r="Z61" i="20"/>
  <c r="X61" i="20" s="1"/>
  <c r="Z77" i="20"/>
  <c r="X77" i="20" s="1"/>
  <c r="M58" i="20"/>
  <c r="K58" i="20" s="1"/>
  <c r="Z55" i="20"/>
  <c r="X55" i="20" s="1"/>
  <c r="M42" i="20"/>
  <c r="K42" i="20" s="1"/>
  <c r="Z53" i="20"/>
  <c r="X53" i="20" s="1"/>
  <c r="M49" i="20"/>
  <c r="K49" i="20" s="1"/>
  <c r="M34" i="20"/>
  <c r="Z69" i="20"/>
  <c r="X69" i="20" s="1"/>
  <c r="M12" i="20"/>
  <c r="K12" i="20" s="1"/>
  <c r="M53" i="20"/>
  <c r="K53" i="20" s="1"/>
  <c r="M44" i="20"/>
  <c r="K44" i="20" s="1"/>
  <c r="H31" i="20"/>
  <c r="F31" i="20" s="1"/>
  <c r="Z71" i="20"/>
  <c r="X71" i="20" s="1"/>
  <c r="M65" i="20"/>
  <c r="K65" i="20" s="1"/>
  <c r="M61" i="20"/>
  <c r="K61" i="20" s="1"/>
  <c r="M57" i="20"/>
  <c r="K57" i="20" s="1"/>
  <c r="Z79" i="20"/>
  <c r="X79" i="20" s="1"/>
  <c r="M81" i="20"/>
  <c r="K81" i="20" s="1"/>
  <c r="M76" i="20"/>
  <c r="K76" i="20" s="1"/>
  <c r="M7" i="20"/>
  <c r="K7" i="20" s="1"/>
  <c r="M77" i="20"/>
  <c r="K77" i="20" s="1"/>
  <c r="M84" i="20"/>
  <c r="K84" i="20" s="1"/>
  <c r="G52" i="20"/>
  <c r="E52" i="20" s="1"/>
  <c r="T50" i="20"/>
  <c r="R50" i="20" s="1"/>
  <c r="M66" i="20"/>
  <c r="K66" i="20" s="1"/>
  <c r="T80" i="20"/>
  <c r="R80" i="20" s="1"/>
  <c r="T66" i="20"/>
  <c r="R66" i="20" s="1"/>
  <c r="G36" i="20"/>
  <c r="E36" i="20" s="1"/>
  <c r="N11" i="20"/>
  <c r="L11" i="20" s="1"/>
  <c r="Y30" i="20"/>
  <c r="W30" i="20" s="1"/>
  <c r="Y35" i="20"/>
  <c r="W35" i="20" s="1"/>
  <c r="T84" i="20"/>
  <c r="R84" i="20" s="1"/>
  <c r="Y24" i="20"/>
  <c r="W24" i="20" s="1"/>
  <c r="M82" i="20"/>
  <c r="K82" i="20" s="1"/>
  <c r="T30" i="20"/>
  <c r="T5" i="20"/>
  <c r="R5" i="20" s="1"/>
  <c r="M16" i="20"/>
  <c r="K16" i="20" s="1"/>
  <c r="T41" i="20"/>
  <c r="N8" i="20"/>
  <c r="L8" i="20" s="1"/>
  <c r="G69" i="20"/>
  <c r="E69" i="20" s="1"/>
  <c r="T21" i="20"/>
  <c r="T74" i="20"/>
  <c r="M68" i="20"/>
  <c r="K68" i="20" s="1"/>
  <c r="M74" i="20"/>
  <c r="K74" i="20" s="1"/>
  <c r="G5" i="20"/>
  <c r="E5" i="20" s="1"/>
  <c r="T13" i="20"/>
  <c r="R13" i="20" s="1"/>
  <c r="N43" i="20"/>
  <c r="L43" i="20" s="1"/>
  <c r="N56" i="20"/>
  <c r="L56" i="20" s="1"/>
  <c r="T71" i="20"/>
  <c r="H73" i="20"/>
  <c r="F73" i="20" s="1"/>
  <c r="T29" i="20"/>
  <c r="T64" i="20"/>
  <c r="T56" i="20"/>
  <c r="R56" i="20" s="1"/>
  <c r="T31" i="20"/>
  <c r="R31" i="20" s="1"/>
  <c r="N6" i="20"/>
  <c r="L6" i="20" s="1"/>
  <c r="N51" i="20"/>
  <c r="L51" i="20" s="1"/>
  <c r="G61" i="20"/>
  <c r="E61" i="20" s="1"/>
  <c r="G19" i="20"/>
  <c r="H3" i="20"/>
  <c r="M62" i="20"/>
  <c r="K62" i="20" s="1"/>
  <c r="T81" i="20"/>
  <c r="N64" i="20"/>
  <c r="L64" i="20" s="1"/>
  <c r="N18" i="20"/>
  <c r="L18" i="20" s="1"/>
  <c r="G56" i="20"/>
  <c r="E56" i="20" s="1"/>
  <c r="M30" i="20"/>
  <c r="T82" i="20"/>
  <c r="R82" i="20" s="1"/>
  <c r="T72" i="20"/>
  <c r="R72" i="20" s="1"/>
  <c r="T70" i="20"/>
  <c r="G76" i="20"/>
  <c r="E76" i="20" s="1"/>
  <c r="G45" i="20"/>
  <c r="E45" i="20" s="1"/>
  <c r="N59" i="20"/>
  <c r="L59" i="20" s="1"/>
  <c r="N2" i="20"/>
  <c r="L2" i="20" s="1"/>
  <c r="G40" i="20"/>
  <c r="E40" i="20" s="1"/>
  <c r="H54" i="20"/>
  <c r="M78" i="20"/>
  <c r="K78" i="20" s="1"/>
  <c r="T22" i="20"/>
  <c r="R22" i="20" s="1"/>
  <c r="N67" i="20"/>
  <c r="L67" i="20" s="1"/>
  <c r="N75" i="20"/>
  <c r="L75" i="20" s="1"/>
  <c r="G33" i="20"/>
  <c r="E33" i="20" s="1"/>
  <c r="M32" i="20"/>
  <c r="K32" i="20" s="1"/>
  <c r="H63" i="20"/>
  <c r="F63" i="20" s="1"/>
  <c r="M54" i="20"/>
  <c r="K54" i="20" s="1"/>
  <c r="H70" i="20"/>
  <c r="N80" i="20"/>
  <c r="L80" i="20" s="1"/>
  <c r="Y25" i="20"/>
  <c r="W25" i="20" s="1"/>
  <c r="Y5" i="20"/>
  <c r="W5" i="20" s="1"/>
  <c r="N72" i="20"/>
  <c r="L72" i="20" s="1"/>
  <c r="G4" i="20"/>
  <c r="E4" i="20" s="1"/>
  <c r="T8" i="20"/>
  <c r="M50" i="20"/>
  <c r="K50" i="20" s="1"/>
  <c r="T48" i="20"/>
  <c r="R48" i="20" s="1"/>
  <c r="N15" i="20"/>
  <c r="L15" i="20" s="1"/>
  <c r="Z17" i="20"/>
  <c r="X17" i="20" s="1"/>
  <c r="Z10" i="20"/>
  <c r="X10" i="20" s="1"/>
  <c r="T42" i="20"/>
  <c r="R42" i="20" s="1"/>
  <c r="H8" i="20"/>
  <c r="N20" i="20"/>
  <c r="L20" i="20" s="1"/>
  <c r="N40" i="20"/>
  <c r="L40" i="20" s="1"/>
  <c r="Y19" i="20"/>
  <c r="W19" i="20" s="1"/>
  <c r="Y26" i="20"/>
  <c r="W26" i="20" s="1"/>
  <c r="N27" i="20"/>
  <c r="L27" i="20" s="1"/>
  <c r="N48" i="20"/>
  <c r="L48" i="20" s="1"/>
  <c r="G60" i="20"/>
  <c r="E60" i="20" s="1"/>
  <c r="G13" i="20"/>
  <c r="E13" i="20" s="1"/>
  <c r="G15" i="20"/>
  <c r="E15" i="20" s="1"/>
  <c r="G77" i="20"/>
  <c r="E77" i="20" s="1"/>
  <c r="M38" i="20"/>
  <c r="K38" i="20" s="1"/>
  <c r="M23" i="20"/>
  <c r="K23" i="20" s="1"/>
  <c r="T14" i="20"/>
  <c r="G53" i="20"/>
  <c r="E53" i="20" s="1"/>
  <c r="N36" i="20"/>
  <c r="L36" i="20" s="1"/>
  <c r="F72" i="20"/>
  <c r="E46" i="20"/>
  <c r="Q61" i="20"/>
  <c r="E42" i="20"/>
  <c r="F45" i="20"/>
  <c r="H71" i="20"/>
  <c r="F71" i="20" s="1"/>
  <c r="K59" i="20"/>
  <c r="Q45" i="20"/>
  <c r="X21" i="20"/>
  <c r="L71" i="20"/>
  <c r="F23" i="20"/>
  <c r="K43" i="20"/>
  <c r="F37" i="20"/>
  <c r="Q56" i="20"/>
  <c r="X40" i="20"/>
  <c r="R57" i="20"/>
  <c r="Q57" i="20"/>
  <c r="X62" i="20"/>
  <c r="W62" i="20"/>
  <c r="W9" i="20"/>
  <c r="E48" i="20"/>
  <c r="R73" i="20"/>
  <c r="Q73" i="20"/>
  <c r="W45" i="20"/>
  <c r="Q2" i="20"/>
  <c r="E78" i="20"/>
  <c r="Q39" i="20"/>
  <c r="X3" i="20"/>
  <c r="X4" i="20"/>
  <c r="Q48" i="20"/>
  <c r="X23" i="20"/>
  <c r="K27" i="20"/>
  <c r="L25" i="20"/>
  <c r="G14" i="20"/>
  <c r="E14" i="20" s="1"/>
  <c r="E17" i="20"/>
  <c r="K40" i="20"/>
  <c r="F5" i="20"/>
  <c r="L58" i="20"/>
  <c r="L57" i="20"/>
  <c r="K39" i="20"/>
  <c r="X41" i="20"/>
  <c r="W41" i="20"/>
  <c r="W16" i="20"/>
  <c r="X70" i="20"/>
  <c r="W70" i="20"/>
  <c r="W53" i="20"/>
  <c r="L24" i="20"/>
  <c r="X72" i="20"/>
  <c r="X82" i="20"/>
  <c r="X84" i="20"/>
  <c r="L79" i="20"/>
  <c r="L16" i="20"/>
  <c r="Q37" i="20"/>
  <c r="F7" i="20"/>
  <c r="Q78" i="20"/>
  <c r="Q31" i="20"/>
  <c r="Q40" i="20"/>
  <c r="K35" i="20"/>
  <c r="E47" i="20"/>
  <c r="H20" i="20"/>
  <c r="L63" i="20"/>
  <c r="Q35" i="20"/>
  <c r="F84" i="20"/>
  <c r="E39" i="20"/>
  <c r="K29" i="20"/>
  <c r="G25" i="20"/>
  <c r="E25" i="20" s="1"/>
  <c r="W55" i="20"/>
  <c r="L31" i="20"/>
  <c r="L26" i="20"/>
  <c r="L17" i="20"/>
  <c r="L13" i="20"/>
  <c r="K28" i="20"/>
  <c r="L10" i="20"/>
  <c r="E50" i="20"/>
  <c r="E6" i="20"/>
  <c r="Q7" i="20"/>
  <c r="Q82" i="20"/>
  <c r="Q46" i="20"/>
  <c r="F36" i="20"/>
  <c r="F68" i="20"/>
  <c r="X34" i="20"/>
  <c r="X66" i="20"/>
  <c r="F2" i="20"/>
  <c r="E2" i="20"/>
  <c r="L46" i="20"/>
  <c r="X54" i="20"/>
  <c r="W54" i="20"/>
  <c r="F56" i="20"/>
  <c r="K67" i="20"/>
  <c r="F43" i="20"/>
  <c r="Q22" i="20"/>
  <c r="X14" i="20"/>
  <c r="Q72" i="20"/>
  <c r="X46" i="20"/>
  <c r="W46" i="20"/>
  <c r="F26" i="20"/>
  <c r="W58" i="20"/>
  <c r="Y48" i="20"/>
  <c r="T49" i="20"/>
  <c r="Z57" i="20"/>
  <c r="Z81" i="20"/>
  <c r="G83" i="20"/>
  <c r="E83" i="20" s="1"/>
  <c r="H38" i="20"/>
  <c r="W11" i="20"/>
  <c r="X13" i="20"/>
  <c r="E30" i="20"/>
  <c r="Q4" i="20"/>
  <c r="Q62" i="20"/>
  <c r="L73" i="20"/>
  <c r="L37" i="20"/>
  <c r="E79" i="20"/>
  <c r="F27" i="20"/>
  <c r="E49" i="20"/>
  <c r="L44" i="20"/>
  <c r="F76" i="20"/>
  <c r="Q13" i="20"/>
  <c r="Q84" i="20"/>
  <c r="E10" i="20"/>
  <c r="L22" i="20"/>
  <c r="X38" i="20"/>
  <c r="W38" i="20"/>
  <c r="E31" i="20"/>
  <c r="W71" i="20"/>
  <c r="X28" i="20"/>
  <c r="T3" i="20"/>
  <c r="R3" i="20" s="1"/>
  <c r="E66" i="20"/>
  <c r="X80" i="20"/>
  <c r="E55" i="20"/>
  <c r="E57" i="20"/>
  <c r="T15" i="20"/>
  <c r="E16" i="20"/>
  <c r="F4" i="20"/>
  <c r="F64" i="20"/>
  <c r="Q5" i="20"/>
  <c r="E58" i="20" l="1"/>
  <c r="E51" i="20"/>
  <c r="F51" i="20"/>
  <c r="L14" i="20"/>
  <c r="Q58" i="20"/>
  <c r="F29" i="20"/>
  <c r="E63" i="20"/>
  <c r="K48" i="20"/>
  <c r="Q55" i="20"/>
  <c r="L47" i="20"/>
  <c r="L4" i="20"/>
  <c r="L50" i="20"/>
  <c r="R69" i="20"/>
  <c r="Q69" i="20"/>
  <c r="Q42" i="20"/>
  <c r="L69" i="20"/>
  <c r="R79" i="20"/>
  <c r="Q79" i="20"/>
  <c r="F25" i="20"/>
  <c r="L82" i="20"/>
  <c r="L41" i="20"/>
  <c r="L81" i="20"/>
  <c r="R70" i="20"/>
  <c r="Q70" i="20"/>
  <c r="L66" i="20"/>
  <c r="K20" i="20"/>
  <c r="L78" i="20"/>
  <c r="E71" i="20"/>
  <c r="K34" i="20"/>
  <c r="L34" i="20"/>
  <c r="L45" i="20"/>
  <c r="L76" i="20"/>
  <c r="L7" i="20"/>
  <c r="F53" i="20"/>
  <c r="X50" i="20"/>
  <c r="W77" i="20"/>
  <c r="F77" i="20"/>
  <c r="R74" i="20"/>
  <c r="Q74" i="20"/>
  <c r="L61" i="20"/>
  <c r="L74" i="20"/>
  <c r="L65" i="20"/>
  <c r="F52" i="20"/>
  <c r="L42" i="20"/>
  <c r="X57" i="20"/>
  <c r="W57" i="20"/>
  <c r="K36" i="20"/>
  <c r="R8" i="20"/>
  <c r="Q8" i="20"/>
  <c r="K30" i="20"/>
  <c r="L30" i="20"/>
  <c r="R21" i="20"/>
  <c r="Q21" i="20"/>
  <c r="K70" i="20"/>
  <c r="L70" i="20"/>
  <c r="X25" i="20"/>
  <c r="L84" i="20"/>
  <c r="K8" i="20"/>
  <c r="L54" i="20"/>
  <c r="X81" i="20"/>
  <c r="W81" i="20"/>
  <c r="R64" i="20"/>
  <c r="Q64" i="20"/>
  <c r="F60" i="20"/>
  <c r="X35" i="20"/>
  <c r="K56" i="20"/>
  <c r="F15" i="20"/>
  <c r="K18" i="20"/>
  <c r="L38" i="20"/>
  <c r="Q66" i="20"/>
  <c r="W48" i="20"/>
  <c r="X48" i="20"/>
  <c r="R29" i="20"/>
  <c r="Q29" i="20"/>
  <c r="Q50" i="20"/>
  <c r="L21" i="20"/>
  <c r="X24" i="20"/>
  <c r="F33" i="20"/>
  <c r="F14" i="20"/>
  <c r="L32" i="20"/>
  <c r="F54" i="20"/>
  <c r="E54" i="20"/>
  <c r="R41" i="20"/>
  <c r="Q41" i="20"/>
  <c r="F83" i="20"/>
  <c r="L9" i="20"/>
  <c r="L12" i="20"/>
  <c r="X5" i="20"/>
  <c r="F61" i="20"/>
  <c r="Q80" i="20"/>
  <c r="R49" i="20"/>
  <c r="Q49" i="20"/>
  <c r="R14" i="20"/>
  <c r="Q14" i="20"/>
  <c r="R81" i="20"/>
  <c r="Q81" i="20"/>
  <c r="R71" i="20"/>
  <c r="Q71" i="20"/>
  <c r="W39" i="20"/>
  <c r="L62" i="20"/>
  <c r="L60" i="20"/>
  <c r="K2" i="20"/>
  <c r="F69" i="20"/>
  <c r="X30" i="20"/>
  <c r="W63" i="20"/>
  <c r="K51" i="20"/>
  <c r="L68" i="20"/>
  <c r="F38" i="20"/>
  <c r="E38" i="20"/>
  <c r="R15" i="20"/>
  <c r="Q15" i="20"/>
  <c r="X19" i="20"/>
  <c r="W10" i="20"/>
  <c r="W17" i="20"/>
  <c r="F13" i="20"/>
  <c r="F8" i="20"/>
  <c r="E8" i="20"/>
  <c r="K11" i="20"/>
  <c r="K80" i="20"/>
  <c r="W61" i="20"/>
  <c r="K75" i="20"/>
  <c r="F40" i="20"/>
  <c r="L52" i="20"/>
  <c r="E22" i="20"/>
  <c r="X26" i="20"/>
  <c r="E73" i="20"/>
  <c r="F20" i="20"/>
  <c r="E20" i="20"/>
  <c r="F70" i="20"/>
  <c r="E70" i="20"/>
  <c r="F3" i="20"/>
  <c r="E3" i="20"/>
  <c r="R30" i="20"/>
  <c r="Q30" i="20"/>
  <c r="K15" i="20"/>
  <c r="W79" i="20"/>
  <c r="Q3" i="20"/>
  <c r="W69" i="20"/>
  <c r="K72" i="20"/>
  <c r="E19" i="20"/>
  <c r="F19" i="20"/>
  <c r="L77" i="20"/>
  <c r="L53" i="20"/>
  <c r="W47" i="20"/>
  <c r="K64" i="20"/>
  <c r="L23" i="20"/>
  <c r="K6" i="20"/>
  <c r="L49" i="20"/>
  <c r="L5" i="2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AF59D2E-702F-4409-9BC0-BF37995C358B}" keepAlive="1" name="Query - Player Per Game Table" description="Connection to the 'Player Per Game Table' query in the workbook." type="5" refreshedVersion="8" background="1" saveData="1">
    <dbPr connection="Provider=Microsoft.Mashup.OleDb.1;Data Source=$Workbook$;Location=&quot;Player Per Game Table&quot;;Extended Properties=&quot;&quot;" command="SELECT * FROM [Player Per Game Table]"/>
  </connection>
  <connection id="2" xr16:uid="{B6AF6FB3-0897-436C-8139-B0B4A7329E1A}" keepAlive="1" name="Query - Sheet1 (2)" description="Connection to the 'Sheet1 (2)' query in the workbook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3" xr16:uid="{8B9A9846-7D95-41D0-92DC-CA0A793E45FD}" keepAlive="1" name="Query - Sheet1 (3)" description="Connection to the 'Sheet1 (3)' query in the workbook." type="5" refreshedVersion="8" background="1" saveData="1">
    <dbPr connection="Provider=Microsoft.Mashup.OleDb.1;Data Source=$Workbook$;Location=&quot;Sheet1 (3)&quot;;Extended Properties=&quot;&quot;" command="SELECT * FROM [Sheet1 (3)]"/>
  </connection>
  <connection id="4" xr16:uid="{870E75B6-4F7E-45DB-BAAB-9C5AD1CA779A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5" xr16:uid="{6EFC8A84-295C-45C1-819A-752E70F8F5FE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<sst xmlns="http://schemas.openxmlformats.org/spreadsheetml/2006/main" count="7302" uniqueCount="2383">
  <si>
    <t>Players</t>
  </si>
  <si>
    <t>Strategy 1</t>
  </si>
  <si>
    <t>Strategy 2</t>
  </si>
  <si>
    <t>Strategy 3</t>
  </si>
  <si>
    <t>PJ</t>
  </si>
  <si>
    <t>PTS</t>
  </si>
  <si>
    <t>Total</t>
  </si>
  <si>
    <t>BKN</t>
  </si>
  <si>
    <t>MIA</t>
  </si>
  <si>
    <t>ORL</t>
  </si>
  <si>
    <t>SAS</t>
  </si>
  <si>
    <t>MIN</t>
  </si>
  <si>
    <t>LAL</t>
  </si>
  <si>
    <t>Kevin Durant</t>
  </si>
  <si>
    <t>Tyler Herro</t>
  </si>
  <si>
    <t>Austin Reaves</t>
  </si>
  <si>
    <t>Ben Simmons</t>
  </si>
  <si>
    <t>Bam Adebayo</t>
  </si>
  <si>
    <t>MIL</t>
  </si>
  <si>
    <t>ATL</t>
  </si>
  <si>
    <t>Wins</t>
  </si>
  <si>
    <t>UTA 1-5</t>
  </si>
  <si>
    <t>MEM</t>
  </si>
  <si>
    <t>CHI</t>
  </si>
  <si>
    <t>UTA</t>
  </si>
  <si>
    <t>DEN</t>
  </si>
  <si>
    <t>Anthony Davis</t>
  </si>
  <si>
    <t>Kyrie Irving</t>
  </si>
  <si>
    <t>Jimmy Butler</t>
  </si>
  <si>
    <t>Russell Westbrook</t>
  </si>
  <si>
    <t>Kyle Lowry</t>
  </si>
  <si>
    <t>Caleb Martin</t>
  </si>
  <si>
    <t>PHI</t>
  </si>
  <si>
    <t>BOS</t>
  </si>
  <si>
    <t>GSW</t>
  </si>
  <si>
    <t>James Harden</t>
  </si>
  <si>
    <t>Marcus Smart</t>
  </si>
  <si>
    <t>Stephen Curry</t>
  </si>
  <si>
    <t>Tyrese Maxey</t>
  </si>
  <si>
    <t>Malcolm Brogdon</t>
  </si>
  <si>
    <t>Jordan Poole</t>
  </si>
  <si>
    <t>Tobias Harris</t>
  </si>
  <si>
    <t>Jaylen Brown</t>
  </si>
  <si>
    <t>Klay Thompson</t>
  </si>
  <si>
    <t>Jayson Tatum</t>
  </si>
  <si>
    <t>Andrew Wiggins</t>
  </si>
  <si>
    <t>Joel Embiid</t>
  </si>
  <si>
    <t>Grant Williams</t>
  </si>
  <si>
    <t>Draymond Green</t>
  </si>
  <si>
    <t>Al Horford</t>
  </si>
  <si>
    <t>P.J. Tucker</t>
  </si>
  <si>
    <t>3a</t>
  </si>
  <si>
    <t>4a</t>
  </si>
  <si>
    <t>5a</t>
  </si>
  <si>
    <t>6a</t>
  </si>
  <si>
    <t>Robert Williams</t>
  </si>
  <si>
    <t>Kevon Looney</t>
  </si>
  <si>
    <t>Payton Pritchard</t>
  </si>
  <si>
    <t>Total Bet</t>
  </si>
  <si>
    <t>Winners</t>
  </si>
  <si>
    <t>PHO 6-10</t>
  </si>
  <si>
    <t>Minimum Wins</t>
  </si>
  <si>
    <t>LAL 1-5</t>
  </si>
  <si>
    <t>LAC 1-5</t>
  </si>
  <si>
    <t>PHO</t>
  </si>
  <si>
    <t>LAC</t>
  </si>
  <si>
    <t>GSW 1-5</t>
  </si>
  <si>
    <t>MIL 1-5</t>
  </si>
  <si>
    <t>ORL 1-5</t>
  </si>
  <si>
    <t>PHI 1-5</t>
  </si>
  <si>
    <t>NYK</t>
  </si>
  <si>
    <t>W</t>
  </si>
  <si>
    <t>CHI 1-5</t>
  </si>
  <si>
    <t>MLB</t>
  </si>
  <si>
    <t>Team</t>
  </si>
  <si>
    <t>Bet</t>
  </si>
  <si>
    <t>Score Diff</t>
  </si>
  <si>
    <t>Result</t>
  </si>
  <si>
    <t>CLE</t>
  </si>
  <si>
    <t>Game 1</t>
  </si>
  <si>
    <t>Game 2</t>
  </si>
  <si>
    <t>Game 3</t>
  </si>
  <si>
    <t>Game 4</t>
  </si>
  <si>
    <t>Game 5</t>
  </si>
  <si>
    <t>Game 6</t>
  </si>
  <si>
    <t>Game 7</t>
  </si>
  <si>
    <t>OKC</t>
  </si>
  <si>
    <t>DET</t>
  </si>
  <si>
    <t>POR</t>
  </si>
  <si>
    <t>IND</t>
  </si>
  <si>
    <t>CHA</t>
  </si>
  <si>
    <t>NOP</t>
  </si>
  <si>
    <t>SAC</t>
  </si>
  <si>
    <t>WAS</t>
  </si>
  <si>
    <t>HOU</t>
  </si>
  <si>
    <t>TOR</t>
  </si>
  <si>
    <t>DAL</t>
  </si>
  <si>
    <t>Player Theories</t>
  </si>
  <si>
    <t>Daniel House</t>
  </si>
  <si>
    <t>Montrezl Harrel</t>
  </si>
  <si>
    <t>1 1-5</t>
  </si>
  <si>
    <t>2a</t>
  </si>
  <si>
    <t>7a</t>
  </si>
  <si>
    <t>8a</t>
  </si>
  <si>
    <t>Game 8</t>
  </si>
  <si>
    <t>9a</t>
  </si>
  <si>
    <t>Game 9</t>
  </si>
  <si>
    <t>10a</t>
  </si>
  <si>
    <t>Game 10</t>
  </si>
  <si>
    <t>2 1-5</t>
  </si>
  <si>
    <t>1a</t>
  </si>
  <si>
    <t>Game 11</t>
  </si>
  <si>
    <t>Game 12</t>
  </si>
  <si>
    <t>Game 13</t>
  </si>
  <si>
    <t>Game 14</t>
  </si>
  <si>
    <t>Lebron James</t>
  </si>
  <si>
    <t>Game 15</t>
  </si>
  <si>
    <t>Game 16</t>
  </si>
  <si>
    <t>Game 17</t>
  </si>
  <si>
    <t>Game 18</t>
  </si>
  <si>
    <t>Game 19</t>
  </si>
  <si>
    <t>3 1-5</t>
  </si>
  <si>
    <t>Game 20</t>
  </si>
  <si>
    <t>GS</t>
  </si>
  <si>
    <t>Game 21</t>
  </si>
  <si>
    <t>Game 22</t>
  </si>
  <si>
    <t>Game 23</t>
  </si>
  <si>
    <t>Game 24</t>
  </si>
  <si>
    <t>Game 25</t>
  </si>
  <si>
    <t>Game 26</t>
  </si>
  <si>
    <t>Game 27</t>
  </si>
  <si>
    <t>Script This</t>
  </si>
  <si>
    <t>LAL vs LAC</t>
  </si>
  <si>
    <t>Story</t>
  </si>
  <si>
    <t>LBJ &amp; AD Plays</t>
  </si>
  <si>
    <t>Kawhi Plays</t>
  </si>
  <si>
    <t>Winner</t>
  </si>
  <si>
    <t>Spread</t>
  </si>
  <si>
    <t>O 226</t>
  </si>
  <si>
    <t>1st Half</t>
  </si>
  <si>
    <t>Win Margin</t>
  </si>
  <si>
    <t>Player</t>
  </si>
  <si>
    <t>Lebron</t>
  </si>
  <si>
    <t>AD</t>
  </si>
  <si>
    <t>Kawhi</t>
  </si>
  <si>
    <t>Paul George</t>
  </si>
  <si>
    <t>Russ</t>
  </si>
  <si>
    <t>Pat Bev</t>
  </si>
  <si>
    <t>Lonnie</t>
  </si>
  <si>
    <t>Zubac</t>
  </si>
  <si>
    <t>Wall</t>
  </si>
  <si>
    <t>Marcus</t>
  </si>
  <si>
    <t>Reggie</t>
  </si>
  <si>
    <t>Points</t>
  </si>
  <si>
    <t>O 24.5</t>
  </si>
  <si>
    <t>O 17.5</t>
  </si>
  <si>
    <t>O 20</t>
  </si>
  <si>
    <t>O 14.5</t>
  </si>
  <si>
    <t>O 7.5</t>
  </si>
  <si>
    <t>O 10.5</t>
  </si>
  <si>
    <t>O 8.5</t>
  </si>
  <si>
    <t>Shots</t>
  </si>
  <si>
    <t>Assists</t>
  </si>
  <si>
    <t>O 3.5</t>
  </si>
  <si>
    <t>O 1.5</t>
  </si>
  <si>
    <t>Rebounds</t>
  </si>
  <si>
    <t>O 9.5</t>
  </si>
  <si>
    <t>O 5.5</t>
  </si>
  <si>
    <t>O 2.5</t>
  </si>
  <si>
    <t>Threes</t>
  </si>
  <si>
    <t>O 0.5</t>
  </si>
  <si>
    <t>No LBJ &amp; AD</t>
  </si>
  <si>
    <t>No Kawhi</t>
  </si>
  <si>
    <t>REB</t>
  </si>
  <si>
    <t>AST</t>
  </si>
  <si>
    <t>3PT</t>
  </si>
  <si>
    <t>U 17.5</t>
  </si>
  <si>
    <t>NOP vs CHA</t>
  </si>
  <si>
    <t>Zion</t>
  </si>
  <si>
    <t>Terry</t>
  </si>
  <si>
    <t>O 21.5</t>
  </si>
  <si>
    <t>BI</t>
  </si>
  <si>
    <t>O 22.5</t>
  </si>
  <si>
    <t>CHI vs WAS</t>
  </si>
  <si>
    <t>Demar</t>
  </si>
  <si>
    <t>O 27.5</t>
  </si>
  <si>
    <t>O 4.5</t>
  </si>
  <si>
    <t>Kuzma</t>
  </si>
  <si>
    <t>Ayo</t>
  </si>
  <si>
    <t>O 12.5</t>
  </si>
  <si>
    <t>Porzingis</t>
  </si>
  <si>
    <t>Vucevic</t>
  </si>
  <si>
    <t>Beal</t>
  </si>
  <si>
    <t>SAS vs IND</t>
  </si>
  <si>
    <t>Keldon</t>
  </si>
  <si>
    <t>O 6.5</t>
  </si>
  <si>
    <t>Tyrese</t>
  </si>
  <si>
    <t>O 18.5</t>
  </si>
  <si>
    <t>Devin</t>
  </si>
  <si>
    <t>O 16.5</t>
  </si>
  <si>
    <t>Jalen</t>
  </si>
  <si>
    <t>O 13.5</t>
  </si>
  <si>
    <t>Buddy</t>
  </si>
  <si>
    <t>Bennedict</t>
  </si>
  <si>
    <t>ORL vs ATL</t>
  </si>
  <si>
    <t>TOR vs BKN</t>
  </si>
  <si>
    <t>BOS vs MIA</t>
  </si>
  <si>
    <t>DET vs NYK</t>
  </si>
  <si>
    <t>MEM vs HOU</t>
  </si>
  <si>
    <t>UTA vs MIN</t>
  </si>
  <si>
    <t>DEN vs GSW</t>
  </si>
  <si>
    <t>PHX vs POR</t>
  </si>
  <si>
    <t>High</t>
  </si>
  <si>
    <t>Low</t>
  </si>
  <si>
    <t>Average</t>
  </si>
  <si>
    <t>Vegas M/L</t>
  </si>
  <si>
    <t>Vegas Spread</t>
  </si>
  <si>
    <t>Vegas O/U</t>
  </si>
  <si>
    <t>Pick</t>
  </si>
  <si>
    <t>Diff</t>
  </si>
  <si>
    <t>1.2 = 220.6</t>
  </si>
  <si>
    <t>-1.2 = 219.4</t>
  </si>
  <si>
    <t xml:space="preserve"> 220.0</t>
  </si>
  <si>
    <t>Under</t>
  </si>
  <si>
    <t>Actual Score</t>
  </si>
  <si>
    <t>Last 3</t>
  </si>
  <si>
    <t>Home</t>
  </si>
  <si>
    <t>Away</t>
  </si>
  <si>
    <t>PPG</t>
  </si>
  <si>
    <t>OPP PPG</t>
  </si>
  <si>
    <t>OPP Team</t>
  </si>
  <si>
    <t>Team 1</t>
  </si>
  <si>
    <t>Team 2</t>
  </si>
  <si>
    <t>Home / Away</t>
  </si>
  <si>
    <t>Math 1</t>
  </si>
  <si>
    <t>Math 2</t>
  </si>
  <si>
    <t>Math 3</t>
  </si>
  <si>
    <t>-</t>
  </si>
  <si>
    <t>Pace Pts</t>
  </si>
  <si>
    <t>Opp Points</t>
  </si>
  <si>
    <t>Opp Pace Pts</t>
  </si>
  <si>
    <t>Pace</t>
  </si>
  <si>
    <t>Other Pts</t>
  </si>
  <si>
    <t>Other TOT Pace Pts</t>
  </si>
  <si>
    <t>Poss Per Gm</t>
  </si>
  <si>
    <t>Total Pot FGA</t>
  </si>
  <si>
    <t>Offense Eff</t>
  </si>
  <si>
    <t>Opp Total Pot FGA</t>
  </si>
  <si>
    <t>True Shooting</t>
  </si>
  <si>
    <t>Effective FG</t>
  </si>
  <si>
    <t>Defense Eff</t>
  </si>
  <si>
    <t>Opp EFG</t>
  </si>
  <si>
    <t>Opp TS</t>
  </si>
  <si>
    <t>Eff Poss Ratio</t>
  </si>
  <si>
    <t xml:space="preserve">Opp Eff Poss Ratio </t>
  </si>
  <si>
    <t>FGA Per Game</t>
  </si>
  <si>
    <t>3 Pointers FGA</t>
  </si>
  <si>
    <t>Avg 1</t>
  </si>
  <si>
    <t>Pot 2 Pointers</t>
  </si>
  <si>
    <t>Avg 2</t>
  </si>
  <si>
    <t>Pot 3 Pointers</t>
  </si>
  <si>
    <t xml:space="preserve">Pts per Poss </t>
  </si>
  <si>
    <t>Low Total</t>
  </si>
  <si>
    <t>Opp Pts per Poss</t>
  </si>
  <si>
    <t>High Total</t>
  </si>
  <si>
    <t xml:space="preserve">Pts Pace </t>
  </si>
  <si>
    <t xml:space="preserve">Average Total </t>
  </si>
  <si>
    <t>Opp Pts Pace</t>
  </si>
  <si>
    <t>Vegas Odds</t>
  </si>
  <si>
    <t>Free Throws Att</t>
  </si>
  <si>
    <t>Opp Pot 2Pts</t>
  </si>
  <si>
    <t>Lost</t>
  </si>
  <si>
    <t>Opp Pot 3Pts</t>
  </si>
  <si>
    <t>Win Rate</t>
  </si>
  <si>
    <t>Opp Ft FGA</t>
  </si>
  <si>
    <t>Opp FGA Per Game</t>
  </si>
  <si>
    <t>Opp 3 Pointers FGA</t>
  </si>
  <si>
    <t>Total PPG</t>
  </si>
  <si>
    <t>Opp Total PPG</t>
  </si>
  <si>
    <t>Total 2Pt, 3Pt, Ft</t>
  </si>
  <si>
    <t>Opp Total 2Pt, 3Pt, Ft</t>
  </si>
  <si>
    <t>Both</t>
  </si>
  <si>
    <t>His</t>
  </si>
  <si>
    <t>NO</t>
  </si>
  <si>
    <t>MB</t>
  </si>
  <si>
    <t>Daegu KOGAS</t>
  </si>
  <si>
    <t>Seoul SK</t>
  </si>
  <si>
    <t>Wonju Dongbu</t>
  </si>
  <si>
    <t>Suwon KT</t>
  </si>
  <si>
    <t>Jeonju KCC</t>
  </si>
  <si>
    <t>Ulsan Hyundai</t>
  </si>
  <si>
    <t>Seoul Samsung</t>
  </si>
  <si>
    <t>Anyang KGC</t>
  </si>
  <si>
    <t>Akita Northern</t>
  </si>
  <si>
    <t>Okinawa Ryukyu</t>
  </si>
  <si>
    <t>Yokohama B-Cors</t>
  </si>
  <si>
    <t>Ibaraki Robots</t>
  </si>
  <si>
    <t>Kyoto Hannaryz</t>
  </si>
  <si>
    <t>Niigata Albirex</t>
  </si>
  <si>
    <t>Nagoya Diamond</t>
  </si>
  <si>
    <t>Levanga Hokkaido</t>
  </si>
  <si>
    <t>Utsunomiya Brex</t>
  </si>
  <si>
    <t>Alvark Tokyo</t>
  </si>
  <si>
    <t>Gunma Crane</t>
  </si>
  <si>
    <t>Toyama Grouses</t>
  </si>
  <si>
    <t>Sendai 89ers</t>
  </si>
  <si>
    <t>Nagano Shinshu</t>
  </si>
  <si>
    <t>Hiroshima Dragon</t>
  </si>
  <si>
    <t>Fighting Eagles</t>
  </si>
  <si>
    <t>Chiba Jets</t>
  </si>
  <si>
    <t>Shiga Lake Stars</t>
  </si>
  <si>
    <t>Kawasaki Brave</t>
  </si>
  <si>
    <t>Mikawa Sea</t>
  </si>
  <si>
    <t>Sun Rockers</t>
  </si>
  <si>
    <t>Shimane Susanoo</t>
  </si>
  <si>
    <t>Osaka Evessa</t>
  </si>
  <si>
    <t>SAN-EN NeoPhoenix</t>
  </si>
  <si>
    <t>The Bet</t>
  </si>
  <si>
    <t>Over</t>
  </si>
  <si>
    <t>Actual</t>
  </si>
  <si>
    <t>Results</t>
  </si>
  <si>
    <t>Ja Morant</t>
  </si>
  <si>
    <t>Column6</t>
  </si>
  <si>
    <t>Desmond Bane</t>
  </si>
  <si>
    <t>Steven Adams</t>
  </si>
  <si>
    <t>De'Aaron Fox</t>
  </si>
  <si>
    <t>Domantas Sabonis</t>
  </si>
  <si>
    <t>Keegan Murray</t>
  </si>
  <si>
    <t>Kevin Huerter</t>
  </si>
  <si>
    <t>Harrison Barnes</t>
  </si>
  <si>
    <t>Dillon Brooks</t>
  </si>
  <si>
    <t>Santi Aldama</t>
  </si>
  <si>
    <t>Column3</t>
  </si>
  <si>
    <t>Column9</t>
  </si>
  <si>
    <t>Christian Wood</t>
  </si>
  <si>
    <t>Spencer Dinwiddie</t>
  </si>
  <si>
    <t>Reggie Bullock</t>
  </si>
  <si>
    <t>Dorian Finney-Smith</t>
  </si>
  <si>
    <t>JaVale McGee</t>
  </si>
  <si>
    <t>Shai Gilgeous-Alexander</t>
  </si>
  <si>
    <t>Luguentz Dort</t>
  </si>
  <si>
    <t>Tre Mann</t>
  </si>
  <si>
    <t>Jeremiah Robinson-Earl</t>
  </si>
  <si>
    <t>Rebs</t>
  </si>
  <si>
    <t>Ast</t>
  </si>
  <si>
    <t>Players_1</t>
  </si>
  <si>
    <t>Players_2</t>
  </si>
  <si>
    <t>Assits</t>
  </si>
  <si>
    <t>Players_3</t>
  </si>
  <si>
    <t>Rk</t>
  </si>
  <si>
    <t>Pos</t>
  </si>
  <si>
    <t>Age</t>
  </si>
  <si>
    <t>Tm</t>
  </si>
  <si>
    <t>G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</si>
  <si>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</si>
  <si>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</si>
  <si>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</si>
  <si>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</si>
  <si>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</si>
  <si>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</si>
  <si>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</si>
  <si>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</si>
  <si>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</si>
  <si>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</si>
  <si>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</si>
  <si>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</si>
  <si>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</si>
  <si>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</si>
  <si>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</si>
  <si>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</si>
  <si>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</si>
  <si>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STL</t>
  </si>
  <si>
    <t>BLK</t>
  </si>
  <si>
    <t>TOV</t>
  </si>
  <si>
    <t>PF</t>
  </si>
  <si>
    <t>Precious Achiuwa</t>
  </si>
  <si>
    <t>C</t>
  </si>
  <si>
    <t>Ochai Agbaji</t>
  </si>
  <si>
    <t>SG</t>
  </si>
  <si>
    <t>Nickeil Alexander-Walker</t>
  </si>
  <si>
    <t>Grayson Allen</t>
  </si>
  <si>
    <t>Jarrett Allen</t>
  </si>
  <si>
    <t>Jose Alvarado</t>
  </si>
  <si>
    <t>PG</t>
  </si>
  <si>
    <t>Kyle Anderson</t>
  </si>
  <si>
    <t>Giannis Antetokounmpo</t>
  </si>
  <si>
    <t>Thanasis Antetokounmpo</t>
  </si>
  <si>
    <t>SF</t>
  </si>
  <si>
    <t>Cole Anthony</t>
  </si>
  <si>
    <t>OG Anunoby</t>
  </si>
  <si>
    <t>Ryan Arcidiacono</t>
  </si>
  <si>
    <t>Deni Avdija</t>
  </si>
  <si>
    <t>Deandre Ayton</t>
  </si>
  <si>
    <t>Mo Bamba</t>
  </si>
  <si>
    <t>Paolo Banchero</t>
  </si>
  <si>
    <t>Dalano Banton</t>
  </si>
  <si>
    <t>Scottie Barnes</t>
  </si>
  <si>
    <t>RJ Barrett</t>
  </si>
  <si>
    <t>Will Barton</t>
  </si>
  <si>
    <t>Keita Bates-Diop</t>
  </si>
  <si>
    <t>Nicolas Batum</t>
  </si>
  <si>
    <t>Darius Bazley</t>
  </si>
  <si>
    <t>Bradley Beal</t>
  </si>
  <si>
    <t>Malik Beasley</t>
  </si>
  <si>
    <t>MarJon Beauchamp</t>
  </si>
  <si>
    <t>Patrick Beverley</t>
  </si>
  <si>
    <t>Saddiq Bey</t>
  </si>
  <si>
    <t>Khem Birch</t>
  </si>
  <si>
    <t>Goga Bitadze</t>
  </si>
  <si>
    <t>Bismack Biyombo</t>
  </si>
  <si>
    <t>Buddy Boeheim</t>
  </si>
  <si>
    <t>Bojan Bogdanović</t>
  </si>
  <si>
    <t>Bol Bol</t>
  </si>
  <si>
    <t>Leandro Bolmaro</t>
  </si>
  <si>
    <t>Devin Booker</t>
  </si>
  <si>
    <t>Brandon Boston Jr.</t>
  </si>
  <si>
    <t>Chris Boucher</t>
  </si>
  <si>
    <t>James Bouknight</t>
  </si>
  <si>
    <t>CHO</t>
  </si>
  <si>
    <t>Tony Bradley</t>
  </si>
  <si>
    <t>Christian Braun</t>
  </si>
  <si>
    <t>Mikal Bridges</t>
  </si>
  <si>
    <t>Oshae Brissett</t>
  </si>
  <si>
    <t>Bruce Brown</t>
  </si>
  <si>
    <t>Greg Brown III</t>
  </si>
  <si>
    <t>Moses Brown</t>
  </si>
  <si>
    <t>Troy Brown Jr.</t>
  </si>
  <si>
    <t>Jalen Brunson</t>
  </si>
  <si>
    <t>Kentavious Caldwell-Pope</t>
  </si>
  <si>
    <t>Facundo Campazzo</t>
  </si>
  <si>
    <t>Vlatko Čančar</t>
  </si>
  <si>
    <t>Clint Capela</t>
  </si>
  <si>
    <t>Jevon Carter</t>
  </si>
  <si>
    <t>Wendell Carter Jr.</t>
  </si>
  <si>
    <t>Alex Caruso</t>
  </si>
  <si>
    <t>Kennedy Chandler</t>
  </si>
  <si>
    <t>Max Christie</t>
  </si>
  <si>
    <t>Josh Christopher</t>
  </si>
  <si>
    <t>Brandon Clarke</t>
  </si>
  <si>
    <t>Jordan Clarkson</t>
  </si>
  <si>
    <t>Nic Claxton</t>
  </si>
  <si>
    <t>BRK</t>
  </si>
  <si>
    <t>Amir Coffey</t>
  </si>
  <si>
    <t>John Collins</t>
  </si>
  <si>
    <t>Zach Collins</t>
  </si>
  <si>
    <t>Mike Conley</t>
  </si>
  <si>
    <t>Robert Covington</t>
  </si>
  <si>
    <t>Torrey Craig</t>
  </si>
  <si>
    <t>Cade Cunningham</t>
  </si>
  <si>
    <t>Dyson Daniels</t>
  </si>
  <si>
    <t>Johnny Davis</t>
  </si>
  <si>
    <t>Terence Davis</t>
  </si>
  <si>
    <t>Dewayne Dedmon</t>
  </si>
  <si>
    <t>DeMar DeRozan</t>
  </si>
  <si>
    <t>Hamidou Diallo</t>
  </si>
  <si>
    <t>Gorgui Dieng</t>
  </si>
  <si>
    <t>Ousmane Dieng</t>
  </si>
  <si>
    <t>Donte DiVincenzo</t>
  </si>
  <si>
    <t>Luka Dončić</t>
  </si>
  <si>
    <t>Tyler Dorsey</t>
  </si>
  <si>
    <t>Ayo Dosunmu</t>
  </si>
  <si>
    <t>Goran Dragić</t>
  </si>
  <si>
    <t>Andre Drummond</t>
  </si>
  <si>
    <t>Chris Duarte</t>
  </si>
  <si>
    <t>Jalen Duren</t>
  </si>
  <si>
    <t>Tari Eason</t>
  </si>
  <si>
    <t>Anthony Edwards</t>
  </si>
  <si>
    <t>Kessler Edwards</t>
  </si>
  <si>
    <t>Drew Eubanks</t>
  </si>
  <si>
    <t>Bruno Fernando</t>
  </si>
  <si>
    <t>Malachi Flynn</t>
  </si>
  <si>
    <t>Simone Fontecchio</t>
  </si>
  <si>
    <t>Bryn Forbes</t>
  </si>
  <si>
    <t>Trent Forrest</t>
  </si>
  <si>
    <t>Evan Fournier</t>
  </si>
  <si>
    <t>Wenyen Gabriel</t>
  </si>
  <si>
    <t>Daniel Gafford</t>
  </si>
  <si>
    <t>Darius Garland</t>
  </si>
  <si>
    <t>Usman Garuba</t>
  </si>
  <si>
    <t>Rudy Gay</t>
  </si>
  <si>
    <t>Taj Gibson</t>
  </si>
  <si>
    <t>Josh Giddey</t>
  </si>
  <si>
    <t>Anthony Gill</t>
  </si>
  <si>
    <t>Rudy Gobert</t>
  </si>
  <si>
    <t>Jordan Goodwin</t>
  </si>
  <si>
    <t>Aaron Gordon</t>
  </si>
  <si>
    <t>Eric Gordon</t>
  </si>
  <si>
    <t>Devonte' Graham</t>
  </si>
  <si>
    <t>Jerami Grant</t>
  </si>
  <si>
    <t>A.J. Green</t>
  </si>
  <si>
    <t>Jalen Green</t>
  </si>
  <si>
    <t>JaMychal Green</t>
  </si>
  <si>
    <t>Javonte Green</t>
  </si>
  <si>
    <t>Jeff Green</t>
  </si>
  <si>
    <t>Josh Green</t>
  </si>
  <si>
    <t>AJ Griffin</t>
  </si>
  <si>
    <t>Blake Griffin</t>
  </si>
  <si>
    <t>Rui Hachimura</t>
  </si>
  <si>
    <t>Tyrese Haliburton</t>
  </si>
  <si>
    <t>R.J. Hampton</t>
  </si>
  <si>
    <t>Tim Hardaway Jr.</t>
  </si>
  <si>
    <t>Jaden Hardy</t>
  </si>
  <si>
    <t>Montrezl Harrell</t>
  </si>
  <si>
    <t>Joe Harris</t>
  </si>
  <si>
    <t>Kevon Harris</t>
  </si>
  <si>
    <t>Josh Hart</t>
  </si>
  <si>
    <t>Isaiah Hartenstein</t>
  </si>
  <si>
    <t>Udonis Haslem</t>
  </si>
  <si>
    <t>Sam Hauser</t>
  </si>
  <si>
    <t>Jaxson Hayes</t>
  </si>
  <si>
    <t>Killian Hayes</t>
  </si>
  <si>
    <t>Gordon Hayward</t>
  </si>
  <si>
    <t>Juancho Hernangómez</t>
  </si>
  <si>
    <t>Willy Hernangómez</t>
  </si>
  <si>
    <t>Buddy Hield</t>
  </si>
  <si>
    <t>Haywood Highsmith</t>
  </si>
  <si>
    <t>George Hill</t>
  </si>
  <si>
    <t>Malcolm Hill</t>
  </si>
  <si>
    <t>Aaron Holiday</t>
  </si>
  <si>
    <t>Jrue Holiday</t>
  </si>
  <si>
    <t>Justin Holiday</t>
  </si>
  <si>
    <t>Richaun Holmes</t>
  </si>
  <si>
    <t>Talen Horton-Tucker</t>
  </si>
  <si>
    <t>Danuel House Jr.</t>
  </si>
  <si>
    <t>Caleb Houstan</t>
  </si>
  <si>
    <t>Trevor Hudgins</t>
  </si>
  <si>
    <t>De'Andre Hunter</t>
  </si>
  <si>
    <t>Bones Hyland</t>
  </si>
  <si>
    <t>Serge Ibaka</t>
  </si>
  <si>
    <t>Brandon Ingram</t>
  </si>
  <si>
    <t>Jaden Ivey</t>
  </si>
  <si>
    <t>Isaiah Jackson</t>
  </si>
  <si>
    <t>Justin Jackson</t>
  </si>
  <si>
    <t>Reggie Jackson</t>
  </si>
  <si>
    <t>LeBron James</t>
  </si>
  <si>
    <t>Ty Jerome</t>
  </si>
  <si>
    <t>Isaiah Joe</t>
  </si>
  <si>
    <t>Cameron Johnson</t>
  </si>
  <si>
    <t>Jalen Johnson</t>
  </si>
  <si>
    <t>James Johnson</t>
  </si>
  <si>
    <t>Keldon Johnson</t>
  </si>
  <si>
    <t>Keon Johnson</t>
  </si>
  <si>
    <t>Nikola Jokić</t>
  </si>
  <si>
    <t>Damian Jones</t>
  </si>
  <si>
    <t>Derrick Jones Jr.</t>
  </si>
  <si>
    <t>Herbert Jones</t>
  </si>
  <si>
    <t>Kai Jones</t>
  </si>
  <si>
    <t>Tre Jones</t>
  </si>
  <si>
    <t>Tyus Jones</t>
  </si>
  <si>
    <t>DeAndre Jordan</t>
  </si>
  <si>
    <t>Cory Joseph</t>
  </si>
  <si>
    <t>Nikola Jović</t>
  </si>
  <si>
    <t>Trevor Keels</t>
  </si>
  <si>
    <t>Luke Kennard</t>
  </si>
  <si>
    <t>Walker Kessler</t>
  </si>
  <si>
    <t>Braxton Key</t>
  </si>
  <si>
    <t>Maxi Kleber</t>
  </si>
  <si>
    <t>Nathan Knight</t>
  </si>
  <si>
    <t>Kevin Knox</t>
  </si>
  <si>
    <t>Christian Koloko</t>
  </si>
  <si>
    <t>John Konchar</t>
  </si>
  <si>
    <t>Furkan Korkmaz</t>
  </si>
  <si>
    <t>Luke Kornet</t>
  </si>
  <si>
    <t>Vit Krejci</t>
  </si>
  <si>
    <t>Jonathan Kuminga</t>
  </si>
  <si>
    <t>Kyle Kuzma</t>
  </si>
  <si>
    <t>Jock Landale</t>
  </si>
  <si>
    <t>Romeo Langford</t>
  </si>
  <si>
    <t>Jake LaRavia</t>
  </si>
  <si>
    <t>Zach LaVine</t>
  </si>
  <si>
    <t>Damion Lee</t>
  </si>
  <si>
    <t>Kawhi Leonard</t>
  </si>
  <si>
    <t>Caris LeVert</t>
  </si>
  <si>
    <t>Damian Lillard</t>
  </si>
  <si>
    <t>Nassir Little</t>
  </si>
  <si>
    <t>Isaiah Livers</t>
  </si>
  <si>
    <t>Kenneth Lofton Jr.</t>
  </si>
  <si>
    <t>Brook Lopez</t>
  </si>
  <si>
    <t>Robin Lopez</t>
  </si>
  <si>
    <t>Kevin Love</t>
  </si>
  <si>
    <t>Trey Lyles</t>
  </si>
  <si>
    <t>Théo Maledon</t>
  </si>
  <si>
    <t>Sandro Mamukelashvili</t>
  </si>
  <si>
    <t>Terance Mann</t>
  </si>
  <si>
    <t>Boban Marjanović</t>
  </si>
  <si>
    <t>Lauri Markkanen</t>
  </si>
  <si>
    <t>Naji Marshall</t>
  </si>
  <si>
    <t>Cody Martin</t>
  </si>
  <si>
    <t>Kenyon Martin Jr.</t>
  </si>
  <si>
    <t>Tyrese Martin</t>
  </si>
  <si>
    <t>Garrison Mathews</t>
  </si>
  <si>
    <t>Bennedict Mathurin</t>
  </si>
  <si>
    <t>Wesley Matthews</t>
  </si>
  <si>
    <t>Miles McBride</t>
  </si>
  <si>
    <t>CJ McCollum</t>
  </si>
  <si>
    <t>T.J. McConnell</t>
  </si>
  <si>
    <t>Jaden McDaniels</t>
  </si>
  <si>
    <t>Jalen McDaniels</t>
  </si>
  <si>
    <t>Doug McDermott</t>
  </si>
  <si>
    <t>Bryce McGowens</t>
  </si>
  <si>
    <t>Rodney McGruder</t>
  </si>
  <si>
    <t>Jordan McLaughlin</t>
  </si>
  <si>
    <t>De'Anthony Melton</t>
  </si>
  <si>
    <t>Chimezie Metu</t>
  </si>
  <si>
    <t>Patty Mills</t>
  </si>
  <si>
    <t>Shake Milton</t>
  </si>
  <si>
    <t>Davion Mitchell</t>
  </si>
  <si>
    <t>Donovan Mitchell</t>
  </si>
  <si>
    <t>Evan Mobley</t>
  </si>
  <si>
    <t>Isaiah Mobley</t>
  </si>
  <si>
    <t>Malik Monk</t>
  </si>
  <si>
    <t>Moses Moody</t>
  </si>
  <si>
    <t>Wendell Moore Jr.</t>
  </si>
  <si>
    <t>Marcus Morris</t>
  </si>
  <si>
    <t>Markieff Morris</t>
  </si>
  <si>
    <t>Monte Morris</t>
  </si>
  <si>
    <t>Trey Murphy III</t>
  </si>
  <si>
    <t>Dejounte Murray</t>
  </si>
  <si>
    <t>Jamal Murray</t>
  </si>
  <si>
    <t>Mike Muscala</t>
  </si>
  <si>
    <t>Svi Mykhailiuk</t>
  </si>
  <si>
    <t>Larry Nance Jr.</t>
  </si>
  <si>
    <t>Andrew Nembhard</t>
  </si>
  <si>
    <t>Aaron Nesmith</t>
  </si>
  <si>
    <t>Raul Neto</t>
  </si>
  <si>
    <t>Georges Niang</t>
  </si>
  <si>
    <t>Daishen Nix</t>
  </si>
  <si>
    <t>Zeke Nnaji</t>
  </si>
  <si>
    <t>Jaylen Nowell</t>
  </si>
  <si>
    <t>Kendrick Nunn</t>
  </si>
  <si>
    <t>Jusuf Nurkić</t>
  </si>
  <si>
    <t>Jordan Nwora</t>
  </si>
  <si>
    <t>Royce O'Neale</t>
  </si>
  <si>
    <t>Chuma Okeke</t>
  </si>
  <si>
    <t>Josh Okogie</t>
  </si>
  <si>
    <t>Onyeka Okongwu</t>
  </si>
  <si>
    <t>Isaac Okoro</t>
  </si>
  <si>
    <t>KZ Okpala</t>
  </si>
  <si>
    <t>Kelly Olynyk</t>
  </si>
  <si>
    <t>Eugene Omoruyi</t>
  </si>
  <si>
    <t>Cedi Osman</t>
  </si>
  <si>
    <t>Kelly Oubre Jr.</t>
  </si>
  <si>
    <t>Chris Paul</t>
  </si>
  <si>
    <t>Cameron Payne</t>
  </si>
  <si>
    <t>Theo Pinson</t>
  </si>
  <si>
    <t>Scotty Pippen Jr.</t>
  </si>
  <si>
    <t>Mason Plumlee</t>
  </si>
  <si>
    <t>Jakob Poeltl</t>
  </si>
  <si>
    <t>Aleksej Pokusevski</t>
  </si>
  <si>
    <t>Kevin Porter Jr.</t>
  </si>
  <si>
    <t>Michael Porter Jr.</t>
  </si>
  <si>
    <t>Bobby Portis</t>
  </si>
  <si>
    <t>Kristaps Porziņģis</t>
  </si>
  <si>
    <t>Dwight Powell</t>
  </si>
  <si>
    <t>Norman Powell</t>
  </si>
  <si>
    <t>Jason Preston</t>
  </si>
  <si>
    <t>Joshua Primo</t>
  </si>
  <si>
    <t>Taurean Prince</t>
  </si>
  <si>
    <t>Immanuel Quickley</t>
  </si>
  <si>
    <t>Julius Randle</t>
  </si>
  <si>
    <t>Cam Reddish</t>
  </si>
  <si>
    <t>Davon Reed</t>
  </si>
  <si>
    <t>Paul Reed</t>
  </si>
  <si>
    <t>Naz Reid</t>
  </si>
  <si>
    <t>Nick Richards</t>
  </si>
  <si>
    <t>Josh Richardson</t>
  </si>
  <si>
    <t>Austin Rivers</t>
  </si>
  <si>
    <t>Duncan Robinson</t>
  </si>
  <si>
    <t>Mitchell Robinson</t>
  </si>
  <si>
    <t>Isaiah Roby</t>
  </si>
  <si>
    <t>David Roddy</t>
  </si>
  <si>
    <t>Ryan Rollins</t>
  </si>
  <si>
    <t>Derrick Rose</t>
  </si>
  <si>
    <t>Terrence Ross</t>
  </si>
  <si>
    <t>Terry Rozier</t>
  </si>
  <si>
    <t>D'Angelo Russell</t>
  </si>
  <si>
    <t>Matt Ryan</t>
  </si>
  <si>
    <t>Dario Šarić</t>
  </si>
  <si>
    <t>Alperen Şengün</t>
  </si>
  <si>
    <t>Collin Sexton</t>
  </si>
  <si>
    <t>Landry Shamet</t>
  </si>
  <si>
    <t>Day'Ron Sharpe</t>
  </si>
  <si>
    <t>Shaedon Sharpe</t>
  </si>
  <si>
    <t>Pascal Siakam</t>
  </si>
  <si>
    <t>Marko Simonovic</t>
  </si>
  <si>
    <t>Anfernee Simons</t>
  </si>
  <si>
    <t>Jericho Sims</t>
  </si>
  <si>
    <t>Dennis Smith Jr.</t>
  </si>
  <si>
    <t>Dru Smith</t>
  </si>
  <si>
    <t>Ish Smith</t>
  </si>
  <si>
    <t>Jabari Smith Jr.</t>
  </si>
  <si>
    <t>Jalen Smith</t>
  </si>
  <si>
    <t>Jeremy Sochan</t>
  </si>
  <si>
    <t>Jaden Springer</t>
  </si>
  <si>
    <t>Lamar Stevens</t>
  </si>
  <si>
    <t>Isaiah Stewart</t>
  </si>
  <si>
    <t>Max Strus</t>
  </si>
  <si>
    <t>Jalen Suggs</t>
  </si>
  <si>
    <t>Edmond Sumner</t>
  </si>
  <si>
    <t>Cole Swider</t>
  </si>
  <si>
    <t>Jae'Sean Tate</t>
  </si>
  <si>
    <t>Terry Taylor</t>
  </si>
  <si>
    <t>Dalen Terry</t>
  </si>
  <si>
    <t>Cam Thomas</t>
  </si>
  <si>
    <t>JT Thor</t>
  </si>
  <si>
    <t>Matisse Thybulle</t>
  </si>
  <si>
    <t>Xavier Tillman Sr.</t>
  </si>
  <si>
    <t>Isaiah Todd</t>
  </si>
  <si>
    <t>Obi Toppin</t>
  </si>
  <si>
    <t>Juan Toscano-Anderson</t>
  </si>
  <si>
    <t>Karl-Anthony Towns</t>
  </si>
  <si>
    <t>Gary Trent Jr.</t>
  </si>
  <si>
    <t>Myles Turner</t>
  </si>
  <si>
    <t>Jonas Valančiūnas</t>
  </si>
  <si>
    <t>Jarred Vanderbilt</t>
  </si>
  <si>
    <t>Fred VanVleet</t>
  </si>
  <si>
    <t>Devin Vassell</t>
  </si>
  <si>
    <t>Gabe Vincent</t>
  </si>
  <si>
    <t>Noah Vonleh</t>
  </si>
  <si>
    <t>Nikola Vučević</t>
  </si>
  <si>
    <t>Dean Wade</t>
  </si>
  <si>
    <t>Franz Wagner</t>
  </si>
  <si>
    <t>Jabari Walker</t>
  </si>
  <si>
    <t>Lonnie Walker IV</t>
  </si>
  <si>
    <t>John Wall</t>
  </si>
  <si>
    <t>Duane Washington Jr.</t>
  </si>
  <si>
    <t>P.J. Washington</t>
  </si>
  <si>
    <t>Yuta Watanabe</t>
  </si>
  <si>
    <t>Lindy Waters III</t>
  </si>
  <si>
    <t>Peyton Watson</t>
  </si>
  <si>
    <t>Coby White</t>
  </si>
  <si>
    <t>Derrick White</t>
  </si>
  <si>
    <t>Jack White</t>
  </si>
  <si>
    <t>Aaron Wiggins</t>
  </si>
  <si>
    <t>Jalen Williams</t>
  </si>
  <si>
    <t>Jaylin Williams</t>
  </si>
  <si>
    <t>Kenrich Williams</t>
  </si>
  <si>
    <t>Mark Williams</t>
  </si>
  <si>
    <t>Patrick Williams</t>
  </si>
  <si>
    <t>Vince Williams Jr.</t>
  </si>
  <si>
    <t>Zion Williamson</t>
  </si>
  <si>
    <t>Justise Winslow</t>
  </si>
  <si>
    <t>James Wiseman</t>
  </si>
  <si>
    <t>Delon Wright</t>
  </si>
  <si>
    <t>McKinley Wright IV</t>
  </si>
  <si>
    <t>Thaddeus Young</t>
  </si>
  <si>
    <t>Trae Young</t>
  </si>
  <si>
    <t>Ivica Zubac</t>
  </si>
  <si>
    <t>Udoka Azubuike</t>
  </si>
  <si>
    <t>Patrick Baldwin Jr.</t>
  </si>
  <si>
    <t>Malaki Branham</t>
  </si>
  <si>
    <t>Vernon Carey Jr.</t>
  </si>
  <si>
    <t>Justin Champagnie</t>
  </si>
  <si>
    <t>Seth Curry</t>
  </si>
  <si>
    <t>Matthew Dellavedova</t>
  </si>
  <si>
    <t>Moussa Diabaté</t>
  </si>
  <si>
    <t>Mamadi Diakite</t>
  </si>
  <si>
    <t>David Duke Jr.</t>
  </si>
  <si>
    <t>Frank Kaminsky</t>
  </si>
  <si>
    <t>Anthony Lamb</t>
  </si>
  <si>
    <t>Alex Len</t>
  </si>
  <si>
    <t>Chima Moneke</t>
  </si>
  <si>
    <t>Micah Potter</t>
  </si>
  <si>
    <t>Jordan Schakel</t>
  </si>
  <si>
    <t>Admiral Schofield</t>
  </si>
  <si>
    <t>Dereon Seabron</t>
  </si>
  <si>
    <t>Garrett Temple</t>
  </si>
  <si>
    <t>Blake Wesley</t>
  </si>
  <si>
    <t>User ID</t>
  </si>
  <si>
    <t>Customer</t>
  </si>
  <si>
    <t>Kym Kam</t>
  </si>
  <si>
    <t>Anthony Price</t>
  </si>
  <si>
    <t>Requan Booker</t>
  </si>
  <si>
    <t>Jo Jo</t>
  </si>
  <si>
    <t>DeMarco Smith</t>
  </si>
  <si>
    <t>Larryon HeartOf'Alion Johnson</t>
  </si>
  <si>
    <t>Javo Tun</t>
  </si>
  <si>
    <t>Drisha Marshaye</t>
  </si>
  <si>
    <t>Joshua Cuevas</t>
  </si>
  <si>
    <t>Sadia Ware</t>
  </si>
  <si>
    <t>Devontarious Cook</t>
  </si>
  <si>
    <t>Juju Mccormick</t>
  </si>
  <si>
    <t>Chris Heiny</t>
  </si>
  <si>
    <t>Idell Stubbs</t>
  </si>
  <si>
    <t>Malik Heard</t>
  </si>
  <si>
    <t>Anthony D Gordon</t>
  </si>
  <si>
    <t>Jabari Hendricks</t>
  </si>
  <si>
    <t>Dre Key</t>
  </si>
  <si>
    <t>Michael Reed</t>
  </si>
  <si>
    <t>Tee Mac</t>
  </si>
  <si>
    <t>Stackin All Faces</t>
  </si>
  <si>
    <t>Myron Clark</t>
  </si>
  <si>
    <t>Column12</t>
  </si>
  <si>
    <t>Players_4</t>
  </si>
  <si>
    <t>Pts+Ast</t>
  </si>
  <si>
    <t>Column15</t>
  </si>
  <si>
    <t>Players_5</t>
  </si>
  <si>
    <t>Pts+Reb</t>
  </si>
  <si>
    <t>Column18</t>
  </si>
  <si>
    <t>Players_6</t>
  </si>
  <si>
    <t>Reb+Ast</t>
  </si>
  <si>
    <t>Column21</t>
  </si>
  <si>
    <t>Players_7</t>
  </si>
  <si>
    <t>Pts+Reb+Ast</t>
  </si>
  <si>
    <t>Jeff Dowtin</t>
  </si>
  <si>
    <t>Ron Harper Jr.</t>
  </si>
  <si>
    <t>Nerlens Noel</t>
  </si>
  <si>
    <t>Freddy Tiffany</t>
  </si>
  <si>
    <t>Anton Baker</t>
  </si>
  <si>
    <t>Realboston Richery</t>
  </si>
  <si>
    <t>DogGang Moo</t>
  </si>
  <si>
    <t>Portia Wright</t>
  </si>
  <si>
    <t>https://www.facebook.com/groups/FanduelGroup/</t>
  </si>
  <si>
    <t>Group Link</t>
  </si>
  <si>
    <t>Group#</t>
  </si>
  <si>
    <t>https://www.facebook.com/groups/1777671322410692/</t>
  </si>
  <si>
    <t>https://www.facebook.com/groups/223439672664878/</t>
  </si>
  <si>
    <t>https://www.facebook.com/groups/1337419283296251/</t>
  </si>
  <si>
    <t>https://www.facebook.com/groups/3338941583057719/</t>
  </si>
  <si>
    <t>https://www.facebook.com/groups/662419661755925/</t>
  </si>
  <si>
    <t>https://www.facebook.com/groups/253691259286582/</t>
  </si>
  <si>
    <t>https://www.facebook.com/groups/267669675293968/</t>
  </si>
  <si>
    <t>https://www.facebook.com/groups/191423482370496/</t>
  </si>
  <si>
    <t>Jeremiah Neal</t>
  </si>
  <si>
    <t>Kevin Sims</t>
  </si>
  <si>
    <t>Ronin Andrew</t>
  </si>
  <si>
    <t>Lamar Cook Corley</t>
  </si>
  <si>
    <t>Da Money</t>
  </si>
  <si>
    <t>Daysha Denson</t>
  </si>
  <si>
    <t>Rondell Hamlett</t>
  </si>
  <si>
    <t>Chennell Nellycakes Longmire</t>
  </si>
  <si>
    <t>Loren D. Corbin Jr.</t>
  </si>
  <si>
    <t>Montasia Hudson</t>
  </si>
  <si>
    <t>PB Hef</t>
  </si>
  <si>
    <t>Edgar Coronado</t>
  </si>
  <si>
    <t>Pedro Michael DuBose</t>
  </si>
  <si>
    <t>Brandon Doss</t>
  </si>
  <si>
    <t>Andre Jackson</t>
  </si>
  <si>
    <t>HoodRichh Reeskii</t>
  </si>
  <si>
    <t>Nakiesha Robinson</t>
  </si>
  <si>
    <t>Corey Crayton</t>
  </si>
  <si>
    <t>Montrel Bell</t>
  </si>
  <si>
    <t>Ladarrius Herron</t>
  </si>
  <si>
    <t>Franklin Prince Dias</t>
  </si>
  <si>
    <t>Rellie Rell</t>
  </si>
  <si>
    <t>Rav Jules Rude</t>
  </si>
  <si>
    <t>Marlo Bridgeforth</t>
  </si>
  <si>
    <t>Damario Johnson</t>
  </si>
  <si>
    <t>Niqua Logan</t>
  </si>
  <si>
    <t>Spyke Anderson</t>
  </si>
  <si>
    <t>Chyna Brown</t>
  </si>
  <si>
    <t>Kerrea Rashae</t>
  </si>
  <si>
    <t>Anthony Quatrano</t>
  </si>
  <si>
    <t>Steven Silencieux</t>
  </si>
  <si>
    <t>Darius Jefferson</t>
  </si>
  <si>
    <t>Cameron Jackson</t>
  </si>
  <si>
    <t>Malakhi Williams</t>
  </si>
  <si>
    <t>Mike Ramsey</t>
  </si>
  <si>
    <t>Juggin Tito</t>
  </si>
  <si>
    <t>Acelia Davis</t>
  </si>
  <si>
    <t>Wiz Khalifaa</t>
  </si>
  <si>
    <t>Terrence Jackson</t>
  </si>
  <si>
    <t>Anthony Nardella</t>
  </si>
  <si>
    <t>Jay Smilezz Mba</t>
  </si>
  <si>
    <t>Damien Porter</t>
  </si>
  <si>
    <t>Raymond Brown</t>
  </si>
  <si>
    <t>Leayah Marie</t>
  </si>
  <si>
    <t>Keishawn Mccoy</t>
  </si>
  <si>
    <t>Bae Harris</t>
  </si>
  <si>
    <t>Robert Maxwell</t>
  </si>
  <si>
    <t>Moneek Jaee</t>
  </si>
  <si>
    <t>Dre Day</t>
  </si>
  <si>
    <t>Paul Saventa Wooten Sr.</t>
  </si>
  <si>
    <t>Zay Mccraven</t>
  </si>
  <si>
    <t>Scooba Pat</t>
  </si>
  <si>
    <t>Kenyshae Beasley</t>
  </si>
  <si>
    <t>Ronneka MsFree Harvey</t>
  </si>
  <si>
    <t>Devontae Jackson</t>
  </si>
  <si>
    <t>Taylor Northrup</t>
  </si>
  <si>
    <t>Ol Skool</t>
  </si>
  <si>
    <t>Tyrone Tate</t>
  </si>
  <si>
    <t>Kenya Thomas Lewis</t>
  </si>
  <si>
    <t>Jessica Lynn</t>
  </si>
  <si>
    <t>Tim Rogers</t>
  </si>
  <si>
    <t>Russ Hill</t>
  </si>
  <si>
    <t>Pfk Shotta</t>
  </si>
  <si>
    <t>Courtney Sheri</t>
  </si>
  <si>
    <t>Mark Handt</t>
  </si>
  <si>
    <t>Thomas Sampson III</t>
  </si>
  <si>
    <t>Quinton Gholson</t>
  </si>
  <si>
    <t>Amanda Tansey</t>
  </si>
  <si>
    <t>Tyshena Funsize</t>
  </si>
  <si>
    <t>Rodney Rusk Jr.</t>
  </si>
  <si>
    <t>Michael Collier</t>
  </si>
  <si>
    <t>Maria Whetzel</t>
  </si>
  <si>
    <t>Terry Will</t>
  </si>
  <si>
    <t>Abria Kirby</t>
  </si>
  <si>
    <t>Christopher Dryer</t>
  </si>
  <si>
    <t>Wise Guy Gutta</t>
  </si>
  <si>
    <t>U</t>
  </si>
  <si>
    <t>Bey</t>
  </si>
  <si>
    <t>O</t>
  </si>
  <si>
    <t>Ej Davis</t>
  </si>
  <si>
    <t>Consuella Sade'</t>
  </si>
  <si>
    <t>Nate Callme-Linsito Goode</t>
  </si>
  <si>
    <t>Travis Gray</t>
  </si>
  <si>
    <t>Zayvion Johnson</t>
  </si>
  <si>
    <t>Freezz Vann</t>
  </si>
  <si>
    <t>Rhiyan Parker</t>
  </si>
  <si>
    <t>Kamaleah Gentry</t>
  </si>
  <si>
    <t>Eric Wheredacashat Gregory</t>
  </si>
  <si>
    <t>Amanda Guzzello</t>
  </si>
  <si>
    <t>Joshua Obrochta</t>
  </si>
  <si>
    <t>Sheldon Blanton</t>
  </si>
  <si>
    <t>Hon Solo</t>
  </si>
  <si>
    <t>Maq Baits</t>
  </si>
  <si>
    <t>Orlando Moore</t>
  </si>
  <si>
    <t>Key Corley</t>
  </si>
  <si>
    <t>Desmond Winstoo</t>
  </si>
  <si>
    <t>Damar Mcdonald</t>
  </si>
  <si>
    <t>Montanna Williams</t>
  </si>
  <si>
    <t>Jeffery EB Carter</t>
  </si>
  <si>
    <t>Linda M Lee</t>
  </si>
  <si>
    <t>Ty Daley</t>
  </si>
  <si>
    <t>Jalen McEachin</t>
  </si>
  <si>
    <t>Laraine Frances Bryant</t>
  </si>
  <si>
    <t>Louie Toon</t>
  </si>
  <si>
    <t>Jeff Macintyre</t>
  </si>
  <si>
    <t>Josh Jackson</t>
  </si>
  <si>
    <t>ACTUAL</t>
  </si>
  <si>
    <t>Dominick Barlow</t>
  </si>
  <si>
    <t>Charles Bassey</t>
  </si>
  <si>
    <t>Quentin Grimes</t>
  </si>
  <si>
    <t>Jordan Hall</t>
  </si>
  <si>
    <t>Otto Porter Jr.</t>
  </si>
  <si>
    <t>Poppa Don Melton</t>
  </si>
  <si>
    <t>Burnell Flores</t>
  </si>
  <si>
    <t>O 11.5</t>
  </si>
  <si>
    <t>Picked</t>
  </si>
  <si>
    <t>Number</t>
  </si>
  <si>
    <t>Category</t>
  </si>
  <si>
    <t>Stewart</t>
  </si>
  <si>
    <t>Brooks</t>
  </si>
  <si>
    <t>Oubre</t>
  </si>
  <si>
    <t>Durant</t>
  </si>
  <si>
    <t>Monte</t>
  </si>
  <si>
    <t>Randle</t>
  </si>
  <si>
    <t>Patrick Will</t>
  </si>
  <si>
    <t>Edwin Logan</t>
  </si>
  <si>
    <t>Jessica Lewis</t>
  </si>
  <si>
    <t>Jake Harris</t>
  </si>
  <si>
    <t>Daniel Grant</t>
  </si>
  <si>
    <t>Des Braxton</t>
  </si>
  <si>
    <t>Kidd Tonio</t>
  </si>
  <si>
    <t>Jessica Hickerson</t>
  </si>
  <si>
    <t>Alex Woods</t>
  </si>
  <si>
    <t>Marcus Bradford</t>
  </si>
  <si>
    <t>Nick Santos</t>
  </si>
  <si>
    <t>Tay Kari</t>
  </si>
  <si>
    <t>Corey Colbert</t>
  </si>
  <si>
    <t>Niki New</t>
  </si>
  <si>
    <t>Zer Given</t>
  </si>
  <si>
    <t>Tammy Bouie</t>
  </si>
  <si>
    <t>Ray Banz</t>
  </si>
  <si>
    <t>Jonathan Adkins</t>
  </si>
  <si>
    <t>Ross H. Graham</t>
  </si>
  <si>
    <t>Michael Amato Jr</t>
  </si>
  <si>
    <t>Lonnie Syke</t>
  </si>
  <si>
    <t>Leo Boston Road Leo</t>
  </si>
  <si>
    <t>Tom Nguyen</t>
  </si>
  <si>
    <t>NieNi Brown</t>
  </si>
  <si>
    <t>Luis Quinones</t>
  </si>
  <si>
    <t>Tee Horsley</t>
  </si>
  <si>
    <t>Kenneth Jernigan</t>
  </si>
  <si>
    <t>Rashee Wallace</t>
  </si>
  <si>
    <t>Prettyeyez Mays</t>
  </si>
  <si>
    <t>Peso Pak</t>
  </si>
  <si>
    <t>David Bayamon</t>
  </si>
  <si>
    <t>Tiana Latrice</t>
  </si>
  <si>
    <t>Sakeenah Sana</t>
  </si>
  <si>
    <t>Sa'air Green</t>
  </si>
  <si>
    <t>Jordan Box</t>
  </si>
  <si>
    <t>EmilyJason Owens</t>
  </si>
  <si>
    <t>Kawahn Holmes</t>
  </si>
  <si>
    <t>Kevin Higginbotham</t>
  </si>
  <si>
    <t>Shane Johnson</t>
  </si>
  <si>
    <t>Lucy Mae</t>
  </si>
  <si>
    <t>Ivan Jackson</t>
  </si>
  <si>
    <t>Dez Meech</t>
  </si>
  <si>
    <t>Eman Mcguire</t>
  </si>
  <si>
    <t>Andrea Gotti</t>
  </si>
  <si>
    <t>Franklinstein Refined Fulloflove</t>
  </si>
  <si>
    <t>Star Leeta</t>
  </si>
  <si>
    <t>Valentina E Oconnell</t>
  </si>
  <si>
    <t>ChiJem James Smith</t>
  </si>
  <si>
    <t>Jalen Tnb Johnson</t>
  </si>
  <si>
    <t>Vonna SoSolid</t>
  </si>
  <si>
    <t>Christopher Appleton</t>
  </si>
  <si>
    <t>Darryl Ward</t>
  </si>
  <si>
    <t>Carl M Biddings</t>
  </si>
  <si>
    <t>Dashawn Williams</t>
  </si>
  <si>
    <t>Feae Jp</t>
  </si>
  <si>
    <t>Marcus Taylor</t>
  </si>
  <si>
    <t>LaRue Briggs</t>
  </si>
  <si>
    <t>Shanny Glo</t>
  </si>
  <si>
    <t>Pablo Escobar</t>
  </si>
  <si>
    <t>Cardo Brown</t>
  </si>
  <si>
    <t>James Allison</t>
  </si>
  <si>
    <t>Michael Young</t>
  </si>
  <si>
    <t>Jarius Sayles</t>
  </si>
  <si>
    <t>Gogo Stacey</t>
  </si>
  <si>
    <t>Rell Garth</t>
  </si>
  <si>
    <t>Louis Miller</t>
  </si>
  <si>
    <t>Glenn Cummings</t>
  </si>
  <si>
    <t>Unxle Samo</t>
  </si>
  <si>
    <t>Cousin Play</t>
  </si>
  <si>
    <t>Marcos Vazquez</t>
  </si>
  <si>
    <t>Shawn Stevens</t>
  </si>
  <si>
    <t>Sean Joseph</t>
  </si>
  <si>
    <t>Og Luh Earl</t>
  </si>
  <si>
    <t>Sean J Randolph</t>
  </si>
  <si>
    <t>Keith Purp Corner Jr.</t>
  </si>
  <si>
    <t>Scott Davis</t>
  </si>
  <si>
    <t>Travis Ray Dawson</t>
  </si>
  <si>
    <t>Antoine Walton</t>
  </si>
  <si>
    <t>Durrant Heard</t>
  </si>
  <si>
    <t>Nard Mereworld</t>
  </si>
  <si>
    <t>Maliq Scott</t>
  </si>
  <si>
    <t>Keveon Clark</t>
  </si>
  <si>
    <t>Ulysses Williams</t>
  </si>
  <si>
    <t>Brandon Steiner</t>
  </si>
  <si>
    <t>Will Davis</t>
  </si>
  <si>
    <t>Sylvester Saunders III</t>
  </si>
  <si>
    <t>Scott Jumper</t>
  </si>
  <si>
    <t>Shawn Carter</t>
  </si>
  <si>
    <t>Angelo Lo Santiful</t>
  </si>
  <si>
    <t>Ty Brown</t>
  </si>
  <si>
    <t>Lilstud Lyfe</t>
  </si>
  <si>
    <t>Anthony Smith</t>
  </si>
  <si>
    <t>Shaquita Leann</t>
  </si>
  <si>
    <t>James Obeg Freeman</t>
  </si>
  <si>
    <t>Nick Hanna</t>
  </si>
  <si>
    <t>Tierra Collier</t>
  </si>
  <si>
    <t>Colby</t>
  </si>
  <si>
    <t>Tae B Brannon</t>
  </si>
  <si>
    <t>Joshua Griffin</t>
  </si>
  <si>
    <t>Monique Williamson</t>
  </si>
  <si>
    <t>John Jonney</t>
  </si>
  <si>
    <t>Martoniaes Ylh Williams</t>
  </si>
  <si>
    <t>Demetrius Snax Mallett</t>
  </si>
  <si>
    <t>DeKese Cowling</t>
  </si>
  <si>
    <t>Jerome Donald</t>
  </si>
  <si>
    <t>Wolcott D Keith</t>
  </si>
  <si>
    <t>Osito Osito</t>
  </si>
  <si>
    <t>Jadacus Logan</t>
  </si>
  <si>
    <t>Vandyke Phil</t>
  </si>
  <si>
    <t>Keith Gritz Hawkins</t>
  </si>
  <si>
    <t>Delvis Mike Lowrey Chafford</t>
  </si>
  <si>
    <t>Marcell Pratt</t>
  </si>
  <si>
    <t>George Fuller</t>
  </si>
  <si>
    <t>Lydell D Crawley</t>
  </si>
  <si>
    <t>Corey Kispert</t>
  </si>
  <si>
    <t>John Butler</t>
  </si>
  <si>
    <t>Trendon Watford</t>
  </si>
  <si>
    <t>Rafa El</t>
  </si>
  <si>
    <t>Tanisha Jones</t>
  </si>
  <si>
    <t>Long Live Kesh</t>
  </si>
  <si>
    <t>Gutta Gramzz</t>
  </si>
  <si>
    <t>Will Saint Skizzie</t>
  </si>
  <si>
    <t>Christina Brown</t>
  </si>
  <si>
    <t>Marcelino Rodriguez</t>
  </si>
  <si>
    <t>Isaias Aguilera Ovalle</t>
  </si>
  <si>
    <t>Fredrick Brown</t>
  </si>
  <si>
    <t>Autumn Joyce</t>
  </si>
  <si>
    <t>El Beezy</t>
  </si>
  <si>
    <t>Luciano Shug</t>
  </si>
  <si>
    <t>Anthony Flakes</t>
  </si>
  <si>
    <t>Kenny Williams</t>
  </si>
  <si>
    <t>Lutisha Nugent</t>
  </si>
  <si>
    <t>Franklin Saint</t>
  </si>
  <si>
    <t>Scott Robalino</t>
  </si>
  <si>
    <t>Renee Ariel</t>
  </si>
  <si>
    <t>Maya Terry</t>
  </si>
  <si>
    <t>Zack Grant</t>
  </si>
  <si>
    <t>Terik Wiggins</t>
  </si>
  <si>
    <t>Roosevelt Reese</t>
  </si>
  <si>
    <t>Deshawn Williams</t>
  </si>
  <si>
    <t>Jessica Berrios</t>
  </si>
  <si>
    <t>Terence Gochera</t>
  </si>
  <si>
    <t>Maurice Allen</t>
  </si>
  <si>
    <t>Kaso Cash</t>
  </si>
  <si>
    <t>Dre Martin</t>
  </si>
  <si>
    <t>Mohamed Samba</t>
  </si>
  <si>
    <t>Jay Long</t>
  </si>
  <si>
    <t>Taneshia Pittman</t>
  </si>
  <si>
    <t>Sie Sie</t>
  </si>
  <si>
    <t>Les Gilla Dean</t>
  </si>
  <si>
    <t>Adonis Berry</t>
  </si>
  <si>
    <t>Jayson Rhodes</t>
  </si>
  <si>
    <t>Shanice Wells</t>
  </si>
  <si>
    <t>Taja Tyler</t>
  </si>
  <si>
    <t>ElPlaga BackYall</t>
  </si>
  <si>
    <t>Eddie Colon</t>
  </si>
  <si>
    <t>Marshawn Gibbs</t>
  </si>
  <si>
    <t>Caleb McInnes</t>
  </si>
  <si>
    <t>BiggieSauce Drippy</t>
  </si>
  <si>
    <t>Kevin Smith</t>
  </si>
  <si>
    <t>Martin Oraha</t>
  </si>
  <si>
    <t>Alexas Overton</t>
  </si>
  <si>
    <t>Cesar Meraz</t>
  </si>
  <si>
    <t>Kadeem KD Turner</t>
  </si>
  <si>
    <t>Troy Pearson</t>
  </si>
  <si>
    <t>Jasper Alexander</t>
  </si>
  <si>
    <t>Nyaishya Lilly</t>
  </si>
  <si>
    <t>Shaneill Walker</t>
  </si>
  <si>
    <t>Lavelle Jayden</t>
  </si>
  <si>
    <t>Andre Cantey</t>
  </si>
  <si>
    <t>Eric Edub Wright</t>
  </si>
  <si>
    <t>Barry Shane</t>
  </si>
  <si>
    <t>Devante Randall</t>
  </si>
  <si>
    <t>Michael Fraterrigo</t>
  </si>
  <si>
    <t>JaVaughn Motley</t>
  </si>
  <si>
    <t>Jarrett Culver</t>
  </si>
  <si>
    <t>Frank Ntilikina</t>
  </si>
  <si>
    <t>Justin Bilecki</t>
  </si>
  <si>
    <t>Sent Req</t>
  </si>
  <si>
    <t>Yes</t>
  </si>
  <si>
    <t>Kaniyah Brannon</t>
  </si>
  <si>
    <t>Chris Hawkins</t>
  </si>
  <si>
    <t>Imann McKayy</t>
  </si>
  <si>
    <t>Brett Too-trill Bradford</t>
  </si>
  <si>
    <t>Kevin Elliott-Mcintyre</t>
  </si>
  <si>
    <t>Shannon Green</t>
  </si>
  <si>
    <t>Jamar Jackson</t>
  </si>
  <si>
    <t>GoGo Zel</t>
  </si>
  <si>
    <t>Fab Cal</t>
  </si>
  <si>
    <t>Ja'Que Jack Jackson</t>
  </si>
  <si>
    <t>Mayor Bishop Woodbine</t>
  </si>
  <si>
    <t>Tee Macary</t>
  </si>
  <si>
    <t>Jada Monae</t>
  </si>
  <si>
    <t>Janelle Springfield</t>
  </si>
  <si>
    <t>Myles Cheeks</t>
  </si>
  <si>
    <t>Brandon Brown</t>
  </si>
  <si>
    <t>Christian Kamcev</t>
  </si>
  <si>
    <t>Tai Aone</t>
  </si>
  <si>
    <t>Zach Cagle</t>
  </si>
  <si>
    <t>Hollis Herron</t>
  </si>
  <si>
    <t>Binky Renee Johnson</t>
  </si>
  <si>
    <t>Peyton Go Duffy Minter</t>
  </si>
  <si>
    <t>Precious Achiuwa 2022-23 Game Log</t>
  </si>
  <si>
    <t>Steven Adams 2022-23 Game Log</t>
  </si>
  <si>
    <t>Bam Adebayo 2022-23 Game Log</t>
  </si>
  <si>
    <t>Ochai Agbaji 2022-23 Game Log</t>
  </si>
  <si>
    <t>Santi Aldama 2022-23 Game Log</t>
  </si>
  <si>
    <t>Nickeil Alexander-Walker 2022-23 Game Log</t>
  </si>
  <si>
    <t>Grayson Allen 2022-23 Game Log</t>
  </si>
  <si>
    <t>Jarrett Allen 2022-23 Game Log</t>
  </si>
  <si>
    <t>Jose Alvarado 2022-23 Game Log</t>
  </si>
  <si>
    <t>Kyle Anderson 2022-23 Game Log</t>
  </si>
  <si>
    <t>Giannis Antetokounmpo 2022-23 Game Log</t>
  </si>
  <si>
    <t>Thanasis Antetokounmpo 2022-23 Game Log</t>
  </si>
  <si>
    <t>Cole Anthony 2022-23 Game Log</t>
  </si>
  <si>
    <t>OG Anunoby 2022-23 Game Log</t>
  </si>
  <si>
    <t>Ryan Arcidiacono 2022-23 Game Log</t>
  </si>
  <si>
    <t>Deni Avdija 2022-23 Game Log</t>
  </si>
  <si>
    <t>Deandre Ayton 2022-23 Game Log</t>
  </si>
  <si>
    <t>Udoka Azubuike 2022-23 Game Log</t>
  </si>
  <si>
    <t>Patrick Baldwin Jr. 2022-23 Game Log</t>
  </si>
  <si>
    <t>Mo Bamba 2022-23 Game Log</t>
  </si>
  <si>
    <t>Paolo Banchero 2022-23 Game Log</t>
  </si>
  <si>
    <t>Desmond Bane 2022-23 Game Log</t>
  </si>
  <si>
    <t>Dalano Banton 2022-23 Game Log</t>
  </si>
  <si>
    <t>Dominick Barlow 2022-23 Game Log</t>
  </si>
  <si>
    <t>Harrison Barnes 2022-23 Game Log</t>
  </si>
  <si>
    <t>Scottie Barnes 2022-23 Game Log</t>
  </si>
  <si>
    <t>RJ Barrett 2022-23 Game Log</t>
  </si>
  <si>
    <t>Will Barton 2022-23 Game Log</t>
  </si>
  <si>
    <t>Charles Bassey 2022-23 Game Log</t>
  </si>
  <si>
    <t>Keita Bates-Diop 2022-23 Game Log</t>
  </si>
  <si>
    <t>Nicolas Batum 2022-23 Game Log</t>
  </si>
  <si>
    <t>Darius Bazley 2022-23 Game Log</t>
  </si>
  <si>
    <t>Bradley Beal 2022-23 Game Log</t>
  </si>
  <si>
    <t>Malik Beasley 2022-23 Game Log</t>
  </si>
  <si>
    <t>MarJon Beauchamp 2022-23 Game Log</t>
  </si>
  <si>
    <t>Patrick Beverley 2022-23 Game Log</t>
  </si>
  <si>
    <t>Saddiq Bey 2022-23 Game Log</t>
  </si>
  <si>
    <t>Khem Birch 2022-23 Game Log</t>
  </si>
  <si>
    <t>Goga Bitadze 2022-23 Game Log</t>
  </si>
  <si>
    <t>Bismack Biyombo 2022-23 Game Log</t>
  </si>
  <si>
    <t>Buddy Boeheim 2022-23 Game Log</t>
  </si>
  <si>
    <t>Bojan Bogdanović 2022-23 Game Log</t>
  </si>
  <si>
    <t>Bol Bol 2022-23 Game Log</t>
  </si>
  <si>
    <t>Leandro Bolmaro 2022-23 Game Log</t>
  </si>
  <si>
    <t>Devin Booker 2022-23 Game Log</t>
  </si>
  <si>
    <t>Brandon Boston Jr. 2022-23 Game Log</t>
  </si>
  <si>
    <t>Chris Boucher 2022-23 Game Log</t>
  </si>
  <si>
    <t>James Bouknight 2022-23 Game Log</t>
  </si>
  <si>
    <t>Tony Bradley 2022-23 Game Log</t>
  </si>
  <si>
    <t>Malaki Branham 2022-23 Game Log</t>
  </si>
  <si>
    <t>Christian Braun 2022-23 Game Log</t>
  </si>
  <si>
    <t>Mikal Bridges 2022-23 Game Log</t>
  </si>
  <si>
    <t>Malcolm Brogdon 2022-23 Game Log</t>
  </si>
  <si>
    <t>Dillon Brooks 2022-23 Game Log</t>
  </si>
  <si>
    <t>Bruce Brown 2022-23 Game Log</t>
  </si>
  <si>
    <t>Greg Brown III 2022-23 Game Log</t>
  </si>
  <si>
    <t>Jaylen Brown 2022-23 Game Log</t>
  </si>
  <si>
    <t>Moses Brown 2022-23 Game Log</t>
  </si>
  <si>
    <t>Troy Brown Jr. 2022-23 Game Log</t>
  </si>
  <si>
    <t>Jalen Brunson 2022-23 Game Log</t>
  </si>
  <si>
    <t>Reggie Bullock 2022-23 Game Log</t>
  </si>
  <si>
    <t>Alec Burks 2022-23 Game Log</t>
  </si>
  <si>
    <t>Jimmy Butler 2022-23 Game Log</t>
  </si>
  <si>
    <t>John Butler 2022-23 Game Log</t>
  </si>
  <si>
    <t>Kentavious Caldwell-Pope 2022-23 Game Log</t>
  </si>
  <si>
    <t>Facundo Campazzo 2022-23 Game Log</t>
  </si>
  <si>
    <t>Vlatko Čančar 2022-23 Game Log</t>
  </si>
  <si>
    <t>Clint Capela 2022-23 Game Log</t>
  </si>
  <si>
    <t>Vernon Carey Jr. 2022-23 Game Log</t>
  </si>
  <si>
    <t>Jevon Carter 2022-23 Game Log</t>
  </si>
  <si>
    <t>Wendell Carter Jr. 2022-23 Game Log</t>
  </si>
  <si>
    <t>Alex Caruso 2022-23 Game Log</t>
  </si>
  <si>
    <t>Justin Champagnie 2022-23 Game Log</t>
  </si>
  <si>
    <t>Kennedy Chandler 2022-23 Game Log</t>
  </si>
  <si>
    <t>Max Christie 2022-23 Game Log</t>
  </si>
  <si>
    <t>Josh Christopher 2022-23 Game Log</t>
  </si>
  <si>
    <t>Brandon Clarke 2022-23 Game Log</t>
  </si>
  <si>
    <t>Jordan Clarkson 2022-23 Game Log</t>
  </si>
  <si>
    <t>Nic Claxton 2022-23 Game Log</t>
  </si>
  <si>
    <t>Amir Coffey 2022-23 Game Log</t>
  </si>
  <si>
    <t>John Collins 2022-23 Game Log</t>
  </si>
  <si>
    <t>Zach Collins 2022-23 Game Log</t>
  </si>
  <si>
    <t>Mike Conley 2022-23 Game Log</t>
  </si>
  <si>
    <t>Robert Covington 2022-23 Game Log</t>
  </si>
  <si>
    <t>Torrey Craig 2022-23 Game Log</t>
  </si>
  <si>
    <t>Jarrett Culver 2022-23 Game Log</t>
  </si>
  <si>
    <t>Cade Cunningham 2022-23 Game Log</t>
  </si>
  <si>
    <t>Seth Curry 2022-23 Game Log</t>
  </si>
  <si>
    <t>Stephen Curry 2022-23 Game Log</t>
  </si>
  <si>
    <t>Dyson Daniels 2022-23 Game Log</t>
  </si>
  <si>
    <t>Anthony Davis 2022-23 Game Log</t>
  </si>
  <si>
    <t>Johnny Davis 2022-23 Game Log</t>
  </si>
  <si>
    <t>Terence Davis 2022-23 Game Log</t>
  </si>
  <si>
    <t>JD Davison 2022-23 Game Log</t>
  </si>
  <si>
    <t>Dewayne Dedmon 2022-23 Game Log</t>
  </si>
  <si>
    <t>Matthew Dellavedova 2022-23 Game Log</t>
  </si>
  <si>
    <t>DeMar DeRozan 2022-23 Game Log</t>
  </si>
  <si>
    <t>Moussa Diabaté 2022-23 Game Log</t>
  </si>
  <si>
    <t>Mamadi Diakite 2022-23 Game Log</t>
  </si>
  <si>
    <t>Hamidou Diallo 2022-23 Game Log</t>
  </si>
  <si>
    <t>Gorgui Dieng 2022-23 Game Log</t>
  </si>
  <si>
    <t>Ousmane Dieng 2022-23 Game Log</t>
  </si>
  <si>
    <t>Spencer Dinwiddie 2022-23 Game Log</t>
  </si>
  <si>
    <t>Donte DiVincenzo 2022-23 Game Log</t>
  </si>
  <si>
    <t>Luka Dončić 2022-23 Game Log</t>
  </si>
  <si>
    <t>Tyler Dorsey 2022-23 Game Log</t>
  </si>
  <si>
    <t>Luguentz Dort 2022-23 Game Log</t>
  </si>
  <si>
    <t>Ayo Dosunmu 2022-23 Game Log</t>
  </si>
  <si>
    <t>Jeff Dowtin 2022-23 Game Log</t>
  </si>
  <si>
    <t>Goran Dragić 2022-23 Game Log</t>
  </si>
  <si>
    <t>Andre Drummond 2022-23 Game Log</t>
  </si>
  <si>
    <t>Chris Duarte 2022-23 Game Log</t>
  </si>
  <si>
    <t>David Duke Jr. 2022-23 Game Log</t>
  </si>
  <si>
    <t>Kevin Durant 2022-23 Game Log</t>
  </si>
  <si>
    <t>Jalen Duren 2022-23 Game Log</t>
  </si>
  <si>
    <t>Tari Eason 2022-23 Game Log</t>
  </si>
  <si>
    <t>Anthony Edwards 2022-23 Game Log</t>
  </si>
  <si>
    <t>Kessler Edwards 2022-23 Game Log</t>
  </si>
  <si>
    <t>Joel Embiid 2022-23 Game Log</t>
  </si>
  <si>
    <t>Drew Eubanks 2022-23 Game Log</t>
  </si>
  <si>
    <t>Bruno Fernando 2022-23 Game Log</t>
  </si>
  <si>
    <t>Dorian Finney-Smith 2022-23 Game Log</t>
  </si>
  <si>
    <t>Malachi Flynn 2022-23 Game Log</t>
  </si>
  <si>
    <t>Bryn Forbes 2022-23 Game Log</t>
  </si>
  <si>
    <t>Trent Forrest 2022-23 Game Log</t>
  </si>
  <si>
    <t>Evan Fournier 2022-23 Game Log</t>
  </si>
  <si>
    <t>De'Aaron Fox 2022-23 Game Log</t>
  </si>
  <si>
    <t>Wenyen Gabriel 2022-23 Game Log</t>
  </si>
  <si>
    <t>Daniel Gafford 2022-23 Game Log</t>
  </si>
  <si>
    <t>Darius Garland 2022-23 Game Log</t>
  </si>
  <si>
    <t>Usman Garuba 2022-23 Game Log</t>
  </si>
  <si>
    <t>Rudy Gay 2022-23 Game Log</t>
  </si>
  <si>
    <t>Paul George 2022-23 Game Log</t>
  </si>
  <si>
    <t>Taj Gibson 2022-23 Game Log</t>
  </si>
  <si>
    <t>Josh Giddey 2022-23 Game Log</t>
  </si>
  <si>
    <t>Shai Gilgeous-Alexander 2022-23 Game Log</t>
  </si>
  <si>
    <t>Anthony Gill 2022-23 Game Log</t>
  </si>
  <si>
    <t>Rudy Gobert 2022-23 Game Log</t>
  </si>
  <si>
    <t>Jordan Goodwin 2022-23 Game Log</t>
  </si>
  <si>
    <t>Aaron Gordon 2022-23 Game Log</t>
  </si>
  <si>
    <t>Eric Gordon 2022-23 Game Log</t>
  </si>
  <si>
    <t>Devonte' Graham 2022-23 Game Log</t>
  </si>
  <si>
    <t>Jerami Grant 2022-23 Game Log</t>
  </si>
  <si>
    <t>A.J. Green 2022-23 Game Log</t>
  </si>
  <si>
    <t>Draymond Green 2022-23 Game Log</t>
  </si>
  <si>
    <t>Jalen Green 2022-23 Game Log</t>
  </si>
  <si>
    <t>JaMychal Green 2022-23 Game Log</t>
  </si>
  <si>
    <t>Javonte Green 2022-23 Game Log</t>
  </si>
  <si>
    <t>Jeff Green 2022-23 Game Log</t>
  </si>
  <si>
    <t>Josh Green 2022-23 Game Log</t>
  </si>
  <si>
    <t>AJ Griffin 2022-23 Game Log</t>
  </si>
  <si>
    <t>Blake Griffin 2022-23 Game Log</t>
  </si>
  <si>
    <t>Quentin Grimes 2022-23 Game Log</t>
  </si>
  <si>
    <t>Rui Hachimura 2022-23 Game Log</t>
  </si>
  <si>
    <t>Tyrese Haliburton 2022-23 Game Log</t>
  </si>
  <si>
    <t>Jordan Hall 2022-23 Game Log</t>
  </si>
  <si>
    <t>R.J. Hampton 2022-23 Game Log</t>
  </si>
  <si>
    <t>Tim Hardaway Jr. 2022-23 Game Log</t>
  </si>
  <si>
    <t>James Harden 2022-23 Game Log</t>
  </si>
  <si>
    <t>Jaden Hardy 2022-23 Game Log</t>
  </si>
  <si>
    <t>Ron Harper Jr. 2022-23 Game Log</t>
  </si>
  <si>
    <t>Montrezl Harrell 2022-23 Game Log</t>
  </si>
  <si>
    <t>Joe Harris 2022-23 Game Log</t>
  </si>
  <si>
    <t>Kevon Harris 2022-23 Game Log</t>
  </si>
  <si>
    <t>Tobias Harris 2022-23 Game Log</t>
  </si>
  <si>
    <t>Josh Hart 2022-23 Game Log</t>
  </si>
  <si>
    <t>Isaiah Hartenstein 2022-23 Game Log</t>
  </si>
  <si>
    <t>Udonis Haslem 2022-23 Game Log</t>
  </si>
  <si>
    <t>Sam Hauser 2022-23 Game Log</t>
  </si>
  <si>
    <t>Jaxson Hayes 2022-23 Game Log</t>
  </si>
  <si>
    <t>Killian Hayes 2022-23 Game Log</t>
  </si>
  <si>
    <t>Gordon Hayward 2022-23 Game Log</t>
  </si>
  <si>
    <t>Juancho Hernangómez 2022-23 Game Log</t>
  </si>
  <si>
    <t>Willy Hernangómez 2022-23 Game Log</t>
  </si>
  <si>
    <t>Tyler Herro 2022-23 Game Log</t>
  </si>
  <si>
    <t>Buddy Hield 2022-23 Game Log</t>
  </si>
  <si>
    <t>Haywood Highsmith 2022-23 Game Log</t>
  </si>
  <si>
    <t>George Hill 2022-23 Game Log</t>
  </si>
  <si>
    <t>Malcolm Hill 2022-23 Game Log</t>
  </si>
  <si>
    <t>Aaron Holiday 2022-23 Game Log</t>
  </si>
  <si>
    <t>Jrue Holiday 2022-23 Game Log</t>
  </si>
  <si>
    <t>Justin Holiday 2022-23 Game Log</t>
  </si>
  <si>
    <t>Richaun Holmes 2022-23 Game Log</t>
  </si>
  <si>
    <t>Al Horford 2022-23 Game Log</t>
  </si>
  <si>
    <t>Talen Horton-Tucker 2022-23 Game Log</t>
  </si>
  <si>
    <t>Danuel House Jr. 2022-23 Game Log</t>
  </si>
  <si>
    <t>Caleb Houstan 2022-23 Game Log</t>
  </si>
  <si>
    <t>Trevor Hudgins 2022-23 Game Log</t>
  </si>
  <si>
    <t>Kevin Huerter 2022-23 Game Log</t>
  </si>
  <si>
    <t>De'Andre Hunter 2022-23 Game Log</t>
  </si>
  <si>
    <t>Bones Hyland 2022-23 Game Log</t>
  </si>
  <si>
    <t>Serge Ibaka 2022-23 Game Log</t>
  </si>
  <si>
    <t>Brandon Ingram 2022-23 Game Log</t>
  </si>
  <si>
    <t>Kyrie Irving 2022-23 Game Log</t>
  </si>
  <si>
    <t>Jaden Ivey 2022-23 Game Log</t>
  </si>
  <si>
    <t>Isaiah Jackson 2022-23 Game Log</t>
  </si>
  <si>
    <t>Justin Jackson 2022-23 Game Log</t>
  </si>
  <si>
    <t>Reggie Jackson 2022-23 Game Log</t>
  </si>
  <si>
    <t>LeBron James 2022-23 Game Log</t>
  </si>
  <si>
    <t>Ty Jerome 2022-23 Game Log</t>
  </si>
  <si>
    <t>Isaiah Joe 2022-23 Game Log</t>
  </si>
  <si>
    <t>Cameron Johnson 2022-23 Game Log</t>
  </si>
  <si>
    <t>Jalen Johnson 2022-23 Game Log</t>
  </si>
  <si>
    <t>James Johnson 2022-23 Game Log</t>
  </si>
  <si>
    <t>Keldon Johnson 2022-23 Game Log</t>
  </si>
  <si>
    <t>Keon Johnson 2022-23 Game Log</t>
  </si>
  <si>
    <t>Nikola Jokić 2022-23 Game Log</t>
  </si>
  <si>
    <t>Damian Jones 2022-23 Game Log</t>
  </si>
  <si>
    <t>Derrick Jones Jr. 2022-23 Game Log</t>
  </si>
  <si>
    <t>Herbert Jones 2022-23 Game Log</t>
  </si>
  <si>
    <t>Kai Jones 2022-23 Game Log</t>
  </si>
  <si>
    <t>Tre Jones 2022-23 Game Log</t>
  </si>
  <si>
    <t>Tyus Jones 2022-23 Game Log</t>
  </si>
  <si>
    <t>DeAndre Jordan 2022-23 Game Log</t>
  </si>
  <si>
    <t>Cory Joseph 2022-23 Game Log</t>
  </si>
  <si>
    <t>Nikola Jović 2022-23 Game Log</t>
  </si>
  <si>
    <t>Frank Kaminsky 2022-23 Game Log</t>
  </si>
  <si>
    <t>Trevor Keels 2022-23 Game Log</t>
  </si>
  <si>
    <t>Luke Kennard 2022-23 Game Log</t>
  </si>
  <si>
    <t>Walker Kessler 2022-23 Game Log</t>
  </si>
  <si>
    <t>Braxton Key 2022-23 Game Log</t>
  </si>
  <si>
    <t>Corey Kispert 2022-23 Game Log</t>
  </si>
  <si>
    <t>Maxi Kleber 2022-23 Game Log</t>
  </si>
  <si>
    <t>Nathan Knight 2022-23 Game Log</t>
  </si>
  <si>
    <t>Kevin Knox 2022-23 Game Log</t>
  </si>
  <si>
    <t>Christian Koloko 2022-23 Game Log</t>
  </si>
  <si>
    <t>John Konchar 2022-23 Game Log</t>
  </si>
  <si>
    <t>Furkan Korkmaz 2022-23 Game Log</t>
  </si>
  <si>
    <t>Luke Kornet 2022-23 Game Log</t>
  </si>
  <si>
    <t>Vit Krejci 2022-23 Game Log</t>
  </si>
  <si>
    <t>Jonathan Kuminga 2022-23 Game Log</t>
  </si>
  <si>
    <t>Kyle Kuzma 2022-23 Game Log</t>
  </si>
  <si>
    <t>Anthony Lamb 2022-23 Game Log</t>
  </si>
  <si>
    <t>Jock Landale 2022-23 Game Log</t>
  </si>
  <si>
    <t>Romeo Langford 2022-23 Game Log</t>
  </si>
  <si>
    <t>Jake LaRavia 2022-23 Game Log</t>
  </si>
  <si>
    <t>Zach LaVine 2022-23 Game Log</t>
  </si>
  <si>
    <t>Damion Lee 2022-23 Game Log</t>
  </si>
  <si>
    <t>Alex Len 2022-23 Game Log</t>
  </si>
  <si>
    <t>Kawhi Leonard 2022-23 Game Log</t>
  </si>
  <si>
    <t>Caris LeVert 2022-23 Game Log</t>
  </si>
  <si>
    <t>Damian Lillard 2022-23 Game Log</t>
  </si>
  <si>
    <t>Nassir Little 2022-23 Game Log</t>
  </si>
  <si>
    <t>Isaiah Livers 2022-23 Game Log</t>
  </si>
  <si>
    <t>Kenneth Lofton Jr. 2022-23 Game Log</t>
  </si>
  <si>
    <t>Kevon Looney 2022-23 Game Log</t>
  </si>
  <si>
    <t>Brook Lopez 2022-23 Game Log</t>
  </si>
  <si>
    <t>Robin Lopez 2022-23 Game Log</t>
  </si>
  <si>
    <t>Kevin Love 2022-23 Game Log</t>
  </si>
  <si>
    <t>Kyle Lowry 2022-23 Game Log</t>
  </si>
  <si>
    <t>Trey Lyles 2022-23 Game Log</t>
  </si>
  <si>
    <t>Théo Maledon 2022-23 Game Log</t>
  </si>
  <si>
    <t>Sandro Mamukelashvili 2022-23 Game Log</t>
  </si>
  <si>
    <t>Terance Mann 2022-23 Game Log</t>
  </si>
  <si>
    <t>Tre Mann 2022-23 Game Log</t>
  </si>
  <si>
    <t>Boban Marjanović 2022-23 Game Log</t>
  </si>
  <si>
    <t>Lauri Markkanen 2022-23 Game Log</t>
  </si>
  <si>
    <t>Naji Marshall 2022-23 Game Log</t>
  </si>
  <si>
    <t>Caleb Martin 2022-23 Game Log</t>
  </si>
  <si>
    <t>Cody Martin 2022-23 Game Log</t>
  </si>
  <si>
    <t>Kenyon Martin Jr. 2022-23 Game Log</t>
  </si>
  <si>
    <t>Tyrese Martin 2022-23 Game Log</t>
  </si>
  <si>
    <t>Garrison Mathews 2022-23 Game Log</t>
  </si>
  <si>
    <t>Bennedict Mathurin 2022-23 Game Log</t>
  </si>
  <si>
    <t>Wesley Matthews 2022-23 Game Log</t>
  </si>
  <si>
    <t>Tyrese Maxey 2022-23 Game Log</t>
  </si>
  <si>
    <t>Miles McBride 2022-23 Game Log</t>
  </si>
  <si>
    <t>CJ McCollum 2022-23 Game Log</t>
  </si>
  <si>
    <t>T.J. McConnell 2022-23 Game Log</t>
  </si>
  <si>
    <t>Jaden McDaniels 2022-23 Game Log</t>
  </si>
  <si>
    <t>Jalen McDaniels 2022-23 Game Log</t>
  </si>
  <si>
    <t>Doug McDermott 2022-23 Game Log</t>
  </si>
  <si>
    <t>JaVale McGee 2022-23 Game Log</t>
  </si>
  <si>
    <t>Bryce McGowens 2022-23 Game Log</t>
  </si>
  <si>
    <t>Rodney McGruder 2022-23 Game Log</t>
  </si>
  <si>
    <t>Jordan McLaughlin 2022-23 Game Log</t>
  </si>
  <si>
    <t>De'Anthony Melton 2022-23 Game Log</t>
  </si>
  <si>
    <t>Chimezie Metu 2022-23 Game Log</t>
  </si>
  <si>
    <t>Patty Mills 2022-23 Game Log</t>
  </si>
  <si>
    <t>Shake Milton 2022-23 Game Log</t>
  </si>
  <si>
    <t>Davion Mitchell 2022-23 Game Log</t>
  </si>
  <si>
    <t>Donovan Mitchell 2022-23 Game Log</t>
  </si>
  <si>
    <t>Evan Mobley 2022-23 Game Log</t>
  </si>
  <si>
    <t>Isaiah Mobley 2022-23 Game Log</t>
  </si>
  <si>
    <t>Chima Moneke 2022-23 Game Log</t>
  </si>
  <si>
    <t>Malik Monk 2022-23 Game Log</t>
  </si>
  <si>
    <t>Moses Moody 2022-23 Game Log</t>
  </si>
  <si>
    <t>Wendell Moore Jr. 2022-23 Game Log</t>
  </si>
  <si>
    <t>Ja Morant 2022-23 Game Log</t>
  </si>
  <si>
    <t>Marcus Morris 2022-23 Game Log</t>
  </si>
  <si>
    <t>Markieff Morris 2022-23 Game Log</t>
  </si>
  <si>
    <t>Monte Morris 2022-23 Game Log</t>
  </si>
  <si>
    <t>Trey Murphy III 2022-23 Game Log</t>
  </si>
  <si>
    <t>Dejounte Murray 2022-23 Game Log</t>
  </si>
  <si>
    <t>Jamal Murray 2022-23 Game Log</t>
  </si>
  <si>
    <t>Keegan Murray 2022-23 Game Log</t>
  </si>
  <si>
    <t>Mike Muscala 2022-23 Game Log</t>
  </si>
  <si>
    <t>Svi Mykhailiuk 2022-23 Game Log</t>
  </si>
  <si>
    <t>Larry Nance Jr. 2022-23 Game Log</t>
  </si>
  <si>
    <t>Andrew Nembhard 2022-23 Game Log</t>
  </si>
  <si>
    <t>Aaron Nesmith 2022-23 Game Log</t>
  </si>
  <si>
    <t>Raul Neto 2022-23 Game Log</t>
  </si>
  <si>
    <t>Georges Niang 2022-23 Game Log</t>
  </si>
  <si>
    <t>Daishen Nix 2022-23 Game Log</t>
  </si>
  <si>
    <t>Zeke Nnaji 2022-23 Game Log</t>
  </si>
  <si>
    <t>Nerlens Noel 2022-23 Game Log</t>
  </si>
  <si>
    <t>Jaylen Nowell 2022-23 Game Log</t>
  </si>
  <si>
    <t>Frank Ntilikina 2022-23 Game Log</t>
  </si>
  <si>
    <t>Kendrick Nunn 2022-23 Game Log</t>
  </si>
  <si>
    <t>Jusuf Nurkić 2022-23 Game Log</t>
  </si>
  <si>
    <t>Jordan Nwora 2022-23 Game Log</t>
  </si>
  <si>
    <t>Royce O'Neale 2022-23 Game Log</t>
  </si>
  <si>
    <t>Chuma Okeke 2022-23 Game Log</t>
  </si>
  <si>
    <t>Josh Okogie 2022-23 Game Log</t>
  </si>
  <si>
    <t>Onyeka Okongwu 2022-23 Game Log</t>
  </si>
  <si>
    <t>Isaac Okoro 2022-23 Game Log</t>
  </si>
  <si>
    <t>KZ Okpala 2022-23 Game Log</t>
  </si>
  <si>
    <t>Kelly Olynyk 2022-23 Game Log</t>
  </si>
  <si>
    <t>Eugene Omoruyi 2022-23 Game Log</t>
  </si>
  <si>
    <t>Cedi Osman 2022-23 Game Log</t>
  </si>
  <si>
    <t>Kelly Oubre Jr. 2022-23 Game Log</t>
  </si>
  <si>
    <t>Chris Paul 2022-23 Game Log</t>
  </si>
  <si>
    <t>Cameron Payne 2022-23 Game Log</t>
  </si>
  <si>
    <t>Theo Pinson 2022-23 Game Log</t>
  </si>
  <si>
    <t>Scotty Pippen Jr. 2022-23 Game Log</t>
  </si>
  <si>
    <t>Mason Plumlee 2022-23 Game Log</t>
  </si>
  <si>
    <t>Jakob Poeltl 2022-23 Game Log</t>
  </si>
  <si>
    <t>Aleksej Pokusevski 2022-23 Game Log</t>
  </si>
  <si>
    <t>Jordan Poole 2022-23 Game Log</t>
  </si>
  <si>
    <t>Kevin Porter Jr. 2022-23 Game Log</t>
  </si>
  <si>
    <t>Michael Porter Jr. 2022-23 Game Log</t>
  </si>
  <si>
    <t>Otto Porter Jr. 2022-23 Game Log</t>
  </si>
  <si>
    <t>Bobby Portis 2022-23 Game Log</t>
  </si>
  <si>
    <t>Kristaps Porziņģis 2022-23 Game Log</t>
  </si>
  <si>
    <t>Micah Potter 2022-23 Game Log</t>
  </si>
  <si>
    <t>Dwight Powell 2022-23 Game Log</t>
  </si>
  <si>
    <t>Norman Powell 2022-23 Game Log</t>
  </si>
  <si>
    <t>Jason Preston 2022-23 Game Log</t>
  </si>
  <si>
    <t>Joshua Primo 2022-23 Game Log</t>
  </si>
  <si>
    <t>Taurean Prince 2022-23 Game Log</t>
  </si>
  <si>
    <t>Payton Pritchard 2022-23 Game Log</t>
  </si>
  <si>
    <t>Immanuel Quickley 2022-23 Game Log</t>
  </si>
  <si>
    <t>Julius Randle 2022-23 Game Log</t>
  </si>
  <si>
    <t>Austin Reaves 2022-23 Game Log</t>
  </si>
  <si>
    <t>Cam Reddish 2022-23 Game Log</t>
  </si>
  <si>
    <t>Davon Reed 2022-23 Game Log</t>
  </si>
  <si>
    <t>Paul Reed 2022-23 Game Log</t>
  </si>
  <si>
    <t>Naz Reid 2022-23 Game Log</t>
  </si>
  <si>
    <t>Nick Richards 2022-23 Game Log</t>
  </si>
  <si>
    <t>Josh Richardson 2022-23 Game Log</t>
  </si>
  <si>
    <t>Austin Rivers 2022-23 Game Log</t>
  </si>
  <si>
    <t>Duncan Robinson 2022-23 Game Log</t>
  </si>
  <si>
    <t>Mitchell Robinson 2022-23 Game Log</t>
  </si>
  <si>
    <t>Jeremiah Robinson-Earl 2022-23 Game Log</t>
  </si>
  <si>
    <t>Isaiah Roby 2022-23 Game Log</t>
  </si>
  <si>
    <t>David Roddy 2022-23 Game Log</t>
  </si>
  <si>
    <t>Ryan Rollins 2022-23 Game Log</t>
  </si>
  <si>
    <t>Derrick Rose 2022-23 Game Log</t>
  </si>
  <si>
    <t>Terrence Ross 2022-23 Game Log</t>
  </si>
  <si>
    <t>Terry Rozier 2022-23 Game Log</t>
  </si>
  <si>
    <t>D'Angelo Russell 2022-23 Game Log</t>
  </si>
  <si>
    <t>Domantas Sabonis 2022-23 Game Log</t>
  </si>
  <si>
    <t>Dario Šarić 2022-23 Game Log</t>
  </si>
  <si>
    <t>Jordan Schakel 2022-23 Game Log</t>
  </si>
  <si>
    <t>Admiral Schofield 2022-23 Game Log</t>
  </si>
  <si>
    <t>Dereon Seabron 2022-23 Game Log</t>
  </si>
  <si>
    <t>Alperen Şengün 2022-23 Game Log</t>
  </si>
  <si>
    <t>Collin Sexton 2022-23 Game Log</t>
  </si>
  <si>
    <t>Landry Shamet 2022-23 Game Log</t>
  </si>
  <si>
    <t>Day'Ron Sharpe 2022-23 Game Log</t>
  </si>
  <si>
    <t>Shaedon Sharpe 2022-23 Game Log</t>
  </si>
  <si>
    <t>Pascal Siakam 2022-23 Game Log</t>
  </si>
  <si>
    <t>Ben Simmons 2022-23 Game Log</t>
  </si>
  <si>
    <t>Marko Simonovic 2022-23 Game Log</t>
  </si>
  <si>
    <t>Anfernee Simons 2022-23 Game Log</t>
  </si>
  <si>
    <t>Jericho Sims 2022-23 Game Log</t>
  </si>
  <si>
    <t>Marcus Smart 2022-23 Game Log</t>
  </si>
  <si>
    <t>Dennis Smith Jr. 2022-23 Game Log</t>
  </si>
  <si>
    <t>Dru Smith 2022-23 Game Log</t>
  </si>
  <si>
    <t>Ish Smith 2022-23 Game Log</t>
  </si>
  <si>
    <t>Jabari Smith Jr. 2022-23 Game Log</t>
  </si>
  <si>
    <t>Jalen Smith 2022-23 Game Log</t>
  </si>
  <si>
    <t>Jeremy Sochan 2022-23 Game Log</t>
  </si>
  <si>
    <t>Jaden Springer 2022-23 Game Log</t>
  </si>
  <si>
    <t>Lamar Stevens 2022-23 Game Log</t>
  </si>
  <si>
    <t>Isaiah Stewart 2022-23 Game Log</t>
  </si>
  <si>
    <t>Max Strus 2022-23 Game Log</t>
  </si>
  <si>
    <t>Jalen Suggs 2022-23 Game Log</t>
  </si>
  <si>
    <t>Edmond Sumner 2022-23 Game Log</t>
  </si>
  <si>
    <t>Cole Swider 2022-23 Game Log</t>
  </si>
  <si>
    <t>Jae'Sean Tate 2022-23 Game Log</t>
  </si>
  <si>
    <t>Jayson Tatum 2022-23 Game Log</t>
  </si>
  <si>
    <t>Terry Taylor 2022-23 Game Log</t>
  </si>
  <si>
    <t>Garrett Temple 2022-23 Game Log</t>
  </si>
  <si>
    <t>Dalen Terry 2022-23 Game Log</t>
  </si>
  <si>
    <t>Cam Thomas 2022-23 Game Log</t>
  </si>
  <si>
    <t>Klay Thompson 2022-23 Game Log</t>
  </si>
  <si>
    <t>JT Thor 2022-23 Game Log</t>
  </si>
  <si>
    <t>Matisse Thybulle 2022-23 Game Log</t>
  </si>
  <si>
    <t>Xavier Tillman Sr. 2022-23 Game Log</t>
  </si>
  <si>
    <t>Isaiah Todd 2022-23 Game Log</t>
  </si>
  <si>
    <t>Obi Toppin 2022-23 Game Log</t>
  </si>
  <si>
    <t>Juan Toscano-Anderson 2022-23 Game Log</t>
  </si>
  <si>
    <t>Karl-Anthony Towns 2022-23 Game Log</t>
  </si>
  <si>
    <t>Gary Trent Jr. 2022-23 Game Log</t>
  </si>
  <si>
    <t>P.J. Tucker 2022-23 Game Log</t>
  </si>
  <si>
    <t>Myles Turner 2022-23 Game Log</t>
  </si>
  <si>
    <t>Jonas Valančiūnas 2022-23 Game Log</t>
  </si>
  <si>
    <t>Jarred Vanderbilt 2022-23 Game Log</t>
  </si>
  <si>
    <t>Fred VanVleet 2022-23 Game Log</t>
  </si>
  <si>
    <t>Devin Vassell 2022-23 Game Log</t>
  </si>
  <si>
    <t>Gabe Vincent 2022-23 Game Log</t>
  </si>
  <si>
    <t>Noah Vonleh 2022-23 Game Log</t>
  </si>
  <si>
    <t>Nikola Vučević 2022-23 Game Log</t>
  </si>
  <si>
    <t>Dean Wade 2022-23 Game Log</t>
  </si>
  <si>
    <t>Franz Wagner 2022-23 Game Log</t>
  </si>
  <si>
    <t>Jabari Walker 2022-23 Game Log</t>
  </si>
  <si>
    <t>Lonnie Walker IV 2022-23 Game Log</t>
  </si>
  <si>
    <t>John Wall 2022-23 Game Log</t>
  </si>
  <si>
    <t>Duane Washington Jr. 2022-23 Game Log</t>
  </si>
  <si>
    <t>P.J. Washington 2022-23 Game Log</t>
  </si>
  <si>
    <t>Yuta Watanabe 2022-23 Game Log</t>
  </si>
  <si>
    <t>Lindy Waters III 2022-23 Game Log</t>
  </si>
  <si>
    <t>Trendon Watford 2022-23 Game Log</t>
  </si>
  <si>
    <t>Peyton Watson 2022-23 Game Log</t>
  </si>
  <si>
    <t>Blake Wesley 2022-23 Game Log</t>
  </si>
  <si>
    <t>Russell Westbrook 2022-23 Game Log</t>
  </si>
  <si>
    <t>Coby White 2022-23 Game Log</t>
  </si>
  <si>
    <t>Derrick White 2022-23 Game Log</t>
  </si>
  <si>
    <t>Jack White 2022-23 Game Log</t>
  </si>
  <si>
    <t>Aaron Wiggins 2022-23 Game Log</t>
  </si>
  <si>
    <t>Andrew Wiggins 2022-23 Game Log</t>
  </si>
  <si>
    <t>Grant Williams 2022-23 Game Log</t>
  </si>
  <si>
    <t>Jalen Williams 2022-23 Game Log</t>
  </si>
  <si>
    <t>Jaylin Williams 2022-23 Game Log</t>
  </si>
  <si>
    <t>Kenrich Williams 2022-23 Game Log</t>
  </si>
  <si>
    <t>Mark Williams 2022-23 Game Log</t>
  </si>
  <si>
    <t>Patrick Williams 2022-23 Game Log</t>
  </si>
  <si>
    <t>Vince Williams Jr. 2022-23 Game Log</t>
  </si>
  <si>
    <t>Zion Williamson 2022-23 Game Log</t>
  </si>
  <si>
    <t>Justise Winslow 2022-23 Game Log</t>
  </si>
  <si>
    <t>James Wiseman 2022-23 Game Log</t>
  </si>
  <si>
    <t>Christian Wood 2022-23 Game Log</t>
  </si>
  <si>
    <t>Delon Wright 2022-23 Game Log</t>
  </si>
  <si>
    <t>McKinley Wright IV 2022-23 Game Log</t>
  </si>
  <si>
    <t>Thaddeus Young 2022-23 Game Log</t>
  </si>
  <si>
    <t>Trae Young 2022-23 Game Log</t>
  </si>
  <si>
    <t>Ivica Zubac 2022-23 Game Log</t>
  </si>
  <si>
    <t>Alec Burks</t>
  </si>
  <si>
    <t>JD Davison</t>
  </si>
  <si>
    <t>Marvin Bagley III</t>
  </si>
  <si>
    <t>LaMelo Ball</t>
  </si>
  <si>
    <t>Jamal Cain</t>
  </si>
  <si>
    <t>Marvin Bagley III 2022-23 Game Log</t>
  </si>
  <si>
    <t>LaMelo Ball 2022-23 Game Log</t>
  </si>
  <si>
    <t>Jamal Cain 2022-23 Game Log</t>
  </si>
  <si>
    <t>TyTy Washington Jr. 2022-23 Game Log</t>
  </si>
  <si>
    <t>TyTy Washington Jr.</t>
  </si>
  <si>
    <t>Jaren Jackson Jr.</t>
  </si>
  <si>
    <t>Dāvis Bertāns 2022-23 Game Log</t>
  </si>
  <si>
    <t>Thomas Bryant 2022-23 Game Log</t>
  </si>
  <si>
    <t>Gary Harris 2022-23 Game Log</t>
  </si>
  <si>
    <t>Jaren Jackson Jr. 2022-23 Game Log</t>
  </si>
  <si>
    <t>A.J. Lawson 2022-23 Game Log</t>
  </si>
  <si>
    <t>Orlando Robinson 2022-23 Game Log</t>
  </si>
  <si>
    <t>Dennis Schröder 2022-23 Game Log</t>
  </si>
  <si>
    <t>Ish Wainright 2022-23 Game Log</t>
  </si>
  <si>
    <t>Dāvis Bertāns</t>
  </si>
  <si>
    <t>Thomas Bryant</t>
  </si>
  <si>
    <t>Keon Ellis</t>
  </si>
  <si>
    <t>Gary Harris</t>
  </si>
  <si>
    <t>A.J. Lawson</t>
  </si>
  <si>
    <t>Orlando Robinson</t>
  </si>
  <si>
    <t>Dennis Schröder</t>
  </si>
  <si>
    <t>Ish Wainright</t>
  </si>
  <si>
    <t>Pat Connaughton</t>
  </si>
  <si>
    <t>Julian Champagnie</t>
  </si>
  <si>
    <t>Michael Foster Jr.</t>
  </si>
  <si>
    <t>Kendall Brown 2022-23 Game Log</t>
  </si>
  <si>
    <t>Julian Champagnie 2022-23 Game Log</t>
  </si>
  <si>
    <t>Pat Connaughton 2022-23 Game Log</t>
  </si>
  <si>
    <t>Devon Dotson 2022-23 Game Log</t>
  </si>
  <si>
    <t>Michael Foster Jr. 2022-23 Game Log</t>
  </si>
  <si>
    <t>Markelle Fultz 2022-23 Game Log</t>
  </si>
  <si>
    <t>Luka Garza 2022-23 Game Log</t>
  </si>
  <si>
    <t>Alize Johnson 2022-23 Game Log</t>
  </si>
  <si>
    <t>Mfiondu Kabengele 2022-23 Game Log</t>
  </si>
  <si>
    <t>Saben Lee 2022-23 Game Log</t>
  </si>
  <si>
    <t>Josh Minott 2022-23 Game Log</t>
  </si>
  <si>
    <t>Moritz Wagner 2022-23 Game Log</t>
  </si>
  <si>
    <t>Kendall Brown</t>
  </si>
  <si>
    <t>Devon Dotson</t>
  </si>
  <si>
    <t>Markelle Fultz</t>
  </si>
  <si>
    <t>Luka Garza</t>
  </si>
  <si>
    <t>Alize Johnson</t>
  </si>
  <si>
    <t>Mfiondu Kabengele</t>
  </si>
  <si>
    <t>Saben Lee</t>
  </si>
  <si>
    <t>Josh Minott</t>
  </si>
  <si>
    <t>Moritz Wagner</t>
  </si>
  <si>
    <t>Khris Middleton</t>
  </si>
  <si>
    <t>Bogdan Bogdanović</t>
  </si>
  <si>
    <t>Victor Oladipo</t>
  </si>
  <si>
    <t>Trevelin Queen</t>
  </si>
  <si>
    <t>T.J. Warren</t>
  </si>
  <si>
    <t>Sam Ande</t>
  </si>
  <si>
    <t>Stacy Diamond</t>
  </si>
  <si>
    <t>Ziaire Williams</t>
  </si>
  <si>
    <t>Mickey D Mitchell</t>
  </si>
  <si>
    <t>Lupe Perez Jr.</t>
  </si>
  <si>
    <t>Bogdan Bogdanović 2022-23 Game Log</t>
  </si>
  <si>
    <t>Simone Fontecchio 2022-23 Game Log</t>
  </si>
  <si>
    <t>Khris Middleton 2022-23 Game Log</t>
  </si>
  <si>
    <t>Victor Oladipo 2022-23 Game Log</t>
  </si>
  <si>
    <t>Trevelin Queen 2022-23 Game Log</t>
  </si>
  <si>
    <t>Matt Ryan 2022-23 Game Log</t>
  </si>
  <si>
    <t>T.J. Warren 2022-23 Game Log</t>
  </si>
  <si>
    <t>Ziaire Williams 2022-23 Game Log</t>
  </si>
  <si>
    <t>O 20.5</t>
  </si>
  <si>
    <t>Kemba Walker</t>
  </si>
  <si>
    <t>Alondes Williams</t>
  </si>
  <si>
    <t>Kemba Walker 2022-23 Game Log</t>
  </si>
  <si>
    <t>Alondes Williams 2022-23 Game Log</t>
  </si>
  <si>
    <t>TOT</t>
  </si>
  <si>
    <t>Jay Walker</t>
  </si>
  <si>
    <t>Elle Elle</t>
  </si>
  <si>
    <t>Christian Wayne Linton</t>
  </si>
  <si>
    <t>James Brassfield</t>
  </si>
  <si>
    <t>Sade Ace High</t>
  </si>
  <si>
    <t>Kira Lewis Jr.</t>
  </si>
  <si>
    <t>Neemias Queta</t>
  </si>
  <si>
    <t>Stanley Johnson</t>
  </si>
  <si>
    <t>O 26.5</t>
  </si>
  <si>
    <t>Joe Ingles</t>
  </si>
  <si>
    <t>O 19.5</t>
  </si>
  <si>
    <t>O 29.5</t>
  </si>
  <si>
    <t>O 15.5</t>
  </si>
  <si>
    <t>Alperen Sengun</t>
  </si>
  <si>
    <t>Jabari Smith</t>
  </si>
  <si>
    <t>Luka Doncic</t>
  </si>
  <si>
    <t>Joe Ingles 2022-23 Game Log</t>
  </si>
  <si>
    <t>Stanley Johnson 2022-23 Game Log</t>
  </si>
  <si>
    <t>Kira Lewis Jr. 2022-23 Game Log</t>
  </si>
  <si>
    <t>Neemias Queta 2022-23 Game Log</t>
  </si>
  <si>
    <t>Robert Williams 2022-23 Game Log</t>
  </si>
  <si>
    <t>PTS Bet</t>
  </si>
  <si>
    <t>PTS Over</t>
  </si>
  <si>
    <t>PTS Under</t>
  </si>
  <si>
    <t>PTS Hit Over</t>
  </si>
  <si>
    <t>PTS Hit Under</t>
  </si>
  <si>
    <t>REBS</t>
  </si>
  <si>
    <t>REBS Bet</t>
  </si>
  <si>
    <t>REBS Over</t>
  </si>
  <si>
    <t>REBS Under</t>
  </si>
  <si>
    <t>REBS Hit Over</t>
  </si>
  <si>
    <t>REBS Hit Under</t>
  </si>
  <si>
    <t>ASTS</t>
  </si>
  <si>
    <t>ASTS Bet</t>
  </si>
  <si>
    <t>ASTS Over</t>
  </si>
  <si>
    <t>ASTS Under</t>
  </si>
  <si>
    <t>ASTS Hit Over</t>
  </si>
  <si>
    <t>ASTS Hit Under</t>
  </si>
  <si>
    <t>3PT Bet</t>
  </si>
  <si>
    <t>3PT Over</t>
  </si>
  <si>
    <t>3PT Under</t>
  </si>
  <si>
    <t>3PT Hit Over</t>
  </si>
  <si>
    <t>3PT Hit Under</t>
  </si>
  <si>
    <t>Column1</t>
  </si>
  <si>
    <t>NYK Totals</t>
  </si>
  <si>
    <t>Lonzo Ball</t>
  </si>
  <si>
    <t>CHI Totals</t>
  </si>
  <si>
    <t>MIL Totals</t>
  </si>
  <si>
    <t>TOR Totals</t>
  </si>
  <si>
    <t>MEM Totals</t>
  </si>
  <si>
    <t>OKL</t>
  </si>
  <si>
    <t>OKL Totals</t>
  </si>
  <si>
    <t>Jae Crowder</t>
  </si>
  <si>
    <t>PHO Totals</t>
  </si>
  <si>
    <t>Frank Jackson</t>
  </si>
  <si>
    <t>DET Totals</t>
  </si>
  <si>
    <t>POR Totals</t>
  </si>
  <si>
    <t>SAS Totals</t>
  </si>
  <si>
    <t>Omer Yurtseven</t>
  </si>
  <si>
    <t>MIA Totals</t>
  </si>
  <si>
    <t>Keifer Sykes</t>
  </si>
  <si>
    <t>Kelan Martin</t>
  </si>
  <si>
    <t>IND Totals</t>
  </si>
  <si>
    <t>Ricky Rubio</t>
  </si>
  <si>
    <t>CLE Totals</t>
  </si>
  <si>
    <t>WAS Totals</t>
  </si>
  <si>
    <t>Danny Green</t>
  </si>
  <si>
    <t>PHI Totals</t>
  </si>
  <si>
    <t>Chaundee Brown Jr.</t>
  </si>
  <si>
    <t>Timothé Luwawu-Cabarrot</t>
  </si>
  <si>
    <t>ATL Totals</t>
  </si>
  <si>
    <t>GSW Totals</t>
  </si>
  <si>
    <t>Eric Bledsoe</t>
  </si>
  <si>
    <t>LAC Totals</t>
  </si>
  <si>
    <t>Dwight Howard</t>
  </si>
  <si>
    <t>Avery Bradley</t>
  </si>
  <si>
    <t>LAL Totals</t>
  </si>
  <si>
    <t>DEN Totals</t>
  </si>
  <si>
    <t>MIN Totals</t>
  </si>
  <si>
    <t>SAC Totals</t>
  </si>
  <si>
    <t>LaMarcus Aldridge</t>
  </si>
  <si>
    <t>BRO</t>
  </si>
  <si>
    <t>DeAndre' Bembry</t>
  </si>
  <si>
    <t>BRO Totals</t>
  </si>
  <si>
    <t>ORL Totals</t>
  </si>
  <si>
    <t>Armoni Brooks</t>
  </si>
  <si>
    <t>Daniel Theis</t>
  </si>
  <si>
    <t>HOU Totals</t>
  </si>
  <si>
    <t>Tomáš Satoranský</t>
  </si>
  <si>
    <t>NOP Totals</t>
  </si>
  <si>
    <t>Willie Cauley-Stein</t>
  </si>
  <si>
    <t>DAL Totals</t>
  </si>
  <si>
    <t>BOS Totals</t>
  </si>
  <si>
    <t>UTA Totals</t>
  </si>
  <si>
    <t>Miles Bridges</t>
  </si>
  <si>
    <t>CHA Totals</t>
  </si>
  <si>
    <t>Avg</t>
  </si>
  <si>
    <t>Games</t>
  </si>
  <si>
    <t>Rank</t>
  </si>
  <si>
    <t>2022</t>
  </si>
  <si>
    <t>Last 1</t>
  </si>
  <si>
    <t>2021</t>
  </si>
  <si>
    <t>Memphis</t>
  </si>
  <si>
    <t>Cleveland</t>
  </si>
  <si>
    <t>Philadelphia</t>
  </si>
  <si>
    <t>Milwaukee</t>
  </si>
  <si>
    <t>New Orleans</t>
  </si>
  <si>
    <t>LA Clippers</t>
  </si>
  <si>
    <t>New York</t>
  </si>
  <si>
    <t>Miami</t>
  </si>
  <si>
    <t>Boston</t>
  </si>
  <si>
    <t>Brooklyn</t>
  </si>
  <si>
    <t>Okla City</t>
  </si>
  <si>
    <t>Washington</t>
  </si>
  <si>
    <t>Phoenix</t>
  </si>
  <si>
    <t>Dallas</t>
  </si>
  <si>
    <t>Atlanta</t>
  </si>
  <si>
    <t>Minnesota</t>
  </si>
  <si>
    <t>Golden State</t>
  </si>
  <si>
    <t>Toronto</t>
  </si>
  <si>
    <t>Portland</t>
  </si>
  <si>
    <t>Indiana</t>
  </si>
  <si>
    <t>LA Lakers</t>
  </si>
  <si>
    <t>Chicago</t>
  </si>
  <si>
    <t>Orlando</t>
  </si>
  <si>
    <t>Sacramento</t>
  </si>
  <si>
    <t>Charlotte</t>
  </si>
  <si>
    <t>Utah</t>
  </si>
  <si>
    <t>Houston</t>
  </si>
  <si>
    <t>Denver</t>
  </si>
  <si>
    <t>Detroit</t>
  </si>
  <si>
    <t>San Antonio</t>
  </si>
  <si>
    <t>Tennessee</t>
  </si>
  <si>
    <t>0.733</t>
  </si>
  <si>
    <t>Rutgers</t>
  </si>
  <si>
    <t>0.719</t>
  </si>
  <si>
    <t>Miss State</t>
  </si>
  <si>
    <t>0.808</t>
  </si>
  <si>
    <t>Northwestern</t>
  </si>
  <si>
    <t>0.818</t>
  </si>
  <si>
    <t>Iowa State</t>
  </si>
  <si>
    <t>0.724</t>
  </si>
  <si>
    <t>Arkansas</t>
  </si>
  <si>
    <t>TX Christian</t>
  </si>
  <si>
    <t>0.799</t>
  </si>
  <si>
    <t>Connecticut</t>
  </si>
  <si>
    <t>0.826</t>
  </si>
  <si>
    <t>Texas Tech</t>
  </si>
  <si>
    <t>0.833</t>
  </si>
  <si>
    <t>Texas</t>
  </si>
  <si>
    <t>Illinois</t>
  </si>
  <si>
    <t>0.746</t>
  </si>
  <si>
    <t>0.850</t>
  </si>
  <si>
    <t>Kent State</t>
  </si>
  <si>
    <t>UCLA</t>
  </si>
  <si>
    <t>0.807</t>
  </si>
  <si>
    <t>Auburn</t>
  </si>
  <si>
    <t>0.837</t>
  </si>
  <si>
    <t>Yale</t>
  </si>
  <si>
    <t>0.652</t>
  </si>
  <si>
    <t>Kansas St</t>
  </si>
  <si>
    <t>0.819</t>
  </si>
  <si>
    <t>Boise State</t>
  </si>
  <si>
    <t>Bradley</t>
  </si>
  <si>
    <t>0.760</t>
  </si>
  <si>
    <t>Dayton</t>
  </si>
  <si>
    <t>Fla Atlantic</t>
  </si>
  <si>
    <t>North Texas</t>
  </si>
  <si>
    <t>0.831</t>
  </si>
  <si>
    <t>Oklahoma St</t>
  </si>
  <si>
    <t>0.812</t>
  </si>
  <si>
    <t>St Marys</t>
  </si>
  <si>
    <t>0.858</t>
  </si>
  <si>
    <t>VCU</t>
  </si>
  <si>
    <t>0.851</t>
  </si>
  <si>
    <t>Arizona St</t>
  </si>
  <si>
    <t>0.824</t>
  </si>
  <si>
    <t>Mass Lowell</t>
  </si>
  <si>
    <t>0.862</t>
  </si>
  <si>
    <t>Central FL</t>
  </si>
  <si>
    <t>0.879</t>
  </si>
  <si>
    <t>Hawaii</t>
  </si>
  <si>
    <t>0.846</t>
  </si>
  <si>
    <t>Kansas</t>
  </si>
  <si>
    <t>0.880</t>
  </si>
  <si>
    <t>James Mad</t>
  </si>
  <si>
    <t>0.904</t>
  </si>
  <si>
    <t>Purdue</t>
  </si>
  <si>
    <t>0.887</t>
  </si>
  <si>
    <t>Sam Hous St</t>
  </si>
  <si>
    <t>--</t>
  </si>
  <si>
    <t>Duke</t>
  </si>
  <si>
    <t>Virginia</t>
  </si>
  <si>
    <t>0.842</t>
  </si>
  <si>
    <t>S Mississippi</t>
  </si>
  <si>
    <t>UNLV</t>
  </si>
  <si>
    <t>0.874</t>
  </si>
  <si>
    <t>San Diego St</t>
  </si>
  <si>
    <t>0.821</t>
  </si>
  <si>
    <t>S Illinois</t>
  </si>
  <si>
    <t>Alabama</t>
  </si>
  <si>
    <t>0.845</t>
  </si>
  <si>
    <t>Wichita St</t>
  </si>
  <si>
    <t>0.928</t>
  </si>
  <si>
    <t>LSU</t>
  </si>
  <si>
    <t>0.914</t>
  </si>
  <si>
    <t>Fordham</t>
  </si>
  <si>
    <t>0.889</t>
  </si>
  <si>
    <t>Wisconsin</t>
  </si>
  <si>
    <t>Maryland</t>
  </si>
  <si>
    <t>0.903</t>
  </si>
  <si>
    <t>Georgia</t>
  </si>
  <si>
    <t>Marshall</t>
  </si>
  <si>
    <t>0.898</t>
  </si>
  <si>
    <t>BYU</t>
  </si>
  <si>
    <t>0.876</t>
  </si>
  <si>
    <t>Ohio State</t>
  </si>
  <si>
    <t>0.805</t>
  </si>
  <si>
    <t>Iona</t>
  </si>
  <si>
    <t>Grd Canyon</t>
  </si>
  <si>
    <t>0.890</t>
  </si>
  <si>
    <t>Baylor</t>
  </si>
  <si>
    <t>UAB</t>
  </si>
  <si>
    <t>0.866</t>
  </si>
  <si>
    <t>Florida</t>
  </si>
  <si>
    <t>0.886</t>
  </si>
  <si>
    <t>Seton Hall</t>
  </si>
  <si>
    <t>0.811</t>
  </si>
  <si>
    <t>Grambling St</t>
  </si>
  <si>
    <t>0.767</t>
  </si>
  <si>
    <t>Mississippi</t>
  </si>
  <si>
    <t>0.900</t>
  </si>
  <si>
    <t>New Mexico</t>
  </si>
  <si>
    <t>0.913</t>
  </si>
  <si>
    <t>U Mass</t>
  </si>
  <si>
    <t>0.930</t>
  </si>
  <si>
    <t>UCSB</t>
  </si>
  <si>
    <t>0.979</t>
  </si>
  <si>
    <t>Providence</t>
  </si>
  <si>
    <t>0.901</t>
  </si>
  <si>
    <t>Butler</t>
  </si>
  <si>
    <t>0.894</t>
  </si>
  <si>
    <t>W Virginia</t>
  </si>
  <si>
    <t>0.907</t>
  </si>
  <si>
    <t>Kentucky</t>
  </si>
  <si>
    <t>Brown</t>
  </si>
  <si>
    <t>0.924</t>
  </si>
  <si>
    <t>Nebraska</t>
  </si>
  <si>
    <t>0.896</t>
  </si>
  <si>
    <t>USC</t>
  </si>
  <si>
    <t>0.905</t>
  </si>
  <si>
    <t>VA Tech</t>
  </si>
  <si>
    <t>0.881</t>
  </si>
  <si>
    <t>Drexel</t>
  </si>
  <si>
    <t>Drake</t>
  </si>
  <si>
    <t>0.891</t>
  </si>
  <si>
    <t>NC State</t>
  </si>
  <si>
    <t>St Johns</t>
  </si>
  <si>
    <t>Stanford</t>
  </si>
  <si>
    <t>0.941</t>
  </si>
  <si>
    <t>NC-Grnsboro</t>
  </si>
  <si>
    <t>Oklahoma</t>
  </si>
  <si>
    <t>0.883</t>
  </si>
  <si>
    <t>Georgia St</t>
  </si>
  <si>
    <t>0.927</t>
  </si>
  <si>
    <t>Harvard</t>
  </si>
  <si>
    <t>0.909</t>
  </si>
  <si>
    <t>Colorado</t>
  </si>
  <si>
    <t>San Francisco</t>
  </si>
  <si>
    <t>0.931</t>
  </si>
  <si>
    <t>Gard-Webb</t>
  </si>
  <si>
    <t>0.994</t>
  </si>
  <si>
    <t>Arizona</t>
  </si>
  <si>
    <t>0.897</t>
  </si>
  <si>
    <t>Indiana St</t>
  </si>
  <si>
    <t>Cal Baptist</t>
  </si>
  <si>
    <t>0.899</t>
  </si>
  <si>
    <t>Creighton</t>
  </si>
  <si>
    <t>TX El Paso</t>
  </si>
  <si>
    <t>Clemson</t>
  </si>
  <si>
    <t>0.949</t>
  </si>
  <si>
    <t>IPFW</t>
  </si>
  <si>
    <t>0.918</t>
  </si>
  <si>
    <t>Richmond</t>
  </si>
  <si>
    <t>Geo Mason</t>
  </si>
  <si>
    <t>Utah Val St</t>
  </si>
  <si>
    <t>0.923</t>
  </si>
  <si>
    <t>Nevada</t>
  </si>
  <si>
    <t>Princeton</t>
  </si>
  <si>
    <t>0.972</t>
  </si>
  <si>
    <t>Marquette</t>
  </si>
  <si>
    <t>0.921</t>
  </si>
  <si>
    <t>Pittsburgh</t>
  </si>
  <si>
    <t>0.893</t>
  </si>
  <si>
    <t>Vanderbilt</t>
  </si>
  <si>
    <t>UC Irvine</t>
  </si>
  <si>
    <t>0.975</t>
  </si>
  <si>
    <t>Fresno St</t>
  </si>
  <si>
    <t>0.966</t>
  </si>
  <si>
    <t>Oregon</t>
  </si>
  <si>
    <t>Missouri St</t>
  </si>
  <si>
    <t>Penn State</t>
  </si>
  <si>
    <t>0.937</t>
  </si>
  <si>
    <t>Akron</t>
  </si>
  <si>
    <t>Air Force</t>
  </si>
  <si>
    <t>American</t>
  </si>
  <si>
    <t>1.003</t>
  </si>
  <si>
    <t>Utah State</t>
  </si>
  <si>
    <t>0.946</t>
  </si>
  <si>
    <t>Quinnipiac</t>
  </si>
  <si>
    <t>1.024</t>
  </si>
  <si>
    <t>Michigan St</t>
  </si>
  <si>
    <t>Tulane</t>
  </si>
  <si>
    <t>Liberty</t>
  </si>
  <si>
    <t>0.895</t>
  </si>
  <si>
    <t>Michigan</t>
  </si>
  <si>
    <t>St Bonavent</t>
  </si>
  <si>
    <t>Syracuse</t>
  </si>
  <si>
    <t>0.943</t>
  </si>
  <si>
    <t>Col Charlestn</t>
  </si>
  <si>
    <t>0.948</t>
  </si>
  <si>
    <t>Cincinnati</t>
  </si>
  <si>
    <t>IL-Chicago</t>
  </si>
  <si>
    <t>Miami (FL)</t>
  </si>
  <si>
    <t>0.968</t>
  </si>
  <si>
    <t>Wagner</t>
  </si>
  <si>
    <t>0.892</t>
  </si>
  <si>
    <t>Iowa</t>
  </si>
  <si>
    <t>0.917</t>
  </si>
  <si>
    <t>Longwood</t>
  </si>
  <si>
    <t>0.992</t>
  </si>
  <si>
    <t>Texas A&amp;M</t>
  </si>
  <si>
    <t>0.857</t>
  </si>
  <si>
    <t>Rhode Island</t>
  </si>
  <si>
    <t>Santa Clara</t>
  </si>
  <si>
    <t>0.947</t>
  </si>
  <si>
    <t>E Carolina</t>
  </si>
  <si>
    <t>Troy</t>
  </si>
  <si>
    <t>1.042</t>
  </si>
  <si>
    <t>S Florida</t>
  </si>
  <si>
    <t>0.945</t>
  </si>
  <si>
    <t>S Methodist</t>
  </si>
  <si>
    <t>Old Dominion</t>
  </si>
  <si>
    <t>0.919</t>
  </si>
  <si>
    <t>N Iowa</t>
  </si>
  <si>
    <t>0.964</t>
  </si>
  <si>
    <t>Mt St Marys</t>
  </si>
  <si>
    <t>0.916</t>
  </si>
  <si>
    <t>Rob Morris</t>
  </si>
  <si>
    <t>0.959</t>
  </si>
  <si>
    <t>Seattle</t>
  </si>
  <si>
    <t>Cal Poly</t>
  </si>
  <si>
    <t>Xavier</t>
  </si>
  <si>
    <t>0.915</t>
  </si>
  <si>
    <t>Boston Col</t>
  </si>
  <si>
    <t>GA Tech</t>
  </si>
  <si>
    <t>0.926</t>
  </si>
  <si>
    <t>Middle Tenn</t>
  </si>
  <si>
    <t>0.939</t>
  </si>
  <si>
    <t>N Hampshire</t>
  </si>
  <si>
    <t>0.996</t>
  </si>
  <si>
    <t>Temple</t>
  </si>
  <si>
    <t>1.015</t>
  </si>
  <si>
    <t>Marist</t>
  </si>
  <si>
    <t>1.005</t>
  </si>
  <si>
    <t>GA Southern</t>
  </si>
  <si>
    <t>0.944</t>
  </si>
  <si>
    <t>UC Davis</t>
  </si>
  <si>
    <t>0.929</t>
  </si>
  <si>
    <t>SIU Edward</t>
  </si>
  <si>
    <t>NC-Wilmgton</t>
  </si>
  <si>
    <t>0.962</t>
  </si>
  <si>
    <t>Missouri</t>
  </si>
  <si>
    <t>0.973</t>
  </si>
  <si>
    <t>Loyola Mymt</t>
  </si>
  <si>
    <t>LA Tech</t>
  </si>
  <si>
    <t>Texas State</t>
  </si>
  <si>
    <t>0.991</t>
  </si>
  <si>
    <t>Wash State</t>
  </si>
  <si>
    <t>Boston U</t>
  </si>
  <si>
    <t>0.958</t>
  </si>
  <si>
    <t>Fairfield</t>
  </si>
  <si>
    <t>Oral Roberts</t>
  </si>
  <si>
    <t>UMKC</t>
  </si>
  <si>
    <t>0.878</t>
  </si>
  <si>
    <t>Kennesaw St</t>
  </si>
  <si>
    <t>Oregon St</t>
  </si>
  <si>
    <t>0.884</t>
  </si>
  <si>
    <t>Montana St</t>
  </si>
  <si>
    <t>0.908</t>
  </si>
  <si>
    <t>N Carolina</t>
  </si>
  <si>
    <t>Dartmouth</t>
  </si>
  <si>
    <t>0.997</t>
  </si>
  <si>
    <t>Central Mich</t>
  </si>
  <si>
    <t>0.934</t>
  </si>
  <si>
    <t>Fla Gulf Cst</t>
  </si>
  <si>
    <t>1.007</t>
  </si>
  <si>
    <t>Ball State</t>
  </si>
  <si>
    <t>Columbia</t>
  </si>
  <si>
    <t>0.951</t>
  </si>
  <si>
    <t>N Kentucky</t>
  </si>
  <si>
    <t>0.952</t>
  </si>
  <si>
    <t>Towson</t>
  </si>
  <si>
    <t>CS Bakersfld</t>
  </si>
  <si>
    <t>1.052</t>
  </si>
  <si>
    <t>Northeastrn</t>
  </si>
  <si>
    <t>Samford</t>
  </si>
  <si>
    <t>0.935</t>
  </si>
  <si>
    <t>Gonzaga</t>
  </si>
  <si>
    <t>0.932</t>
  </si>
  <si>
    <t>Cleveland St</t>
  </si>
  <si>
    <t>Ste F Austin</t>
  </si>
  <si>
    <t>1.038</t>
  </si>
  <si>
    <t>W Kentucky</t>
  </si>
  <si>
    <t>Davidson</t>
  </si>
  <si>
    <t>E Tenn St</t>
  </si>
  <si>
    <t>1.036</t>
  </si>
  <si>
    <t>Wake Forest</t>
  </si>
  <si>
    <t>0.940</t>
  </si>
  <si>
    <t>Jacksonville</t>
  </si>
  <si>
    <t>0.938</t>
  </si>
  <si>
    <t>Wright State</t>
  </si>
  <si>
    <t>1.083</t>
  </si>
  <si>
    <t>Pepperdine</t>
  </si>
  <si>
    <t>Illinois St</t>
  </si>
  <si>
    <t>0.999</t>
  </si>
  <si>
    <t>TX A&amp;M-CC</t>
  </si>
  <si>
    <t>0.882</t>
  </si>
  <si>
    <t>Murray St</t>
  </si>
  <si>
    <t>0.970</t>
  </si>
  <si>
    <t>St Fran (NY)</t>
  </si>
  <si>
    <t>Radford</t>
  </si>
  <si>
    <t>St Peters</t>
  </si>
  <si>
    <t>Cornell</t>
  </si>
  <si>
    <t>E Washingtn</t>
  </si>
  <si>
    <t>Idaho State</t>
  </si>
  <si>
    <t>0.987</t>
  </si>
  <si>
    <t>Bucknell</t>
  </si>
  <si>
    <t>Sacred Hrt</t>
  </si>
  <si>
    <t>1.022</t>
  </si>
  <si>
    <t>San Jose St</t>
  </si>
  <si>
    <t>Siena</t>
  </si>
  <si>
    <t>1.066</t>
  </si>
  <si>
    <t>California</t>
  </si>
  <si>
    <t>0.976</t>
  </si>
  <si>
    <t>Niagara</t>
  </si>
  <si>
    <t>0.953</t>
  </si>
  <si>
    <t>WI-Milwkee</t>
  </si>
  <si>
    <t>0.910</t>
  </si>
  <si>
    <t>App State</t>
  </si>
  <si>
    <t>0.960</t>
  </si>
  <si>
    <t>TX-Arlington</t>
  </si>
  <si>
    <t>0.988</t>
  </si>
  <si>
    <t>Colorado St</t>
  </si>
  <si>
    <t>0.957</t>
  </si>
  <si>
    <t>Loyola-Chi</t>
  </si>
  <si>
    <t>1.027</t>
  </si>
  <si>
    <t>Duquesne</t>
  </si>
  <si>
    <t>St Josephs</t>
  </si>
  <si>
    <t>0.984</t>
  </si>
  <si>
    <t>Merrimack</t>
  </si>
  <si>
    <t>Tarleton State</t>
  </si>
  <si>
    <t>Saint Louis</t>
  </si>
  <si>
    <t>S Alabama</t>
  </si>
  <si>
    <t>UC Riverside</t>
  </si>
  <si>
    <t>1.014</t>
  </si>
  <si>
    <t>Villanova</t>
  </si>
  <si>
    <t>CS Fullerton</t>
  </si>
  <si>
    <t>La Salle</t>
  </si>
  <si>
    <t>Lg Beach St</t>
  </si>
  <si>
    <t>0.998</t>
  </si>
  <si>
    <t>Bryant</t>
  </si>
  <si>
    <t>0.942</t>
  </si>
  <si>
    <t>Southern</t>
  </si>
  <si>
    <t>Florida Intl</t>
  </si>
  <si>
    <t>Morgan St</t>
  </si>
  <si>
    <t>Abl Christian</t>
  </si>
  <si>
    <t>Weber State</t>
  </si>
  <si>
    <t>E Illinois</t>
  </si>
  <si>
    <t>1.049</t>
  </si>
  <si>
    <t>Rider</t>
  </si>
  <si>
    <t>Pacific</t>
  </si>
  <si>
    <t>1.011</t>
  </si>
  <si>
    <t>SE Missouri</t>
  </si>
  <si>
    <t>1.035</t>
  </si>
  <si>
    <t>Vermont</t>
  </si>
  <si>
    <t>1.053</t>
  </si>
  <si>
    <t>E Kentucky</t>
  </si>
  <si>
    <t>S Utah</t>
  </si>
  <si>
    <t>Arkansas St</t>
  </si>
  <si>
    <t>0.993</t>
  </si>
  <si>
    <t>High Point</t>
  </si>
  <si>
    <t>S Dakota St</t>
  </si>
  <si>
    <t>1.068</t>
  </si>
  <si>
    <t>Belmont</t>
  </si>
  <si>
    <t>0.950</t>
  </si>
  <si>
    <t>S Carolina</t>
  </si>
  <si>
    <t>Rice</t>
  </si>
  <si>
    <t>Wyoming</t>
  </si>
  <si>
    <t>Ohio</t>
  </si>
  <si>
    <t>Youngs St</t>
  </si>
  <si>
    <t>1.059</t>
  </si>
  <si>
    <t>DePaul</t>
  </si>
  <si>
    <t>1.025</t>
  </si>
  <si>
    <t>TN State</t>
  </si>
  <si>
    <t>1.008</t>
  </si>
  <si>
    <t>Furman</t>
  </si>
  <si>
    <t>0.989</t>
  </si>
  <si>
    <t>Evansville</t>
  </si>
  <si>
    <t>NC-Asheville</t>
  </si>
  <si>
    <t>0.925</t>
  </si>
  <si>
    <t>Queens</t>
  </si>
  <si>
    <t>1.086</t>
  </si>
  <si>
    <t>NC Central</t>
  </si>
  <si>
    <t>Utah Tech</t>
  </si>
  <si>
    <t>0.860</t>
  </si>
  <si>
    <t>Lindenwood</t>
  </si>
  <si>
    <t>LA Lafayette</t>
  </si>
  <si>
    <t>1.023</t>
  </si>
  <si>
    <t>Prairie View</t>
  </si>
  <si>
    <t>N Illinois</t>
  </si>
  <si>
    <t>1.078</t>
  </si>
  <si>
    <t>Valparaiso</t>
  </si>
  <si>
    <t>Alab A&amp;M</t>
  </si>
  <si>
    <t>Cal St Nrdge</t>
  </si>
  <si>
    <t>1.075</t>
  </si>
  <si>
    <t>Bowling Grn</t>
  </si>
  <si>
    <t>0.967</t>
  </si>
  <si>
    <t>Maine</t>
  </si>
  <si>
    <t>1.050</t>
  </si>
  <si>
    <t>NW State</t>
  </si>
  <si>
    <t>1.031</t>
  </si>
  <si>
    <t>Holy Cross</t>
  </si>
  <si>
    <t>W Carolina</t>
  </si>
  <si>
    <t>1.081</t>
  </si>
  <si>
    <t>Campbell</t>
  </si>
  <si>
    <t>TX Southern</t>
  </si>
  <si>
    <t>N Mex State</t>
  </si>
  <si>
    <t>1.056</t>
  </si>
  <si>
    <t>Incar Word</t>
  </si>
  <si>
    <t>Chattanooga</t>
  </si>
  <si>
    <t>1.057</t>
  </si>
  <si>
    <t>Sac State</t>
  </si>
  <si>
    <t>1.009</t>
  </si>
  <si>
    <t>Howard</t>
  </si>
  <si>
    <t>Central Conn</t>
  </si>
  <si>
    <t>Tulsa</t>
  </si>
  <si>
    <t>1.001</t>
  </si>
  <si>
    <t>Buffalo</t>
  </si>
  <si>
    <t>0.961</t>
  </si>
  <si>
    <t>NJIT</t>
  </si>
  <si>
    <t>U Penn</t>
  </si>
  <si>
    <t>1.018</t>
  </si>
  <si>
    <t>Florida St</t>
  </si>
  <si>
    <t>1.017</t>
  </si>
  <si>
    <t>Notre Dame</t>
  </si>
  <si>
    <t>1.028</t>
  </si>
  <si>
    <t>TN Martin</t>
  </si>
  <si>
    <t>1.013</t>
  </si>
  <si>
    <t>Lafayette</t>
  </si>
  <si>
    <t>1.019</t>
  </si>
  <si>
    <t>Maryland BC</t>
  </si>
  <si>
    <t>1.046</t>
  </si>
  <si>
    <t>Navy</t>
  </si>
  <si>
    <t>0.983</t>
  </si>
  <si>
    <t>S Indiana</t>
  </si>
  <si>
    <t>Colgate</t>
  </si>
  <si>
    <t>1.113</t>
  </si>
  <si>
    <t>Wofford</t>
  </si>
  <si>
    <t>Geo Wshgtn</t>
  </si>
  <si>
    <t>Alcorn State</t>
  </si>
  <si>
    <t>N Alabama</t>
  </si>
  <si>
    <t>Toledo</t>
  </si>
  <si>
    <t>Maryland ES</t>
  </si>
  <si>
    <t>0.840</t>
  </si>
  <si>
    <t>Delaware</t>
  </si>
  <si>
    <t>Army</t>
  </si>
  <si>
    <t>UC San Diego</t>
  </si>
  <si>
    <t>1.109</t>
  </si>
  <si>
    <t>Mercer</t>
  </si>
  <si>
    <t>1.012</t>
  </si>
  <si>
    <t>Hofstra</t>
  </si>
  <si>
    <t>1.145</t>
  </si>
  <si>
    <t>W Illinois</t>
  </si>
  <si>
    <t>Stony Brook</t>
  </si>
  <si>
    <t>Montana</t>
  </si>
  <si>
    <t>0.936</t>
  </si>
  <si>
    <t>LA Monroe</t>
  </si>
  <si>
    <t>Lipscomb</t>
  </si>
  <si>
    <t>1.043</t>
  </si>
  <si>
    <t>Manhattan</t>
  </si>
  <si>
    <t>1.087</t>
  </si>
  <si>
    <t>Nicholls St</t>
  </si>
  <si>
    <t>TX A&amp;M-Com</t>
  </si>
  <si>
    <t>Louisville</t>
  </si>
  <si>
    <t>Idaho</t>
  </si>
  <si>
    <t>Citadel</t>
  </si>
  <si>
    <t>St. Thomas</t>
  </si>
  <si>
    <t>Portland St</t>
  </si>
  <si>
    <t>Presbyterian</t>
  </si>
  <si>
    <t>Morehead St</t>
  </si>
  <si>
    <t>Canisius</t>
  </si>
  <si>
    <t>Ark Pine Bl</t>
  </si>
  <si>
    <t>Georgetown</t>
  </si>
  <si>
    <t>Jksnville St</t>
  </si>
  <si>
    <t>Central Ark</t>
  </si>
  <si>
    <t>Lehigh</t>
  </si>
  <si>
    <t>Elon</t>
  </si>
  <si>
    <t>Loyola-MD</t>
  </si>
  <si>
    <t>1.111</t>
  </si>
  <si>
    <t>Chicago St</t>
  </si>
  <si>
    <t>0.963</t>
  </si>
  <si>
    <t>Austin Peay</t>
  </si>
  <si>
    <t>Stonehill</t>
  </si>
  <si>
    <t>1.233</t>
  </si>
  <si>
    <t>Hartford</t>
  </si>
  <si>
    <t>Coastal Car</t>
  </si>
  <si>
    <t>TX-San Ant</t>
  </si>
  <si>
    <t>1.004</t>
  </si>
  <si>
    <t>F Dickinson</t>
  </si>
  <si>
    <t>San Diego</t>
  </si>
  <si>
    <t>Albany</t>
  </si>
  <si>
    <t>N Dakota St</t>
  </si>
  <si>
    <t>1.169</t>
  </si>
  <si>
    <t>SE Louisiana</t>
  </si>
  <si>
    <t>0.985</t>
  </si>
  <si>
    <t>IUPUI</t>
  </si>
  <si>
    <t>Alabama St</t>
  </si>
  <si>
    <t>North Dakota</t>
  </si>
  <si>
    <t>1.048</t>
  </si>
  <si>
    <t>Norfolk St</t>
  </si>
  <si>
    <t>1.090</t>
  </si>
  <si>
    <t>N Florida</t>
  </si>
  <si>
    <t>0.871</t>
  </si>
  <si>
    <t>South Dakota</t>
  </si>
  <si>
    <t>1.102</t>
  </si>
  <si>
    <t>Binghamton</t>
  </si>
  <si>
    <t>1.137</t>
  </si>
  <si>
    <t>TX-Pan Am</t>
  </si>
  <si>
    <t>Wm &amp; Mary</t>
  </si>
  <si>
    <t>Jackson St</t>
  </si>
  <si>
    <t>SC Upstate</t>
  </si>
  <si>
    <t>1.030</t>
  </si>
  <si>
    <t>Bellarmine</t>
  </si>
  <si>
    <t>McNeese St</t>
  </si>
  <si>
    <t>1.103</t>
  </si>
  <si>
    <t>N Arizona</t>
  </si>
  <si>
    <t>1.026</t>
  </si>
  <si>
    <t>TN Tech</t>
  </si>
  <si>
    <t>W Michigan</t>
  </si>
  <si>
    <t>Neb Omaha</t>
  </si>
  <si>
    <t>WI-Grn Bay</t>
  </si>
  <si>
    <t>Beth-Cook</t>
  </si>
  <si>
    <t>1.067</t>
  </si>
  <si>
    <t>Miss Val St</t>
  </si>
  <si>
    <t>NC A&amp;T</t>
  </si>
  <si>
    <t>Winthrop</t>
  </si>
  <si>
    <t>Delaware St</t>
  </si>
  <si>
    <t>VA Military</t>
  </si>
  <si>
    <t>1.051</t>
  </si>
  <si>
    <t>Hampton</t>
  </si>
  <si>
    <t>0.969</t>
  </si>
  <si>
    <t>AR Lit Rock</t>
  </si>
  <si>
    <t>Lamar</t>
  </si>
  <si>
    <t>1.126</t>
  </si>
  <si>
    <t>Oakland</t>
  </si>
  <si>
    <t>N Colorado</t>
  </si>
  <si>
    <t>Stetson</t>
  </si>
  <si>
    <t>E Michigan</t>
  </si>
  <si>
    <t>Coppin State</t>
  </si>
  <si>
    <t>St Fran (PA)</t>
  </si>
  <si>
    <t>LIU</t>
  </si>
  <si>
    <t>1.080</t>
  </si>
  <si>
    <t>Monmouth</t>
  </si>
  <si>
    <t>Florida A&amp;M</t>
  </si>
  <si>
    <t>Charl South</t>
  </si>
  <si>
    <t>1.062</t>
  </si>
  <si>
    <t>Miami (OH)</t>
  </si>
  <si>
    <t>1.123</t>
  </si>
  <si>
    <t>S Car State</t>
  </si>
  <si>
    <t>Hsn Christian</t>
  </si>
  <si>
    <t>1.192</t>
  </si>
  <si>
    <t>Home2</t>
  </si>
  <si>
    <t>Away2</t>
  </si>
  <si>
    <t>Current</t>
  </si>
  <si>
    <t>O 32.5</t>
  </si>
  <si>
    <t>O 35.5</t>
  </si>
  <si>
    <t>Nikola Jokic</t>
  </si>
  <si>
    <t>Jusuf Nurkic</t>
  </si>
  <si>
    <t>0.661</t>
  </si>
  <si>
    <t>0.820</t>
  </si>
  <si>
    <t>0.782</t>
  </si>
  <si>
    <t>0.861</t>
  </si>
  <si>
    <t>0.854</t>
  </si>
  <si>
    <t>0.863</t>
  </si>
  <si>
    <t>0.841</t>
  </si>
  <si>
    <t>0.855</t>
  </si>
  <si>
    <t>0.906</t>
  </si>
  <si>
    <t>0.859</t>
  </si>
  <si>
    <t>0.868</t>
  </si>
  <si>
    <t>1.037</t>
  </si>
  <si>
    <t>0.978</t>
  </si>
  <si>
    <t>1.055</t>
  </si>
  <si>
    <t>0.956</t>
  </si>
  <si>
    <t>0.864</t>
  </si>
  <si>
    <t>0.977</t>
  </si>
  <si>
    <t>1.006</t>
  </si>
  <si>
    <t>1.130</t>
  </si>
  <si>
    <t>Gary Payton II</t>
  </si>
  <si>
    <t>Gary Payton II 2022-23 Game Log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</si>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</sst>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8" formatCode="&quot;$&quot;#,##0.00_);[Red]\(&quot;$&quot;#,##0.00\)"/>
    <numFmt numFmtId="164" formatCode="m\-d"/>
    <numFmt numFmtId="165" formatCode="0.0"/>
    <numFmt numFmtId="166" formatCode="#,##0.0"/>
  </numFmts>
  <fonts count="21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u/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trike/>
      <sz val="10"/>
      <color theme="1"/>
      <name val="Arial"/>
      <family val="2"/>
    </font>
    <font>
      <strike/>
      <sz val="10"/>
      <color theme="1"/>
      <name val="Arial"/>
      <family val="2"/>
      <scheme val="minor"/>
    </font>
    <font>
      <u/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scheme val="minor"/>
    </font>
    <font>
      <sz val="10"/>
      <color theme="0"/>
      <name val="Arial"/>
      <family val="2"/>
      <scheme val="minor"/>
    </font>
    <font>
      <sz val="10"/>
      <color theme="0"/>
      <name val="Arial"/>
      <scheme val="minor"/>
    </font>
    <font>
      <sz val="8"/>
      <name val="Arial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9" fontId="16" fillId="0" borderId="0" applyFont="0" applyFill="0" applyBorder="0" applyAlignment="0" applyProtection="0"/>
  </cellStyleXfs>
  <cellXfs count="52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4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0" borderId="0" xfId="0" applyFont="1"/>
    <xf numFmtId="0" fontId="4" fillId="2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/>
    <xf numFmtId="164" fontId="2" fillId="2" borderId="0" xfId="0" applyNumberFormat="1" applyFont="1" applyFill="1" applyAlignment="1">
      <alignment horizontal="center"/>
    </xf>
    <xf numFmtId="0" fontId="8" fillId="0" borderId="0" xfId="0" applyFont="1" applyAlignment="1">
      <alignment horizontal="center"/>
    </xf>
    <xf numFmtId="49" fontId="9" fillId="5" borderId="0" xfId="0" applyNumberFormat="1" applyFont="1" applyFill="1" applyAlignment="1">
      <alignment horizontal="center"/>
    </xf>
    <xf numFmtId="49" fontId="10" fillId="5" borderId="0" xfId="0" applyNumberFormat="1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4" borderId="1" xfId="0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66" fontId="9" fillId="5" borderId="0" xfId="0" applyNumberFormat="1" applyFont="1" applyFill="1" applyAlignment="1">
      <alignment horizontal="center"/>
    </xf>
    <xf numFmtId="166" fontId="2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9" fontId="0" fillId="0" borderId="0" xfId="1" applyFont="1" applyAlignment="1">
      <alignment horizontal="center"/>
    </xf>
    <xf numFmtId="6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0" fontId="17" fillId="0" borderId="0" xfId="0" applyFont="1"/>
    <xf numFmtId="0" fontId="13" fillId="0" borderId="0" xfId="0" applyFont="1"/>
    <xf numFmtId="0" fontId="12" fillId="0" borderId="2" xfId="0" applyFont="1" applyBorder="1" applyAlignment="1">
      <alignment vertical="center" wrapText="1"/>
    </xf>
    <xf numFmtId="0" fontId="12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vertical="center" wrapText="1"/>
    </xf>
    <xf numFmtId="10" fontId="0" fillId="0" borderId="0" xfId="1" applyNumberFormat="1" applyFont="1"/>
    <xf numFmtId="0" fontId="18" fillId="6" borderId="0" xfId="0" applyFont="1" applyFill="1"/>
    <xf numFmtId="10" fontId="0" fillId="0" borderId="0" xfId="1" applyNumberFormat="1" applyFont="1" applyAlignment="1">
      <alignment horizontal="center"/>
    </xf>
    <xf numFmtId="10" fontId="12" fillId="0" borderId="0" xfId="1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NumberFormat="1"/>
    <xf numFmtId="0" fontId="13" fillId="0" borderId="0" xfId="0" applyNumberFormat="1" applyFont="1"/>
    <xf numFmtId="0" fontId="17" fillId="0" borderId="0" xfId="0" applyNumberFormat="1" applyFont="1"/>
    <xf numFmtId="0" fontId="19" fillId="6" borderId="0" xfId="0" applyFont="1" applyFill="1"/>
  </cellXfs>
  <cellStyles count="2">
    <cellStyle name="Normal" xfId="0" builtinId="0"/>
    <cellStyle name="Percent" xfId="1" builtinId="5"/>
  </cellStyles>
  <dxfs count="241">
    <dxf>
      <font>
        <strike val="0"/>
        <outline val="0"/>
        <shadow val="0"/>
        <u val="none"/>
        <vertAlign val="baseline"/>
        <sz val="10"/>
        <color theme="0"/>
        <name val="Arial"/>
        <scheme val="minor"/>
      </font>
      <fill>
        <patternFill patternType="solid">
          <fgColor indexed="64"/>
          <bgColor theme="0"/>
        </patternFill>
      </fill>
    </dxf>
    <dxf>
      <numFmt numFmtId="0" formatCode="General"/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  <dxf>
      <font>
        <b/>
        <color rgb="FFFFFFFF"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B9BCE694-027D-4614-9376-D24D8C853B14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B128EABE-D16A-4A0F-AE04-2371B95F6135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4B1D370-0B24-49D2-A2A9-3D1E6788D98C}" autoFormatId="16" applyNumberFormats="0" applyBorderFormats="0" applyFontFormats="0" applyPatternFormats="0" applyAlignmentFormats="0" applyWidthHeightFormats="0">
  <queryTableRefresh nextId="31">
    <queryTableFields count="30">
      <queryTableField id="1" name="Rk" tableColumnId="1"/>
      <queryTableField id="2" name="Player" tableColumnId="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GS" tableColumnId="7"/>
      <queryTableField id="8" name="MP" tableColumnId="8"/>
      <queryTableField id="9" name="FG" tableColumnId="9"/>
      <queryTableField id="10" name="FGA" tableColumnId="10"/>
      <queryTableField id="11" name="FG%" tableColumnId="11"/>
      <queryTableField id="12" name="3P" tableColumnId="12"/>
      <queryTableField id="13" name="3PA" tableColumnId="13"/>
      <queryTableField id="14" name="3P%" tableColumnId="14"/>
      <queryTableField id="15" name="2P" tableColumnId="15"/>
      <queryTableField id="16" name="2PA" tableColumnId="16"/>
      <queryTableField id="17" name="2P%" tableColumnId="17"/>
      <queryTableField id="18" name="eFG%" tableColumnId="18"/>
      <queryTableField id="19" name="FT" tableColumnId="19"/>
      <queryTableField id="20" name="FTA" tableColumnId="20"/>
      <queryTableField id="21" name="FT%" tableColumnId="21"/>
      <queryTableField id="22" name="ORB" tableColumnId="22"/>
      <queryTableField id="23" name="DRB" tableColumnId="23"/>
      <queryTableField id="24" name="TRB" tableColumnId="24"/>
      <queryTableField id="25" name="AST" tableColumnId="25"/>
      <queryTableField id="26" name="STL" tableColumnId="26"/>
      <queryTableField id="27" name="BLK" tableColumnId="27"/>
      <queryTableField id="28" name="TOV" tableColumnId="28"/>
      <queryTableField id="29" name="PF" tableColumnId="29"/>
      <queryTableField id="30" name="PTS" tableColumnId="3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B7A9588-582A-4E4A-9E04-35362DF28C26}" autoFormatId="16" applyNumberFormats="0" applyBorderFormats="0" applyFontFormats="0" applyPatternFormats="0" applyAlignmentFormats="0" applyWidthHeightFormats="0">
  <queryTableRefresh nextId="24">
    <queryTableFields count="23">
      <queryTableField id="1" name="Players" tableColumnId="1"/>
      <queryTableField id="2" name="Points" tableColumnId="2"/>
      <queryTableField id="3" name="Column3" tableColumnId="3"/>
      <queryTableField id="4" name="Players_1" tableColumnId="4"/>
      <queryTableField id="5" name="Rebounds" tableColumnId="5"/>
      <queryTableField id="6" name="Column6" tableColumnId="6"/>
      <queryTableField id="7" name="Players_2" tableColumnId="7"/>
      <queryTableField id="8" name="Assits" tableColumnId="8"/>
      <queryTableField id="9" name="Column9" tableColumnId="9"/>
      <queryTableField id="10" name="Players_3" tableColumnId="10"/>
      <queryTableField id="11" name="Threes" tableColumnId="11"/>
      <queryTableField id="12" name="Column12" tableColumnId="12"/>
      <queryTableField id="13" name="Players_4" tableColumnId="13"/>
      <queryTableField id="14" name="Pts+Ast" tableColumnId="14"/>
      <queryTableField id="15" name="Column15" tableColumnId="15"/>
      <queryTableField id="16" name="Players_5" tableColumnId="16"/>
      <queryTableField id="17" name="Pts+Reb" tableColumnId="17"/>
      <queryTableField id="18" name="Column18" tableColumnId="18"/>
      <queryTableField id="19" name="Players_6" tableColumnId="19"/>
      <queryTableField id="20" name="Reb+Ast" tableColumnId="20"/>
      <queryTableField id="21" name="Column21" tableColumnId="21"/>
      <queryTableField id="22" name="Players_7" tableColumnId="22"/>
      <queryTableField id="23" name="Pts+Reb+Ast" tableColumnId="2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792873C-AF48-45BB-9185-C5B601C2D7FB}" autoFormatId="16" applyNumberFormats="0" applyBorderFormats="0" applyFontFormats="0" applyPatternFormats="0" applyAlignmentFormats="0" applyWidthHeightFormats="0">
  <queryTableRefresh nextId="10" unboundColumnsRight="3">
    <queryTableFields count="8">
      <queryTableField id="1" name="Players" tableColumnId="1"/>
      <queryTableField id="2" name="Points" tableColumnId="2"/>
      <queryTableField id="3" name="Rebounds" tableColumnId="3"/>
      <queryTableField id="4" name="Assists" tableColumnId="4"/>
      <queryTableField id="6" name="Threes" tableColumnId="5"/>
      <queryTableField id="7" dataBound="0" tableColumnId="6"/>
      <queryTableField id="8" dataBound="0" tableColumnId="7"/>
      <queryTableField id="9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DE8F55-E2B5-453B-A537-7C0CB0782831}" name="Table_0" displayName="Table_0" ref="A1:H31" tableType="queryTable" totalsRowShown="0" headerRowDxfId="240" dataDxfId="239">
  <autoFilter ref="A1:H31" xr:uid="{EDDE8F55-E2B5-453B-A537-7C0CB0782831}"/>
  <tableColumns count="8">
    <tableColumn id="1" xr3:uid="{074C5FAC-E94C-4EF1-9CF5-113D47B014D0}" uniqueName="1" name="Rank" queryTableFieldId="1" dataDxfId="218"/>
    <tableColumn id="2" xr3:uid="{74D164A5-E018-4284-9971-078F0D09367A}" uniqueName="2" name="Team" queryTableFieldId="2" dataDxfId="217"/>
    <tableColumn id="3" xr3:uid="{127AB429-AD30-4893-B1F8-C87816448114}" uniqueName="3" name="2022" queryTableFieldId="3" dataDxfId="216"/>
    <tableColumn id="4" xr3:uid="{A8A6A043-B26C-48D4-9B5D-EE7B88FA512F}" uniqueName="4" name="Last 3" queryTableFieldId="4" dataDxfId="215"/>
    <tableColumn id="5" xr3:uid="{891B9217-142B-4D01-BF84-FF1659364385}" uniqueName="5" name="Last 1" queryTableFieldId="5" dataDxfId="214"/>
    <tableColumn id="6" xr3:uid="{E2701624-F885-4829-AFC5-05D99B9C2C67}" uniqueName="6" name="Home" queryTableFieldId="6" dataDxfId="213"/>
    <tableColumn id="7" xr3:uid="{727A1F22-6C51-4F6A-97FF-252CD0CBEB47}" uniqueName="7" name="Away" queryTableFieldId="7" dataDxfId="212"/>
    <tableColumn id="8" xr3:uid="{C75C512D-8F5D-47EC-8034-A7A88F70AFC1}" uniqueName="8" name="2021" queryTableFieldId="8" dataDxfId="2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A5798AF-B4FD-4EAE-88EF-08E23D86A172}" name="Table_0__2" displayName="Table_0__2" ref="A38:H401" tableType="queryTable" totalsRowShown="0" headerRowDxfId="238" dataDxfId="237">
  <autoFilter ref="A38:H401" xr:uid="{1A5798AF-B4FD-4EAE-88EF-08E23D86A172}"/>
  <tableColumns count="8">
    <tableColumn id="1" xr3:uid="{61326775-8AEE-4715-81B6-53A87A4FD5C4}" uniqueName="1" name="Rank" queryTableFieldId="1" dataDxfId="226"/>
    <tableColumn id="2" xr3:uid="{DC9E5E47-F6A1-4C1E-B890-0FE7C1CBD2BB}" uniqueName="2" name="Team" queryTableFieldId="2" dataDxfId="225"/>
    <tableColumn id="3" xr3:uid="{F4613760-506A-431C-9F3B-F0A0400052C5}" uniqueName="3" name="2022" queryTableFieldId="3" dataDxfId="224"/>
    <tableColumn id="4" xr3:uid="{0BD7B434-39FF-456F-8DBD-3462D97086F8}" uniqueName="4" name="Last 3" queryTableFieldId="4" dataDxfId="223"/>
    <tableColumn id="5" xr3:uid="{85AED06F-700F-4280-97A7-7920F3EFCC84}" uniqueName="5" name="Last 1" queryTableFieldId="5" dataDxfId="222"/>
    <tableColumn id="6" xr3:uid="{E48E8FE0-413B-4444-8D77-36C35CFF60C7}" uniqueName="6" name="Home" queryTableFieldId="6" dataDxfId="221"/>
    <tableColumn id="7" xr3:uid="{14B8604D-62C2-4987-B251-4218DB98D030}" uniqueName="7" name="Away" queryTableFieldId="7" dataDxfId="220"/>
    <tableColumn id="8" xr3:uid="{6EA5F40F-E228-4954-B396-A463EC6E75CE}" uniqueName="8" name="2021" queryTableFieldId="8" dataDxfId="21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5CE935-FC53-4376-B368-93C5E5029CDA}" name="Player_Per_Game_Table" displayName="Player_Per_Game_Table" ref="A1:AD495" tableType="queryTable" totalsRowShown="0" headerRowDxfId="236" dataDxfId="235">
  <autoFilter ref="A1:AD495" xr:uid="{035CE935-FC53-4376-B368-93C5E5029CDA}"/>
  <tableColumns count="30">
    <tableColumn id="1" xr3:uid="{5D7832E7-A81C-4C4D-AF55-59D794DD9A5C}" uniqueName="1" name="Rk" queryTableFieldId="1" dataDxfId="210"/>
    <tableColumn id="2" xr3:uid="{4F941AEF-9B39-4492-A3FE-4A29E7491F80}" uniqueName="2" name="Player" queryTableFieldId="2" dataDxfId="209"/>
    <tableColumn id="3" xr3:uid="{3BB4158D-3766-4D03-8FDD-4616E6B24F1B}" uniqueName="3" name="Pos" queryTableFieldId="3" dataDxfId="208"/>
    <tableColumn id="4" xr3:uid="{3BB31BE1-0ECE-47C1-BB6D-8FBB85CD24F4}" uniqueName="4" name="Age" queryTableFieldId="4" dataDxfId="207"/>
    <tableColumn id="5" xr3:uid="{AC1D200D-D58F-4134-A6C4-429EB7D9F9EA}" uniqueName="5" name="Tm" queryTableFieldId="5" dataDxfId="206"/>
    <tableColumn id="6" xr3:uid="{5126B77E-34AB-433D-82C6-90BD2DDFF862}" uniqueName="6" name="G" queryTableFieldId="6" dataDxfId="205"/>
    <tableColumn id="7" xr3:uid="{D697ABD6-63D8-4E77-AF2D-4B2332FB1B17}" uniqueName="7" name="GS" queryTableFieldId="7" dataDxfId="204"/>
    <tableColumn id="8" xr3:uid="{9EDD86CE-6225-4ABE-BE6B-A06E7564B84C}" uniqueName="8" name="MP" queryTableFieldId="8" dataDxfId="203"/>
    <tableColumn id="9" xr3:uid="{9D59E960-0152-4F6A-8535-1CA5AA7B8CA6}" uniqueName="9" name="FG" queryTableFieldId="9" dataDxfId="202"/>
    <tableColumn id="10" xr3:uid="{BF29EA4E-ECB5-43ED-9CD7-0E9C8FC712CB}" uniqueName="10" name="FGA" queryTableFieldId="10" dataDxfId="201"/>
    <tableColumn id="11" xr3:uid="{1E19CA3C-7FEE-41C4-8095-8EA8D584CF4F}" uniqueName="11" name="FG%" queryTableFieldId="11" dataDxfId="200"/>
    <tableColumn id="12" xr3:uid="{69F57B0E-B96C-4B90-8145-8CE2EA1E5074}" uniqueName="12" name="3P" queryTableFieldId="12" dataDxfId="199"/>
    <tableColumn id="13" xr3:uid="{4BC6E155-5731-42DB-B886-A1B9F576CD08}" uniqueName="13" name="3PA" queryTableFieldId="13" dataDxfId="198"/>
    <tableColumn id="14" xr3:uid="{673EA661-B3FD-40AC-BB04-BDB9077F6D8B}" uniqueName="14" name="3P%" queryTableFieldId="14" dataDxfId="197"/>
    <tableColumn id="15" xr3:uid="{5B54E261-2FD8-4B06-B6C4-722D4666F593}" uniqueName="15" name="2P" queryTableFieldId="15" dataDxfId="196"/>
    <tableColumn id="16" xr3:uid="{970536FA-EA82-4BA7-A507-F21FBD97FCCF}" uniqueName="16" name="2PA" queryTableFieldId="16" dataDxfId="195"/>
    <tableColumn id="17" xr3:uid="{D73CF350-59D9-4B19-906A-93A169A9F8A8}" uniqueName="17" name="2P%" queryTableFieldId="17" dataDxfId="194"/>
    <tableColumn id="18" xr3:uid="{C83AD9E0-B6B9-4F9C-B1CB-48566A4E698A}" uniqueName="18" name="eFG%" queryTableFieldId="18" dataDxfId="193"/>
    <tableColumn id="19" xr3:uid="{A2E6FDE1-17A2-4016-A831-FF2B36DC7173}" uniqueName="19" name="FT" queryTableFieldId="19" dataDxfId="192"/>
    <tableColumn id="20" xr3:uid="{4F181186-B984-4539-A4D7-1E9DEB015DD1}" uniqueName="20" name="FTA" queryTableFieldId="20" dataDxfId="191"/>
    <tableColumn id="21" xr3:uid="{22C402EE-869A-4FD4-8E4F-95E82659E467}" uniqueName="21" name="FT%" queryTableFieldId="21" dataDxfId="190"/>
    <tableColumn id="22" xr3:uid="{E40DD79A-EEB6-417D-8DA8-11C14CA3FD97}" uniqueName="22" name="ORB" queryTableFieldId="22" dataDxfId="189"/>
    <tableColumn id="23" xr3:uid="{208961F0-5894-4F8A-B89C-85CF3D98E1BB}" uniqueName="23" name="DRB" queryTableFieldId="23" dataDxfId="188"/>
    <tableColumn id="24" xr3:uid="{1C257BE7-2B68-4789-8DF7-BCE585592F36}" uniqueName="24" name="TRB" queryTableFieldId="24" dataDxfId="187"/>
    <tableColumn id="25" xr3:uid="{51047244-CC06-4D53-96EF-718C214C7712}" uniqueName="25" name="AST" queryTableFieldId="25" dataDxfId="186"/>
    <tableColumn id="26" xr3:uid="{76826917-CCB1-4AA7-9A42-BC73E2DD2452}" uniqueName="26" name="STL" queryTableFieldId="26" dataDxfId="185"/>
    <tableColumn id="27" xr3:uid="{B5F2565A-B64B-4F4F-A8F7-4A7348FBD267}" uniqueName="27" name="BLK" queryTableFieldId="27" dataDxfId="184"/>
    <tableColumn id="28" xr3:uid="{F4E7F6E9-DFF9-49B7-A2C3-E2584356510B}" uniqueName="28" name="TOV" queryTableFieldId="28" dataDxfId="183"/>
    <tableColumn id="29" xr3:uid="{4F85A719-6B8A-464A-9FBB-DB3BD97F01AE}" uniqueName="29" name="PF" queryTableFieldId="29" dataDxfId="182"/>
    <tableColumn id="30" xr3:uid="{6CE663CC-9D37-4F61-B7FF-BD1C7D953116}" uniqueName="30" name="PTS" queryTableFieldId="30" dataDxfId="18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A78339-7784-4968-9A74-124FD9FA4291}" name="Sheet1__2" displayName="Sheet1__2" ref="A1:W107" tableType="queryTable" totalsRowShown="0">
  <autoFilter ref="A1:W107" xr:uid="{B8A78339-7784-4968-9A74-124FD9FA4291}"/>
  <tableColumns count="23">
    <tableColumn id="1" xr3:uid="{6BC1DAD4-EAC1-4EAC-BAC8-123CF8214555}" uniqueName="1" name="Players" queryTableFieldId="1" dataDxfId="234"/>
    <tableColumn id="2" xr3:uid="{9676CF4B-5D29-4E84-8058-E63276FE5D01}" uniqueName="2" name="Points" queryTableFieldId="2" dataDxfId="233"/>
    <tableColumn id="3" xr3:uid="{A0A03204-E431-4E03-8179-B439760D4995}" uniqueName="3" name="Column3" queryTableFieldId="3"/>
    <tableColumn id="4" xr3:uid="{4FD21063-E484-404C-AC85-7E4CB322A63A}" uniqueName="4" name="Players_1" queryTableFieldId="4" dataDxfId="232"/>
    <tableColumn id="5" xr3:uid="{4206A71D-28D5-40D7-A008-670B073DBD90}" uniqueName="5" name="Rebounds" queryTableFieldId="5" dataDxfId="231"/>
    <tableColumn id="6" xr3:uid="{F4F5583B-4412-4328-97A0-32FC213556CF}" uniqueName="6" name="Column6" queryTableFieldId="6"/>
    <tableColumn id="7" xr3:uid="{CF30481B-78FF-427B-8296-ADDBF37E9E84}" uniqueName="7" name="Players_2" queryTableFieldId="7" dataDxfId="230"/>
    <tableColumn id="8" xr3:uid="{E0BC0A76-8DCE-488C-AB2F-4AA9E6BFEE44}" uniqueName="8" name="Assits" queryTableFieldId="8" dataDxfId="229"/>
    <tableColumn id="9" xr3:uid="{C8768E8D-F466-47EC-ADA8-167084A05FD3}" uniqueName="9" name="Column9" queryTableFieldId="9"/>
    <tableColumn id="10" xr3:uid="{1C43DF2A-7E16-402F-ABAE-7322092F1FAF}" uniqueName="10" name="Players_3" queryTableFieldId="10" dataDxfId="228"/>
    <tableColumn id="11" xr3:uid="{5C5639AD-7884-47DF-ADE6-2569B79AFB66}" uniqueName="11" name="Threes" queryTableFieldId="11" dataDxfId="227"/>
    <tableColumn id="12" xr3:uid="{8A96E00B-91E6-4100-86FC-2B469632A8CB}" uniqueName="12" name="Column12" queryTableFieldId="12"/>
    <tableColumn id="13" xr3:uid="{9C41C37D-1E66-4D14-8449-C61B2649F6EC}" uniqueName="13" name="Players_4" queryTableFieldId="13"/>
    <tableColumn id="14" xr3:uid="{774C0EED-2E7B-4382-914D-D41323E0165E}" uniqueName="14" name="Pts+Ast" queryTableFieldId="14"/>
    <tableColumn id="15" xr3:uid="{B5FBD9C7-7627-4235-95C4-C1A9D327860C}" uniqueName="15" name="Column15" queryTableFieldId="15"/>
    <tableColumn id="16" xr3:uid="{075625AA-4201-4A59-862C-033666DB91E7}" uniqueName="16" name="Players_5" queryTableFieldId="16"/>
    <tableColumn id="17" xr3:uid="{1383F25E-CCE3-4175-8742-670731DC0887}" uniqueName="17" name="Pts+Reb" queryTableFieldId="17"/>
    <tableColumn id="18" xr3:uid="{8D58518F-D9B4-4E7A-9589-26049B6AEE18}" uniqueName="18" name="Column18" queryTableFieldId="18"/>
    <tableColumn id="19" xr3:uid="{D292AE27-9C77-4107-866C-C77C77FEB776}" uniqueName="19" name="Players_6" queryTableFieldId="19"/>
    <tableColumn id="20" xr3:uid="{5D986C86-8178-4746-BB41-BF16B5753F7D}" uniqueName="20" name="Reb+Ast" queryTableFieldId="20"/>
    <tableColumn id="21" xr3:uid="{45A8E79D-BA80-4C9A-BE47-CC678AE71B11}" uniqueName="21" name="Column21" queryTableFieldId="21"/>
    <tableColumn id="22" xr3:uid="{24447716-6B31-4504-85B3-B4B89212820A}" uniqueName="22" name="Players_7" queryTableFieldId="22"/>
    <tableColumn id="23" xr3:uid="{8F1064FD-11D6-4BF3-AA43-5E71EF4EA28F}" uniqueName="23" name="Pts+Reb+Ast" queryTableFieldId="2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7CEDE5-841F-4DE6-BF24-2B0578A0135D}" name="Sheet1__3" displayName="Sheet1__3" ref="A1:H12293" tableType="queryTable" totalsRowShown="0">
  <autoFilter ref="A1:H12293" xr:uid="{337CEDE5-841F-4DE6-BF24-2B0578A0135D}"/>
  <tableColumns count="8">
    <tableColumn id="1" xr3:uid="{174EE3CF-0C3C-4E6C-A096-546A2738BF4B}" uniqueName="1" name="Players" queryTableFieldId="1" dataDxfId="1"/>
    <tableColumn id="2" xr3:uid="{A7337831-EA26-4E67-9751-017EAB63612B}" uniqueName="2" name="Points" queryTableFieldId="2"/>
    <tableColumn id="3" xr3:uid="{AE5257F0-CA77-4767-A441-634DA3BA69D3}" uniqueName="3" name="Rebounds" queryTableFieldId="3"/>
    <tableColumn id="4" xr3:uid="{9F8914C2-9AB2-4CE6-9B9E-A6EAA1F4B67B}" uniqueName="4" name="Assists" queryTableFieldId="4"/>
    <tableColumn id="5" xr3:uid="{6D3084CB-E5A9-4AAA-A465-2C71B42B0332}" uniqueName="5" name="Threes" queryTableFieldId="6"/>
    <tableColumn id="6" xr3:uid="{A38017CE-B9AA-41A6-B22A-F7E9770E704F}" uniqueName="6" name="Column1" queryTableFieldId="7" dataDxfId="0"/>
    <tableColumn id="7" xr3:uid="{115F184F-F711-407D-9E7F-C7C56E026A59}" uniqueName="7" name="Column2" queryTableFieldId="8">
      <calculatedColumnFormula>IF(B2="","",IF(A2="",G1,SUBSTITUTE(A2," 2022-23 Game Log","")))</calculatedColumnFormula>
    </tableColumn>
    <tableColumn id="8" xr3:uid="{76254237-E72C-46C9-ADB7-9F099DCF2C23}" uniqueName="8" name="Column3" queryTableFieldId="9">
      <calculatedColumnFormula>IF(G2="Luka Dončić","Luka Doncic",IF(G2="Wendell Carter Jr.","Wendell Carter",IF(G2="Vlatko Čančar","Vlatko Cancar",IF(G2="Troy Brown Jr.","Troy Brown",IF(G2="Bojan Bogdanović","Bojan Bogdanovic",IF(G2="Nic Claxton","Nicolas Claxton",IF(G2="Kristaps Porziņģis","Kristaps Porzingis",IF(G2="Kelly Oubre Jr.","Kelly Oubre Jr",IF(G2="P.J. Washington","P.J Washington",IF(G2="P.J. Tucker","P.J Tucker",IF(G2="Jabari Smith Jr.","Jabari Smith",IF(G2="Alperen Şengün","Alperen Sengun",IF(G2="Nikola Vučević","Nikola Vucevic",IF(G2="Jusuf Nurkić","Jusuf Nurkic",IF(G2="Nikola Jokić","Nikola Jokic",G2)))))))))))))))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P1037"/>
  <sheetViews>
    <sheetView workbookViewId="0"/>
  </sheetViews>
  <sheetFormatPr defaultColWidth="12.5703125" defaultRowHeight="15.75" customHeight="1" x14ac:dyDescent="0.2"/>
  <sheetData>
    <row r="1" spans="1:42" ht="12.75" x14ac:dyDescent="0.2">
      <c r="A1" s="6" t="s">
        <v>58</v>
      </c>
      <c r="B1" s="4">
        <f>SUM(A6)</f>
        <v>37</v>
      </c>
      <c r="C1" s="4"/>
      <c r="D1" s="1" t="s">
        <v>59</v>
      </c>
      <c r="E1" s="2" t="s">
        <v>60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ht="12.75" x14ac:dyDescent="0.2">
      <c r="A2" s="6" t="s">
        <v>61</v>
      </c>
      <c r="B2" s="4">
        <f>177.42*B6</f>
        <v>177.42</v>
      </c>
      <c r="C2" s="4"/>
      <c r="D2" s="1" t="s">
        <v>59</v>
      </c>
      <c r="E2" s="2" t="s">
        <v>62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ht="12.75" x14ac:dyDescent="0.2">
      <c r="A3" s="4"/>
      <c r="B3" s="4"/>
      <c r="C3" s="4"/>
      <c r="D3" s="1" t="s">
        <v>59</v>
      </c>
      <c r="E3" s="2" t="s">
        <v>63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spans="1:42" ht="12.7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spans="1:42" ht="12.75" x14ac:dyDescent="0.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spans="1:42" ht="12.75" x14ac:dyDescent="0.2">
      <c r="A6" s="4">
        <f>SUM(B6:AL6)</f>
        <v>37</v>
      </c>
      <c r="B6" s="4">
        <v>1</v>
      </c>
      <c r="C6" s="4">
        <f t="shared" ref="C6:AL6" si="0">B6</f>
        <v>1</v>
      </c>
      <c r="D6" s="4">
        <f t="shared" si="0"/>
        <v>1</v>
      </c>
      <c r="E6" s="4">
        <f t="shared" si="0"/>
        <v>1</v>
      </c>
      <c r="F6" s="4">
        <f t="shared" si="0"/>
        <v>1</v>
      </c>
      <c r="G6" s="4">
        <f t="shared" si="0"/>
        <v>1</v>
      </c>
      <c r="H6" s="4">
        <f t="shared" si="0"/>
        <v>1</v>
      </c>
      <c r="I6" s="4">
        <f t="shared" si="0"/>
        <v>1</v>
      </c>
      <c r="J6" s="4">
        <f t="shared" si="0"/>
        <v>1</v>
      </c>
      <c r="K6" s="4">
        <f t="shared" si="0"/>
        <v>1</v>
      </c>
      <c r="L6" s="4">
        <f t="shared" si="0"/>
        <v>1</v>
      </c>
      <c r="M6" s="4">
        <f t="shared" si="0"/>
        <v>1</v>
      </c>
      <c r="N6" s="4">
        <f t="shared" si="0"/>
        <v>1</v>
      </c>
      <c r="O6" s="4">
        <f t="shared" si="0"/>
        <v>1</v>
      </c>
      <c r="P6" s="4">
        <f t="shared" si="0"/>
        <v>1</v>
      </c>
      <c r="Q6" s="4">
        <f t="shared" si="0"/>
        <v>1</v>
      </c>
      <c r="R6" s="4">
        <f t="shared" si="0"/>
        <v>1</v>
      </c>
      <c r="S6" s="4">
        <f t="shared" si="0"/>
        <v>1</v>
      </c>
      <c r="T6" s="4">
        <f t="shared" si="0"/>
        <v>1</v>
      </c>
      <c r="U6" s="4">
        <f t="shared" si="0"/>
        <v>1</v>
      </c>
      <c r="V6" s="4">
        <f t="shared" si="0"/>
        <v>1</v>
      </c>
      <c r="W6" s="4">
        <f t="shared" si="0"/>
        <v>1</v>
      </c>
      <c r="X6" s="4">
        <f t="shared" si="0"/>
        <v>1</v>
      </c>
      <c r="Y6" s="4">
        <f t="shared" si="0"/>
        <v>1</v>
      </c>
      <c r="Z6" s="4">
        <f t="shared" si="0"/>
        <v>1</v>
      </c>
      <c r="AA6" s="4">
        <f t="shared" si="0"/>
        <v>1</v>
      </c>
      <c r="AB6" s="4">
        <f t="shared" si="0"/>
        <v>1</v>
      </c>
      <c r="AC6" s="4">
        <f t="shared" si="0"/>
        <v>1</v>
      </c>
      <c r="AD6" s="4">
        <f t="shared" si="0"/>
        <v>1</v>
      </c>
      <c r="AE6" s="4">
        <f t="shared" si="0"/>
        <v>1</v>
      </c>
      <c r="AF6" s="4">
        <f t="shared" si="0"/>
        <v>1</v>
      </c>
      <c r="AG6" s="4">
        <f t="shared" si="0"/>
        <v>1</v>
      </c>
      <c r="AH6" s="4">
        <f t="shared" si="0"/>
        <v>1</v>
      </c>
      <c r="AI6" s="4">
        <f t="shared" si="0"/>
        <v>1</v>
      </c>
      <c r="AJ6" s="4">
        <f t="shared" si="0"/>
        <v>1</v>
      </c>
      <c r="AK6" s="4">
        <f t="shared" si="0"/>
        <v>1</v>
      </c>
      <c r="AL6" s="4">
        <f t="shared" si="0"/>
        <v>1</v>
      </c>
      <c r="AM6" s="4"/>
      <c r="AN6" s="4"/>
      <c r="AO6" s="4"/>
      <c r="AP6" s="4"/>
    </row>
    <row r="7" spans="1:42" ht="12.75" x14ac:dyDescent="0.2">
      <c r="A7" s="7" t="s">
        <v>64</v>
      </c>
      <c r="B7" s="4" t="str">
        <f>CONCATENATE($A7," 6-10")</f>
        <v>PHO 6-10</v>
      </c>
      <c r="C7" s="4" t="str">
        <f t="shared" ref="C7:D7" si="1">CONCATENATE($A7," 1-5")</f>
        <v>PHO 1-5</v>
      </c>
      <c r="D7" s="4" t="str">
        <f t="shared" si="1"/>
        <v>PHO 1-5</v>
      </c>
      <c r="E7" s="4" t="str">
        <f>CONCATENATE($A7," 11-15")</f>
        <v>PHO 11-15</v>
      </c>
      <c r="F7" s="4" t="str">
        <f t="shared" ref="F7:G7" si="2">CONCATENATE($A7," 1-5")</f>
        <v>PHO 1-5</v>
      </c>
      <c r="G7" s="4" t="str">
        <f t="shared" si="2"/>
        <v>PHO 1-5</v>
      </c>
      <c r="H7" s="4" t="str">
        <f>CONCATENATE($A7," 11-15")</f>
        <v>PHO 11-15</v>
      </c>
      <c r="I7" s="4" t="str">
        <f t="shared" ref="I7:K7" si="3">CONCATENATE($A7," 6-10")</f>
        <v>PHO 6-10</v>
      </c>
      <c r="J7" s="4" t="str">
        <f t="shared" si="3"/>
        <v>PHO 6-10</v>
      </c>
      <c r="K7" s="4" t="str">
        <f t="shared" si="3"/>
        <v>PHO 6-10</v>
      </c>
      <c r="L7" s="4" t="str">
        <f t="shared" ref="L7:M7" si="4">CONCATENATE($A7," 11-15")</f>
        <v>PHO 11-15</v>
      </c>
      <c r="M7" s="4" t="str">
        <f t="shared" si="4"/>
        <v>PHO 11-15</v>
      </c>
      <c r="N7" s="4" t="str">
        <f>CONCATENATE($A7," 1-5")</f>
        <v>PHO 1-5</v>
      </c>
      <c r="O7" s="4" t="str">
        <f t="shared" ref="O7:P7" si="5">CONCATENATE($A7," 6-10")</f>
        <v>PHO 6-10</v>
      </c>
      <c r="P7" s="4" t="str">
        <f t="shared" si="5"/>
        <v>PHO 6-10</v>
      </c>
      <c r="Q7" s="4" t="str">
        <f>CONCATENATE($A7," 16-20")</f>
        <v>PHO 16-20</v>
      </c>
      <c r="R7" s="4" t="str">
        <f t="shared" ref="R7:S7" si="6">CONCATENATE($A7," 1-5")</f>
        <v>PHO 1-5</v>
      </c>
      <c r="S7" s="4" t="str">
        <f t="shared" si="6"/>
        <v>PHO 1-5</v>
      </c>
      <c r="T7" s="4" t="str">
        <f>CONCATENATE($A7," 16-20")</f>
        <v>PHO 16-20</v>
      </c>
      <c r="U7" s="4" t="str">
        <f t="shared" ref="U7:V7" si="7">CONCATENATE($A7," 6-10")</f>
        <v>PHO 6-10</v>
      </c>
      <c r="V7" s="4" t="str">
        <f t="shared" si="7"/>
        <v>PHO 6-10</v>
      </c>
      <c r="W7" s="4" t="str">
        <f>CONCATENATE($A7," 16-20")</f>
        <v>PHO 16-20</v>
      </c>
      <c r="X7" s="4" t="str">
        <f t="shared" ref="X7:Y7" si="8">CONCATENATE($A7," 11-15")</f>
        <v>PHO 11-15</v>
      </c>
      <c r="Y7" s="4" t="str">
        <f t="shared" si="8"/>
        <v>PHO 11-15</v>
      </c>
      <c r="Z7" s="4" t="str">
        <f t="shared" ref="Z7:AB7" si="9">CONCATENATE($A7," 1-5")</f>
        <v>PHO 1-5</v>
      </c>
      <c r="AA7" s="4" t="str">
        <f t="shared" si="9"/>
        <v>PHO 1-5</v>
      </c>
      <c r="AB7" s="4" t="str">
        <f t="shared" si="9"/>
        <v>PHO 1-5</v>
      </c>
      <c r="AC7" s="4" t="str">
        <f>CONCATENATE($A7," 21-25")</f>
        <v>PHO 21-25</v>
      </c>
      <c r="AD7" s="4" t="str">
        <f t="shared" ref="AD7:AE7" si="10">CONCATENATE($A7," 6-10")</f>
        <v>PHO 6-10</v>
      </c>
      <c r="AE7" s="4" t="str">
        <f t="shared" si="10"/>
        <v>PHO 6-10</v>
      </c>
      <c r="AF7" s="4" t="str">
        <f>CONCATENATE($A7," 21-25")</f>
        <v>PHO 21-25</v>
      </c>
      <c r="AG7" s="4" t="str">
        <f>CONCATENATE($A7," 6-10")</f>
        <v>PHO 6-10</v>
      </c>
      <c r="AH7" s="4" t="str">
        <f>CONCATENATE($A7," 21-25")</f>
        <v>PHO 21-25</v>
      </c>
      <c r="AI7" s="4" t="str">
        <f t="shared" ref="AI7:AK7" si="11">CONCATENATE($A7," 11-15")</f>
        <v>PHO 11-15</v>
      </c>
      <c r="AJ7" s="4" t="str">
        <f t="shared" si="11"/>
        <v>PHO 11-15</v>
      </c>
      <c r="AK7" s="4" t="str">
        <f t="shared" si="11"/>
        <v>PHO 11-15</v>
      </c>
      <c r="AL7" s="4" t="str">
        <f t="shared" ref="AL7:AL9" si="12">CONCATENATE($A7," 16-20")</f>
        <v>PHO 16-20</v>
      </c>
      <c r="AM7" s="4"/>
      <c r="AN7" s="4"/>
      <c r="AO7" s="4"/>
      <c r="AP7" s="4"/>
    </row>
    <row r="8" spans="1:42" ht="12.75" x14ac:dyDescent="0.2">
      <c r="A8" s="7" t="s">
        <v>12</v>
      </c>
      <c r="B8" s="4" t="str">
        <f t="shared" ref="B8:B9" si="13">CONCATENATE($A8," 1-5")</f>
        <v>LAL 1-5</v>
      </c>
      <c r="C8" s="4" t="str">
        <f>CONCATENATE($A8," 6-10")</f>
        <v>LAL 6-10</v>
      </c>
      <c r="D8" s="4" t="str">
        <f t="shared" ref="D8:E8" si="14">CONCATENATE($A8," 1-5")</f>
        <v>LAL 1-5</v>
      </c>
      <c r="E8" s="4" t="str">
        <f t="shared" si="14"/>
        <v>LAL 1-5</v>
      </c>
      <c r="F8" s="4" t="str">
        <f>CONCATENATE($A8," 11-15")</f>
        <v>LAL 11-15</v>
      </c>
      <c r="G8" s="4" t="str">
        <f>CONCATENATE($A8," 1-5")</f>
        <v>LAL 1-5</v>
      </c>
      <c r="H8" s="4" t="str">
        <f t="shared" ref="H8:H9" si="15">CONCATENATE($A8," 6-10")</f>
        <v>LAL 6-10</v>
      </c>
      <c r="I8" s="4" t="str">
        <f>CONCATENATE($A8," 11-15")</f>
        <v>LAL 11-15</v>
      </c>
      <c r="J8" s="4" t="str">
        <f>CONCATENATE($A8," 6-10")</f>
        <v>LAL 6-10</v>
      </c>
      <c r="K8" s="4" t="str">
        <f>CONCATENATE($A8," 11-15")</f>
        <v>LAL 11-15</v>
      </c>
      <c r="L8" s="4" t="str">
        <f>CONCATENATE($A8," 6-10")</f>
        <v>LAL 6-10</v>
      </c>
      <c r="M8" s="4" t="str">
        <f>CONCATENATE($A8," 11-15")</f>
        <v>LAL 11-15</v>
      </c>
      <c r="N8" s="4" t="str">
        <f>CONCATENATE($A8," 6-10")</f>
        <v>LAL 6-10</v>
      </c>
      <c r="O8" s="4" t="str">
        <f>CONCATENATE($A8," 1-5")</f>
        <v>LAL 1-5</v>
      </c>
      <c r="P8" s="4" t="str">
        <f>CONCATENATE($A8," 6-10")</f>
        <v>LAL 6-10</v>
      </c>
      <c r="Q8" s="4" t="str">
        <f>CONCATENATE($A8," 1-5")</f>
        <v>LAL 1-5</v>
      </c>
      <c r="R8" s="4" t="str">
        <f>CONCATENATE($A8," 16-20")</f>
        <v>LAL 16-20</v>
      </c>
      <c r="S8" s="4" t="str">
        <f>CONCATENATE($A8," 1-5")</f>
        <v>LAL 1-5</v>
      </c>
      <c r="T8" s="4" t="str">
        <f t="shared" ref="T8:T9" si="16">CONCATENATE($A8," 6-10")</f>
        <v>LAL 6-10</v>
      </c>
      <c r="U8" s="4" t="str">
        <f>CONCATENATE($A8," 16-20")</f>
        <v>LAL 16-20</v>
      </c>
      <c r="V8" s="4" t="str">
        <f>CONCATENATE($A8," 6-10")</f>
        <v>LAL 6-10</v>
      </c>
      <c r="W8" s="4" t="str">
        <f t="shared" ref="W8:W9" si="17">CONCATENATE($A8," 11-15")</f>
        <v>LAL 11-15</v>
      </c>
      <c r="X8" s="4" t="str">
        <f>CONCATENATE($A8," 16-20")</f>
        <v>LAL 16-20</v>
      </c>
      <c r="Y8" s="4" t="str">
        <f>CONCATENATE($A8," 11-15")</f>
        <v>LAL 11-15</v>
      </c>
      <c r="Z8" s="4" t="str">
        <f t="shared" ref="Z8:AA8" si="18">CONCATENATE($A8," 1-5")</f>
        <v>LAL 1-5</v>
      </c>
      <c r="AA8" s="4" t="str">
        <f t="shared" si="18"/>
        <v>LAL 1-5</v>
      </c>
      <c r="AB8" s="4" t="str">
        <f>CONCATENATE($A8," 21-25")</f>
        <v>LAL 21-25</v>
      </c>
      <c r="AC8" s="4" t="str">
        <f>CONCATENATE($A8," 1-5")</f>
        <v>LAL 1-5</v>
      </c>
      <c r="AD8" s="4" t="str">
        <f>CONCATENATE($A8," 21-25")</f>
        <v>LAL 21-25</v>
      </c>
      <c r="AE8" s="4" t="str">
        <f t="shared" ref="AE8:AG8" si="19">CONCATENATE($A8," 6-10")</f>
        <v>LAL 6-10</v>
      </c>
      <c r="AF8" s="4" t="str">
        <f t="shared" si="19"/>
        <v>LAL 6-10</v>
      </c>
      <c r="AG8" s="4" t="str">
        <f t="shared" si="19"/>
        <v>LAL 6-10</v>
      </c>
      <c r="AH8" s="4" t="str">
        <f t="shared" ref="AH8:AH9" si="20">CONCATENATE($A8," 11-15")</f>
        <v>LAL 11-15</v>
      </c>
      <c r="AI8" s="4" t="str">
        <f>CONCATENATE($A8," 21-25")</f>
        <v>LAL 21-25</v>
      </c>
      <c r="AJ8" s="4" t="str">
        <f t="shared" ref="AJ8:AK8" si="21">CONCATENATE($A8," 11-15")</f>
        <v>LAL 11-15</v>
      </c>
      <c r="AK8" s="4" t="str">
        <f t="shared" si="21"/>
        <v>LAL 11-15</v>
      </c>
      <c r="AL8" s="4" t="str">
        <f t="shared" si="12"/>
        <v>LAL 16-20</v>
      </c>
      <c r="AM8" s="4"/>
      <c r="AN8" s="4"/>
      <c r="AO8" s="4"/>
      <c r="AP8" s="4"/>
    </row>
    <row r="9" spans="1:42" ht="12.75" x14ac:dyDescent="0.2">
      <c r="A9" s="7" t="s">
        <v>65</v>
      </c>
      <c r="B9" s="4" t="str">
        <f t="shared" si="13"/>
        <v>LAC 1-5</v>
      </c>
      <c r="C9" s="4" t="str">
        <f>CONCATENATE($A9," 1-5")</f>
        <v>LAC 1-5</v>
      </c>
      <c r="D9" s="4" t="str">
        <f>CONCATENATE($A9," 6-10")</f>
        <v>LAC 6-10</v>
      </c>
      <c r="E9" s="4" t="str">
        <f t="shared" ref="E9:F9" si="22">CONCATENATE($A9," 1-5")</f>
        <v>LAC 1-5</v>
      </c>
      <c r="F9" s="4" t="str">
        <f t="shared" si="22"/>
        <v>LAC 1-5</v>
      </c>
      <c r="G9" s="4" t="str">
        <f>CONCATENATE($A9," 11-15")</f>
        <v>LAC 11-15</v>
      </c>
      <c r="H9" s="4" t="str">
        <f t="shared" si="15"/>
        <v>LAC 6-10</v>
      </c>
      <c r="I9" s="4" t="str">
        <f>CONCATENATE($A9," 6-10")</f>
        <v>LAC 6-10</v>
      </c>
      <c r="J9" s="4" t="str">
        <f t="shared" ref="J9:L9" si="23">CONCATENATE($A9," 11-15")</f>
        <v>LAC 11-15</v>
      </c>
      <c r="K9" s="4" t="str">
        <f t="shared" si="23"/>
        <v>LAC 11-15</v>
      </c>
      <c r="L9" s="4" t="str">
        <f t="shared" si="23"/>
        <v>LAC 11-15</v>
      </c>
      <c r="M9" s="4" t="str">
        <f t="shared" ref="M9:O9" si="24">CONCATENATE($A9," 6-10")</f>
        <v>LAC 6-10</v>
      </c>
      <c r="N9" s="4" t="str">
        <f t="shared" si="24"/>
        <v>LAC 6-10</v>
      </c>
      <c r="O9" s="4" t="str">
        <f t="shared" si="24"/>
        <v>LAC 6-10</v>
      </c>
      <c r="P9" s="4" t="str">
        <f t="shared" ref="P9:R9" si="25">CONCATENATE($A9," 1-5")</f>
        <v>LAC 1-5</v>
      </c>
      <c r="Q9" s="4" t="str">
        <f t="shared" si="25"/>
        <v>LAC 1-5</v>
      </c>
      <c r="R9" s="4" t="str">
        <f t="shared" si="25"/>
        <v>LAC 1-5</v>
      </c>
      <c r="S9" s="4" t="str">
        <f>CONCATENATE($A9," 16-20")</f>
        <v>LAC 16-20</v>
      </c>
      <c r="T9" s="4" t="str">
        <f t="shared" si="16"/>
        <v>LAC 6-10</v>
      </c>
      <c r="U9" s="4" t="str">
        <f>CONCATENATE($A9," 6-10")</f>
        <v>LAC 6-10</v>
      </c>
      <c r="V9" s="4" t="str">
        <f>CONCATENATE($A9," 16-20")</f>
        <v>LAC 16-20</v>
      </c>
      <c r="W9" s="4" t="str">
        <f t="shared" si="17"/>
        <v>LAC 11-15</v>
      </c>
      <c r="X9" s="4" t="str">
        <f>CONCATENATE($A9," 11-15")</f>
        <v>LAC 11-15</v>
      </c>
      <c r="Y9" s="4" t="str">
        <f>CONCATENATE($A9," 16-20")</f>
        <v>LAC 16-20</v>
      </c>
      <c r="Z9" s="4" t="str">
        <f>CONCATENATE($A9," 1-5")</f>
        <v>LAC 1-5</v>
      </c>
      <c r="AA9" s="4" t="str">
        <f>CONCATENATE($A9," 21-25")</f>
        <v>LAC 21-25</v>
      </c>
      <c r="AB9" s="4" t="str">
        <f t="shared" ref="AB9:AC9" si="26">CONCATENATE($A9," 1-5")</f>
        <v>LAC 1-5</v>
      </c>
      <c r="AC9" s="4" t="str">
        <f t="shared" si="26"/>
        <v>LAC 1-5</v>
      </c>
      <c r="AD9" s="4" t="str">
        <f t="shared" ref="AD9:AF9" si="27">CONCATENATE($A9," 6-10")</f>
        <v>LAC 6-10</v>
      </c>
      <c r="AE9" s="4" t="str">
        <f t="shared" si="27"/>
        <v>LAC 6-10</v>
      </c>
      <c r="AF9" s="4" t="str">
        <f t="shared" si="27"/>
        <v>LAC 6-10</v>
      </c>
      <c r="AG9" s="4" t="str">
        <f>CONCATENATE($A9," 21-25")</f>
        <v>LAC 21-25</v>
      </c>
      <c r="AH9" s="4" t="str">
        <f t="shared" si="20"/>
        <v>LAC 11-15</v>
      </c>
      <c r="AI9" s="4" t="str">
        <f>CONCATENATE($A9," 11-15")</f>
        <v>LAC 11-15</v>
      </c>
      <c r="AJ9" s="4" t="str">
        <f>CONCATENATE($A9," 21-25")</f>
        <v>LAC 21-25</v>
      </c>
      <c r="AK9" s="4" t="str">
        <f>CONCATENATE($A9," 11-15")</f>
        <v>LAC 11-15</v>
      </c>
      <c r="AL9" s="4" t="str">
        <f t="shared" si="12"/>
        <v>LAC 16-20</v>
      </c>
      <c r="AM9" s="4"/>
      <c r="AN9" s="4"/>
      <c r="AO9" s="4"/>
      <c r="AP9" s="4"/>
    </row>
    <row r="10" spans="1:42" ht="12.75" x14ac:dyDescent="0.2">
      <c r="A10" s="2"/>
      <c r="B10" s="2" t="str">
        <f t="shared" ref="B10:AL10" si="28">IF(AND(B7=$E1,B8=$E2,B9=$E3),"Yes","No")</f>
        <v>Yes</v>
      </c>
      <c r="C10" s="2" t="str">
        <f t="shared" si="28"/>
        <v>No</v>
      </c>
      <c r="D10" s="2" t="str">
        <f t="shared" si="28"/>
        <v>No</v>
      </c>
      <c r="E10" s="2" t="str">
        <f t="shared" si="28"/>
        <v>No</v>
      </c>
      <c r="F10" s="2" t="str">
        <f t="shared" si="28"/>
        <v>No</v>
      </c>
      <c r="G10" s="2" t="str">
        <f t="shared" si="28"/>
        <v>No</v>
      </c>
      <c r="H10" s="2" t="str">
        <f t="shared" si="28"/>
        <v>No</v>
      </c>
      <c r="I10" s="2" t="str">
        <f t="shared" si="28"/>
        <v>No</v>
      </c>
      <c r="J10" s="2" t="str">
        <f t="shared" si="28"/>
        <v>No</v>
      </c>
      <c r="K10" s="2" t="str">
        <f t="shared" si="28"/>
        <v>No</v>
      </c>
      <c r="L10" s="2" t="str">
        <f t="shared" si="28"/>
        <v>No</v>
      </c>
      <c r="M10" s="2" t="str">
        <f t="shared" si="28"/>
        <v>No</v>
      </c>
      <c r="N10" s="2" t="str">
        <f t="shared" si="28"/>
        <v>No</v>
      </c>
      <c r="O10" s="2" t="str">
        <f t="shared" si="28"/>
        <v>No</v>
      </c>
      <c r="P10" s="2" t="str">
        <f t="shared" si="28"/>
        <v>No</v>
      </c>
      <c r="Q10" s="2" t="str">
        <f t="shared" si="28"/>
        <v>No</v>
      </c>
      <c r="R10" s="2" t="str">
        <f t="shared" si="28"/>
        <v>No</v>
      </c>
      <c r="S10" s="2" t="str">
        <f t="shared" si="28"/>
        <v>No</v>
      </c>
      <c r="T10" s="2" t="str">
        <f t="shared" si="28"/>
        <v>No</v>
      </c>
      <c r="U10" s="2" t="str">
        <f t="shared" si="28"/>
        <v>No</v>
      </c>
      <c r="V10" s="2" t="str">
        <f t="shared" si="28"/>
        <v>No</v>
      </c>
      <c r="W10" s="2" t="str">
        <f t="shared" si="28"/>
        <v>No</v>
      </c>
      <c r="X10" s="2" t="str">
        <f t="shared" si="28"/>
        <v>No</v>
      </c>
      <c r="Y10" s="2" t="str">
        <f t="shared" si="28"/>
        <v>No</v>
      </c>
      <c r="Z10" s="2" t="str">
        <f t="shared" si="28"/>
        <v>No</v>
      </c>
      <c r="AA10" s="2" t="str">
        <f t="shared" si="28"/>
        <v>No</v>
      </c>
      <c r="AB10" s="2" t="str">
        <f t="shared" si="28"/>
        <v>No</v>
      </c>
      <c r="AC10" s="2" t="str">
        <f t="shared" si="28"/>
        <v>No</v>
      </c>
      <c r="AD10" s="2" t="str">
        <f t="shared" si="28"/>
        <v>No</v>
      </c>
      <c r="AE10" s="2" t="str">
        <f t="shared" si="28"/>
        <v>No</v>
      </c>
      <c r="AF10" s="2" t="str">
        <f t="shared" si="28"/>
        <v>No</v>
      </c>
      <c r="AG10" s="2" t="str">
        <f t="shared" si="28"/>
        <v>No</v>
      </c>
      <c r="AH10" s="2" t="str">
        <f t="shared" si="28"/>
        <v>No</v>
      </c>
      <c r="AI10" s="2" t="str">
        <f t="shared" si="28"/>
        <v>No</v>
      </c>
      <c r="AJ10" s="2" t="str">
        <f t="shared" si="28"/>
        <v>No</v>
      </c>
      <c r="AK10" s="2" t="str">
        <f t="shared" si="28"/>
        <v>No</v>
      </c>
      <c r="AL10" s="2" t="str">
        <f t="shared" si="28"/>
        <v>No</v>
      </c>
      <c r="AM10" s="2"/>
      <c r="AN10" s="2"/>
      <c r="AO10" s="2"/>
      <c r="AP10" s="2"/>
    </row>
    <row r="11" spans="1:42" ht="12.75" x14ac:dyDescent="0.2">
      <c r="A11" s="4">
        <f>SUM(B11:Y11)</f>
        <v>24</v>
      </c>
      <c r="B11" s="4">
        <f>B6</f>
        <v>1</v>
      </c>
      <c r="C11" s="4">
        <f t="shared" ref="C11:AL11" si="29">B11</f>
        <v>1</v>
      </c>
      <c r="D11" s="4">
        <f t="shared" si="29"/>
        <v>1</v>
      </c>
      <c r="E11" s="4">
        <f t="shared" si="29"/>
        <v>1</v>
      </c>
      <c r="F11" s="4">
        <f t="shared" si="29"/>
        <v>1</v>
      </c>
      <c r="G11" s="4">
        <f t="shared" si="29"/>
        <v>1</v>
      </c>
      <c r="H11" s="4">
        <f t="shared" si="29"/>
        <v>1</v>
      </c>
      <c r="I11" s="4">
        <f t="shared" si="29"/>
        <v>1</v>
      </c>
      <c r="J11" s="4">
        <f t="shared" si="29"/>
        <v>1</v>
      </c>
      <c r="K11" s="4">
        <f t="shared" si="29"/>
        <v>1</v>
      </c>
      <c r="L11" s="4">
        <f t="shared" si="29"/>
        <v>1</v>
      </c>
      <c r="M11" s="4">
        <f t="shared" si="29"/>
        <v>1</v>
      </c>
      <c r="N11" s="4">
        <f t="shared" si="29"/>
        <v>1</v>
      </c>
      <c r="O11" s="4">
        <f t="shared" si="29"/>
        <v>1</v>
      </c>
      <c r="P11" s="4">
        <f t="shared" si="29"/>
        <v>1</v>
      </c>
      <c r="Q11" s="4">
        <f t="shared" si="29"/>
        <v>1</v>
      </c>
      <c r="R11" s="4">
        <f t="shared" si="29"/>
        <v>1</v>
      </c>
      <c r="S11" s="4">
        <f t="shared" si="29"/>
        <v>1</v>
      </c>
      <c r="T11" s="4">
        <f t="shared" si="29"/>
        <v>1</v>
      </c>
      <c r="U11" s="4">
        <f t="shared" si="29"/>
        <v>1</v>
      </c>
      <c r="V11" s="4">
        <f t="shared" si="29"/>
        <v>1</v>
      </c>
      <c r="W11" s="4">
        <f t="shared" si="29"/>
        <v>1</v>
      </c>
      <c r="X11" s="4">
        <f t="shared" si="29"/>
        <v>1</v>
      </c>
      <c r="Y11" s="4">
        <f t="shared" si="29"/>
        <v>1</v>
      </c>
      <c r="Z11" s="4">
        <f t="shared" si="29"/>
        <v>1</v>
      </c>
      <c r="AA11" s="4">
        <f t="shared" si="29"/>
        <v>1</v>
      </c>
      <c r="AB11" s="4">
        <f t="shared" si="29"/>
        <v>1</v>
      </c>
      <c r="AC11" s="4">
        <f t="shared" si="29"/>
        <v>1</v>
      </c>
      <c r="AD11" s="4">
        <f t="shared" si="29"/>
        <v>1</v>
      </c>
      <c r="AE11" s="4">
        <f t="shared" si="29"/>
        <v>1</v>
      </c>
      <c r="AF11" s="4">
        <f t="shared" si="29"/>
        <v>1</v>
      </c>
      <c r="AG11" s="4">
        <f t="shared" si="29"/>
        <v>1</v>
      </c>
      <c r="AH11" s="4">
        <f t="shared" si="29"/>
        <v>1</v>
      </c>
      <c r="AI11" s="4">
        <f t="shared" si="29"/>
        <v>1</v>
      </c>
      <c r="AJ11" s="4">
        <f t="shared" si="29"/>
        <v>1</v>
      </c>
      <c r="AK11" s="4">
        <f t="shared" si="29"/>
        <v>1</v>
      </c>
      <c r="AL11" s="4">
        <f t="shared" si="29"/>
        <v>1</v>
      </c>
      <c r="AM11" s="4"/>
      <c r="AN11" s="4"/>
      <c r="AO11" s="4"/>
      <c r="AP11" s="4"/>
    </row>
    <row r="12" spans="1:42" ht="12.75" x14ac:dyDescent="0.2">
      <c r="A12" s="7" t="s">
        <v>34</v>
      </c>
      <c r="B12" s="4" t="str">
        <f>CONCATENATE($A12," 6-10")</f>
        <v>GSW 6-10</v>
      </c>
      <c r="C12" s="4" t="str">
        <f t="shared" ref="C12:D12" si="30">CONCATENATE($A12," 1-5")</f>
        <v>GSW 1-5</v>
      </c>
      <c r="D12" s="4" t="str">
        <f t="shared" si="30"/>
        <v>GSW 1-5</v>
      </c>
      <c r="E12" s="4" t="str">
        <f>CONCATENATE($A12," 11-15")</f>
        <v>GSW 11-15</v>
      </c>
      <c r="F12" s="4" t="str">
        <f t="shared" ref="F12:G12" si="31">CONCATENATE($A12," 1-5")</f>
        <v>GSW 1-5</v>
      </c>
      <c r="G12" s="4" t="str">
        <f t="shared" si="31"/>
        <v>GSW 1-5</v>
      </c>
      <c r="H12" s="4" t="str">
        <f>CONCATENATE($A12," 11-15")</f>
        <v>GSW 11-15</v>
      </c>
      <c r="I12" s="4" t="str">
        <f t="shared" ref="I12:K12" si="32">CONCATENATE($A12," 6-10")</f>
        <v>GSW 6-10</v>
      </c>
      <c r="J12" s="4" t="str">
        <f t="shared" si="32"/>
        <v>GSW 6-10</v>
      </c>
      <c r="K12" s="4" t="str">
        <f t="shared" si="32"/>
        <v>GSW 6-10</v>
      </c>
      <c r="L12" s="4" t="str">
        <f t="shared" ref="L12:M12" si="33">CONCATENATE($A12," 11-15")</f>
        <v>GSW 11-15</v>
      </c>
      <c r="M12" s="4" t="str">
        <f t="shared" si="33"/>
        <v>GSW 11-15</v>
      </c>
      <c r="N12" s="4" t="str">
        <f>CONCATENATE($A12," 1-5")</f>
        <v>GSW 1-5</v>
      </c>
      <c r="O12" s="4" t="str">
        <f t="shared" ref="O12:Q12" si="34">CONCATENATE($A12," 6-10")</f>
        <v>GSW 6-10</v>
      </c>
      <c r="P12" s="4" t="str">
        <f t="shared" si="34"/>
        <v>GSW 6-10</v>
      </c>
      <c r="Q12" s="4" t="str">
        <f t="shared" si="34"/>
        <v>GSW 6-10</v>
      </c>
      <c r="R12" s="4" t="str">
        <f t="shared" ref="R12:S12" si="35">CONCATENATE($A12," 1-5")</f>
        <v>GSW 1-5</v>
      </c>
      <c r="S12" s="4" t="str">
        <f t="shared" si="35"/>
        <v>GSW 1-5</v>
      </c>
      <c r="T12" s="4" t="str">
        <f>CONCATENATE($A12," 16-20")</f>
        <v>GSW 16-20</v>
      </c>
      <c r="U12" s="4" t="str">
        <f t="shared" ref="U12:V12" si="36">CONCATENATE($A12," 6-10")</f>
        <v>GSW 6-10</v>
      </c>
      <c r="V12" s="4" t="str">
        <f t="shared" si="36"/>
        <v>GSW 6-10</v>
      </c>
      <c r="W12" s="4" t="str">
        <f>CONCATENATE($A12," 16-20")</f>
        <v>GSW 16-20</v>
      </c>
      <c r="X12" s="4" t="str">
        <f t="shared" ref="X12:Y12" si="37">CONCATENATE($A12," 11-15")</f>
        <v>GSW 11-15</v>
      </c>
      <c r="Y12" s="4" t="str">
        <f t="shared" si="37"/>
        <v>GSW 11-15</v>
      </c>
      <c r="Z12" s="4" t="str">
        <f t="shared" ref="Z12:AB12" si="38">CONCATENATE($A12," 1-5")</f>
        <v>GSW 1-5</v>
      </c>
      <c r="AA12" s="4" t="str">
        <f t="shared" si="38"/>
        <v>GSW 1-5</v>
      </c>
      <c r="AB12" s="4" t="str">
        <f t="shared" si="38"/>
        <v>GSW 1-5</v>
      </c>
      <c r="AC12" s="4" t="str">
        <f>CONCATENATE($A12," 21-25")</f>
        <v>GSW 21-25</v>
      </c>
      <c r="AD12" s="4" t="str">
        <f t="shared" ref="AD12:AE12" si="39">CONCATENATE($A12," 6-10")</f>
        <v>GSW 6-10</v>
      </c>
      <c r="AE12" s="4" t="str">
        <f t="shared" si="39"/>
        <v>GSW 6-10</v>
      </c>
      <c r="AF12" s="4" t="str">
        <f>CONCATENATE($A12," 21-25")</f>
        <v>GSW 21-25</v>
      </c>
      <c r="AG12" s="4" t="str">
        <f>CONCATENATE($A12," 6-10")</f>
        <v>GSW 6-10</v>
      </c>
      <c r="AH12" s="4" t="str">
        <f>CONCATENATE($A12," 21-25")</f>
        <v>GSW 21-25</v>
      </c>
      <c r="AI12" s="4" t="str">
        <f t="shared" ref="AI12:AK12" si="40">CONCATENATE($A12," 11-15")</f>
        <v>GSW 11-15</v>
      </c>
      <c r="AJ12" s="4" t="str">
        <f t="shared" si="40"/>
        <v>GSW 11-15</v>
      </c>
      <c r="AK12" s="4" t="str">
        <f t="shared" si="40"/>
        <v>GSW 11-15</v>
      </c>
      <c r="AL12" s="4" t="str">
        <f t="shared" ref="AL12:AL14" si="41">CONCATENATE($A12," 16-20")</f>
        <v>GSW 16-20</v>
      </c>
      <c r="AM12" s="4"/>
      <c r="AN12" s="4"/>
      <c r="AO12" s="4"/>
      <c r="AP12" s="4"/>
    </row>
    <row r="13" spans="1:42" ht="12.75" x14ac:dyDescent="0.2">
      <c r="A13" s="7" t="s">
        <v>24</v>
      </c>
      <c r="B13" s="4" t="str">
        <f t="shared" ref="B13:B14" si="42">CONCATENATE($A13," 1-5")</f>
        <v>UTA 1-5</v>
      </c>
      <c r="C13" s="4" t="str">
        <f>CONCATENATE($A13," 6-10")</f>
        <v>UTA 6-10</v>
      </c>
      <c r="D13" s="4" t="str">
        <f t="shared" ref="D13:E13" si="43">CONCATENATE($A13," 1-5")</f>
        <v>UTA 1-5</v>
      </c>
      <c r="E13" s="4" t="str">
        <f t="shared" si="43"/>
        <v>UTA 1-5</v>
      </c>
      <c r="F13" s="4" t="str">
        <f>CONCATENATE($A13," 11-15")</f>
        <v>UTA 11-15</v>
      </c>
      <c r="G13" s="4" t="str">
        <f>CONCATENATE($A13," 1-5")</f>
        <v>UTA 1-5</v>
      </c>
      <c r="H13" s="4" t="str">
        <f t="shared" ref="H13:H14" si="44">CONCATENATE($A13," 6-10")</f>
        <v>UTA 6-10</v>
      </c>
      <c r="I13" s="4" t="str">
        <f>CONCATENATE($A13," 11-15")</f>
        <v>UTA 11-15</v>
      </c>
      <c r="J13" s="4" t="str">
        <f>CONCATENATE($A13," 6-10")</f>
        <v>UTA 6-10</v>
      </c>
      <c r="K13" s="4" t="str">
        <f>CONCATENATE($A13," 11-15")</f>
        <v>UTA 11-15</v>
      </c>
      <c r="L13" s="4" t="str">
        <f>CONCATENATE($A13," 6-10")</f>
        <v>UTA 6-10</v>
      </c>
      <c r="M13" s="4" t="str">
        <f>CONCATENATE($A13," 11-15")</f>
        <v>UTA 11-15</v>
      </c>
      <c r="N13" s="4" t="str">
        <f>CONCATENATE($A13," 6-10")</f>
        <v>UTA 6-10</v>
      </c>
      <c r="O13" s="4" t="str">
        <f>CONCATENATE($A13," 1-5")</f>
        <v>UTA 1-5</v>
      </c>
      <c r="P13" s="4" t="str">
        <f>CONCATENATE($A13," 6-10")</f>
        <v>UTA 6-10</v>
      </c>
      <c r="Q13" s="4" t="str">
        <f>CONCATENATE($A13," 1-5")</f>
        <v>UTA 1-5</v>
      </c>
      <c r="R13" s="4" t="str">
        <f>CONCATENATE($A13," 16-20")</f>
        <v>UTA 16-20</v>
      </c>
      <c r="S13" s="4" t="str">
        <f>CONCATENATE($A13," 1-5")</f>
        <v>UTA 1-5</v>
      </c>
      <c r="T13" s="4" t="str">
        <f t="shared" ref="T13:T14" si="45">CONCATENATE($A13," 6-10")</f>
        <v>UTA 6-10</v>
      </c>
      <c r="U13" s="4" t="str">
        <f>CONCATENATE($A13," 16-20")</f>
        <v>UTA 16-20</v>
      </c>
      <c r="V13" s="4" t="str">
        <f>CONCATENATE($A13," 6-10")</f>
        <v>UTA 6-10</v>
      </c>
      <c r="W13" s="4" t="str">
        <f t="shared" ref="W13:W14" si="46">CONCATENATE($A13," 11-15")</f>
        <v>UTA 11-15</v>
      </c>
      <c r="X13" s="4" t="str">
        <f>CONCATENATE($A13," 16-20")</f>
        <v>UTA 16-20</v>
      </c>
      <c r="Y13" s="4" t="str">
        <f>CONCATENATE($A13," 11-15")</f>
        <v>UTA 11-15</v>
      </c>
      <c r="Z13" s="4" t="str">
        <f t="shared" ref="Z13:AA13" si="47">CONCATENATE($A13," 1-5")</f>
        <v>UTA 1-5</v>
      </c>
      <c r="AA13" s="4" t="str">
        <f t="shared" si="47"/>
        <v>UTA 1-5</v>
      </c>
      <c r="AB13" s="4" t="str">
        <f>CONCATENATE($A13," 21-25")</f>
        <v>UTA 21-25</v>
      </c>
      <c r="AC13" s="4" t="str">
        <f>CONCATENATE($A13," 1-5")</f>
        <v>UTA 1-5</v>
      </c>
      <c r="AD13" s="4" t="str">
        <f>CONCATENATE($A13," 21-25")</f>
        <v>UTA 21-25</v>
      </c>
      <c r="AE13" s="4" t="str">
        <f t="shared" ref="AE13:AG13" si="48">CONCATENATE($A13," 6-10")</f>
        <v>UTA 6-10</v>
      </c>
      <c r="AF13" s="4" t="str">
        <f t="shared" si="48"/>
        <v>UTA 6-10</v>
      </c>
      <c r="AG13" s="4" t="str">
        <f t="shared" si="48"/>
        <v>UTA 6-10</v>
      </c>
      <c r="AH13" s="4" t="str">
        <f t="shared" ref="AH13:AH14" si="49">CONCATENATE($A13," 11-15")</f>
        <v>UTA 11-15</v>
      </c>
      <c r="AI13" s="4" t="str">
        <f>CONCATENATE($A13," 21-25")</f>
        <v>UTA 21-25</v>
      </c>
      <c r="AJ13" s="4" t="str">
        <f t="shared" ref="AJ13:AK13" si="50">CONCATENATE($A13," 11-15")</f>
        <v>UTA 11-15</v>
      </c>
      <c r="AK13" s="4" t="str">
        <f t="shared" si="50"/>
        <v>UTA 11-15</v>
      </c>
      <c r="AL13" s="4" t="str">
        <f t="shared" si="41"/>
        <v>UTA 16-20</v>
      </c>
      <c r="AM13" s="4"/>
      <c r="AN13" s="4"/>
      <c r="AO13" s="4"/>
      <c r="AP13" s="4"/>
    </row>
    <row r="14" spans="1:42" ht="12.75" x14ac:dyDescent="0.2">
      <c r="A14" s="7" t="s">
        <v>23</v>
      </c>
      <c r="B14" s="4" t="str">
        <f t="shared" si="42"/>
        <v>CHI 1-5</v>
      </c>
      <c r="C14" s="4" t="str">
        <f>CONCATENATE($A14," 1-5")</f>
        <v>CHI 1-5</v>
      </c>
      <c r="D14" s="4" t="str">
        <f>CONCATENATE($A14," 6-10")</f>
        <v>CHI 6-10</v>
      </c>
      <c r="E14" s="4" t="str">
        <f t="shared" ref="E14:F14" si="51">CONCATENATE($A14," 1-5")</f>
        <v>CHI 1-5</v>
      </c>
      <c r="F14" s="4" t="str">
        <f t="shared" si="51"/>
        <v>CHI 1-5</v>
      </c>
      <c r="G14" s="4" t="str">
        <f>CONCATENATE($A14," 11-15")</f>
        <v>CHI 11-15</v>
      </c>
      <c r="H14" s="4" t="str">
        <f t="shared" si="44"/>
        <v>CHI 6-10</v>
      </c>
      <c r="I14" s="4" t="str">
        <f>CONCATENATE($A14," 6-10")</f>
        <v>CHI 6-10</v>
      </c>
      <c r="J14" s="4" t="str">
        <f t="shared" ref="J14:L14" si="52">CONCATENATE($A14," 11-15")</f>
        <v>CHI 11-15</v>
      </c>
      <c r="K14" s="4" t="str">
        <f t="shared" si="52"/>
        <v>CHI 11-15</v>
      </c>
      <c r="L14" s="4" t="str">
        <f t="shared" si="52"/>
        <v>CHI 11-15</v>
      </c>
      <c r="M14" s="4" t="str">
        <f t="shared" ref="M14:O14" si="53">CONCATENATE($A14," 6-10")</f>
        <v>CHI 6-10</v>
      </c>
      <c r="N14" s="4" t="str">
        <f t="shared" si="53"/>
        <v>CHI 6-10</v>
      </c>
      <c r="O14" s="4" t="str">
        <f t="shared" si="53"/>
        <v>CHI 6-10</v>
      </c>
      <c r="P14" s="4" t="str">
        <f t="shared" ref="P14:R14" si="54">CONCATENATE($A14," 1-5")</f>
        <v>CHI 1-5</v>
      </c>
      <c r="Q14" s="4" t="str">
        <f t="shared" si="54"/>
        <v>CHI 1-5</v>
      </c>
      <c r="R14" s="4" t="str">
        <f t="shared" si="54"/>
        <v>CHI 1-5</v>
      </c>
      <c r="S14" s="4" t="str">
        <f>CONCATENATE($A14," 16-20")</f>
        <v>CHI 16-20</v>
      </c>
      <c r="T14" s="4" t="str">
        <f t="shared" si="45"/>
        <v>CHI 6-10</v>
      </c>
      <c r="U14" s="4" t="str">
        <f>CONCATENATE($A14," 6-10")</f>
        <v>CHI 6-10</v>
      </c>
      <c r="V14" s="4" t="str">
        <f>CONCATENATE($A14," 16-20")</f>
        <v>CHI 16-20</v>
      </c>
      <c r="W14" s="4" t="str">
        <f t="shared" si="46"/>
        <v>CHI 11-15</v>
      </c>
      <c r="X14" s="4" t="str">
        <f>CONCATENATE($A14," 11-15")</f>
        <v>CHI 11-15</v>
      </c>
      <c r="Y14" s="4" t="str">
        <f>CONCATENATE($A14," 16-20")</f>
        <v>CHI 16-20</v>
      </c>
      <c r="Z14" s="4" t="str">
        <f>CONCATENATE($A14," 1-5")</f>
        <v>CHI 1-5</v>
      </c>
      <c r="AA14" s="4" t="str">
        <f>CONCATENATE($A14," 21-25")</f>
        <v>CHI 21-25</v>
      </c>
      <c r="AB14" s="4" t="str">
        <f t="shared" ref="AB14:AC14" si="55">CONCATENATE($A14," 1-5")</f>
        <v>CHI 1-5</v>
      </c>
      <c r="AC14" s="4" t="str">
        <f t="shared" si="55"/>
        <v>CHI 1-5</v>
      </c>
      <c r="AD14" s="4" t="str">
        <f t="shared" ref="AD14:AF14" si="56">CONCATENATE($A14," 6-10")</f>
        <v>CHI 6-10</v>
      </c>
      <c r="AE14" s="4" t="str">
        <f t="shared" si="56"/>
        <v>CHI 6-10</v>
      </c>
      <c r="AF14" s="4" t="str">
        <f t="shared" si="56"/>
        <v>CHI 6-10</v>
      </c>
      <c r="AG14" s="4" t="str">
        <f>CONCATENATE($A14," 21-25")</f>
        <v>CHI 21-25</v>
      </c>
      <c r="AH14" s="4" t="str">
        <f t="shared" si="49"/>
        <v>CHI 11-15</v>
      </c>
      <c r="AI14" s="4" t="str">
        <f>CONCATENATE($A14," 11-15")</f>
        <v>CHI 11-15</v>
      </c>
      <c r="AJ14" s="4" t="str">
        <f>CONCATENATE($A14," 21-25")</f>
        <v>CHI 21-25</v>
      </c>
      <c r="AK14" s="4" t="str">
        <f>CONCATENATE($A14," 11-15")</f>
        <v>CHI 11-15</v>
      </c>
      <c r="AL14" s="4" t="str">
        <f t="shared" si="41"/>
        <v>CHI 16-20</v>
      </c>
      <c r="AM14" s="4"/>
      <c r="AN14" s="4"/>
      <c r="AO14" s="4"/>
      <c r="AP14" s="4"/>
    </row>
    <row r="15" spans="1:42" ht="12.75" x14ac:dyDescent="0.2">
      <c r="A15" s="2"/>
      <c r="B15" s="2" t="str">
        <f t="shared" ref="B15:AL15" si="57">IF(AND(B12=$E6,B13=$E7,B14=$E8),"Yes","No")</f>
        <v>No</v>
      </c>
      <c r="C15" s="2" t="str">
        <f t="shared" si="57"/>
        <v>No</v>
      </c>
      <c r="D15" s="2" t="str">
        <f t="shared" si="57"/>
        <v>No</v>
      </c>
      <c r="E15" s="2" t="str">
        <f t="shared" si="57"/>
        <v>No</v>
      </c>
      <c r="F15" s="2" t="str">
        <f t="shared" si="57"/>
        <v>No</v>
      </c>
      <c r="G15" s="2" t="str">
        <f t="shared" si="57"/>
        <v>No</v>
      </c>
      <c r="H15" s="2" t="str">
        <f t="shared" si="57"/>
        <v>No</v>
      </c>
      <c r="I15" s="2" t="str">
        <f t="shared" si="57"/>
        <v>No</v>
      </c>
      <c r="J15" s="2" t="str">
        <f t="shared" si="57"/>
        <v>No</v>
      </c>
      <c r="K15" s="2" t="str">
        <f t="shared" si="57"/>
        <v>No</v>
      </c>
      <c r="L15" s="2" t="str">
        <f t="shared" si="57"/>
        <v>No</v>
      </c>
      <c r="M15" s="2" t="str">
        <f t="shared" si="57"/>
        <v>No</v>
      </c>
      <c r="N15" s="2" t="str">
        <f t="shared" si="57"/>
        <v>No</v>
      </c>
      <c r="O15" s="2" t="str">
        <f t="shared" si="57"/>
        <v>No</v>
      </c>
      <c r="P15" s="2" t="str">
        <f t="shared" si="57"/>
        <v>No</v>
      </c>
      <c r="Q15" s="2" t="str">
        <f t="shared" si="57"/>
        <v>No</v>
      </c>
      <c r="R15" s="2" t="str">
        <f t="shared" si="57"/>
        <v>No</v>
      </c>
      <c r="S15" s="2" t="str">
        <f t="shared" si="57"/>
        <v>No</v>
      </c>
      <c r="T15" s="2" t="str">
        <f t="shared" si="57"/>
        <v>No</v>
      </c>
      <c r="U15" s="2" t="str">
        <f t="shared" si="57"/>
        <v>No</v>
      </c>
      <c r="V15" s="2" t="str">
        <f t="shared" si="57"/>
        <v>No</v>
      </c>
      <c r="W15" s="2" t="str">
        <f t="shared" si="57"/>
        <v>No</v>
      </c>
      <c r="X15" s="2" t="str">
        <f t="shared" si="57"/>
        <v>No</v>
      </c>
      <c r="Y15" s="2" t="str">
        <f t="shared" si="57"/>
        <v>No</v>
      </c>
      <c r="Z15" s="2" t="str">
        <f t="shared" si="57"/>
        <v>No</v>
      </c>
      <c r="AA15" s="2" t="str">
        <f t="shared" si="57"/>
        <v>No</v>
      </c>
      <c r="AB15" s="2" t="str">
        <f t="shared" si="57"/>
        <v>No</v>
      </c>
      <c r="AC15" s="2" t="str">
        <f t="shared" si="57"/>
        <v>No</v>
      </c>
      <c r="AD15" s="2" t="str">
        <f t="shared" si="57"/>
        <v>No</v>
      </c>
      <c r="AE15" s="2" t="str">
        <f t="shared" si="57"/>
        <v>No</v>
      </c>
      <c r="AF15" s="2" t="str">
        <f t="shared" si="57"/>
        <v>No</v>
      </c>
      <c r="AG15" s="2" t="str">
        <f t="shared" si="57"/>
        <v>No</v>
      </c>
      <c r="AH15" s="2" t="str">
        <f t="shared" si="57"/>
        <v>No</v>
      </c>
      <c r="AI15" s="2" t="str">
        <f t="shared" si="57"/>
        <v>No</v>
      </c>
      <c r="AJ15" s="2" t="str">
        <f t="shared" si="57"/>
        <v>No</v>
      </c>
      <c r="AK15" s="2" t="str">
        <f t="shared" si="57"/>
        <v>No</v>
      </c>
      <c r="AL15" s="2" t="str">
        <f t="shared" si="57"/>
        <v>No</v>
      </c>
      <c r="AM15" s="2"/>
      <c r="AN15" s="2"/>
      <c r="AO15" s="2"/>
      <c r="AP15" s="2"/>
    </row>
    <row r="16" spans="1:42" ht="12.75" x14ac:dyDescent="0.2">
      <c r="A16" s="4">
        <f>SUM(B16:Y16)</f>
        <v>24</v>
      </c>
      <c r="B16" s="4">
        <f>B11</f>
        <v>1</v>
      </c>
      <c r="C16" s="4">
        <f t="shared" ref="C16:AL16" si="58">B16</f>
        <v>1</v>
      </c>
      <c r="D16" s="4">
        <f t="shared" si="58"/>
        <v>1</v>
      </c>
      <c r="E16" s="4">
        <f t="shared" si="58"/>
        <v>1</v>
      </c>
      <c r="F16" s="4">
        <f t="shared" si="58"/>
        <v>1</v>
      </c>
      <c r="G16" s="4">
        <f t="shared" si="58"/>
        <v>1</v>
      </c>
      <c r="H16" s="4">
        <f t="shared" si="58"/>
        <v>1</v>
      </c>
      <c r="I16" s="4">
        <f t="shared" si="58"/>
        <v>1</v>
      </c>
      <c r="J16" s="4">
        <f t="shared" si="58"/>
        <v>1</v>
      </c>
      <c r="K16" s="4">
        <f t="shared" si="58"/>
        <v>1</v>
      </c>
      <c r="L16" s="4">
        <f t="shared" si="58"/>
        <v>1</v>
      </c>
      <c r="M16" s="4">
        <f t="shared" si="58"/>
        <v>1</v>
      </c>
      <c r="N16" s="4">
        <f t="shared" si="58"/>
        <v>1</v>
      </c>
      <c r="O16" s="4">
        <f t="shared" si="58"/>
        <v>1</v>
      </c>
      <c r="P16" s="4">
        <f t="shared" si="58"/>
        <v>1</v>
      </c>
      <c r="Q16" s="4">
        <f t="shared" si="58"/>
        <v>1</v>
      </c>
      <c r="R16" s="4">
        <f t="shared" si="58"/>
        <v>1</v>
      </c>
      <c r="S16" s="4">
        <f t="shared" si="58"/>
        <v>1</v>
      </c>
      <c r="T16" s="4">
        <f t="shared" si="58"/>
        <v>1</v>
      </c>
      <c r="U16" s="4">
        <f t="shared" si="58"/>
        <v>1</v>
      </c>
      <c r="V16" s="4">
        <f t="shared" si="58"/>
        <v>1</v>
      </c>
      <c r="W16" s="4">
        <f t="shared" si="58"/>
        <v>1</v>
      </c>
      <c r="X16" s="4">
        <f t="shared" si="58"/>
        <v>1</v>
      </c>
      <c r="Y16" s="4">
        <f t="shared" si="58"/>
        <v>1</v>
      </c>
      <c r="Z16" s="4">
        <f t="shared" si="58"/>
        <v>1</v>
      </c>
      <c r="AA16" s="4">
        <f t="shared" si="58"/>
        <v>1</v>
      </c>
      <c r="AB16" s="4">
        <f t="shared" si="58"/>
        <v>1</v>
      </c>
      <c r="AC16" s="4">
        <f t="shared" si="58"/>
        <v>1</v>
      </c>
      <c r="AD16" s="4">
        <f t="shared" si="58"/>
        <v>1</v>
      </c>
      <c r="AE16" s="4">
        <f t="shared" si="58"/>
        <v>1</v>
      </c>
      <c r="AF16" s="4">
        <f t="shared" si="58"/>
        <v>1</v>
      </c>
      <c r="AG16" s="4">
        <f t="shared" si="58"/>
        <v>1</v>
      </c>
      <c r="AH16" s="4">
        <f t="shared" si="58"/>
        <v>1</v>
      </c>
      <c r="AI16" s="4">
        <f t="shared" si="58"/>
        <v>1</v>
      </c>
      <c r="AJ16" s="4">
        <f t="shared" si="58"/>
        <v>1</v>
      </c>
      <c r="AK16" s="4">
        <f t="shared" si="58"/>
        <v>1</v>
      </c>
      <c r="AL16" s="4">
        <f t="shared" si="58"/>
        <v>1</v>
      </c>
      <c r="AM16" s="4"/>
      <c r="AN16" s="4"/>
      <c r="AO16" s="4"/>
      <c r="AP16" s="4"/>
    </row>
    <row r="17" spans="1:42" ht="12.75" x14ac:dyDescent="0.2">
      <c r="A17" s="7" t="s">
        <v>34</v>
      </c>
      <c r="B17" s="4" t="str">
        <f>CONCATENATE($A17," 6-10")</f>
        <v>GSW 6-10</v>
      </c>
      <c r="C17" s="4" t="str">
        <f t="shared" ref="C17:D17" si="59">CONCATENATE($A17," 1-5")</f>
        <v>GSW 1-5</v>
      </c>
      <c r="D17" s="4" t="str">
        <f t="shared" si="59"/>
        <v>GSW 1-5</v>
      </c>
      <c r="E17" s="4" t="str">
        <f>CONCATENATE($A17," 11-15")</f>
        <v>GSW 11-15</v>
      </c>
      <c r="F17" s="4" t="str">
        <f t="shared" ref="F17:G17" si="60">CONCATENATE($A17," 1-5")</f>
        <v>GSW 1-5</v>
      </c>
      <c r="G17" s="4" t="str">
        <f t="shared" si="60"/>
        <v>GSW 1-5</v>
      </c>
      <c r="H17" s="4" t="str">
        <f>CONCATENATE($A17," 11-15")</f>
        <v>GSW 11-15</v>
      </c>
      <c r="I17" s="4" t="str">
        <f t="shared" ref="I17:K17" si="61">CONCATENATE($A17," 6-10")</f>
        <v>GSW 6-10</v>
      </c>
      <c r="J17" s="4" t="str">
        <f t="shared" si="61"/>
        <v>GSW 6-10</v>
      </c>
      <c r="K17" s="4" t="str">
        <f t="shared" si="61"/>
        <v>GSW 6-10</v>
      </c>
      <c r="L17" s="4" t="str">
        <f t="shared" ref="L17:M17" si="62">CONCATENATE($A17," 11-15")</f>
        <v>GSW 11-15</v>
      </c>
      <c r="M17" s="4" t="str">
        <f t="shared" si="62"/>
        <v>GSW 11-15</v>
      </c>
      <c r="N17" s="4" t="str">
        <f>CONCATENATE($A17," 1-5")</f>
        <v>GSW 1-5</v>
      </c>
      <c r="O17" s="4" t="str">
        <f t="shared" ref="O17:Q17" si="63">CONCATENATE($A17," 6-10")</f>
        <v>GSW 6-10</v>
      </c>
      <c r="P17" s="4" t="str">
        <f t="shared" si="63"/>
        <v>GSW 6-10</v>
      </c>
      <c r="Q17" s="4" t="str">
        <f t="shared" si="63"/>
        <v>GSW 6-10</v>
      </c>
      <c r="R17" s="4" t="str">
        <f t="shared" ref="R17:S17" si="64">CONCATENATE($A17," 1-5")</f>
        <v>GSW 1-5</v>
      </c>
      <c r="S17" s="4" t="str">
        <f t="shared" si="64"/>
        <v>GSW 1-5</v>
      </c>
      <c r="T17" s="4" t="str">
        <f>CONCATENATE($A17," 16-20")</f>
        <v>GSW 16-20</v>
      </c>
      <c r="U17" s="4" t="str">
        <f t="shared" ref="U17:V17" si="65">CONCATENATE($A17," 6-10")</f>
        <v>GSW 6-10</v>
      </c>
      <c r="V17" s="4" t="str">
        <f t="shared" si="65"/>
        <v>GSW 6-10</v>
      </c>
      <c r="W17" s="4" t="str">
        <f>CONCATENATE($A17," 16-20")</f>
        <v>GSW 16-20</v>
      </c>
      <c r="X17" s="4" t="str">
        <f t="shared" ref="X17:Y17" si="66">CONCATENATE($A17," 11-15")</f>
        <v>GSW 11-15</v>
      </c>
      <c r="Y17" s="4" t="str">
        <f t="shared" si="66"/>
        <v>GSW 11-15</v>
      </c>
      <c r="Z17" s="4" t="str">
        <f t="shared" ref="Z17:AB17" si="67">CONCATENATE($A17," 1-5")</f>
        <v>GSW 1-5</v>
      </c>
      <c r="AA17" s="4" t="str">
        <f t="shared" si="67"/>
        <v>GSW 1-5</v>
      </c>
      <c r="AB17" s="4" t="str">
        <f t="shared" si="67"/>
        <v>GSW 1-5</v>
      </c>
      <c r="AC17" s="4" t="str">
        <f>CONCATENATE($A17," 21-25")</f>
        <v>GSW 21-25</v>
      </c>
      <c r="AD17" s="4" t="str">
        <f t="shared" ref="AD17:AE17" si="68">CONCATENATE($A17," 6-10")</f>
        <v>GSW 6-10</v>
      </c>
      <c r="AE17" s="4" t="str">
        <f t="shared" si="68"/>
        <v>GSW 6-10</v>
      </c>
      <c r="AF17" s="4" t="str">
        <f>CONCATENATE($A17," 21-25")</f>
        <v>GSW 21-25</v>
      </c>
      <c r="AG17" s="4" t="str">
        <f>CONCATENATE($A17," 6-10")</f>
        <v>GSW 6-10</v>
      </c>
      <c r="AH17" s="4" t="str">
        <f>CONCATENATE($A17," 21-25")</f>
        <v>GSW 21-25</v>
      </c>
      <c r="AI17" s="4" t="str">
        <f t="shared" ref="AI17:AK17" si="69">CONCATENATE($A17," 11-15")</f>
        <v>GSW 11-15</v>
      </c>
      <c r="AJ17" s="4" t="str">
        <f t="shared" si="69"/>
        <v>GSW 11-15</v>
      </c>
      <c r="AK17" s="4" t="str">
        <f t="shared" si="69"/>
        <v>GSW 11-15</v>
      </c>
      <c r="AL17" s="4" t="str">
        <f t="shared" ref="AL17:AL19" si="70">CONCATENATE($A17," 16-20")</f>
        <v>GSW 16-20</v>
      </c>
      <c r="AM17" s="4"/>
      <c r="AN17" s="4"/>
      <c r="AO17" s="4"/>
      <c r="AP17" s="4"/>
    </row>
    <row r="18" spans="1:42" ht="12.75" x14ac:dyDescent="0.2">
      <c r="A18" s="7" t="s">
        <v>10</v>
      </c>
      <c r="B18" s="4" t="str">
        <f t="shared" ref="B18:B19" si="71">CONCATENATE($A18," 1-5")</f>
        <v>SAS 1-5</v>
      </c>
      <c r="C18" s="4" t="str">
        <f>CONCATENATE($A18," 6-10")</f>
        <v>SAS 6-10</v>
      </c>
      <c r="D18" s="4" t="str">
        <f t="shared" ref="D18:E18" si="72">CONCATENATE($A18," 1-5")</f>
        <v>SAS 1-5</v>
      </c>
      <c r="E18" s="4" t="str">
        <f t="shared" si="72"/>
        <v>SAS 1-5</v>
      </c>
      <c r="F18" s="4" t="str">
        <f>CONCATENATE($A18," 11-15")</f>
        <v>SAS 11-15</v>
      </c>
      <c r="G18" s="4" t="str">
        <f>CONCATENATE($A18," 1-5")</f>
        <v>SAS 1-5</v>
      </c>
      <c r="H18" s="4" t="str">
        <f t="shared" ref="H18:H19" si="73">CONCATENATE($A18," 6-10")</f>
        <v>SAS 6-10</v>
      </c>
      <c r="I18" s="4" t="str">
        <f>CONCATENATE($A18," 11-15")</f>
        <v>SAS 11-15</v>
      </c>
      <c r="J18" s="4" t="str">
        <f>CONCATENATE($A18," 6-10")</f>
        <v>SAS 6-10</v>
      </c>
      <c r="K18" s="4" t="str">
        <f>CONCATENATE($A18," 11-15")</f>
        <v>SAS 11-15</v>
      </c>
      <c r="L18" s="4" t="str">
        <f>CONCATENATE($A18," 6-10")</f>
        <v>SAS 6-10</v>
      </c>
      <c r="M18" s="4" t="str">
        <f>CONCATENATE($A18," 11-15")</f>
        <v>SAS 11-15</v>
      </c>
      <c r="N18" s="4" t="str">
        <f>CONCATENATE($A18," 6-10")</f>
        <v>SAS 6-10</v>
      </c>
      <c r="O18" s="4" t="str">
        <f>CONCATENATE($A18," 1-5")</f>
        <v>SAS 1-5</v>
      </c>
      <c r="P18" s="4" t="str">
        <f>CONCATENATE($A18," 6-10")</f>
        <v>SAS 6-10</v>
      </c>
      <c r="Q18" s="4" t="str">
        <f>CONCATENATE($A18," 1-5")</f>
        <v>SAS 1-5</v>
      </c>
      <c r="R18" s="4" t="str">
        <f>CONCATENATE($A18," 16-20")</f>
        <v>SAS 16-20</v>
      </c>
      <c r="S18" s="4" t="str">
        <f>CONCATENATE($A18," 1-5")</f>
        <v>SAS 1-5</v>
      </c>
      <c r="T18" s="4" t="str">
        <f t="shared" ref="T18:T19" si="74">CONCATENATE($A18," 6-10")</f>
        <v>SAS 6-10</v>
      </c>
      <c r="U18" s="4" t="str">
        <f>CONCATENATE($A18," 16-20")</f>
        <v>SAS 16-20</v>
      </c>
      <c r="V18" s="4" t="str">
        <f>CONCATENATE($A18," 6-10")</f>
        <v>SAS 6-10</v>
      </c>
      <c r="W18" s="4" t="str">
        <f t="shared" ref="W18:W19" si="75">CONCATENATE($A18," 11-15")</f>
        <v>SAS 11-15</v>
      </c>
      <c r="X18" s="4" t="str">
        <f>CONCATENATE($A18," 16-20")</f>
        <v>SAS 16-20</v>
      </c>
      <c r="Y18" s="4" t="str">
        <f>CONCATENATE($A18," 11-15")</f>
        <v>SAS 11-15</v>
      </c>
      <c r="Z18" s="4" t="str">
        <f t="shared" ref="Z18:AA18" si="76">CONCATENATE($A18," 1-5")</f>
        <v>SAS 1-5</v>
      </c>
      <c r="AA18" s="4" t="str">
        <f t="shared" si="76"/>
        <v>SAS 1-5</v>
      </c>
      <c r="AB18" s="4" t="str">
        <f>CONCATENATE($A18," 21-25")</f>
        <v>SAS 21-25</v>
      </c>
      <c r="AC18" s="4" t="str">
        <f>CONCATENATE($A18," 1-5")</f>
        <v>SAS 1-5</v>
      </c>
      <c r="AD18" s="4" t="str">
        <f>CONCATENATE($A18," 21-25")</f>
        <v>SAS 21-25</v>
      </c>
      <c r="AE18" s="4" t="str">
        <f t="shared" ref="AE18:AG18" si="77">CONCATENATE($A18," 6-10")</f>
        <v>SAS 6-10</v>
      </c>
      <c r="AF18" s="4" t="str">
        <f t="shared" si="77"/>
        <v>SAS 6-10</v>
      </c>
      <c r="AG18" s="4" t="str">
        <f t="shared" si="77"/>
        <v>SAS 6-10</v>
      </c>
      <c r="AH18" s="4" t="str">
        <f t="shared" ref="AH18:AH19" si="78">CONCATENATE($A18," 11-15")</f>
        <v>SAS 11-15</v>
      </c>
      <c r="AI18" s="4" t="str">
        <f>CONCATENATE($A18," 21-25")</f>
        <v>SAS 21-25</v>
      </c>
      <c r="AJ18" s="4" t="str">
        <f t="shared" ref="AJ18:AK18" si="79">CONCATENATE($A18," 11-15")</f>
        <v>SAS 11-15</v>
      </c>
      <c r="AK18" s="4" t="str">
        <f t="shared" si="79"/>
        <v>SAS 11-15</v>
      </c>
      <c r="AL18" s="4" t="str">
        <f t="shared" si="70"/>
        <v>SAS 16-20</v>
      </c>
      <c r="AM18" s="4"/>
      <c r="AN18" s="4"/>
      <c r="AO18" s="4"/>
      <c r="AP18" s="4"/>
    </row>
    <row r="19" spans="1:42" ht="12.75" x14ac:dyDescent="0.2">
      <c r="A19" s="7" t="s">
        <v>18</v>
      </c>
      <c r="B19" s="4" t="str">
        <f t="shared" si="71"/>
        <v>MIL 1-5</v>
      </c>
      <c r="C19" s="4" t="str">
        <f>CONCATENATE($A19," 1-5")</f>
        <v>MIL 1-5</v>
      </c>
      <c r="D19" s="4" t="str">
        <f>CONCATENATE($A19," 6-10")</f>
        <v>MIL 6-10</v>
      </c>
      <c r="E19" s="4" t="str">
        <f t="shared" ref="E19:F19" si="80">CONCATENATE($A19," 1-5")</f>
        <v>MIL 1-5</v>
      </c>
      <c r="F19" s="4" t="str">
        <f t="shared" si="80"/>
        <v>MIL 1-5</v>
      </c>
      <c r="G19" s="4" t="str">
        <f>CONCATENATE($A19," 11-15")</f>
        <v>MIL 11-15</v>
      </c>
      <c r="H19" s="4" t="str">
        <f t="shared" si="73"/>
        <v>MIL 6-10</v>
      </c>
      <c r="I19" s="4" t="str">
        <f>CONCATENATE($A19," 6-10")</f>
        <v>MIL 6-10</v>
      </c>
      <c r="J19" s="4" t="str">
        <f t="shared" ref="J19:L19" si="81">CONCATENATE($A19," 11-15")</f>
        <v>MIL 11-15</v>
      </c>
      <c r="K19" s="4" t="str">
        <f t="shared" si="81"/>
        <v>MIL 11-15</v>
      </c>
      <c r="L19" s="4" t="str">
        <f t="shared" si="81"/>
        <v>MIL 11-15</v>
      </c>
      <c r="M19" s="4" t="str">
        <f t="shared" ref="M19:O19" si="82">CONCATENATE($A19," 6-10")</f>
        <v>MIL 6-10</v>
      </c>
      <c r="N19" s="4" t="str">
        <f t="shared" si="82"/>
        <v>MIL 6-10</v>
      </c>
      <c r="O19" s="4" t="str">
        <f t="shared" si="82"/>
        <v>MIL 6-10</v>
      </c>
      <c r="P19" s="4" t="str">
        <f t="shared" ref="P19:R19" si="83">CONCATENATE($A19," 1-5")</f>
        <v>MIL 1-5</v>
      </c>
      <c r="Q19" s="4" t="str">
        <f t="shared" si="83"/>
        <v>MIL 1-5</v>
      </c>
      <c r="R19" s="4" t="str">
        <f t="shared" si="83"/>
        <v>MIL 1-5</v>
      </c>
      <c r="S19" s="4" t="str">
        <f>CONCATENATE($A19," 16-20")</f>
        <v>MIL 16-20</v>
      </c>
      <c r="T19" s="4" t="str">
        <f t="shared" si="74"/>
        <v>MIL 6-10</v>
      </c>
      <c r="U19" s="4" t="str">
        <f>CONCATENATE($A19," 6-10")</f>
        <v>MIL 6-10</v>
      </c>
      <c r="V19" s="4" t="str">
        <f>CONCATENATE($A19," 16-20")</f>
        <v>MIL 16-20</v>
      </c>
      <c r="W19" s="4" t="str">
        <f t="shared" si="75"/>
        <v>MIL 11-15</v>
      </c>
      <c r="X19" s="4" t="str">
        <f>CONCATENATE($A19," 11-15")</f>
        <v>MIL 11-15</v>
      </c>
      <c r="Y19" s="4" t="str">
        <f>CONCATENATE($A19," 16-20")</f>
        <v>MIL 16-20</v>
      </c>
      <c r="Z19" s="4" t="str">
        <f>CONCATENATE($A19," 1-5")</f>
        <v>MIL 1-5</v>
      </c>
      <c r="AA19" s="4" t="str">
        <f>CONCATENATE($A19," 21-25")</f>
        <v>MIL 21-25</v>
      </c>
      <c r="AB19" s="4" t="str">
        <f t="shared" ref="AB19:AC19" si="84">CONCATENATE($A19," 1-5")</f>
        <v>MIL 1-5</v>
      </c>
      <c r="AC19" s="4" t="str">
        <f t="shared" si="84"/>
        <v>MIL 1-5</v>
      </c>
      <c r="AD19" s="4" t="str">
        <f t="shared" ref="AD19:AF19" si="85">CONCATENATE($A19," 6-10")</f>
        <v>MIL 6-10</v>
      </c>
      <c r="AE19" s="4" t="str">
        <f t="shared" si="85"/>
        <v>MIL 6-10</v>
      </c>
      <c r="AF19" s="4" t="str">
        <f t="shared" si="85"/>
        <v>MIL 6-10</v>
      </c>
      <c r="AG19" s="4" t="str">
        <f>CONCATENATE($A19," 21-25")</f>
        <v>MIL 21-25</v>
      </c>
      <c r="AH19" s="4" t="str">
        <f t="shared" si="78"/>
        <v>MIL 11-15</v>
      </c>
      <c r="AI19" s="4" t="str">
        <f>CONCATENATE($A19," 11-15")</f>
        <v>MIL 11-15</v>
      </c>
      <c r="AJ19" s="4" t="str">
        <f>CONCATENATE($A19," 21-25")</f>
        <v>MIL 21-25</v>
      </c>
      <c r="AK19" s="4" t="str">
        <f>CONCATENATE($A19," 11-15")</f>
        <v>MIL 11-15</v>
      </c>
      <c r="AL19" s="4" t="str">
        <f t="shared" si="70"/>
        <v>MIL 16-20</v>
      </c>
      <c r="AM19" s="4"/>
      <c r="AN19" s="4"/>
      <c r="AO19" s="4"/>
      <c r="AP19" s="4"/>
    </row>
    <row r="20" spans="1:42" ht="12.75" x14ac:dyDescent="0.2">
      <c r="A20" s="2"/>
      <c r="B20" s="2" t="str">
        <f t="shared" ref="B20:AL20" si="86">IF(AND(B17=$E11,B18=$E12,B19=$E13),"Yes","No")</f>
        <v>No</v>
      </c>
      <c r="C20" s="2" t="str">
        <f t="shared" si="86"/>
        <v>No</v>
      </c>
      <c r="D20" s="2" t="str">
        <f t="shared" si="86"/>
        <v>No</v>
      </c>
      <c r="E20" s="2" t="str">
        <f t="shared" si="86"/>
        <v>No</v>
      </c>
      <c r="F20" s="2" t="str">
        <f t="shared" si="86"/>
        <v>No</v>
      </c>
      <c r="G20" s="2" t="str">
        <f t="shared" si="86"/>
        <v>No</v>
      </c>
      <c r="H20" s="2" t="str">
        <f t="shared" si="86"/>
        <v>No</v>
      </c>
      <c r="I20" s="2" t="str">
        <f t="shared" si="86"/>
        <v>No</v>
      </c>
      <c r="J20" s="2" t="str">
        <f t="shared" si="86"/>
        <v>No</v>
      </c>
      <c r="K20" s="2" t="str">
        <f t="shared" si="86"/>
        <v>No</v>
      </c>
      <c r="L20" s="2" t="str">
        <f t="shared" si="86"/>
        <v>No</v>
      </c>
      <c r="M20" s="2" t="str">
        <f t="shared" si="86"/>
        <v>No</v>
      </c>
      <c r="N20" s="2" t="str">
        <f t="shared" si="86"/>
        <v>No</v>
      </c>
      <c r="O20" s="2" t="str">
        <f t="shared" si="86"/>
        <v>No</v>
      </c>
      <c r="P20" s="2" t="str">
        <f t="shared" si="86"/>
        <v>No</v>
      </c>
      <c r="Q20" s="2" t="str">
        <f t="shared" si="86"/>
        <v>No</v>
      </c>
      <c r="R20" s="2" t="str">
        <f t="shared" si="86"/>
        <v>No</v>
      </c>
      <c r="S20" s="2" t="str">
        <f t="shared" si="86"/>
        <v>No</v>
      </c>
      <c r="T20" s="2" t="str">
        <f t="shared" si="86"/>
        <v>No</v>
      </c>
      <c r="U20" s="2" t="str">
        <f t="shared" si="86"/>
        <v>No</v>
      </c>
      <c r="V20" s="2" t="str">
        <f t="shared" si="86"/>
        <v>No</v>
      </c>
      <c r="W20" s="2" t="str">
        <f t="shared" si="86"/>
        <v>No</v>
      </c>
      <c r="X20" s="2" t="str">
        <f t="shared" si="86"/>
        <v>No</v>
      </c>
      <c r="Y20" s="2" t="str">
        <f t="shared" si="86"/>
        <v>No</v>
      </c>
      <c r="Z20" s="2" t="str">
        <f t="shared" si="86"/>
        <v>No</v>
      </c>
      <c r="AA20" s="2" t="str">
        <f t="shared" si="86"/>
        <v>No</v>
      </c>
      <c r="AB20" s="2" t="str">
        <f t="shared" si="86"/>
        <v>No</v>
      </c>
      <c r="AC20" s="2" t="str">
        <f t="shared" si="86"/>
        <v>No</v>
      </c>
      <c r="AD20" s="2" t="str">
        <f t="shared" si="86"/>
        <v>No</v>
      </c>
      <c r="AE20" s="2" t="str">
        <f t="shared" si="86"/>
        <v>No</v>
      </c>
      <c r="AF20" s="2" t="str">
        <f t="shared" si="86"/>
        <v>No</v>
      </c>
      <c r="AG20" s="2" t="str">
        <f t="shared" si="86"/>
        <v>No</v>
      </c>
      <c r="AH20" s="2" t="str">
        <f t="shared" si="86"/>
        <v>No</v>
      </c>
      <c r="AI20" s="2" t="str">
        <f t="shared" si="86"/>
        <v>No</v>
      </c>
      <c r="AJ20" s="2" t="str">
        <f t="shared" si="86"/>
        <v>No</v>
      </c>
      <c r="AK20" s="2" t="str">
        <f t="shared" si="86"/>
        <v>No</v>
      </c>
      <c r="AL20" s="2" t="str">
        <f t="shared" si="86"/>
        <v>No</v>
      </c>
      <c r="AM20" s="2"/>
      <c r="AN20" s="2"/>
      <c r="AO20" s="2"/>
      <c r="AP20" s="2"/>
    </row>
    <row r="21" spans="1:42" ht="12.75" x14ac:dyDescent="0.2">
      <c r="A21" s="4">
        <f>SUM(B21:Y21)</f>
        <v>24</v>
      </c>
      <c r="B21" s="4">
        <f>B16</f>
        <v>1</v>
      </c>
      <c r="C21" s="4">
        <f t="shared" ref="C21:AL21" si="87">B21</f>
        <v>1</v>
      </c>
      <c r="D21" s="4">
        <f t="shared" si="87"/>
        <v>1</v>
      </c>
      <c r="E21" s="4">
        <f t="shared" si="87"/>
        <v>1</v>
      </c>
      <c r="F21" s="4">
        <f t="shared" si="87"/>
        <v>1</v>
      </c>
      <c r="G21" s="4">
        <f t="shared" si="87"/>
        <v>1</v>
      </c>
      <c r="H21" s="4">
        <f t="shared" si="87"/>
        <v>1</v>
      </c>
      <c r="I21" s="4">
        <f t="shared" si="87"/>
        <v>1</v>
      </c>
      <c r="J21" s="4">
        <f t="shared" si="87"/>
        <v>1</v>
      </c>
      <c r="K21" s="4">
        <f t="shared" si="87"/>
        <v>1</v>
      </c>
      <c r="L21" s="4">
        <f t="shared" si="87"/>
        <v>1</v>
      </c>
      <c r="M21" s="4">
        <f t="shared" si="87"/>
        <v>1</v>
      </c>
      <c r="N21" s="4">
        <f t="shared" si="87"/>
        <v>1</v>
      </c>
      <c r="O21" s="4">
        <f t="shared" si="87"/>
        <v>1</v>
      </c>
      <c r="P21" s="4">
        <f t="shared" si="87"/>
        <v>1</v>
      </c>
      <c r="Q21" s="4">
        <f t="shared" si="87"/>
        <v>1</v>
      </c>
      <c r="R21" s="4">
        <f t="shared" si="87"/>
        <v>1</v>
      </c>
      <c r="S21" s="4">
        <f t="shared" si="87"/>
        <v>1</v>
      </c>
      <c r="T21" s="4">
        <f t="shared" si="87"/>
        <v>1</v>
      </c>
      <c r="U21" s="4">
        <f t="shared" si="87"/>
        <v>1</v>
      </c>
      <c r="V21" s="4">
        <f t="shared" si="87"/>
        <v>1</v>
      </c>
      <c r="W21" s="4">
        <f t="shared" si="87"/>
        <v>1</v>
      </c>
      <c r="X21" s="4">
        <f t="shared" si="87"/>
        <v>1</v>
      </c>
      <c r="Y21" s="4">
        <f t="shared" si="87"/>
        <v>1</v>
      </c>
      <c r="Z21" s="4">
        <f t="shared" si="87"/>
        <v>1</v>
      </c>
      <c r="AA21" s="4">
        <f t="shared" si="87"/>
        <v>1</v>
      </c>
      <c r="AB21" s="4">
        <f t="shared" si="87"/>
        <v>1</v>
      </c>
      <c r="AC21" s="4">
        <f t="shared" si="87"/>
        <v>1</v>
      </c>
      <c r="AD21" s="4">
        <f t="shared" si="87"/>
        <v>1</v>
      </c>
      <c r="AE21" s="4">
        <f t="shared" si="87"/>
        <v>1</v>
      </c>
      <c r="AF21" s="4">
        <f t="shared" si="87"/>
        <v>1</v>
      </c>
      <c r="AG21" s="4">
        <f t="shared" si="87"/>
        <v>1</v>
      </c>
      <c r="AH21" s="4">
        <f t="shared" si="87"/>
        <v>1</v>
      </c>
      <c r="AI21" s="4">
        <f t="shared" si="87"/>
        <v>1</v>
      </c>
      <c r="AJ21" s="4">
        <f t="shared" si="87"/>
        <v>1</v>
      </c>
      <c r="AK21" s="4">
        <f t="shared" si="87"/>
        <v>1</v>
      </c>
      <c r="AL21" s="4">
        <f t="shared" si="87"/>
        <v>1</v>
      </c>
      <c r="AM21" s="4"/>
      <c r="AN21" s="4"/>
      <c r="AO21" s="4"/>
      <c r="AP21" s="4"/>
    </row>
    <row r="22" spans="1:42" ht="12.75" x14ac:dyDescent="0.2">
      <c r="A22" s="7" t="s">
        <v>34</v>
      </c>
      <c r="B22" s="4" t="str">
        <f>CONCATENATE($A22," 6-10")</f>
        <v>GSW 6-10</v>
      </c>
      <c r="C22" s="4" t="str">
        <f t="shared" ref="C22:D22" si="88">CONCATENATE($A22," 1-5")</f>
        <v>GSW 1-5</v>
      </c>
      <c r="D22" s="4" t="str">
        <f t="shared" si="88"/>
        <v>GSW 1-5</v>
      </c>
      <c r="E22" s="4" t="str">
        <f>CONCATENATE($A22," 11-15")</f>
        <v>GSW 11-15</v>
      </c>
      <c r="F22" s="4" t="str">
        <f t="shared" ref="F22:G22" si="89">CONCATENATE($A22," 1-5")</f>
        <v>GSW 1-5</v>
      </c>
      <c r="G22" s="4" t="str">
        <f t="shared" si="89"/>
        <v>GSW 1-5</v>
      </c>
      <c r="H22" s="4" t="str">
        <f>CONCATENATE($A22," 11-15")</f>
        <v>GSW 11-15</v>
      </c>
      <c r="I22" s="4" t="str">
        <f t="shared" ref="I22:K22" si="90">CONCATENATE($A22," 6-10")</f>
        <v>GSW 6-10</v>
      </c>
      <c r="J22" s="4" t="str">
        <f t="shared" si="90"/>
        <v>GSW 6-10</v>
      </c>
      <c r="K22" s="4" t="str">
        <f t="shared" si="90"/>
        <v>GSW 6-10</v>
      </c>
      <c r="L22" s="4" t="str">
        <f t="shared" ref="L22:M22" si="91">CONCATENATE($A22," 11-15")</f>
        <v>GSW 11-15</v>
      </c>
      <c r="M22" s="4" t="str">
        <f t="shared" si="91"/>
        <v>GSW 11-15</v>
      </c>
      <c r="N22" s="4" t="str">
        <f>CONCATENATE($A22," 1-5")</f>
        <v>GSW 1-5</v>
      </c>
      <c r="O22" s="4" t="str">
        <f t="shared" ref="O22:Q22" si="92">CONCATENATE($A22," 6-10")</f>
        <v>GSW 6-10</v>
      </c>
      <c r="P22" s="4" t="str">
        <f t="shared" si="92"/>
        <v>GSW 6-10</v>
      </c>
      <c r="Q22" s="4" t="str">
        <f t="shared" si="92"/>
        <v>GSW 6-10</v>
      </c>
      <c r="R22" s="4" t="str">
        <f t="shared" ref="R22:S22" si="93">CONCATENATE($A22," 1-5")</f>
        <v>GSW 1-5</v>
      </c>
      <c r="S22" s="4" t="str">
        <f t="shared" si="93"/>
        <v>GSW 1-5</v>
      </c>
      <c r="T22" s="4" t="str">
        <f>CONCATENATE($A22," 16-20")</f>
        <v>GSW 16-20</v>
      </c>
      <c r="U22" s="4" t="str">
        <f t="shared" ref="U22:V22" si="94">CONCATENATE($A22," 6-10")</f>
        <v>GSW 6-10</v>
      </c>
      <c r="V22" s="4" t="str">
        <f t="shared" si="94"/>
        <v>GSW 6-10</v>
      </c>
      <c r="W22" s="4" t="str">
        <f>CONCATENATE($A22," 16-20")</f>
        <v>GSW 16-20</v>
      </c>
      <c r="X22" s="4" t="str">
        <f t="shared" ref="X22:Y22" si="95">CONCATENATE($A22," 11-15")</f>
        <v>GSW 11-15</v>
      </c>
      <c r="Y22" s="4" t="str">
        <f t="shared" si="95"/>
        <v>GSW 11-15</v>
      </c>
      <c r="Z22" s="4" t="str">
        <f t="shared" ref="Z22:AB22" si="96">CONCATENATE($A22," 1-5")</f>
        <v>GSW 1-5</v>
      </c>
      <c r="AA22" s="4" t="str">
        <f t="shared" si="96"/>
        <v>GSW 1-5</v>
      </c>
      <c r="AB22" s="4" t="str">
        <f t="shared" si="96"/>
        <v>GSW 1-5</v>
      </c>
      <c r="AC22" s="4" t="str">
        <f>CONCATENATE($A22," 21-25")</f>
        <v>GSW 21-25</v>
      </c>
      <c r="AD22" s="4" t="str">
        <f t="shared" ref="AD22:AE22" si="97">CONCATENATE($A22," 6-10")</f>
        <v>GSW 6-10</v>
      </c>
      <c r="AE22" s="4" t="str">
        <f t="shared" si="97"/>
        <v>GSW 6-10</v>
      </c>
      <c r="AF22" s="4" t="str">
        <f>CONCATENATE($A22," 21-25")</f>
        <v>GSW 21-25</v>
      </c>
      <c r="AG22" s="4" t="str">
        <f>CONCATENATE($A22," 6-10")</f>
        <v>GSW 6-10</v>
      </c>
      <c r="AH22" s="4" t="str">
        <f>CONCATENATE($A22," 21-25")</f>
        <v>GSW 21-25</v>
      </c>
      <c r="AI22" s="4" t="str">
        <f t="shared" ref="AI22:AK22" si="98">CONCATENATE($A22," 11-15")</f>
        <v>GSW 11-15</v>
      </c>
      <c r="AJ22" s="4" t="str">
        <f t="shared" si="98"/>
        <v>GSW 11-15</v>
      </c>
      <c r="AK22" s="4" t="str">
        <f t="shared" si="98"/>
        <v>GSW 11-15</v>
      </c>
      <c r="AL22" s="4" t="str">
        <f t="shared" ref="AL22:AL24" si="99">CONCATENATE($A22," 16-20")</f>
        <v>GSW 16-20</v>
      </c>
      <c r="AM22" s="4"/>
      <c r="AN22" s="4"/>
      <c r="AO22" s="4"/>
      <c r="AP22" s="4"/>
    </row>
    <row r="23" spans="1:42" ht="12.75" x14ac:dyDescent="0.2">
      <c r="A23" s="7" t="s">
        <v>24</v>
      </c>
      <c r="B23" s="4" t="str">
        <f t="shared" ref="B23:B24" si="100">CONCATENATE($A23," 1-5")</f>
        <v>UTA 1-5</v>
      </c>
      <c r="C23" s="4" t="str">
        <f>CONCATENATE($A23," 6-10")</f>
        <v>UTA 6-10</v>
      </c>
      <c r="D23" s="4" t="str">
        <f t="shared" ref="D23:E23" si="101">CONCATENATE($A23," 1-5")</f>
        <v>UTA 1-5</v>
      </c>
      <c r="E23" s="4" t="str">
        <f t="shared" si="101"/>
        <v>UTA 1-5</v>
      </c>
      <c r="F23" s="4" t="str">
        <f>CONCATENATE($A23," 11-15")</f>
        <v>UTA 11-15</v>
      </c>
      <c r="G23" s="4" t="str">
        <f>CONCATENATE($A23," 1-5")</f>
        <v>UTA 1-5</v>
      </c>
      <c r="H23" s="4" t="str">
        <f t="shared" ref="H23:H24" si="102">CONCATENATE($A23," 6-10")</f>
        <v>UTA 6-10</v>
      </c>
      <c r="I23" s="4" t="str">
        <f>CONCATENATE($A23," 11-15")</f>
        <v>UTA 11-15</v>
      </c>
      <c r="J23" s="4" t="str">
        <f>CONCATENATE($A23," 6-10")</f>
        <v>UTA 6-10</v>
      </c>
      <c r="K23" s="4" t="str">
        <f>CONCATENATE($A23," 11-15")</f>
        <v>UTA 11-15</v>
      </c>
      <c r="L23" s="4" t="str">
        <f>CONCATENATE($A23," 6-10")</f>
        <v>UTA 6-10</v>
      </c>
      <c r="M23" s="4" t="str">
        <f>CONCATENATE($A23," 11-15")</f>
        <v>UTA 11-15</v>
      </c>
      <c r="N23" s="4" t="str">
        <f>CONCATENATE($A23," 6-10")</f>
        <v>UTA 6-10</v>
      </c>
      <c r="O23" s="4" t="str">
        <f>CONCATENATE($A23," 1-5")</f>
        <v>UTA 1-5</v>
      </c>
      <c r="P23" s="4" t="str">
        <f>CONCATENATE($A23," 6-10")</f>
        <v>UTA 6-10</v>
      </c>
      <c r="Q23" s="4" t="str">
        <f>CONCATENATE($A23," 1-5")</f>
        <v>UTA 1-5</v>
      </c>
      <c r="R23" s="4" t="str">
        <f>CONCATENATE($A23," 16-20")</f>
        <v>UTA 16-20</v>
      </c>
      <c r="S23" s="4" t="str">
        <f>CONCATENATE($A23," 1-5")</f>
        <v>UTA 1-5</v>
      </c>
      <c r="T23" s="4" t="str">
        <f t="shared" ref="T23:T24" si="103">CONCATENATE($A23," 6-10")</f>
        <v>UTA 6-10</v>
      </c>
      <c r="U23" s="4" t="str">
        <f>CONCATENATE($A23," 16-20")</f>
        <v>UTA 16-20</v>
      </c>
      <c r="V23" s="4" t="str">
        <f>CONCATENATE($A23," 6-10")</f>
        <v>UTA 6-10</v>
      </c>
      <c r="W23" s="4" t="str">
        <f t="shared" ref="W23:W24" si="104">CONCATENATE($A23," 11-15")</f>
        <v>UTA 11-15</v>
      </c>
      <c r="X23" s="4" t="str">
        <f>CONCATENATE($A23," 16-20")</f>
        <v>UTA 16-20</v>
      </c>
      <c r="Y23" s="4" t="str">
        <f>CONCATENATE($A23," 11-15")</f>
        <v>UTA 11-15</v>
      </c>
      <c r="Z23" s="4" t="str">
        <f t="shared" ref="Z23:AA23" si="105">CONCATENATE($A23," 1-5")</f>
        <v>UTA 1-5</v>
      </c>
      <c r="AA23" s="4" t="str">
        <f t="shared" si="105"/>
        <v>UTA 1-5</v>
      </c>
      <c r="AB23" s="4" t="str">
        <f>CONCATENATE($A23," 21-25")</f>
        <v>UTA 21-25</v>
      </c>
      <c r="AC23" s="4" t="str">
        <f>CONCATENATE($A23," 1-5")</f>
        <v>UTA 1-5</v>
      </c>
      <c r="AD23" s="4" t="str">
        <f>CONCATENATE($A23," 21-25")</f>
        <v>UTA 21-25</v>
      </c>
      <c r="AE23" s="4" t="str">
        <f t="shared" ref="AE23:AG23" si="106">CONCATENATE($A23," 6-10")</f>
        <v>UTA 6-10</v>
      </c>
      <c r="AF23" s="4" t="str">
        <f t="shared" si="106"/>
        <v>UTA 6-10</v>
      </c>
      <c r="AG23" s="4" t="str">
        <f t="shared" si="106"/>
        <v>UTA 6-10</v>
      </c>
      <c r="AH23" s="4" t="str">
        <f t="shared" ref="AH23:AH24" si="107">CONCATENATE($A23," 11-15")</f>
        <v>UTA 11-15</v>
      </c>
      <c r="AI23" s="4" t="str">
        <f>CONCATENATE($A23," 21-25")</f>
        <v>UTA 21-25</v>
      </c>
      <c r="AJ23" s="4" t="str">
        <f t="shared" ref="AJ23:AK23" si="108">CONCATENATE($A23," 11-15")</f>
        <v>UTA 11-15</v>
      </c>
      <c r="AK23" s="4" t="str">
        <f t="shared" si="108"/>
        <v>UTA 11-15</v>
      </c>
      <c r="AL23" s="4" t="str">
        <f t="shared" si="99"/>
        <v>UTA 16-20</v>
      </c>
      <c r="AM23" s="4"/>
      <c r="AN23" s="4"/>
      <c r="AO23" s="4"/>
      <c r="AP23" s="4"/>
    </row>
    <row r="24" spans="1:42" ht="12.75" x14ac:dyDescent="0.2">
      <c r="A24" s="7" t="s">
        <v>18</v>
      </c>
      <c r="B24" s="4" t="str">
        <f t="shared" si="100"/>
        <v>MIL 1-5</v>
      </c>
      <c r="C24" s="4" t="str">
        <f>CONCATENATE($A24," 1-5")</f>
        <v>MIL 1-5</v>
      </c>
      <c r="D24" s="4" t="str">
        <f>CONCATENATE($A24," 6-10")</f>
        <v>MIL 6-10</v>
      </c>
      <c r="E24" s="4" t="str">
        <f t="shared" ref="E24:F24" si="109">CONCATENATE($A24," 1-5")</f>
        <v>MIL 1-5</v>
      </c>
      <c r="F24" s="4" t="str">
        <f t="shared" si="109"/>
        <v>MIL 1-5</v>
      </c>
      <c r="G24" s="4" t="str">
        <f>CONCATENATE($A24," 11-15")</f>
        <v>MIL 11-15</v>
      </c>
      <c r="H24" s="4" t="str">
        <f t="shared" si="102"/>
        <v>MIL 6-10</v>
      </c>
      <c r="I24" s="4" t="str">
        <f>CONCATENATE($A24," 6-10")</f>
        <v>MIL 6-10</v>
      </c>
      <c r="J24" s="4" t="str">
        <f t="shared" ref="J24:L24" si="110">CONCATENATE($A24," 11-15")</f>
        <v>MIL 11-15</v>
      </c>
      <c r="K24" s="4" t="str">
        <f t="shared" si="110"/>
        <v>MIL 11-15</v>
      </c>
      <c r="L24" s="4" t="str">
        <f t="shared" si="110"/>
        <v>MIL 11-15</v>
      </c>
      <c r="M24" s="4" t="str">
        <f t="shared" ref="M24:O24" si="111">CONCATENATE($A24," 6-10")</f>
        <v>MIL 6-10</v>
      </c>
      <c r="N24" s="4" t="str">
        <f t="shared" si="111"/>
        <v>MIL 6-10</v>
      </c>
      <c r="O24" s="4" t="str">
        <f t="shared" si="111"/>
        <v>MIL 6-10</v>
      </c>
      <c r="P24" s="4" t="str">
        <f t="shared" ref="P24:R24" si="112">CONCATENATE($A24," 1-5")</f>
        <v>MIL 1-5</v>
      </c>
      <c r="Q24" s="4" t="str">
        <f t="shared" si="112"/>
        <v>MIL 1-5</v>
      </c>
      <c r="R24" s="4" t="str">
        <f t="shared" si="112"/>
        <v>MIL 1-5</v>
      </c>
      <c r="S24" s="4" t="str">
        <f>CONCATENATE($A24," 16-20")</f>
        <v>MIL 16-20</v>
      </c>
      <c r="T24" s="4" t="str">
        <f t="shared" si="103"/>
        <v>MIL 6-10</v>
      </c>
      <c r="U24" s="4" t="str">
        <f>CONCATENATE($A24," 6-10")</f>
        <v>MIL 6-10</v>
      </c>
      <c r="V24" s="4" t="str">
        <f>CONCATENATE($A24," 16-20")</f>
        <v>MIL 16-20</v>
      </c>
      <c r="W24" s="4" t="str">
        <f t="shared" si="104"/>
        <v>MIL 11-15</v>
      </c>
      <c r="X24" s="4" t="str">
        <f>CONCATENATE($A24," 11-15")</f>
        <v>MIL 11-15</v>
      </c>
      <c r="Y24" s="4" t="str">
        <f>CONCATENATE($A24," 16-20")</f>
        <v>MIL 16-20</v>
      </c>
      <c r="Z24" s="4" t="str">
        <f>CONCATENATE($A24," 1-5")</f>
        <v>MIL 1-5</v>
      </c>
      <c r="AA24" s="4" t="str">
        <f>CONCATENATE($A24," 21-25")</f>
        <v>MIL 21-25</v>
      </c>
      <c r="AB24" s="4" t="str">
        <f t="shared" ref="AB24:AC24" si="113">CONCATENATE($A24," 1-5")</f>
        <v>MIL 1-5</v>
      </c>
      <c r="AC24" s="4" t="str">
        <f t="shared" si="113"/>
        <v>MIL 1-5</v>
      </c>
      <c r="AD24" s="4" t="str">
        <f t="shared" ref="AD24:AF24" si="114">CONCATENATE($A24," 6-10")</f>
        <v>MIL 6-10</v>
      </c>
      <c r="AE24" s="4" t="str">
        <f t="shared" si="114"/>
        <v>MIL 6-10</v>
      </c>
      <c r="AF24" s="4" t="str">
        <f t="shared" si="114"/>
        <v>MIL 6-10</v>
      </c>
      <c r="AG24" s="4" t="str">
        <f>CONCATENATE($A24," 21-25")</f>
        <v>MIL 21-25</v>
      </c>
      <c r="AH24" s="4" t="str">
        <f t="shared" si="107"/>
        <v>MIL 11-15</v>
      </c>
      <c r="AI24" s="4" t="str">
        <f>CONCATENATE($A24," 11-15")</f>
        <v>MIL 11-15</v>
      </c>
      <c r="AJ24" s="4" t="str">
        <f>CONCATENATE($A24," 21-25")</f>
        <v>MIL 21-25</v>
      </c>
      <c r="AK24" s="4" t="str">
        <f>CONCATENATE($A24," 11-15")</f>
        <v>MIL 11-15</v>
      </c>
      <c r="AL24" s="4" t="str">
        <f t="shared" si="99"/>
        <v>MIL 16-20</v>
      </c>
      <c r="AM24" s="4"/>
      <c r="AN24" s="4"/>
      <c r="AO24" s="4"/>
      <c r="AP24" s="4"/>
    </row>
    <row r="25" spans="1:42" ht="12.75" x14ac:dyDescent="0.2">
      <c r="A25" s="2"/>
      <c r="B25" s="2" t="str">
        <f t="shared" ref="B25:AL25" si="115">IF(AND(B22=$E16,B23=$E17,B24=$E18),"Yes","No")</f>
        <v>No</v>
      </c>
      <c r="C25" s="2" t="str">
        <f t="shared" si="115"/>
        <v>No</v>
      </c>
      <c r="D25" s="2" t="str">
        <f t="shared" si="115"/>
        <v>No</v>
      </c>
      <c r="E25" s="2" t="str">
        <f t="shared" si="115"/>
        <v>No</v>
      </c>
      <c r="F25" s="2" t="str">
        <f t="shared" si="115"/>
        <v>No</v>
      </c>
      <c r="G25" s="2" t="str">
        <f t="shared" si="115"/>
        <v>No</v>
      </c>
      <c r="H25" s="2" t="str">
        <f t="shared" si="115"/>
        <v>No</v>
      </c>
      <c r="I25" s="2" t="str">
        <f t="shared" si="115"/>
        <v>No</v>
      </c>
      <c r="J25" s="2" t="str">
        <f t="shared" si="115"/>
        <v>No</v>
      </c>
      <c r="K25" s="2" t="str">
        <f t="shared" si="115"/>
        <v>No</v>
      </c>
      <c r="L25" s="2" t="str">
        <f t="shared" si="115"/>
        <v>No</v>
      </c>
      <c r="M25" s="2" t="str">
        <f t="shared" si="115"/>
        <v>No</v>
      </c>
      <c r="N25" s="2" t="str">
        <f t="shared" si="115"/>
        <v>No</v>
      </c>
      <c r="O25" s="2" t="str">
        <f t="shared" si="115"/>
        <v>No</v>
      </c>
      <c r="P25" s="2" t="str">
        <f t="shared" si="115"/>
        <v>No</v>
      </c>
      <c r="Q25" s="2" t="str">
        <f t="shared" si="115"/>
        <v>No</v>
      </c>
      <c r="R25" s="2" t="str">
        <f t="shared" si="115"/>
        <v>No</v>
      </c>
      <c r="S25" s="2" t="str">
        <f t="shared" si="115"/>
        <v>No</v>
      </c>
      <c r="T25" s="2" t="str">
        <f t="shared" si="115"/>
        <v>No</v>
      </c>
      <c r="U25" s="2" t="str">
        <f t="shared" si="115"/>
        <v>No</v>
      </c>
      <c r="V25" s="2" t="str">
        <f t="shared" si="115"/>
        <v>No</v>
      </c>
      <c r="W25" s="2" t="str">
        <f t="shared" si="115"/>
        <v>No</v>
      </c>
      <c r="X25" s="2" t="str">
        <f t="shared" si="115"/>
        <v>No</v>
      </c>
      <c r="Y25" s="2" t="str">
        <f t="shared" si="115"/>
        <v>No</v>
      </c>
      <c r="Z25" s="2" t="str">
        <f t="shared" si="115"/>
        <v>No</v>
      </c>
      <c r="AA25" s="2" t="str">
        <f t="shared" si="115"/>
        <v>No</v>
      </c>
      <c r="AB25" s="2" t="str">
        <f t="shared" si="115"/>
        <v>No</v>
      </c>
      <c r="AC25" s="2" t="str">
        <f t="shared" si="115"/>
        <v>No</v>
      </c>
      <c r="AD25" s="2" t="str">
        <f t="shared" si="115"/>
        <v>No</v>
      </c>
      <c r="AE25" s="2" t="str">
        <f t="shared" si="115"/>
        <v>No</v>
      </c>
      <c r="AF25" s="2" t="str">
        <f t="shared" si="115"/>
        <v>No</v>
      </c>
      <c r="AG25" s="2" t="str">
        <f t="shared" si="115"/>
        <v>No</v>
      </c>
      <c r="AH25" s="2" t="str">
        <f t="shared" si="115"/>
        <v>No</v>
      </c>
      <c r="AI25" s="2" t="str">
        <f t="shared" si="115"/>
        <v>No</v>
      </c>
      <c r="AJ25" s="2" t="str">
        <f t="shared" si="115"/>
        <v>No</v>
      </c>
      <c r="AK25" s="2" t="str">
        <f t="shared" si="115"/>
        <v>No</v>
      </c>
      <c r="AL25" s="2" t="str">
        <f t="shared" si="115"/>
        <v>No</v>
      </c>
      <c r="AM25" s="2"/>
      <c r="AN25" s="2"/>
      <c r="AO25" s="2"/>
      <c r="AP25" s="2"/>
    </row>
    <row r="26" spans="1:42" ht="12.75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spans="1:42" ht="12.75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spans="1:42" ht="12.75" x14ac:dyDescent="0.2">
      <c r="A28" s="6" t="s">
        <v>58</v>
      </c>
      <c r="B28" s="4">
        <f>SUM(A34,A40,A46,A52,A58)</f>
        <v>205</v>
      </c>
      <c r="C28" s="2"/>
      <c r="D28" s="1" t="s">
        <v>59</v>
      </c>
      <c r="E28" s="2" t="s">
        <v>66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  <row r="29" spans="1:42" ht="12.75" x14ac:dyDescent="0.2">
      <c r="A29" s="6" t="s">
        <v>61</v>
      </c>
      <c r="B29" s="4">
        <f>1076*B34</f>
        <v>1076</v>
      </c>
      <c r="C29" s="2"/>
      <c r="D29" s="1" t="s">
        <v>59</v>
      </c>
      <c r="E29" s="2" t="s">
        <v>21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</row>
    <row r="30" spans="1:42" ht="12.75" x14ac:dyDescent="0.2">
      <c r="A30" s="2"/>
      <c r="B30" s="2"/>
      <c r="C30" s="2"/>
      <c r="D30" s="1" t="s">
        <v>59</v>
      </c>
      <c r="E30" s="2" t="s">
        <v>67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 spans="1:42" ht="12.75" x14ac:dyDescent="0.2">
      <c r="A31" s="2"/>
      <c r="B31" s="2"/>
      <c r="C31" s="2"/>
      <c r="D31" s="1" t="s">
        <v>59</v>
      </c>
      <c r="E31" s="2" t="s">
        <v>68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 spans="1:42" ht="12.75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 spans="1:42" ht="12.7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 spans="1:42" ht="12.75" x14ac:dyDescent="0.2">
      <c r="A34" s="4">
        <f>SUM(B34:AP34)</f>
        <v>41</v>
      </c>
      <c r="B34" s="4">
        <v>1</v>
      </c>
      <c r="C34" s="4">
        <f t="shared" ref="C34:AP34" si="116">B34</f>
        <v>1</v>
      </c>
      <c r="D34" s="4">
        <f t="shared" si="116"/>
        <v>1</v>
      </c>
      <c r="E34" s="4">
        <f t="shared" si="116"/>
        <v>1</v>
      </c>
      <c r="F34" s="4">
        <f t="shared" si="116"/>
        <v>1</v>
      </c>
      <c r="G34" s="4">
        <f t="shared" si="116"/>
        <v>1</v>
      </c>
      <c r="H34" s="4">
        <f t="shared" si="116"/>
        <v>1</v>
      </c>
      <c r="I34" s="4">
        <f t="shared" si="116"/>
        <v>1</v>
      </c>
      <c r="J34" s="4">
        <f t="shared" si="116"/>
        <v>1</v>
      </c>
      <c r="K34" s="4">
        <f t="shared" si="116"/>
        <v>1</v>
      </c>
      <c r="L34" s="4">
        <f t="shared" si="116"/>
        <v>1</v>
      </c>
      <c r="M34" s="4">
        <f t="shared" si="116"/>
        <v>1</v>
      </c>
      <c r="N34" s="4">
        <f t="shared" si="116"/>
        <v>1</v>
      </c>
      <c r="O34" s="4">
        <f t="shared" si="116"/>
        <v>1</v>
      </c>
      <c r="P34" s="4">
        <f t="shared" si="116"/>
        <v>1</v>
      </c>
      <c r="Q34" s="4">
        <f t="shared" si="116"/>
        <v>1</v>
      </c>
      <c r="R34" s="4">
        <f t="shared" si="116"/>
        <v>1</v>
      </c>
      <c r="S34" s="4">
        <f t="shared" si="116"/>
        <v>1</v>
      </c>
      <c r="T34" s="4">
        <f t="shared" si="116"/>
        <v>1</v>
      </c>
      <c r="U34" s="4">
        <f t="shared" si="116"/>
        <v>1</v>
      </c>
      <c r="V34" s="4">
        <f t="shared" si="116"/>
        <v>1</v>
      </c>
      <c r="W34" s="4">
        <f t="shared" si="116"/>
        <v>1</v>
      </c>
      <c r="X34" s="4">
        <f t="shared" si="116"/>
        <v>1</v>
      </c>
      <c r="Y34" s="4">
        <f t="shared" si="116"/>
        <v>1</v>
      </c>
      <c r="Z34" s="4">
        <f t="shared" si="116"/>
        <v>1</v>
      </c>
      <c r="AA34" s="4">
        <f t="shared" si="116"/>
        <v>1</v>
      </c>
      <c r="AB34" s="4">
        <f t="shared" si="116"/>
        <v>1</v>
      </c>
      <c r="AC34" s="4">
        <f t="shared" si="116"/>
        <v>1</v>
      </c>
      <c r="AD34" s="4">
        <f t="shared" si="116"/>
        <v>1</v>
      </c>
      <c r="AE34" s="4">
        <f t="shared" si="116"/>
        <v>1</v>
      </c>
      <c r="AF34" s="4">
        <f t="shared" si="116"/>
        <v>1</v>
      </c>
      <c r="AG34" s="4">
        <f t="shared" si="116"/>
        <v>1</v>
      </c>
      <c r="AH34" s="4">
        <f t="shared" si="116"/>
        <v>1</v>
      </c>
      <c r="AI34" s="4">
        <f t="shared" si="116"/>
        <v>1</v>
      </c>
      <c r="AJ34" s="4">
        <f t="shared" si="116"/>
        <v>1</v>
      </c>
      <c r="AK34" s="4">
        <f t="shared" si="116"/>
        <v>1</v>
      </c>
      <c r="AL34" s="4">
        <f t="shared" si="116"/>
        <v>1</v>
      </c>
      <c r="AM34" s="4">
        <f t="shared" si="116"/>
        <v>1</v>
      </c>
      <c r="AN34" s="4">
        <f t="shared" si="116"/>
        <v>1</v>
      </c>
      <c r="AO34" s="4">
        <f t="shared" si="116"/>
        <v>1</v>
      </c>
      <c r="AP34" s="4">
        <f t="shared" si="116"/>
        <v>1</v>
      </c>
    </row>
    <row r="35" spans="1:42" ht="12.75" x14ac:dyDescent="0.2">
      <c r="A35" s="7" t="s">
        <v>34</v>
      </c>
      <c r="B35" s="4" t="str">
        <f t="shared" ref="B35:B38" si="117">CONCATENATE($A35," 1-5")</f>
        <v>GSW 1-5</v>
      </c>
      <c r="C35" s="4" t="str">
        <f>CONCATENATE($A35," 6-10")</f>
        <v>GSW 6-10</v>
      </c>
      <c r="D35" s="4" t="str">
        <f t="shared" ref="D35:F35" si="118">$B35</f>
        <v>GSW 1-5</v>
      </c>
      <c r="E35" s="4" t="str">
        <f t="shared" si="118"/>
        <v>GSW 1-5</v>
      </c>
      <c r="F35" s="4" t="str">
        <f t="shared" si="118"/>
        <v>GSW 1-5</v>
      </c>
      <c r="G35" s="4" t="str">
        <f>CONCATENATE($A35," 11-15")</f>
        <v>GSW 11-15</v>
      </c>
      <c r="H35" s="4" t="str">
        <f t="shared" ref="H35:J35" si="119">$B35</f>
        <v>GSW 1-5</v>
      </c>
      <c r="I35" s="4" t="str">
        <f t="shared" si="119"/>
        <v>GSW 1-5</v>
      </c>
      <c r="J35" s="4" t="str">
        <f t="shared" si="119"/>
        <v>GSW 1-5</v>
      </c>
      <c r="K35" s="4" t="str">
        <f>CONCATENATE($A35," 16-20")</f>
        <v>GSW 16-20</v>
      </c>
      <c r="L35" s="4" t="str">
        <f t="shared" ref="L35:N35" si="120">$B35</f>
        <v>GSW 1-5</v>
      </c>
      <c r="M35" s="4" t="str">
        <f t="shared" si="120"/>
        <v>GSW 1-5</v>
      </c>
      <c r="N35" s="4" t="str">
        <f t="shared" si="120"/>
        <v>GSW 1-5</v>
      </c>
      <c r="O35" s="4" t="str">
        <f>CONCATENATE($A35," 21-25")</f>
        <v>GSW 21-25</v>
      </c>
      <c r="P35" s="4" t="str">
        <f t="shared" ref="P35:R35" si="121">$B35</f>
        <v>GSW 1-5</v>
      </c>
      <c r="Q35" s="4" t="str">
        <f t="shared" si="121"/>
        <v>GSW 1-5</v>
      </c>
      <c r="R35" s="4" t="str">
        <f t="shared" si="121"/>
        <v>GSW 1-5</v>
      </c>
      <c r="S35" s="4" t="str">
        <f t="shared" ref="S35:U35" si="122">$C35</f>
        <v>GSW 6-10</v>
      </c>
      <c r="T35" s="4" t="str">
        <f t="shared" si="122"/>
        <v>GSW 6-10</v>
      </c>
      <c r="U35" s="4" t="str">
        <f t="shared" si="122"/>
        <v>GSW 6-10</v>
      </c>
      <c r="V35" s="4" t="str">
        <f t="shared" ref="V35:X35" si="123">$B35</f>
        <v>GSW 1-5</v>
      </c>
      <c r="W35" s="4" t="str">
        <f t="shared" si="123"/>
        <v>GSW 1-5</v>
      </c>
      <c r="X35" s="4" t="str">
        <f t="shared" si="123"/>
        <v>GSW 1-5</v>
      </c>
      <c r="Y35" s="4" t="str">
        <f t="shared" ref="Y35:AA35" si="124">$G35</f>
        <v>GSW 11-15</v>
      </c>
      <c r="Z35" s="4" t="str">
        <f t="shared" si="124"/>
        <v>GSW 11-15</v>
      </c>
      <c r="AA35" s="4" t="str">
        <f t="shared" si="124"/>
        <v>GSW 11-15</v>
      </c>
      <c r="AB35" s="4" t="str">
        <f t="shared" ref="AB35:AD35" si="125">$B35</f>
        <v>GSW 1-5</v>
      </c>
      <c r="AC35" s="4" t="str">
        <f t="shared" si="125"/>
        <v>GSW 1-5</v>
      </c>
      <c r="AD35" s="4" t="str">
        <f t="shared" si="125"/>
        <v>GSW 1-5</v>
      </c>
      <c r="AE35" s="4" t="str">
        <f t="shared" ref="AE35:AG35" si="126">$K35</f>
        <v>GSW 16-20</v>
      </c>
      <c r="AF35" s="4" t="str">
        <f t="shared" si="126"/>
        <v>GSW 16-20</v>
      </c>
      <c r="AG35" s="4" t="str">
        <f t="shared" si="126"/>
        <v>GSW 16-20</v>
      </c>
      <c r="AH35" s="4" t="str">
        <f t="shared" ref="AH35:AJ35" si="127">$B35</f>
        <v>GSW 1-5</v>
      </c>
      <c r="AI35" s="4" t="str">
        <f t="shared" si="127"/>
        <v>GSW 1-5</v>
      </c>
      <c r="AJ35" s="4" t="str">
        <f t="shared" si="127"/>
        <v>GSW 1-5</v>
      </c>
      <c r="AK35" s="4" t="str">
        <f t="shared" ref="AK35:AM35" si="128">$O35</f>
        <v>GSW 21-25</v>
      </c>
      <c r="AL35" s="4" t="str">
        <f t="shared" si="128"/>
        <v>GSW 21-25</v>
      </c>
      <c r="AM35" s="4" t="str">
        <f t="shared" si="128"/>
        <v>GSW 21-25</v>
      </c>
      <c r="AN35" s="4" t="str">
        <f t="shared" ref="AN35:AP35" si="129">$B35</f>
        <v>GSW 1-5</v>
      </c>
      <c r="AO35" s="4" t="str">
        <f t="shared" si="129"/>
        <v>GSW 1-5</v>
      </c>
      <c r="AP35" s="4" t="str">
        <f t="shared" si="129"/>
        <v>GSW 1-5</v>
      </c>
    </row>
    <row r="36" spans="1:42" ht="12.75" x14ac:dyDescent="0.2">
      <c r="A36" s="7" t="s">
        <v>24</v>
      </c>
      <c r="B36" s="4" t="str">
        <f t="shared" si="117"/>
        <v>UTA 1-5</v>
      </c>
      <c r="C36" s="4" t="str">
        <f t="shared" ref="C36:C38" si="130">$B36</f>
        <v>UTA 1-5</v>
      </c>
      <c r="D36" s="4" t="str">
        <f>CONCATENATE($A36," 6-10")</f>
        <v>UTA 6-10</v>
      </c>
      <c r="E36" s="4" t="str">
        <f t="shared" ref="E36:G36" si="131">$B36</f>
        <v>UTA 1-5</v>
      </c>
      <c r="F36" s="4" t="str">
        <f t="shared" si="131"/>
        <v>UTA 1-5</v>
      </c>
      <c r="G36" s="4" t="str">
        <f t="shared" si="131"/>
        <v>UTA 1-5</v>
      </c>
      <c r="H36" s="4" t="str">
        <f>CONCATENATE($A36," 11-15")</f>
        <v>UTA 11-15</v>
      </c>
      <c r="I36" s="4" t="str">
        <f t="shared" ref="I36:K36" si="132">$B36</f>
        <v>UTA 1-5</v>
      </c>
      <c r="J36" s="4" t="str">
        <f t="shared" si="132"/>
        <v>UTA 1-5</v>
      </c>
      <c r="K36" s="4" t="str">
        <f t="shared" si="132"/>
        <v>UTA 1-5</v>
      </c>
      <c r="L36" s="4" t="str">
        <f>CONCATENATE($A36," 16-20")</f>
        <v>UTA 16-20</v>
      </c>
      <c r="M36" s="4" t="str">
        <f t="shared" ref="M36:O36" si="133">$B36</f>
        <v>UTA 1-5</v>
      </c>
      <c r="N36" s="4" t="str">
        <f t="shared" si="133"/>
        <v>UTA 1-5</v>
      </c>
      <c r="O36" s="4" t="str">
        <f t="shared" si="133"/>
        <v>UTA 1-5</v>
      </c>
      <c r="P36" s="4" t="str">
        <f>CONCATENATE($A36," 21-25")</f>
        <v>UTA 21-25</v>
      </c>
      <c r="Q36" s="4" t="str">
        <f t="shared" ref="Q36:R36" si="134">$B36</f>
        <v>UTA 1-5</v>
      </c>
      <c r="R36" s="4" t="str">
        <f t="shared" si="134"/>
        <v>UTA 1-5</v>
      </c>
      <c r="S36" s="4" t="str">
        <f>$D36</f>
        <v>UTA 6-10</v>
      </c>
      <c r="T36" s="4" t="str">
        <f t="shared" ref="T36:U36" si="135">$B36</f>
        <v>UTA 1-5</v>
      </c>
      <c r="U36" s="4" t="str">
        <f t="shared" si="135"/>
        <v>UTA 1-5</v>
      </c>
      <c r="V36" s="4" t="str">
        <f t="shared" ref="V36:W36" si="136">$D36</f>
        <v>UTA 6-10</v>
      </c>
      <c r="W36" s="4" t="str">
        <f t="shared" si="136"/>
        <v>UTA 6-10</v>
      </c>
      <c r="X36" s="4" t="str">
        <f>$B36</f>
        <v>UTA 1-5</v>
      </c>
      <c r="Y36" s="4" t="str">
        <f>$H36</f>
        <v>UTA 11-15</v>
      </c>
      <c r="Z36" s="4" t="str">
        <f t="shared" ref="Z36:AA36" si="137">$B36</f>
        <v>UTA 1-5</v>
      </c>
      <c r="AA36" s="4" t="str">
        <f t="shared" si="137"/>
        <v>UTA 1-5</v>
      </c>
      <c r="AB36" s="4" t="str">
        <f t="shared" ref="AB36:AC36" si="138">$H36</f>
        <v>UTA 11-15</v>
      </c>
      <c r="AC36" s="4" t="str">
        <f t="shared" si="138"/>
        <v>UTA 11-15</v>
      </c>
      <c r="AD36" s="4" t="str">
        <f>$B36</f>
        <v>UTA 1-5</v>
      </c>
      <c r="AE36" s="4" t="str">
        <f>$L36</f>
        <v>UTA 16-20</v>
      </c>
      <c r="AF36" s="4" t="str">
        <f t="shared" ref="AF36:AG36" si="139">$B36</f>
        <v>UTA 1-5</v>
      </c>
      <c r="AG36" s="4" t="str">
        <f t="shared" si="139"/>
        <v>UTA 1-5</v>
      </c>
      <c r="AH36" s="4" t="str">
        <f t="shared" ref="AH36:AI36" si="140">$L36</f>
        <v>UTA 16-20</v>
      </c>
      <c r="AI36" s="4" t="str">
        <f t="shared" si="140"/>
        <v>UTA 16-20</v>
      </c>
      <c r="AJ36" s="4" t="str">
        <f>$B36</f>
        <v>UTA 1-5</v>
      </c>
      <c r="AK36" s="4" t="str">
        <f>$P36</f>
        <v>UTA 21-25</v>
      </c>
      <c r="AL36" s="4" t="str">
        <f t="shared" ref="AL36:AM36" si="141">$B36</f>
        <v>UTA 1-5</v>
      </c>
      <c r="AM36" s="4" t="str">
        <f t="shared" si="141"/>
        <v>UTA 1-5</v>
      </c>
      <c r="AN36" s="4" t="str">
        <f t="shared" ref="AN36:AO36" si="142">$P36</f>
        <v>UTA 21-25</v>
      </c>
      <c r="AO36" s="4" t="str">
        <f t="shared" si="142"/>
        <v>UTA 21-25</v>
      </c>
      <c r="AP36" s="4" t="str">
        <f>$B36</f>
        <v>UTA 1-5</v>
      </c>
    </row>
    <row r="37" spans="1:42" ht="12.75" x14ac:dyDescent="0.2">
      <c r="A37" s="7" t="s">
        <v>18</v>
      </c>
      <c r="B37" s="4" t="str">
        <f t="shared" si="117"/>
        <v>MIL 1-5</v>
      </c>
      <c r="C37" s="4" t="str">
        <f t="shared" si="130"/>
        <v>MIL 1-5</v>
      </c>
      <c r="D37" s="4" t="str">
        <f t="shared" ref="D37:D38" si="143">$B37</f>
        <v>MIL 1-5</v>
      </c>
      <c r="E37" s="4" t="str">
        <f>CONCATENATE($A37," 6-10")</f>
        <v>MIL 6-10</v>
      </c>
      <c r="F37" s="4" t="str">
        <f t="shared" ref="F37:H37" si="144">$B37</f>
        <v>MIL 1-5</v>
      </c>
      <c r="G37" s="4" t="str">
        <f t="shared" si="144"/>
        <v>MIL 1-5</v>
      </c>
      <c r="H37" s="4" t="str">
        <f t="shared" si="144"/>
        <v>MIL 1-5</v>
      </c>
      <c r="I37" s="4" t="str">
        <f>CONCATENATE($A37," 11-15")</f>
        <v>MIL 11-15</v>
      </c>
      <c r="J37" s="4" t="str">
        <f t="shared" ref="J37:L37" si="145">$B37</f>
        <v>MIL 1-5</v>
      </c>
      <c r="K37" s="4" t="str">
        <f t="shared" si="145"/>
        <v>MIL 1-5</v>
      </c>
      <c r="L37" s="4" t="str">
        <f t="shared" si="145"/>
        <v>MIL 1-5</v>
      </c>
      <c r="M37" s="4" t="str">
        <f>CONCATENATE($A37," 16-20")</f>
        <v>MIL 16-20</v>
      </c>
      <c r="N37" s="4" t="str">
        <f t="shared" ref="N37:P37" si="146">$B37</f>
        <v>MIL 1-5</v>
      </c>
      <c r="O37" s="4" t="str">
        <f t="shared" si="146"/>
        <v>MIL 1-5</v>
      </c>
      <c r="P37" s="4" t="str">
        <f t="shared" si="146"/>
        <v>MIL 1-5</v>
      </c>
      <c r="Q37" s="4" t="str">
        <f>CONCATENATE($A37," 21-25")</f>
        <v>MIL 21-25</v>
      </c>
      <c r="R37" s="4" t="str">
        <f t="shared" ref="R37:S37" si="147">$B37</f>
        <v>MIL 1-5</v>
      </c>
      <c r="S37" s="4" t="str">
        <f t="shared" si="147"/>
        <v>MIL 1-5</v>
      </c>
      <c r="T37" s="4" t="str">
        <f>$E37</f>
        <v>MIL 6-10</v>
      </c>
      <c r="U37" s="4" t="str">
        <f>$B37</f>
        <v>MIL 1-5</v>
      </c>
      <c r="V37" s="4" t="str">
        <f>$E37</f>
        <v>MIL 6-10</v>
      </c>
      <c r="W37" s="4" t="str">
        <f>$B37</f>
        <v>MIL 1-5</v>
      </c>
      <c r="X37" s="4" t="str">
        <f>$E37</f>
        <v>MIL 6-10</v>
      </c>
      <c r="Y37" s="4" t="str">
        <f t="shared" ref="Y37:Y38" si="148">$B37</f>
        <v>MIL 1-5</v>
      </c>
      <c r="Z37" s="4" t="str">
        <f>$I37</f>
        <v>MIL 11-15</v>
      </c>
      <c r="AA37" s="4" t="str">
        <f>$B37</f>
        <v>MIL 1-5</v>
      </c>
      <c r="AB37" s="4" t="str">
        <f>$I37</f>
        <v>MIL 11-15</v>
      </c>
      <c r="AC37" s="4" t="str">
        <f>$B37</f>
        <v>MIL 1-5</v>
      </c>
      <c r="AD37" s="4" t="str">
        <f>$I37</f>
        <v>MIL 11-15</v>
      </c>
      <c r="AE37" s="4" t="str">
        <f t="shared" ref="AE37:AE38" si="149">$B37</f>
        <v>MIL 1-5</v>
      </c>
      <c r="AF37" s="4" t="str">
        <f>$M37</f>
        <v>MIL 16-20</v>
      </c>
      <c r="AG37" s="4" t="str">
        <f>$B37</f>
        <v>MIL 1-5</v>
      </c>
      <c r="AH37" s="4" t="str">
        <f>$M37</f>
        <v>MIL 16-20</v>
      </c>
      <c r="AI37" s="4" t="str">
        <f>$B37</f>
        <v>MIL 1-5</v>
      </c>
      <c r="AJ37" s="4" t="str">
        <f>$M37</f>
        <v>MIL 16-20</v>
      </c>
      <c r="AK37" s="4" t="str">
        <f t="shared" ref="AK37:AK38" si="150">$B37</f>
        <v>MIL 1-5</v>
      </c>
      <c r="AL37" s="4" t="str">
        <f>$Q37</f>
        <v>MIL 21-25</v>
      </c>
      <c r="AM37" s="4" t="str">
        <f>$B37</f>
        <v>MIL 1-5</v>
      </c>
      <c r="AN37" s="4" t="str">
        <f>$Q37</f>
        <v>MIL 21-25</v>
      </c>
      <c r="AO37" s="4" t="str">
        <f>$B37</f>
        <v>MIL 1-5</v>
      </c>
      <c r="AP37" s="4" t="str">
        <f>$Q37</f>
        <v>MIL 21-25</v>
      </c>
    </row>
    <row r="38" spans="1:42" ht="12.75" x14ac:dyDescent="0.2">
      <c r="A38" s="8" t="s">
        <v>22</v>
      </c>
      <c r="B38" s="4" t="str">
        <f t="shared" si="117"/>
        <v>MEM 1-5</v>
      </c>
      <c r="C38" s="4" t="str">
        <f t="shared" si="130"/>
        <v>MEM 1-5</v>
      </c>
      <c r="D38" s="4" t="str">
        <f t="shared" si="143"/>
        <v>MEM 1-5</v>
      </c>
      <c r="E38" s="4" t="str">
        <f>$B38</f>
        <v>MEM 1-5</v>
      </c>
      <c r="F38" s="4" t="str">
        <f>CONCATENATE($A38," 6-10")</f>
        <v>MEM 6-10</v>
      </c>
      <c r="G38" s="4" t="str">
        <f t="shared" ref="G38:I38" si="151">$B38</f>
        <v>MEM 1-5</v>
      </c>
      <c r="H38" s="4" t="str">
        <f t="shared" si="151"/>
        <v>MEM 1-5</v>
      </c>
      <c r="I38" s="4" t="str">
        <f t="shared" si="151"/>
        <v>MEM 1-5</v>
      </c>
      <c r="J38" s="4" t="str">
        <f>CONCATENATE($A38," 11-15")</f>
        <v>MEM 11-15</v>
      </c>
      <c r="K38" s="4" t="str">
        <f t="shared" ref="K38:M38" si="152">$B38</f>
        <v>MEM 1-5</v>
      </c>
      <c r="L38" s="4" t="str">
        <f t="shared" si="152"/>
        <v>MEM 1-5</v>
      </c>
      <c r="M38" s="4" t="str">
        <f t="shared" si="152"/>
        <v>MEM 1-5</v>
      </c>
      <c r="N38" s="4" t="str">
        <f>CONCATENATE($A38," 16-20")</f>
        <v>MEM 16-20</v>
      </c>
      <c r="O38" s="4" t="str">
        <f t="shared" ref="O38:Q38" si="153">$B38</f>
        <v>MEM 1-5</v>
      </c>
      <c r="P38" s="4" t="str">
        <f t="shared" si="153"/>
        <v>MEM 1-5</v>
      </c>
      <c r="Q38" s="4" t="str">
        <f t="shared" si="153"/>
        <v>MEM 1-5</v>
      </c>
      <c r="R38" s="4" t="str">
        <f>CONCATENATE($A38," 21-25")</f>
        <v>MEM 21-25</v>
      </c>
      <c r="S38" s="4" t="str">
        <f t="shared" ref="S38:T38" si="154">$B38</f>
        <v>MEM 1-5</v>
      </c>
      <c r="T38" s="4" t="str">
        <f t="shared" si="154"/>
        <v>MEM 1-5</v>
      </c>
      <c r="U38" s="4" t="str">
        <f>$F38</f>
        <v>MEM 6-10</v>
      </c>
      <c r="V38" s="4" t="str">
        <f>$B38</f>
        <v>MEM 1-5</v>
      </c>
      <c r="W38" s="4" t="str">
        <f t="shared" ref="W38:X38" si="155">$F38</f>
        <v>MEM 6-10</v>
      </c>
      <c r="X38" s="4" t="str">
        <f t="shared" si="155"/>
        <v>MEM 6-10</v>
      </c>
      <c r="Y38" s="4" t="str">
        <f t="shared" si="148"/>
        <v>MEM 1-5</v>
      </c>
      <c r="Z38" s="4" t="str">
        <f>$B38</f>
        <v>MEM 1-5</v>
      </c>
      <c r="AA38" s="4" t="str">
        <f>$J38</f>
        <v>MEM 11-15</v>
      </c>
      <c r="AB38" s="4" t="str">
        <f>$B38</f>
        <v>MEM 1-5</v>
      </c>
      <c r="AC38" s="4" t="str">
        <f t="shared" ref="AC38:AD38" si="156">$J38</f>
        <v>MEM 11-15</v>
      </c>
      <c r="AD38" s="4" t="str">
        <f t="shared" si="156"/>
        <v>MEM 11-15</v>
      </c>
      <c r="AE38" s="4" t="str">
        <f t="shared" si="149"/>
        <v>MEM 1-5</v>
      </c>
      <c r="AF38" s="4" t="str">
        <f>$B38</f>
        <v>MEM 1-5</v>
      </c>
      <c r="AG38" s="4" t="str">
        <f>$N38</f>
        <v>MEM 16-20</v>
      </c>
      <c r="AH38" s="4" t="str">
        <f>$B38</f>
        <v>MEM 1-5</v>
      </c>
      <c r="AI38" s="4" t="str">
        <f t="shared" ref="AI38:AJ38" si="157">$N38</f>
        <v>MEM 16-20</v>
      </c>
      <c r="AJ38" s="4" t="str">
        <f t="shared" si="157"/>
        <v>MEM 16-20</v>
      </c>
      <c r="AK38" s="4" t="str">
        <f t="shared" si="150"/>
        <v>MEM 1-5</v>
      </c>
      <c r="AL38" s="4" t="str">
        <f>$B38</f>
        <v>MEM 1-5</v>
      </c>
      <c r="AM38" s="4" t="str">
        <f>$R38</f>
        <v>MEM 21-25</v>
      </c>
      <c r="AN38" s="4" t="str">
        <f>$B38</f>
        <v>MEM 1-5</v>
      </c>
      <c r="AO38" s="4" t="str">
        <f t="shared" ref="AO38:AP38" si="158">$R38</f>
        <v>MEM 21-25</v>
      </c>
      <c r="AP38" s="4" t="str">
        <f t="shared" si="158"/>
        <v>MEM 21-25</v>
      </c>
    </row>
    <row r="39" spans="1:42" ht="12.75" x14ac:dyDescent="0.2">
      <c r="A39" s="2"/>
      <c r="B39" s="2" t="str">
        <f t="shared" ref="B39:AP39" si="159">IF(AND(B35=$E28,B36=$E29,B37=$E30,B38=$E31),"Yes","No")</f>
        <v>No</v>
      </c>
      <c r="C39" s="2" t="str">
        <f t="shared" si="159"/>
        <v>No</v>
      </c>
      <c r="D39" s="2" t="str">
        <f t="shared" si="159"/>
        <v>No</v>
      </c>
      <c r="E39" s="2" t="str">
        <f t="shared" si="159"/>
        <v>No</v>
      </c>
      <c r="F39" s="2" t="str">
        <f t="shared" si="159"/>
        <v>No</v>
      </c>
      <c r="G39" s="2" t="str">
        <f t="shared" si="159"/>
        <v>No</v>
      </c>
      <c r="H39" s="2" t="str">
        <f t="shared" si="159"/>
        <v>No</v>
      </c>
      <c r="I39" s="2" t="str">
        <f t="shared" si="159"/>
        <v>No</v>
      </c>
      <c r="J39" s="2" t="str">
        <f t="shared" si="159"/>
        <v>No</v>
      </c>
      <c r="K39" s="2" t="str">
        <f t="shared" si="159"/>
        <v>No</v>
      </c>
      <c r="L39" s="2" t="str">
        <f t="shared" si="159"/>
        <v>No</v>
      </c>
      <c r="M39" s="2" t="str">
        <f t="shared" si="159"/>
        <v>No</v>
      </c>
      <c r="N39" s="2" t="str">
        <f t="shared" si="159"/>
        <v>No</v>
      </c>
      <c r="O39" s="2" t="str">
        <f t="shared" si="159"/>
        <v>No</v>
      </c>
      <c r="P39" s="2" t="str">
        <f t="shared" si="159"/>
        <v>No</v>
      </c>
      <c r="Q39" s="2" t="str">
        <f t="shared" si="159"/>
        <v>No</v>
      </c>
      <c r="R39" s="2" t="str">
        <f t="shared" si="159"/>
        <v>No</v>
      </c>
      <c r="S39" s="2" t="str">
        <f t="shared" si="159"/>
        <v>No</v>
      </c>
      <c r="T39" s="2" t="str">
        <f t="shared" si="159"/>
        <v>No</v>
      </c>
      <c r="U39" s="2" t="str">
        <f t="shared" si="159"/>
        <v>No</v>
      </c>
      <c r="V39" s="2" t="str">
        <f t="shared" si="159"/>
        <v>No</v>
      </c>
      <c r="W39" s="2" t="str">
        <f t="shared" si="159"/>
        <v>No</v>
      </c>
      <c r="X39" s="2" t="str">
        <f t="shared" si="159"/>
        <v>No</v>
      </c>
      <c r="Y39" s="2" t="str">
        <f t="shared" si="159"/>
        <v>No</v>
      </c>
      <c r="Z39" s="2" t="str">
        <f t="shared" si="159"/>
        <v>No</v>
      </c>
      <c r="AA39" s="2" t="str">
        <f t="shared" si="159"/>
        <v>No</v>
      </c>
      <c r="AB39" s="2" t="str">
        <f t="shared" si="159"/>
        <v>No</v>
      </c>
      <c r="AC39" s="2" t="str">
        <f t="shared" si="159"/>
        <v>No</v>
      </c>
      <c r="AD39" s="2" t="str">
        <f t="shared" si="159"/>
        <v>No</v>
      </c>
      <c r="AE39" s="2" t="str">
        <f t="shared" si="159"/>
        <v>No</v>
      </c>
      <c r="AF39" s="2" t="str">
        <f t="shared" si="159"/>
        <v>No</v>
      </c>
      <c r="AG39" s="2" t="str">
        <f t="shared" si="159"/>
        <v>No</v>
      </c>
      <c r="AH39" s="2" t="str">
        <f t="shared" si="159"/>
        <v>No</v>
      </c>
      <c r="AI39" s="2" t="str">
        <f t="shared" si="159"/>
        <v>No</v>
      </c>
      <c r="AJ39" s="2" t="str">
        <f t="shared" si="159"/>
        <v>No</v>
      </c>
      <c r="AK39" s="2" t="str">
        <f t="shared" si="159"/>
        <v>No</v>
      </c>
      <c r="AL39" s="2" t="str">
        <f t="shared" si="159"/>
        <v>No</v>
      </c>
      <c r="AM39" s="2" t="str">
        <f t="shared" si="159"/>
        <v>No</v>
      </c>
      <c r="AN39" s="2" t="str">
        <f t="shared" si="159"/>
        <v>No</v>
      </c>
      <c r="AO39" s="2" t="str">
        <f t="shared" si="159"/>
        <v>No</v>
      </c>
      <c r="AP39" s="2" t="str">
        <f t="shared" si="159"/>
        <v>No</v>
      </c>
    </row>
    <row r="40" spans="1:42" ht="12.75" x14ac:dyDescent="0.2">
      <c r="A40" s="4">
        <f>SUM(B40:AP40)</f>
        <v>41</v>
      </c>
      <c r="B40" s="4">
        <f>B34</f>
        <v>1</v>
      </c>
      <c r="C40" s="4">
        <f t="shared" ref="C40:AP40" si="160">B40</f>
        <v>1</v>
      </c>
      <c r="D40" s="4">
        <f t="shared" si="160"/>
        <v>1</v>
      </c>
      <c r="E40" s="4">
        <f t="shared" si="160"/>
        <v>1</v>
      </c>
      <c r="F40" s="4">
        <f t="shared" si="160"/>
        <v>1</v>
      </c>
      <c r="G40" s="4">
        <f t="shared" si="160"/>
        <v>1</v>
      </c>
      <c r="H40" s="4">
        <f t="shared" si="160"/>
        <v>1</v>
      </c>
      <c r="I40" s="4">
        <f t="shared" si="160"/>
        <v>1</v>
      </c>
      <c r="J40" s="4">
        <f t="shared" si="160"/>
        <v>1</v>
      </c>
      <c r="K40" s="4">
        <f t="shared" si="160"/>
        <v>1</v>
      </c>
      <c r="L40" s="4">
        <f t="shared" si="160"/>
        <v>1</v>
      </c>
      <c r="M40" s="4">
        <f t="shared" si="160"/>
        <v>1</v>
      </c>
      <c r="N40" s="4">
        <f t="shared" si="160"/>
        <v>1</v>
      </c>
      <c r="O40" s="4">
        <f t="shared" si="160"/>
        <v>1</v>
      </c>
      <c r="P40" s="4">
        <f t="shared" si="160"/>
        <v>1</v>
      </c>
      <c r="Q40" s="4">
        <f t="shared" si="160"/>
        <v>1</v>
      </c>
      <c r="R40" s="4">
        <f t="shared" si="160"/>
        <v>1</v>
      </c>
      <c r="S40" s="4">
        <f t="shared" si="160"/>
        <v>1</v>
      </c>
      <c r="T40" s="4">
        <f t="shared" si="160"/>
        <v>1</v>
      </c>
      <c r="U40" s="4">
        <f t="shared" si="160"/>
        <v>1</v>
      </c>
      <c r="V40" s="4">
        <f t="shared" si="160"/>
        <v>1</v>
      </c>
      <c r="W40" s="4">
        <f t="shared" si="160"/>
        <v>1</v>
      </c>
      <c r="X40" s="4">
        <f t="shared" si="160"/>
        <v>1</v>
      </c>
      <c r="Y40" s="4">
        <f t="shared" si="160"/>
        <v>1</v>
      </c>
      <c r="Z40" s="4">
        <f t="shared" si="160"/>
        <v>1</v>
      </c>
      <c r="AA40" s="4">
        <f t="shared" si="160"/>
        <v>1</v>
      </c>
      <c r="AB40" s="4">
        <f t="shared" si="160"/>
        <v>1</v>
      </c>
      <c r="AC40" s="4">
        <f t="shared" si="160"/>
        <v>1</v>
      </c>
      <c r="AD40" s="4">
        <f t="shared" si="160"/>
        <v>1</v>
      </c>
      <c r="AE40" s="4">
        <f t="shared" si="160"/>
        <v>1</v>
      </c>
      <c r="AF40" s="4">
        <f t="shared" si="160"/>
        <v>1</v>
      </c>
      <c r="AG40" s="4">
        <f t="shared" si="160"/>
        <v>1</v>
      </c>
      <c r="AH40" s="4">
        <f t="shared" si="160"/>
        <v>1</v>
      </c>
      <c r="AI40" s="4">
        <f t="shared" si="160"/>
        <v>1</v>
      </c>
      <c r="AJ40" s="4">
        <f t="shared" si="160"/>
        <v>1</v>
      </c>
      <c r="AK40" s="4">
        <f t="shared" si="160"/>
        <v>1</v>
      </c>
      <c r="AL40" s="4">
        <f t="shared" si="160"/>
        <v>1</v>
      </c>
      <c r="AM40" s="4">
        <f t="shared" si="160"/>
        <v>1</v>
      </c>
      <c r="AN40" s="4">
        <f t="shared" si="160"/>
        <v>1</v>
      </c>
      <c r="AO40" s="4">
        <f t="shared" si="160"/>
        <v>1</v>
      </c>
      <c r="AP40" s="4">
        <f t="shared" si="160"/>
        <v>1</v>
      </c>
    </row>
    <row r="41" spans="1:42" ht="12.75" x14ac:dyDescent="0.2">
      <c r="A41" s="7" t="s">
        <v>34</v>
      </c>
      <c r="B41" s="4" t="str">
        <f t="shared" ref="B41:B44" si="161">CONCATENATE($A41," 6-10")</f>
        <v>GSW 6-10</v>
      </c>
      <c r="C41" s="4" t="str">
        <f>CONCATENATE($A41," 1-5")</f>
        <v>GSW 1-5</v>
      </c>
      <c r="D41" s="4" t="str">
        <f t="shared" ref="D41:F41" si="162">$B41</f>
        <v>GSW 6-10</v>
      </c>
      <c r="E41" s="4" t="str">
        <f t="shared" si="162"/>
        <v>GSW 6-10</v>
      </c>
      <c r="F41" s="4" t="str">
        <f t="shared" si="162"/>
        <v>GSW 6-10</v>
      </c>
      <c r="G41" s="4" t="str">
        <f>CONCATENATE($A41," 11-15")</f>
        <v>GSW 11-15</v>
      </c>
      <c r="H41" s="4" t="str">
        <f t="shared" ref="H41:J41" si="163">$B41</f>
        <v>GSW 6-10</v>
      </c>
      <c r="I41" s="4" t="str">
        <f t="shared" si="163"/>
        <v>GSW 6-10</v>
      </c>
      <c r="J41" s="4" t="str">
        <f t="shared" si="163"/>
        <v>GSW 6-10</v>
      </c>
      <c r="K41" s="4" t="str">
        <f>CONCATENATE($A41," 16-20")</f>
        <v>GSW 16-20</v>
      </c>
      <c r="L41" s="4" t="str">
        <f t="shared" ref="L41:N41" si="164">$B41</f>
        <v>GSW 6-10</v>
      </c>
      <c r="M41" s="4" t="str">
        <f t="shared" si="164"/>
        <v>GSW 6-10</v>
      </c>
      <c r="N41" s="4" t="str">
        <f t="shared" si="164"/>
        <v>GSW 6-10</v>
      </c>
      <c r="O41" s="4" t="str">
        <f>CONCATENATE($A41," 21-25")</f>
        <v>GSW 21-25</v>
      </c>
      <c r="P41" s="4" t="str">
        <f t="shared" ref="P41:R41" si="165">$B41</f>
        <v>GSW 6-10</v>
      </c>
      <c r="Q41" s="4" t="str">
        <f t="shared" si="165"/>
        <v>GSW 6-10</v>
      </c>
      <c r="R41" s="4" t="str">
        <f t="shared" si="165"/>
        <v>GSW 6-10</v>
      </c>
      <c r="S41" s="4" t="str">
        <f t="shared" ref="S41:U41" si="166">$C41</f>
        <v>GSW 1-5</v>
      </c>
      <c r="T41" s="4" t="str">
        <f t="shared" si="166"/>
        <v>GSW 1-5</v>
      </c>
      <c r="U41" s="4" t="str">
        <f t="shared" si="166"/>
        <v>GSW 1-5</v>
      </c>
      <c r="V41" s="4" t="str">
        <f t="shared" ref="V41:X41" si="167">$B41</f>
        <v>GSW 6-10</v>
      </c>
      <c r="W41" s="4" t="str">
        <f t="shared" si="167"/>
        <v>GSW 6-10</v>
      </c>
      <c r="X41" s="4" t="str">
        <f t="shared" si="167"/>
        <v>GSW 6-10</v>
      </c>
      <c r="Y41" s="4" t="str">
        <f t="shared" ref="Y41:AA41" si="168">$G41</f>
        <v>GSW 11-15</v>
      </c>
      <c r="Z41" s="4" t="str">
        <f t="shared" si="168"/>
        <v>GSW 11-15</v>
      </c>
      <c r="AA41" s="4" t="str">
        <f t="shared" si="168"/>
        <v>GSW 11-15</v>
      </c>
      <c r="AB41" s="4" t="str">
        <f t="shared" ref="AB41:AD41" si="169">$B41</f>
        <v>GSW 6-10</v>
      </c>
      <c r="AC41" s="4" t="str">
        <f t="shared" si="169"/>
        <v>GSW 6-10</v>
      </c>
      <c r="AD41" s="4" t="str">
        <f t="shared" si="169"/>
        <v>GSW 6-10</v>
      </c>
      <c r="AE41" s="4" t="str">
        <f t="shared" ref="AE41:AG41" si="170">$K41</f>
        <v>GSW 16-20</v>
      </c>
      <c r="AF41" s="4" t="str">
        <f t="shared" si="170"/>
        <v>GSW 16-20</v>
      </c>
      <c r="AG41" s="4" t="str">
        <f t="shared" si="170"/>
        <v>GSW 16-20</v>
      </c>
      <c r="AH41" s="4" t="str">
        <f t="shared" ref="AH41:AJ41" si="171">$B41</f>
        <v>GSW 6-10</v>
      </c>
      <c r="AI41" s="4" t="str">
        <f t="shared" si="171"/>
        <v>GSW 6-10</v>
      </c>
      <c r="AJ41" s="4" t="str">
        <f t="shared" si="171"/>
        <v>GSW 6-10</v>
      </c>
      <c r="AK41" s="4" t="str">
        <f t="shared" ref="AK41:AM41" si="172">$O41</f>
        <v>GSW 21-25</v>
      </c>
      <c r="AL41" s="4" t="str">
        <f t="shared" si="172"/>
        <v>GSW 21-25</v>
      </c>
      <c r="AM41" s="4" t="str">
        <f t="shared" si="172"/>
        <v>GSW 21-25</v>
      </c>
      <c r="AN41" s="4" t="str">
        <f t="shared" ref="AN41:AP41" si="173">$B41</f>
        <v>GSW 6-10</v>
      </c>
      <c r="AO41" s="4" t="str">
        <f t="shared" si="173"/>
        <v>GSW 6-10</v>
      </c>
      <c r="AP41" s="4" t="str">
        <f t="shared" si="173"/>
        <v>GSW 6-10</v>
      </c>
    </row>
    <row r="42" spans="1:42" ht="12.75" x14ac:dyDescent="0.2">
      <c r="A42" s="7" t="s">
        <v>24</v>
      </c>
      <c r="B42" s="4" t="str">
        <f t="shared" si="161"/>
        <v>UTA 6-10</v>
      </c>
      <c r="C42" s="4" t="str">
        <f t="shared" ref="C42:C44" si="174">$B42</f>
        <v>UTA 6-10</v>
      </c>
      <c r="D42" s="4" t="str">
        <f>CONCATENATE($A42," 1-5")</f>
        <v>UTA 1-5</v>
      </c>
      <c r="E42" s="4" t="str">
        <f t="shared" ref="E42:G42" si="175">$B42</f>
        <v>UTA 6-10</v>
      </c>
      <c r="F42" s="4" t="str">
        <f t="shared" si="175"/>
        <v>UTA 6-10</v>
      </c>
      <c r="G42" s="4" t="str">
        <f t="shared" si="175"/>
        <v>UTA 6-10</v>
      </c>
      <c r="H42" s="4" t="str">
        <f>CONCATENATE($A42," 11-15")</f>
        <v>UTA 11-15</v>
      </c>
      <c r="I42" s="4" t="str">
        <f t="shared" ref="I42:K42" si="176">$B42</f>
        <v>UTA 6-10</v>
      </c>
      <c r="J42" s="4" t="str">
        <f t="shared" si="176"/>
        <v>UTA 6-10</v>
      </c>
      <c r="K42" s="4" t="str">
        <f t="shared" si="176"/>
        <v>UTA 6-10</v>
      </c>
      <c r="L42" s="4" t="str">
        <f>CONCATENATE($A42," 16-20")</f>
        <v>UTA 16-20</v>
      </c>
      <c r="M42" s="4" t="str">
        <f t="shared" ref="M42:O42" si="177">$B42</f>
        <v>UTA 6-10</v>
      </c>
      <c r="N42" s="4" t="str">
        <f t="shared" si="177"/>
        <v>UTA 6-10</v>
      </c>
      <c r="O42" s="4" t="str">
        <f t="shared" si="177"/>
        <v>UTA 6-10</v>
      </c>
      <c r="P42" s="4" t="str">
        <f>CONCATENATE($A42," 21-25")</f>
        <v>UTA 21-25</v>
      </c>
      <c r="Q42" s="4" t="str">
        <f t="shared" ref="Q42:R42" si="178">$B42</f>
        <v>UTA 6-10</v>
      </c>
      <c r="R42" s="4" t="str">
        <f t="shared" si="178"/>
        <v>UTA 6-10</v>
      </c>
      <c r="S42" s="4" t="str">
        <f>$D42</f>
        <v>UTA 1-5</v>
      </c>
      <c r="T42" s="4" t="str">
        <f t="shared" ref="T42:U42" si="179">$B42</f>
        <v>UTA 6-10</v>
      </c>
      <c r="U42" s="4" t="str">
        <f t="shared" si="179"/>
        <v>UTA 6-10</v>
      </c>
      <c r="V42" s="4" t="str">
        <f t="shared" ref="V42:W42" si="180">$D42</f>
        <v>UTA 1-5</v>
      </c>
      <c r="W42" s="4" t="str">
        <f t="shared" si="180"/>
        <v>UTA 1-5</v>
      </c>
      <c r="X42" s="4" t="str">
        <f>$B42</f>
        <v>UTA 6-10</v>
      </c>
      <c r="Y42" s="4" t="str">
        <f>$H42</f>
        <v>UTA 11-15</v>
      </c>
      <c r="Z42" s="4" t="str">
        <f t="shared" ref="Z42:AA42" si="181">$B42</f>
        <v>UTA 6-10</v>
      </c>
      <c r="AA42" s="4" t="str">
        <f t="shared" si="181"/>
        <v>UTA 6-10</v>
      </c>
      <c r="AB42" s="4" t="str">
        <f t="shared" ref="AB42:AC42" si="182">$H42</f>
        <v>UTA 11-15</v>
      </c>
      <c r="AC42" s="4" t="str">
        <f t="shared" si="182"/>
        <v>UTA 11-15</v>
      </c>
      <c r="AD42" s="4" t="str">
        <f>$B42</f>
        <v>UTA 6-10</v>
      </c>
      <c r="AE42" s="4" t="str">
        <f>$L42</f>
        <v>UTA 16-20</v>
      </c>
      <c r="AF42" s="4" t="str">
        <f t="shared" ref="AF42:AG42" si="183">$B42</f>
        <v>UTA 6-10</v>
      </c>
      <c r="AG42" s="4" t="str">
        <f t="shared" si="183"/>
        <v>UTA 6-10</v>
      </c>
      <c r="AH42" s="4" t="str">
        <f t="shared" ref="AH42:AI42" si="184">$L42</f>
        <v>UTA 16-20</v>
      </c>
      <c r="AI42" s="4" t="str">
        <f t="shared" si="184"/>
        <v>UTA 16-20</v>
      </c>
      <c r="AJ42" s="4" t="str">
        <f>$B42</f>
        <v>UTA 6-10</v>
      </c>
      <c r="AK42" s="4" t="str">
        <f>$P42</f>
        <v>UTA 21-25</v>
      </c>
      <c r="AL42" s="4" t="str">
        <f t="shared" ref="AL42:AM42" si="185">$B42</f>
        <v>UTA 6-10</v>
      </c>
      <c r="AM42" s="4" t="str">
        <f t="shared" si="185"/>
        <v>UTA 6-10</v>
      </c>
      <c r="AN42" s="4" t="str">
        <f t="shared" ref="AN42:AO42" si="186">$P42</f>
        <v>UTA 21-25</v>
      </c>
      <c r="AO42" s="4" t="str">
        <f t="shared" si="186"/>
        <v>UTA 21-25</v>
      </c>
      <c r="AP42" s="4" t="str">
        <f>$B42</f>
        <v>UTA 6-10</v>
      </c>
    </row>
    <row r="43" spans="1:42" ht="12.75" x14ac:dyDescent="0.2">
      <c r="A43" s="7" t="s">
        <v>18</v>
      </c>
      <c r="B43" s="4" t="str">
        <f t="shared" si="161"/>
        <v>MIL 6-10</v>
      </c>
      <c r="C43" s="4" t="str">
        <f t="shared" si="174"/>
        <v>MIL 6-10</v>
      </c>
      <c r="D43" s="4" t="str">
        <f t="shared" ref="D43:D44" si="187">$B43</f>
        <v>MIL 6-10</v>
      </c>
      <c r="E43" s="4" t="str">
        <f>CONCATENATE($A43," 1-5")</f>
        <v>MIL 1-5</v>
      </c>
      <c r="F43" s="4" t="str">
        <f t="shared" ref="F43:H43" si="188">$B43</f>
        <v>MIL 6-10</v>
      </c>
      <c r="G43" s="4" t="str">
        <f t="shared" si="188"/>
        <v>MIL 6-10</v>
      </c>
      <c r="H43" s="4" t="str">
        <f t="shared" si="188"/>
        <v>MIL 6-10</v>
      </c>
      <c r="I43" s="4" t="str">
        <f>CONCATENATE($A43," 11-15")</f>
        <v>MIL 11-15</v>
      </c>
      <c r="J43" s="4" t="str">
        <f t="shared" ref="J43:L43" si="189">$B43</f>
        <v>MIL 6-10</v>
      </c>
      <c r="K43" s="4" t="str">
        <f t="shared" si="189"/>
        <v>MIL 6-10</v>
      </c>
      <c r="L43" s="4" t="str">
        <f t="shared" si="189"/>
        <v>MIL 6-10</v>
      </c>
      <c r="M43" s="4" t="str">
        <f>CONCATENATE($A43," 16-20")</f>
        <v>MIL 16-20</v>
      </c>
      <c r="N43" s="4" t="str">
        <f t="shared" ref="N43:P43" si="190">$B43</f>
        <v>MIL 6-10</v>
      </c>
      <c r="O43" s="4" t="str">
        <f t="shared" si="190"/>
        <v>MIL 6-10</v>
      </c>
      <c r="P43" s="4" t="str">
        <f t="shared" si="190"/>
        <v>MIL 6-10</v>
      </c>
      <c r="Q43" s="4" t="str">
        <f>CONCATENATE($A43," 21-25")</f>
        <v>MIL 21-25</v>
      </c>
      <c r="R43" s="4" t="str">
        <f t="shared" ref="R43:S43" si="191">$B43</f>
        <v>MIL 6-10</v>
      </c>
      <c r="S43" s="4" t="str">
        <f t="shared" si="191"/>
        <v>MIL 6-10</v>
      </c>
      <c r="T43" s="4" t="str">
        <f>$E43</f>
        <v>MIL 1-5</v>
      </c>
      <c r="U43" s="4" t="str">
        <f>$B43</f>
        <v>MIL 6-10</v>
      </c>
      <c r="V43" s="4" t="str">
        <f>$E43</f>
        <v>MIL 1-5</v>
      </c>
      <c r="W43" s="4" t="str">
        <f>$B43</f>
        <v>MIL 6-10</v>
      </c>
      <c r="X43" s="4" t="str">
        <f>$E43</f>
        <v>MIL 1-5</v>
      </c>
      <c r="Y43" s="4" t="str">
        <f t="shared" ref="Y43:Y44" si="192">$B43</f>
        <v>MIL 6-10</v>
      </c>
      <c r="Z43" s="4" t="str">
        <f>$I43</f>
        <v>MIL 11-15</v>
      </c>
      <c r="AA43" s="4" t="str">
        <f>$B43</f>
        <v>MIL 6-10</v>
      </c>
      <c r="AB43" s="4" t="str">
        <f>$I43</f>
        <v>MIL 11-15</v>
      </c>
      <c r="AC43" s="4" t="str">
        <f>$B43</f>
        <v>MIL 6-10</v>
      </c>
      <c r="AD43" s="4" t="str">
        <f>$I43</f>
        <v>MIL 11-15</v>
      </c>
      <c r="AE43" s="4" t="str">
        <f t="shared" ref="AE43:AE44" si="193">$B43</f>
        <v>MIL 6-10</v>
      </c>
      <c r="AF43" s="4" t="str">
        <f>$M43</f>
        <v>MIL 16-20</v>
      </c>
      <c r="AG43" s="4" t="str">
        <f>$B43</f>
        <v>MIL 6-10</v>
      </c>
      <c r="AH43" s="4" t="str">
        <f>$M43</f>
        <v>MIL 16-20</v>
      </c>
      <c r="AI43" s="4" t="str">
        <f>$B43</f>
        <v>MIL 6-10</v>
      </c>
      <c r="AJ43" s="4" t="str">
        <f>$M43</f>
        <v>MIL 16-20</v>
      </c>
      <c r="AK43" s="4" t="str">
        <f t="shared" ref="AK43:AK44" si="194">$B43</f>
        <v>MIL 6-10</v>
      </c>
      <c r="AL43" s="4" t="str">
        <f>$Q43</f>
        <v>MIL 21-25</v>
      </c>
      <c r="AM43" s="4" t="str">
        <f>$B43</f>
        <v>MIL 6-10</v>
      </c>
      <c r="AN43" s="4" t="str">
        <f>$Q43</f>
        <v>MIL 21-25</v>
      </c>
      <c r="AO43" s="4" t="str">
        <f>$B43</f>
        <v>MIL 6-10</v>
      </c>
      <c r="AP43" s="4" t="str">
        <f>$Q43</f>
        <v>MIL 21-25</v>
      </c>
    </row>
    <row r="44" spans="1:42" ht="12.75" x14ac:dyDescent="0.2">
      <c r="A44" s="8" t="s">
        <v>22</v>
      </c>
      <c r="B44" s="4" t="str">
        <f t="shared" si="161"/>
        <v>MEM 6-10</v>
      </c>
      <c r="C44" s="4" t="str">
        <f t="shared" si="174"/>
        <v>MEM 6-10</v>
      </c>
      <c r="D44" s="4" t="str">
        <f t="shared" si="187"/>
        <v>MEM 6-10</v>
      </c>
      <c r="E44" s="4" t="str">
        <f>$B44</f>
        <v>MEM 6-10</v>
      </c>
      <c r="F44" s="4" t="str">
        <f>CONCATENATE($A44," 1-5")</f>
        <v>MEM 1-5</v>
      </c>
      <c r="G44" s="4" t="str">
        <f t="shared" ref="G44:I44" si="195">$B44</f>
        <v>MEM 6-10</v>
      </c>
      <c r="H44" s="4" t="str">
        <f t="shared" si="195"/>
        <v>MEM 6-10</v>
      </c>
      <c r="I44" s="4" t="str">
        <f t="shared" si="195"/>
        <v>MEM 6-10</v>
      </c>
      <c r="J44" s="4" t="str">
        <f>CONCATENATE($A44," 11-15")</f>
        <v>MEM 11-15</v>
      </c>
      <c r="K44" s="4" t="str">
        <f t="shared" ref="K44:M44" si="196">$B44</f>
        <v>MEM 6-10</v>
      </c>
      <c r="L44" s="4" t="str">
        <f t="shared" si="196"/>
        <v>MEM 6-10</v>
      </c>
      <c r="M44" s="4" t="str">
        <f t="shared" si="196"/>
        <v>MEM 6-10</v>
      </c>
      <c r="N44" s="4" t="str">
        <f>CONCATENATE($A44," 16-20")</f>
        <v>MEM 16-20</v>
      </c>
      <c r="O44" s="4" t="str">
        <f t="shared" ref="O44:Q44" si="197">$B44</f>
        <v>MEM 6-10</v>
      </c>
      <c r="P44" s="4" t="str">
        <f t="shared" si="197"/>
        <v>MEM 6-10</v>
      </c>
      <c r="Q44" s="4" t="str">
        <f t="shared" si="197"/>
        <v>MEM 6-10</v>
      </c>
      <c r="R44" s="4" t="str">
        <f>CONCATENATE($A44," 21-25")</f>
        <v>MEM 21-25</v>
      </c>
      <c r="S44" s="4" t="str">
        <f t="shared" ref="S44:T44" si="198">$B44</f>
        <v>MEM 6-10</v>
      </c>
      <c r="T44" s="4" t="str">
        <f t="shared" si="198"/>
        <v>MEM 6-10</v>
      </c>
      <c r="U44" s="4" t="str">
        <f>$F44</f>
        <v>MEM 1-5</v>
      </c>
      <c r="V44" s="4" t="str">
        <f>$B44</f>
        <v>MEM 6-10</v>
      </c>
      <c r="W44" s="4" t="str">
        <f t="shared" ref="W44:X44" si="199">$F44</f>
        <v>MEM 1-5</v>
      </c>
      <c r="X44" s="4" t="str">
        <f t="shared" si="199"/>
        <v>MEM 1-5</v>
      </c>
      <c r="Y44" s="4" t="str">
        <f t="shared" si="192"/>
        <v>MEM 6-10</v>
      </c>
      <c r="Z44" s="4" t="str">
        <f>$B44</f>
        <v>MEM 6-10</v>
      </c>
      <c r="AA44" s="4" t="str">
        <f>$J44</f>
        <v>MEM 11-15</v>
      </c>
      <c r="AB44" s="4" t="str">
        <f>$B44</f>
        <v>MEM 6-10</v>
      </c>
      <c r="AC44" s="4" t="str">
        <f t="shared" ref="AC44:AD44" si="200">$J44</f>
        <v>MEM 11-15</v>
      </c>
      <c r="AD44" s="4" t="str">
        <f t="shared" si="200"/>
        <v>MEM 11-15</v>
      </c>
      <c r="AE44" s="4" t="str">
        <f t="shared" si="193"/>
        <v>MEM 6-10</v>
      </c>
      <c r="AF44" s="4" t="str">
        <f>$B44</f>
        <v>MEM 6-10</v>
      </c>
      <c r="AG44" s="4" t="str">
        <f>$N44</f>
        <v>MEM 16-20</v>
      </c>
      <c r="AH44" s="4" t="str">
        <f>$B44</f>
        <v>MEM 6-10</v>
      </c>
      <c r="AI44" s="4" t="str">
        <f t="shared" ref="AI44:AJ44" si="201">$N44</f>
        <v>MEM 16-20</v>
      </c>
      <c r="AJ44" s="4" t="str">
        <f t="shared" si="201"/>
        <v>MEM 16-20</v>
      </c>
      <c r="AK44" s="4" t="str">
        <f t="shared" si="194"/>
        <v>MEM 6-10</v>
      </c>
      <c r="AL44" s="4" t="str">
        <f>$B44</f>
        <v>MEM 6-10</v>
      </c>
      <c r="AM44" s="4" t="str">
        <f>$R44</f>
        <v>MEM 21-25</v>
      </c>
      <c r="AN44" s="4" t="str">
        <f>$B44</f>
        <v>MEM 6-10</v>
      </c>
      <c r="AO44" s="4" t="str">
        <f t="shared" ref="AO44:AP44" si="202">$R44</f>
        <v>MEM 21-25</v>
      </c>
      <c r="AP44" s="4" t="str">
        <f t="shared" si="202"/>
        <v>MEM 21-25</v>
      </c>
    </row>
    <row r="45" spans="1:42" ht="12.75" x14ac:dyDescent="0.2">
      <c r="A45" s="2"/>
      <c r="B45" s="2" t="str">
        <f t="shared" ref="B45:AP45" si="203">IF(AND(B41=$E34,B42=$E35,B43=$E36,B44=$E37),"Yes","No")</f>
        <v>No</v>
      </c>
      <c r="C45" s="2" t="str">
        <f t="shared" si="203"/>
        <v>No</v>
      </c>
      <c r="D45" s="2" t="str">
        <f t="shared" si="203"/>
        <v>No</v>
      </c>
      <c r="E45" s="2" t="str">
        <f t="shared" si="203"/>
        <v>No</v>
      </c>
      <c r="F45" s="2" t="str">
        <f t="shared" si="203"/>
        <v>No</v>
      </c>
      <c r="G45" s="2" t="str">
        <f t="shared" si="203"/>
        <v>No</v>
      </c>
      <c r="H45" s="2" t="str">
        <f t="shared" si="203"/>
        <v>No</v>
      </c>
      <c r="I45" s="2" t="str">
        <f t="shared" si="203"/>
        <v>No</v>
      </c>
      <c r="J45" s="2" t="str">
        <f t="shared" si="203"/>
        <v>No</v>
      </c>
      <c r="K45" s="2" t="str">
        <f t="shared" si="203"/>
        <v>No</v>
      </c>
      <c r="L45" s="2" t="str">
        <f t="shared" si="203"/>
        <v>No</v>
      </c>
      <c r="M45" s="2" t="str">
        <f t="shared" si="203"/>
        <v>No</v>
      </c>
      <c r="N45" s="2" t="str">
        <f t="shared" si="203"/>
        <v>No</v>
      </c>
      <c r="O45" s="2" t="str">
        <f t="shared" si="203"/>
        <v>No</v>
      </c>
      <c r="P45" s="2" t="str">
        <f t="shared" si="203"/>
        <v>No</v>
      </c>
      <c r="Q45" s="2" t="str">
        <f t="shared" si="203"/>
        <v>No</v>
      </c>
      <c r="R45" s="2" t="str">
        <f t="shared" si="203"/>
        <v>No</v>
      </c>
      <c r="S45" s="2" t="str">
        <f t="shared" si="203"/>
        <v>No</v>
      </c>
      <c r="T45" s="2" t="str">
        <f t="shared" si="203"/>
        <v>No</v>
      </c>
      <c r="U45" s="2" t="str">
        <f t="shared" si="203"/>
        <v>No</v>
      </c>
      <c r="V45" s="2" t="str">
        <f t="shared" si="203"/>
        <v>No</v>
      </c>
      <c r="W45" s="2" t="str">
        <f t="shared" si="203"/>
        <v>No</v>
      </c>
      <c r="X45" s="2" t="str">
        <f t="shared" si="203"/>
        <v>No</v>
      </c>
      <c r="Y45" s="2" t="str">
        <f t="shared" si="203"/>
        <v>No</v>
      </c>
      <c r="Z45" s="2" t="str">
        <f t="shared" si="203"/>
        <v>No</v>
      </c>
      <c r="AA45" s="2" t="str">
        <f t="shared" si="203"/>
        <v>No</v>
      </c>
      <c r="AB45" s="2" t="str">
        <f t="shared" si="203"/>
        <v>No</v>
      </c>
      <c r="AC45" s="2" t="str">
        <f t="shared" si="203"/>
        <v>No</v>
      </c>
      <c r="AD45" s="2" t="str">
        <f t="shared" si="203"/>
        <v>No</v>
      </c>
      <c r="AE45" s="2" t="str">
        <f t="shared" si="203"/>
        <v>No</v>
      </c>
      <c r="AF45" s="2" t="str">
        <f t="shared" si="203"/>
        <v>No</v>
      </c>
      <c r="AG45" s="2" t="str">
        <f t="shared" si="203"/>
        <v>No</v>
      </c>
      <c r="AH45" s="2" t="str">
        <f t="shared" si="203"/>
        <v>No</v>
      </c>
      <c r="AI45" s="2" t="str">
        <f t="shared" si="203"/>
        <v>No</v>
      </c>
      <c r="AJ45" s="2" t="str">
        <f t="shared" si="203"/>
        <v>No</v>
      </c>
      <c r="AK45" s="2" t="str">
        <f t="shared" si="203"/>
        <v>No</v>
      </c>
      <c r="AL45" s="2" t="str">
        <f t="shared" si="203"/>
        <v>No</v>
      </c>
      <c r="AM45" s="2" t="str">
        <f t="shared" si="203"/>
        <v>No</v>
      </c>
      <c r="AN45" s="2" t="str">
        <f t="shared" si="203"/>
        <v>No</v>
      </c>
      <c r="AO45" s="2" t="str">
        <f t="shared" si="203"/>
        <v>No</v>
      </c>
      <c r="AP45" s="2" t="str">
        <f t="shared" si="203"/>
        <v>No</v>
      </c>
    </row>
    <row r="46" spans="1:42" ht="12.75" x14ac:dyDescent="0.2">
      <c r="A46" s="4">
        <f>SUM(B46:AP46)</f>
        <v>41</v>
      </c>
      <c r="B46" s="4">
        <f>B40</f>
        <v>1</v>
      </c>
      <c r="C46" s="4">
        <f t="shared" ref="C46:AP46" si="204">B46</f>
        <v>1</v>
      </c>
      <c r="D46" s="4">
        <f t="shared" si="204"/>
        <v>1</v>
      </c>
      <c r="E46" s="4">
        <f t="shared" si="204"/>
        <v>1</v>
      </c>
      <c r="F46" s="4">
        <f t="shared" si="204"/>
        <v>1</v>
      </c>
      <c r="G46" s="4">
        <f t="shared" si="204"/>
        <v>1</v>
      </c>
      <c r="H46" s="4">
        <f t="shared" si="204"/>
        <v>1</v>
      </c>
      <c r="I46" s="4">
        <f t="shared" si="204"/>
        <v>1</v>
      </c>
      <c r="J46" s="4">
        <f t="shared" si="204"/>
        <v>1</v>
      </c>
      <c r="K46" s="4">
        <f t="shared" si="204"/>
        <v>1</v>
      </c>
      <c r="L46" s="4">
        <f t="shared" si="204"/>
        <v>1</v>
      </c>
      <c r="M46" s="4">
        <f t="shared" si="204"/>
        <v>1</v>
      </c>
      <c r="N46" s="4">
        <f t="shared" si="204"/>
        <v>1</v>
      </c>
      <c r="O46" s="4">
        <f t="shared" si="204"/>
        <v>1</v>
      </c>
      <c r="P46" s="4">
        <f t="shared" si="204"/>
        <v>1</v>
      </c>
      <c r="Q46" s="4">
        <f t="shared" si="204"/>
        <v>1</v>
      </c>
      <c r="R46" s="4">
        <f t="shared" si="204"/>
        <v>1</v>
      </c>
      <c r="S46" s="4">
        <f t="shared" si="204"/>
        <v>1</v>
      </c>
      <c r="T46" s="4">
        <f t="shared" si="204"/>
        <v>1</v>
      </c>
      <c r="U46" s="4">
        <f t="shared" si="204"/>
        <v>1</v>
      </c>
      <c r="V46" s="4">
        <f t="shared" si="204"/>
        <v>1</v>
      </c>
      <c r="W46" s="4">
        <f t="shared" si="204"/>
        <v>1</v>
      </c>
      <c r="X46" s="4">
        <f t="shared" si="204"/>
        <v>1</v>
      </c>
      <c r="Y46" s="4">
        <f t="shared" si="204"/>
        <v>1</v>
      </c>
      <c r="Z46" s="4">
        <f t="shared" si="204"/>
        <v>1</v>
      </c>
      <c r="AA46" s="4">
        <f t="shared" si="204"/>
        <v>1</v>
      </c>
      <c r="AB46" s="4">
        <f t="shared" si="204"/>
        <v>1</v>
      </c>
      <c r="AC46" s="4">
        <f t="shared" si="204"/>
        <v>1</v>
      </c>
      <c r="AD46" s="4">
        <f t="shared" si="204"/>
        <v>1</v>
      </c>
      <c r="AE46" s="4">
        <f t="shared" si="204"/>
        <v>1</v>
      </c>
      <c r="AF46" s="4">
        <f t="shared" si="204"/>
        <v>1</v>
      </c>
      <c r="AG46" s="4">
        <f t="shared" si="204"/>
        <v>1</v>
      </c>
      <c r="AH46" s="4">
        <f t="shared" si="204"/>
        <v>1</v>
      </c>
      <c r="AI46" s="4">
        <f t="shared" si="204"/>
        <v>1</v>
      </c>
      <c r="AJ46" s="4">
        <f t="shared" si="204"/>
        <v>1</v>
      </c>
      <c r="AK46" s="4">
        <f t="shared" si="204"/>
        <v>1</v>
      </c>
      <c r="AL46" s="4">
        <f t="shared" si="204"/>
        <v>1</v>
      </c>
      <c r="AM46" s="4">
        <f t="shared" si="204"/>
        <v>1</v>
      </c>
      <c r="AN46" s="4">
        <f t="shared" si="204"/>
        <v>1</v>
      </c>
      <c r="AO46" s="4">
        <f t="shared" si="204"/>
        <v>1</v>
      </c>
      <c r="AP46" s="4">
        <f t="shared" si="204"/>
        <v>1</v>
      </c>
    </row>
    <row r="47" spans="1:42" ht="12.75" x14ac:dyDescent="0.2">
      <c r="A47" s="7" t="s">
        <v>34</v>
      </c>
      <c r="B47" s="4" t="str">
        <f t="shared" ref="B47:B50" si="205">CONCATENATE($A47," 11-15")</f>
        <v>GSW 11-15</v>
      </c>
      <c r="C47" s="4" t="str">
        <f>CONCATENATE($A47," 6-10")</f>
        <v>GSW 6-10</v>
      </c>
      <c r="D47" s="4" t="str">
        <f t="shared" ref="D47:F47" si="206">$B47</f>
        <v>GSW 11-15</v>
      </c>
      <c r="E47" s="4" t="str">
        <f t="shared" si="206"/>
        <v>GSW 11-15</v>
      </c>
      <c r="F47" s="4" t="str">
        <f t="shared" si="206"/>
        <v>GSW 11-15</v>
      </c>
      <c r="G47" s="4" t="str">
        <f>CONCATENATE($A47," 1-5")</f>
        <v>GSW 1-5</v>
      </c>
      <c r="H47" s="4" t="str">
        <f t="shared" ref="H47:J47" si="207">$B47</f>
        <v>GSW 11-15</v>
      </c>
      <c r="I47" s="4" t="str">
        <f t="shared" si="207"/>
        <v>GSW 11-15</v>
      </c>
      <c r="J47" s="4" t="str">
        <f t="shared" si="207"/>
        <v>GSW 11-15</v>
      </c>
      <c r="K47" s="4" t="str">
        <f>CONCATENATE($A47," 16-20")</f>
        <v>GSW 16-20</v>
      </c>
      <c r="L47" s="4" t="str">
        <f t="shared" ref="L47:N47" si="208">$B47</f>
        <v>GSW 11-15</v>
      </c>
      <c r="M47" s="4" t="str">
        <f t="shared" si="208"/>
        <v>GSW 11-15</v>
      </c>
      <c r="N47" s="4" t="str">
        <f t="shared" si="208"/>
        <v>GSW 11-15</v>
      </c>
      <c r="O47" s="4" t="str">
        <f>CONCATENATE($A47," 21-25")</f>
        <v>GSW 21-25</v>
      </c>
      <c r="P47" s="4" t="str">
        <f t="shared" ref="P47:R47" si="209">$B47</f>
        <v>GSW 11-15</v>
      </c>
      <c r="Q47" s="4" t="str">
        <f t="shared" si="209"/>
        <v>GSW 11-15</v>
      </c>
      <c r="R47" s="4" t="str">
        <f t="shared" si="209"/>
        <v>GSW 11-15</v>
      </c>
      <c r="S47" s="4" t="str">
        <f t="shared" ref="S47:U47" si="210">$C47</f>
        <v>GSW 6-10</v>
      </c>
      <c r="T47" s="4" t="str">
        <f t="shared" si="210"/>
        <v>GSW 6-10</v>
      </c>
      <c r="U47" s="4" t="str">
        <f t="shared" si="210"/>
        <v>GSW 6-10</v>
      </c>
      <c r="V47" s="4" t="str">
        <f t="shared" ref="V47:X47" si="211">$B47</f>
        <v>GSW 11-15</v>
      </c>
      <c r="W47" s="4" t="str">
        <f t="shared" si="211"/>
        <v>GSW 11-15</v>
      </c>
      <c r="X47" s="4" t="str">
        <f t="shared" si="211"/>
        <v>GSW 11-15</v>
      </c>
      <c r="Y47" s="4" t="str">
        <f t="shared" ref="Y47:AA47" si="212">$G47</f>
        <v>GSW 1-5</v>
      </c>
      <c r="Z47" s="4" t="str">
        <f t="shared" si="212"/>
        <v>GSW 1-5</v>
      </c>
      <c r="AA47" s="4" t="str">
        <f t="shared" si="212"/>
        <v>GSW 1-5</v>
      </c>
      <c r="AB47" s="4" t="str">
        <f t="shared" ref="AB47:AD47" si="213">$B47</f>
        <v>GSW 11-15</v>
      </c>
      <c r="AC47" s="4" t="str">
        <f t="shared" si="213"/>
        <v>GSW 11-15</v>
      </c>
      <c r="AD47" s="4" t="str">
        <f t="shared" si="213"/>
        <v>GSW 11-15</v>
      </c>
      <c r="AE47" s="4" t="str">
        <f t="shared" ref="AE47:AG47" si="214">$K47</f>
        <v>GSW 16-20</v>
      </c>
      <c r="AF47" s="4" t="str">
        <f t="shared" si="214"/>
        <v>GSW 16-20</v>
      </c>
      <c r="AG47" s="4" t="str">
        <f t="shared" si="214"/>
        <v>GSW 16-20</v>
      </c>
      <c r="AH47" s="4" t="str">
        <f t="shared" ref="AH47:AJ47" si="215">$B47</f>
        <v>GSW 11-15</v>
      </c>
      <c r="AI47" s="4" t="str">
        <f t="shared" si="215"/>
        <v>GSW 11-15</v>
      </c>
      <c r="AJ47" s="4" t="str">
        <f t="shared" si="215"/>
        <v>GSW 11-15</v>
      </c>
      <c r="AK47" s="4" t="str">
        <f t="shared" ref="AK47:AM47" si="216">$O47</f>
        <v>GSW 21-25</v>
      </c>
      <c r="AL47" s="4" t="str">
        <f t="shared" si="216"/>
        <v>GSW 21-25</v>
      </c>
      <c r="AM47" s="4" t="str">
        <f t="shared" si="216"/>
        <v>GSW 21-25</v>
      </c>
      <c r="AN47" s="4" t="str">
        <f t="shared" ref="AN47:AP47" si="217">$B47</f>
        <v>GSW 11-15</v>
      </c>
      <c r="AO47" s="4" t="str">
        <f t="shared" si="217"/>
        <v>GSW 11-15</v>
      </c>
      <c r="AP47" s="4" t="str">
        <f t="shared" si="217"/>
        <v>GSW 11-15</v>
      </c>
    </row>
    <row r="48" spans="1:42" ht="12.75" x14ac:dyDescent="0.2">
      <c r="A48" s="7" t="s">
        <v>24</v>
      </c>
      <c r="B48" s="4" t="str">
        <f t="shared" si="205"/>
        <v>UTA 11-15</v>
      </c>
      <c r="C48" s="4" t="str">
        <f t="shared" ref="C48:C50" si="218">$B48</f>
        <v>UTA 11-15</v>
      </c>
      <c r="D48" s="4" t="str">
        <f>CONCATENATE($A48," 6-10")</f>
        <v>UTA 6-10</v>
      </c>
      <c r="E48" s="4" t="str">
        <f t="shared" ref="E48:G48" si="219">$B48</f>
        <v>UTA 11-15</v>
      </c>
      <c r="F48" s="4" t="str">
        <f t="shared" si="219"/>
        <v>UTA 11-15</v>
      </c>
      <c r="G48" s="4" t="str">
        <f t="shared" si="219"/>
        <v>UTA 11-15</v>
      </c>
      <c r="H48" s="4" t="str">
        <f>CONCATENATE($A48," 1-5")</f>
        <v>UTA 1-5</v>
      </c>
      <c r="I48" s="4" t="str">
        <f t="shared" ref="I48:K48" si="220">$B48</f>
        <v>UTA 11-15</v>
      </c>
      <c r="J48" s="4" t="str">
        <f t="shared" si="220"/>
        <v>UTA 11-15</v>
      </c>
      <c r="K48" s="4" t="str">
        <f t="shared" si="220"/>
        <v>UTA 11-15</v>
      </c>
      <c r="L48" s="4" t="str">
        <f>CONCATENATE($A48," 16-20")</f>
        <v>UTA 16-20</v>
      </c>
      <c r="M48" s="4" t="str">
        <f t="shared" ref="M48:O48" si="221">$B48</f>
        <v>UTA 11-15</v>
      </c>
      <c r="N48" s="4" t="str">
        <f t="shared" si="221"/>
        <v>UTA 11-15</v>
      </c>
      <c r="O48" s="4" t="str">
        <f t="shared" si="221"/>
        <v>UTA 11-15</v>
      </c>
      <c r="P48" s="4" t="str">
        <f>CONCATENATE($A48," 21-25")</f>
        <v>UTA 21-25</v>
      </c>
      <c r="Q48" s="4" t="str">
        <f t="shared" ref="Q48:R48" si="222">$B48</f>
        <v>UTA 11-15</v>
      </c>
      <c r="R48" s="4" t="str">
        <f t="shared" si="222"/>
        <v>UTA 11-15</v>
      </c>
      <c r="S48" s="4" t="str">
        <f>$D48</f>
        <v>UTA 6-10</v>
      </c>
      <c r="T48" s="4" t="str">
        <f t="shared" ref="T48:U48" si="223">$B48</f>
        <v>UTA 11-15</v>
      </c>
      <c r="U48" s="4" t="str">
        <f t="shared" si="223"/>
        <v>UTA 11-15</v>
      </c>
      <c r="V48" s="4" t="str">
        <f t="shared" ref="V48:W48" si="224">$D48</f>
        <v>UTA 6-10</v>
      </c>
      <c r="W48" s="4" t="str">
        <f t="shared" si="224"/>
        <v>UTA 6-10</v>
      </c>
      <c r="X48" s="4" t="str">
        <f>$B48</f>
        <v>UTA 11-15</v>
      </c>
      <c r="Y48" s="4" t="str">
        <f>$H48</f>
        <v>UTA 1-5</v>
      </c>
      <c r="Z48" s="4" t="str">
        <f t="shared" ref="Z48:AA48" si="225">$B48</f>
        <v>UTA 11-15</v>
      </c>
      <c r="AA48" s="4" t="str">
        <f t="shared" si="225"/>
        <v>UTA 11-15</v>
      </c>
      <c r="AB48" s="4" t="str">
        <f t="shared" ref="AB48:AC48" si="226">$H48</f>
        <v>UTA 1-5</v>
      </c>
      <c r="AC48" s="4" t="str">
        <f t="shared" si="226"/>
        <v>UTA 1-5</v>
      </c>
      <c r="AD48" s="4" t="str">
        <f>$B48</f>
        <v>UTA 11-15</v>
      </c>
      <c r="AE48" s="4" t="str">
        <f>$L48</f>
        <v>UTA 16-20</v>
      </c>
      <c r="AF48" s="4" t="str">
        <f t="shared" ref="AF48:AG48" si="227">$B48</f>
        <v>UTA 11-15</v>
      </c>
      <c r="AG48" s="4" t="str">
        <f t="shared" si="227"/>
        <v>UTA 11-15</v>
      </c>
      <c r="AH48" s="4" t="str">
        <f t="shared" ref="AH48:AI48" si="228">$L48</f>
        <v>UTA 16-20</v>
      </c>
      <c r="AI48" s="4" t="str">
        <f t="shared" si="228"/>
        <v>UTA 16-20</v>
      </c>
      <c r="AJ48" s="4" t="str">
        <f>$B48</f>
        <v>UTA 11-15</v>
      </c>
      <c r="AK48" s="4" t="str">
        <f>$P48</f>
        <v>UTA 21-25</v>
      </c>
      <c r="AL48" s="4" t="str">
        <f t="shared" ref="AL48:AM48" si="229">$B48</f>
        <v>UTA 11-15</v>
      </c>
      <c r="AM48" s="4" t="str">
        <f t="shared" si="229"/>
        <v>UTA 11-15</v>
      </c>
      <c r="AN48" s="4" t="str">
        <f t="shared" ref="AN48:AO48" si="230">$P48</f>
        <v>UTA 21-25</v>
      </c>
      <c r="AO48" s="4" t="str">
        <f t="shared" si="230"/>
        <v>UTA 21-25</v>
      </c>
      <c r="AP48" s="4" t="str">
        <f>$B48</f>
        <v>UTA 11-15</v>
      </c>
    </row>
    <row r="49" spans="1:42" ht="12.75" x14ac:dyDescent="0.2">
      <c r="A49" s="7" t="s">
        <v>18</v>
      </c>
      <c r="B49" s="4" t="str">
        <f t="shared" si="205"/>
        <v>MIL 11-15</v>
      </c>
      <c r="C49" s="4" t="str">
        <f t="shared" si="218"/>
        <v>MIL 11-15</v>
      </c>
      <c r="D49" s="4" t="str">
        <f t="shared" ref="D49:D50" si="231">$B49</f>
        <v>MIL 11-15</v>
      </c>
      <c r="E49" s="4" t="str">
        <f>CONCATENATE($A49," 6-10")</f>
        <v>MIL 6-10</v>
      </c>
      <c r="F49" s="4" t="str">
        <f t="shared" ref="F49:H49" si="232">$B49</f>
        <v>MIL 11-15</v>
      </c>
      <c r="G49" s="4" t="str">
        <f t="shared" si="232"/>
        <v>MIL 11-15</v>
      </c>
      <c r="H49" s="4" t="str">
        <f t="shared" si="232"/>
        <v>MIL 11-15</v>
      </c>
      <c r="I49" s="4" t="str">
        <f>CONCATENATE($A49," 1-5")</f>
        <v>MIL 1-5</v>
      </c>
      <c r="J49" s="4" t="str">
        <f t="shared" ref="J49:L49" si="233">$B49</f>
        <v>MIL 11-15</v>
      </c>
      <c r="K49" s="4" t="str">
        <f t="shared" si="233"/>
        <v>MIL 11-15</v>
      </c>
      <c r="L49" s="4" t="str">
        <f t="shared" si="233"/>
        <v>MIL 11-15</v>
      </c>
      <c r="M49" s="4" t="str">
        <f>CONCATENATE($A49," 16-20")</f>
        <v>MIL 16-20</v>
      </c>
      <c r="N49" s="4" t="str">
        <f t="shared" ref="N49:P49" si="234">$B49</f>
        <v>MIL 11-15</v>
      </c>
      <c r="O49" s="4" t="str">
        <f t="shared" si="234"/>
        <v>MIL 11-15</v>
      </c>
      <c r="P49" s="4" t="str">
        <f t="shared" si="234"/>
        <v>MIL 11-15</v>
      </c>
      <c r="Q49" s="4" t="str">
        <f>CONCATENATE($A49," 21-25")</f>
        <v>MIL 21-25</v>
      </c>
      <c r="R49" s="4" t="str">
        <f t="shared" ref="R49:S49" si="235">$B49</f>
        <v>MIL 11-15</v>
      </c>
      <c r="S49" s="4" t="str">
        <f t="shared" si="235"/>
        <v>MIL 11-15</v>
      </c>
      <c r="T49" s="4" t="str">
        <f>$E49</f>
        <v>MIL 6-10</v>
      </c>
      <c r="U49" s="4" t="str">
        <f>$B49</f>
        <v>MIL 11-15</v>
      </c>
      <c r="V49" s="4" t="str">
        <f>$E49</f>
        <v>MIL 6-10</v>
      </c>
      <c r="W49" s="4" t="str">
        <f>$B49</f>
        <v>MIL 11-15</v>
      </c>
      <c r="X49" s="4" t="str">
        <f>$E49</f>
        <v>MIL 6-10</v>
      </c>
      <c r="Y49" s="4" t="str">
        <f t="shared" ref="Y49:Y50" si="236">$B49</f>
        <v>MIL 11-15</v>
      </c>
      <c r="Z49" s="4" t="str">
        <f>$I49</f>
        <v>MIL 1-5</v>
      </c>
      <c r="AA49" s="4" t="str">
        <f>$B49</f>
        <v>MIL 11-15</v>
      </c>
      <c r="AB49" s="4" t="str">
        <f>$I49</f>
        <v>MIL 1-5</v>
      </c>
      <c r="AC49" s="4" t="str">
        <f>$B49</f>
        <v>MIL 11-15</v>
      </c>
      <c r="AD49" s="4" t="str">
        <f>$I49</f>
        <v>MIL 1-5</v>
      </c>
      <c r="AE49" s="4" t="str">
        <f t="shared" ref="AE49:AE50" si="237">$B49</f>
        <v>MIL 11-15</v>
      </c>
      <c r="AF49" s="4" t="str">
        <f>$M49</f>
        <v>MIL 16-20</v>
      </c>
      <c r="AG49" s="4" t="str">
        <f>$B49</f>
        <v>MIL 11-15</v>
      </c>
      <c r="AH49" s="4" t="str">
        <f>$M49</f>
        <v>MIL 16-20</v>
      </c>
      <c r="AI49" s="4" t="str">
        <f>$B49</f>
        <v>MIL 11-15</v>
      </c>
      <c r="AJ49" s="4" t="str">
        <f>$M49</f>
        <v>MIL 16-20</v>
      </c>
      <c r="AK49" s="4" t="str">
        <f t="shared" ref="AK49:AK50" si="238">$B49</f>
        <v>MIL 11-15</v>
      </c>
      <c r="AL49" s="4" t="str">
        <f>$Q49</f>
        <v>MIL 21-25</v>
      </c>
      <c r="AM49" s="4" t="str">
        <f>$B49</f>
        <v>MIL 11-15</v>
      </c>
      <c r="AN49" s="4" t="str">
        <f>$Q49</f>
        <v>MIL 21-25</v>
      </c>
      <c r="AO49" s="4" t="str">
        <f>$B49</f>
        <v>MIL 11-15</v>
      </c>
      <c r="AP49" s="4" t="str">
        <f>$Q49</f>
        <v>MIL 21-25</v>
      </c>
    </row>
    <row r="50" spans="1:42" ht="12.75" x14ac:dyDescent="0.2">
      <c r="A50" s="8" t="s">
        <v>22</v>
      </c>
      <c r="B50" s="4" t="str">
        <f t="shared" si="205"/>
        <v>MEM 11-15</v>
      </c>
      <c r="C50" s="4" t="str">
        <f t="shared" si="218"/>
        <v>MEM 11-15</v>
      </c>
      <c r="D50" s="4" t="str">
        <f t="shared" si="231"/>
        <v>MEM 11-15</v>
      </c>
      <c r="E50" s="4" t="str">
        <f>$B50</f>
        <v>MEM 11-15</v>
      </c>
      <c r="F50" s="4" t="str">
        <f>CONCATENATE($A50," 6-10")</f>
        <v>MEM 6-10</v>
      </c>
      <c r="G50" s="4" t="str">
        <f t="shared" ref="G50:I50" si="239">$B50</f>
        <v>MEM 11-15</v>
      </c>
      <c r="H50" s="4" t="str">
        <f t="shared" si="239"/>
        <v>MEM 11-15</v>
      </c>
      <c r="I50" s="4" t="str">
        <f t="shared" si="239"/>
        <v>MEM 11-15</v>
      </c>
      <c r="J50" s="4" t="str">
        <f>CONCATENATE($A50," 1-5")</f>
        <v>MEM 1-5</v>
      </c>
      <c r="K50" s="4" t="str">
        <f t="shared" ref="K50:M50" si="240">$B50</f>
        <v>MEM 11-15</v>
      </c>
      <c r="L50" s="4" t="str">
        <f t="shared" si="240"/>
        <v>MEM 11-15</v>
      </c>
      <c r="M50" s="4" t="str">
        <f t="shared" si="240"/>
        <v>MEM 11-15</v>
      </c>
      <c r="N50" s="4" t="str">
        <f>CONCATENATE($A50," 16-20")</f>
        <v>MEM 16-20</v>
      </c>
      <c r="O50" s="4" t="str">
        <f t="shared" ref="O50:Q50" si="241">$B50</f>
        <v>MEM 11-15</v>
      </c>
      <c r="P50" s="4" t="str">
        <f t="shared" si="241"/>
        <v>MEM 11-15</v>
      </c>
      <c r="Q50" s="4" t="str">
        <f t="shared" si="241"/>
        <v>MEM 11-15</v>
      </c>
      <c r="R50" s="4" t="str">
        <f>CONCATENATE($A50," 21-25")</f>
        <v>MEM 21-25</v>
      </c>
      <c r="S50" s="4" t="str">
        <f t="shared" ref="S50:T50" si="242">$B50</f>
        <v>MEM 11-15</v>
      </c>
      <c r="T50" s="4" t="str">
        <f t="shared" si="242"/>
        <v>MEM 11-15</v>
      </c>
      <c r="U50" s="4" t="str">
        <f>$F50</f>
        <v>MEM 6-10</v>
      </c>
      <c r="V50" s="4" t="str">
        <f>$B50</f>
        <v>MEM 11-15</v>
      </c>
      <c r="W50" s="4" t="str">
        <f t="shared" ref="W50:X50" si="243">$F50</f>
        <v>MEM 6-10</v>
      </c>
      <c r="X50" s="4" t="str">
        <f t="shared" si="243"/>
        <v>MEM 6-10</v>
      </c>
      <c r="Y50" s="4" t="str">
        <f t="shared" si="236"/>
        <v>MEM 11-15</v>
      </c>
      <c r="Z50" s="4" t="str">
        <f>$B50</f>
        <v>MEM 11-15</v>
      </c>
      <c r="AA50" s="4" t="str">
        <f>$J50</f>
        <v>MEM 1-5</v>
      </c>
      <c r="AB50" s="4" t="str">
        <f>$B50</f>
        <v>MEM 11-15</v>
      </c>
      <c r="AC50" s="4" t="str">
        <f t="shared" ref="AC50:AD50" si="244">$J50</f>
        <v>MEM 1-5</v>
      </c>
      <c r="AD50" s="4" t="str">
        <f t="shared" si="244"/>
        <v>MEM 1-5</v>
      </c>
      <c r="AE50" s="4" t="str">
        <f t="shared" si="237"/>
        <v>MEM 11-15</v>
      </c>
      <c r="AF50" s="4" t="str">
        <f>$B50</f>
        <v>MEM 11-15</v>
      </c>
      <c r="AG50" s="4" t="str">
        <f>$N50</f>
        <v>MEM 16-20</v>
      </c>
      <c r="AH50" s="4" t="str">
        <f>$B50</f>
        <v>MEM 11-15</v>
      </c>
      <c r="AI50" s="4" t="str">
        <f t="shared" ref="AI50:AJ50" si="245">$N50</f>
        <v>MEM 16-20</v>
      </c>
      <c r="AJ50" s="4" t="str">
        <f t="shared" si="245"/>
        <v>MEM 16-20</v>
      </c>
      <c r="AK50" s="4" t="str">
        <f t="shared" si="238"/>
        <v>MEM 11-15</v>
      </c>
      <c r="AL50" s="4" t="str">
        <f>$B50</f>
        <v>MEM 11-15</v>
      </c>
      <c r="AM50" s="4" t="str">
        <f>$R50</f>
        <v>MEM 21-25</v>
      </c>
      <c r="AN50" s="4" t="str">
        <f>$B50</f>
        <v>MEM 11-15</v>
      </c>
      <c r="AO50" s="4" t="str">
        <f t="shared" ref="AO50:AP50" si="246">$R50</f>
        <v>MEM 21-25</v>
      </c>
      <c r="AP50" s="4" t="str">
        <f t="shared" si="246"/>
        <v>MEM 21-25</v>
      </c>
    </row>
    <row r="51" spans="1:42" ht="12.75" x14ac:dyDescent="0.2">
      <c r="A51" s="2"/>
      <c r="B51" s="2" t="str">
        <f t="shared" ref="B51:AP51" si="247">IF(AND(B47=$E40,B48=$E41,B49=$E42,B50=$E43),"Yes","No")</f>
        <v>No</v>
      </c>
      <c r="C51" s="2" t="str">
        <f t="shared" si="247"/>
        <v>No</v>
      </c>
      <c r="D51" s="2" t="str">
        <f t="shared" si="247"/>
        <v>No</v>
      </c>
      <c r="E51" s="2" t="str">
        <f t="shared" si="247"/>
        <v>No</v>
      </c>
      <c r="F51" s="2" t="str">
        <f t="shared" si="247"/>
        <v>No</v>
      </c>
      <c r="G51" s="2" t="str">
        <f t="shared" si="247"/>
        <v>No</v>
      </c>
      <c r="H51" s="2" t="str">
        <f t="shared" si="247"/>
        <v>No</v>
      </c>
      <c r="I51" s="2" t="str">
        <f t="shared" si="247"/>
        <v>No</v>
      </c>
      <c r="J51" s="2" t="str">
        <f t="shared" si="247"/>
        <v>No</v>
      </c>
      <c r="K51" s="2" t="str">
        <f t="shared" si="247"/>
        <v>No</v>
      </c>
      <c r="L51" s="2" t="str">
        <f t="shared" si="247"/>
        <v>No</v>
      </c>
      <c r="M51" s="2" t="str">
        <f t="shared" si="247"/>
        <v>No</v>
      </c>
      <c r="N51" s="2" t="str">
        <f t="shared" si="247"/>
        <v>No</v>
      </c>
      <c r="O51" s="2" t="str">
        <f t="shared" si="247"/>
        <v>No</v>
      </c>
      <c r="P51" s="2" t="str">
        <f t="shared" si="247"/>
        <v>No</v>
      </c>
      <c r="Q51" s="2" t="str">
        <f t="shared" si="247"/>
        <v>No</v>
      </c>
      <c r="R51" s="2" t="str">
        <f t="shared" si="247"/>
        <v>No</v>
      </c>
      <c r="S51" s="2" t="str">
        <f t="shared" si="247"/>
        <v>No</v>
      </c>
      <c r="T51" s="2" t="str">
        <f t="shared" si="247"/>
        <v>No</v>
      </c>
      <c r="U51" s="2" t="str">
        <f t="shared" si="247"/>
        <v>No</v>
      </c>
      <c r="V51" s="2" t="str">
        <f t="shared" si="247"/>
        <v>No</v>
      </c>
      <c r="W51" s="2" t="str">
        <f t="shared" si="247"/>
        <v>No</v>
      </c>
      <c r="X51" s="2" t="str">
        <f t="shared" si="247"/>
        <v>No</v>
      </c>
      <c r="Y51" s="2" t="str">
        <f t="shared" si="247"/>
        <v>No</v>
      </c>
      <c r="Z51" s="2" t="str">
        <f t="shared" si="247"/>
        <v>No</v>
      </c>
      <c r="AA51" s="2" t="str">
        <f t="shared" si="247"/>
        <v>No</v>
      </c>
      <c r="AB51" s="2" t="str">
        <f t="shared" si="247"/>
        <v>No</v>
      </c>
      <c r="AC51" s="2" t="str">
        <f t="shared" si="247"/>
        <v>No</v>
      </c>
      <c r="AD51" s="2" t="str">
        <f t="shared" si="247"/>
        <v>No</v>
      </c>
      <c r="AE51" s="2" t="str">
        <f t="shared" si="247"/>
        <v>No</v>
      </c>
      <c r="AF51" s="2" t="str">
        <f t="shared" si="247"/>
        <v>No</v>
      </c>
      <c r="AG51" s="2" t="str">
        <f t="shared" si="247"/>
        <v>No</v>
      </c>
      <c r="AH51" s="2" t="str">
        <f t="shared" si="247"/>
        <v>No</v>
      </c>
      <c r="AI51" s="2" t="str">
        <f t="shared" si="247"/>
        <v>No</v>
      </c>
      <c r="AJ51" s="2" t="str">
        <f t="shared" si="247"/>
        <v>No</v>
      </c>
      <c r="AK51" s="2" t="str">
        <f t="shared" si="247"/>
        <v>No</v>
      </c>
      <c r="AL51" s="2" t="str">
        <f t="shared" si="247"/>
        <v>No</v>
      </c>
      <c r="AM51" s="2" t="str">
        <f t="shared" si="247"/>
        <v>No</v>
      </c>
      <c r="AN51" s="2" t="str">
        <f t="shared" si="247"/>
        <v>No</v>
      </c>
      <c r="AO51" s="2" t="str">
        <f t="shared" si="247"/>
        <v>No</v>
      </c>
      <c r="AP51" s="2" t="str">
        <f t="shared" si="247"/>
        <v>No</v>
      </c>
    </row>
    <row r="52" spans="1:42" ht="12.75" x14ac:dyDescent="0.2">
      <c r="A52" s="4">
        <f>SUM(B52:AP52)</f>
        <v>41</v>
      </c>
      <c r="B52" s="4">
        <f>B46</f>
        <v>1</v>
      </c>
      <c r="C52" s="4">
        <f t="shared" ref="C52:AP52" si="248">B52</f>
        <v>1</v>
      </c>
      <c r="D52" s="4">
        <f t="shared" si="248"/>
        <v>1</v>
      </c>
      <c r="E52" s="4">
        <f t="shared" si="248"/>
        <v>1</v>
      </c>
      <c r="F52" s="4">
        <f t="shared" si="248"/>
        <v>1</v>
      </c>
      <c r="G52" s="4">
        <f t="shared" si="248"/>
        <v>1</v>
      </c>
      <c r="H52" s="4">
        <f t="shared" si="248"/>
        <v>1</v>
      </c>
      <c r="I52" s="4">
        <f t="shared" si="248"/>
        <v>1</v>
      </c>
      <c r="J52" s="4">
        <f t="shared" si="248"/>
        <v>1</v>
      </c>
      <c r="K52" s="4">
        <f t="shared" si="248"/>
        <v>1</v>
      </c>
      <c r="L52" s="4">
        <f t="shared" si="248"/>
        <v>1</v>
      </c>
      <c r="M52" s="4">
        <f t="shared" si="248"/>
        <v>1</v>
      </c>
      <c r="N52" s="4">
        <f t="shared" si="248"/>
        <v>1</v>
      </c>
      <c r="O52" s="4">
        <f t="shared" si="248"/>
        <v>1</v>
      </c>
      <c r="P52" s="4">
        <f t="shared" si="248"/>
        <v>1</v>
      </c>
      <c r="Q52" s="4">
        <f t="shared" si="248"/>
        <v>1</v>
      </c>
      <c r="R52" s="4">
        <f t="shared" si="248"/>
        <v>1</v>
      </c>
      <c r="S52" s="4">
        <f t="shared" si="248"/>
        <v>1</v>
      </c>
      <c r="T52" s="4">
        <f t="shared" si="248"/>
        <v>1</v>
      </c>
      <c r="U52" s="4">
        <f t="shared" si="248"/>
        <v>1</v>
      </c>
      <c r="V52" s="4">
        <f t="shared" si="248"/>
        <v>1</v>
      </c>
      <c r="W52" s="4">
        <f t="shared" si="248"/>
        <v>1</v>
      </c>
      <c r="X52" s="4">
        <f t="shared" si="248"/>
        <v>1</v>
      </c>
      <c r="Y52" s="4">
        <f t="shared" si="248"/>
        <v>1</v>
      </c>
      <c r="Z52" s="4">
        <f t="shared" si="248"/>
        <v>1</v>
      </c>
      <c r="AA52" s="4">
        <f t="shared" si="248"/>
        <v>1</v>
      </c>
      <c r="AB52" s="4">
        <f t="shared" si="248"/>
        <v>1</v>
      </c>
      <c r="AC52" s="4">
        <f t="shared" si="248"/>
        <v>1</v>
      </c>
      <c r="AD52" s="4">
        <f t="shared" si="248"/>
        <v>1</v>
      </c>
      <c r="AE52" s="4">
        <f t="shared" si="248"/>
        <v>1</v>
      </c>
      <c r="AF52" s="4">
        <f t="shared" si="248"/>
        <v>1</v>
      </c>
      <c r="AG52" s="4">
        <f t="shared" si="248"/>
        <v>1</v>
      </c>
      <c r="AH52" s="4">
        <f t="shared" si="248"/>
        <v>1</v>
      </c>
      <c r="AI52" s="4">
        <f t="shared" si="248"/>
        <v>1</v>
      </c>
      <c r="AJ52" s="4">
        <f t="shared" si="248"/>
        <v>1</v>
      </c>
      <c r="AK52" s="4">
        <f t="shared" si="248"/>
        <v>1</v>
      </c>
      <c r="AL52" s="4">
        <f t="shared" si="248"/>
        <v>1</v>
      </c>
      <c r="AM52" s="4">
        <f t="shared" si="248"/>
        <v>1</v>
      </c>
      <c r="AN52" s="4">
        <f t="shared" si="248"/>
        <v>1</v>
      </c>
      <c r="AO52" s="4">
        <f t="shared" si="248"/>
        <v>1</v>
      </c>
      <c r="AP52" s="4">
        <f t="shared" si="248"/>
        <v>1</v>
      </c>
    </row>
    <row r="53" spans="1:42" ht="12.75" x14ac:dyDescent="0.2">
      <c r="A53" s="7" t="s">
        <v>34</v>
      </c>
      <c r="B53" s="4" t="str">
        <f t="shared" ref="B53:B56" si="249">CONCATENATE($A53," 16-20")</f>
        <v>GSW 16-20</v>
      </c>
      <c r="C53" s="4" t="str">
        <f>CONCATENATE($A53," 6-10")</f>
        <v>GSW 6-10</v>
      </c>
      <c r="D53" s="4" t="str">
        <f t="shared" ref="D53:F53" si="250">$B53</f>
        <v>GSW 16-20</v>
      </c>
      <c r="E53" s="4" t="str">
        <f t="shared" si="250"/>
        <v>GSW 16-20</v>
      </c>
      <c r="F53" s="4" t="str">
        <f t="shared" si="250"/>
        <v>GSW 16-20</v>
      </c>
      <c r="G53" s="4" t="str">
        <f>CONCATENATE($A53," 11-15")</f>
        <v>GSW 11-15</v>
      </c>
      <c r="H53" s="4" t="str">
        <f t="shared" ref="H53:J53" si="251">$B53</f>
        <v>GSW 16-20</v>
      </c>
      <c r="I53" s="4" t="str">
        <f t="shared" si="251"/>
        <v>GSW 16-20</v>
      </c>
      <c r="J53" s="4" t="str">
        <f t="shared" si="251"/>
        <v>GSW 16-20</v>
      </c>
      <c r="K53" s="4" t="str">
        <f>CONCATENATE($A53," 1-5")</f>
        <v>GSW 1-5</v>
      </c>
      <c r="L53" s="4" t="str">
        <f t="shared" ref="L53:N53" si="252">$B53</f>
        <v>GSW 16-20</v>
      </c>
      <c r="M53" s="4" t="str">
        <f t="shared" si="252"/>
        <v>GSW 16-20</v>
      </c>
      <c r="N53" s="4" t="str">
        <f t="shared" si="252"/>
        <v>GSW 16-20</v>
      </c>
      <c r="O53" s="4" t="str">
        <f>CONCATENATE($A53," 21-25")</f>
        <v>GSW 21-25</v>
      </c>
      <c r="P53" s="4" t="str">
        <f t="shared" ref="P53:R53" si="253">$B53</f>
        <v>GSW 16-20</v>
      </c>
      <c r="Q53" s="4" t="str">
        <f t="shared" si="253"/>
        <v>GSW 16-20</v>
      </c>
      <c r="R53" s="4" t="str">
        <f t="shared" si="253"/>
        <v>GSW 16-20</v>
      </c>
      <c r="S53" s="4" t="str">
        <f t="shared" ref="S53:U53" si="254">$C53</f>
        <v>GSW 6-10</v>
      </c>
      <c r="T53" s="4" t="str">
        <f t="shared" si="254"/>
        <v>GSW 6-10</v>
      </c>
      <c r="U53" s="4" t="str">
        <f t="shared" si="254"/>
        <v>GSW 6-10</v>
      </c>
      <c r="V53" s="4" t="str">
        <f t="shared" ref="V53:X53" si="255">$B53</f>
        <v>GSW 16-20</v>
      </c>
      <c r="W53" s="4" t="str">
        <f t="shared" si="255"/>
        <v>GSW 16-20</v>
      </c>
      <c r="X53" s="4" t="str">
        <f t="shared" si="255"/>
        <v>GSW 16-20</v>
      </c>
      <c r="Y53" s="4" t="str">
        <f t="shared" ref="Y53:AA53" si="256">$G53</f>
        <v>GSW 11-15</v>
      </c>
      <c r="Z53" s="4" t="str">
        <f t="shared" si="256"/>
        <v>GSW 11-15</v>
      </c>
      <c r="AA53" s="4" t="str">
        <f t="shared" si="256"/>
        <v>GSW 11-15</v>
      </c>
      <c r="AB53" s="4" t="str">
        <f t="shared" ref="AB53:AD53" si="257">$B53</f>
        <v>GSW 16-20</v>
      </c>
      <c r="AC53" s="4" t="str">
        <f t="shared" si="257"/>
        <v>GSW 16-20</v>
      </c>
      <c r="AD53" s="4" t="str">
        <f t="shared" si="257"/>
        <v>GSW 16-20</v>
      </c>
      <c r="AE53" s="4" t="str">
        <f t="shared" ref="AE53:AG53" si="258">$K53</f>
        <v>GSW 1-5</v>
      </c>
      <c r="AF53" s="4" t="str">
        <f t="shared" si="258"/>
        <v>GSW 1-5</v>
      </c>
      <c r="AG53" s="4" t="str">
        <f t="shared" si="258"/>
        <v>GSW 1-5</v>
      </c>
      <c r="AH53" s="4" t="str">
        <f t="shared" ref="AH53:AJ53" si="259">$B53</f>
        <v>GSW 16-20</v>
      </c>
      <c r="AI53" s="4" t="str">
        <f t="shared" si="259"/>
        <v>GSW 16-20</v>
      </c>
      <c r="AJ53" s="4" t="str">
        <f t="shared" si="259"/>
        <v>GSW 16-20</v>
      </c>
      <c r="AK53" s="4" t="str">
        <f t="shared" ref="AK53:AM53" si="260">$O53</f>
        <v>GSW 21-25</v>
      </c>
      <c r="AL53" s="4" t="str">
        <f t="shared" si="260"/>
        <v>GSW 21-25</v>
      </c>
      <c r="AM53" s="4" t="str">
        <f t="shared" si="260"/>
        <v>GSW 21-25</v>
      </c>
      <c r="AN53" s="4" t="str">
        <f t="shared" ref="AN53:AP53" si="261">$B53</f>
        <v>GSW 16-20</v>
      </c>
      <c r="AO53" s="4" t="str">
        <f t="shared" si="261"/>
        <v>GSW 16-20</v>
      </c>
      <c r="AP53" s="4" t="str">
        <f t="shared" si="261"/>
        <v>GSW 16-20</v>
      </c>
    </row>
    <row r="54" spans="1:42" ht="12.75" x14ac:dyDescent="0.2">
      <c r="A54" s="7" t="s">
        <v>24</v>
      </c>
      <c r="B54" s="4" t="str">
        <f t="shared" si="249"/>
        <v>UTA 16-20</v>
      </c>
      <c r="C54" s="4" t="str">
        <f t="shared" ref="C54:C56" si="262">$B54</f>
        <v>UTA 16-20</v>
      </c>
      <c r="D54" s="4" t="str">
        <f>CONCATENATE($A54," 6-10")</f>
        <v>UTA 6-10</v>
      </c>
      <c r="E54" s="4" t="str">
        <f t="shared" ref="E54:G54" si="263">$B54</f>
        <v>UTA 16-20</v>
      </c>
      <c r="F54" s="4" t="str">
        <f t="shared" si="263"/>
        <v>UTA 16-20</v>
      </c>
      <c r="G54" s="4" t="str">
        <f t="shared" si="263"/>
        <v>UTA 16-20</v>
      </c>
      <c r="H54" s="4" t="str">
        <f>CONCATENATE($A54," 11-15")</f>
        <v>UTA 11-15</v>
      </c>
      <c r="I54" s="4" t="str">
        <f t="shared" ref="I54:K54" si="264">$B54</f>
        <v>UTA 16-20</v>
      </c>
      <c r="J54" s="4" t="str">
        <f t="shared" si="264"/>
        <v>UTA 16-20</v>
      </c>
      <c r="K54" s="4" t="str">
        <f t="shared" si="264"/>
        <v>UTA 16-20</v>
      </c>
      <c r="L54" s="4" t="str">
        <f>CONCATENATE($A54," 1-5")</f>
        <v>UTA 1-5</v>
      </c>
      <c r="M54" s="4" t="str">
        <f t="shared" ref="M54:O54" si="265">$B54</f>
        <v>UTA 16-20</v>
      </c>
      <c r="N54" s="4" t="str">
        <f t="shared" si="265"/>
        <v>UTA 16-20</v>
      </c>
      <c r="O54" s="4" t="str">
        <f t="shared" si="265"/>
        <v>UTA 16-20</v>
      </c>
      <c r="P54" s="4" t="str">
        <f>CONCATENATE($A54," 21-25")</f>
        <v>UTA 21-25</v>
      </c>
      <c r="Q54" s="4" t="str">
        <f t="shared" ref="Q54:R54" si="266">$B54</f>
        <v>UTA 16-20</v>
      </c>
      <c r="R54" s="4" t="str">
        <f t="shared" si="266"/>
        <v>UTA 16-20</v>
      </c>
      <c r="S54" s="4" t="str">
        <f>$D54</f>
        <v>UTA 6-10</v>
      </c>
      <c r="T54" s="4" t="str">
        <f t="shared" ref="T54:U54" si="267">$B54</f>
        <v>UTA 16-20</v>
      </c>
      <c r="U54" s="4" t="str">
        <f t="shared" si="267"/>
        <v>UTA 16-20</v>
      </c>
      <c r="V54" s="4" t="str">
        <f t="shared" ref="V54:W54" si="268">$D54</f>
        <v>UTA 6-10</v>
      </c>
      <c r="W54" s="4" t="str">
        <f t="shared" si="268"/>
        <v>UTA 6-10</v>
      </c>
      <c r="X54" s="4" t="str">
        <f>$B54</f>
        <v>UTA 16-20</v>
      </c>
      <c r="Y54" s="4" t="str">
        <f>$H54</f>
        <v>UTA 11-15</v>
      </c>
      <c r="Z54" s="4" t="str">
        <f t="shared" ref="Z54:AA54" si="269">$B54</f>
        <v>UTA 16-20</v>
      </c>
      <c r="AA54" s="4" t="str">
        <f t="shared" si="269"/>
        <v>UTA 16-20</v>
      </c>
      <c r="AB54" s="4" t="str">
        <f t="shared" ref="AB54:AC54" si="270">$H54</f>
        <v>UTA 11-15</v>
      </c>
      <c r="AC54" s="4" t="str">
        <f t="shared" si="270"/>
        <v>UTA 11-15</v>
      </c>
      <c r="AD54" s="4" t="str">
        <f>$B54</f>
        <v>UTA 16-20</v>
      </c>
      <c r="AE54" s="4" t="str">
        <f>$L54</f>
        <v>UTA 1-5</v>
      </c>
      <c r="AF54" s="4" t="str">
        <f t="shared" ref="AF54:AG54" si="271">$B54</f>
        <v>UTA 16-20</v>
      </c>
      <c r="AG54" s="4" t="str">
        <f t="shared" si="271"/>
        <v>UTA 16-20</v>
      </c>
      <c r="AH54" s="4" t="str">
        <f t="shared" ref="AH54:AI54" si="272">$L54</f>
        <v>UTA 1-5</v>
      </c>
      <c r="AI54" s="4" t="str">
        <f t="shared" si="272"/>
        <v>UTA 1-5</v>
      </c>
      <c r="AJ54" s="4" t="str">
        <f>$B54</f>
        <v>UTA 16-20</v>
      </c>
      <c r="AK54" s="4" t="str">
        <f>$P54</f>
        <v>UTA 21-25</v>
      </c>
      <c r="AL54" s="4" t="str">
        <f t="shared" ref="AL54:AM54" si="273">$B54</f>
        <v>UTA 16-20</v>
      </c>
      <c r="AM54" s="4" t="str">
        <f t="shared" si="273"/>
        <v>UTA 16-20</v>
      </c>
      <c r="AN54" s="4" t="str">
        <f t="shared" ref="AN54:AO54" si="274">$P54</f>
        <v>UTA 21-25</v>
      </c>
      <c r="AO54" s="4" t="str">
        <f t="shared" si="274"/>
        <v>UTA 21-25</v>
      </c>
      <c r="AP54" s="4" t="str">
        <f>$B54</f>
        <v>UTA 16-20</v>
      </c>
    </row>
    <row r="55" spans="1:42" ht="12.75" x14ac:dyDescent="0.2">
      <c r="A55" s="7" t="s">
        <v>18</v>
      </c>
      <c r="B55" s="4" t="str">
        <f t="shared" si="249"/>
        <v>MIL 16-20</v>
      </c>
      <c r="C55" s="4" t="str">
        <f t="shared" si="262"/>
        <v>MIL 16-20</v>
      </c>
      <c r="D55" s="4" t="str">
        <f t="shared" ref="D55:D56" si="275">$B55</f>
        <v>MIL 16-20</v>
      </c>
      <c r="E55" s="4" t="str">
        <f>CONCATENATE($A55," 6-10")</f>
        <v>MIL 6-10</v>
      </c>
      <c r="F55" s="4" t="str">
        <f t="shared" ref="F55:H55" si="276">$B55</f>
        <v>MIL 16-20</v>
      </c>
      <c r="G55" s="4" t="str">
        <f t="shared" si="276"/>
        <v>MIL 16-20</v>
      </c>
      <c r="H55" s="4" t="str">
        <f t="shared" si="276"/>
        <v>MIL 16-20</v>
      </c>
      <c r="I55" s="4" t="str">
        <f>CONCATENATE($A55," 11-15")</f>
        <v>MIL 11-15</v>
      </c>
      <c r="J55" s="4" t="str">
        <f t="shared" ref="J55:L55" si="277">$B55</f>
        <v>MIL 16-20</v>
      </c>
      <c r="K55" s="4" t="str">
        <f t="shared" si="277"/>
        <v>MIL 16-20</v>
      </c>
      <c r="L55" s="4" t="str">
        <f t="shared" si="277"/>
        <v>MIL 16-20</v>
      </c>
      <c r="M55" s="4" t="str">
        <f>CONCATENATE($A55," 1-5")</f>
        <v>MIL 1-5</v>
      </c>
      <c r="N55" s="4" t="str">
        <f t="shared" ref="N55:P55" si="278">$B55</f>
        <v>MIL 16-20</v>
      </c>
      <c r="O55" s="4" t="str">
        <f t="shared" si="278"/>
        <v>MIL 16-20</v>
      </c>
      <c r="P55" s="4" t="str">
        <f t="shared" si="278"/>
        <v>MIL 16-20</v>
      </c>
      <c r="Q55" s="4" t="str">
        <f>CONCATENATE($A55," 21-25")</f>
        <v>MIL 21-25</v>
      </c>
      <c r="R55" s="4" t="str">
        <f t="shared" ref="R55:S55" si="279">$B55</f>
        <v>MIL 16-20</v>
      </c>
      <c r="S55" s="4" t="str">
        <f t="shared" si="279"/>
        <v>MIL 16-20</v>
      </c>
      <c r="T55" s="4" t="str">
        <f>$E55</f>
        <v>MIL 6-10</v>
      </c>
      <c r="U55" s="4" t="str">
        <f>$B55</f>
        <v>MIL 16-20</v>
      </c>
      <c r="V55" s="4" t="str">
        <f>$E55</f>
        <v>MIL 6-10</v>
      </c>
      <c r="W55" s="4" t="str">
        <f>$B55</f>
        <v>MIL 16-20</v>
      </c>
      <c r="X55" s="4" t="str">
        <f>$E55</f>
        <v>MIL 6-10</v>
      </c>
      <c r="Y55" s="4" t="str">
        <f t="shared" ref="Y55:Y56" si="280">$B55</f>
        <v>MIL 16-20</v>
      </c>
      <c r="Z55" s="4" t="str">
        <f>$I55</f>
        <v>MIL 11-15</v>
      </c>
      <c r="AA55" s="4" t="str">
        <f>$B55</f>
        <v>MIL 16-20</v>
      </c>
      <c r="AB55" s="4" t="str">
        <f>$I55</f>
        <v>MIL 11-15</v>
      </c>
      <c r="AC55" s="4" t="str">
        <f>$B55</f>
        <v>MIL 16-20</v>
      </c>
      <c r="AD55" s="4" t="str">
        <f>$I55</f>
        <v>MIL 11-15</v>
      </c>
      <c r="AE55" s="4" t="str">
        <f t="shared" ref="AE55:AE56" si="281">$B55</f>
        <v>MIL 16-20</v>
      </c>
      <c r="AF55" s="4" t="str">
        <f>$M55</f>
        <v>MIL 1-5</v>
      </c>
      <c r="AG55" s="4" t="str">
        <f>$B55</f>
        <v>MIL 16-20</v>
      </c>
      <c r="AH55" s="4" t="str">
        <f>$M55</f>
        <v>MIL 1-5</v>
      </c>
      <c r="AI55" s="4" t="str">
        <f>$B55</f>
        <v>MIL 16-20</v>
      </c>
      <c r="AJ55" s="4" t="str">
        <f>$M55</f>
        <v>MIL 1-5</v>
      </c>
      <c r="AK55" s="4" t="str">
        <f t="shared" ref="AK55:AK56" si="282">$B55</f>
        <v>MIL 16-20</v>
      </c>
      <c r="AL55" s="4" t="str">
        <f>$Q55</f>
        <v>MIL 21-25</v>
      </c>
      <c r="AM55" s="4" t="str">
        <f>$B55</f>
        <v>MIL 16-20</v>
      </c>
      <c r="AN55" s="4" t="str">
        <f>$Q55</f>
        <v>MIL 21-25</v>
      </c>
      <c r="AO55" s="4" t="str">
        <f>$B55</f>
        <v>MIL 16-20</v>
      </c>
      <c r="AP55" s="4" t="str">
        <f>$Q55</f>
        <v>MIL 21-25</v>
      </c>
    </row>
    <row r="56" spans="1:42" ht="12.75" x14ac:dyDescent="0.2">
      <c r="A56" s="8" t="s">
        <v>22</v>
      </c>
      <c r="B56" s="4" t="str">
        <f t="shared" si="249"/>
        <v>MEM 16-20</v>
      </c>
      <c r="C56" s="4" t="str">
        <f t="shared" si="262"/>
        <v>MEM 16-20</v>
      </c>
      <c r="D56" s="4" t="str">
        <f t="shared" si="275"/>
        <v>MEM 16-20</v>
      </c>
      <c r="E56" s="4" t="str">
        <f>$B56</f>
        <v>MEM 16-20</v>
      </c>
      <c r="F56" s="4" t="str">
        <f>CONCATENATE($A56," 6-10")</f>
        <v>MEM 6-10</v>
      </c>
      <c r="G56" s="4" t="str">
        <f t="shared" ref="G56:I56" si="283">$B56</f>
        <v>MEM 16-20</v>
      </c>
      <c r="H56" s="4" t="str">
        <f t="shared" si="283"/>
        <v>MEM 16-20</v>
      </c>
      <c r="I56" s="4" t="str">
        <f t="shared" si="283"/>
        <v>MEM 16-20</v>
      </c>
      <c r="J56" s="4" t="str">
        <f>CONCATENATE($A56," 11-15")</f>
        <v>MEM 11-15</v>
      </c>
      <c r="K56" s="4" t="str">
        <f t="shared" ref="K56:M56" si="284">$B56</f>
        <v>MEM 16-20</v>
      </c>
      <c r="L56" s="4" t="str">
        <f t="shared" si="284"/>
        <v>MEM 16-20</v>
      </c>
      <c r="M56" s="4" t="str">
        <f t="shared" si="284"/>
        <v>MEM 16-20</v>
      </c>
      <c r="N56" s="4" t="str">
        <f>CONCATENATE($A56," 1-5")</f>
        <v>MEM 1-5</v>
      </c>
      <c r="O56" s="4" t="str">
        <f t="shared" ref="O56:Q56" si="285">$B56</f>
        <v>MEM 16-20</v>
      </c>
      <c r="P56" s="4" t="str">
        <f t="shared" si="285"/>
        <v>MEM 16-20</v>
      </c>
      <c r="Q56" s="4" t="str">
        <f t="shared" si="285"/>
        <v>MEM 16-20</v>
      </c>
      <c r="R56" s="4" t="str">
        <f>CONCATENATE($A56," 21-25")</f>
        <v>MEM 21-25</v>
      </c>
      <c r="S56" s="4" t="str">
        <f t="shared" ref="S56:T56" si="286">$B56</f>
        <v>MEM 16-20</v>
      </c>
      <c r="T56" s="4" t="str">
        <f t="shared" si="286"/>
        <v>MEM 16-20</v>
      </c>
      <c r="U56" s="4" t="str">
        <f>$F56</f>
        <v>MEM 6-10</v>
      </c>
      <c r="V56" s="4" t="str">
        <f>$B56</f>
        <v>MEM 16-20</v>
      </c>
      <c r="W56" s="4" t="str">
        <f t="shared" ref="W56:X56" si="287">$F56</f>
        <v>MEM 6-10</v>
      </c>
      <c r="X56" s="4" t="str">
        <f t="shared" si="287"/>
        <v>MEM 6-10</v>
      </c>
      <c r="Y56" s="4" t="str">
        <f t="shared" si="280"/>
        <v>MEM 16-20</v>
      </c>
      <c r="Z56" s="4" t="str">
        <f>$B56</f>
        <v>MEM 16-20</v>
      </c>
      <c r="AA56" s="4" t="str">
        <f>$J56</f>
        <v>MEM 11-15</v>
      </c>
      <c r="AB56" s="4" t="str">
        <f>$B56</f>
        <v>MEM 16-20</v>
      </c>
      <c r="AC56" s="4" t="str">
        <f t="shared" ref="AC56:AD56" si="288">$J56</f>
        <v>MEM 11-15</v>
      </c>
      <c r="AD56" s="4" t="str">
        <f t="shared" si="288"/>
        <v>MEM 11-15</v>
      </c>
      <c r="AE56" s="4" t="str">
        <f t="shared" si="281"/>
        <v>MEM 16-20</v>
      </c>
      <c r="AF56" s="4" t="str">
        <f>$B56</f>
        <v>MEM 16-20</v>
      </c>
      <c r="AG56" s="4" t="str">
        <f>$N56</f>
        <v>MEM 1-5</v>
      </c>
      <c r="AH56" s="4" t="str">
        <f>$B56</f>
        <v>MEM 16-20</v>
      </c>
      <c r="AI56" s="4" t="str">
        <f t="shared" ref="AI56:AJ56" si="289">$N56</f>
        <v>MEM 1-5</v>
      </c>
      <c r="AJ56" s="4" t="str">
        <f t="shared" si="289"/>
        <v>MEM 1-5</v>
      </c>
      <c r="AK56" s="4" t="str">
        <f t="shared" si="282"/>
        <v>MEM 16-20</v>
      </c>
      <c r="AL56" s="4" t="str">
        <f>$B56</f>
        <v>MEM 16-20</v>
      </c>
      <c r="AM56" s="4" t="str">
        <f>$R56</f>
        <v>MEM 21-25</v>
      </c>
      <c r="AN56" s="4" t="str">
        <f>$B56</f>
        <v>MEM 16-20</v>
      </c>
      <c r="AO56" s="4" t="str">
        <f t="shared" ref="AO56:AP56" si="290">$R56</f>
        <v>MEM 21-25</v>
      </c>
      <c r="AP56" s="4" t="str">
        <f t="shared" si="290"/>
        <v>MEM 21-25</v>
      </c>
    </row>
    <row r="57" spans="1:42" ht="12.75" x14ac:dyDescent="0.2">
      <c r="A57" s="2"/>
      <c r="B57" s="2" t="str">
        <f t="shared" ref="B57:AP57" si="291">IF(AND(B53=$E46,B54=$E47,B55=$E48,B56=$E49),"Yes","No")</f>
        <v>No</v>
      </c>
      <c r="C57" s="2" t="str">
        <f t="shared" si="291"/>
        <v>No</v>
      </c>
      <c r="D57" s="2" t="str">
        <f t="shared" si="291"/>
        <v>No</v>
      </c>
      <c r="E57" s="2" t="str">
        <f t="shared" si="291"/>
        <v>No</v>
      </c>
      <c r="F57" s="2" t="str">
        <f t="shared" si="291"/>
        <v>No</v>
      </c>
      <c r="G57" s="2" t="str">
        <f t="shared" si="291"/>
        <v>No</v>
      </c>
      <c r="H57" s="2" t="str">
        <f t="shared" si="291"/>
        <v>No</v>
      </c>
      <c r="I57" s="2" t="str">
        <f t="shared" si="291"/>
        <v>No</v>
      </c>
      <c r="J57" s="2" t="str">
        <f t="shared" si="291"/>
        <v>No</v>
      </c>
      <c r="K57" s="2" t="str">
        <f t="shared" si="291"/>
        <v>No</v>
      </c>
      <c r="L57" s="2" t="str">
        <f t="shared" si="291"/>
        <v>No</v>
      </c>
      <c r="M57" s="2" t="str">
        <f t="shared" si="291"/>
        <v>No</v>
      </c>
      <c r="N57" s="2" t="str">
        <f t="shared" si="291"/>
        <v>No</v>
      </c>
      <c r="O57" s="2" t="str">
        <f t="shared" si="291"/>
        <v>No</v>
      </c>
      <c r="P57" s="2" t="str">
        <f t="shared" si="291"/>
        <v>No</v>
      </c>
      <c r="Q57" s="2" t="str">
        <f t="shared" si="291"/>
        <v>No</v>
      </c>
      <c r="R57" s="2" t="str">
        <f t="shared" si="291"/>
        <v>No</v>
      </c>
      <c r="S57" s="2" t="str">
        <f t="shared" si="291"/>
        <v>No</v>
      </c>
      <c r="T57" s="2" t="str">
        <f t="shared" si="291"/>
        <v>No</v>
      </c>
      <c r="U57" s="2" t="str">
        <f t="shared" si="291"/>
        <v>No</v>
      </c>
      <c r="V57" s="2" t="str">
        <f t="shared" si="291"/>
        <v>No</v>
      </c>
      <c r="W57" s="2" t="str">
        <f t="shared" si="291"/>
        <v>No</v>
      </c>
      <c r="X57" s="2" t="str">
        <f t="shared" si="291"/>
        <v>No</v>
      </c>
      <c r="Y57" s="2" t="str">
        <f t="shared" si="291"/>
        <v>No</v>
      </c>
      <c r="Z57" s="2" t="str">
        <f t="shared" si="291"/>
        <v>No</v>
      </c>
      <c r="AA57" s="2" t="str">
        <f t="shared" si="291"/>
        <v>No</v>
      </c>
      <c r="AB57" s="2" t="str">
        <f t="shared" si="291"/>
        <v>No</v>
      </c>
      <c r="AC57" s="2" t="str">
        <f t="shared" si="291"/>
        <v>No</v>
      </c>
      <c r="AD57" s="2" t="str">
        <f t="shared" si="291"/>
        <v>No</v>
      </c>
      <c r="AE57" s="2" t="str">
        <f t="shared" si="291"/>
        <v>No</v>
      </c>
      <c r="AF57" s="2" t="str">
        <f t="shared" si="291"/>
        <v>No</v>
      </c>
      <c r="AG57" s="2" t="str">
        <f t="shared" si="291"/>
        <v>No</v>
      </c>
      <c r="AH57" s="2" t="str">
        <f t="shared" si="291"/>
        <v>No</v>
      </c>
      <c r="AI57" s="2" t="str">
        <f t="shared" si="291"/>
        <v>No</v>
      </c>
      <c r="AJ57" s="2" t="str">
        <f t="shared" si="291"/>
        <v>No</v>
      </c>
      <c r="AK57" s="2" t="str">
        <f t="shared" si="291"/>
        <v>No</v>
      </c>
      <c r="AL57" s="2" t="str">
        <f t="shared" si="291"/>
        <v>No</v>
      </c>
      <c r="AM57" s="2" t="str">
        <f t="shared" si="291"/>
        <v>No</v>
      </c>
      <c r="AN57" s="2" t="str">
        <f t="shared" si="291"/>
        <v>No</v>
      </c>
      <c r="AO57" s="2" t="str">
        <f t="shared" si="291"/>
        <v>No</v>
      </c>
      <c r="AP57" s="2" t="str">
        <f t="shared" si="291"/>
        <v>No</v>
      </c>
    </row>
    <row r="58" spans="1:42" ht="16.5" customHeight="1" x14ac:dyDescent="0.2">
      <c r="A58" s="4">
        <f>SUM(B58:AP58)</f>
        <v>41</v>
      </c>
      <c r="B58" s="4">
        <f>B52</f>
        <v>1</v>
      </c>
      <c r="C58" s="4">
        <f t="shared" ref="C58:AP58" si="292">B58</f>
        <v>1</v>
      </c>
      <c r="D58" s="4">
        <f t="shared" si="292"/>
        <v>1</v>
      </c>
      <c r="E58" s="4">
        <f t="shared" si="292"/>
        <v>1</v>
      </c>
      <c r="F58" s="4">
        <f t="shared" si="292"/>
        <v>1</v>
      </c>
      <c r="G58" s="4">
        <f t="shared" si="292"/>
        <v>1</v>
      </c>
      <c r="H58" s="4">
        <f t="shared" si="292"/>
        <v>1</v>
      </c>
      <c r="I58" s="4">
        <f t="shared" si="292"/>
        <v>1</v>
      </c>
      <c r="J58" s="4">
        <f t="shared" si="292"/>
        <v>1</v>
      </c>
      <c r="K58" s="4">
        <f t="shared" si="292"/>
        <v>1</v>
      </c>
      <c r="L58" s="4">
        <f t="shared" si="292"/>
        <v>1</v>
      </c>
      <c r="M58" s="4">
        <f t="shared" si="292"/>
        <v>1</v>
      </c>
      <c r="N58" s="4">
        <f t="shared" si="292"/>
        <v>1</v>
      </c>
      <c r="O58" s="4">
        <f t="shared" si="292"/>
        <v>1</v>
      </c>
      <c r="P58" s="4">
        <f t="shared" si="292"/>
        <v>1</v>
      </c>
      <c r="Q58" s="4">
        <f t="shared" si="292"/>
        <v>1</v>
      </c>
      <c r="R58" s="4">
        <f t="shared" si="292"/>
        <v>1</v>
      </c>
      <c r="S58" s="4">
        <f t="shared" si="292"/>
        <v>1</v>
      </c>
      <c r="T58" s="4">
        <f t="shared" si="292"/>
        <v>1</v>
      </c>
      <c r="U58" s="4">
        <f t="shared" si="292"/>
        <v>1</v>
      </c>
      <c r="V58" s="4">
        <f t="shared" si="292"/>
        <v>1</v>
      </c>
      <c r="W58" s="4">
        <f t="shared" si="292"/>
        <v>1</v>
      </c>
      <c r="X58" s="4">
        <f t="shared" si="292"/>
        <v>1</v>
      </c>
      <c r="Y58" s="4">
        <f t="shared" si="292"/>
        <v>1</v>
      </c>
      <c r="Z58" s="4">
        <f t="shared" si="292"/>
        <v>1</v>
      </c>
      <c r="AA58" s="4">
        <f t="shared" si="292"/>
        <v>1</v>
      </c>
      <c r="AB58" s="4">
        <f t="shared" si="292"/>
        <v>1</v>
      </c>
      <c r="AC58" s="4">
        <f t="shared" si="292"/>
        <v>1</v>
      </c>
      <c r="AD58" s="4">
        <f t="shared" si="292"/>
        <v>1</v>
      </c>
      <c r="AE58" s="4">
        <f t="shared" si="292"/>
        <v>1</v>
      </c>
      <c r="AF58" s="4">
        <f t="shared" si="292"/>
        <v>1</v>
      </c>
      <c r="AG58" s="4">
        <f t="shared" si="292"/>
        <v>1</v>
      </c>
      <c r="AH58" s="4">
        <f t="shared" si="292"/>
        <v>1</v>
      </c>
      <c r="AI58" s="4">
        <f t="shared" si="292"/>
        <v>1</v>
      </c>
      <c r="AJ58" s="4">
        <f t="shared" si="292"/>
        <v>1</v>
      </c>
      <c r="AK58" s="4">
        <f t="shared" si="292"/>
        <v>1</v>
      </c>
      <c r="AL58" s="4">
        <f t="shared" si="292"/>
        <v>1</v>
      </c>
      <c r="AM58" s="4">
        <f t="shared" si="292"/>
        <v>1</v>
      </c>
      <c r="AN58" s="4">
        <f t="shared" si="292"/>
        <v>1</v>
      </c>
      <c r="AO58" s="4">
        <f t="shared" si="292"/>
        <v>1</v>
      </c>
      <c r="AP58" s="4">
        <f t="shared" si="292"/>
        <v>1</v>
      </c>
    </row>
    <row r="59" spans="1:42" ht="12.75" x14ac:dyDescent="0.2">
      <c r="A59" s="7" t="s">
        <v>34</v>
      </c>
      <c r="B59" s="4" t="str">
        <f t="shared" ref="B59:B62" si="293">CONCATENATE($A59," 21-25")</f>
        <v>GSW 21-25</v>
      </c>
      <c r="C59" s="4" t="str">
        <f>CONCATENATE($A59," 6-10")</f>
        <v>GSW 6-10</v>
      </c>
      <c r="D59" s="4" t="str">
        <f t="shared" ref="D59:F59" si="294">$B59</f>
        <v>GSW 21-25</v>
      </c>
      <c r="E59" s="4" t="str">
        <f t="shared" si="294"/>
        <v>GSW 21-25</v>
      </c>
      <c r="F59" s="4" t="str">
        <f t="shared" si="294"/>
        <v>GSW 21-25</v>
      </c>
      <c r="G59" s="4" t="str">
        <f>CONCATENATE($A59," 11-15")</f>
        <v>GSW 11-15</v>
      </c>
      <c r="H59" s="4" t="str">
        <f t="shared" ref="H59:J59" si="295">$B59</f>
        <v>GSW 21-25</v>
      </c>
      <c r="I59" s="4" t="str">
        <f t="shared" si="295"/>
        <v>GSW 21-25</v>
      </c>
      <c r="J59" s="4" t="str">
        <f t="shared" si="295"/>
        <v>GSW 21-25</v>
      </c>
      <c r="K59" s="4" t="str">
        <f>CONCATENATE($A59," 16-20")</f>
        <v>GSW 16-20</v>
      </c>
      <c r="L59" s="4" t="str">
        <f t="shared" ref="L59:N59" si="296">$B59</f>
        <v>GSW 21-25</v>
      </c>
      <c r="M59" s="4" t="str">
        <f t="shared" si="296"/>
        <v>GSW 21-25</v>
      </c>
      <c r="N59" s="4" t="str">
        <f t="shared" si="296"/>
        <v>GSW 21-25</v>
      </c>
      <c r="O59" s="4" t="str">
        <f>CONCATENATE($A59," 1-5")</f>
        <v>GSW 1-5</v>
      </c>
      <c r="P59" s="4" t="str">
        <f t="shared" ref="P59:R59" si="297">$B59</f>
        <v>GSW 21-25</v>
      </c>
      <c r="Q59" s="4" t="str">
        <f t="shared" si="297"/>
        <v>GSW 21-25</v>
      </c>
      <c r="R59" s="4" t="str">
        <f t="shared" si="297"/>
        <v>GSW 21-25</v>
      </c>
      <c r="S59" s="4" t="str">
        <f t="shared" ref="S59:U59" si="298">$C59</f>
        <v>GSW 6-10</v>
      </c>
      <c r="T59" s="4" t="str">
        <f t="shared" si="298"/>
        <v>GSW 6-10</v>
      </c>
      <c r="U59" s="4" t="str">
        <f t="shared" si="298"/>
        <v>GSW 6-10</v>
      </c>
      <c r="V59" s="4" t="str">
        <f t="shared" ref="V59:X59" si="299">$B59</f>
        <v>GSW 21-25</v>
      </c>
      <c r="W59" s="4" t="str">
        <f t="shared" si="299"/>
        <v>GSW 21-25</v>
      </c>
      <c r="X59" s="4" t="str">
        <f t="shared" si="299"/>
        <v>GSW 21-25</v>
      </c>
      <c r="Y59" s="4" t="str">
        <f t="shared" ref="Y59:AA59" si="300">$G59</f>
        <v>GSW 11-15</v>
      </c>
      <c r="Z59" s="4" t="str">
        <f t="shared" si="300"/>
        <v>GSW 11-15</v>
      </c>
      <c r="AA59" s="4" t="str">
        <f t="shared" si="300"/>
        <v>GSW 11-15</v>
      </c>
      <c r="AB59" s="4" t="str">
        <f t="shared" ref="AB59:AD59" si="301">$B59</f>
        <v>GSW 21-25</v>
      </c>
      <c r="AC59" s="4" t="str">
        <f t="shared" si="301"/>
        <v>GSW 21-25</v>
      </c>
      <c r="AD59" s="4" t="str">
        <f t="shared" si="301"/>
        <v>GSW 21-25</v>
      </c>
      <c r="AE59" s="4" t="str">
        <f t="shared" ref="AE59:AG59" si="302">$K59</f>
        <v>GSW 16-20</v>
      </c>
      <c r="AF59" s="4" t="str">
        <f t="shared" si="302"/>
        <v>GSW 16-20</v>
      </c>
      <c r="AG59" s="4" t="str">
        <f t="shared" si="302"/>
        <v>GSW 16-20</v>
      </c>
      <c r="AH59" s="4" t="str">
        <f t="shared" ref="AH59:AJ59" si="303">$B59</f>
        <v>GSW 21-25</v>
      </c>
      <c r="AI59" s="4" t="str">
        <f t="shared" si="303"/>
        <v>GSW 21-25</v>
      </c>
      <c r="AJ59" s="4" t="str">
        <f t="shared" si="303"/>
        <v>GSW 21-25</v>
      </c>
      <c r="AK59" s="4" t="str">
        <f t="shared" ref="AK59:AM59" si="304">$O59</f>
        <v>GSW 1-5</v>
      </c>
      <c r="AL59" s="4" t="str">
        <f t="shared" si="304"/>
        <v>GSW 1-5</v>
      </c>
      <c r="AM59" s="4" t="str">
        <f t="shared" si="304"/>
        <v>GSW 1-5</v>
      </c>
      <c r="AN59" s="4" t="str">
        <f t="shared" ref="AN59:AP59" si="305">$B59</f>
        <v>GSW 21-25</v>
      </c>
      <c r="AO59" s="4" t="str">
        <f t="shared" si="305"/>
        <v>GSW 21-25</v>
      </c>
      <c r="AP59" s="4" t="str">
        <f t="shared" si="305"/>
        <v>GSW 21-25</v>
      </c>
    </row>
    <row r="60" spans="1:42" ht="12.75" x14ac:dyDescent="0.2">
      <c r="A60" s="7" t="s">
        <v>24</v>
      </c>
      <c r="B60" s="4" t="str">
        <f t="shared" si="293"/>
        <v>UTA 21-25</v>
      </c>
      <c r="C60" s="4" t="str">
        <f t="shared" ref="C60:C62" si="306">$B60</f>
        <v>UTA 21-25</v>
      </c>
      <c r="D60" s="4" t="str">
        <f>CONCATENATE($A60," 6-10")</f>
        <v>UTA 6-10</v>
      </c>
      <c r="E60" s="4" t="str">
        <f t="shared" ref="E60:G60" si="307">$B60</f>
        <v>UTA 21-25</v>
      </c>
      <c r="F60" s="4" t="str">
        <f t="shared" si="307"/>
        <v>UTA 21-25</v>
      </c>
      <c r="G60" s="4" t="str">
        <f t="shared" si="307"/>
        <v>UTA 21-25</v>
      </c>
      <c r="H60" s="4" t="str">
        <f>CONCATENATE($A60," 11-15")</f>
        <v>UTA 11-15</v>
      </c>
      <c r="I60" s="4" t="str">
        <f t="shared" ref="I60:K60" si="308">$B60</f>
        <v>UTA 21-25</v>
      </c>
      <c r="J60" s="4" t="str">
        <f t="shared" si="308"/>
        <v>UTA 21-25</v>
      </c>
      <c r="K60" s="4" t="str">
        <f t="shared" si="308"/>
        <v>UTA 21-25</v>
      </c>
      <c r="L60" s="4" t="str">
        <f>CONCATENATE($A60," 16-20")</f>
        <v>UTA 16-20</v>
      </c>
      <c r="M60" s="4" t="str">
        <f t="shared" ref="M60:O60" si="309">$B60</f>
        <v>UTA 21-25</v>
      </c>
      <c r="N60" s="4" t="str">
        <f t="shared" si="309"/>
        <v>UTA 21-25</v>
      </c>
      <c r="O60" s="4" t="str">
        <f t="shared" si="309"/>
        <v>UTA 21-25</v>
      </c>
      <c r="P60" s="4" t="str">
        <f>CONCATENATE($A60," 1-5")</f>
        <v>UTA 1-5</v>
      </c>
      <c r="Q60" s="4" t="str">
        <f t="shared" ref="Q60:R60" si="310">$B60</f>
        <v>UTA 21-25</v>
      </c>
      <c r="R60" s="4" t="str">
        <f t="shared" si="310"/>
        <v>UTA 21-25</v>
      </c>
      <c r="S60" s="4" t="str">
        <f>$D60</f>
        <v>UTA 6-10</v>
      </c>
      <c r="T60" s="4" t="str">
        <f t="shared" ref="T60:U60" si="311">$B60</f>
        <v>UTA 21-25</v>
      </c>
      <c r="U60" s="4" t="str">
        <f t="shared" si="311"/>
        <v>UTA 21-25</v>
      </c>
      <c r="V60" s="4" t="str">
        <f t="shared" ref="V60:W60" si="312">$D60</f>
        <v>UTA 6-10</v>
      </c>
      <c r="W60" s="4" t="str">
        <f t="shared" si="312"/>
        <v>UTA 6-10</v>
      </c>
      <c r="X60" s="4" t="str">
        <f>$B60</f>
        <v>UTA 21-25</v>
      </c>
      <c r="Y60" s="4" t="str">
        <f>$H60</f>
        <v>UTA 11-15</v>
      </c>
      <c r="Z60" s="4" t="str">
        <f t="shared" ref="Z60:AA60" si="313">$B60</f>
        <v>UTA 21-25</v>
      </c>
      <c r="AA60" s="4" t="str">
        <f t="shared" si="313"/>
        <v>UTA 21-25</v>
      </c>
      <c r="AB60" s="4" t="str">
        <f t="shared" ref="AB60:AC60" si="314">$H60</f>
        <v>UTA 11-15</v>
      </c>
      <c r="AC60" s="4" t="str">
        <f t="shared" si="314"/>
        <v>UTA 11-15</v>
      </c>
      <c r="AD60" s="4" t="str">
        <f>$B60</f>
        <v>UTA 21-25</v>
      </c>
      <c r="AE60" s="4" t="str">
        <f>$L60</f>
        <v>UTA 16-20</v>
      </c>
      <c r="AF60" s="4" t="str">
        <f t="shared" ref="AF60:AG60" si="315">$B60</f>
        <v>UTA 21-25</v>
      </c>
      <c r="AG60" s="4" t="str">
        <f t="shared" si="315"/>
        <v>UTA 21-25</v>
      </c>
      <c r="AH60" s="4" t="str">
        <f t="shared" ref="AH60:AI60" si="316">$L60</f>
        <v>UTA 16-20</v>
      </c>
      <c r="AI60" s="4" t="str">
        <f t="shared" si="316"/>
        <v>UTA 16-20</v>
      </c>
      <c r="AJ60" s="4" t="str">
        <f>$B60</f>
        <v>UTA 21-25</v>
      </c>
      <c r="AK60" s="4" t="str">
        <f>$P60</f>
        <v>UTA 1-5</v>
      </c>
      <c r="AL60" s="4" t="str">
        <f t="shared" ref="AL60:AM60" si="317">$B60</f>
        <v>UTA 21-25</v>
      </c>
      <c r="AM60" s="4" t="str">
        <f t="shared" si="317"/>
        <v>UTA 21-25</v>
      </c>
      <c r="AN60" s="4" t="str">
        <f t="shared" ref="AN60:AO60" si="318">$P60</f>
        <v>UTA 1-5</v>
      </c>
      <c r="AO60" s="4" t="str">
        <f t="shared" si="318"/>
        <v>UTA 1-5</v>
      </c>
      <c r="AP60" s="4" t="str">
        <f>$B60</f>
        <v>UTA 21-25</v>
      </c>
    </row>
    <row r="61" spans="1:42" ht="12.75" x14ac:dyDescent="0.2">
      <c r="A61" s="7" t="s">
        <v>18</v>
      </c>
      <c r="B61" s="4" t="str">
        <f t="shared" si="293"/>
        <v>MIL 21-25</v>
      </c>
      <c r="C61" s="4" t="str">
        <f t="shared" si="306"/>
        <v>MIL 21-25</v>
      </c>
      <c r="D61" s="4" t="str">
        <f t="shared" ref="D61:D62" si="319">$B61</f>
        <v>MIL 21-25</v>
      </c>
      <c r="E61" s="4" t="str">
        <f>CONCATENATE($A61," 6-10")</f>
        <v>MIL 6-10</v>
      </c>
      <c r="F61" s="4" t="str">
        <f t="shared" ref="F61:H61" si="320">$B61</f>
        <v>MIL 21-25</v>
      </c>
      <c r="G61" s="4" t="str">
        <f t="shared" si="320"/>
        <v>MIL 21-25</v>
      </c>
      <c r="H61" s="4" t="str">
        <f t="shared" si="320"/>
        <v>MIL 21-25</v>
      </c>
      <c r="I61" s="4" t="str">
        <f>CONCATENATE($A61," 11-15")</f>
        <v>MIL 11-15</v>
      </c>
      <c r="J61" s="4" t="str">
        <f t="shared" ref="J61:L61" si="321">$B61</f>
        <v>MIL 21-25</v>
      </c>
      <c r="K61" s="4" t="str">
        <f t="shared" si="321"/>
        <v>MIL 21-25</v>
      </c>
      <c r="L61" s="4" t="str">
        <f t="shared" si="321"/>
        <v>MIL 21-25</v>
      </c>
      <c r="M61" s="4" t="str">
        <f>CONCATENATE($A61," 16-20")</f>
        <v>MIL 16-20</v>
      </c>
      <c r="N61" s="4" t="str">
        <f t="shared" ref="N61:P61" si="322">$B61</f>
        <v>MIL 21-25</v>
      </c>
      <c r="O61" s="4" t="str">
        <f t="shared" si="322"/>
        <v>MIL 21-25</v>
      </c>
      <c r="P61" s="4" t="str">
        <f t="shared" si="322"/>
        <v>MIL 21-25</v>
      </c>
      <c r="Q61" s="4" t="str">
        <f>CONCATENATE($A61," 1-5")</f>
        <v>MIL 1-5</v>
      </c>
      <c r="R61" s="4" t="str">
        <f t="shared" ref="R61:S61" si="323">$B61</f>
        <v>MIL 21-25</v>
      </c>
      <c r="S61" s="4" t="str">
        <f t="shared" si="323"/>
        <v>MIL 21-25</v>
      </c>
      <c r="T61" s="4" t="str">
        <f>$E61</f>
        <v>MIL 6-10</v>
      </c>
      <c r="U61" s="4" t="str">
        <f>$B61</f>
        <v>MIL 21-25</v>
      </c>
      <c r="V61" s="4" t="str">
        <f>$E61</f>
        <v>MIL 6-10</v>
      </c>
      <c r="W61" s="4" t="str">
        <f>$B61</f>
        <v>MIL 21-25</v>
      </c>
      <c r="X61" s="4" t="str">
        <f>$E61</f>
        <v>MIL 6-10</v>
      </c>
      <c r="Y61" s="4" t="str">
        <f t="shared" ref="Y61:Y62" si="324">$B61</f>
        <v>MIL 21-25</v>
      </c>
      <c r="Z61" s="4" t="str">
        <f>$I61</f>
        <v>MIL 11-15</v>
      </c>
      <c r="AA61" s="4" t="str">
        <f>$B61</f>
        <v>MIL 21-25</v>
      </c>
      <c r="AB61" s="4" t="str">
        <f>$I61</f>
        <v>MIL 11-15</v>
      </c>
      <c r="AC61" s="4" t="str">
        <f>$B61</f>
        <v>MIL 21-25</v>
      </c>
      <c r="AD61" s="4" t="str">
        <f>$I61</f>
        <v>MIL 11-15</v>
      </c>
      <c r="AE61" s="4" t="str">
        <f t="shared" ref="AE61:AE62" si="325">$B61</f>
        <v>MIL 21-25</v>
      </c>
      <c r="AF61" s="4" t="str">
        <f>$M61</f>
        <v>MIL 16-20</v>
      </c>
      <c r="AG61" s="4" t="str">
        <f>$B61</f>
        <v>MIL 21-25</v>
      </c>
      <c r="AH61" s="4" t="str">
        <f>$M61</f>
        <v>MIL 16-20</v>
      </c>
      <c r="AI61" s="4" t="str">
        <f>$B61</f>
        <v>MIL 21-25</v>
      </c>
      <c r="AJ61" s="4" t="str">
        <f>$M61</f>
        <v>MIL 16-20</v>
      </c>
      <c r="AK61" s="4" t="str">
        <f t="shared" ref="AK61:AK62" si="326">$B61</f>
        <v>MIL 21-25</v>
      </c>
      <c r="AL61" s="4" t="str">
        <f>$Q61</f>
        <v>MIL 1-5</v>
      </c>
      <c r="AM61" s="4" t="str">
        <f>$B61</f>
        <v>MIL 21-25</v>
      </c>
      <c r="AN61" s="4" t="str">
        <f>$Q61</f>
        <v>MIL 1-5</v>
      </c>
      <c r="AO61" s="4" t="str">
        <f>$B61</f>
        <v>MIL 21-25</v>
      </c>
      <c r="AP61" s="4" t="str">
        <f>$Q61</f>
        <v>MIL 1-5</v>
      </c>
    </row>
    <row r="62" spans="1:42" ht="12.75" x14ac:dyDescent="0.2">
      <c r="A62" s="8" t="s">
        <v>22</v>
      </c>
      <c r="B62" s="4" t="str">
        <f t="shared" si="293"/>
        <v>MEM 21-25</v>
      </c>
      <c r="C62" s="4" t="str">
        <f t="shared" si="306"/>
        <v>MEM 21-25</v>
      </c>
      <c r="D62" s="4" t="str">
        <f t="shared" si="319"/>
        <v>MEM 21-25</v>
      </c>
      <c r="E62" s="4" t="str">
        <f>$B62</f>
        <v>MEM 21-25</v>
      </c>
      <c r="F62" s="4" t="str">
        <f>CONCATENATE($A62," 6-10")</f>
        <v>MEM 6-10</v>
      </c>
      <c r="G62" s="4" t="str">
        <f t="shared" ref="G62:I62" si="327">$B62</f>
        <v>MEM 21-25</v>
      </c>
      <c r="H62" s="4" t="str">
        <f t="shared" si="327"/>
        <v>MEM 21-25</v>
      </c>
      <c r="I62" s="4" t="str">
        <f t="shared" si="327"/>
        <v>MEM 21-25</v>
      </c>
      <c r="J62" s="4" t="str">
        <f>CONCATENATE($A62," 11-15")</f>
        <v>MEM 11-15</v>
      </c>
      <c r="K62" s="4" t="str">
        <f t="shared" ref="K62:M62" si="328">$B62</f>
        <v>MEM 21-25</v>
      </c>
      <c r="L62" s="4" t="str">
        <f t="shared" si="328"/>
        <v>MEM 21-25</v>
      </c>
      <c r="M62" s="4" t="str">
        <f t="shared" si="328"/>
        <v>MEM 21-25</v>
      </c>
      <c r="N62" s="4" t="str">
        <f>CONCATENATE($A62," 16-20")</f>
        <v>MEM 16-20</v>
      </c>
      <c r="O62" s="4" t="str">
        <f t="shared" ref="O62:Q62" si="329">$B62</f>
        <v>MEM 21-25</v>
      </c>
      <c r="P62" s="4" t="str">
        <f t="shared" si="329"/>
        <v>MEM 21-25</v>
      </c>
      <c r="Q62" s="4" t="str">
        <f t="shared" si="329"/>
        <v>MEM 21-25</v>
      </c>
      <c r="R62" s="4" t="str">
        <f>CONCATENATE($A62," 1-5")</f>
        <v>MEM 1-5</v>
      </c>
      <c r="S62" s="4" t="str">
        <f t="shared" ref="S62:T62" si="330">$B62</f>
        <v>MEM 21-25</v>
      </c>
      <c r="T62" s="4" t="str">
        <f t="shared" si="330"/>
        <v>MEM 21-25</v>
      </c>
      <c r="U62" s="4" t="str">
        <f>$F62</f>
        <v>MEM 6-10</v>
      </c>
      <c r="V62" s="4" t="str">
        <f>$B62</f>
        <v>MEM 21-25</v>
      </c>
      <c r="W62" s="4" t="str">
        <f t="shared" ref="W62:X62" si="331">$F62</f>
        <v>MEM 6-10</v>
      </c>
      <c r="X62" s="4" t="str">
        <f t="shared" si="331"/>
        <v>MEM 6-10</v>
      </c>
      <c r="Y62" s="4" t="str">
        <f t="shared" si="324"/>
        <v>MEM 21-25</v>
      </c>
      <c r="Z62" s="4" t="str">
        <f>$B62</f>
        <v>MEM 21-25</v>
      </c>
      <c r="AA62" s="4" t="str">
        <f>$J62</f>
        <v>MEM 11-15</v>
      </c>
      <c r="AB62" s="4" t="str">
        <f>$B62</f>
        <v>MEM 21-25</v>
      </c>
      <c r="AC62" s="4" t="str">
        <f t="shared" ref="AC62:AD62" si="332">$J62</f>
        <v>MEM 11-15</v>
      </c>
      <c r="AD62" s="4" t="str">
        <f t="shared" si="332"/>
        <v>MEM 11-15</v>
      </c>
      <c r="AE62" s="4" t="str">
        <f t="shared" si="325"/>
        <v>MEM 21-25</v>
      </c>
      <c r="AF62" s="4" t="str">
        <f>$B62</f>
        <v>MEM 21-25</v>
      </c>
      <c r="AG62" s="4" t="str">
        <f>$N62</f>
        <v>MEM 16-20</v>
      </c>
      <c r="AH62" s="4" t="str">
        <f>$B62</f>
        <v>MEM 21-25</v>
      </c>
      <c r="AI62" s="4" t="str">
        <f t="shared" ref="AI62:AJ62" si="333">$N62</f>
        <v>MEM 16-20</v>
      </c>
      <c r="AJ62" s="4" t="str">
        <f t="shared" si="333"/>
        <v>MEM 16-20</v>
      </c>
      <c r="AK62" s="4" t="str">
        <f t="shared" si="326"/>
        <v>MEM 21-25</v>
      </c>
      <c r="AL62" s="4" t="str">
        <f>$B62</f>
        <v>MEM 21-25</v>
      </c>
      <c r="AM62" s="4" t="str">
        <f>$R62</f>
        <v>MEM 1-5</v>
      </c>
      <c r="AN62" s="4" t="str">
        <f>$B62</f>
        <v>MEM 21-25</v>
      </c>
      <c r="AO62" s="4" t="str">
        <f t="shared" ref="AO62:AP62" si="334">$R62</f>
        <v>MEM 1-5</v>
      </c>
      <c r="AP62" s="4" t="str">
        <f t="shared" si="334"/>
        <v>MEM 1-5</v>
      </c>
    </row>
    <row r="63" spans="1:42" ht="12.75" x14ac:dyDescent="0.2">
      <c r="A63" s="2"/>
      <c r="B63" s="2" t="str">
        <f t="shared" ref="B63:AP63" si="335">IF(AND(B59=$E52,B60=$E53,B61=$E54,B62=$E55),"Yes","No")</f>
        <v>No</v>
      </c>
      <c r="C63" s="2" t="str">
        <f t="shared" si="335"/>
        <v>No</v>
      </c>
      <c r="D63" s="2" t="str">
        <f t="shared" si="335"/>
        <v>No</v>
      </c>
      <c r="E63" s="2" t="str">
        <f t="shared" si="335"/>
        <v>No</v>
      </c>
      <c r="F63" s="2" t="str">
        <f t="shared" si="335"/>
        <v>No</v>
      </c>
      <c r="G63" s="2" t="str">
        <f t="shared" si="335"/>
        <v>No</v>
      </c>
      <c r="H63" s="2" t="str">
        <f t="shared" si="335"/>
        <v>No</v>
      </c>
      <c r="I63" s="2" t="str">
        <f t="shared" si="335"/>
        <v>No</v>
      </c>
      <c r="J63" s="2" t="str">
        <f t="shared" si="335"/>
        <v>No</v>
      </c>
      <c r="K63" s="2" t="str">
        <f t="shared" si="335"/>
        <v>No</v>
      </c>
      <c r="L63" s="2" t="str">
        <f t="shared" si="335"/>
        <v>No</v>
      </c>
      <c r="M63" s="2" t="str">
        <f t="shared" si="335"/>
        <v>No</v>
      </c>
      <c r="N63" s="2" t="str">
        <f t="shared" si="335"/>
        <v>No</v>
      </c>
      <c r="O63" s="2" t="str">
        <f t="shared" si="335"/>
        <v>No</v>
      </c>
      <c r="P63" s="2" t="str">
        <f t="shared" si="335"/>
        <v>No</v>
      </c>
      <c r="Q63" s="2" t="str">
        <f t="shared" si="335"/>
        <v>No</v>
      </c>
      <c r="R63" s="2" t="str">
        <f t="shared" si="335"/>
        <v>No</v>
      </c>
      <c r="S63" s="2" t="str">
        <f t="shared" si="335"/>
        <v>No</v>
      </c>
      <c r="T63" s="2" t="str">
        <f t="shared" si="335"/>
        <v>No</v>
      </c>
      <c r="U63" s="2" t="str">
        <f t="shared" si="335"/>
        <v>No</v>
      </c>
      <c r="V63" s="2" t="str">
        <f t="shared" si="335"/>
        <v>No</v>
      </c>
      <c r="W63" s="2" t="str">
        <f t="shared" si="335"/>
        <v>No</v>
      </c>
      <c r="X63" s="2" t="str">
        <f t="shared" si="335"/>
        <v>No</v>
      </c>
      <c r="Y63" s="2" t="str">
        <f t="shared" si="335"/>
        <v>No</v>
      </c>
      <c r="Z63" s="2" t="str">
        <f t="shared" si="335"/>
        <v>No</v>
      </c>
      <c r="AA63" s="2" t="str">
        <f t="shared" si="335"/>
        <v>No</v>
      </c>
      <c r="AB63" s="2" t="str">
        <f t="shared" si="335"/>
        <v>No</v>
      </c>
      <c r="AC63" s="2" t="str">
        <f t="shared" si="335"/>
        <v>No</v>
      </c>
      <c r="AD63" s="2" t="str">
        <f t="shared" si="335"/>
        <v>No</v>
      </c>
      <c r="AE63" s="2" t="str">
        <f t="shared" si="335"/>
        <v>No</v>
      </c>
      <c r="AF63" s="2" t="str">
        <f t="shared" si="335"/>
        <v>No</v>
      </c>
      <c r="AG63" s="2" t="str">
        <f t="shared" si="335"/>
        <v>No</v>
      </c>
      <c r="AH63" s="2" t="str">
        <f t="shared" si="335"/>
        <v>No</v>
      </c>
      <c r="AI63" s="2" t="str">
        <f t="shared" si="335"/>
        <v>No</v>
      </c>
      <c r="AJ63" s="2" t="str">
        <f t="shared" si="335"/>
        <v>No</v>
      </c>
      <c r="AK63" s="2" t="str">
        <f t="shared" si="335"/>
        <v>No</v>
      </c>
      <c r="AL63" s="2" t="str">
        <f t="shared" si="335"/>
        <v>No</v>
      </c>
      <c r="AM63" s="2" t="str">
        <f t="shared" si="335"/>
        <v>No</v>
      </c>
      <c r="AN63" s="2" t="str">
        <f t="shared" si="335"/>
        <v>No</v>
      </c>
      <c r="AO63" s="2" t="str">
        <f t="shared" si="335"/>
        <v>No</v>
      </c>
      <c r="AP63" s="2" t="str">
        <f t="shared" si="335"/>
        <v>No</v>
      </c>
    </row>
    <row r="64" spans="1:42" ht="12.75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ht="12.7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ht="12.75" x14ac:dyDescent="0.2">
      <c r="A66" s="6" t="s">
        <v>58</v>
      </c>
      <c r="B66" s="4">
        <f>SUM(A69,A74,A79,A84)</f>
        <v>100</v>
      </c>
      <c r="C66" s="2"/>
      <c r="D66" s="1" t="s">
        <v>59</v>
      </c>
      <c r="E66" s="2" t="s">
        <v>69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ht="12.75" x14ac:dyDescent="0.2">
      <c r="A67" s="6" t="s">
        <v>61</v>
      </c>
      <c r="B67" s="4">
        <f>(35*B69)*4</f>
        <v>140</v>
      </c>
      <c r="C67" s="2"/>
      <c r="D67" s="1" t="s">
        <v>59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ht="12.75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ht="12.75" x14ac:dyDescent="0.2">
      <c r="A69" s="4">
        <f>SUM(B69:AD69)</f>
        <v>25</v>
      </c>
      <c r="B69" s="2">
        <v>1</v>
      </c>
      <c r="C69" s="2">
        <v>1</v>
      </c>
      <c r="D69" s="2">
        <v>1</v>
      </c>
      <c r="E69" s="2">
        <v>1</v>
      </c>
      <c r="F69" s="2">
        <v>1</v>
      </c>
      <c r="G69" s="2">
        <v>1</v>
      </c>
      <c r="H69" s="2">
        <v>1</v>
      </c>
      <c r="I69" s="2">
        <v>1</v>
      </c>
      <c r="J69" s="2">
        <v>1</v>
      </c>
      <c r="K69" s="2">
        <v>1</v>
      </c>
      <c r="L69" s="2">
        <v>1</v>
      </c>
      <c r="M69" s="2">
        <v>1</v>
      </c>
      <c r="N69" s="2">
        <v>1</v>
      </c>
      <c r="O69" s="2">
        <v>1</v>
      </c>
      <c r="P69" s="2">
        <v>1</v>
      </c>
      <c r="Q69" s="2">
        <v>1</v>
      </c>
      <c r="R69" s="2">
        <v>1</v>
      </c>
      <c r="S69" s="2">
        <v>1</v>
      </c>
      <c r="T69" s="2">
        <v>1</v>
      </c>
      <c r="U69" s="2">
        <v>1</v>
      </c>
      <c r="V69" s="2">
        <v>1</v>
      </c>
      <c r="W69" s="2">
        <v>1</v>
      </c>
      <c r="X69" s="2">
        <v>1</v>
      </c>
      <c r="Y69" s="2">
        <v>1</v>
      </c>
      <c r="Z69" s="2">
        <v>1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ht="12.75" x14ac:dyDescent="0.2">
      <c r="A70" s="7" t="s">
        <v>32</v>
      </c>
      <c r="B70" s="11" t="str">
        <f t="shared" ref="B70:F70" si="336">CONCATENATE($A70," 1-5")</f>
        <v>PHI 1-5</v>
      </c>
      <c r="C70" s="4" t="str">
        <f t="shared" si="336"/>
        <v>PHI 1-5</v>
      </c>
      <c r="D70" s="4" t="str">
        <f t="shared" si="336"/>
        <v>PHI 1-5</v>
      </c>
      <c r="E70" s="4" t="str">
        <f t="shared" si="336"/>
        <v>PHI 1-5</v>
      </c>
      <c r="F70" s="4" t="str">
        <f t="shared" si="336"/>
        <v>PHI 1-5</v>
      </c>
      <c r="G70" s="4" t="str">
        <f t="shared" ref="G70:K70" si="337">CONCATENATE($A70," 6-10")</f>
        <v>PHI 6-10</v>
      </c>
      <c r="H70" s="4" t="str">
        <f t="shared" si="337"/>
        <v>PHI 6-10</v>
      </c>
      <c r="I70" s="4" t="str">
        <f t="shared" si="337"/>
        <v>PHI 6-10</v>
      </c>
      <c r="J70" s="4" t="str">
        <f t="shared" si="337"/>
        <v>PHI 6-10</v>
      </c>
      <c r="K70" s="4" t="str">
        <f t="shared" si="337"/>
        <v>PHI 6-10</v>
      </c>
      <c r="L70" s="4" t="str">
        <f t="shared" ref="L70:P70" si="338">CONCATENATE($A70," 11-15")</f>
        <v>PHI 11-15</v>
      </c>
      <c r="M70" s="4" t="str">
        <f t="shared" si="338"/>
        <v>PHI 11-15</v>
      </c>
      <c r="N70" s="4" t="str">
        <f t="shared" si="338"/>
        <v>PHI 11-15</v>
      </c>
      <c r="O70" s="4" t="str">
        <f t="shared" si="338"/>
        <v>PHI 11-15</v>
      </c>
      <c r="P70" s="4" t="str">
        <f t="shared" si="338"/>
        <v>PHI 11-15</v>
      </c>
      <c r="Q70" s="4" t="str">
        <f t="shared" ref="Q70:U70" si="339">CONCATENATE($A70," 16-20")</f>
        <v>PHI 16-20</v>
      </c>
      <c r="R70" s="4" t="str">
        <f t="shared" si="339"/>
        <v>PHI 16-20</v>
      </c>
      <c r="S70" s="4" t="str">
        <f t="shared" si="339"/>
        <v>PHI 16-20</v>
      </c>
      <c r="T70" s="4" t="str">
        <f t="shared" si="339"/>
        <v>PHI 16-20</v>
      </c>
      <c r="U70" s="4" t="str">
        <f t="shared" si="339"/>
        <v>PHI 16-20</v>
      </c>
      <c r="V70" s="4" t="str">
        <f t="shared" ref="V70:Z70" si="340">CONCATENATE($A70," 21-25")</f>
        <v>PHI 21-25</v>
      </c>
      <c r="W70" s="4" t="str">
        <f t="shared" si="340"/>
        <v>PHI 21-25</v>
      </c>
      <c r="X70" s="4" t="str">
        <f t="shared" si="340"/>
        <v>PHI 21-25</v>
      </c>
      <c r="Y70" s="4" t="str">
        <f t="shared" si="340"/>
        <v>PHI 21-25</v>
      </c>
      <c r="Z70" s="4" t="str">
        <f t="shared" si="340"/>
        <v>PHI 21-25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ht="12.75" x14ac:dyDescent="0.2">
      <c r="A71" s="7" t="s">
        <v>70</v>
      </c>
      <c r="B71" s="4" t="str">
        <f>CONCATENATE($A71," 1-5")</f>
        <v>NYK 1-5</v>
      </c>
      <c r="C71" s="4" t="str">
        <f>CONCATENATE($A71," 6-10")</f>
        <v>NYK 6-10</v>
      </c>
      <c r="D71" s="4" t="str">
        <f>CONCATENATE($A71," 11-15")</f>
        <v>NYK 11-15</v>
      </c>
      <c r="E71" s="4" t="str">
        <f>CONCATENATE($A71," 16-20")</f>
        <v>NYK 16-20</v>
      </c>
      <c r="F71" s="4" t="str">
        <f>CONCATENATE($A71," 21-25")</f>
        <v>NYK 21-25</v>
      </c>
      <c r="G71" s="4" t="str">
        <f>CONCATENATE($A71," 1-5")</f>
        <v>NYK 1-5</v>
      </c>
      <c r="H71" s="4" t="str">
        <f>CONCATENATE($A71," 6-10")</f>
        <v>NYK 6-10</v>
      </c>
      <c r="I71" s="4" t="str">
        <f>CONCATENATE($A71," 11-15")</f>
        <v>NYK 11-15</v>
      </c>
      <c r="J71" s="4" t="str">
        <f>CONCATENATE($A71," 16-20")</f>
        <v>NYK 16-20</v>
      </c>
      <c r="K71" s="4" t="str">
        <f>CONCATENATE($A71," 21-25")</f>
        <v>NYK 21-25</v>
      </c>
      <c r="L71" s="4" t="str">
        <f>CONCATENATE($A71," 1-5")</f>
        <v>NYK 1-5</v>
      </c>
      <c r="M71" s="4" t="str">
        <f>CONCATENATE($A71," 6-10")</f>
        <v>NYK 6-10</v>
      </c>
      <c r="N71" s="4" t="str">
        <f>CONCATENATE($A71," 11-15")</f>
        <v>NYK 11-15</v>
      </c>
      <c r="O71" s="4" t="str">
        <f>CONCATENATE($A71," 16-20")</f>
        <v>NYK 16-20</v>
      </c>
      <c r="P71" s="4" t="str">
        <f>CONCATENATE($A71," 21-25")</f>
        <v>NYK 21-25</v>
      </c>
      <c r="Q71" s="4" t="str">
        <f>CONCATENATE($A71," 1-5")</f>
        <v>NYK 1-5</v>
      </c>
      <c r="R71" s="4" t="str">
        <f>CONCATENATE($A71," 6-10")</f>
        <v>NYK 6-10</v>
      </c>
      <c r="S71" s="4" t="str">
        <f>CONCATENATE($A71," 11-15")</f>
        <v>NYK 11-15</v>
      </c>
      <c r="T71" s="4" t="str">
        <f>CONCATENATE($A71," 16-20")</f>
        <v>NYK 16-20</v>
      </c>
      <c r="U71" s="4" t="str">
        <f>CONCATENATE($A71," 21-25")</f>
        <v>NYK 21-25</v>
      </c>
      <c r="V71" s="4" t="str">
        <f>CONCATENATE($A71," 1-5")</f>
        <v>NYK 1-5</v>
      </c>
      <c r="W71" s="4" t="str">
        <f>CONCATENATE($A71," 6-10")</f>
        <v>NYK 6-10</v>
      </c>
      <c r="X71" s="4" t="str">
        <f>CONCATENATE($A71," 11-15")</f>
        <v>NYK 11-15</v>
      </c>
      <c r="Y71" s="4" t="str">
        <f>CONCATENATE($A71," 16-20")</f>
        <v>NYK 16-20</v>
      </c>
      <c r="Z71" s="4" t="str">
        <f>CONCATENATE($A71," 21-25")</f>
        <v>NYK 21-25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ht="12.75" x14ac:dyDescent="0.2">
      <c r="A72" s="2"/>
      <c r="B72" s="2" t="str">
        <f t="shared" ref="B72:Z72" si="341">IF(AND(B70=$E66,B71=$E67),"Yes","No")</f>
        <v>No</v>
      </c>
      <c r="C72" s="2" t="str">
        <f t="shared" si="341"/>
        <v>No</v>
      </c>
      <c r="D72" s="2" t="str">
        <f t="shared" si="341"/>
        <v>No</v>
      </c>
      <c r="E72" s="2" t="str">
        <f t="shared" si="341"/>
        <v>No</v>
      </c>
      <c r="F72" s="2" t="str">
        <f t="shared" si="341"/>
        <v>No</v>
      </c>
      <c r="G72" s="2" t="str">
        <f t="shared" si="341"/>
        <v>No</v>
      </c>
      <c r="H72" s="2" t="str">
        <f t="shared" si="341"/>
        <v>No</v>
      </c>
      <c r="I72" s="2" t="str">
        <f t="shared" si="341"/>
        <v>No</v>
      </c>
      <c r="J72" s="2" t="str">
        <f t="shared" si="341"/>
        <v>No</v>
      </c>
      <c r="K72" s="2" t="str">
        <f t="shared" si="341"/>
        <v>No</v>
      </c>
      <c r="L72" s="2" t="str">
        <f t="shared" si="341"/>
        <v>No</v>
      </c>
      <c r="M72" s="2" t="str">
        <f t="shared" si="341"/>
        <v>No</v>
      </c>
      <c r="N72" s="2" t="str">
        <f t="shared" si="341"/>
        <v>No</v>
      </c>
      <c r="O72" s="2" t="str">
        <f t="shared" si="341"/>
        <v>No</v>
      </c>
      <c r="P72" s="2" t="str">
        <f t="shared" si="341"/>
        <v>No</v>
      </c>
      <c r="Q72" s="2" t="str">
        <f t="shared" si="341"/>
        <v>No</v>
      </c>
      <c r="R72" s="2" t="str">
        <f t="shared" si="341"/>
        <v>No</v>
      </c>
      <c r="S72" s="2" t="str">
        <f t="shared" si="341"/>
        <v>No</v>
      </c>
      <c r="T72" s="2" t="str">
        <f t="shared" si="341"/>
        <v>No</v>
      </c>
      <c r="U72" s="2" t="str">
        <f t="shared" si="341"/>
        <v>No</v>
      </c>
      <c r="V72" s="2" t="str">
        <f t="shared" si="341"/>
        <v>No</v>
      </c>
      <c r="W72" s="2" t="str">
        <f t="shared" si="341"/>
        <v>No</v>
      </c>
      <c r="X72" s="2" t="str">
        <f t="shared" si="341"/>
        <v>No</v>
      </c>
      <c r="Y72" s="2" t="str">
        <f t="shared" si="341"/>
        <v>No</v>
      </c>
      <c r="Z72" s="2" t="str">
        <f t="shared" si="341"/>
        <v>No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73" spans="1:42" ht="12.75" x14ac:dyDescent="0.2">
      <c r="A73" s="2"/>
      <c r="B73" s="2" t="s">
        <v>71</v>
      </c>
      <c r="C73" s="2" t="s">
        <v>71</v>
      </c>
      <c r="D73" s="2" t="s">
        <v>71</v>
      </c>
      <c r="E73" s="2" t="s">
        <v>71</v>
      </c>
      <c r="F73" s="2" t="s">
        <v>71</v>
      </c>
      <c r="G73" s="2" t="s">
        <v>71</v>
      </c>
      <c r="H73" s="2" t="s">
        <v>71</v>
      </c>
      <c r="I73" s="2" t="s">
        <v>71</v>
      </c>
      <c r="J73" s="2" t="s">
        <v>71</v>
      </c>
      <c r="K73" s="2" t="s">
        <v>71</v>
      </c>
      <c r="L73" s="2" t="s">
        <v>71</v>
      </c>
      <c r="M73" s="2" t="s">
        <v>71</v>
      </c>
      <c r="N73" s="2" t="s">
        <v>71</v>
      </c>
      <c r="O73" s="2" t="s">
        <v>71</v>
      </c>
      <c r="P73" s="2" t="s">
        <v>71</v>
      </c>
      <c r="Q73" s="2" t="s">
        <v>71</v>
      </c>
      <c r="R73" s="2" t="s">
        <v>71</v>
      </c>
      <c r="S73" s="2" t="s">
        <v>71</v>
      </c>
      <c r="T73" s="2" t="s">
        <v>71</v>
      </c>
      <c r="U73" s="2" t="s">
        <v>71</v>
      </c>
      <c r="V73" s="2" t="s">
        <v>71</v>
      </c>
      <c r="W73" s="2" t="s">
        <v>71</v>
      </c>
      <c r="X73" s="2" t="s">
        <v>71</v>
      </c>
      <c r="Y73" s="2" t="s">
        <v>71</v>
      </c>
      <c r="Z73" s="2" t="s">
        <v>71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</row>
    <row r="74" spans="1:42" ht="12.75" x14ac:dyDescent="0.2">
      <c r="A74" s="4">
        <f>SUM(B74:AD74)</f>
        <v>25</v>
      </c>
      <c r="B74" s="2">
        <v>1</v>
      </c>
      <c r="C74" s="2">
        <v>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1</v>
      </c>
      <c r="K74" s="2">
        <v>1</v>
      </c>
      <c r="L74" s="2">
        <v>1</v>
      </c>
      <c r="M74" s="2">
        <v>1</v>
      </c>
      <c r="N74" s="2">
        <v>1</v>
      </c>
      <c r="O74" s="2">
        <v>1</v>
      </c>
      <c r="P74" s="2">
        <v>1</v>
      </c>
      <c r="Q74" s="2">
        <v>1</v>
      </c>
      <c r="R74" s="2">
        <v>1</v>
      </c>
      <c r="S74" s="2">
        <v>1</v>
      </c>
      <c r="T74" s="2">
        <v>1</v>
      </c>
      <c r="U74" s="2">
        <v>1</v>
      </c>
      <c r="V74" s="2">
        <v>1</v>
      </c>
      <c r="W74" s="2">
        <v>1</v>
      </c>
      <c r="X74" s="2">
        <v>1</v>
      </c>
      <c r="Y74" s="2">
        <v>1</v>
      </c>
      <c r="Z74" s="2">
        <v>1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</row>
    <row r="75" spans="1:42" ht="12.75" x14ac:dyDescent="0.2">
      <c r="A75" s="7" t="s">
        <v>32</v>
      </c>
      <c r="B75" s="11" t="str">
        <f t="shared" ref="B75:F75" si="342">CONCATENATE($A75," 1-5")</f>
        <v>PHI 1-5</v>
      </c>
      <c r="C75" s="4" t="str">
        <f t="shared" si="342"/>
        <v>PHI 1-5</v>
      </c>
      <c r="D75" s="4" t="str">
        <f t="shared" si="342"/>
        <v>PHI 1-5</v>
      </c>
      <c r="E75" s="4" t="str">
        <f t="shared" si="342"/>
        <v>PHI 1-5</v>
      </c>
      <c r="F75" s="4" t="str">
        <f t="shared" si="342"/>
        <v>PHI 1-5</v>
      </c>
      <c r="G75" s="4" t="str">
        <f t="shared" ref="G75:K75" si="343">CONCATENATE($A75," 6-10")</f>
        <v>PHI 6-10</v>
      </c>
      <c r="H75" s="4" t="str">
        <f t="shared" si="343"/>
        <v>PHI 6-10</v>
      </c>
      <c r="I75" s="4" t="str">
        <f t="shared" si="343"/>
        <v>PHI 6-10</v>
      </c>
      <c r="J75" s="4" t="str">
        <f t="shared" si="343"/>
        <v>PHI 6-10</v>
      </c>
      <c r="K75" s="4" t="str">
        <f t="shared" si="343"/>
        <v>PHI 6-10</v>
      </c>
      <c r="L75" s="4" t="str">
        <f t="shared" ref="L75:P75" si="344">CONCATENATE($A75," 11-15")</f>
        <v>PHI 11-15</v>
      </c>
      <c r="M75" s="4" t="str">
        <f t="shared" si="344"/>
        <v>PHI 11-15</v>
      </c>
      <c r="N75" s="4" t="str">
        <f t="shared" si="344"/>
        <v>PHI 11-15</v>
      </c>
      <c r="O75" s="4" t="str">
        <f t="shared" si="344"/>
        <v>PHI 11-15</v>
      </c>
      <c r="P75" s="4" t="str">
        <f t="shared" si="344"/>
        <v>PHI 11-15</v>
      </c>
      <c r="Q75" s="4" t="str">
        <f t="shared" ref="Q75:U75" si="345">CONCATENATE($A75," 16-20")</f>
        <v>PHI 16-20</v>
      </c>
      <c r="R75" s="4" t="str">
        <f t="shared" si="345"/>
        <v>PHI 16-20</v>
      </c>
      <c r="S75" s="4" t="str">
        <f t="shared" si="345"/>
        <v>PHI 16-20</v>
      </c>
      <c r="T75" s="4" t="str">
        <f t="shared" si="345"/>
        <v>PHI 16-20</v>
      </c>
      <c r="U75" s="4" t="str">
        <f t="shared" si="345"/>
        <v>PHI 16-20</v>
      </c>
      <c r="V75" s="4" t="str">
        <f t="shared" ref="V75:Z75" si="346">CONCATENATE($A75," 21-25")</f>
        <v>PHI 21-25</v>
      </c>
      <c r="W75" s="4" t="str">
        <f t="shared" si="346"/>
        <v>PHI 21-25</v>
      </c>
      <c r="X75" s="4" t="str">
        <f t="shared" si="346"/>
        <v>PHI 21-25</v>
      </c>
      <c r="Y75" s="4" t="str">
        <f t="shared" si="346"/>
        <v>PHI 21-25</v>
      </c>
      <c r="Z75" s="4" t="str">
        <f t="shared" si="346"/>
        <v>PHI 21-25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</row>
    <row r="76" spans="1:42" ht="12.75" x14ac:dyDescent="0.2">
      <c r="A76" s="7" t="s">
        <v>64</v>
      </c>
      <c r="B76" s="4" t="str">
        <f>CONCATENATE($A76," 1-5")</f>
        <v>PHO 1-5</v>
      </c>
      <c r="C76" s="4" t="str">
        <f>CONCATENATE($A76," 6-10")</f>
        <v>PHO 6-10</v>
      </c>
      <c r="D76" s="4" t="str">
        <f>CONCATENATE($A76," 11-15")</f>
        <v>PHO 11-15</v>
      </c>
      <c r="E76" s="4" t="str">
        <f>CONCATENATE($A76," 16-20")</f>
        <v>PHO 16-20</v>
      </c>
      <c r="F76" s="4" t="str">
        <f>CONCATENATE($A76," 21-25")</f>
        <v>PHO 21-25</v>
      </c>
      <c r="G76" s="4" t="str">
        <f>CONCATENATE($A76," 1-5")</f>
        <v>PHO 1-5</v>
      </c>
      <c r="H76" s="4" t="str">
        <f>CONCATENATE($A76," 6-10")</f>
        <v>PHO 6-10</v>
      </c>
      <c r="I76" s="4" t="str">
        <f>CONCATENATE($A76," 11-15")</f>
        <v>PHO 11-15</v>
      </c>
      <c r="J76" s="4" t="str">
        <f>CONCATENATE($A76," 16-20")</f>
        <v>PHO 16-20</v>
      </c>
      <c r="K76" s="4" t="str">
        <f>CONCATENATE($A76," 21-25")</f>
        <v>PHO 21-25</v>
      </c>
      <c r="L76" s="4" t="str">
        <f>CONCATENATE($A76," 1-5")</f>
        <v>PHO 1-5</v>
      </c>
      <c r="M76" s="4" t="str">
        <f>CONCATENATE($A76," 6-10")</f>
        <v>PHO 6-10</v>
      </c>
      <c r="N76" s="4" t="str">
        <f>CONCATENATE($A76," 11-15")</f>
        <v>PHO 11-15</v>
      </c>
      <c r="O76" s="4" t="str">
        <f>CONCATENATE($A76," 16-20")</f>
        <v>PHO 16-20</v>
      </c>
      <c r="P76" s="4" t="str">
        <f>CONCATENATE($A76," 21-25")</f>
        <v>PHO 21-25</v>
      </c>
      <c r="Q76" s="4" t="str">
        <f>CONCATENATE($A76," 1-5")</f>
        <v>PHO 1-5</v>
      </c>
      <c r="R76" s="4" t="str">
        <f>CONCATENATE($A76," 6-10")</f>
        <v>PHO 6-10</v>
      </c>
      <c r="S76" s="4" t="str">
        <f>CONCATENATE($A76," 11-15")</f>
        <v>PHO 11-15</v>
      </c>
      <c r="T76" s="4" t="str">
        <f>CONCATENATE($A76," 16-20")</f>
        <v>PHO 16-20</v>
      </c>
      <c r="U76" s="4" t="str">
        <f>CONCATENATE($A76," 21-25")</f>
        <v>PHO 21-25</v>
      </c>
      <c r="V76" s="4" t="str">
        <f>CONCATENATE($A76," 1-5")</f>
        <v>PHO 1-5</v>
      </c>
      <c r="W76" s="4" t="str">
        <f>CONCATENATE($A76," 6-10")</f>
        <v>PHO 6-10</v>
      </c>
      <c r="X76" s="4" t="str">
        <f>CONCATENATE($A76," 11-15")</f>
        <v>PHO 11-15</v>
      </c>
      <c r="Y76" s="4" t="str">
        <f>CONCATENATE($A76," 16-20")</f>
        <v>PHO 16-20</v>
      </c>
      <c r="Z76" s="4" t="str">
        <f>CONCATENATE($A76," 21-25")</f>
        <v>PHO 21-25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</row>
    <row r="77" spans="1:42" ht="12.75" x14ac:dyDescent="0.2">
      <c r="A77" s="2"/>
      <c r="B77" s="2" t="str">
        <f t="shared" ref="B77:Z77" si="347">IF(AND(B75=$E71,B76=$E72),"Yes","No")</f>
        <v>No</v>
      </c>
      <c r="C77" s="2" t="str">
        <f t="shared" si="347"/>
        <v>No</v>
      </c>
      <c r="D77" s="2" t="str">
        <f t="shared" si="347"/>
        <v>No</v>
      </c>
      <c r="E77" s="2" t="str">
        <f t="shared" si="347"/>
        <v>No</v>
      </c>
      <c r="F77" s="2" t="str">
        <f t="shared" si="347"/>
        <v>No</v>
      </c>
      <c r="G77" s="2" t="str">
        <f t="shared" si="347"/>
        <v>No</v>
      </c>
      <c r="H77" s="2" t="str">
        <f t="shared" si="347"/>
        <v>No</v>
      </c>
      <c r="I77" s="2" t="str">
        <f t="shared" si="347"/>
        <v>No</v>
      </c>
      <c r="J77" s="2" t="str">
        <f t="shared" si="347"/>
        <v>No</v>
      </c>
      <c r="K77" s="2" t="str">
        <f t="shared" si="347"/>
        <v>No</v>
      </c>
      <c r="L77" s="2" t="str">
        <f t="shared" si="347"/>
        <v>No</v>
      </c>
      <c r="M77" s="2" t="str">
        <f t="shared" si="347"/>
        <v>No</v>
      </c>
      <c r="N77" s="2" t="str">
        <f t="shared" si="347"/>
        <v>No</v>
      </c>
      <c r="O77" s="2" t="str">
        <f t="shared" si="347"/>
        <v>No</v>
      </c>
      <c r="P77" s="2" t="str">
        <f t="shared" si="347"/>
        <v>No</v>
      </c>
      <c r="Q77" s="2" t="str">
        <f t="shared" si="347"/>
        <v>No</v>
      </c>
      <c r="R77" s="2" t="str">
        <f t="shared" si="347"/>
        <v>No</v>
      </c>
      <c r="S77" s="2" t="str">
        <f t="shared" si="347"/>
        <v>No</v>
      </c>
      <c r="T77" s="2" t="str">
        <f t="shared" si="347"/>
        <v>No</v>
      </c>
      <c r="U77" s="2" t="str">
        <f t="shared" si="347"/>
        <v>No</v>
      </c>
      <c r="V77" s="2" t="str">
        <f t="shared" si="347"/>
        <v>No</v>
      </c>
      <c r="W77" s="2" t="str">
        <f t="shared" si="347"/>
        <v>No</v>
      </c>
      <c r="X77" s="2" t="str">
        <f t="shared" si="347"/>
        <v>No</v>
      </c>
      <c r="Y77" s="2" t="str">
        <f t="shared" si="347"/>
        <v>No</v>
      </c>
      <c r="Z77" s="2" t="str">
        <f t="shared" si="347"/>
        <v>No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</row>
    <row r="78" spans="1:42" ht="12.75" x14ac:dyDescent="0.2">
      <c r="A78" s="2"/>
      <c r="B78" s="2" t="s">
        <v>71</v>
      </c>
      <c r="C78" s="2" t="s">
        <v>71</v>
      </c>
      <c r="D78" s="2" t="s">
        <v>71</v>
      </c>
      <c r="E78" s="2" t="s">
        <v>71</v>
      </c>
      <c r="F78" s="2" t="s">
        <v>71</v>
      </c>
      <c r="G78" s="2" t="s">
        <v>71</v>
      </c>
      <c r="H78" s="2" t="s">
        <v>71</v>
      </c>
      <c r="I78" s="2" t="s">
        <v>71</v>
      </c>
      <c r="J78" s="2" t="s">
        <v>71</v>
      </c>
      <c r="K78" s="2" t="s">
        <v>71</v>
      </c>
      <c r="L78" s="2" t="s">
        <v>71</v>
      </c>
      <c r="M78" s="2" t="s">
        <v>71</v>
      </c>
      <c r="N78" s="2" t="s">
        <v>71</v>
      </c>
      <c r="O78" s="2" t="s">
        <v>71</v>
      </c>
      <c r="P78" s="2" t="s">
        <v>71</v>
      </c>
      <c r="Q78" s="2" t="s">
        <v>71</v>
      </c>
      <c r="R78" s="2" t="s">
        <v>71</v>
      </c>
      <c r="S78" s="2" t="s">
        <v>71</v>
      </c>
      <c r="T78" s="2" t="s">
        <v>71</v>
      </c>
      <c r="U78" s="2" t="s">
        <v>71</v>
      </c>
      <c r="V78" s="2" t="s">
        <v>71</v>
      </c>
      <c r="W78" s="2" t="s">
        <v>71</v>
      </c>
      <c r="X78" s="2" t="s">
        <v>71</v>
      </c>
      <c r="Y78" s="2" t="s">
        <v>71</v>
      </c>
      <c r="Z78" s="2" t="s">
        <v>71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</row>
    <row r="79" spans="1:42" ht="12.75" x14ac:dyDescent="0.2">
      <c r="A79" s="4">
        <f>SUM(B79:AD79)</f>
        <v>25</v>
      </c>
      <c r="B79" s="2">
        <v>1</v>
      </c>
      <c r="C79" s="2">
        <v>1</v>
      </c>
      <c r="D79" s="2">
        <v>1</v>
      </c>
      <c r="E79" s="2">
        <v>1</v>
      </c>
      <c r="F79" s="2">
        <v>1</v>
      </c>
      <c r="G79" s="2">
        <v>1</v>
      </c>
      <c r="H79" s="2">
        <v>1</v>
      </c>
      <c r="I79" s="2">
        <v>1</v>
      </c>
      <c r="J79" s="2">
        <v>1</v>
      </c>
      <c r="K79" s="2">
        <v>1</v>
      </c>
      <c r="L79" s="2">
        <v>1</v>
      </c>
      <c r="M79" s="2">
        <v>1</v>
      </c>
      <c r="N79" s="2">
        <v>1</v>
      </c>
      <c r="O79" s="2">
        <v>1</v>
      </c>
      <c r="P79" s="2">
        <v>1</v>
      </c>
      <c r="Q79" s="2">
        <v>1</v>
      </c>
      <c r="R79" s="2">
        <v>1</v>
      </c>
      <c r="S79" s="2">
        <v>1</v>
      </c>
      <c r="T79" s="2">
        <v>1</v>
      </c>
      <c r="U79" s="2">
        <v>1</v>
      </c>
      <c r="V79" s="2">
        <v>1</v>
      </c>
      <c r="W79" s="2">
        <v>1</v>
      </c>
      <c r="X79" s="2">
        <v>1</v>
      </c>
      <c r="Y79" s="2">
        <v>1</v>
      </c>
      <c r="Z79" s="2">
        <v>1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 spans="1:42" ht="12.75" x14ac:dyDescent="0.2">
      <c r="A80" s="7" t="s">
        <v>64</v>
      </c>
      <c r="B80" s="4" t="str">
        <f t="shared" ref="B80:F80" si="348">CONCATENATE($A80," 1-5")</f>
        <v>PHO 1-5</v>
      </c>
      <c r="C80" s="4" t="str">
        <f t="shared" si="348"/>
        <v>PHO 1-5</v>
      </c>
      <c r="D80" s="4" t="str">
        <f t="shared" si="348"/>
        <v>PHO 1-5</v>
      </c>
      <c r="E80" s="4" t="str">
        <f t="shared" si="348"/>
        <v>PHO 1-5</v>
      </c>
      <c r="F80" s="4" t="str">
        <f t="shared" si="348"/>
        <v>PHO 1-5</v>
      </c>
      <c r="G80" s="4" t="str">
        <f t="shared" ref="G80:K80" si="349">CONCATENATE($A80," 6-10")</f>
        <v>PHO 6-10</v>
      </c>
      <c r="H80" s="4" t="str">
        <f t="shared" si="349"/>
        <v>PHO 6-10</v>
      </c>
      <c r="I80" s="4" t="str">
        <f t="shared" si="349"/>
        <v>PHO 6-10</v>
      </c>
      <c r="J80" s="4" t="str">
        <f t="shared" si="349"/>
        <v>PHO 6-10</v>
      </c>
      <c r="K80" s="4" t="str">
        <f t="shared" si="349"/>
        <v>PHO 6-10</v>
      </c>
      <c r="L80" s="4" t="str">
        <f t="shared" ref="L80:P80" si="350">CONCATENATE($A80," 11-15")</f>
        <v>PHO 11-15</v>
      </c>
      <c r="M80" s="4" t="str">
        <f t="shared" si="350"/>
        <v>PHO 11-15</v>
      </c>
      <c r="N80" s="4" t="str">
        <f t="shared" si="350"/>
        <v>PHO 11-15</v>
      </c>
      <c r="O80" s="4" t="str">
        <f t="shared" si="350"/>
        <v>PHO 11-15</v>
      </c>
      <c r="P80" s="4" t="str">
        <f t="shared" si="350"/>
        <v>PHO 11-15</v>
      </c>
      <c r="Q80" s="4" t="str">
        <f t="shared" ref="Q80:U80" si="351">CONCATENATE($A80," 16-20")</f>
        <v>PHO 16-20</v>
      </c>
      <c r="R80" s="4" t="str">
        <f t="shared" si="351"/>
        <v>PHO 16-20</v>
      </c>
      <c r="S80" s="4" t="str">
        <f t="shared" si="351"/>
        <v>PHO 16-20</v>
      </c>
      <c r="T80" s="4" t="str">
        <f t="shared" si="351"/>
        <v>PHO 16-20</v>
      </c>
      <c r="U80" s="4" t="str">
        <f t="shared" si="351"/>
        <v>PHO 16-20</v>
      </c>
      <c r="V80" s="4" t="str">
        <f t="shared" ref="V80:Z80" si="352">CONCATENATE($A80," 21-25")</f>
        <v>PHO 21-25</v>
      </c>
      <c r="W80" s="4" t="str">
        <f t="shared" si="352"/>
        <v>PHO 21-25</v>
      </c>
      <c r="X80" s="4" t="str">
        <f t="shared" si="352"/>
        <v>PHO 21-25</v>
      </c>
      <c r="Y80" s="4" t="str">
        <f t="shared" si="352"/>
        <v>PHO 21-25</v>
      </c>
      <c r="Z80" s="4" t="str">
        <f t="shared" si="352"/>
        <v>PHO 21-25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</row>
    <row r="81" spans="1:42" ht="12.75" x14ac:dyDescent="0.2">
      <c r="A81" s="7" t="s">
        <v>65</v>
      </c>
      <c r="B81" s="4" t="str">
        <f>CONCATENATE($A81," 1-5")</f>
        <v>LAC 1-5</v>
      </c>
      <c r="C81" s="4" t="str">
        <f>CONCATENATE($A81," 6-10")</f>
        <v>LAC 6-10</v>
      </c>
      <c r="D81" s="4" t="str">
        <f>CONCATENATE($A81," 11-15")</f>
        <v>LAC 11-15</v>
      </c>
      <c r="E81" s="4" t="str">
        <f>CONCATENATE($A81," 16-20")</f>
        <v>LAC 16-20</v>
      </c>
      <c r="F81" s="4" t="str">
        <f>CONCATENATE($A81," 21-25")</f>
        <v>LAC 21-25</v>
      </c>
      <c r="G81" s="4" t="str">
        <f>CONCATENATE($A81," 1-5")</f>
        <v>LAC 1-5</v>
      </c>
      <c r="H81" s="4" t="str">
        <f>CONCATENATE($A81," 6-10")</f>
        <v>LAC 6-10</v>
      </c>
      <c r="I81" s="4" t="str">
        <f>CONCATENATE($A81," 11-15")</f>
        <v>LAC 11-15</v>
      </c>
      <c r="J81" s="4" t="str">
        <f>CONCATENATE($A81," 16-20")</f>
        <v>LAC 16-20</v>
      </c>
      <c r="K81" s="4" t="str">
        <f>CONCATENATE($A81," 21-25")</f>
        <v>LAC 21-25</v>
      </c>
      <c r="L81" s="4" t="str">
        <f>CONCATENATE($A81," 1-5")</f>
        <v>LAC 1-5</v>
      </c>
      <c r="M81" s="4" t="str">
        <f>CONCATENATE($A81," 6-10")</f>
        <v>LAC 6-10</v>
      </c>
      <c r="N81" s="4" t="str">
        <f>CONCATENATE($A81," 11-15")</f>
        <v>LAC 11-15</v>
      </c>
      <c r="O81" s="4" t="str">
        <f>CONCATENATE($A81," 16-20")</f>
        <v>LAC 16-20</v>
      </c>
      <c r="P81" s="4" t="str">
        <f>CONCATENATE($A81," 21-25")</f>
        <v>LAC 21-25</v>
      </c>
      <c r="Q81" s="4" t="str">
        <f>CONCATENATE($A81," 1-5")</f>
        <v>LAC 1-5</v>
      </c>
      <c r="R81" s="4" t="str">
        <f>CONCATENATE($A81," 6-10")</f>
        <v>LAC 6-10</v>
      </c>
      <c r="S81" s="4" t="str">
        <f>CONCATENATE($A81," 11-15")</f>
        <v>LAC 11-15</v>
      </c>
      <c r="T81" s="4" t="str">
        <f>CONCATENATE($A81," 16-20")</f>
        <v>LAC 16-20</v>
      </c>
      <c r="U81" s="4" t="str">
        <f>CONCATENATE($A81," 21-25")</f>
        <v>LAC 21-25</v>
      </c>
      <c r="V81" s="4" t="str">
        <f>CONCATENATE($A81," 1-5")</f>
        <v>LAC 1-5</v>
      </c>
      <c r="W81" s="4" t="str">
        <f>CONCATENATE($A81," 6-10")</f>
        <v>LAC 6-10</v>
      </c>
      <c r="X81" s="4" t="str">
        <f>CONCATENATE($A81," 11-15")</f>
        <v>LAC 11-15</v>
      </c>
      <c r="Y81" s="4" t="str">
        <f>CONCATENATE($A81," 16-20")</f>
        <v>LAC 16-20</v>
      </c>
      <c r="Z81" s="4" t="str">
        <f>CONCATENATE($A81," 21-25")</f>
        <v>LAC 21-25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</row>
    <row r="82" spans="1:42" ht="12.75" x14ac:dyDescent="0.2">
      <c r="A82" s="2"/>
      <c r="B82" s="2" t="str">
        <f t="shared" ref="B82:Z82" si="353">IF(AND(B80=$E76,B81=$E77),"Yes","No")</f>
        <v>No</v>
      </c>
      <c r="C82" s="2" t="str">
        <f t="shared" si="353"/>
        <v>No</v>
      </c>
      <c r="D82" s="2" t="str">
        <f t="shared" si="353"/>
        <v>No</v>
      </c>
      <c r="E82" s="2" t="str">
        <f t="shared" si="353"/>
        <v>No</v>
      </c>
      <c r="F82" s="2" t="str">
        <f t="shared" si="353"/>
        <v>No</v>
      </c>
      <c r="G82" s="2" t="str">
        <f t="shared" si="353"/>
        <v>No</v>
      </c>
      <c r="H82" s="2" t="str">
        <f t="shared" si="353"/>
        <v>No</v>
      </c>
      <c r="I82" s="2" t="str">
        <f t="shared" si="353"/>
        <v>No</v>
      </c>
      <c r="J82" s="2" t="str">
        <f t="shared" si="353"/>
        <v>No</v>
      </c>
      <c r="K82" s="2" t="str">
        <f t="shared" si="353"/>
        <v>No</v>
      </c>
      <c r="L82" s="2" t="str">
        <f t="shared" si="353"/>
        <v>No</v>
      </c>
      <c r="M82" s="2" t="str">
        <f t="shared" si="353"/>
        <v>No</v>
      </c>
      <c r="N82" s="2" t="str">
        <f t="shared" si="353"/>
        <v>No</v>
      </c>
      <c r="O82" s="2" t="str">
        <f t="shared" si="353"/>
        <v>No</v>
      </c>
      <c r="P82" s="2" t="str">
        <f t="shared" si="353"/>
        <v>No</v>
      </c>
      <c r="Q82" s="2" t="str">
        <f t="shared" si="353"/>
        <v>No</v>
      </c>
      <c r="R82" s="2" t="str">
        <f t="shared" si="353"/>
        <v>No</v>
      </c>
      <c r="S82" s="2" t="str">
        <f t="shared" si="353"/>
        <v>No</v>
      </c>
      <c r="T82" s="2" t="str">
        <f t="shared" si="353"/>
        <v>No</v>
      </c>
      <c r="U82" s="2" t="str">
        <f t="shared" si="353"/>
        <v>No</v>
      </c>
      <c r="V82" s="2" t="str">
        <f t="shared" si="353"/>
        <v>No</v>
      </c>
      <c r="W82" s="2" t="str">
        <f t="shared" si="353"/>
        <v>No</v>
      </c>
      <c r="X82" s="2" t="str">
        <f t="shared" si="353"/>
        <v>No</v>
      </c>
      <c r="Y82" s="2" t="str">
        <f t="shared" si="353"/>
        <v>No</v>
      </c>
      <c r="Z82" s="2" t="str">
        <f t="shared" si="353"/>
        <v>No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</row>
    <row r="83" spans="1:42" ht="12.75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</row>
    <row r="84" spans="1:42" ht="12.75" x14ac:dyDescent="0.2">
      <c r="A84" s="4">
        <f>SUM(B84:AD84)</f>
        <v>25</v>
      </c>
      <c r="B84" s="2">
        <v>1</v>
      </c>
      <c r="C84" s="2">
        <v>1</v>
      </c>
      <c r="D84" s="2">
        <v>1</v>
      </c>
      <c r="E84" s="2">
        <v>1</v>
      </c>
      <c r="F84" s="2">
        <v>1</v>
      </c>
      <c r="G84" s="2">
        <v>1</v>
      </c>
      <c r="H84" s="2">
        <v>1</v>
      </c>
      <c r="I84" s="2">
        <v>1</v>
      </c>
      <c r="J84" s="2">
        <v>1</v>
      </c>
      <c r="K84" s="2">
        <v>1</v>
      </c>
      <c r="L84" s="2">
        <v>1</v>
      </c>
      <c r="M84" s="2">
        <v>1</v>
      </c>
      <c r="N84" s="2">
        <v>1</v>
      </c>
      <c r="O84" s="2">
        <v>1</v>
      </c>
      <c r="P84" s="2">
        <v>1</v>
      </c>
      <c r="Q84" s="2">
        <v>1</v>
      </c>
      <c r="R84" s="2">
        <v>1</v>
      </c>
      <c r="S84" s="2">
        <v>1</v>
      </c>
      <c r="T84" s="2">
        <v>1</v>
      </c>
      <c r="U84" s="2">
        <v>1</v>
      </c>
      <c r="V84" s="2">
        <v>1</v>
      </c>
      <c r="W84" s="2">
        <v>1</v>
      </c>
      <c r="X84" s="2">
        <v>1</v>
      </c>
      <c r="Y84" s="2">
        <v>1</v>
      </c>
      <c r="Z84" s="2">
        <v>1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</row>
    <row r="85" spans="1:42" ht="12.75" x14ac:dyDescent="0.2">
      <c r="A85" s="7" t="s">
        <v>64</v>
      </c>
      <c r="B85" s="4" t="str">
        <f t="shared" ref="B85:F85" si="354">CONCATENATE($A85," 1-5")</f>
        <v>PHO 1-5</v>
      </c>
      <c r="C85" s="4" t="str">
        <f t="shared" si="354"/>
        <v>PHO 1-5</v>
      </c>
      <c r="D85" s="4" t="str">
        <f t="shared" si="354"/>
        <v>PHO 1-5</v>
      </c>
      <c r="E85" s="4" t="str">
        <f t="shared" si="354"/>
        <v>PHO 1-5</v>
      </c>
      <c r="F85" s="4" t="str">
        <f t="shared" si="354"/>
        <v>PHO 1-5</v>
      </c>
      <c r="G85" s="4" t="str">
        <f t="shared" ref="G85:K85" si="355">CONCATENATE($A85," 6-10")</f>
        <v>PHO 6-10</v>
      </c>
      <c r="H85" s="4" t="str">
        <f t="shared" si="355"/>
        <v>PHO 6-10</v>
      </c>
      <c r="I85" s="4" t="str">
        <f t="shared" si="355"/>
        <v>PHO 6-10</v>
      </c>
      <c r="J85" s="4" t="str">
        <f t="shared" si="355"/>
        <v>PHO 6-10</v>
      </c>
      <c r="K85" s="4" t="str">
        <f t="shared" si="355"/>
        <v>PHO 6-10</v>
      </c>
      <c r="L85" s="4" t="str">
        <f t="shared" ref="L85:P85" si="356">CONCATENATE($A85," 11-15")</f>
        <v>PHO 11-15</v>
      </c>
      <c r="M85" s="4" t="str">
        <f t="shared" si="356"/>
        <v>PHO 11-15</v>
      </c>
      <c r="N85" s="4" t="str">
        <f t="shared" si="356"/>
        <v>PHO 11-15</v>
      </c>
      <c r="O85" s="4" t="str">
        <f t="shared" si="356"/>
        <v>PHO 11-15</v>
      </c>
      <c r="P85" s="4" t="str">
        <f t="shared" si="356"/>
        <v>PHO 11-15</v>
      </c>
      <c r="Q85" s="4" t="str">
        <f t="shared" ref="Q85:U85" si="357">CONCATENATE($A85," 16-20")</f>
        <v>PHO 16-20</v>
      </c>
      <c r="R85" s="4" t="str">
        <f t="shared" si="357"/>
        <v>PHO 16-20</v>
      </c>
      <c r="S85" s="4" t="str">
        <f t="shared" si="357"/>
        <v>PHO 16-20</v>
      </c>
      <c r="T85" s="4" t="str">
        <f t="shared" si="357"/>
        <v>PHO 16-20</v>
      </c>
      <c r="U85" s="4" t="str">
        <f t="shared" si="357"/>
        <v>PHO 16-20</v>
      </c>
      <c r="V85" s="4" t="str">
        <f t="shared" ref="V85:Z85" si="358">CONCATENATE($A85," 21-25")</f>
        <v>PHO 21-25</v>
      </c>
      <c r="W85" s="4" t="str">
        <f t="shared" si="358"/>
        <v>PHO 21-25</v>
      </c>
      <c r="X85" s="4" t="str">
        <f t="shared" si="358"/>
        <v>PHO 21-25</v>
      </c>
      <c r="Y85" s="4" t="str">
        <f t="shared" si="358"/>
        <v>PHO 21-25</v>
      </c>
      <c r="Z85" s="4" t="str">
        <f t="shared" si="358"/>
        <v>PHO 21-25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</row>
    <row r="86" spans="1:42" ht="12.75" x14ac:dyDescent="0.2">
      <c r="A86" s="7" t="s">
        <v>12</v>
      </c>
      <c r="B86" s="4" t="str">
        <f>CONCATENATE($A86," 1-5")</f>
        <v>LAL 1-5</v>
      </c>
      <c r="C86" s="4" t="str">
        <f>CONCATENATE($A86," 6-10")</f>
        <v>LAL 6-10</v>
      </c>
      <c r="D86" s="4" t="str">
        <f>CONCATENATE($A86," 11-15")</f>
        <v>LAL 11-15</v>
      </c>
      <c r="E86" s="4" t="str">
        <f>CONCATENATE($A86," 16-20")</f>
        <v>LAL 16-20</v>
      </c>
      <c r="F86" s="4" t="str">
        <f>CONCATENATE($A86," 21-25")</f>
        <v>LAL 21-25</v>
      </c>
      <c r="G86" s="4" t="str">
        <f>CONCATENATE($A86," 1-5")</f>
        <v>LAL 1-5</v>
      </c>
      <c r="H86" s="4" t="str">
        <f>CONCATENATE($A86," 6-10")</f>
        <v>LAL 6-10</v>
      </c>
      <c r="I86" s="4" t="str">
        <f>CONCATENATE($A86," 11-15")</f>
        <v>LAL 11-15</v>
      </c>
      <c r="J86" s="4" t="str">
        <f>CONCATENATE($A86," 16-20")</f>
        <v>LAL 16-20</v>
      </c>
      <c r="K86" s="4" t="str">
        <f>CONCATENATE($A86," 21-25")</f>
        <v>LAL 21-25</v>
      </c>
      <c r="L86" s="4" t="str">
        <f>CONCATENATE($A86," 1-5")</f>
        <v>LAL 1-5</v>
      </c>
      <c r="M86" s="4" t="str">
        <f>CONCATENATE($A86," 6-10")</f>
        <v>LAL 6-10</v>
      </c>
      <c r="N86" s="4" t="str">
        <f>CONCATENATE($A86," 11-15")</f>
        <v>LAL 11-15</v>
      </c>
      <c r="O86" s="4" t="str">
        <f>CONCATENATE($A86," 16-20")</f>
        <v>LAL 16-20</v>
      </c>
      <c r="P86" s="4" t="str">
        <f>CONCATENATE($A86," 21-25")</f>
        <v>LAL 21-25</v>
      </c>
      <c r="Q86" s="4" t="str">
        <f>CONCATENATE($A86," 1-5")</f>
        <v>LAL 1-5</v>
      </c>
      <c r="R86" s="4" t="str">
        <f>CONCATENATE($A86," 6-10")</f>
        <v>LAL 6-10</v>
      </c>
      <c r="S86" s="4" t="str">
        <f>CONCATENATE($A86," 11-15")</f>
        <v>LAL 11-15</v>
      </c>
      <c r="T86" s="4" t="str">
        <f>CONCATENATE($A86," 16-20")</f>
        <v>LAL 16-20</v>
      </c>
      <c r="U86" s="4" t="str">
        <f>CONCATENATE($A86," 21-25")</f>
        <v>LAL 21-25</v>
      </c>
      <c r="V86" s="4" t="str">
        <f>CONCATENATE($A86," 1-5")</f>
        <v>LAL 1-5</v>
      </c>
      <c r="W86" s="4" t="str">
        <f>CONCATENATE($A86," 6-10")</f>
        <v>LAL 6-10</v>
      </c>
      <c r="X86" s="4" t="str">
        <f>CONCATENATE($A86," 11-15")</f>
        <v>LAL 11-15</v>
      </c>
      <c r="Y86" s="4" t="str">
        <f>CONCATENATE($A86," 16-20")</f>
        <v>LAL 16-20</v>
      </c>
      <c r="Z86" s="4" t="str">
        <f>CONCATENATE($A86," 21-25")</f>
        <v>LAL 21-25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</row>
    <row r="87" spans="1:42" ht="12.75" x14ac:dyDescent="0.2">
      <c r="A87" s="2"/>
      <c r="B87" s="2" t="str">
        <f t="shared" ref="B87:Z87" si="359">IF(AND(B85=$E81,B86=$E82),"Yes","No")</f>
        <v>No</v>
      </c>
      <c r="C87" s="2" t="str">
        <f t="shared" si="359"/>
        <v>No</v>
      </c>
      <c r="D87" s="2" t="str">
        <f t="shared" si="359"/>
        <v>No</v>
      </c>
      <c r="E87" s="2" t="str">
        <f t="shared" si="359"/>
        <v>No</v>
      </c>
      <c r="F87" s="2" t="str">
        <f t="shared" si="359"/>
        <v>No</v>
      </c>
      <c r="G87" s="2" t="str">
        <f t="shared" si="359"/>
        <v>No</v>
      </c>
      <c r="H87" s="2" t="str">
        <f t="shared" si="359"/>
        <v>No</v>
      </c>
      <c r="I87" s="2" t="str">
        <f t="shared" si="359"/>
        <v>No</v>
      </c>
      <c r="J87" s="2" t="str">
        <f t="shared" si="359"/>
        <v>No</v>
      </c>
      <c r="K87" s="2" t="str">
        <f t="shared" si="359"/>
        <v>No</v>
      </c>
      <c r="L87" s="2" t="str">
        <f t="shared" si="359"/>
        <v>No</v>
      </c>
      <c r="M87" s="2" t="str">
        <f t="shared" si="359"/>
        <v>No</v>
      </c>
      <c r="N87" s="2" t="str">
        <f t="shared" si="359"/>
        <v>No</v>
      </c>
      <c r="O87" s="2" t="str">
        <f t="shared" si="359"/>
        <v>No</v>
      </c>
      <c r="P87" s="2" t="str">
        <f t="shared" si="359"/>
        <v>No</v>
      </c>
      <c r="Q87" s="2" t="str">
        <f t="shared" si="359"/>
        <v>No</v>
      </c>
      <c r="R87" s="2" t="str">
        <f t="shared" si="359"/>
        <v>No</v>
      </c>
      <c r="S87" s="2" t="str">
        <f t="shared" si="359"/>
        <v>No</v>
      </c>
      <c r="T87" s="2" t="str">
        <f t="shared" si="359"/>
        <v>No</v>
      </c>
      <c r="U87" s="2" t="str">
        <f t="shared" si="359"/>
        <v>No</v>
      </c>
      <c r="V87" s="2" t="str">
        <f t="shared" si="359"/>
        <v>No</v>
      </c>
      <c r="W87" s="2" t="str">
        <f t="shared" si="359"/>
        <v>No</v>
      </c>
      <c r="X87" s="2" t="str">
        <f t="shared" si="359"/>
        <v>No</v>
      </c>
      <c r="Y87" s="2" t="str">
        <f t="shared" si="359"/>
        <v>No</v>
      </c>
      <c r="Z87" s="2" t="str">
        <f t="shared" si="359"/>
        <v>No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</row>
    <row r="88" spans="1:42" ht="12.75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</row>
    <row r="89" spans="1:42" ht="12.75" x14ac:dyDescent="0.2">
      <c r="A89" s="2"/>
      <c r="B89" s="6" t="s">
        <v>58</v>
      </c>
      <c r="C89" s="4">
        <f>SUM(B92,B106,B111,B118)</f>
        <v>0</v>
      </c>
      <c r="D89" s="2"/>
      <c r="E89" s="1" t="s">
        <v>59</v>
      </c>
      <c r="F89" s="2" t="s">
        <v>66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</row>
    <row r="90" spans="1:42" ht="12.75" x14ac:dyDescent="0.2">
      <c r="A90" s="2"/>
      <c r="B90" s="6" t="s">
        <v>61</v>
      </c>
      <c r="C90" s="4">
        <f>(35*C92)*4</f>
        <v>0</v>
      </c>
      <c r="D90" s="2"/>
      <c r="E90" s="1" t="s">
        <v>59</v>
      </c>
      <c r="F90" s="2" t="s">
        <v>72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</row>
    <row r="91" spans="1:42" ht="12.75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</row>
    <row r="92" spans="1:42" ht="12.75" x14ac:dyDescent="0.2">
      <c r="A92" s="1" t="s">
        <v>73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 spans="1:42" ht="12.75" x14ac:dyDescent="0.2">
      <c r="A93" s="4">
        <f>SUM(B93:AD93)</f>
        <v>16</v>
      </c>
      <c r="B93" s="2">
        <v>1</v>
      </c>
      <c r="C93" s="2">
        <v>1</v>
      </c>
      <c r="D93" s="2">
        <v>1</v>
      </c>
      <c r="E93" s="2">
        <v>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1</v>
      </c>
      <c r="M93" s="2">
        <v>1</v>
      </c>
      <c r="N93" s="2">
        <v>1</v>
      </c>
      <c r="O93" s="2">
        <v>1</v>
      </c>
      <c r="P93" s="2">
        <v>1</v>
      </c>
      <c r="Q93" s="2">
        <v>1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 spans="1:42" ht="12.75" x14ac:dyDescent="0.2">
      <c r="A94" s="7" t="s">
        <v>32</v>
      </c>
      <c r="B94" s="4" t="str">
        <f t="shared" ref="B94:E94" si="360">CONCATENATE($A94," 1-3")</f>
        <v>PHI 1-3</v>
      </c>
      <c r="C94" s="4" t="str">
        <f t="shared" si="360"/>
        <v>PHI 1-3</v>
      </c>
      <c r="D94" s="4" t="str">
        <f t="shared" si="360"/>
        <v>PHI 1-3</v>
      </c>
      <c r="E94" s="4" t="str">
        <f t="shared" si="360"/>
        <v>PHI 1-3</v>
      </c>
      <c r="F94" s="4" t="str">
        <f t="shared" ref="F94:I94" si="361">CONCATENATE($A94," 4+")</f>
        <v>PHI 4+</v>
      </c>
      <c r="G94" s="4" t="str">
        <f t="shared" si="361"/>
        <v>PHI 4+</v>
      </c>
      <c r="H94" s="4" t="str">
        <f t="shared" si="361"/>
        <v>PHI 4+</v>
      </c>
      <c r="I94" s="4" t="str">
        <f t="shared" si="361"/>
        <v>PHI 4+</v>
      </c>
      <c r="J94" s="4" t="str">
        <f t="shared" ref="J94:M94" si="362">CONCATENATE($A94," OPP 1-3")</f>
        <v>PHI OPP 1-3</v>
      </c>
      <c r="K94" s="4" t="str">
        <f t="shared" si="362"/>
        <v>PHI OPP 1-3</v>
      </c>
      <c r="L94" s="4" t="str">
        <f t="shared" si="362"/>
        <v>PHI OPP 1-3</v>
      </c>
      <c r="M94" s="4" t="str">
        <f t="shared" si="362"/>
        <v>PHI OPP 1-3</v>
      </c>
      <c r="N94" s="4" t="str">
        <f t="shared" ref="N94:Q94" si="363">CONCATENATE($A94," OPP 4+")</f>
        <v>PHI OPP 4+</v>
      </c>
      <c r="O94" s="4" t="str">
        <f t="shared" si="363"/>
        <v>PHI OPP 4+</v>
      </c>
      <c r="P94" s="4" t="str">
        <f t="shared" si="363"/>
        <v>PHI OPP 4+</v>
      </c>
      <c r="Q94" s="4" t="str">
        <f t="shared" si="363"/>
        <v>PHI OPP 4+</v>
      </c>
      <c r="R94" s="4"/>
      <c r="S94" s="4"/>
      <c r="T94" s="4"/>
      <c r="U94" s="4"/>
      <c r="V94" s="4"/>
      <c r="W94" s="4"/>
      <c r="X94" s="4"/>
      <c r="Y94" s="4"/>
      <c r="Z94" s="4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 spans="1:42" ht="12.75" x14ac:dyDescent="0.2">
      <c r="A95" s="7" t="s">
        <v>19</v>
      </c>
      <c r="B95" s="4" t="str">
        <f>CONCATENATE($A95," 1-3")</f>
        <v>ATL 1-3</v>
      </c>
      <c r="C95" s="4" t="str">
        <f>CONCATENATE($A95," 4+")</f>
        <v>ATL 4+</v>
      </c>
      <c r="D95" s="4" t="str">
        <f>CONCATENATE($A95," OPP 1-3")</f>
        <v>ATL OPP 1-3</v>
      </c>
      <c r="E95" s="4" t="str">
        <f>CONCATENATE($A95," OPP 4+")</f>
        <v>ATL OPP 4+</v>
      </c>
      <c r="F95" s="4" t="str">
        <f>CONCATENATE($A95," 1-3")</f>
        <v>ATL 1-3</v>
      </c>
      <c r="G95" s="4" t="str">
        <f>CONCATENATE($A95," 4+")</f>
        <v>ATL 4+</v>
      </c>
      <c r="H95" s="4" t="str">
        <f>CONCATENATE($A95," OPP 1-3")</f>
        <v>ATL OPP 1-3</v>
      </c>
      <c r="I95" s="4" t="str">
        <f>CONCATENATE($A95," OPP 4+")</f>
        <v>ATL OPP 4+</v>
      </c>
      <c r="J95" s="4" t="str">
        <f>CONCATENATE($A95," 1-3")</f>
        <v>ATL 1-3</v>
      </c>
      <c r="K95" s="4" t="str">
        <f>CONCATENATE($A95," 4+")</f>
        <v>ATL 4+</v>
      </c>
      <c r="L95" s="4" t="str">
        <f>CONCATENATE($A95," OPP 1-3")</f>
        <v>ATL OPP 1-3</v>
      </c>
      <c r="M95" s="4" t="str">
        <f>CONCATENATE($A95," OPP 4+")</f>
        <v>ATL OPP 4+</v>
      </c>
      <c r="N95" s="4" t="str">
        <f>CONCATENATE($A95," 1-3")</f>
        <v>ATL 1-3</v>
      </c>
      <c r="O95" s="4" t="str">
        <f>CONCATENATE($A95," 4+")</f>
        <v>ATL 4+</v>
      </c>
      <c r="P95" s="4" t="str">
        <f>CONCATENATE($A95," OPP 1-3")</f>
        <v>ATL OPP 1-3</v>
      </c>
      <c r="Q95" s="4" t="str">
        <f>CONCATENATE($A95," OPP 4+")</f>
        <v>ATL OPP 4+</v>
      </c>
      <c r="R95" s="4"/>
      <c r="S95" s="4"/>
      <c r="T95" s="4"/>
      <c r="U95" s="4"/>
      <c r="V95" s="4"/>
      <c r="W95" s="4"/>
      <c r="X95" s="4"/>
      <c r="Y95" s="4"/>
      <c r="Z95" s="4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spans="1:42" ht="12.75" x14ac:dyDescent="0.2">
      <c r="A96" s="2"/>
      <c r="B96" s="2" t="str">
        <f t="shared" ref="B96:Q96" si="364">IF(AND(B94=$F89,B95=$F90),"Yes","No")</f>
        <v>No</v>
      </c>
      <c r="C96" s="2" t="str">
        <f t="shared" si="364"/>
        <v>No</v>
      </c>
      <c r="D96" s="2" t="str">
        <f t="shared" si="364"/>
        <v>No</v>
      </c>
      <c r="E96" s="2" t="str">
        <f t="shared" si="364"/>
        <v>No</v>
      </c>
      <c r="F96" s="2" t="str">
        <f t="shared" si="364"/>
        <v>No</v>
      </c>
      <c r="G96" s="2" t="str">
        <f t="shared" si="364"/>
        <v>No</v>
      </c>
      <c r="H96" s="2" t="str">
        <f t="shared" si="364"/>
        <v>No</v>
      </c>
      <c r="I96" s="2" t="str">
        <f t="shared" si="364"/>
        <v>No</v>
      </c>
      <c r="J96" s="2" t="str">
        <f t="shared" si="364"/>
        <v>No</v>
      </c>
      <c r="K96" s="2" t="str">
        <f t="shared" si="364"/>
        <v>No</v>
      </c>
      <c r="L96" s="2" t="str">
        <f t="shared" si="364"/>
        <v>No</v>
      </c>
      <c r="M96" s="2" t="str">
        <f t="shared" si="364"/>
        <v>No</v>
      </c>
      <c r="N96" s="2" t="str">
        <f t="shared" si="364"/>
        <v>No</v>
      </c>
      <c r="O96" s="2" t="str">
        <f t="shared" si="364"/>
        <v>No</v>
      </c>
      <c r="P96" s="2" t="str">
        <f t="shared" si="364"/>
        <v>No</v>
      </c>
      <c r="Q96" s="2" t="str">
        <f t="shared" si="364"/>
        <v>No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spans="1:42" ht="12.7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 spans="1:42" ht="12.75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 spans="1:42" ht="12.75" x14ac:dyDescent="0.2">
      <c r="A99" s="2"/>
      <c r="B99" s="2"/>
      <c r="C99" s="2"/>
      <c r="D99" s="2"/>
      <c r="E99" s="1" t="s">
        <v>74</v>
      </c>
      <c r="F99" s="1" t="s">
        <v>75</v>
      </c>
      <c r="G99" s="1" t="s">
        <v>76</v>
      </c>
      <c r="H99" s="1" t="s">
        <v>77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 spans="1:42" ht="12.75" x14ac:dyDescent="0.2">
      <c r="A100" s="2"/>
      <c r="B100" s="2"/>
      <c r="C100" s="2"/>
      <c r="D100" s="1" t="s">
        <v>59</v>
      </c>
      <c r="E100" s="2" t="s">
        <v>32</v>
      </c>
      <c r="F100" s="2">
        <v>-9.5</v>
      </c>
      <c r="G100" s="2">
        <v>5</v>
      </c>
      <c r="H100" s="2" t="str">
        <f t="shared" ref="H100:H105" si="365">IF(G100="","",IF(F100*-1&lt;G100,CONCATENATE(E100," Over"),CONCATENATE(E100," Under")))</f>
        <v>PHI Under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 spans="1:42" ht="12.75" x14ac:dyDescent="0.2">
      <c r="A101" s="6" t="s">
        <v>58</v>
      </c>
      <c r="B101" s="4">
        <f>SUM(A107,A117)</f>
        <v>49</v>
      </c>
      <c r="C101" s="2"/>
      <c r="D101" s="1" t="s">
        <v>59</v>
      </c>
      <c r="E101" s="2" t="s">
        <v>70</v>
      </c>
      <c r="F101" s="2">
        <v>-5</v>
      </c>
      <c r="G101" s="2">
        <v>-9</v>
      </c>
      <c r="H101" s="2" t="str">
        <f t="shared" si="365"/>
        <v>NYK Under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 spans="1:42" ht="12.75" x14ac:dyDescent="0.2">
      <c r="A102" s="6" t="s">
        <v>61</v>
      </c>
      <c r="B102" s="4">
        <f>(120*B107)</f>
        <v>120</v>
      </c>
      <c r="C102" s="2"/>
      <c r="D102" s="1" t="s">
        <v>59</v>
      </c>
      <c r="E102" s="2" t="s">
        <v>18</v>
      </c>
      <c r="F102" s="2">
        <v>-3.5</v>
      </c>
      <c r="G102" s="2">
        <v>-10</v>
      </c>
      <c r="H102" s="2" t="str">
        <f t="shared" si="365"/>
        <v>MIL Under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 spans="1:42" ht="12.75" x14ac:dyDescent="0.2">
      <c r="A103" s="2"/>
      <c r="B103" s="2"/>
      <c r="C103" s="2"/>
      <c r="D103" s="1" t="s">
        <v>59</v>
      </c>
      <c r="E103" s="2" t="s">
        <v>78</v>
      </c>
      <c r="F103" s="2">
        <v>-1.5</v>
      </c>
      <c r="G103" s="2">
        <v>6</v>
      </c>
      <c r="H103" s="2" t="str">
        <f t="shared" si="365"/>
        <v>CLE Over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 spans="1:42" ht="12.75" x14ac:dyDescent="0.2">
      <c r="A104" s="2"/>
      <c r="B104" s="2"/>
      <c r="C104" s="2"/>
      <c r="D104" s="6" t="s">
        <v>59</v>
      </c>
      <c r="E104" s="2" t="s">
        <v>65</v>
      </c>
      <c r="F104" s="2">
        <v>-4</v>
      </c>
      <c r="G104" s="2"/>
      <c r="H104" s="2" t="str">
        <f t="shared" si="365"/>
        <v/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 spans="1:42" ht="12.75" x14ac:dyDescent="0.2">
      <c r="A105" s="2"/>
      <c r="B105" s="2"/>
      <c r="C105" s="2"/>
      <c r="D105" s="6" t="s">
        <v>59</v>
      </c>
      <c r="E105" s="2" t="s">
        <v>64</v>
      </c>
      <c r="F105" s="2">
        <v>-6</v>
      </c>
      <c r="G105" s="2"/>
      <c r="H105" s="2" t="str">
        <f t="shared" si="365"/>
        <v/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ht="12.75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ht="12.75" x14ac:dyDescent="0.2">
      <c r="A107" s="2">
        <f>SUM(B107:AI107)</f>
        <v>34</v>
      </c>
      <c r="B107" s="2">
        <v>1</v>
      </c>
      <c r="C107" s="2">
        <f t="shared" ref="C107:AI107" si="366">B107</f>
        <v>1</v>
      </c>
      <c r="D107" s="2">
        <f t="shared" si="366"/>
        <v>1</v>
      </c>
      <c r="E107" s="2">
        <f t="shared" si="366"/>
        <v>1</v>
      </c>
      <c r="F107" s="2">
        <f t="shared" si="366"/>
        <v>1</v>
      </c>
      <c r="G107" s="2">
        <f t="shared" si="366"/>
        <v>1</v>
      </c>
      <c r="H107" s="2">
        <f t="shared" si="366"/>
        <v>1</v>
      </c>
      <c r="I107" s="2">
        <f t="shared" si="366"/>
        <v>1</v>
      </c>
      <c r="J107" s="2">
        <f t="shared" si="366"/>
        <v>1</v>
      </c>
      <c r="K107" s="2">
        <f t="shared" si="366"/>
        <v>1</v>
      </c>
      <c r="L107" s="2">
        <f t="shared" si="366"/>
        <v>1</v>
      </c>
      <c r="M107" s="2">
        <f t="shared" si="366"/>
        <v>1</v>
      </c>
      <c r="N107" s="2">
        <f t="shared" si="366"/>
        <v>1</v>
      </c>
      <c r="O107" s="2">
        <f t="shared" si="366"/>
        <v>1</v>
      </c>
      <c r="P107" s="2">
        <f t="shared" si="366"/>
        <v>1</v>
      </c>
      <c r="Q107" s="2">
        <f t="shared" si="366"/>
        <v>1</v>
      </c>
      <c r="R107" s="2">
        <f t="shared" si="366"/>
        <v>1</v>
      </c>
      <c r="S107" s="2">
        <f t="shared" si="366"/>
        <v>1</v>
      </c>
      <c r="T107" s="2">
        <f t="shared" si="366"/>
        <v>1</v>
      </c>
      <c r="U107" s="2">
        <f t="shared" si="366"/>
        <v>1</v>
      </c>
      <c r="V107" s="2">
        <f t="shared" si="366"/>
        <v>1</v>
      </c>
      <c r="W107" s="2">
        <f t="shared" si="366"/>
        <v>1</v>
      </c>
      <c r="X107" s="2">
        <f t="shared" si="366"/>
        <v>1</v>
      </c>
      <c r="Y107" s="2">
        <f t="shared" si="366"/>
        <v>1</v>
      </c>
      <c r="Z107" s="2">
        <f t="shared" si="366"/>
        <v>1</v>
      </c>
      <c r="AA107" s="2">
        <f t="shared" si="366"/>
        <v>1</v>
      </c>
      <c r="AB107" s="2">
        <f t="shared" si="366"/>
        <v>1</v>
      </c>
      <c r="AC107" s="2">
        <f t="shared" si="366"/>
        <v>1</v>
      </c>
      <c r="AD107" s="2">
        <f t="shared" si="366"/>
        <v>1</v>
      </c>
      <c r="AE107" s="2">
        <f t="shared" si="366"/>
        <v>1</v>
      </c>
      <c r="AF107" s="2">
        <f t="shared" si="366"/>
        <v>1</v>
      </c>
      <c r="AG107" s="2">
        <f t="shared" si="366"/>
        <v>1</v>
      </c>
      <c r="AH107" s="2">
        <f t="shared" si="366"/>
        <v>1</v>
      </c>
      <c r="AI107" s="2">
        <f t="shared" si="366"/>
        <v>1</v>
      </c>
      <c r="AJ107" s="2"/>
      <c r="AK107" s="2"/>
      <c r="AL107" s="2"/>
      <c r="AM107" s="2"/>
      <c r="AN107" s="2"/>
      <c r="AO107" s="2"/>
      <c r="AP107" s="2"/>
    </row>
    <row r="108" spans="1:42" ht="12.75" x14ac:dyDescent="0.2">
      <c r="A108" s="7" t="s">
        <v>32</v>
      </c>
      <c r="B108" s="4" t="str">
        <f t="shared" ref="B108:E108" si="367">CONCATENATE($A108," Under")</f>
        <v>PHI Under</v>
      </c>
      <c r="C108" s="4" t="str">
        <f t="shared" si="367"/>
        <v>PHI Under</v>
      </c>
      <c r="D108" s="4" t="str">
        <f t="shared" si="367"/>
        <v>PHI Under</v>
      </c>
      <c r="E108" s="4" t="str">
        <f t="shared" si="367"/>
        <v>PHI Under</v>
      </c>
      <c r="F108" s="4" t="str">
        <f t="shared" ref="F108:O108" si="368">CONCATENATE($A108," Over")</f>
        <v>PHI Over</v>
      </c>
      <c r="G108" s="4" t="str">
        <f t="shared" si="368"/>
        <v>PHI Over</v>
      </c>
      <c r="H108" s="4" t="str">
        <f t="shared" si="368"/>
        <v>PHI Over</v>
      </c>
      <c r="I108" s="4" t="str">
        <f t="shared" si="368"/>
        <v>PHI Over</v>
      </c>
      <c r="J108" s="4" t="str">
        <f t="shared" si="368"/>
        <v>PHI Over</v>
      </c>
      <c r="K108" s="4" t="str">
        <f t="shared" si="368"/>
        <v>PHI Over</v>
      </c>
      <c r="L108" s="4" t="str">
        <f t="shared" si="368"/>
        <v>PHI Over</v>
      </c>
      <c r="M108" s="4" t="str">
        <f t="shared" si="368"/>
        <v>PHI Over</v>
      </c>
      <c r="N108" s="4" t="str">
        <f t="shared" si="368"/>
        <v>PHI Over</v>
      </c>
      <c r="O108" s="4" t="str">
        <f t="shared" si="368"/>
        <v>PHI Over</v>
      </c>
      <c r="P108" s="4" t="str">
        <f t="shared" ref="P108:Y108" si="369">CONCATENATE($A108," Under")</f>
        <v>PHI Under</v>
      </c>
      <c r="Q108" s="4" t="str">
        <f t="shared" si="369"/>
        <v>PHI Under</v>
      </c>
      <c r="R108" s="4" t="str">
        <f t="shared" si="369"/>
        <v>PHI Under</v>
      </c>
      <c r="S108" s="4" t="str">
        <f t="shared" si="369"/>
        <v>PHI Under</v>
      </c>
      <c r="T108" s="4" t="str">
        <f t="shared" si="369"/>
        <v>PHI Under</v>
      </c>
      <c r="U108" s="4" t="str">
        <f t="shared" si="369"/>
        <v>PHI Under</v>
      </c>
      <c r="V108" s="4" t="str">
        <f t="shared" si="369"/>
        <v>PHI Under</v>
      </c>
      <c r="W108" s="4" t="str">
        <f t="shared" si="369"/>
        <v>PHI Under</v>
      </c>
      <c r="X108" s="4" t="str">
        <f t="shared" si="369"/>
        <v>PHI Under</v>
      </c>
      <c r="Y108" s="4" t="str">
        <f t="shared" si="369"/>
        <v>PHI Under</v>
      </c>
      <c r="Z108" s="4" t="str">
        <f t="shared" ref="Z108:AI108" si="370">CONCATENATE($A108," Over")</f>
        <v>PHI Over</v>
      </c>
      <c r="AA108" s="4" t="str">
        <f t="shared" si="370"/>
        <v>PHI Over</v>
      </c>
      <c r="AB108" s="4" t="str">
        <f t="shared" si="370"/>
        <v>PHI Over</v>
      </c>
      <c r="AC108" s="4" t="str">
        <f t="shared" si="370"/>
        <v>PHI Over</v>
      </c>
      <c r="AD108" s="4" t="str">
        <f t="shared" si="370"/>
        <v>PHI Over</v>
      </c>
      <c r="AE108" s="4" t="str">
        <f t="shared" si="370"/>
        <v>PHI Over</v>
      </c>
      <c r="AF108" s="4" t="str">
        <f t="shared" si="370"/>
        <v>PHI Over</v>
      </c>
      <c r="AG108" s="4" t="str">
        <f t="shared" si="370"/>
        <v>PHI Over</v>
      </c>
      <c r="AH108" s="4" t="str">
        <f t="shared" si="370"/>
        <v>PHI Over</v>
      </c>
      <c r="AI108" s="4" t="str">
        <f t="shared" si="370"/>
        <v>PHI Over</v>
      </c>
      <c r="AJ108" s="2"/>
      <c r="AK108" s="2"/>
      <c r="AL108" s="2"/>
      <c r="AM108" s="2"/>
      <c r="AN108" s="2"/>
      <c r="AO108" s="2"/>
      <c r="AP108" s="2"/>
    </row>
    <row r="109" spans="1:42" ht="12.75" x14ac:dyDescent="0.2">
      <c r="A109" s="7" t="s">
        <v>70</v>
      </c>
      <c r="B109" s="4" t="str">
        <f t="shared" ref="B109:E109" si="371">CONCATENATE($A109," Over")</f>
        <v>NYK Over</v>
      </c>
      <c r="C109" s="4" t="str">
        <f t="shared" si="371"/>
        <v>NYK Over</v>
      </c>
      <c r="D109" s="4" t="str">
        <f t="shared" si="371"/>
        <v>NYK Over</v>
      </c>
      <c r="E109" s="4" t="str">
        <f t="shared" si="371"/>
        <v>NYK Over</v>
      </c>
      <c r="F109" s="4" t="str">
        <f t="shared" ref="F109:I109" si="372">CONCATENATE($A109," Under")</f>
        <v>NYK Under</v>
      </c>
      <c r="G109" s="4" t="str">
        <f t="shared" si="372"/>
        <v>NYK Under</v>
      </c>
      <c r="H109" s="4" t="str">
        <f t="shared" si="372"/>
        <v>NYK Under</v>
      </c>
      <c r="I109" s="4" t="str">
        <f t="shared" si="372"/>
        <v>NYK Under</v>
      </c>
      <c r="J109" s="4" t="str">
        <f t="shared" ref="J109:O109" si="373">CONCATENATE($A109," Over")</f>
        <v>NYK Over</v>
      </c>
      <c r="K109" s="4" t="str">
        <f t="shared" si="373"/>
        <v>NYK Over</v>
      </c>
      <c r="L109" s="4" t="str">
        <f t="shared" si="373"/>
        <v>NYK Over</v>
      </c>
      <c r="M109" s="4" t="str">
        <f t="shared" si="373"/>
        <v>NYK Over</v>
      </c>
      <c r="N109" s="4" t="str">
        <f t="shared" si="373"/>
        <v>NYK Over</v>
      </c>
      <c r="O109" s="4" t="str">
        <f t="shared" si="373"/>
        <v>NYK Over</v>
      </c>
      <c r="P109" s="4" t="str">
        <f t="shared" ref="P109:S109" si="374">CONCATENATE($A109," Under")</f>
        <v>NYK Under</v>
      </c>
      <c r="Q109" s="4" t="str">
        <f t="shared" si="374"/>
        <v>NYK Under</v>
      </c>
      <c r="R109" s="4" t="str">
        <f t="shared" si="374"/>
        <v>NYK Under</v>
      </c>
      <c r="S109" s="4" t="str">
        <f t="shared" si="374"/>
        <v>NYK Under</v>
      </c>
      <c r="T109" s="4" t="str">
        <f t="shared" ref="T109:Y109" si="375">CONCATENATE($A109," Over")</f>
        <v>NYK Over</v>
      </c>
      <c r="U109" s="4" t="str">
        <f t="shared" si="375"/>
        <v>NYK Over</v>
      </c>
      <c r="V109" s="4" t="str">
        <f t="shared" si="375"/>
        <v>NYK Over</v>
      </c>
      <c r="W109" s="4" t="str">
        <f t="shared" si="375"/>
        <v>NYK Over</v>
      </c>
      <c r="X109" s="4" t="str">
        <f t="shared" si="375"/>
        <v>NYK Over</v>
      </c>
      <c r="Y109" s="4" t="str">
        <f t="shared" si="375"/>
        <v>NYK Over</v>
      </c>
      <c r="Z109" s="4" t="str">
        <f t="shared" ref="Z109:AE109" si="376">CONCATENATE($A109," Under")</f>
        <v>NYK Under</v>
      </c>
      <c r="AA109" s="4" t="str">
        <f t="shared" si="376"/>
        <v>NYK Under</v>
      </c>
      <c r="AB109" s="4" t="str">
        <f t="shared" si="376"/>
        <v>NYK Under</v>
      </c>
      <c r="AC109" s="4" t="str">
        <f t="shared" si="376"/>
        <v>NYK Under</v>
      </c>
      <c r="AD109" s="4" t="str">
        <f t="shared" si="376"/>
        <v>NYK Under</v>
      </c>
      <c r="AE109" s="4" t="str">
        <f t="shared" si="376"/>
        <v>NYK Under</v>
      </c>
      <c r="AF109" s="4" t="str">
        <f t="shared" ref="AF109:AI109" si="377">CONCATENATE($A109," Over")</f>
        <v>NYK Over</v>
      </c>
      <c r="AG109" s="4" t="str">
        <f t="shared" si="377"/>
        <v>NYK Over</v>
      </c>
      <c r="AH109" s="4" t="str">
        <f t="shared" si="377"/>
        <v>NYK Over</v>
      </c>
      <c r="AI109" s="4" t="str">
        <f t="shared" si="377"/>
        <v>NYK Over</v>
      </c>
      <c r="AJ109" s="2"/>
      <c r="AK109" s="2"/>
      <c r="AL109" s="2"/>
      <c r="AM109" s="2"/>
      <c r="AN109" s="2"/>
      <c r="AO109" s="2"/>
      <c r="AP109" s="2"/>
    </row>
    <row r="110" spans="1:42" ht="12.75" x14ac:dyDescent="0.2">
      <c r="A110" s="7" t="s">
        <v>18</v>
      </c>
      <c r="B110" s="4" t="str">
        <f>CONCATENATE($A110," Under")</f>
        <v>MIL Under</v>
      </c>
      <c r="C110" s="4" t="str">
        <f t="shared" ref="C110:E110" si="378">CONCATENATE($A110," Over")</f>
        <v>MIL Over</v>
      </c>
      <c r="D110" s="4" t="str">
        <f t="shared" si="378"/>
        <v>MIL Over</v>
      </c>
      <c r="E110" s="4" t="str">
        <f t="shared" si="378"/>
        <v>MIL Over</v>
      </c>
      <c r="F110" s="4" t="str">
        <f>CONCATENATE($A110," Under")</f>
        <v>MIL Under</v>
      </c>
      <c r="G110" s="4" t="str">
        <f t="shared" ref="G110:I110" si="379">CONCATENATE($A110," Over")</f>
        <v>MIL Over</v>
      </c>
      <c r="H110" s="4" t="str">
        <f t="shared" si="379"/>
        <v>MIL Over</v>
      </c>
      <c r="I110" s="4" t="str">
        <f t="shared" si="379"/>
        <v>MIL Over</v>
      </c>
      <c r="J110" s="4" t="str">
        <f t="shared" ref="J110:L110" si="380">CONCATENATE($A110," Under")</f>
        <v>MIL Under</v>
      </c>
      <c r="K110" s="4" t="str">
        <f t="shared" si="380"/>
        <v>MIL Under</v>
      </c>
      <c r="L110" s="4" t="str">
        <f t="shared" si="380"/>
        <v>MIL Under</v>
      </c>
      <c r="M110" s="4" t="str">
        <f t="shared" ref="M110:O110" si="381">CONCATENATE($A110," Over")</f>
        <v>MIL Over</v>
      </c>
      <c r="N110" s="4" t="str">
        <f t="shared" si="381"/>
        <v>MIL Over</v>
      </c>
      <c r="O110" s="4" t="str">
        <f t="shared" si="381"/>
        <v>MIL Over</v>
      </c>
      <c r="P110" s="4" t="str">
        <f>CONCATENATE($A110," Under")</f>
        <v>MIL Under</v>
      </c>
      <c r="Q110" s="4" t="str">
        <f t="shared" ref="Q110:S110" si="382">CONCATENATE($A110," Over")</f>
        <v>MIL Over</v>
      </c>
      <c r="R110" s="4" t="str">
        <f t="shared" si="382"/>
        <v>MIL Over</v>
      </c>
      <c r="S110" s="4" t="str">
        <f t="shared" si="382"/>
        <v>MIL Over</v>
      </c>
      <c r="T110" s="4" t="str">
        <f t="shared" ref="T110:V110" si="383">CONCATENATE($A110," Under")</f>
        <v>MIL Under</v>
      </c>
      <c r="U110" s="4" t="str">
        <f t="shared" si="383"/>
        <v>MIL Under</v>
      </c>
      <c r="V110" s="4" t="str">
        <f t="shared" si="383"/>
        <v>MIL Under</v>
      </c>
      <c r="W110" s="4" t="str">
        <f t="shared" ref="W110:Y110" si="384">CONCATENATE($A110," Over")</f>
        <v>MIL Over</v>
      </c>
      <c r="X110" s="4" t="str">
        <f t="shared" si="384"/>
        <v>MIL Over</v>
      </c>
      <c r="Y110" s="4" t="str">
        <f t="shared" si="384"/>
        <v>MIL Over</v>
      </c>
      <c r="Z110" s="4" t="str">
        <f t="shared" ref="Z110:AB110" si="385">CONCATENATE($A110," Under")</f>
        <v>MIL Under</v>
      </c>
      <c r="AA110" s="4" t="str">
        <f t="shared" si="385"/>
        <v>MIL Under</v>
      </c>
      <c r="AB110" s="4" t="str">
        <f t="shared" si="385"/>
        <v>MIL Under</v>
      </c>
      <c r="AC110" s="4" t="str">
        <f t="shared" ref="AC110:AE110" si="386">CONCATENATE($A110," Over")</f>
        <v>MIL Over</v>
      </c>
      <c r="AD110" s="4" t="str">
        <f t="shared" si="386"/>
        <v>MIL Over</v>
      </c>
      <c r="AE110" s="4" t="str">
        <f t="shared" si="386"/>
        <v>MIL Over</v>
      </c>
      <c r="AF110" s="4" t="str">
        <f t="shared" ref="AF110:AH110" si="387">CONCATENATE($A110," Under")</f>
        <v>MIL Under</v>
      </c>
      <c r="AG110" s="4" t="str">
        <f t="shared" si="387"/>
        <v>MIL Under</v>
      </c>
      <c r="AH110" s="4" t="str">
        <f t="shared" si="387"/>
        <v>MIL Under</v>
      </c>
      <c r="AI110" s="4" t="str">
        <f>CONCATENATE($A110," Over")</f>
        <v>MIL Over</v>
      </c>
      <c r="AJ110" s="2"/>
      <c r="AK110" s="2"/>
      <c r="AL110" s="2"/>
      <c r="AM110" s="2"/>
      <c r="AN110" s="2"/>
      <c r="AO110" s="2"/>
      <c r="AP110" s="2"/>
    </row>
    <row r="111" spans="1:42" ht="12.75" x14ac:dyDescent="0.2">
      <c r="A111" s="7" t="s">
        <v>78</v>
      </c>
      <c r="B111" s="4" t="str">
        <f t="shared" ref="B111:B113" si="388">CONCATENATE($A111," Over")</f>
        <v>CLE Over</v>
      </c>
      <c r="C111" s="4" t="str">
        <f>CONCATENATE($A111," Under")</f>
        <v>CLE Under</v>
      </c>
      <c r="D111" s="4" t="str">
        <f t="shared" ref="D111:F111" si="389">CONCATENATE($A111," Over")</f>
        <v>CLE Over</v>
      </c>
      <c r="E111" s="4" t="str">
        <f t="shared" si="389"/>
        <v>CLE Over</v>
      </c>
      <c r="F111" s="4" t="str">
        <f t="shared" si="389"/>
        <v>CLE Over</v>
      </c>
      <c r="G111" s="4" t="str">
        <f>CONCATENATE($A111," Under")</f>
        <v>CLE Under</v>
      </c>
      <c r="H111" s="4" t="str">
        <f t="shared" ref="H111:I111" si="390">CONCATENATE($A111," Over")</f>
        <v>CLE Over</v>
      </c>
      <c r="I111" s="4" t="str">
        <f t="shared" si="390"/>
        <v>CLE Over</v>
      </c>
      <c r="J111" s="4" t="str">
        <f>CONCATENATE($A111," Under")</f>
        <v>CLE Under</v>
      </c>
      <c r="K111" s="4" t="str">
        <f t="shared" ref="K111:L111" si="391">CONCATENATE($A111," Over")</f>
        <v>CLE Over</v>
      </c>
      <c r="L111" s="4" t="str">
        <f t="shared" si="391"/>
        <v>CLE Over</v>
      </c>
      <c r="M111" s="4" t="str">
        <f t="shared" ref="M111:N111" si="392">CONCATENATE($A111," Under")</f>
        <v>CLE Under</v>
      </c>
      <c r="N111" s="4" t="str">
        <f t="shared" si="392"/>
        <v>CLE Under</v>
      </c>
      <c r="O111" s="4" t="str">
        <f t="shared" ref="O111:P111" si="393">CONCATENATE($A111," Over")</f>
        <v>CLE Over</v>
      </c>
      <c r="P111" s="4" t="str">
        <f t="shared" si="393"/>
        <v>CLE Over</v>
      </c>
      <c r="Q111" s="4" t="str">
        <f>CONCATENATE($A111," Under")</f>
        <v>CLE Under</v>
      </c>
      <c r="R111" s="4" t="str">
        <f t="shared" ref="R111:S111" si="394">CONCATENATE($A111," Over")</f>
        <v>CLE Over</v>
      </c>
      <c r="S111" s="4" t="str">
        <f t="shared" si="394"/>
        <v>CLE Over</v>
      </c>
      <c r="T111" s="4" t="str">
        <f>CONCATENATE($A111," Under")</f>
        <v>CLE Under</v>
      </c>
      <c r="U111" s="4" t="str">
        <f t="shared" ref="U111:V111" si="395">CONCATENATE($A111," Over")</f>
        <v>CLE Over</v>
      </c>
      <c r="V111" s="4" t="str">
        <f t="shared" si="395"/>
        <v>CLE Over</v>
      </c>
      <c r="W111" s="4" t="str">
        <f t="shared" ref="W111:X111" si="396">CONCATENATE($A111," Under")</f>
        <v>CLE Under</v>
      </c>
      <c r="X111" s="4" t="str">
        <f t="shared" si="396"/>
        <v>CLE Under</v>
      </c>
      <c r="Y111" s="4" t="str">
        <f>CONCATENATE($A111," Over")</f>
        <v>CLE Over</v>
      </c>
      <c r="Z111" s="4" t="str">
        <f>CONCATENATE($A111," Under")</f>
        <v>CLE Under</v>
      </c>
      <c r="AA111" s="4" t="str">
        <f t="shared" ref="AA111:AB111" si="397">CONCATENATE($A111," Over")</f>
        <v>CLE Over</v>
      </c>
      <c r="AB111" s="4" t="str">
        <f t="shared" si="397"/>
        <v>CLE Over</v>
      </c>
      <c r="AC111" s="4" t="str">
        <f t="shared" ref="AC111:AD111" si="398">CONCATENATE($A111," Under")</f>
        <v>CLE Under</v>
      </c>
      <c r="AD111" s="4" t="str">
        <f t="shared" si="398"/>
        <v>CLE Under</v>
      </c>
      <c r="AE111" s="4" t="str">
        <f>CONCATENATE($A111," Over")</f>
        <v>CLE Over</v>
      </c>
      <c r="AF111" s="4" t="str">
        <f t="shared" ref="AF111:AG111" si="399">CONCATENATE($A111," Under")</f>
        <v>CLE Under</v>
      </c>
      <c r="AG111" s="4" t="str">
        <f t="shared" si="399"/>
        <v>CLE Under</v>
      </c>
      <c r="AH111" s="4" t="str">
        <f>CONCATENATE($A111," Over")</f>
        <v>CLE Over</v>
      </c>
      <c r="AI111" s="4" t="str">
        <f>CONCATENATE($A111," Under")</f>
        <v>CLE Under</v>
      </c>
      <c r="AJ111" s="2"/>
      <c r="AK111" s="2"/>
      <c r="AL111" s="2"/>
      <c r="AM111" s="2"/>
      <c r="AN111" s="2"/>
      <c r="AO111" s="2"/>
      <c r="AP111" s="2"/>
    </row>
    <row r="112" spans="1:42" ht="12.75" x14ac:dyDescent="0.2">
      <c r="A112" s="7" t="s">
        <v>65</v>
      </c>
      <c r="B112" s="4" t="str">
        <f t="shared" si="388"/>
        <v>LAC Over</v>
      </c>
      <c r="C112" s="4" t="str">
        <f t="shared" ref="C112:C113" si="400">CONCATENATE($A112," Over")</f>
        <v>LAC Over</v>
      </c>
      <c r="D112" s="4" t="str">
        <f>CONCATENATE($A112," Under")</f>
        <v>LAC Under</v>
      </c>
      <c r="E112" s="4" t="str">
        <f t="shared" ref="E112:G112" si="401">CONCATENATE($A112," Over")</f>
        <v>LAC Over</v>
      </c>
      <c r="F112" s="4" t="str">
        <f t="shared" si="401"/>
        <v>LAC Over</v>
      </c>
      <c r="G112" s="4" t="str">
        <f t="shared" si="401"/>
        <v>LAC Over</v>
      </c>
      <c r="H112" s="4" t="str">
        <f>CONCATENATE($A112," Under")</f>
        <v>LAC Under</v>
      </c>
      <c r="I112" s="4" t="str">
        <f t="shared" ref="I112:J112" si="402">CONCATENATE($A112," Over")</f>
        <v>LAC Over</v>
      </c>
      <c r="J112" s="4" t="str">
        <f t="shared" si="402"/>
        <v>LAC Over</v>
      </c>
      <c r="K112" s="4" t="str">
        <f>CONCATENATE($A112," Under")</f>
        <v>LAC Under</v>
      </c>
      <c r="L112" s="4" t="str">
        <f>CONCATENATE($A112," Over")</f>
        <v>LAC Over</v>
      </c>
      <c r="M112" s="4" t="str">
        <f>CONCATENATE($A112," Under")</f>
        <v>LAC Under</v>
      </c>
      <c r="N112" s="4" t="str">
        <f>CONCATENATE($A112," Over")</f>
        <v>LAC Over</v>
      </c>
      <c r="O112" s="4" t="str">
        <f>CONCATENATE($A112," Under")</f>
        <v>LAC Under</v>
      </c>
      <c r="P112" s="4" t="str">
        <f t="shared" ref="P112:Q112" si="403">CONCATENATE($A112," Over")</f>
        <v>LAC Over</v>
      </c>
      <c r="Q112" s="4" t="str">
        <f t="shared" si="403"/>
        <v>LAC Over</v>
      </c>
      <c r="R112" s="4" t="str">
        <f>CONCATENATE($A112," Under")</f>
        <v>LAC Under</v>
      </c>
      <c r="S112" s="4" t="str">
        <f t="shared" ref="S112:T112" si="404">CONCATENATE($A112," Over")</f>
        <v>LAC Over</v>
      </c>
      <c r="T112" s="4" t="str">
        <f t="shared" si="404"/>
        <v>LAC Over</v>
      </c>
      <c r="U112" s="4" t="str">
        <f>CONCATENATE($A112," Under")</f>
        <v>LAC Under</v>
      </c>
      <c r="V112" s="4" t="str">
        <f>CONCATENATE($A112," Over")</f>
        <v>LAC Over</v>
      </c>
      <c r="W112" s="4" t="str">
        <f>CONCATENATE($A112," Under")</f>
        <v>LAC Under</v>
      </c>
      <c r="X112" s="4" t="str">
        <f>CONCATENATE($A112," Over")</f>
        <v>LAC Over</v>
      </c>
      <c r="Y112" s="4" t="str">
        <f>CONCATENATE($A112," Under")</f>
        <v>LAC Under</v>
      </c>
      <c r="Z112" s="4" t="str">
        <f t="shared" ref="Z112:Z113" si="405">CONCATENATE($A112," Over")</f>
        <v>LAC Over</v>
      </c>
      <c r="AA112" s="4" t="str">
        <f>CONCATENATE($A112," Under")</f>
        <v>LAC Under</v>
      </c>
      <c r="AB112" s="4" t="str">
        <f>CONCATENATE($A112," Over")</f>
        <v>LAC Over</v>
      </c>
      <c r="AC112" s="4" t="str">
        <f>CONCATENATE($A112," Under")</f>
        <v>LAC Under</v>
      </c>
      <c r="AD112" s="4" t="str">
        <f>CONCATENATE($A112," Over")</f>
        <v>LAC Over</v>
      </c>
      <c r="AE112" s="4" t="str">
        <f t="shared" ref="AE112:AF112" si="406">CONCATENATE($A112," Under")</f>
        <v>LAC Under</v>
      </c>
      <c r="AF112" s="4" t="str">
        <f t="shared" si="406"/>
        <v>LAC Under</v>
      </c>
      <c r="AG112" s="4" t="str">
        <f>CONCATENATE($A112," Over")</f>
        <v>LAC Over</v>
      </c>
      <c r="AH112" s="4" t="str">
        <f t="shared" ref="AH112:AI112" si="407">CONCATENATE($A112," Under")</f>
        <v>LAC Under</v>
      </c>
      <c r="AI112" s="4" t="str">
        <f t="shared" si="407"/>
        <v>LAC Under</v>
      </c>
      <c r="AJ112" s="2"/>
      <c r="AK112" s="2"/>
      <c r="AL112" s="2"/>
      <c r="AM112" s="2"/>
      <c r="AN112" s="2"/>
      <c r="AO112" s="2"/>
      <c r="AP112" s="2"/>
    </row>
    <row r="113" spans="1:42" ht="12.75" x14ac:dyDescent="0.2">
      <c r="A113" s="7" t="s">
        <v>64</v>
      </c>
      <c r="B113" s="4" t="str">
        <f t="shared" si="388"/>
        <v>PHO Over</v>
      </c>
      <c r="C113" s="4" t="str">
        <f t="shared" si="400"/>
        <v>PHO Over</v>
      </c>
      <c r="D113" s="4" t="str">
        <f>CONCATENATE($A113," Over")</f>
        <v>PHO Over</v>
      </c>
      <c r="E113" s="4" t="str">
        <f>CONCATENATE($A113," Under")</f>
        <v>PHO Under</v>
      </c>
      <c r="F113" s="4" t="str">
        <f t="shared" ref="F113:H113" si="408">CONCATENATE($A113," Over")</f>
        <v>PHO Over</v>
      </c>
      <c r="G113" s="4" t="str">
        <f t="shared" si="408"/>
        <v>PHO Over</v>
      </c>
      <c r="H113" s="4" t="str">
        <f t="shared" si="408"/>
        <v>PHO Over</v>
      </c>
      <c r="I113" s="4" t="str">
        <f>CONCATENATE($A113," Under")</f>
        <v>PHO Under</v>
      </c>
      <c r="J113" s="4" t="str">
        <f t="shared" ref="J113:K113" si="409">CONCATENATE($A113," Over")</f>
        <v>PHO Over</v>
      </c>
      <c r="K113" s="4" t="str">
        <f t="shared" si="409"/>
        <v>PHO Over</v>
      </c>
      <c r="L113" s="4" t="str">
        <f>CONCATENATE($A113," Under")</f>
        <v>PHO Under</v>
      </c>
      <c r="M113" s="4" t="str">
        <f>CONCATENATE($A113," Over")</f>
        <v>PHO Over</v>
      </c>
      <c r="N113" s="4" t="str">
        <f t="shared" ref="N113:O113" si="410">CONCATENATE($A113," Under")</f>
        <v>PHO Under</v>
      </c>
      <c r="O113" s="4" t="str">
        <f t="shared" si="410"/>
        <v>PHO Under</v>
      </c>
      <c r="P113" s="4" t="str">
        <f t="shared" ref="P113:R113" si="411">CONCATENATE($A113," Over")</f>
        <v>PHO Over</v>
      </c>
      <c r="Q113" s="4" t="str">
        <f t="shared" si="411"/>
        <v>PHO Over</v>
      </c>
      <c r="R113" s="4" t="str">
        <f t="shared" si="411"/>
        <v>PHO Over</v>
      </c>
      <c r="S113" s="4" t="str">
        <f>CONCATENATE($A113," Under")</f>
        <v>PHO Under</v>
      </c>
      <c r="T113" s="4" t="str">
        <f t="shared" ref="T113:U113" si="412">CONCATENATE($A113," Over")</f>
        <v>PHO Over</v>
      </c>
      <c r="U113" s="4" t="str">
        <f t="shared" si="412"/>
        <v>PHO Over</v>
      </c>
      <c r="V113" s="4" t="str">
        <f>CONCATENATE($A113," Under")</f>
        <v>PHO Under</v>
      </c>
      <c r="W113" s="4" t="str">
        <f>CONCATENATE($A113," Over")</f>
        <v>PHO Over</v>
      </c>
      <c r="X113" s="4" t="str">
        <f t="shared" ref="X113:Y113" si="413">CONCATENATE($A113," Under")</f>
        <v>PHO Under</v>
      </c>
      <c r="Y113" s="4" t="str">
        <f t="shared" si="413"/>
        <v>PHO Under</v>
      </c>
      <c r="Z113" s="4" t="str">
        <f t="shared" si="405"/>
        <v>PHO Over</v>
      </c>
      <c r="AA113" s="4" t="str">
        <f>CONCATENATE($A113," Over")</f>
        <v>PHO Over</v>
      </c>
      <c r="AB113" s="4" t="str">
        <f>CONCATENATE($A113," Under")</f>
        <v>PHO Under</v>
      </c>
      <c r="AC113" s="4" t="str">
        <f>CONCATENATE($A113," Over")</f>
        <v>PHO Over</v>
      </c>
      <c r="AD113" s="4" t="str">
        <f t="shared" ref="AD113:AE113" si="414">CONCATENATE($A113," Under")</f>
        <v>PHO Under</v>
      </c>
      <c r="AE113" s="4" t="str">
        <f t="shared" si="414"/>
        <v>PHO Under</v>
      </c>
      <c r="AF113" s="4" t="str">
        <f>CONCATENATE($A113," Over")</f>
        <v>PHO Over</v>
      </c>
      <c r="AG113" s="4" t="str">
        <f t="shared" ref="AG113:AI113" si="415">CONCATENATE($A113," Under")</f>
        <v>PHO Under</v>
      </c>
      <c r="AH113" s="4" t="str">
        <f t="shared" si="415"/>
        <v>PHO Under</v>
      </c>
      <c r="AI113" s="4" t="str">
        <f t="shared" si="415"/>
        <v>PHO Under</v>
      </c>
      <c r="AJ113" s="2"/>
      <c r="AK113" s="2"/>
      <c r="AL113" s="2"/>
      <c r="AM113" s="2"/>
      <c r="AN113" s="2"/>
      <c r="AO113" s="2"/>
      <c r="AP113" s="2"/>
    </row>
    <row r="114" spans="1:42" ht="12.75" x14ac:dyDescent="0.2">
      <c r="A114" s="2"/>
      <c r="B114" s="2" t="str">
        <f t="shared" ref="B114:AI114" si="416">IF(AND(B108=$H100,B109=$H101,B110=$H102,B111=$H103,B112=$H104,B113=$H105),"Yes","No")</f>
        <v>No</v>
      </c>
      <c r="C114" s="2" t="str">
        <f t="shared" si="416"/>
        <v>No</v>
      </c>
      <c r="D114" s="2" t="str">
        <f t="shared" si="416"/>
        <v>No</v>
      </c>
      <c r="E114" s="2" t="str">
        <f t="shared" si="416"/>
        <v>No</v>
      </c>
      <c r="F114" s="2" t="str">
        <f t="shared" si="416"/>
        <v>No</v>
      </c>
      <c r="G114" s="2" t="str">
        <f t="shared" si="416"/>
        <v>No</v>
      </c>
      <c r="H114" s="2" t="str">
        <f t="shared" si="416"/>
        <v>No</v>
      </c>
      <c r="I114" s="2" t="str">
        <f t="shared" si="416"/>
        <v>No</v>
      </c>
      <c r="J114" s="2" t="str">
        <f t="shared" si="416"/>
        <v>No</v>
      </c>
      <c r="K114" s="2" t="str">
        <f t="shared" si="416"/>
        <v>No</v>
      </c>
      <c r="L114" s="2" t="str">
        <f t="shared" si="416"/>
        <v>No</v>
      </c>
      <c r="M114" s="2" t="str">
        <f t="shared" si="416"/>
        <v>No</v>
      </c>
      <c r="N114" s="2" t="str">
        <f t="shared" si="416"/>
        <v>No</v>
      </c>
      <c r="O114" s="2" t="str">
        <f t="shared" si="416"/>
        <v>No</v>
      </c>
      <c r="P114" s="2" t="str">
        <f t="shared" si="416"/>
        <v>No</v>
      </c>
      <c r="Q114" s="2" t="str">
        <f t="shared" si="416"/>
        <v>No</v>
      </c>
      <c r="R114" s="2" t="str">
        <f t="shared" si="416"/>
        <v>No</v>
      </c>
      <c r="S114" s="2" t="str">
        <f t="shared" si="416"/>
        <v>No</v>
      </c>
      <c r="T114" s="2" t="str">
        <f t="shared" si="416"/>
        <v>No</v>
      </c>
      <c r="U114" s="2" t="str">
        <f t="shared" si="416"/>
        <v>No</v>
      </c>
      <c r="V114" s="2" t="str">
        <f t="shared" si="416"/>
        <v>No</v>
      </c>
      <c r="W114" s="2" t="str">
        <f t="shared" si="416"/>
        <v>No</v>
      </c>
      <c r="X114" s="2" t="str">
        <f t="shared" si="416"/>
        <v>No</v>
      </c>
      <c r="Y114" s="2" t="str">
        <f t="shared" si="416"/>
        <v>No</v>
      </c>
      <c r="Z114" s="2" t="str">
        <f t="shared" si="416"/>
        <v>No</v>
      </c>
      <c r="AA114" s="2" t="str">
        <f t="shared" si="416"/>
        <v>No</v>
      </c>
      <c r="AB114" s="2" t="str">
        <f t="shared" si="416"/>
        <v>No</v>
      </c>
      <c r="AC114" s="2" t="str">
        <f t="shared" si="416"/>
        <v>No</v>
      </c>
      <c r="AD114" s="2" t="str">
        <f t="shared" si="416"/>
        <v>No</v>
      </c>
      <c r="AE114" s="2" t="str">
        <f t="shared" si="416"/>
        <v>No</v>
      </c>
      <c r="AF114" s="2" t="str">
        <f t="shared" si="416"/>
        <v>No</v>
      </c>
      <c r="AG114" s="2" t="str">
        <f t="shared" si="416"/>
        <v>No</v>
      </c>
      <c r="AH114" s="2" t="str">
        <f t="shared" si="416"/>
        <v>No</v>
      </c>
      <c r="AI114" s="2" t="str">
        <f t="shared" si="416"/>
        <v>No</v>
      </c>
      <c r="AJ114" s="2"/>
      <c r="AK114" s="2"/>
      <c r="AL114" s="2"/>
      <c r="AM114" s="2"/>
      <c r="AN114" s="2"/>
      <c r="AO114" s="2"/>
      <c r="AP114" s="2"/>
    </row>
    <row r="115" spans="1:42" ht="12.75" x14ac:dyDescent="0.2">
      <c r="A115" s="2"/>
      <c r="B115" s="2">
        <f t="shared" ref="B115:AI115" si="417">IF(B108=$H$100,IF(B109=$H$101,IF(B110=$H$102,IF(B111=$H$103,IF(B112=$H$104,IF(B113=$H$105,6,5),4),3),2),1),0)</f>
        <v>1</v>
      </c>
      <c r="C115" s="2">
        <f t="shared" si="417"/>
        <v>1</v>
      </c>
      <c r="D115" s="2">
        <f t="shared" si="417"/>
        <v>1</v>
      </c>
      <c r="E115" s="2">
        <f t="shared" si="417"/>
        <v>1</v>
      </c>
      <c r="F115" s="2">
        <f t="shared" si="417"/>
        <v>0</v>
      </c>
      <c r="G115" s="2">
        <f t="shared" si="417"/>
        <v>0</v>
      </c>
      <c r="H115" s="2">
        <f t="shared" si="417"/>
        <v>0</v>
      </c>
      <c r="I115" s="2">
        <f t="shared" si="417"/>
        <v>0</v>
      </c>
      <c r="J115" s="2">
        <f t="shared" si="417"/>
        <v>0</v>
      </c>
      <c r="K115" s="2">
        <f t="shared" si="417"/>
        <v>0</v>
      </c>
      <c r="L115" s="2">
        <f t="shared" si="417"/>
        <v>0</v>
      </c>
      <c r="M115" s="2">
        <f t="shared" si="417"/>
        <v>0</v>
      </c>
      <c r="N115" s="2">
        <f t="shared" si="417"/>
        <v>0</v>
      </c>
      <c r="O115" s="2">
        <f t="shared" si="417"/>
        <v>0</v>
      </c>
      <c r="P115" s="2">
        <f t="shared" si="417"/>
        <v>4</v>
      </c>
      <c r="Q115" s="2">
        <f t="shared" si="417"/>
        <v>2</v>
      </c>
      <c r="R115" s="2">
        <f t="shared" si="417"/>
        <v>2</v>
      </c>
      <c r="S115" s="2">
        <f t="shared" si="417"/>
        <v>2</v>
      </c>
      <c r="T115" s="2">
        <f t="shared" si="417"/>
        <v>1</v>
      </c>
      <c r="U115" s="2">
        <f t="shared" si="417"/>
        <v>1</v>
      </c>
      <c r="V115" s="2">
        <f t="shared" si="417"/>
        <v>1</v>
      </c>
      <c r="W115" s="2">
        <f t="shared" si="417"/>
        <v>1</v>
      </c>
      <c r="X115" s="2">
        <f t="shared" si="417"/>
        <v>1</v>
      </c>
      <c r="Y115" s="2">
        <f t="shared" si="417"/>
        <v>1</v>
      </c>
      <c r="Z115" s="2">
        <f t="shared" si="417"/>
        <v>0</v>
      </c>
      <c r="AA115" s="2">
        <f t="shared" si="417"/>
        <v>0</v>
      </c>
      <c r="AB115" s="2">
        <f t="shared" si="417"/>
        <v>0</v>
      </c>
      <c r="AC115" s="2">
        <f t="shared" si="417"/>
        <v>0</v>
      </c>
      <c r="AD115" s="2">
        <f t="shared" si="417"/>
        <v>0</v>
      </c>
      <c r="AE115" s="2">
        <f t="shared" si="417"/>
        <v>0</v>
      </c>
      <c r="AF115" s="2">
        <f t="shared" si="417"/>
        <v>0</v>
      </c>
      <c r="AG115" s="2">
        <f t="shared" si="417"/>
        <v>0</v>
      </c>
      <c r="AH115" s="2">
        <f t="shared" si="417"/>
        <v>0</v>
      </c>
      <c r="AI115" s="2">
        <f t="shared" si="417"/>
        <v>0</v>
      </c>
      <c r="AJ115" s="2"/>
      <c r="AK115" s="2"/>
      <c r="AL115" s="2"/>
      <c r="AM115" s="2"/>
      <c r="AN115" s="2"/>
      <c r="AO115" s="2"/>
      <c r="AP115" s="2"/>
    </row>
    <row r="116" spans="1:42" ht="12.75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t="12.75" x14ac:dyDescent="0.2">
      <c r="A117" s="2">
        <f>SUM(B117:AI117)</f>
        <v>15</v>
      </c>
      <c r="B117" s="2">
        <f>B107</f>
        <v>1</v>
      </c>
      <c r="C117" s="2">
        <f t="shared" ref="C117:P117" si="418">B117</f>
        <v>1</v>
      </c>
      <c r="D117" s="2">
        <f t="shared" si="418"/>
        <v>1</v>
      </c>
      <c r="E117" s="2">
        <f t="shared" si="418"/>
        <v>1</v>
      </c>
      <c r="F117" s="2">
        <f t="shared" si="418"/>
        <v>1</v>
      </c>
      <c r="G117" s="2">
        <f t="shared" si="418"/>
        <v>1</v>
      </c>
      <c r="H117" s="2">
        <f t="shared" si="418"/>
        <v>1</v>
      </c>
      <c r="I117" s="2">
        <f t="shared" si="418"/>
        <v>1</v>
      </c>
      <c r="J117" s="2">
        <f t="shared" si="418"/>
        <v>1</v>
      </c>
      <c r="K117" s="2">
        <f t="shared" si="418"/>
        <v>1</v>
      </c>
      <c r="L117" s="2">
        <f t="shared" si="418"/>
        <v>1</v>
      </c>
      <c r="M117" s="2">
        <f t="shared" si="418"/>
        <v>1</v>
      </c>
      <c r="N117" s="2">
        <f t="shared" si="418"/>
        <v>1</v>
      </c>
      <c r="O117" s="2">
        <f t="shared" si="418"/>
        <v>1</v>
      </c>
      <c r="P117" s="2">
        <f t="shared" si="418"/>
        <v>1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t="12.75" x14ac:dyDescent="0.2">
      <c r="A118" s="7" t="s">
        <v>32</v>
      </c>
      <c r="B118" s="4" t="str">
        <f t="shared" ref="B118:K118" si="419">CONCATENATE($A118," Under")</f>
        <v>PHI Under</v>
      </c>
      <c r="C118" s="4" t="str">
        <f t="shared" si="419"/>
        <v>PHI Under</v>
      </c>
      <c r="D118" s="4" t="str">
        <f t="shared" si="419"/>
        <v>PHI Under</v>
      </c>
      <c r="E118" s="4" t="str">
        <f t="shared" si="419"/>
        <v>PHI Under</v>
      </c>
      <c r="F118" s="4" t="str">
        <f t="shared" si="419"/>
        <v>PHI Under</v>
      </c>
      <c r="G118" s="4" t="str">
        <f t="shared" si="419"/>
        <v>PHI Under</v>
      </c>
      <c r="H118" s="4" t="str">
        <f t="shared" si="419"/>
        <v>PHI Under</v>
      </c>
      <c r="I118" s="4" t="str">
        <f t="shared" si="419"/>
        <v>PHI Under</v>
      </c>
      <c r="J118" s="4" t="str">
        <f t="shared" si="419"/>
        <v>PHI Under</v>
      </c>
      <c r="K118" s="4" t="str">
        <f t="shared" si="419"/>
        <v>PHI Under</v>
      </c>
      <c r="L118" s="4" t="str">
        <f t="shared" ref="L118:P118" si="420">CONCATENATE($A118," Over")</f>
        <v>PHI Over</v>
      </c>
      <c r="M118" s="4" t="str">
        <f t="shared" si="420"/>
        <v>PHI Over</v>
      </c>
      <c r="N118" s="4" t="str">
        <f t="shared" si="420"/>
        <v>PHI Over</v>
      </c>
      <c r="O118" s="4" t="str">
        <f t="shared" si="420"/>
        <v>PHI Over</v>
      </c>
      <c r="P118" s="4" t="str">
        <f t="shared" si="420"/>
        <v>PHI Over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t="12.75" x14ac:dyDescent="0.2">
      <c r="A119" s="7" t="s">
        <v>70</v>
      </c>
      <c r="B119" s="4" t="str">
        <f t="shared" ref="B119:G119" si="421">CONCATENATE($A119," Under")</f>
        <v>NYK Under</v>
      </c>
      <c r="C119" s="4" t="str">
        <f t="shared" si="421"/>
        <v>NYK Under</v>
      </c>
      <c r="D119" s="4" t="str">
        <f t="shared" si="421"/>
        <v>NYK Under</v>
      </c>
      <c r="E119" s="4" t="str">
        <f t="shared" si="421"/>
        <v>NYK Under</v>
      </c>
      <c r="F119" s="4" t="str">
        <f t="shared" si="421"/>
        <v>NYK Under</v>
      </c>
      <c r="G119" s="4" t="str">
        <f t="shared" si="421"/>
        <v>NYK Under</v>
      </c>
      <c r="H119" s="4" t="str">
        <f t="shared" ref="H119:K119" si="422">CONCATENATE($A119," Over")</f>
        <v>NYK Over</v>
      </c>
      <c r="I119" s="4" t="str">
        <f t="shared" si="422"/>
        <v>NYK Over</v>
      </c>
      <c r="J119" s="4" t="str">
        <f t="shared" si="422"/>
        <v>NYK Over</v>
      </c>
      <c r="K119" s="4" t="str">
        <f t="shared" si="422"/>
        <v>NYK Over</v>
      </c>
      <c r="L119" s="4" t="str">
        <f t="shared" ref="L119:O119" si="423">CONCATENATE($A119," Under")</f>
        <v>NYK Under</v>
      </c>
      <c r="M119" s="4" t="str">
        <f t="shared" si="423"/>
        <v>NYK Under</v>
      </c>
      <c r="N119" s="4" t="str">
        <f t="shared" si="423"/>
        <v>NYK Under</v>
      </c>
      <c r="O119" s="4" t="str">
        <f t="shared" si="423"/>
        <v>NYK Under</v>
      </c>
      <c r="P119" s="4" t="str">
        <f>CONCATENATE($A119," Over")</f>
        <v>NYK Over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t="12.75" x14ac:dyDescent="0.2">
      <c r="A120" s="7" t="s">
        <v>18</v>
      </c>
      <c r="B120" s="4" t="str">
        <f t="shared" ref="B120:D120" si="424">CONCATENATE($A120," Under")</f>
        <v>MIL Under</v>
      </c>
      <c r="C120" s="4" t="str">
        <f t="shared" si="424"/>
        <v>MIL Under</v>
      </c>
      <c r="D120" s="4" t="str">
        <f t="shared" si="424"/>
        <v>MIL Under</v>
      </c>
      <c r="E120" s="4" t="str">
        <f t="shared" ref="E120:G120" si="425">CONCATENATE($A120," Over")</f>
        <v>MIL Over</v>
      </c>
      <c r="F120" s="4" t="str">
        <f t="shared" si="425"/>
        <v>MIL Over</v>
      </c>
      <c r="G120" s="4" t="str">
        <f t="shared" si="425"/>
        <v>MIL Over</v>
      </c>
      <c r="H120" s="4" t="str">
        <f t="shared" ref="H120:J120" si="426">CONCATENATE($A120," Under")</f>
        <v>MIL Under</v>
      </c>
      <c r="I120" s="4" t="str">
        <f t="shared" si="426"/>
        <v>MIL Under</v>
      </c>
      <c r="J120" s="4" t="str">
        <f t="shared" si="426"/>
        <v>MIL Under</v>
      </c>
      <c r="K120" s="4" t="str">
        <f>CONCATENATE($A120," Over")</f>
        <v>MIL Over</v>
      </c>
      <c r="L120" s="4" t="str">
        <f t="shared" ref="L120:N120" si="427">CONCATENATE($A120," Under")</f>
        <v>MIL Under</v>
      </c>
      <c r="M120" s="4" t="str">
        <f t="shared" si="427"/>
        <v>MIL Under</v>
      </c>
      <c r="N120" s="4" t="str">
        <f t="shared" si="427"/>
        <v>MIL Under</v>
      </c>
      <c r="O120" s="4" t="str">
        <f>CONCATENATE($A120," Over")</f>
        <v>MIL Over</v>
      </c>
      <c r="P120" s="4" t="str">
        <f t="shared" ref="P120:P123" si="428">CONCATENATE(A120," Under")</f>
        <v>MIL Under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t="12.75" x14ac:dyDescent="0.2">
      <c r="A121" s="7" t="s">
        <v>78</v>
      </c>
      <c r="B121" s="4" t="str">
        <f>CONCATENATE($A121," Under")</f>
        <v>CLE Under</v>
      </c>
      <c r="C121" s="4" t="str">
        <f t="shared" ref="C121:D121" si="429">CONCATENATE($A121," Over")</f>
        <v>CLE Over</v>
      </c>
      <c r="D121" s="4" t="str">
        <f t="shared" si="429"/>
        <v>CLE Over</v>
      </c>
      <c r="E121" s="4" t="str">
        <f t="shared" ref="E121:F121" si="430">CONCATENATE($A121," Under")</f>
        <v>CLE Under</v>
      </c>
      <c r="F121" s="4" t="str">
        <f t="shared" si="430"/>
        <v>CLE Under</v>
      </c>
      <c r="G121" s="4" t="str">
        <f>CONCATENATE($A121," Over")</f>
        <v>CLE Over</v>
      </c>
      <c r="H121" s="4" t="str">
        <f t="shared" ref="H121:I121" si="431">CONCATENATE($A121," Under")</f>
        <v>CLE Under</v>
      </c>
      <c r="I121" s="4" t="str">
        <f t="shared" si="431"/>
        <v>CLE Under</v>
      </c>
      <c r="J121" s="4" t="str">
        <f>CONCATENATE($A121," Over")</f>
        <v>CLE Over</v>
      </c>
      <c r="K121" s="4" t="str">
        <f t="shared" ref="K121:M121" si="432">CONCATENATE($A121," Under")</f>
        <v>CLE Under</v>
      </c>
      <c r="L121" s="4" t="str">
        <f t="shared" si="432"/>
        <v>CLE Under</v>
      </c>
      <c r="M121" s="4" t="str">
        <f t="shared" si="432"/>
        <v>CLE Under</v>
      </c>
      <c r="N121" s="4" t="str">
        <f>CONCATENATE($A121," Over")</f>
        <v>CLE Over</v>
      </c>
      <c r="O121" s="4" t="str">
        <f>CONCATENATE($A121," Under")</f>
        <v>CLE Under</v>
      </c>
      <c r="P121" s="4" t="str">
        <f t="shared" si="428"/>
        <v>CLE Under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t="12.75" x14ac:dyDescent="0.2">
      <c r="A122" s="7" t="s">
        <v>65</v>
      </c>
      <c r="B122" s="4" t="str">
        <f t="shared" ref="B122:B123" si="433">CONCATENATE($A122," Over")</f>
        <v>LAC Over</v>
      </c>
      <c r="C122" s="4" t="str">
        <f>CONCATENATE($A122," Under")</f>
        <v>LAC Under</v>
      </c>
      <c r="D122" s="4" t="str">
        <f>CONCATENATE($A122," Over")</f>
        <v>LAC Over</v>
      </c>
      <c r="E122" s="4" t="str">
        <f>CONCATENATE($A122," Under")</f>
        <v>LAC Under</v>
      </c>
      <c r="F122" s="4" t="str">
        <f>CONCATENATE($A122," Over")</f>
        <v>LAC Over</v>
      </c>
      <c r="G122" s="4" t="str">
        <f t="shared" ref="G122:H122" si="434">CONCATENATE($A122," Under")</f>
        <v>LAC Under</v>
      </c>
      <c r="H122" s="4" t="str">
        <f t="shared" si="434"/>
        <v>LAC Under</v>
      </c>
      <c r="I122" s="4" t="str">
        <f>CONCATENATE($A122," Over")</f>
        <v>LAC Over</v>
      </c>
      <c r="J122" s="4" t="str">
        <f t="shared" ref="J122:L122" si="435">CONCATENATE($A122," Under")</f>
        <v>LAC Under</v>
      </c>
      <c r="K122" s="4" t="str">
        <f t="shared" si="435"/>
        <v>LAC Under</v>
      </c>
      <c r="L122" s="4" t="str">
        <f t="shared" si="435"/>
        <v>LAC Under</v>
      </c>
      <c r="M122" s="4" t="str">
        <f>CONCATENATE($A122," Over")</f>
        <v>LAC Over</v>
      </c>
      <c r="N122" s="4" t="str">
        <f t="shared" ref="N122:O122" si="436">CONCATENATE($A122," Under")</f>
        <v>LAC Under</v>
      </c>
      <c r="O122" s="4" t="str">
        <f t="shared" si="436"/>
        <v>LAC Under</v>
      </c>
      <c r="P122" s="4" t="str">
        <f t="shared" si="428"/>
        <v>LAC Under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t="12.75" x14ac:dyDescent="0.2">
      <c r="A123" s="7" t="s">
        <v>64</v>
      </c>
      <c r="B123" s="4" t="str">
        <f t="shared" si="433"/>
        <v>PHO Over</v>
      </c>
      <c r="C123" s="4" t="str">
        <f>CONCATENATE($A123," Over")</f>
        <v>PHO Over</v>
      </c>
      <c r="D123" s="4" t="str">
        <f>CONCATENATE($A123," Under")</f>
        <v>PHO Under</v>
      </c>
      <c r="E123" s="4" t="str">
        <f>CONCATENATE($A123," Over")</f>
        <v>PHO Over</v>
      </c>
      <c r="F123" s="4" t="str">
        <f t="shared" ref="F123:G123" si="437">CONCATENATE($A123," Under")</f>
        <v>PHO Under</v>
      </c>
      <c r="G123" s="4" t="str">
        <f t="shared" si="437"/>
        <v>PHO Under</v>
      </c>
      <c r="H123" s="4" t="str">
        <f>CONCATENATE($A123," Over")</f>
        <v>PHO Over</v>
      </c>
      <c r="I123" s="4" t="str">
        <f t="shared" ref="I123:K123" si="438">CONCATENATE($A123," Under")</f>
        <v>PHO Under</v>
      </c>
      <c r="J123" s="4" t="str">
        <f t="shared" si="438"/>
        <v>PHO Under</v>
      </c>
      <c r="K123" s="4" t="str">
        <f t="shared" si="438"/>
        <v>PHO Under</v>
      </c>
      <c r="L123" s="4" t="str">
        <f>CONCATENATE($A123," Over")</f>
        <v>PHO Over</v>
      </c>
      <c r="M123" s="4" t="str">
        <f t="shared" ref="M123:O123" si="439">CONCATENATE($A123," Under")</f>
        <v>PHO Under</v>
      </c>
      <c r="N123" s="4" t="str">
        <f t="shared" si="439"/>
        <v>PHO Under</v>
      </c>
      <c r="O123" s="4" t="str">
        <f t="shared" si="439"/>
        <v>PHO Under</v>
      </c>
      <c r="P123" s="4" t="str">
        <f t="shared" si="428"/>
        <v>PHO Under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t="12.75" x14ac:dyDescent="0.2">
      <c r="A124" s="2"/>
      <c r="B124" s="2" t="str">
        <f t="shared" ref="B124:P124" si="440">IF(AND(B118=$H109,B119=$H110,B120=$H111,B121=$H112,B122=$H113,B123=$H114),"Yes","No")</f>
        <v>No</v>
      </c>
      <c r="C124" s="2" t="str">
        <f t="shared" si="440"/>
        <v>No</v>
      </c>
      <c r="D124" s="2" t="str">
        <f t="shared" si="440"/>
        <v>No</v>
      </c>
      <c r="E124" s="2" t="str">
        <f t="shared" si="440"/>
        <v>No</v>
      </c>
      <c r="F124" s="2" t="str">
        <f t="shared" si="440"/>
        <v>No</v>
      </c>
      <c r="G124" s="2" t="str">
        <f t="shared" si="440"/>
        <v>No</v>
      </c>
      <c r="H124" s="2" t="str">
        <f t="shared" si="440"/>
        <v>No</v>
      </c>
      <c r="I124" s="2" t="str">
        <f t="shared" si="440"/>
        <v>No</v>
      </c>
      <c r="J124" s="2" t="str">
        <f t="shared" si="440"/>
        <v>No</v>
      </c>
      <c r="K124" s="2" t="str">
        <f t="shared" si="440"/>
        <v>No</v>
      </c>
      <c r="L124" s="2" t="str">
        <f t="shared" si="440"/>
        <v>No</v>
      </c>
      <c r="M124" s="2" t="str">
        <f t="shared" si="440"/>
        <v>No</v>
      </c>
      <c r="N124" s="2" t="str">
        <f t="shared" si="440"/>
        <v>No</v>
      </c>
      <c r="O124" s="2" t="str">
        <f t="shared" si="440"/>
        <v>No</v>
      </c>
      <c r="P124" s="2" t="str">
        <f t="shared" si="440"/>
        <v>No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t="12.75" x14ac:dyDescent="0.2">
      <c r="A125" s="2"/>
      <c r="B125" s="2">
        <f t="shared" ref="B125:P125" si="441">IF(B118=$H$100,IF(B119=$H$101,IF(B120=$H$102,IF(B121=$H$103,IF(B122=$H$104,IF(B123=$H$105,6,5),4),3),2),1),0)</f>
        <v>3</v>
      </c>
      <c r="C125" s="2">
        <f t="shared" si="441"/>
        <v>4</v>
      </c>
      <c r="D125" s="2">
        <f t="shared" si="441"/>
        <v>4</v>
      </c>
      <c r="E125" s="2">
        <f t="shared" si="441"/>
        <v>2</v>
      </c>
      <c r="F125" s="2">
        <f t="shared" si="441"/>
        <v>2</v>
      </c>
      <c r="G125" s="2">
        <f t="shared" si="441"/>
        <v>2</v>
      </c>
      <c r="H125" s="2">
        <f t="shared" si="441"/>
        <v>1</v>
      </c>
      <c r="I125" s="2">
        <f t="shared" si="441"/>
        <v>1</v>
      </c>
      <c r="J125" s="2">
        <f t="shared" si="441"/>
        <v>1</v>
      </c>
      <c r="K125" s="2">
        <f t="shared" si="441"/>
        <v>1</v>
      </c>
      <c r="L125" s="2">
        <f t="shared" si="441"/>
        <v>0</v>
      </c>
      <c r="M125" s="2">
        <f t="shared" si="441"/>
        <v>0</v>
      </c>
      <c r="N125" s="2">
        <f t="shared" si="441"/>
        <v>0</v>
      </c>
      <c r="O125" s="2">
        <f t="shared" si="441"/>
        <v>0</v>
      </c>
      <c r="P125" s="2">
        <f t="shared" si="441"/>
        <v>0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t="12.75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12.75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2" ht="12.75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ht="12.7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ht="12.7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ht="12.7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ht="12.7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ht="12.7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ht="12.7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ht="12.7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ht="12.7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ht="12.7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ht="12.7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ht="12.7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 spans="1:42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 spans="1:42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 spans="1:42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 spans="1:42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spans="1:42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spans="1:42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 spans="1:42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</row>
    <row r="359" spans="1:42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</row>
    <row r="360" spans="1:42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 spans="1:42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 spans="1:42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 spans="1:42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</row>
    <row r="375" spans="1:42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 spans="1:42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</row>
    <row r="407" spans="1:42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 spans="1:42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spans="1:42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spans="1:42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spans="1:42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spans="1:42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spans="1:42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spans="1:42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spans="1:42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spans="1:42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spans="1:42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spans="1:42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spans="1:42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spans="1:42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spans="1:42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spans="1:42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spans="1:42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spans="1:42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spans="1:42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spans="1:42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spans="1:42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spans="1:42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</row>
    <row r="470" spans="1:42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 spans="1:42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</row>
    <row r="472" spans="1:42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</row>
    <row r="473" spans="1:42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 spans="1:42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 spans="1:42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 spans="1:42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 spans="1:42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 spans="1:42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</row>
    <row r="479" spans="1:42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</row>
    <row r="480" spans="1:42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</row>
    <row r="481" spans="1:42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 spans="1:42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</row>
    <row r="483" spans="1:42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 spans="1:42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 spans="1:42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 spans="1:42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 spans="1:42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</row>
    <row r="488" spans="1:42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</row>
    <row r="489" spans="1:42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</row>
    <row r="490" spans="1:42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 spans="1:42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</row>
    <row r="492" spans="1:42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</row>
    <row r="493" spans="1:42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</row>
    <row r="494" spans="1:42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</row>
    <row r="495" spans="1:42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</row>
    <row r="496" spans="1:42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</row>
    <row r="497" spans="1:42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</row>
    <row r="498" spans="1:42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</row>
    <row r="499" spans="1:42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</row>
    <row r="500" spans="1:42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</row>
    <row r="501" spans="1:42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 spans="1:42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 spans="1:42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 spans="1:42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</row>
    <row r="505" spans="1:42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 spans="1:42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 spans="1:42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</row>
    <row r="508" spans="1:42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 spans="1:42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 spans="1:42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 spans="1:42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</row>
    <row r="512" spans="1:42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</row>
    <row r="513" spans="1:42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</row>
    <row r="514" spans="1:42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 spans="1:42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 spans="1:42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</row>
    <row r="517" spans="1:42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 spans="1:42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 spans="1:42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 spans="1:42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 spans="1:42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</row>
    <row r="522" spans="1:42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</row>
    <row r="523" spans="1:42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 spans="1:42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 spans="1:42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 spans="1:42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 spans="1:42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 spans="1:42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 spans="1:42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 spans="1:42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 spans="1:42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 spans="1:42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</row>
    <row r="533" spans="1:42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 spans="1:42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</row>
    <row r="535" spans="1:42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</row>
    <row r="536" spans="1:42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</row>
    <row r="537" spans="1:42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 spans="1:42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 spans="1:42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 spans="1:42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 spans="1:42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</row>
    <row r="542" spans="1:42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 spans="1:42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 spans="1:42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 spans="1:42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 spans="1:42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 spans="1:42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 spans="1:42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 spans="1:42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 spans="1:42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 spans="1:42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ht="12.7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ht="12.7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ht="12.7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ht="12.7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ht="12.7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ht="12.7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ht="12.7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ht="12.7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ht="12.7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ht="12.7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ht="12.7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ht="12.7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 spans="1:42" ht="12.7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 spans="1:42" ht="12.7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spans="1:42" ht="12.7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 spans="1:42" ht="12.7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 spans="1:42" ht="12.7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spans="1:42" ht="12.7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 spans="1:42" ht="12.7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 spans="1:42" ht="12.7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spans="1:42" ht="12.7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 spans="1:42" ht="12.7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 spans="1:42" ht="12.7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 spans="1:42" ht="12.7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 ht="12.7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 spans="1:42" ht="12.7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 spans="1:42" ht="12.7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 spans="1:42" ht="12.7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 spans="1:42" ht="12.7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 ht="12.7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spans="1:42" ht="12.7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 spans="1:42" ht="12.7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 spans="1:42" ht="12.7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spans="1:42" ht="12.7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 spans="1:42" ht="12.7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 spans="1:42" ht="12.7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 spans="1:42" ht="12.7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 spans="1:42" ht="12.7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 spans="1:42" ht="12.7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 spans="1:42" ht="12.7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 spans="1:42" ht="12.7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 spans="1:42" ht="12.7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 spans="1:42" ht="12.7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 spans="1:42" ht="12.7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 spans="1:42" ht="12.7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 spans="1:42" ht="12.7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 spans="1:42" ht="12.7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spans="1:42" ht="12.7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spans="1:42" ht="12.7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 ht="12.7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 spans="1:42" ht="12.7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 spans="1:42" ht="12.7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 spans="1:42" ht="12.7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spans="1:42" ht="12.7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 spans="1:42" ht="12.7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 spans="1:42" ht="12.7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 spans="1:42" ht="12.7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 spans="1:42" ht="12.7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 spans="1:42" ht="12.7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 ht="12.7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 ht="12.7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 ht="12.7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 ht="12.7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 spans="1:42" ht="12.7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 ht="12.7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spans="1:42" ht="12.7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 spans="1:42" ht="12.7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 spans="1:42" ht="12.7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 ht="12.7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 ht="12.7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 ht="12.7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 ht="12.7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 ht="12.7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 ht="12.7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 spans="1:42" ht="12.7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 ht="12.7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spans="1:42" ht="12.7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 ht="12.7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 ht="12.7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 spans="1:42" ht="12.7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spans="1:42" ht="12.7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 spans="1:42" ht="12.7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 ht="12.7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spans="1:42" ht="12.7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 ht="12.7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spans="1:42" ht="12.7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 ht="12.7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 ht="12.7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 ht="12.7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 ht="12.7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 ht="12.7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 ht="12.7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 ht="12.7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 ht="12.7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 ht="12.7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 ht="12.7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 ht="12.7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 ht="12.7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 ht="12.7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 ht="12.7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 ht="12.7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 ht="12.7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 ht="12.7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spans="1:42" ht="12.7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 ht="12.7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spans="1:42" ht="12.7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 ht="12.7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spans="1:42" ht="12.7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 ht="12.7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 ht="12.7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spans="1:42" ht="12.7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spans="1:42" ht="12.7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spans="1:42" ht="12.7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 ht="12.7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spans="1:42" ht="12.7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 ht="12.7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spans="1:42" ht="12.7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spans="1:42" ht="12.7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spans="1:42" ht="12.7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spans="1:42" ht="12.7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spans="1:42" ht="12.7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 ht="12.7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 ht="12.7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 ht="12.7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 spans="1:42" ht="12.7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 ht="12.7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 ht="12.7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spans="1:42" ht="12.7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 ht="12.7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 ht="12.7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 ht="12.7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 ht="12.7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 ht="12.7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 ht="12.7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 ht="12.7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spans="1:42" ht="12.7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spans="1:42" ht="12.7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 ht="12.7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spans="1:42" ht="12.7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spans="1:42" ht="12.7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 ht="12.7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 ht="12.7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 spans="1:42" ht="12.7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 spans="1:42" ht="12.7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 spans="1:42" ht="12.7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 spans="1:42" ht="12.7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 spans="1:42" ht="12.7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 spans="1:42" ht="12.7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 spans="1:42" ht="12.7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 spans="1:42" ht="12.7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 spans="1:42" ht="12.7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 spans="1:42" ht="12.7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 spans="1:42" ht="12.7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 spans="1:42" ht="12.7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 spans="1:42" ht="12.7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 spans="1:42" ht="12.7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 spans="1:42" ht="12.7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 spans="1:42" ht="12.7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 spans="1:42" ht="12.7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 spans="1:42" ht="12.7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 spans="1:42" ht="12.7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 spans="1:42" ht="12.7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 spans="1:42" ht="12.7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 spans="1:42" ht="12.7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 spans="1:42" ht="12.7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 spans="1:42" ht="12.7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 spans="1:42" ht="12.7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 spans="1:42" ht="12.7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spans="1:42" ht="12.7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 spans="1:42" ht="12.7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 spans="1:42" ht="12.7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 spans="1:42" ht="12.7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 spans="1:42" ht="12.7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 spans="1:42" ht="12.7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 spans="1:42" ht="12.7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 spans="1:42" ht="12.7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 spans="1:42" ht="12.7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 spans="1:42" ht="12.7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 spans="1:42" ht="12.7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 spans="1:42" ht="12.7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spans="1:42" ht="12.7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 spans="1:42" ht="12.7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 spans="1:42" ht="12.7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 spans="1:42" ht="12.7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 spans="1:42" ht="12.7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 spans="1:42" ht="12.7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 spans="1:42" ht="12.7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spans="1:42" ht="12.7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 spans="1:42" ht="12.7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spans="1:42" ht="12.7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 spans="1:42" ht="12.7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 spans="1:42" ht="12.7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 spans="1:42" ht="12.7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 spans="1:42" ht="12.7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 spans="1:42" ht="12.7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 spans="1:42" ht="12.7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 spans="1:42" ht="12.7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spans="1:42" ht="12.7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spans="1:42" ht="12.7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ht="12.7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spans="1:42" ht="12.7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 spans="1:42" ht="12.7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spans="1:42" ht="12.7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 spans="1:42" ht="12.7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 spans="1:42" ht="12.7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 spans="1:42" ht="12.7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 spans="1:42" ht="12.7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 spans="1:42" ht="12.7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 spans="1:42" ht="12.7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 spans="1:42" ht="12.7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 spans="1:42" ht="12.7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 spans="1:42" ht="12.7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spans="1:42" ht="12.7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spans="1:42" ht="12.7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 spans="1:42" ht="12.7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 spans="1:42" ht="12.7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spans="1:42" ht="12.7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spans="1:42" ht="12.7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spans="1:42" ht="12.7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 spans="1:42" ht="12.7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spans="1:42" ht="12.7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spans="1:42" ht="12.7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 spans="1:42" ht="12.7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spans="1:42" ht="12.7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 spans="1:42" ht="12.7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 spans="1:42" ht="12.7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 spans="1:42" ht="12.7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 spans="1:42" ht="12.7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 spans="1:42" ht="12.7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 spans="1:42" ht="12.7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 spans="1:42" ht="12.7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 spans="1:42" ht="12.7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 spans="1:42" ht="12.7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 spans="1:42" ht="12.7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 spans="1:42" ht="12.7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 spans="1:42" ht="12.7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 spans="1:42" ht="12.7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 spans="1:42" ht="12.7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 spans="1:42" ht="12.7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 spans="1:42" ht="12.7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 spans="1:42" ht="12.7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 spans="1:42" ht="12.7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spans="1:42" ht="12.7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spans="1:42" ht="12.7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spans="1:42" ht="12.7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spans="1:42" ht="12.7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 spans="1:42" ht="12.7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 spans="1:42" ht="12.7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 spans="1:42" ht="12.7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 spans="1:42" ht="12.7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 spans="1:42" ht="12.7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 spans="1:42" ht="12.7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 spans="1:42" ht="12.7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spans="1:42" ht="12.7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spans="1:42" ht="12.7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spans="1:42" ht="12.7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 spans="1:42" ht="12.7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 spans="1:42" ht="12.7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 spans="1:42" ht="12.7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 spans="1:42" ht="12.7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 spans="1:42" ht="12.7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 spans="1:42" ht="12.7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 spans="1:42" ht="12.7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 spans="1:42" ht="12.7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 spans="1:42" ht="12.7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 spans="1:42" ht="12.7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 spans="1:42" ht="12.7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 spans="1:42" ht="12.7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spans="1:42" ht="12.7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spans="1:42" ht="12.7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 spans="1:42" ht="12.7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spans="1:42" ht="12.7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 spans="1:42" ht="12.7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spans="1:42" ht="12.7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 spans="1:42" ht="12.7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 spans="1:42" ht="12.7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 spans="1:42" ht="12.7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 spans="1:42" ht="12.7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 spans="1:42" ht="12.7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spans="1:42" ht="12.7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spans="1:42" ht="12.7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 spans="1:42" ht="12.7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 spans="1:42" ht="12.7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 spans="1:42" ht="12.7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 spans="1:42" ht="12.7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 spans="1:42" ht="12.7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 spans="1:42" ht="12.7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 spans="1:42" ht="12.7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 spans="1:42" ht="12.7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 spans="1:42" ht="12.7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 spans="1:42" ht="12.7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 spans="1:42" ht="12.7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 spans="1:42" ht="12.7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 spans="1:42" ht="12.7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spans="1:42" ht="12.7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spans="1:42" ht="12.7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 spans="1:42" ht="12.7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spans="1:42" ht="12.7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 spans="1:42" ht="12.7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spans="1:42" ht="12.7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 spans="1:42" ht="12.7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 spans="1:42" ht="12.7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 spans="1:42" ht="12.7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 spans="1:42" ht="12.7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 spans="1:42" ht="12.7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 spans="1:42" ht="12.7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spans="1:42" ht="12.7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 spans="1:42" ht="12.7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 spans="1:42" ht="12.7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 spans="1:42" ht="12.7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 spans="1:42" ht="12.7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 spans="1:42" ht="12.7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 spans="1:42" ht="12.7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 spans="1:42" ht="12.7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 spans="1:42" ht="12.7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 spans="1:42" ht="12.7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 spans="1:42" ht="12.7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 spans="1:42" ht="12.7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 spans="1:42" ht="12.7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 spans="1:42" ht="12.7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 spans="1:42" ht="12.7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 spans="1:42" ht="12.7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 spans="1:42" ht="12.7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 spans="1:42" ht="12.7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 spans="1:42" ht="12.7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 spans="1:42" ht="12.7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 spans="1:42" ht="12.7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 spans="1:42" ht="12.7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 spans="1:42" ht="12.7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 spans="1:42" ht="12.7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 spans="1:42" ht="12.7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 spans="1:42" ht="12.7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 spans="1:42" ht="12.7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 spans="1:42" ht="12.7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 spans="1:42" ht="12.7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spans="1:42" ht="12.7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 spans="1:42" ht="12.7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 spans="1:42" ht="12.7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 spans="1:42" ht="12.7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 spans="1:42" ht="12.7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 spans="1:42" ht="12.7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 spans="1:42" ht="12.7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 spans="1:42" ht="12.7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 spans="1:42" ht="12.7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 spans="1:42" ht="12.7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 spans="1:42" ht="12.7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 spans="1:42" ht="12.7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spans="1:42" ht="12.7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 spans="1:42" ht="12.7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 spans="1:42" ht="12.7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 spans="1:42" ht="12.7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 spans="1:42" ht="12.7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 spans="1:42" ht="12.7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 spans="1:42" ht="12.7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 spans="1:42" ht="12.7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 spans="1:42" ht="12.7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 spans="1:42" ht="12.7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 spans="1:42" ht="12.7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 spans="1:42" ht="12.7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 spans="1:42" ht="12.7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spans="1:42" ht="12.7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 spans="1:42" ht="12.7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 spans="1:42" ht="12.7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 spans="1:42" ht="12.7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 spans="1:42" ht="12.7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 spans="1:42" ht="12.7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 spans="1:42" ht="12.7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 spans="1:42" ht="12.7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 spans="1:42" ht="12.7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 spans="1:42" ht="12.7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  <row r="964" spans="1:42" ht="12.7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</row>
    <row r="965" spans="1:42" ht="12.7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</row>
    <row r="966" spans="1:42" ht="12.7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</row>
    <row r="967" spans="1:42" ht="12.7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</row>
    <row r="968" spans="1:42" ht="12.7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</row>
    <row r="969" spans="1:42" ht="12.7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</row>
    <row r="970" spans="1:42" ht="12.7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</row>
    <row r="971" spans="1:42" ht="12.7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</row>
    <row r="972" spans="1:42" ht="12.7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</row>
    <row r="973" spans="1:42" ht="12.7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</row>
    <row r="974" spans="1:42" ht="12.7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</row>
    <row r="975" spans="1:42" ht="12.7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</row>
    <row r="976" spans="1:42" ht="12.7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</row>
    <row r="977" spans="1:42" ht="12.7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</row>
    <row r="978" spans="1:42" ht="12.7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</row>
    <row r="979" spans="1:42" ht="12.7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</row>
    <row r="980" spans="1:42" ht="12.7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</row>
    <row r="981" spans="1:42" ht="12.7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</row>
    <row r="982" spans="1:42" ht="12.7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 spans="1:42" ht="12.7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</row>
    <row r="984" spans="1:42" ht="12.7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</row>
    <row r="985" spans="1:42" ht="12.7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</row>
    <row r="986" spans="1:42" ht="12.7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</row>
    <row r="987" spans="1:42" ht="12.7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</row>
    <row r="988" spans="1:42" ht="12.7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</row>
    <row r="989" spans="1:42" ht="12.7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</row>
    <row r="990" spans="1:42" ht="12.7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 spans="1:42" ht="12.7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</row>
    <row r="992" spans="1:42" ht="12.7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</row>
    <row r="993" spans="1:42" ht="12.7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</row>
    <row r="994" spans="1:42" ht="12.7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</row>
    <row r="995" spans="1:42" ht="12.7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</row>
    <row r="996" spans="1:42" ht="12.7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</row>
    <row r="997" spans="1:42" ht="12.7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</row>
    <row r="998" spans="1:42" ht="12.7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</row>
    <row r="999" spans="1:42" ht="12.7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</row>
    <row r="1000" spans="1:42" ht="12.7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</row>
    <row r="1001" spans="1:42" ht="12.75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</row>
    <row r="1002" spans="1:42" ht="12.75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</row>
    <row r="1003" spans="1:42" ht="12.75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</row>
    <row r="1004" spans="1:42" ht="12.75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</row>
    <row r="1005" spans="1:42" ht="12.75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</row>
    <row r="1006" spans="1:42" ht="12.75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</row>
    <row r="1007" spans="1:42" ht="12.75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</row>
    <row r="1008" spans="1:42" ht="12.75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</row>
    <row r="1009" spans="1:42" ht="12.75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</row>
    <row r="1010" spans="1:42" ht="12.75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</row>
    <row r="1011" spans="1:42" ht="12.75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</row>
    <row r="1012" spans="1:42" ht="12.75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</row>
    <row r="1013" spans="1:42" ht="12.75" x14ac:dyDescent="0.2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</row>
    <row r="1014" spans="1:42" ht="12.75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</row>
    <row r="1015" spans="1:42" ht="12.75" x14ac:dyDescent="0.2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</row>
    <row r="1016" spans="1:42" ht="12.75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</row>
    <row r="1017" spans="1:42" ht="12.75" x14ac:dyDescent="0.2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</row>
    <row r="1018" spans="1:42" ht="12.75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</row>
    <row r="1019" spans="1:42" ht="12.75" x14ac:dyDescent="0.2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</row>
    <row r="1020" spans="1:42" ht="12.75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</row>
    <row r="1021" spans="1:42" ht="12.75" x14ac:dyDescent="0.2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</row>
    <row r="1022" spans="1:42" ht="12.75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</row>
    <row r="1023" spans="1:42" ht="12.75" x14ac:dyDescent="0.2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</row>
    <row r="1024" spans="1:42" ht="12.75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</row>
    <row r="1025" spans="1:42" ht="12.75" x14ac:dyDescent="0.2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</row>
    <row r="1026" spans="1:42" ht="12.75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</row>
    <row r="1027" spans="1:42" ht="12.75" x14ac:dyDescent="0.2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</row>
    <row r="1028" spans="1:42" ht="12.75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</row>
    <row r="1029" spans="1:42" ht="12.75" x14ac:dyDescent="0.2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</row>
    <row r="1030" spans="1:42" ht="12.75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</row>
    <row r="1031" spans="1:42" ht="12.75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</row>
    <row r="1032" spans="1:42" ht="12.75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</row>
    <row r="1033" spans="1:42" ht="12.75" x14ac:dyDescent="0.2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</row>
    <row r="1034" spans="1:42" ht="12.75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</row>
    <row r="1035" spans="1:42" ht="12.75" x14ac:dyDescent="0.2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</row>
    <row r="1036" spans="1:42" ht="12.75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</row>
    <row r="1037" spans="1:42" ht="12.75" x14ac:dyDescent="0.2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</row>
  </sheetData>
  <conditionalFormatting sqref="A10:AP10 A15:AP15 A20:AP20 A25:AP25 A39:AP39 A45:AP45 A51:AP51 A57 B57:B58 C57:AP57 A59:A64 B63:AP64 B72:Z72 B77:Z77 B82:Z82 B87:Z87 B96:Z96 B114:AI114 B124:P124">
    <cfRule type="containsText" dxfId="180" priority="1" operator="containsText" text="Yes">
      <formula>NOT(ISERROR(SEARCH(("Yes"),(A10))))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/>
  </sheetViews>
  <sheetFormatPr defaultColWidth="12.5703125" defaultRowHeight="15.75" customHeight="1" x14ac:dyDescent="0.2"/>
  <sheetData>
    <row r="1" spans="1:26" x14ac:dyDescent="0.2">
      <c r="A1" s="4"/>
      <c r="B1" s="6" t="s">
        <v>79</v>
      </c>
      <c r="C1" s="6" t="s">
        <v>80</v>
      </c>
      <c r="D1" s="6" t="s">
        <v>81</v>
      </c>
      <c r="E1" s="6" t="s">
        <v>82</v>
      </c>
      <c r="F1" s="6" t="s">
        <v>83</v>
      </c>
      <c r="G1" s="6" t="s">
        <v>84</v>
      </c>
      <c r="H1" s="6" t="s">
        <v>85</v>
      </c>
      <c r="I1" s="4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4" t="s">
        <v>23</v>
      </c>
      <c r="B2" s="4">
        <v>17</v>
      </c>
      <c r="C2" s="4">
        <v>18</v>
      </c>
      <c r="D2" s="4">
        <v>-4</v>
      </c>
      <c r="E2" s="4">
        <v>23</v>
      </c>
      <c r="F2" s="4"/>
      <c r="G2" s="2"/>
      <c r="H2" s="2"/>
      <c r="I2" s="4">
        <f t="shared" ref="I2:I31" si="0">COUNTIF($B2:H2,"&gt;0")</f>
        <v>3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4" t="s">
        <v>18</v>
      </c>
      <c r="B3" s="4">
        <v>-9</v>
      </c>
      <c r="C3" s="4">
        <v>-10</v>
      </c>
      <c r="D3" s="4">
        <v>-5</v>
      </c>
      <c r="E3" s="4">
        <v>-23</v>
      </c>
      <c r="F3" s="4"/>
      <c r="G3" s="2"/>
      <c r="H3" s="2"/>
      <c r="I3" s="4">
        <f t="shared" si="0"/>
        <v>0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4" t="s">
        <v>22</v>
      </c>
      <c r="B4" s="4">
        <v>-3</v>
      </c>
      <c r="C4" s="4">
        <v>12</v>
      </c>
      <c r="D4" s="4">
        <v>5</v>
      </c>
      <c r="E4" s="4">
        <v>-4</v>
      </c>
      <c r="F4" s="4"/>
      <c r="G4" s="2"/>
      <c r="H4" s="2"/>
      <c r="I4" s="4">
        <f t="shared" si="0"/>
        <v>2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4" t="s">
        <v>9</v>
      </c>
      <c r="B5" s="4">
        <v>5</v>
      </c>
      <c r="C5" s="4">
        <v>3</v>
      </c>
      <c r="D5" s="4">
        <v>-12</v>
      </c>
      <c r="E5" s="4">
        <v>4</v>
      </c>
      <c r="F5" s="4"/>
      <c r="G5" s="2"/>
      <c r="H5" s="2"/>
      <c r="I5" s="4">
        <f t="shared" si="0"/>
        <v>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4" t="s">
        <v>86</v>
      </c>
      <c r="B6" s="12">
        <v>47</v>
      </c>
      <c r="C6" s="12">
        <v>33</v>
      </c>
      <c r="D6" s="4">
        <v>-2</v>
      </c>
      <c r="E6" s="4">
        <v>11</v>
      </c>
      <c r="F6" s="4">
        <v>16</v>
      </c>
      <c r="G6" s="2"/>
      <c r="H6" s="2"/>
      <c r="I6" s="4">
        <f t="shared" si="0"/>
        <v>4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4" t="s">
        <v>87</v>
      </c>
      <c r="B7" s="4">
        <v>-6</v>
      </c>
      <c r="C7" s="4">
        <v>-21</v>
      </c>
      <c r="D7" s="4">
        <v>-16</v>
      </c>
      <c r="E7" s="4"/>
      <c r="F7" s="4"/>
      <c r="G7" s="2"/>
      <c r="H7" s="2"/>
      <c r="I7" s="4">
        <f t="shared" si="0"/>
        <v>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4" t="s">
        <v>10</v>
      </c>
      <c r="B8" s="4">
        <v>-14</v>
      </c>
      <c r="C8" s="4">
        <v>-3</v>
      </c>
      <c r="D8" s="4">
        <v>-38</v>
      </c>
      <c r="E8" s="4">
        <v>7</v>
      </c>
      <c r="F8" s="4"/>
      <c r="G8" s="2"/>
      <c r="H8" s="2"/>
      <c r="I8" s="4">
        <f t="shared" si="0"/>
        <v>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4" t="s">
        <v>24</v>
      </c>
      <c r="B9" s="4">
        <v>17</v>
      </c>
      <c r="C9" s="4">
        <v>-32</v>
      </c>
      <c r="D9" s="4">
        <v>-7</v>
      </c>
      <c r="E9" s="4"/>
      <c r="F9" s="4"/>
      <c r="G9" s="2"/>
      <c r="H9" s="2"/>
      <c r="I9" s="4">
        <f t="shared" si="0"/>
        <v>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4" t="s">
        <v>88</v>
      </c>
      <c r="B10" s="4">
        <v>-32</v>
      </c>
      <c r="C10" s="4">
        <v>53</v>
      </c>
      <c r="D10" s="4">
        <v>-17</v>
      </c>
      <c r="E10" s="4">
        <v>-3</v>
      </c>
      <c r="F10" s="4">
        <v>-33</v>
      </c>
      <c r="G10" s="2"/>
      <c r="H10" s="2"/>
      <c r="I10" s="4">
        <f t="shared" si="0"/>
        <v>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4" t="s">
        <v>34</v>
      </c>
      <c r="B11" s="4">
        <v>-3</v>
      </c>
      <c r="C11" s="4">
        <v>9</v>
      </c>
      <c r="D11" s="4">
        <v>9</v>
      </c>
      <c r="E11" s="4">
        <v>33</v>
      </c>
      <c r="F11" s="4"/>
      <c r="G11" s="2"/>
      <c r="H11" s="2"/>
      <c r="I11" s="4">
        <f t="shared" si="0"/>
        <v>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19</v>
      </c>
      <c r="B12" s="2">
        <v>9</v>
      </c>
      <c r="C12" s="2">
        <v>10</v>
      </c>
      <c r="D12" s="2"/>
      <c r="E12" s="2"/>
      <c r="F12" s="2"/>
      <c r="G12" s="2"/>
      <c r="H12" s="2"/>
      <c r="I12" s="4">
        <f t="shared" si="0"/>
        <v>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78</v>
      </c>
      <c r="B13" s="2">
        <v>-16</v>
      </c>
      <c r="C13" s="2">
        <v>-1</v>
      </c>
      <c r="D13" s="2"/>
      <c r="E13" s="2"/>
      <c r="F13" s="2"/>
      <c r="G13" s="2"/>
      <c r="H13" s="2"/>
      <c r="I13" s="4">
        <f t="shared" si="0"/>
        <v>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 t="s">
        <v>70</v>
      </c>
      <c r="B14" s="2">
        <v>17</v>
      </c>
      <c r="C14" s="2">
        <v>21</v>
      </c>
      <c r="D14" s="2"/>
      <c r="E14" s="2"/>
      <c r="F14" s="2"/>
      <c r="G14" s="2"/>
      <c r="H14" s="2"/>
      <c r="I14" s="4">
        <f t="shared" si="0"/>
        <v>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 t="s">
        <v>89</v>
      </c>
      <c r="B15" s="2">
        <v>-17</v>
      </c>
      <c r="C15" s="2">
        <v>25</v>
      </c>
      <c r="D15" s="2"/>
      <c r="E15" s="2"/>
      <c r="F15" s="2"/>
      <c r="G15" s="2"/>
      <c r="H15" s="2"/>
      <c r="I15" s="4">
        <f t="shared" si="0"/>
        <v>1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 t="s">
        <v>90</v>
      </c>
      <c r="B16" s="2">
        <v>-9</v>
      </c>
      <c r="C16" s="2">
        <v>-9</v>
      </c>
      <c r="D16" s="2">
        <v>-41</v>
      </c>
      <c r="E16" s="2">
        <v>-25</v>
      </c>
      <c r="F16" s="2"/>
      <c r="G16" s="2"/>
      <c r="H16" s="2"/>
      <c r="I16" s="4">
        <f t="shared" si="0"/>
        <v>0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 t="s">
        <v>32</v>
      </c>
      <c r="B17" s="2">
        <v>16</v>
      </c>
      <c r="C17" s="2">
        <v>1</v>
      </c>
      <c r="D17" s="2">
        <v>19</v>
      </c>
      <c r="E17" s="2"/>
      <c r="F17" s="2"/>
      <c r="G17" s="2"/>
      <c r="H17" s="2"/>
      <c r="I17" s="4">
        <f t="shared" si="0"/>
        <v>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 t="s">
        <v>91</v>
      </c>
      <c r="B18" s="2">
        <v>14</v>
      </c>
      <c r="C18" s="2">
        <v>6</v>
      </c>
      <c r="D18" s="2">
        <v>4</v>
      </c>
      <c r="E18" s="2"/>
      <c r="F18" s="2"/>
      <c r="G18" s="2"/>
      <c r="H18" s="2"/>
      <c r="I18" s="4">
        <f t="shared" si="0"/>
        <v>3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 t="s">
        <v>8</v>
      </c>
      <c r="B19" s="2">
        <v>8</v>
      </c>
      <c r="C19" s="2">
        <v>3</v>
      </c>
      <c r="D19" s="2">
        <v>29</v>
      </c>
      <c r="E19" s="2">
        <v>-10</v>
      </c>
      <c r="F19" s="2"/>
      <c r="G19" s="2"/>
      <c r="H19" s="2"/>
      <c r="I19" s="4">
        <f t="shared" si="0"/>
        <v>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7</v>
      </c>
      <c r="B20" s="2">
        <v>-29</v>
      </c>
      <c r="C20" s="2">
        <v>-19</v>
      </c>
      <c r="D20" s="2"/>
      <c r="E20" s="2"/>
      <c r="F20" s="2"/>
      <c r="G20" s="2"/>
      <c r="H20" s="2"/>
      <c r="I20" s="4">
        <f t="shared" si="0"/>
        <v>0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11</v>
      </c>
      <c r="B21" s="2">
        <v>2</v>
      </c>
      <c r="C21" s="2">
        <v>15</v>
      </c>
      <c r="D21" s="2">
        <v>10</v>
      </c>
      <c r="E21" s="2"/>
      <c r="F21" s="2"/>
      <c r="G21" s="2"/>
      <c r="H21" s="2"/>
      <c r="I21" s="4">
        <f t="shared" si="0"/>
        <v>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12</v>
      </c>
      <c r="B22" s="2">
        <v>3</v>
      </c>
      <c r="C22" s="2">
        <v>-15</v>
      </c>
      <c r="D22" s="2">
        <v>-4</v>
      </c>
      <c r="E22" s="2">
        <v>-30</v>
      </c>
      <c r="F22" s="2"/>
      <c r="G22" s="2"/>
      <c r="H22" s="2"/>
      <c r="I22" s="4">
        <f t="shared" si="0"/>
        <v>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 t="s">
        <v>92</v>
      </c>
      <c r="B23" s="2">
        <v>32</v>
      </c>
      <c r="C23" s="2">
        <v>30</v>
      </c>
      <c r="D23" s="2"/>
      <c r="E23" s="2"/>
      <c r="F23" s="2"/>
      <c r="G23" s="2"/>
      <c r="H23" s="2"/>
      <c r="I23" s="4">
        <f t="shared" si="0"/>
        <v>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64</v>
      </c>
      <c r="B24" s="2">
        <v>-2</v>
      </c>
      <c r="C24" s="2">
        <v>4</v>
      </c>
      <c r="D24" s="13">
        <v>-10</v>
      </c>
      <c r="E24" s="2"/>
      <c r="F24" s="2"/>
      <c r="G24" s="2"/>
      <c r="H24" s="2"/>
      <c r="I24" s="4">
        <f t="shared" si="0"/>
        <v>1</v>
      </c>
      <c r="J24" s="2"/>
      <c r="K24" s="2">
        <v>131</v>
      </c>
      <c r="L24" s="2">
        <v>98</v>
      </c>
      <c r="M24" s="2">
        <f>K24-L24</f>
        <v>33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25</v>
      </c>
      <c r="B25" s="2">
        <v>2</v>
      </c>
      <c r="C25" s="2">
        <v>-18</v>
      </c>
      <c r="D25" s="2">
        <v>-11</v>
      </c>
      <c r="E25" s="2"/>
      <c r="F25" s="2"/>
      <c r="G25" s="2"/>
      <c r="H25" s="2"/>
      <c r="I25" s="4">
        <f t="shared" si="0"/>
        <v>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65</v>
      </c>
      <c r="B26" s="2">
        <v>-2</v>
      </c>
      <c r="C26" s="2">
        <v>3</v>
      </c>
      <c r="D26" s="2"/>
      <c r="E26" s="2"/>
      <c r="F26" s="2"/>
      <c r="G26" s="2"/>
      <c r="H26" s="2"/>
      <c r="I26" s="4">
        <f t="shared" si="0"/>
        <v>1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93</v>
      </c>
      <c r="B27" s="2">
        <v>9</v>
      </c>
      <c r="C27" s="2">
        <v>9</v>
      </c>
      <c r="D27" s="2">
        <v>-9</v>
      </c>
      <c r="E27" s="2"/>
      <c r="F27" s="2"/>
      <c r="G27" s="2"/>
      <c r="H27" s="2"/>
      <c r="I27" s="4">
        <f t="shared" si="0"/>
        <v>2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94</v>
      </c>
      <c r="B28" s="2">
        <v>-8</v>
      </c>
      <c r="C28" s="2">
        <v>16</v>
      </c>
      <c r="D28" s="2">
        <v>38</v>
      </c>
      <c r="E28" s="2"/>
      <c r="F28" s="2"/>
      <c r="G28" s="2"/>
      <c r="H28" s="2"/>
      <c r="I28" s="4">
        <f t="shared" si="0"/>
        <v>2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33</v>
      </c>
      <c r="B29" s="2">
        <v>9</v>
      </c>
      <c r="C29" s="2">
        <v>-6</v>
      </c>
      <c r="D29" s="2">
        <v>41</v>
      </c>
      <c r="E29" s="2"/>
      <c r="F29" s="2"/>
      <c r="G29" s="2"/>
      <c r="H29" s="2"/>
      <c r="I29" s="4">
        <f t="shared" si="0"/>
        <v>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 t="s">
        <v>95</v>
      </c>
      <c r="B30" s="2">
        <v>6</v>
      </c>
      <c r="C30" s="2">
        <v>-16</v>
      </c>
      <c r="D30" s="2">
        <v>32</v>
      </c>
      <c r="E30" s="2"/>
      <c r="F30" s="2"/>
      <c r="G30" s="2"/>
      <c r="H30" s="2"/>
      <c r="I30" s="4">
        <f t="shared" si="0"/>
        <v>2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 t="s">
        <v>96</v>
      </c>
      <c r="B31" s="2">
        <v>-5</v>
      </c>
      <c r="C31" s="2">
        <v>2</v>
      </c>
      <c r="D31" s="2"/>
      <c r="E31" s="2"/>
      <c r="F31" s="2"/>
      <c r="G31" s="2"/>
      <c r="H31" s="2"/>
      <c r="I31" s="4">
        <f t="shared" si="0"/>
        <v>1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3"/>
  <sheetViews>
    <sheetView workbookViewId="0"/>
  </sheetViews>
  <sheetFormatPr defaultColWidth="12.5703125" defaultRowHeight="15.75" customHeight="1" x14ac:dyDescent="0.2"/>
  <cols>
    <col min="1" max="2" width="14.85546875" customWidth="1"/>
    <col min="3" max="4" width="13.7109375" customWidth="1"/>
    <col min="6" max="6" width="13.42578125" customWidth="1"/>
  </cols>
  <sheetData>
    <row r="1" spans="1:26" x14ac:dyDescent="0.2">
      <c r="A1" s="1" t="s">
        <v>97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3" t="s">
        <v>32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4" t="s">
        <v>35</v>
      </c>
      <c r="B3" s="4" t="s">
        <v>38</v>
      </c>
      <c r="C3" s="4" t="s">
        <v>46</v>
      </c>
      <c r="D3" s="4" t="s">
        <v>50</v>
      </c>
      <c r="E3" s="4" t="s">
        <v>98</v>
      </c>
      <c r="F3" s="4" t="s">
        <v>41</v>
      </c>
      <c r="G3" s="4" t="s">
        <v>99</v>
      </c>
      <c r="H3" s="2"/>
      <c r="I3" s="2"/>
      <c r="J3" s="2" t="s">
        <v>79</v>
      </c>
      <c r="K3" s="2" t="s">
        <v>100</v>
      </c>
      <c r="L3" s="4" t="s">
        <v>101</v>
      </c>
      <c r="M3" s="2" t="str">
        <f t="shared" ref="M3:M29" si="0">CONCATENATE(LEFT(L3),"b")</f>
        <v>2b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4" t="s">
        <v>38</v>
      </c>
      <c r="B4" s="4" t="s">
        <v>35</v>
      </c>
      <c r="C4" s="4" t="s">
        <v>41</v>
      </c>
      <c r="D4" s="4" t="s">
        <v>46</v>
      </c>
      <c r="E4" s="4" t="s">
        <v>99</v>
      </c>
      <c r="F4" s="14"/>
      <c r="G4" s="14"/>
      <c r="H4" s="2"/>
      <c r="I4" s="2"/>
      <c r="J4" s="2" t="s">
        <v>80</v>
      </c>
      <c r="K4" s="2" t="s">
        <v>100</v>
      </c>
      <c r="L4" s="4" t="s">
        <v>51</v>
      </c>
      <c r="M4" s="2" t="str">
        <f t="shared" si="0"/>
        <v>3b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4" t="s">
        <v>46</v>
      </c>
      <c r="B5" s="4" t="s">
        <v>35</v>
      </c>
      <c r="C5" s="4" t="s">
        <v>41</v>
      </c>
      <c r="D5" s="4" t="s">
        <v>38</v>
      </c>
      <c r="E5" s="14"/>
      <c r="F5" s="14"/>
      <c r="G5" s="14"/>
      <c r="H5" s="2"/>
      <c r="I5" s="2"/>
      <c r="J5" s="2" t="s">
        <v>81</v>
      </c>
      <c r="K5" s="2" t="s">
        <v>100</v>
      </c>
      <c r="L5" s="4" t="s">
        <v>52</v>
      </c>
      <c r="M5" s="2" t="str">
        <f t="shared" si="0"/>
        <v>4b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4" t="s">
        <v>41</v>
      </c>
      <c r="B6" s="4" t="s">
        <v>38</v>
      </c>
      <c r="C6" s="4" t="s">
        <v>46</v>
      </c>
      <c r="D6" s="14"/>
      <c r="E6" s="14"/>
      <c r="F6" s="14"/>
      <c r="G6" s="14"/>
      <c r="H6" s="2"/>
      <c r="I6" s="2"/>
      <c r="J6" s="2" t="s">
        <v>82</v>
      </c>
      <c r="K6" s="2" t="s">
        <v>100</v>
      </c>
      <c r="L6" s="4" t="s">
        <v>53</v>
      </c>
      <c r="M6" s="2" t="str">
        <f t="shared" si="0"/>
        <v>5b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 t="s">
        <v>83</v>
      </c>
      <c r="K7" s="2" t="s">
        <v>100</v>
      </c>
      <c r="L7" s="4" t="s">
        <v>54</v>
      </c>
      <c r="M7" s="2" t="str">
        <f t="shared" si="0"/>
        <v>6b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 t="s">
        <v>84</v>
      </c>
      <c r="K8" s="2" t="s">
        <v>100</v>
      </c>
      <c r="L8" s="4" t="s">
        <v>102</v>
      </c>
      <c r="M8" s="2" t="str">
        <f t="shared" si="0"/>
        <v>7b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3" t="s">
        <v>33</v>
      </c>
      <c r="B9" s="2"/>
      <c r="C9" s="2"/>
      <c r="D9" s="2"/>
      <c r="E9" s="2"/>
      <c r="F9" s="2"/>
      <c r="G9" s="2"/>
      <c r="H9" s="2"/>
      <c r="I9" s="2"/>
      <c r="J9" s="2" t="s">
        <v>85</v>
      </c>
      <c r="K9" s="2" t="s">
        <v>100</v>
      </c>
      <c r="L9" s="4" t="s">
        <v>103</v>
      </c>
      <c r="M9" s="2" t="str">
        <f t="shared" si="0"/>
        <v>8b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 t="s">
        <v>36</v>
      </c>
      <c r="B10" s="2" t="s">
        <v>47</v>
      </c>
      <c r="C10" s="2" t="s">
        <v>42</v>
      </c>
      <c r="D10" s="2" t="s">
        <v>44</v>
      </c>
      <c r="E10" s="2"/>
      <c r="F10" s="2"/>
      <c r="G10" s="2"/>
      <c r="H10" s="2"/>
      <c r="I10" s="2"/>
      <c r="J10" s="2" t="s">
        <v>104</v>
      </c>
      <c r="K10" s="2" t="s">
        <v>100</v>
      </c>
      <c r="L10" s="4" t="s">
        <v>105</v>
      </c>
      <c r="M10" s="2" t="str">
        <f t="shared" si="0"/>
        <v>9b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 t="s">
        <v>44</v>
      </c>
      <c r="B11" s="2" t="s">
        <v>47</v>
      </c>
      <c r="C11" s="2" t="s">
        <v>42</v>
      </c>
      <c r="D11" s="2" t="s">
        <v>42</v>
      </c>
      <c r="E11" s="2" t="s">
        <v>36</v>
      </c>
      <c r="F11" s="2" t="s">
        <v>55</v>
      </c>
      <c r="G11" s="2"/>
      <c r="H11" s="2"/>
      <c r="I11" s="2"/>
      <c r="J11" s="2" t="s">
        <v>106</v>
      </c>
      <c r="K11" s="2" t="s">
        <v>100</v>
      </c>
      <c r="L11" s="4" t="s">
        <v>107</v>
      </c>
      <c r="M11" s="2" t="str">
        <f t="shared" si="0"/>
        <v>1b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49</v>
      </c>
      <c r="B12" s="2" t="s">
        <v>39</v>
      </c>
      <c r="C12" s="2" t="s">
        <v>47</v>
      </c>
      <c r="D12" s="2" t="s">
        <v>57</v>
      </c>
      <c r="E12" s="2"/>
      <c r="F12" s="2"/>
      <c r="G12" s="2"/>
      <c r="H12" s="2"/>
      <c r="I12" s="2"/>
      <c r="J12" s="2" t="s">
        <v>108</v>
      </c>
      <c r="K12" s="2" t="s">
        <v>109</v>
      </c>
      <c r="L12" s="4" t="s">
        <v>110</v>
      </c>
      <c r="M12" s="2" t="str">
        <f t="shared" si="0"/>
        <v>1b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42</v>
      </c>
      <c r="B13" s="2" t="s">
        <v>55</v>
      </c>
      <c r="C13" s="2" t="s">
        <v>47</v>
      </c>
      <c r="D13" s="2" t="s">
        <v>36</v>
      </c>
      <c r="E13" s="2" t="s">
        <v>44</v>
      </c>
      <c r="F13" s="2" t="s">
        <v>57</v>
      </c>
      <c r="G13" s="2"/>
      <c r="H13" s="2"/>
      <c r="I13" s="2"/>
      <c r="J13" s="2" t="s">
        <v>111</v>
      </c>
      <c r="K13" s="2" t="s">
        <v>109</v>
      </c>
      <c r="L13" s="4" t="s">
        <v>51</v>
      </c>
      <c r="M13" s="2" t="str">
        <f t="shared" si="0"/>
        <v>3b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 t="s">
        <v>112</v>
      </c>
      <c r="K14" s="2" t="s">
        <v>109</v>
      </c>
      <c r="L14" s="4" t="s">
        <v>52</v>
      </c>
      <c r="M14" s="2" t="str">
        <f t="shared" si="0"/>
        <v>4b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 t="s">
        <v>113</v>
      </c>
      <c r="K15" s="2" t="s">
        <v>109</v>
      </c>
      <c r="L15" s="4" t="s">
        <v>53</v>
      </c>
      <c r="M15" s="2" t="str">
        <f t="shared" si="0"/>
        <v>5b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3" t="s">
        <v>12</v>
      </c>
      <c r="B16" s="2"/>
      <c r="C16" s="2"/>
      <c r="D16" s="2"/>
      <c r="E16" s="2"/>
      <c r="F16" s="2"/>
      <c r="G16" s="2"/>
      <c r="H16" s="2"/>
      <c r="I16" s="2"/>
      <c r="J16" s="2" t="s">
        <v>114</v>
      </c>
      <c r="K16" s="2" t="s">
        <v>109</v>
      </c>
      <c r="L16" s="4" t="s">
        <v>54</v>
      </c>
      <c r="M16" s="2" t="str">
        <f t="shared" si="0"/>
        <v>6b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 t="s">
        <v>115</v>
      </c>
      <c r="B17" s="2" t="s">
        <v>15</v>
      </c>
      <c r="C17" s="2" t="s">
        <v>29</v>
      </c>
      <c r="D17" s="2"/>
      <c r="E17" s="2"/>
      <c r="F17" s="2"/>
      <c r="G17" s="2"/>
      <c r="H17" s="2"/>
      <c r="I17" s="2"/>
      <c r="J17" s="2" t="s">
        <v>116</v>
      </c>
      <c r="K17" s="2" t="s">
        <v>109</v>
      </c>
      <c r="L17" s="4" t="s">
        <v>102</v>
      </c>
      <c r="M17" s="2" t="str">
        <f t="shared" si="0"/>
        <v>7b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 t="s">
        <v>26</v>
      </c>
      <c r="B18" s="2" t="s">
        <v>29</v>
      </c>
      <c r="C18" s="2"/>
      <c r="D18" s="2"/>
      <c r="E18" s="2"/>
      <c r="F18" s="2"/>
      <c r="G18" s="2"/>
      <c r="H18" s="2"/>
      <c r="I18" s="2"/>
      <c r="J18" s="2" t="s">
        <v>117</v>
      </c>
      <c r="K18" s="2" t="s">
        <v>109</v>
      </c>
      <c r="L18" s="4" t="s">
        <v>103</v>
      </c>
      <c r="M18" s="2" t="str">
        <f t="shared" si="0"/>
        <v>8b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 t="s">
        <v>29</v>
      </c>
      <c r="B19" s="2" t="s">
        <v>26</v>
      </c>
      <c r="C19" s="2" t="s">
        <v>115</v>
      </c>
      <c r="D19" s="2"/>
      <c r="E19" s="2"/>
      <c r="F19" s="2"/>
      <c r="G19" s="2"/>
      <c r="H19" s="2"/>
      <c r="I19" s="2"/>
      <c r="J19" s="2" t="s">
        <v>118</v>
      </c>
      <c r="K19" s="2" t="s">
        <v>109</v>
      </c>
      <c r="L19" s="4" t="s">
        <v>105</v>
      </c>
      <c r="M19" s="2" t="str">
        <f t="shared" si="0"/>
        <v>9b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 t="s">
        <v>119</v>
      </c>
      <c r="K20" s="2" t="s">
        <v>109</v>
      </c>
      <c r="L20" s="4" t="s">
        <v>107</v>
      </c>
      <c r="M20" s="2" t="str">
        <f t="shared" si="0"/>
        <v>1b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 t="s">
        <v>120</v>
      </c>
      <c r="K21" s="2" t="s">
        <v>121</v>
      </c>
      <c r="L21" s="4" t="s">
        <v>101</v>
      </c>
      <c r="M21" s="2" t="str">
        <f t="shared" si="0"/>
        <v>2b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 t="s">
        <v>122</v>
      </c>
      <c r="K22" s="2" t="s">
        <v>121</v>
      </c>
      <c r="L22" s="4" t="s">
        <v>110</v>
      </c>
      <c r="M22" s="2" t="str">
        <f t="shared" si="0"/>
        <v>1b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3" t="s">
        <v>123</v>
      </c>
      <c r="B23" s="2"/>
      <c r="C23" s="2"/>
      <c r="D23" s="2"/>
      <c r="E23" s="2"/>
      <c r="F23" s="2"/>
      <c r="G23" s="2"/>
      <c r="H23" s="2"/>
      <c r="I23" s="2"/>
      <c r="J23" s="2" t="s">
        <v>124</v>
      </c>
      <c r="K23" s="2" t="s">
        <v>121</v>
      </c>
      <c r="L23" s="4" t="s">
        <v>52</v>
      </c>
      <c r="M23" s="2" t="str">
        <f t="shared" si="0"/>
        <v>4b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37</v>
      </c>
      <c r="B24" s="2" t="s">
        <v>43</v>
      </c>
      <c r="C24" s="2" t="s">
        <v>48</v>
      </c>
      <c r="D24" s="2"/>
      <c r="E24" s="2"/>
      <c r="F24" s="2"/>
      <c r="G24" s="2"/>
      <c r="H24" s="2"/>
      <c r="I24" s="2"/>
      <c r="J24" s="2" t="s">
        <v>125</v>
      </c>
      <c r="K24" s="2" t="s">
        <v>121</v>
      </c>
      <c r="L24" s="4" t="s">
        <v>53</v>
      </c>
      <c r="M24" s="2" t="str">
        <f t="shared" si="0"/>
        <v>5b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43</v>
      </c>
      <c r="B25" s="2" t="s">
        <v>48</v>
      </c>
      <c r="C25" s="2" t="s">
        <v>45</v>
      </c>
      <c r="D25" s="2" t="s">
        <v>40</v>
      </c>
      <c r="E25" s="2"/>
      <c r="F25" s="2"/>
      <c r="G25" s="2"/>
      <c r="H25" s="2"/>
      <c r="I25" s="2"/>
      <c r="J25" s="2" t="s">
        <v>126</v>
      </c>
      <c r="K25" s="2" t="s">
        <v>121</v>
      </c>
      <c r="L25" s="4" t="s">
        <v>54</v>
      </c>
      <c r="M25" s="2" t="str">
        <f t="shared" si="0"/>
        <v>6b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40</v>
      </c>
      <c r="B26" s="2" t="s">
        <v>43</v>
      </c>
      <c r="C26" s="2" t="s">
        <v>45</v>
      </c>
      <c r="D26" s="2" t="s">
        <v>48</v>
      </c>
      <c r="E26" s="2"/>
      <c r="F26" s="2"/>
      <c r="G26" s="2"/>
      <c r="H26" s="2"/>
      <c r="I26" s="2"/>
      <c r="J26" s="2" t="s">
        <v>127</v>
      </c>
      <c r="K26" s="2" t="s">
        <v>121</v>
      </c>
      <c r="L26" s="4" t="s">
        <v>102</v>
      </c>
      <c r="M26" s="2" t="str">
        <f t="shared" si="0"/>
        <v>7b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48</v>
      </c>
      <c r="B27" s="2" t="s">
        <v>43</v>
      </c>
      <c r="C27" s="2" t="s">
        <v>37</v>
      </c>
      <c r="D27" s="2" t="s">
        <v>45</v>
      </c>
      <c r="E27" s="2" t="s">
        <v>40</v>
      </c>
      <c r="F27" s="2"/>
      <c r="G27" s="2"/>
      <c r="H27" s="2"/>
      <c r="I27" s="2"/>
      <c r="J27" s="2" t="s">
        <v>128</v>
      </c>
      <c r="K27" s="2" t="s">
        <v>121</v>
      </c>
      <c r="L27" s="4" t="s">
        <v>103</v>
      </c>
      <c r="M27" s="2" t="str">
        <f t="shared" si="0"/>
        <v>8b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45</v>
      </c>
      <c r="B28" s="2" t="s">
        <v>43</v>
      </c>
      <c r="C28" s="2" t="s">
        <v>56</v>
      </c>
      <c r="D28" s="2" t="s">
        <v>40</v>
      </c>
      <c r="E28" s="2"/>
      <c r="F28" s="2"/>
      <c r="G28" s="2"/>
      <c r="H28" s="2"/>
      <c r="I28" s="2"/>
      <c r="J28" s="2" t="s">
        <v>129</v>
      </c>
      <c r="K28" s="2" t="s">
        <v>121</v>
      </c>
      <c r="L28" s="4" t="s">
        <v>105</v>
      </c>
      <c r="M28" s="2" t="str">
        <f t="shared" si="0"/>
        <v>9b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 t="s">
        <v>130</v>
      </c>
      <c r="K29" s="2" t="s">
        <v>121</v>
      </c>
      <c r="L29" s="4" t="s">
        <v>107</v>
      </c>
      <c r="M29" s="2" t="str">
        <f t="shared" si="0"/>
        <v>1b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1" t="s">
        <v>131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 t="s">
        <v>132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133</v>
      </c>
      <c r="B37" s="2" t="s">
        <v>134</v>
      </c>
      <c r="C37" s="2" t="s">
        <v>135</v>
      </c>
      <c r="D37" s="1" t="s">
        <v>136</v>
      </c>
      <c r="E37" s="5" t="s">
        <v>65</v>
      </c>
      <c r="F37" s="2"/>
      <c r="G37" s="1" t="s">
        <v>137</v>
      </c>
      <c r="H37" s="2">
        <v>-5.5</v>
      </c>
      <c r="I37" s="2"/>
      <c r="J37" s="1" t="s">
        <v>6</v>
      </c>
      <c r="K37" s="2" t="s">
        <v>138</v>
      </c>
      <c r="L37" s="2"/>
      <c r="M37" s="1" t="s">
        <v>139</v>
      </c>
      <c r="N37" s="2" t="s">
        <v>65</v>
      </c>
      <c r="O37" s="2"/>
      <c r="P37" s="1" t="s">
        <v>140</v>
      </c>
      <c r="Q37" s="15">
        <v>44571</v>
      </c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1" t="s">
        <v>141</v>
      </c>
      <c r="B38" s="2" t="s">
        <v>142</v>
      </c>
      <c r="C38" s="2" t="s">
        <v>143</v>
      </c>
      <c r="D38" s="2" t="s">
        <v>144</v>
      </c>
      <c r="E38" s="2" t="s">
        <v>145</v>
      </c>
      <c r="F38" s="2" t="s">
        <v>146</v>
      </c>
      <c r="G38" s="2" t="s">
        <v>147</v>
      </c>
      <c r="H38" s="2" t="s">
        <v>148</v>
      </c>
      <c r="I38" s="2" t="s">
        <v>149</v>
      </c>
      <c r="J38" s="2" t="s">
        <v>150</v>
      </c>
      <c r="K38" s="2" t="s">
        <v>151</v>
      </c>
      <c r="L38" s="2" t="s">
        <v>152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1" t="s">
        <v>153</v>
      </c>
      <c r="B39" s="2"/>
      <c r="C39" s="5" t="s">
        <v>154</v>
      </c>
      <c r="D39" s="2" t="s">
        <v>155</v>
      </c>
      <c r="E39" s="2" t="s">
        <v>156</v>
      </c>
      <c r="F39" s="2" t="s">
        <v>157</v>
      </c>
      <c r="G39" s="2" t="s">
        <v>158</v>
      </c>
      <c r="H39" s="5" t="s">
        <v>159</v>
      </c>
      <c r="I39" s="5" t="s">
        <v>160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1" t="s">
        <v>161</v>
      </c>
      <c r="B40" s="2"/>
      <c r="C40" s="2"/>
      <c r="D40" s="2"/>
      <c r="E40" s="2"/>
      <c r="F40" s="2"/>
      <c r="G40" s="2"/>
      <c r="H40" s="2">
        <v>8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1" t="s">
        <v>162</v>
      </c>
      <c r="B41" s="2"/>
      <c r="C41" s="2"/>
      <c r="D41" s="2"/>
      <c r="E41" s="2"/>
      <c r="F41" s="2"/>
      <c r="G41" s="2" t="s">
        <v>163</v>
      </c>
      <c r="H41" s="5" t="s">
        <v>164</v>
      </c>
      <c r="I41" s="2"/>
      <c r="J41" s="2"/>
      <c r="K41" s="2"/>
      <c r="L41" s="5" t="s">
        <v>163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1" t="s">
        <v>165</v>
      </c>
      <c r="B42" s="5" t="s">
        <v>160</v>
      </c>
      <c r="C42" s="2" t="s">
        <v>166</v>
      </c>
      <c r="D42" s="5" t="s">
        <v>167</v>
      </c>
      <c r="E42" s="2"/>
      <c r="F42" s="2"/>
      <c r="G42" s="2"/>
      <c r="H42" s="5" t="s">
        <v>168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169</v>
      </c>
      <c r="B43" s="2" t="s">
        <v>168</v>
      </c>
      <c r="C43" s="5" t="s">
        <v>170</v>
      </c>
      <c r="D43" s="2" t="s">
        <v>164</v>
      </c>
      <c r="E43" s="2" t="s">
        <v>168</v>
      </c>
      <c r="F43" s="2" t="s">
        <v>170</v>
      </c>
      <c r="G43" s="2"/>
      <c r="H43" s="5" t="s">
        <v>164</v>
      </c>
      <c r="I43" s="2"/>
      <c r="J43" s="2"/>
      <c r="K43" s="2"/>
      <c r="L43" s="2" t="s">
        <v>164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1" t="s">
        <v>133</v>
      </c>
      <c r="B45" s="2" t="s">
        <v>171</v>
      </c>
      <c r="C45" s="2" t="s">
        <v>172</v>
      </c>
      <c r="D45" s="1" t="s">
        <v>136</v>
      </c>
      <c r="E45" s="5" t="s">
        <v>65</v>
      </c>
      <c r="F45" s="2"/>
      <c r="G45" s="1" t="s">
        <v>137</v>
      </c>
      <c r="H45" s="5">
        <v>-5.5</v>
      </c>
      <c r="I45" s="2"/>
      <c r="J45" s="1" t="s">
        <v>6</v>
      </c>
      <c r="K45" s="2" t="s">
        <v>138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1" t="s">
        <v>141</v>
      </c>
      <c r="B46" s="2" t="s">
        <v>142</v>
      </c>
      <c r="C46" s="2" t="s">
        <v>143</v>
      </c>
      <c r="D46" s="2" t="s">
        <v>144</v>
      </c>
      <c r="E46" s="2" t="s">
        <v>145</v>
      </c>
      <c r="F46" s="2" t="s">
        <v>146</v>
      </c>
      <c r="G46" s="2" t="s">
        <v>147</v>
      </c>
      <c r="H46" s="2" t="s">
        <v>148</v>
      </c>
      <c r="I46" s="2" t="s">
        <v>149</v>
      </c>
      <c r="J46" s="2" t="s">
        <v>150</v>
      </c>
      <c r="K46" s="2" t="s">
        <v>151</v>
      </c>
      <c r="L46" s="2" t="s">
        <v>152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1" t="s">
        <v>153</v>
      </c>
      <c r="B47" s="2"/>
      <c r="C47" s="2"/>
      <c r="D47" s="2"/>
      <c r="E47" s="2" t="s">
        <v>154</v>
      </c>
      <c r="F47" s="2" t="s">
        <v>157</v>
      </c>
      <c r="G47" s="2" t="s">
        <v>158</v>
      </c>
      <c r="H47" s="5" t="s">
        <v>159</v>
      </c>
      <c r="I47" s="5" t="s">
        <v>160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1" t="s">
        <v>161</v>
      </c>
      <c r="B48" s="2">
        <f t="shared" ref="B48:H48" si="1">B40</f>
        <v>0</v>
      </c>
      <c r="C48" s="2">
        <f t="shared" si="1"/>
        <v>0</v>
      </c>
      <c r="D48" s="2">
        <f t="shared" si="1"/>
        <v>0</v>
      </c>
      <c r="E48" s="2">
        <f t="shared" si="1"/>
        <v>0</v>
      </c>
      <c r="F48" s="2">
        <f t="shared" si="1"/>
        <v>0</v>
      </c>
      <c r="G48" s="2">
        <f t="shared" si="1"/>
        <v>0</v>
      </c>
      <c r="H48" s="2">
        <f t="shared" si="1"/>
        <v>8</v>
      </c>
      <c r="I48" s="2"/>
      <c r="J48" s="2">
        <f t="shared" ref="J48:L48" si="2">J40</f>
        <v>0</v>
      </c>
      <c r="K48" s="2">
        <f t="shared" si="2"/>
        <v>0</v>
      </c>
      <c r="L48" s="2">
        <f t="shared" si="2"/>
        <v>0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1" t="s">
        <v>162</v>
      </c>
      <c r="B49" s="2"/>
      <c r="C49" s="2"/>
      <c r="D49" s="2"/>
      <c r="E49" s="2"/>
      <c r="F49" s="2"/>
      <c r="G49" s="2" t="s">
        <v>163</v>
      </c>
      <c r="H49" s="2"/>
      <c r="I49" s="2"/>
      <c r="J49" s="2"/>
      <c r="K49" s="2"/>
      <c r="L49" s="5" t="s">
        <v>163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" t="s">
        <v>165</v>
      </c>
      <c r="B50" s="2"/>
      <c r="C50" s="2"/>
      <c r="D50" s="2"/>
      <c r="E50" s="2"/>
      <c r="F50" s="2"/>
      <c r="G50" s="2"/>
      <c r="H50" s="5" t="s">
        <v>168</v>
      </c>
      <c r="I50" s="5" t="s">
        <v>160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1" t="s">
        <v>169</v>
      </c>
      <c r="B51" s="2"/>
      <c r="C51" s="2"/>
      <c r="D51" s="2"/>
      <c r="E51" s="2" t="s">
        <v>168</v>
      </c>
      <c r="F51" s="2" t="s">
        <v>170</v>
      </c>
      <c r="G51" s="2"/>
      <c r="H51" s="5" t="s">
        <v>164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99"/>
  <sheetViews>
    <sheetView workbookViewId="0"/>
  </sheetViews>
  <sheetFormatPr defaultColWidth="12.5703125" defaultRowHeight="15.75" customHeight="1" x14ac:dyDescent="0.2"/>
  <sheetData>
    <row r="1" spans="1:26" x14ac:dyDescent="0.2">
      <c r="A1" s="1" t="s">
        <v>132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" t="str">
        <f>LEFT(A1,3)</f>
        <v>LAL</v>
      </c>
      <c r="B2" s="2"/>
      <c r="C2" s="2"/>
      <c r="D2" s="2"/>
      <c r="E2" s="2"/>
      <c r="F2" s="2"/>
      <c r="G2" s="2"/>
      <c r="H2" s="1" t="str">
        <f>RIGHT(A1,3)</f>
        <v>LAC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16" t="s">
        <v>0</v>
      </c>
      <c r="B3" s="16" t="s">
        <v>5</v>
      </c>
      <c r="C3" s="16" t="s">
        <v>173</v>
      </c>
      <c r="D3" s="16" t="s">
        <v>174</v>
      </c>
      <c r="E3" s="16" t="s">
        <v>175</v>
      </c>
      <c r="F3" s="2"/>
      <c r="G3" s="2"/>
      <c r="H3" s="16" t="s">
        <v>0</v>
      </c>
      <c r="I3" s="16" t="s">
        <v>5</v>
      </c>
      <c r="J3" s="16" t="s">
        <v>173</v>
      </c>
      <c r="K3" s="16" t="s">
        <v>174</v>
      </c>
      <c r="L3" s="16" t="s">
        <v>175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 t="s">
        <v>143</v>
      </c>
      <c r="B4" s="2" t="s">
        <v>154</v>
      </c>
      <c r="C4" s="2"/>
      <c r="D4" s="2"/>
      <c r="E4" s="2" t="s">
        <v>170</v>
      </c>
      <c r="F4" s="2"/>
      <c r="G4" s="2"/>
      <c r="H4" s="2" t="s">
        <v>149</v>
      </c>
      <c r="I4" s="2" t="s">
        <v>160</v>
      </c>
      <c r="J4" s="2" t="s">
        <v>160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 t="s">
        <v>148</v>
      </c>
      <c r="B5" s="2" t="s">
        <v>159</v>
      </c>
      <c r="C5" s="2" t="s">
        <v>168</v>
      </c>
      <c r="D5" s="2" t="s">
        <v>164</v>
      </c>
      <c r="E5" s="2" t="s">
        <v>164</v>
      </c>
      <c r="F5" s="2"/>
      <c r="G5" s="2"/>
      <c r="H5" s="2" t="s">
        <v>152</v>
      </c>
      <c r="I5" s="2"/>
      <c r="J5" s="2"/>
      <c r="K5" s="2" t="s">
        <v>163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2"/>
      <c r="C6" s="2"/>
      <c r="D6" s="2"/>
      <c r="E6" s="2"/>
      <c r="F6" s="2"/>
      <c r="G6" s="2"/>
      <c r="H6" s="2" t="s">
        <v>144</v>
      </c>
      <c r="I6" s="2" t="s">
        <v>176</v>
      </c>
      <c r="J6" s="2" t="s">
        <v>167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 t="s">
        <v>177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1" t="str">
        <f>LEFT(A9,3)</f>
        <v>NOP</v>
      </c>
      <c r="B10" s="2"/>
      <c r="C10" s="2"/>
      <c r="D10" s="2"/>
      <c r="E10" s="2"/>
      <c r="F10" s="2"/>
      <c r="G10" s="2"/>
      <c r="H10" s="1" t="str">
        <f>RIGHT(A9,3)</f>
        <v>CHA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6" t="s">
        <v>0</v>
      </c>
      <c r="B11" s="16" t="s">
        <v>5</v>
      </c>
      <c r="C11" s="16" t="s">
        <v>173</v>
      </c>
      <c r="D11" s="16" t="s">
        <v>174</v>
      </c>
      <c r="E11" s="16" t="s">
        <v>175</v>
      </c>
      <c r="F11" s="2"/>
      <c r="G11" s="2"/>
      <c r="H11" s="16" t="s">
        <v>0</v>
      </c>
      <c r="I11" s="16" t="s">
        <v>5</v>
      </c>
      <c r="J11" s="16" t="s">
        <v>173</v>
      </c>
      <c r="K11" s="16" t="s">
        <v>174</v>
      </c>
      <c r="L11" s="16" t="s">
        <v>175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178</v>
      </c>
      <c r="B12" s="2" t="s">
        <v>154</v>
      </c>
      <c r="C12" s="2" t="s">
        <v>158</v>
      </c>
      <c r="D12" s="2"/>
      <c r="E12" s="2"/>
      <c r="F12" s="2"/>
      <c r="G12" s="2"/>
      <c r="H12" s="2" t="s">
        <v>179</v>
      </c>
      <c r="I12" s="2" t="s">
        <v>180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181</v>
      </c>
      <c r="B13" s="2" t="s">
        <v>182</v>
      </c>
      <c r="C13" s="2"/>
      <c r="D13" s="2"/>
      <c r="E13" s="2" t="s">
        <v>164</v>
      </c>
      <c r="F13" s="2"/>
      <c r="G13" s="2"/>
      <c r="H13" s="2" t="s">
        <v>4</v>
      </c>
      <c r="I13" s="2"/>
      <c r="J13" s="2"/>
      <c r="K13" s="2"/>
      <c r="L13" s="2" t="s">
        <v>168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1" t="s">
        <v>183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1" t="str">
        <f>LEFT(A17,3)</f>
        <v>CHI</v>
      </c>
      <c r="B18" s="2"/>
      <c r="C18" s="2"/>
      <c r="D18" s="2"/>
      <c r="E18" s="2"/>
      <c r="F18" s="2"/>
      <c r="G18" s="2"/>
      <c r="H18" s="1" t="str">
        <f>RIGHT(A17,3)</f>
        <v>WAS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6" t="s">
        <v>0</v>
      </c>
      <c r="B19" s="16" t="s">
        <v>5</v>
      </c>
      <c r="C19" s="16" t="s">
        <v>173</v>
      </c>
      <c r="D19" s="16" t="s">
        <v>174</v>
      </c>
      <c r="E19" s="16" t="s">
        <v>175</v>
      </c>
      <c r="F19" s="2"/>
      <c r="G19" s="2"/>
      <c r="H19" s="16" t="s">
        <v>0</v>
      </c>
      <c r="I19" s="16" t="s">
        <v>5</v>
      </c>
      <c r="J19" s="16" t="s">
        <v>173</v>
      </c>
      <c r="K19" s="16" t="s">
        <v>174</v>
      </c>
      <c r="L19" s="16" t="s">
        <v>175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184</v>
      </c>
      <c r="B20" s="2" t="s">
        <v>185</v>
      </c>
      <c r="C20" s="2" t="s">
        <v>186</v>
      </c>
      <c r="D20" s="2" t="s">
        <v>167</v>
      </c>
      <c r="E20" s="2" t="s">
        <v>170</v>
      </c>
      <c r="F20" s="2"/>
      <c r="G20" s="2"/>
      <c r="H20" s="2" t="s">
        <v>187</v>
      </c>
      <c r="I20" s="2"/>
      <c r="J20" s="2" t="s">
        <v>158</v>
      </c>
      <c r="K20" s="2"/>
      <c r="L20" s="2" t="s">
        <v>164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188</v>
      </c>
      <c r="B21" s="2" t="s">
        <v>189</v>
      </c>
      <c r="C21" s="2" t="s">
        <v>163</v>
      </c>
      <c r="D21" s="2"/>
      <c r="E21" s="2" t="s">
        <v>164</v>
      </c>
      <c r="F21" s="2"/>
      <c r="G21" s="2"/>
      <c r="H21" s="2" t="s">
        <v>190</v>
      </c>
      <c r="I21" s="2"/>
      <c r="J21" s="2" t="s">
        <v>160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191</v>
      </c>
      <c r="B22" s="2"/>
      <c r="C22" s="2" t="s">
        <v>159</v>
      </c>
      <c r="D22" s="2"/>
      <c r="E22" s="2"/>
      <c r="F22" s="2"/>
      <c r="G22" s="2"/>
      <c r="H22" s="2" t="s">
        <v>192</v>
      </c>
      <c r="I22" s="2"/>
      <c r="J22" s="2"/>
      <c r="K22" s="2"/>
      <c r="L22" s="2" t="s">
        <v>164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1" t="s">
        <v>193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" t="str">
        <f>LEFT(A25,3)</f>
        <v>SAS</v>
      </c>
      <c r="B26" s="2"/>
      <c r="C26" s="2"/>
      <c r="D26" s="2"/>
      <c r="E26" s="2"/>
      <c r="F26" s="2"/>
      <c r="G26" s="2"/>
      <c r="H26" s="1" t="str">
        <f>RIGHT(A25,3)</f>
        <v>IND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16" t="s">
        <v>0</v>
      </c>
      <c r="B27" s="16" t="s">
        <v>5</v>
      </c>
      <c r="C27" s="16" t="s">
        <v>173</v>
      </c>
      <c r="D27" s="16" t="s">
        <v>174</v>
      </c>
      <c r="E27" s="16" t="s">
        <v>175</v>
      </c>
      <c r="F27" s="2"/>
      <c r="G27" s="2"/>
      <c r="H27" s="16" t="s">
        <v>0</v>
      </c>
      <c r="I27" s="16" t="s">
        <v>5</v>
      </c>
      <c r="J27" s="16" t="s">
        <v>173</v>
      </c>
      <c r="K27" s="16" t="s">
        <v>174</v>
      </c>
      <c r="L27" s="16" t="s">
        <v>175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194</v>
      </c>
      <c r="B28" s="2"/>
      <c r="C28" s="2" t="s">
        <v>195</v>
      </c>
      <c r="D28" s="2"/>
      <c r="E28" s="2"/>
      <c r="F28" s="2"/>
      <c r="G28" s="2"/>
      <c r="H28" s="2" t="s">
        <v>196</v>
      </c>
      <c r="I28" s="2" t="s">
        <v>197</v>
      </c>
      <c r="J28" s="2"/>
      <c r="K28" s="2"/>
      <c r="L28" s="2" t="s">
        <v>164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198</v>
      </c>
      <c r="B29" s="2" t="s">
        <v>199</v>
      </c>
      <c r="C29" s="2"/>
      <c r="D29" s="2"/>
      <c r="E29" s="2"/>
      <c r="F29" s="2"/>
      <c r="G29" s="2"/>
      <c r="H29" s="2" t="s">
        <v>200</v>
      </c>
      <c r="I29" s="2" t="s">
        <v>201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 t="s">
        <v>202</v>
      </c>
      <c r="I30" s="2"/>
      <c r="J30" s="2" t="s">
        <v>186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 t="s">
        <v>203</v>
      </c>
      <c r="I31" s="2"/>
      <c r="J31" s="2"/>
      <c r="K31" s="2"/>
      <c r="L31" s="2" t="s">
        <v>164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 t="s">
        <v>204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1" t="str">
        <f>LEFT(A33,3)</f>
        <v>ORL</v>
      </c>
      <c r="B34" s="2"/>
      <c r="C34" s="2"/>
      <c r="D34" s="2"/>
      <c r="E34" s="2"/>
      <c r="F34" s="2"/>
      <c r="G34" s="2"/>
      <c r="H34" s="1" t="str">
        <f>RIGHT(A33,3)</f>
        <v>ATL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6" t="s">
        <v>0</v>
      </c>
      <c r="B35" s="16" t="s">
        <v>5</v>
      </c>
      <c r="C35" s="16" t="s">
        <v>173</v>
      </c>
      <c r="D35" s="16" t="s">
        <v>174</v>
      </c>
      <c r="E35" s="16" t="s">
        <v>175</v>
      </c>
      <c r="F35" s="2"/>
      <c r="G35" s="2"/>
      <c r="H35" s="16" t="s">
        <v>0</v>
      </c>
      <c r="I35" s="16" t="s">
        <v>5</v>
      </c>
      <c r="J35" s="16" t="s">
        <v>173</v>
      </c>
      <c r="K35" s="16" t="s">
        <v>174</v>
      </c>
      <c r="L35" s="16" t="s">
        <v>175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1" t="s">
        <v>205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1" t="str">
        <f>LEFT(A41,3)</f>
        <v>TOR</v>
      </c>
      <c r="B42" s="2"/>
      <c r="C42" s="2"/>
      <c r="D42" s="2"/>
      <c r="E42" s="2"/>
      <c r="F42" s="2"/>
      <c r="G42" s="2"/>
      <c r="H42" s="1" t="str">
        <f>RIGHT(A41,3)</f>
        <v>BKN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6" t="s">
        <v>0</v>
      </c>
      <c r="B43" s="16" t="s">
        <v>5</v>
      </c>
      <c r="C43" s="16" t="s">
        <v>173</v>
      </c>
      <c r="D43" s="16" t="s">
        <v>174</v>
      </c>
      <c r="E43" s="16" t="s">
        <v>175</v>
      </c>
      <c r="F43" s="2"/>
      <c r="G43" s="2"/>
      <c r="H43" s="16" t="s">
        <v>0</v>
      </c>
      <c r="I43" s="16" t="s">
        <v>5</v>
      </c>
      <c r="J43" s="16" t="s">
        <v>173</v>
      </c>
      <c r="K43" s="16" t="s">
        <v>174</v>
      </c>
      <c r="L43" s="16" t="s">
        <v>175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1" t="s">
        <v>206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" t="str">
        <f>LEFT(A49,3)</f>
        <v>BOS</v>
      </c>
      <c r="B50" s="2"/>
      <c r="C50" s="2"/>
      <c r="D50" s="2"/>
      <c r="E50" s="2"/>
      <c r="F50" s="2"/>
      <c r="G50" s="2"/>
      <c r="H50" s="1" t="str">
        <f>RIGHT(A49,3)</f>
        <v>MIA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16" t="s">
        <v>0</v>
      </c>
      <c r="B51" s="16" t="s">
        <v>5</v>
      </c>
      <c r="C51" s="16" t="s">
        <v>173</v>
      </c>
      <c r="D51" s="16" t="s">
        <v>174</v>
      </c>
      <c r="E51" s="16" t="s">
        <v>175</v>
      </c>
      <c r="F51" s="2"/>
      <c r="G51" s="2"/>
      <c r="H51" s="16" t="s">
        <v>0</v>
      </c>
      <c r="I51" s="16" t="s">
        <v>5</v>
      </c>
      <c r="J51" s="16" t="s">
        <v>173</v>
      </c>
      <c r="K51" s="16" t="s">
        <v>174</v>
      </c>
      <c r="L51" s="16" t="s">
        <v>175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 t="s">
        <v>207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1" t="str">
        <f>LEFT(A57,3)</f>
        <v>DET</v>
      </c>
      <c r="B58" s="2"/>
      <c r="C58" s="2"/>
      <c r="D58" s="2"/>
      <c r="E58" s="2"/>
      <c r="F58" s="2"/>
      <c r="G58" s="2"/>
      <c r="H58" s="1" t="str">
        <f>RIGHT(A57,3)</f>
        <v>NYK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6" t="s">
        <v>0</v>
      </c>
      <c r="B59" s="16" t="s">
        <v>5</v>
      </c>
      <c r="C59" s="16" t="s">
        <v>173</v>
      </c>
      <c r="D59" s="16" t="s">
        <v>174</v>
      </c>
      <c r="E59" s="16" t="s">
        <v>175</v>
      </c>
      <c r="F59" s="2"/>
      <c r="G59" s="2"/>
      <c r="H59" s="16" t="s">
        <v>0</v>
      </c>
      <c r="I59" s="16" t="s">
        <v>5</v>
      </c>
      <c r="J59" s="16" t="s">
        <v>173</v>
      </c>
      <c r="K59" s="16" t="s">
        <v>174</v>
      </c>
      <c r="L59" s="16" t="s">
        <v>175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1" t="s">
        <v>208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1" t="str">
        <f>LEFT(A65,3)</f>
        <v>MEM</v>
      </c>
      <c r="B66" s="2"/>
      <c r="C66" s="2"/>
      <c r="D66" s="2"/>
      <c r="E66" s="2"/>
      <c r="F66" s="2"/>
      <c r="G66" s="2"/>
      <c r="H66" s="1" t="str">
        <f>RIGHT(A65,3)</f>
        <v>HOU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6" t="s">
        <v>0</v>
      </c>
      <c r="B67" s="16" t="s">
        <v>5</v>
      </c>
      <c r="C67" s="16" t="s">
        <v>173</v>
      </c>
      <c r="D67" s="16" t="s">
        <v>174</v>
      </c>
      <c r="E67" s="16" t="s">
        <v>175</v>
      </c>
      <c r="F67" s="2"/>
      <c r="G67" s="2"/>
      <c r="H67" s="16" t="s">
        <v>0</v>
      </c>
      <c r="I67" s="16" t="s">
        <v>5</v>
      </c>
      <c r="J67" s="16" t="s">
        <v>173</v>
      </c>
      <c r="K67" s="16" t="s">
        <v>174</v>
      </c>
      <c r="L67" s="16" t="s">
        <v>175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1" t="s">
        <v>209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" t="str">
        <f>LEFT(A73,3)</f>
        <v>UTA</v>
      </c>
      <c r="B74" s="2"/>
      <c r="C74" s="2"/>
      <c r="D74" s="2"/>
      <c r="E74" s="2"/>
      <c r="F74" s="2"/>
      <c r="G74" s="2"/>
      <c r="H74" s="1" t="str">
        <f>RIGHT(A73,3)</f>
        <v>MIN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16" t="s">
        <v>0</v>
      </c>
      <c r="B75" s="16" t="s">
        <v>5</v>
      </c>
      <c r="C75" s="16" t="s">
        <v>173</v>
      </c>
      <c r="D75" s="16" t="s">
        <v>174</v>
      </c>
      <c r="E75" s="16" t="s">
        <v>175</v>
      </c>
      <c r="F75" s="2"/>
      <c r="G75" s="2"/>
      <c r="H75" s="16" t="s">
        <v>0</v>
      </c>
      <c r="I75" s="16" t="s">
        <v>5</v>
      </c>
      <c r="J75" s="16" t="s">
        <v>173</v>
      </c>
      <c r="K75" s="16" t="s">
        <v>174</v>
      </c>
      <c r="L75" s="16" t="s">
        <v>175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 t="s">
        <v>210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1" t="str">
        <f>LEFT(A81,3)</f>
        <v>DEN</v>
      </c>
      <c r="B82" s="2"/>
      <c r="C82" s="2"/>
      <c r="D82" s="2"/>
      <c r="E82" s="2"/>
      <c r="F82" s="2"/>
      <c r="G82" s="2"/>
      <c r="H82" s="1" t="str">
        <f>RIGHT(A81,3)</f>
        <v>GSW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6" t="s">
        <v>0</v>
      </c>
      <c r="B83" s="16" t="s">
        <v>5</v>
      </c>
      <c r="C83" s="16" t="s">
        <v>173</v>
      </c>
      <c r="D83" s="16" t="s">
        <v>174</v>
      </c>
      <c r="E83" s="16" t="s">
        <v>175</v>
      </c>
      <c r="F83" s="2"/>
      <c r="G83" s="2"/>
      <c r="H83" s="16" t="s">
        <v>0</v>
      </c>
      <c r="I83" s="16" t="s">
        <v>5</v>
      </c>
      <c r="J83" s="16" t="s">
        <v>173</v>
      </c>
      <c r="K83" s="16" t="s">
        <v>174</v>
      </c>
      <c r="L83" s="16" t="s">
        <v>175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1" t="s">
        <v>211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1" t="str">
        <f>LEFT(A89,3)</f>
        <v>PHX</v>
      </c>
      <c r="B90" s="2"/>
      <c r="C90" s="2"/>
      <c r="D90" s="2"/>
      <c r="E90" s="2"/>
      <c r="F90" s="2"/>
      <c r="G90" s="2"/>
      <c r="H90" s="1" t="str">
        <f>RIGHT(A89,3)</f>
        <v>POR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6" t="s">
        <v>0</v>
      </c>
      <c r="B91" s="16" t="s">
        <v>5</v>
      </c>
      <c r="C91" s="16" t="s">
        <v>173</v>
      </c>
      <c r="D91" s="16" t="s">
        <v>174</v>
      </c>
      <c r="E91" s="16" t="s">
        <v>175</v>
      </c>
      <c r="F91" s="2"/>
      <c r="G91" s="2"/>
      <c r="H91" s="16" t="s">
        <v>0</v>
      </c>
      <c r="I91" s="16" t="s">
        <v>5</v>
      </c>
      <c r="J91" s="16" t="s">
        <v>173</v>
      </c>
      <c r="K91" s="16" t="s">
        <v>174</v>
      </c>
      <c r="L91" s="16" t="s">
        <v>175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A1011"/>
  <sheetViews>
    <sheetView workbookViewId="0"/>
  </sheetViews>
  <sheetFormatPr defaultColWidth="12.5703125" defaultRowHeight="15.75" customHeight="1" x14ac:dyDescent="0.2"/>
  <cols>
    <col min="1" max="1" width="17.7109375" customWidth="1"/>
    <col min="2" max="2" width="13.42578125" customWidth="1"/>
    <col min="3" max="3" width="12.28515625" customWidth="1"/>
    <col min="4" max="10" width="13.5703125" customWidth="1"/>
    <col min="11" max="11" width="17.7109375" customWidth="1"/>
    <col min="12" max="12" width="13.5703125" customWidth="1"/>
    <col min="13" max="13" width="17.7109375" customWidth="1"/>
    <col min="14" max="14" width="13.5703125" customWidth="1"/>
    <col min="15" max="15" width="16.5703125" customWidth="1"/>
    <col min="16" max="27" width="13.5703125" customWidth="1"/>
  </cols>
  <sheetData>
    <row r="1" spans="1:27" x14ac:dyDescent="0.2">
      <c r="A1" s="17"/>
      <c r="B1" s="9"/>
      <c r="C1" s="17"/>
      <c r="D1" s="2"/>
      <c r="E1" s="2"/>
      <c r="F1" s="2"/>
      <c r="G1" s="2"/>
      <c r="H1" s="2"/>
      <c r="I1" s="2"/>
      <c r="J1" s="2"/>
      <c r="K1" s="2">
        <f>IF($O$29&gt;$L$29,$O$29,$L$29)</f>
        <v>220.85</v>
      </c>
      <c r="L1" s="2">
        <f>IF($O$29&lt;$L$29,$O$29,$L$29)</f>
        <v>219.95000000000002</v>
      </c>
      <c r="M1" s="2">
        <f>AVERAGE(K1,L1)</f>
        <v>220.4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/>
      <c r="G2" s="1" t="s">
        <v>217</v>
      </c>
      <c r="H2" s="1"/>
      <c r="I2" s="1" t="s">
        <v>218</v>
      </c>
      <c r="J2" s="1"/>
      <c r="K2" s="18" t="s">
        <v>212</v>
      </c>
      <c r="L2" s="19" t="s">
        <v>213</v>
      </c>
      <c r="M2" s="18" t="s">
        <v>214</v>
      </c>
      <c r="N2" s="1" t="s">
        <v>215</v>
      </c>
      <c r="O2" s="1" t="s">
        <v>216</v>
      </c>
      <c r="P2" s="1" t="s">
        <v>217</v>
      </c>
      <c r="Q2" s="1" t="s">
        <v>218</v>
      </c>
      <c r="R2" s="1" t="s">
        <v>219</v>
      </c>
      <c r="S2" s="1"/>
      <c r="T2" s="1"/>
      <c r="U2" s="1"/>
      <c r="V2" s="1"/>
      <c r="W2" s="1"/>
      <c r="X2" s="1"/>
      <c r="Y2" s="1"/>
      <c r="Z2" s="1"/>
      <c r="AA2" s="1"/>
    </row>
    <row r="3" spans="1:27" x14ac:dyDescent="0.2">
      <c r="A3" s="9" t="s">
        <v>220</v>
      </c>
      <c r="B3" s="9" t="s">
        <v>221</v>
      </c>
      <c r="C3" s="9" t="s">
        <v>222</v>
      </c>
      <c r="D3" s="2">
        <v>-170</v>
      </c>
      <c r="E3" s="2">
        <v>-4</v>
      </c>
      <c r="F3" s="20"/>
      <c r="G3" s="20">
        <v>224</v>
      </c>
      <c r="H3" s="2"/>
      <c r="I3" s="2" t="s">
        <v>223</v>
      </c>
      <c r="J3" s="2"/>
      <c r="K3" s="2" t="str">
        <f>CONCATENATE(ROUND($R$3,2)," = ",K$1)</f>
        <v>0.45 = 220.85</v>
      </c>
      <c r="L3" s="2" t="str">
        <f>CONCATENATE("-",ROUND($R$3,2)," = ",L$1)</f>
        <v>-0.45 = 219.95</v>
      </c>
      <c r="M3" s="2">
        <f>M1</f>
        <v>220.4</v>
      </c>
      <c r="N3" s="2">
        <v>-170</v>
      </c>
      <c r="O3" s="2">
        <v>-4</v>
      </c>
      <c r="P3" s="20">
        <v>224</v>
      </c>
      <c r="Q3" s="2" t="str">
        <f>IF(AND(M3&lt;=P3,L1&lt;=P3,K1&lt;=P3),"Hard Under",IF(AND(M3&lt;=P3,L1&lt;=P3),"Under",IF(AND(M3&gt;=P3,L1&gt;=P3,K1&gt;=P3),"Hard Over",IF(AND(M3&gt;=P3,K1&gt;=P3),"Over"))))</f>
        <v>Hard Under</v>
      </c>
      <c r="R3" s="21">
        <f>K1-M3</f>
        <v>0.44999999999998863</v>
      </c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2"/>
      <c r="B4" s="4" t="s">
        <v>18</v>
      </c>
      <c r="C4" s="4" t="s">
        <v>32</v>
      </c>
      <c r="D4" s="2"/>
      <c r="E4" s="2"/>
      <c r="F4" s="2"/>
      <c r="G4" s="2"/>
      <c r="H4" s="2"/>
      <c r="I4" s="2"/>
      <c r="J4" s="2"/>
      <c r="K4" s="2"/>
      <c r="L4" s="2" t="str">
        <f t="shared" ref="L4:M4" si="0">B4</f>
        <v>MIL</v>
      </c>
      <c r="M4" s="2" t="str">
        <f t="shared" si="0"/>
        <v>PHI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2"/>
      <c r="B5" s="4">
        <v>110</v>
      </c>
      <c r="C5" s="4">
        <v>111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" t="s">
        <v>224</v>
      </c>
      <c r="B7" s="4">
        <v>90</v>
      </c>
      <c r="C7" s="4">
        <v>88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1"/>
      <c r="B9" s="45">
        <v>2022</v>
      </c>
      <c r="C9" s="46"/>
      <c r="D9" s="1"/>
      <c r="E9" s="45" t="s">
        <v>225</v>
      </c>
      <c r="F9" s="46"/>
      <c r="G9" s="46"/>
      <c r="H9" s="1"/>
      <c r="I9" s="45">
        <v>2021</v>
      </c>
      <c r="J9" s="46"/>
      <c r="K9" s="1"/>
      <c r="L9" s="45" t="s">
        <v>226</v>
      </c>
      <c r="M9" s="46"/>
      <c r="N9" s="1"/>
      <c r="O9" s="45" t="s">
        <v>227</v>
      </c>
      <c r="P9" s="46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">
      <c r="A10" s="2"/>
      <c r="B10" s="4" t="str">
        <f>$B$4</f>
        <v>MIL</v>
      </c>
      <c r="C10" s="4" t="str">
        <f>$C$4</f>
        <v>PHI</v>
      </c>
      <c r="D10" s="2"/>
      <c r="E10" s="4" t="str">
        <f>$B$4</f>
        <v>MIL</v>
      </c>
      <c r="F10" s="4"/>
      <c r="G10" s="4" t="str">
        <f>$C$4</f>
        <v>PHI</v>
      </c>
      <c r="H10" s="2"/>
      <c r="I10" s="4" t="str">
        <f>$B$4</f>
        <v>MIL</v>
      </c>
      <c r="J10" s="4" t="str">
        <f>$C$4</f>
        <v>PHI</v>
      </c>
      <c r="K10" s="2"/>
      <c r="L10" s="4" t="str">
        <f>$B$4</f>
        <v>MIL</v>
      </c>
      <c r="M10" s="4" t="str">
        <f>$C$4</f>
        <v>PHI</v>
      </c>
      <c r="N10" s="2"/>
      <c r="O10" s="4" t="str">
        <f>$B$4</f>
        <v>MIL</v>
      </c>
      <c r="P10" s="4" t="str">
        <f>$C$4</f>
        <v>PHI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1" t="s">
        <v>228</v>
      </c>
      <c r="B11" s="2">
        <v>90</v>
      </c>
      <c r="C11" s="2">
        <v>102.5</v>
      </c>
      <c r="D11" s="2"/>
      <c r="E11" s="2">
        <v>90</v>
      </c>
      <c r="F11" s="2"/>
      <c r="G11" s="2">
        <v>102.5</v>
      </c>
      <c r="H11" s="2"/>
      <c r="I11" s="2">
        <v>113.9</v>
      </c>
      <c r="J11" s="2">
        <v>109.2</v>
      </c>
      <c r="K11" s="2"/>
      <c r="L11" s="2"/>
      <c r="M11" s="2">
        <v>88</v>
      </c>
      <c r="N11" s="2"/>
      <c r="O11" s="2">
        <v>90</v>
      </c>
      <c r="P11" s="2">
        <v>117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1" t="s">
        <v>229</v>
      </c>
      <c r="B12" s="2">
        <v>88</v>
      </c>
      <c r="C12" s="2">
        <v>108</v>
      </c>
      <c r="D12" s="2"/>
      <c r="E12" s="2">
        <v>88</v>
      </c>
      <c r="F12" s="2"/>
      <c r="G12" s="2">
        <v>108</v>
      </c>
      <c r="H12" s="2"/>
      <c r="I12" s="2">
        <v>110.7</v>
      </c>
      <c r="J12" s="2">
        <v>106.9</v>
      </c>
      <c r="K12" s="2"/>
      <c r="L12" s="2"/>
      <c r="M12" s="2">
        <v>90</v>
      </c>
      <c r="N12" s="2"/>
      <c r="O12" s="2">
        <v>88</v>
      </c>
      <c r="P12" s="2">
        <v>126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1" t="s">
        <v>6</v>
      </c>
      <c r="B13" s="2">
        <f t="shared" ref="B13:C13" si="1">SUM(B11:B12)</f>
        <v>178</v>
      </c>
      <c r="C13" s="2">
        <f t="shared" si="1"/>
        <v>210.5</v>
      </c>
      <c r="D13" s="2"/>
      <c r="E13" s="2">
        <f>SUM(E11:E12)</f>
        <v>178</v>
      </c>
      <c r="F13" s="2"/>
      <c r="G13" s="2">
        <f>SUM(G11:G12)</f>
        <v>210.5</v>
      </c>
      <c r="H13" s="2"/>
      <c r="I13" s="2">
        <f t="shared" ref="I13:J13" si="2">SUM(I11:I12)</f>
        <v>224.60000000000002</v>
      </c>
      <c r="J13" s="2">
        <f t="shared" si="2"/>
        <v>216.10000000000002</v>
      </c>
      <c r="K13" s="2"/>
      <c r="L13" s="2">
        <f t="shared" ref="L13:M13" si="3">SUM(L11:L12)</f>
        <v>0</v>
      </c>
      <c r="M13" s="2">
        <f t="shared" si="3"/>
        <v>178</v>
      </c>
      <c r="N13" s="2"/>
      <c r="O13" s="2">
        <f t="shared" ref="O13:P13" si="4">SUM(O11:O12)</f>
        <v>178</v>
      </c>
      <c r="P13" s="2">
        <f t="shared" si="4"/>
        <v>243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>
        <f>(B13+C13)/2</f>
        <v>194.25</v>
      </c>
      <c r="C14" s="2"/>
      <c r="D14" s="2"/>
      <c r="E14" s="2">
        <f>(E13+G13)/2</f>
        <v>194.25</v>
      </c>
      <c r="F14" s="2"/>
      <c r="G14" s="2"/>
      <c r="H14" s="2"/>
      <c r="I14" s="2">
        <f>(I13+J13)/2</f>
        <v>220.35000000000002</v>
      </c>
      <c r="J14" s="2"/>
      <c r="K14" s="2"/>
      <c r="L14" s="2">
        <f>(L13+M13)/2</f>
        <v>89</v>
      </c>
      <c r="M14" s="2"/>
      <c r="N14" s="2"/>
      <c r="O14" s="2">
        <f>(O13+P13)/2</f>
        <v>210.5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6" t="s">
        <v>228</v>
      </c>
      <c r="B17" s="2">
        <f t="shared" ref="B17:C17" si="5">B11</f>
        <v>90</v>
      </c>
      <c r="C17" s="2">
        <f t="shared" si="5"/>
        <v>102.5</v>
      </c>
      <c r="D17" s="2"/>
      <c r="E17" s="2">
        <f>E11</f>
        <v>90</v>
      </c>
      <c r="F17" s="2"/>
      <c r="G17" s="2">
        <f>G11</f>
        <v>102.5</v>
      </c>
      <c r="H17" s="2"/>
      <c r="I17" s="2">
        <f t="shared" ref="I17:J17" si="6">I11</f>
        <v>113.9</v>
      </c>
      <c r="J17" s="2">
        <f t="shared" si="6"/>
        <v>109.2</v>
      </c>
      <c r="K17" s="2"/>
      <c r="L17" s="2">
        <f t="shared" ref="L17:M17" si="7">L11</f>
        <v>0</v>
      </c>
      <c r="M17" s="2">
        <f t="shared" si="7"/>
        <v>88</v>
      </c>
      <c r="N17" s="2"/>
      <c r="O17" s="2">
        <f t="shared" ref="O17:P17" si="8">O11</f>
        <v>90</v>
      </c>
      <c r="P17" s="2">
        <f t="shared" si="8"/>
        <v>117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6" t="s">
        <v>230</v>
      </c>
      <c r="B18" s="2">
        <f>C17</f>
        <v>102.5</v>
      </c>
      <c r="C18" s="2">
        <f>B17</f>
        <v>90</v>
      </c>
      <c r="D18" s="2"/>
      <c r="E18" s="2">
        <f>G17</f>
        <v>102.5</v>
      </c>
      <c r="F18" s="2"/>
      <c r="G18" s="2">
        <f>E17</f>
        <v>90</v>
      </c>
      <c r="H18" s="2"/>
      <c r="I18" s="2">
        <f>J17</f>
        <v>109.2</v>
      </c>
      <c r="J18" s="2">
        <f>I17</f>
        <v>113.9</v>
      </c>
      <c r="K18" s="2"/>
      <c r="L18" s="2">
        <f>M17</f>
        <v>88</v>
      </c>
      <c r="M18" s="2">
        <f>L17</f>
        <v>0</v>
      </c>
      <c r="N18" s="2"/>
      <c r="O18" s="2">
        <f>P17</f>
        <v>117</v>
      </c>
      <c r="P18" s="2">
        <f>O17</f>
        <v>90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1" t="s">
        <v>6</v>
      </c>
      <c r="B19" s="2">
        <f t="shared" ref="B19:C19" si="9">SUM(B17:B18)</f>
        <v>192.5</v>
      </c>
      <c r="C19" s="2">
        <f t="shared" si="9"/>
        <v>192.5</v>
      </c>
      <c r="D19" s="2"/>
      <c r="E19" s="2">
        <f>SUM(E17:E18)</f>
        <v>192.5</v>
      </c>
      <c r="F19" s="2"/>
      <c r="G19" s="2">
        <f>SUM(G17:G18)</f>
        <v>192.5</v>
      </c>
      <c r="H19" s="2"/>
      <c r="I19" s="2">
        <f t="shared" ref="I19:J19" si="10">SUM(I17:I18)</f>
        <v>223.10000000000002</v>
      </c>
      <c r="J19" s="2">
        <f t="shared" si="10"/>
        <v>223.10000000000002</v>
      </c>
      <c r="K19" s="2"/>
      <c r="L19" s="2">
        <f t="shared" ref="L19:M19" si="11">SUM(L17:L18)</f>
        <v>88</v>
      </c>
      <c r="M19" s="2">
        <f t="shared" si="11"/>
        <v>88</v>
      </c>
      <c r="N19" s="2"/>
      <c r="O19" s="2">
        <f t="shared" ref="O19:P19" si="12">SUM(O17:O18)</f>
        <v>207</v>
      </c>
      <c r="P19" s="2">
        <f t="shared" si="12"/>
        <v>207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>
        <f>(B19+C19)/2</f>
        <v>192.5</v>
      </c>
      <c r="C20" s="2"/>
      <c r="D20" s="2"/>
      <c r="E20" s="2">
        <f>(E19+G19)/2</f>
        <v>192.5</v>
      </c>
      <c r="F20" s="2"/>
      <c r="G20" s="2"/>
      <c r="H20" s="2"/>
      <c r="I20" s="2">
        <f>(I19+J19)/2</f>
        <v>223.10000000000002</v>
      </c>
      <c r="J20" s="2"/>
      <c r="K20" s="2"/>
      <c r="L20" s="2">
        <f>(L19+M19)/2</f>
        <v>88</v>
      </c>
      <c r="M20" s="2"/>
      <c r="N20" s="2"/>
      <c r="O20" s="2">
        <f>(O19+P19)/2</f>
        <v>207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0">
        <f>AVERAGE(B20,B14)</f>
        <v>193.375</v>
      </c>
      <c r="C22" s="2"/>
      <c r="D22" s="2"/>
      <c r="E22" s="20">
        <f>AVERAGE(E20,E14)</f>
        <v>193.375</v>
      </c>
      <c r="F22" s="2"/>
      <c r="G22" s="2"/>
      <c r="H22" s="2"/>
      <c r="I22" s="20">
        <f>AVERAGE(I20,I14)</f>
        <v>221.72500000000002</v>
      </c>
      <c r="J22" s="2"/>
      <c r="K22" s="2"/>
      <c r="L22" s="20">
        <f>AVERAGE(L20,L14)</f>
        <v>88.5</v>
      </c>
      <c r="M22" s="2"/>
      <c r="N22" s="2"/>
      <c r="O22" s="20">
        <f>AVERAGE(O20,O14)</f>
        <v>208.75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4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1"/>
      <c r="B24" s="45">
        <v>2021</v>
      </c>
      <c r="C24" s="46"/>
      <c r="D24" s="1"/>
      <c r="E24" s="45" t="s">
        <v>225</v>
      </c>
      <c r="F24" s="46"/>
      <c r="G24" s="46"/>
      <c r="H24" s="1"/>
      <c r="I24" s="45">
        <v>2020</v>
      </c>
      <c r="J24" s="46"/>
      <c r="K24" s="1"/>
      <c r="L24" s="45" t="s">
        <v>226</v>
      </c>
      <c r="M24" s="46"/>
      <c r="N24" s="1"/>
      <c r="O24" s="45" t="s">
        <v>227</v>
      </c>
      <c r="P24" s="46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4" t="str">
        <f>$B$4</f>
        <v>MIL</v>
      </c>
      <c r="C25" s="4" t="str">
        <f>$C$4</f>
        <v>PHI</v>
      </c>
      <c r="D25" s="2"/>
      <c r="E25" s="4" t="str">
        <f>$B$4</f>
        <v>MIL</v>
      </c>
      <c r="F25" s="4"/>
      <c r="G25" s="4" t="str">
        <f>$C$4</f>
        <v>PHI</v>
      </c>
      <c r="H25" s="2"/>
      <c r="I25" s="4" t="str">
        <f>$B$4</f>
        <v>MIL</v>
      </c>
      <c r="J25" s="4" t="str">
        <f>$C$4</f>
        <v>PHI</v>
      </c>
      <c r="K25" s="2"/>
      <c r="L25" s="4" t="str">
        <f>$B$4</f>
        <v>MIL</v>
      </c>
      <c r="M25" s="4" t="str">
        <f>$C$4</f>
        <v>PHI</v>
      </c>
      <c r="N25" s="2"/>
      <c r="O25" s="4" t="str">
        <f>$B$4</f>
        <v>MIL</v>
      </c>
      <c r="P25" s="4" t="str">
        <f>$C$4</f>
        <v>PHI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1" t="s">
        <v>228</v>
      </c>
      <c r="B26" s="2">
        <v>113.9</v>
      </c>
      <c r="C26" s="2">
        <v>109.2</v>
      </c>
      <c r="D26" s="2"/>
      <c r="E26" s="2">
        <v>95.3</v>
      </c>
      <c r="F26" s="2"/>
      <c r="G26" s="2">
        <v>97</v>
      </c>
      <c r="H26" s="2"/>
      <c r="I26" s="2">
        <v>117.7</v>
      </c>
      <c r="J26" s="2">
        <v>114</v>
      </c>
      <c r="K26" s="2"/>
      <c r="L26" s="2">
        <v>113.9</v>
      </c>
      <c r="M26" s="2">
        <v>109.7</v>
      </c>
      <c r="N26" s="2"/>
      <c r="O26" s="2">
        <v>113.9</v>
      </c>
      <c r="P26" s="2">
        <v>108.8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1" t="s">
        <v>229</v>
      </c>
      <c r="B27" s="2">
        <v>110.7</v>
      </c>
      <c r="C27" s="2">
        <v>106.9</v>
      </c>
      <c r="D27" s="2"/>
      <c r="E27" s="2">
        <v>108</v>
      </c>
      <c r="F27" s="2"/>
      <c r="G27" s="2">
        <v>109</v>
      </c>
      <c r="H27" s="2"/>
      <c r="I27" s="2">
        <v>112</v>
      </c>
      <c r="J27" s="2">
        <v>108.2</v>
      </c>
      <c r="K27" s="2"/>
      <c r="L27" s="2">
        <v>110.2</v>
      </c>
      <c r="M27" s="2">
        <v>106.1</v>
      </c>
      <c r="N27" s="2"/>
      <c r="O27" s="2">
        <v>111.3</v>
      </c>
      <c r="P27" s="2">
        <v>107.7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1" t="s">
        <v>6</v>
      </c>
      <c r="B28" s="2">
        <f t="shared" ref="B28:C28" si="13">SUM(B26:B27)</f>
        <v>224.60000000000002</v>
      </c>
      <c r="C28" s="2">
        <f t="shared" si="13"/>
        <v>216.10000000000002</v>
      </c>
      <c r="D28" s="2"/>
      <c r="E28" s="2">
        <f>SUM(E26:E27)</f>
        <v>203.3</v>
      </c>
      <c r="F28" s="2"/>
      <c r="G28" s="2">
        <f>SUM(G26:G27)</f>
        <v>206</v>
      </c>
      <c r="H28" s="2"/>
      <c r="I28" s="2">
        <f t="shared" ref="I28:J28" si="14">SUM(I26:I27)</f>
        <v>229.7</v>
      </c>
      <c r="J28" s="2">
        <f t="shared" si="14"/>
        <v>222.2</v>
      </c>
      <c r="K28" s="2"/>
      <c r="L28" s="2">
        <f t="shared" ref="L28:M28" si="15">SUM(L26:L27)</f>
        <v>224.10000000000002</v>
      </c>
      <c r="M28" s="2">
        <f t="shared" si="15"/>
        <v>215.8</v>
      </c>
      <c r="N28" s="2"/>
      <c r="O28" s="2">
        <f t="shared" ref="O28:P28" si="16">SUM(O26:O27)</f>
        <v>225.2</v>
      </c>
      <c r="P28" s="2">
        <f t="shared" si="16"/>
        <v>216.5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>
        <f>(B28+C28)/2</f>
        <v>220.35000000000002</v>
      </c>
      <c r="C29" s="2"/>
      <c r="D29" s="2"/>
      <c r="E29" s="2">
        <f>(E28+G28)/2</f>
        <v>204.65</v>
      </c>
      <c r="F29" s="2"/>
      <c r="G29" s="2"/>
      <c r="H29" s="2"/>
      <c r="I29" s="2">
        <f>(I28+J28)/2</f>
        <v>225.95</v>
      </c>
      <c r="J29" s="2"/>
      <c r="K29" s="2"/>
      <c r="L29" s="2">
        <f>(L28+M28)/2</f>
        <v>219.95000000000002</v>
      </c>
      <c r="M29" s="2"/>
      <c r="N29" s="2"/>
      <c r="O29" s="2">
        <f>(O28+P28)/2</f>
        <v>220.85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6" t="s">
        <v>228</v>
      </c>
      <c r="B32" s="2">
        <f t="shared" ref="B32:C32" si="17">B26</f>
        <v>113.9</v>
      </c>
      <c r="C32" s="2">
        <f t="shared" si="17"/>
        <v>109.2</v>
      </c>
      <c r="D32" s="2"/>
      <c r="E32" s="2">
        <f>E26</f>
        <v>95.3</v>
      </c>
      <c r="F32" s="2"/>
      <c r="G32" s="2">
        <f>G26</f>
        <v>97</v>
      </c>
      <c r="H32" s="2"/>
      <c r="I32" s="2">
        <f t="shared" ref="I32:J32" si="18">I26</f>
        <v>117.7</v>
      </c>
      <c r="J32" s="2">
        <f t="shared" si="18"/>
        <v>114</v>
      </c>
      <c r="K32" s="2"/>
      <c r="L32" s="2">
        <f t="shared" ref="L32:M32" si="19">L26</f>
        <v>113.9</v>
      </c>
      <c r="M32" s="2">
        <f t="shared" si="19"/>
        <v>109.7</v>
      </c>
      <c r="N32" s="2"/>
      <c r="O32" s="2">
        <f t="shared" ref="O32:P32" si="20">O26</f>
        <v>113.9</v>
      </c>
      <c r="P32" s="2">
        <f t="shared" si="20"/>
        <v>108.8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6" t="s">
        <v>230</v>
      </c>
      <c r="B33" s="2">
        <f>C32</f>
        <v>109.2</v>
      </c>
      <c r="C33" s="2">
        <f>B32</f>
        <v>113.9</v>
      </c>
      <c r="D33" s="2"/>
      <c r="E33" s="2">
        <f>G32</f>
        <v>97</v>
      </c>
      <c r="F33" s="2"/>
      <c r="G33" s="2">
        <f>E32</f>
        <v>95.3</v>
      </c>
      <c r="H33" s="2"/>
      <c r="I33" s="2">
        <f>J32</f>
        <v>114</v>
      </c>
      <c r="J33" s="2">
        <f>I32</f>
        <v>117.7</v>
      </c>
      <c r="K33" s="2"/>
      <c r="L33" s="2">
        <f>M32</f>
        <v>109.7</v>
      </c>
      <c r="M33" s="2">
        <f>L32</f>
        <v>113.9</v>
      </c>
      <c r="N33" s="2"/>
      <c r="O33" s="2">
        <f>P32</f>
        <v>108.8</v>
      </c>
      <c r="P33" s="2">
        <f>O32</f>
        <v>113.9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1" t="s">
        <v>6</v>
      </c>
      <c r="B34" s="2">
        <f t="shared" ref="B34:C34" si="21">SUM(B32:B33)</f>
        <v>223.10000000000002</v>
      </c>
      <c r="C34" s="2">
        <f t="shared" si="21"/>
        <v>223.10000000000002</v>
      </c>
      <c r="D34" s="2"/>
      <c r="E34" s="2">
        <f>SUM(E32:E33)</f>
        <v>192.3</v>
      </c>
      <c r="F34" s="2"/>
      <c r="G34" s="2">
        <f>SUM(G32:G33)</f>
        <v>192.3</v>
      </c>
      <c r="H34" s="2"/>
      <c r="I34" s="2">
        <f t="shared" ref="I34:J34" si="22">SUM(I32:I33)</f>
        <v>231.7</v>
      </c>
      <c r="J34" s="2">
        <f t="shared" si="22"/>
        <v>231.7</v>
      </c>
      <c r="K34" s="2"/>
      <c r="L34" s="2">
        <f t="shared" ref="L34:M34" si="23">SUM(L32:L33)</f>
        <v>223.60000000000002</v>
      </c>
      <c r="M34" s="2">
        <f t="shared" si="23"/>
        <v>223.60000000000002</v>
      </c>
      <c r="N34" s="2"/>
      <c r="O34" s="2">
        <f t="shared" ref="O34:P34" si="24">SUM(O32:O33)</f>
        <v>222.7</v>
      </c>
      <c r="P34" s="2">
        <f t="shared" si="24"/>
        <v>222.7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>
        <f>(B34+C34)/2</f>
        <v>223.10000000000002</v>
      </c>
      <c r="C35" s="2"/>
      <c r="D35" s="2"/>
      <c r="E35" s="2">
        <f>(E34+G34)/2</f>
        <v>192.3</v>
      </c>
      <c r="F35" s="2"/>
      <c r="G35" s="2"/>
      <c r="H35" s="2"/>
      <c r="I35" s="2">
        <f>(I34+J34)/2</f>
        <v>231.7</v>
      </c>
      <c r="J35" s="2"/>
      <c r="K35" s="2"/>
      <c r="L35" s="2">
        <f>(L34+M34)/2</f>
        <v>223.60000000000002</v>
      </c>
      <c r="M35" s="2"/>
      <c r="N35" s="2"/>
      <c r="O35" s="2">
        <f>(O34+P34)/2</f>
        <v>222.7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0">
        <f>AVERAGE(B35,B29)</f>
        <v>221.72500000000002</v>
      </c>
      <c r="C37" s="2"/>
      <c r="D37" s="2"/>
      <c r="E37" s="20">
        <f>AVERAGE(E35,E29)</f>
        <v>198.47500000000002</v>
      </c>
      <c r="F37" s="2"/>
      <c r="G37" s="2"/>
      <c r="H37" s="2"/>
      <c r="I37" s="20">
        <f>AVERAGE(I35,I29)</f>
        <v>228.82499999999999</v>
      </c>
      <c r="J37" s="2"/>
      <c r="K37" s="2"/>
      <c r="L37" s="20">
        <f>AVERAGE(L35,L29)</f>
        <v>221.77500000000003</v>
      </c>
      <c r="M37" s="2"/>
      <c r="N37" s="2"/>
      <c r="O37" s="20">
        <f>AVERAGE(O35,O29)</f>
        <v>221.77499999999998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45" t="s">
        <v>231</v>
      </c>
      <c r="C39" s="46"/>
      <c r="D39" s="45" t="s">
        <v>232</v>
      </c>
      <c r="E39" s="46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1" t="s">
        <v>226</v>
      </c>
      <c r="C40" s="1">
        <v>2021</v>
      </c>
      <c r="D40" s="1" t="s">
        <v>227</v>
      </c>
      <c r="E40" s="1">
        <f>C40</f>
        <v>2021</v>
      </c>
      <c r="F40" s="2"/>
      <c r="G40" s="47" t="s">
        <v>233</v>
      </c>
      <c r="H40" s="46"/>
      <c r="I40" s="47">
        <v>2021</v>
      </c>
      <c r="J40" s="46"/>
      <c r="K40" s="47" t="s">
        <v>233</v>
      </c>
      <c r="L40" s="46"/>
      <c r="M40" s="47">
        <v>2021</v>
      </c>
      <c r="N40" s="46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1" t="s">
        <v>32</v>
      </c>
      <c r="C41" s="1" t="str">
        <f>B41</f>
        <v>PHI</v>
      </c>
      <c r="D41" s="1" t="s">
        <v>89</v>
      </c>
      <c r="E41" s="1" t="str">
        <f>D41</f>
        <v>IND</v>
      </c>
      <c r="F41" s="6"/>
      <c r="G41" s="6" t="s">
        <v>1</v>
      </c>
      <c r="H41" s="6" t="s">
        <v>234</v>
      </c>
      <c r="I41" s="6" t="s">
        <v>1</v>
      </c>
      <c r="J41" s="6" t="s">
        <v>234</v>
      </c>
      <c r="K41" s="6" t="s">
        <v>2</v>
      </c>
      <c r="L41" s="6" t="s">
        <v>235</v>
      </c>
      <c r="M41" s="6" t="s">
        <v>2</v>
      </c>
      <c r="N41" s="6" t="s">
        <v>235</v>
      </c>
      <c r="O41" s="6" t="s">
        <v>3</v>
      </c>
      <c r="P41" s="6" t="s">
        <v>236</v>
      </c>
      <c r="Q41" s="6" t="s">
        <v>3</v>
      </c>
      <c r="R41" s="6" t="s">
        <v>236</v>
      </c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1" t="s">
        <v>153</v>
      </c>
      <c r="B42" s="2">
        <v>109.7</v>
      </c>
      <c r="C42" s="2">
        <v>109.2</v>
      </c>
      <c r="D42" s="2">
        <v>108.7</v>
      </c>
      <c r="E42" s="2">
        <v>111.5</v>
      </c>
      <c r="F42" s="1" t="s">
        <v>237</v>
      </c>
      <c r="G42" s="2" t="s">
        <v>153</v>
      </c>
      <c r="H42" s="2">
        <f>B70</f>
        <v>215.8</v>
      </c>
      <c r="I42" s="2" t="s">
        <v>153</v>
      </c>
      <c r="J42" s="2">
        <f t="shared" ref="J42:J43" si="25">C69</f>
        <v>220.7</v>
      </c>
      <c r="K42" s="2" t="s">
        <v>153</v>
      </c>
      <c r="L42" s="2">
        <f>B69</f>
        <v>218.4</v>
      </c>
      <c r="M42" s="2" t="s">
        <v>153</v>
      </c>
      <c r="N42" s="2">
        <f t="shared" ref="N42:N43" si="26">C69</f>
        <v>220.7</v>
      </c>
      <c r="O42" s="2" t="s">
        <v>238</v>
      </c>
      <c r="P42" s="2"/>
      <c r="Q42" s="1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1" t="s">
        <v>239</v>
      </c>
      <c r="B43" s="2">
        <v>106.1</v>
      </c>
      <c r="C43" s="2">
        <v>106.9</v>
      </c>
      <c r="D43" s="2">
        <v>115.1</v>
      </c>
      <c r="E43" s="2">
        <v>114.9</v>
      </c>
      <c r="F43" s="1" t="s">
        <v>237</v>
      </c>
      <c r="G43" s="2" t="s">
        <v>239</v>
      </c>
      <c r="H43" s="2">
        <f>D70</f>
        <v>223.8</v>
      </c>
      <c r="I43" s="2" t="s">
        <v>239</v>
      </c>
      <c r="J43" s="2">
        <f t="shared" si="25"/>
        <v>216.10000000000002</v>
      </c>
      <c r="K43" s="2" t="s">
        <v>239</v>
      </c>
      <c r="L43" s="2">
        <f>D70</f>
        <v>223.8</v>
      </c>
      <c r="M43" s="2" t="s">
        <v>239</v>
      </c>
      <c r="N43" s="2">
        <f t="shared" si="26"/>
        <v>216.10000000000002</v>
      </c>
      <c r="O43" s="2" t="s">
        <v>240</v>
      </c>
      <c r="P43" s="2"/>
      <c r="Q43" s="1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1" t="s">
        <v>241</v>
      </c>
      <c r="B44" s="2">
        <v>95.34</v>
      </c>
      <c r="C44" s="2">
        <v>96.24</v>
      </c>
      <c r="D44" s="2">
        <v>96.88</v>
      </c>
      <c r="E44" s="2">
        <v>98.01</v>
      </c>
      <c r="F44" s="1"/>
      <c r="G44" s="2" t="s">
        <v>242</v>
      </c>
      <c r="H44" s="2">
        <f>B69</f>
        <v>218.4</v>
      </c>
      <c r="I44" s="2" t="s">
        <v>242</v>
      </c>
      <c r="J44" s="2">
        <f>E70</f>
        <v>226.4</v>
      </c>
      <c r="K44" s="2" t="s">
        <v>242</v>
      </c>
      <c r="L44" s="2">
        <f>B70</f>
        <v>215.8</v>
      </c>
      <c r="M44" s="2" t="s">
        <v>242</v>
      </c>
      <c r="N44" s="2">
        <f>E70</f>
        <v>226.4</v>
      </c>
      <c r="O44" s="2" t="s">
        <v>243</v>
      </c>
      <c r="P44" s="2"/>
      <c r="Q44" s="1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1" t="s">
        <v>244</v>
      </c>
      <c r="B45" s="2">
        <v>99.3</v>
      </c>
      <c r="C45" s="2">
        <v>99.4</v>
      </c>
      <c r="D45" s="2">
        <v>102.2</v>
      </c>
      <c r="E45" s="2">
        <v>102.3</v>
      </c>
      <c r="F45" s="1" t="s">
        <v>237</v>
      </c>
      <c r="G45" s="2"/>
      <c r="H45" s="2"/>
      <c r="I45" s="2"/>
      <c r="J45" s="2"/>
      <c r="K45" s="2" t="s">
        <v>245</v>
      </c>
      <c r="L45" s="2">
        <f t="shared" ref="L45:L46" si="27">B74</f>
        <v>229.6</v>
      </c>
      <c r="M45" s="2" t="s">
        <v>245</v>
      </c>
      <c r="N45" s="2">
        <f t="shared" ref="N45:N46" si="28">C74</f>
        <v>229.45</v>
      </c>
      <c r="O45" s="2"/>
      <c r="P45" s="2"/>
      <c r="Q45" s="1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1" t="s">
        <v>246</v>
      </c>
      <c r="B46" s="22">
        <v>1.105</v>
      </c>
      <c r="C46" s="22">
        <v>1.099</v>
      </c>
      <c r="D46" s="22">
        <v>1.0629999999999999</v>
      </c>
      <c r="E46" s="22">
        <v>1.0900000000000001</v>
      </c>
      <c r="F46" s="1"/>
      <c r="G46" s="2"/>
      <c r="H46" s="2"/>
      <c r="I46" s="2"/>
      <c r="J46" s="2"/>
      <c r="K46" s="2" t="s">
        <v>247</v>
      </c>
      <c r="L46" s="2">
        <f t="shared" si="27"/>
        <v>229.05</v>
      </c>
      <c r="M46" s="2" t="s">
        <v>247</v>
      </c>
      <c r="N46" s="2">
        <f t="shared" si="28"/>
        <v>228.89999999999998</v>
      </c>
      <c r="O46" s="2"/>
      <c r="P46" s="2"/>
      <c r="Q46" s="1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1" t="s">
        <v>248</v>
      </c>
      <c r="B47" s="22">
        <v>1.1539999999999999</v>
      </c>
      <c r="C47" s="22">
        <v>1.1499999999999999</v>
      </c>
      <c r="D47" s="22">
        <v>1.095</v>
      </c>
      <c r="E47" s="22">
        <v>1.1180000000000001</v>
      </c>
      <c r="F47" s="1"/>
      <c r="G47" s="2"/>
      <c r="H47" s="2"/>
      <c r="I47" s="2"/>
      <c r="J47" s="2"/>
      <c r="K47" s="2"/>
      <c r="L47" s="2"/>
      <c r="M47" s="2"/>
      <c r="N47" s="2"/>
      <c r="O47" s="2"/>
      <c r="P47" s="2"/>
      <c r="Q47" s="1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1" t="s">
        <v>249</v>
      </c>
      <c r="B48" s="22">
        <v>0.48299999999999998</v>
      </c>
      <c r="C48" s="22">
        <v>0.53600000000000003</v>
      </c>
      <c r="D48" s="22">
        <v>0.51700000000000002</v>
      </c>
      <c r="E48" s="22">
        <v>0.53100000000000003</v>
      </c>
      <c r="F48" s="1"/>
      <c r="G48" s="2"/>
      <c r="H48" s="2"/>
      <c r="I48" s="2"/>
      <c r="J48" s="2"/>
      <c r="K48" s="2"/>
      <c r="L48" s="2"/>
      <c r="M48" s="2"/>
      <c r="N48" s="2"/>
      <c r="O48" s="2"/>
      <c r="P48" s="2"/>
      <c r="Q48" s="1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1" t="s">
        <v>250</v>
      </c>
      <c r="B49" s="22">
        <v>1.069</v>
      </c>
      <c r="C49" s="22">
        <v>1.0760000000000001</v>
      </c>
      <c r="D49" s="22">
        <v>1.1259999999999999</v>
      </c>
      <c r="E49" s="22">
        <v>1.1240000000000001</v>
      </c>
      <c r="F49" s="1"/>
      <c r="G49" s="2"/>
      <c r="H49" s="2"/>
      <c r="I49" s="2"/>
      <c r="J49" s="2"/>
      <c r="K49" s="2"/>
      <c r="L49" s="2"/>
      <c r="M49" s="2"/>
      <c r="N49" s="2"/>
      <c r="O49" s="2"/>
      <c r="P49" s="2"/>
      <c r="Q49" s="1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1" t="s">
        <v>251</v>
      </c>
      <c r="B50" s="22">
        <v>0.52100000000000002</v>
      </c>
      <c r="C50" s="22">
        <v>0.52200000000000002</v>
      </c>
      <c r="D50" s="22">
        <v>0.55200000000000005</v>
      </c>
      <c r="E50" s="22">
        <v>0.55200000000000005</v>
      </c>
      <c r="F50" s="1"/>
      <c r="G50" s="2"/>
      <c r="H50" s="2"/>
      <c r="I50" s="2"/>
      <c r="J50" s="2"/>
      <c r="K50" s="2"/>
      <c r="L50" s="2"/>
      <c r="M50" s="2"/>
      <c r="N50" s="2"/>
      <c r="O50" s="2"/>
      <c r="P50" s="2"/>
      <c r="Q50" s="1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1" t="s">
        <v>252</v>
      </c>
      <c r="B51" s="22">
        <v>1.101</v>
      </c>
      <c r="C51" s="22">
        <v>1.107</v>
      </c>
      <c r="D51" s="22">
        <v>1.1619999999999999</v>
      </c>
      <c r="E51" s="22">
        <v>1.165</v>
      </c>
      <c r="F51" s="1"/>
      <c r="G51" s="2"/>
      <c r="H51" s="2"/>
      <c r="I51" s="2"/>
      <c r="J51" s="2"/>
      <c r="K51" s="2"/>
      <c r="L51" s="2"/>
      <c r="M51" s="2"/>
      <c r="N51" s="2"/>
      <c r="O51" s="2"/>
      <c r="P51" s="2"/>
      <c r="Q51" s="1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1" t="s">
        <v>253</v>
      </c>
      <c r="B52" s="22">
        <v>0.95599999999999996</v>
      </c>
      <c r="C52" s="22">
        <v>0.95599999999999996</v>
      </c>
      <c r="D52" s="22">
        <v>0.96499999999999997</v>
      </c>
      <c r="E52" s="22">
        <v>0.96899999999999997</v>
      </c>
      <c r="F52" s="1"/>
      <c r="G52" s="2"/>
      <c r="H52" s="2"/>
      <c r="I52" s="2"/>
      <c r="J52" s="2"/>
      <c r="K52" s="2"/>
      <c r="L52" s="2"/>
      <c r="M52" s="2"/>
      <c r="N52" s="2"/>
      <c r="O52" s="2"/>
      <c r="P52" s="2"/>
      <c r="Q52" s="1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1" t="s">
        <v>254</v>
      </c>
      <c r="B53" s="22">
        <v>0.97199999999999998</v>
      </c>
      <c r="C53" s="22">
        <v>0.97099999999999997</v>
      </c>
      <c r="D53" s="22">
        <v>0.97499999999999998</v>
      </c>
      <c r="E53" s="22">
        <v>0.97</v>
      </c>
      <c r="F53" s="1"/>
      <c r="G53" s="2"/>
      <c r="H53" s="2"/>
      <c r="I53" s="2"/>
      <c r="J53" s="2"/>
      <c r="K53" s="2"/>
      <c r="L53" s="2"/>
      <c r="M53" s="2"/>
      <c r="N53" s="2"/>
      <c r="O53" s="2"/>
      <c r="P53" s="2"/>
      <c r="Q53" s="1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1" t="s">
        <v>255</v>
      </c>
      <c r="B54" s="2">
        <v>84</v>
      </c>
      <c r="C54" s="2">
        <v>83.7</v>
      </c>
      <c r="D54" s="2">
        <v>88.7</v>
      </c>
      <c r="E54" s="2">
        <v>89.5</v>
      </c>
      <c r="F54" s="1" t="s">
        <v>237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1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1" t="s">
        <v>256</v>
      </c>
      <c r="B55" s="2">
        <v>32.9</v>
      </c>
      <c r="C55" s="2">
        <v>32</v>
      </c>
      <c r="D55" s="2">
        <v>35.299999999999997</v>
      </c>
      <c r="E55" s="2">
        <v>35.4</v>
      </c>
      <c r="F55" s="6" t="s">
        <v>237</v>
      </c>
      <c r="G55" s="6" t="s">
        <v>257</v>
      </c>
      <c r="H55" s="2">
        <f t="shared" ref="H55:H56" si="29">AVERAGE(H42:H43)</f>
        <v>219.8</v>
      </c>
      <c r="I55" s="6" t="s">
        <v>257</v>
      </c>
      <c r="J55" s="2">
        <f t="shared" ref="J55:J56" si="30">AVERAGE(J42:J43)</f>
        <v>218.4</v>
      </c>
      <c r="K55" s="6" t="s">
        <v>257</v>
      </c>
      <c r="L55" s="21">
        <f>AVERAGE(L42:L44)</f>
        <v>219.33333333333334</v>
      </c>
      <c r="M55" s="6" t="s">
        <v>257</v>
      </c>
      <c r="N55" s="21">
        <f>AVERAGE(N42:N44)</f>
        <v>221.06666666666669</v>
      </c>
      <c r="O55" s="6" t="s">
        <v>257</v>
      </c>
      <c r="P55" s="2"/>
      <c r="Q55" s="6" t="s">
        <v>257</v>
      </c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1" t="s">
        <v>258</v>
      </c>
      <c r="B56" s="23">
        <f t="shared" ref="B56:E56" si="31">(B54-B55)*2</f>
        <v>102.2</v>
      </c>
      <c r="C56" s="23">
        <f t="shared" si="31"/>
        <v>103.4</v>
      </c>
      <c r="D56" s="23">
        <f t="shared" si="31"/>
        <v>106.80000000000001</v>
      </c>
      <c r="E56" s="23">
        <f t="shared" si="31"/>
        <v>108.2</v>
      </c>
      <c r="F56" s="6" t="s">
        <v>237</v>
      </c>
      <c r="G56" s="6" t="s">
        <v>259</v>
      </c>
      <c r="H56" s="2">
        <f t="shared" si="29"/>
        <v>221.10000000000002</v>
      </c>
      <c r="I56" s="6" t="s">
        <v>259</v>
      </c>
      <c r="J56" s="2">
        <f t="shared" si="30"/>
        <v>221.25</v>
      </c>
      <c r="K56" s="6" t="s">
        <v>259</v>
      </c>
      <c r="L56" s="21">
        <f>AVERAGE(L45:L46)</f>
        <v>229.32499999999999</v>
      </c>
      <c r="M56" s="6" t="s">
        <v>259</v>
      </c>
      <c r="N56" s="21">
        <f>AVERAGE(N45:N46)</f>
        <v>229.17499999999998</v>
      </c>
      <c r="O56" s="6" t="s">
        <v>259</v>
      </c>
      <c r="P56" s="2"/>
      <c r="Q56" s="6" t="s">
        <v>259</v>
      </c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1" t="s">
        <v>260</v>
      </c>
      <c r="B57" s="23">
        <f t="shared" ref="B57:E57" si="32">B55*3</f>
        <v>98.699999999999989</v>
      </c>
      <c r="C57" s="23">
        <f t="shared" si="32"/>
        <v>96</v>
      </c>
      <c r="D57" s="23">
        <f t="shared" si="32"/>
        <v>105.89999999999999</v>
      </c>
      <c r="E57" s="23">
        <f t="shared" si="32"/>
        <v>106.19999999999999</v>
      </c>
      <c r="F57" s="1" t="s">
        <v>237</v>
      </c>
      <c r="G57" s="1"/>
      <c r="H57" s="2"/>
      <c r="I57" s="1"/>
      <c r="J57" s="2"/>
      <c r="K57" s="1"/>
      <c r="L57" s="2"/>
      <c r="M57" s="1"/>
      <c r="N57" s="2"/>
      <c r="O57" s="1"/>
      <c r="P57" s="2"/>
      <c r="Q57" s="1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1" t="s">
        <v>261</v>
      </c>
      <c r="B58" s="21">
        <f t="shared" ref="B58:E58" si="33">B42/B$45</f>
        <v>1.1047331319234643</v>
      </c>
      <c r="C58" s="21">
        <f t="shared" si="33"/>
        <v>1.0985915492957745</v>
      </c>
      <c r="D58" s="21">
        <f t="shared" si="33"/>
        <v>1.0636007827788649</v>
      </c>
      <c r="E58" s="21">
        <f t="shared" si="33"/>
        <v>1.0899315738025415</v>
      </c>
      <c r="F58" s="1" t="s">
        <v>237</v>
      </c>
      <c r="G58" s="1" t="s">
        <v>262</v>
      </c>
      <c r="H58" s="24">
        <f>IF(H56&lt;H55,H56,H55)</f>
        <v>219.8</v>
      </c>
      <c r="I58" s="1" t="s">
        <v>262</v>
      </c>
      <c r="J58" s="24">
        <f>IF(J56&lt;J55,J56,J55)</f>
        <v>218.4</v>
      </c>
      <c r="K58" s="1" t="s">
        <v>262</v>
      </c>
      <c r="L58" s="25">
        <f>IF(L56&lt;L55,L56,L55)</f>
        <v>219.33333333333334</v>
      </c>
      <c r="M58" s="1" t="s">
        <v>262</v>
      </c>
      <c r="N58" s="25">
        <f>IF(N56&lt;N55,N56,N55)</f>
        <v>221.06666666666669</v>
      </c>
      <c r="O58" s="1" t="s">
        <v>262</v>
      </c>
      <c r="P58" s="24">
        <f>IF(P56&lt;P55,P56,P55)</f>
        <v>0</v>
      </c>
      <c r="Q58" s="1" t="s">
        <v>262</v>
      </c>
      <c r="R58" s="24">
        <f>IF(R56&lt;R55,R56,R55)</f>
        <v>0</v>
      </c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1" t="s">
        <v>263</v>
      </c>
      <c r="B59" s="21">
        <f t="shared" ref="B59:E59" si="34">B43/B$45</f>
        <v>1.0684793554884189</v>
      </c>
      <c r="C59" s="21">
        <f t="shared" si="34"/>
        <v>1.0754527162977867</v>
      </c>
      <c r="D59" s="21">
        <f t="shared" si="34"/>
        <v>1.1262230919765166</v>
      </c>
      <c r="E59" s="21">
        <f t="shared" si="34"/>
        <v>1.1231671554252201</v>
      </c>
      <c r="F59" s="1" t="s">
        <v>237</v>
      </c>
      <c r="G59" s="1" t="s">
        <v>264</v>
      </c>
      <c r="H59" s="24">
        <f>IF(H56&gt;H55,H56,H55)</f>
        <v>221.10000000000002</v>
      </c>
      <c r="I59" s="1" t="s">
        <v>264</v>
      </c>
      <c r="J59" s="24">
        <f>IF(J56&gt;J55,J56,J55)</f>
        <v>221.25</v>
      </c>
      <c r="K59" s="1" t="s">
        <v>264</v>
      </c>
      <c r="L59" s="25">
        <f>IF(L56&gt;L55,L56,L55)</f>
        <v>229.32499999999999</v>
      </c>
      <c r="M59" s="1" t="s">
        <v>264</v>
      </c>
      <c r="N59" s="25">
        <f>IF(N56&gt;N55,N56,N55)</f>
        <v>229.17499999999998</v>
      </c>
      <c r="O59" s="1" t="s">
        <v>264</v>
      </c>
      <c r="P59" s="24">
        <f>IF(P56&gt;P55,P56,P55)</f>
        <v>0</v>
      </c>
      <c r="Q59" s="1" t="s">
        <v>264</v>
      </c>
      <c r="R59" s="24">
        <f>IF(R56&gt;R55,R56,R55)</f>
        <v>0</v>
      </c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1" t="s">
        <v>265</v>
      </c>
      <c r="B60" s="21">
        <f t="shared" ref="B60:E60" si="35">B58*B$44</f>
        <v>105.32525679758309</v>
      </c>
      <c r="C60" s="21">
        <f t="shared" si="35"/>
        <v>105.72845070422534</v>
      </c>
      <c r="D60" s="21">
        <f t="shared" si="35"/>
        <v>103.04164383561643</v>
      </c>
      <c r="E60" s="21">
        <f t="shared" si="35"/>
        <v>106.8241935483871</v>
      </c>
      <c r="F60" s="1"/>
      <c r="G60" s="1" t="s">
        <v>266</v>
      </c>
      <c r="H60" s="2">
        <f>IFERROR(AVERAGE(H58,H59),0)</f>
        <v>220.45000000000002</v>
      </c>
      <c r="I60" s="1" t="s">
        <v>266</v>
      </c>
      <c r="J60" s="21">
        <f>IFERROR(AVERAGE(J58,J59),0)</f>
        <v>219.82499999999999</v>
      </c>
      <c r="K60" s="1" t="s">
        <v>266</v>
      </c>
      <c r="L60" s="21">
        <f>IFERROR(AVERAGE(L58,L59),0)</f>
        <v>224.32916666666665</v>
      </c>
      <c r="M60" s="1" t="s">
        <v>266</v>
      </c>
      <c r="N60" s="21">
        <f>IFERROR(AVERAGE(N58,N59),0)</f>
        <v>225.12083333333334</v>
      </c>
      <c r="O60" s="1" t="s">
        <v>266</v>
      </c>
      <c r="P60" s="2">
        <f>IFERROR(AVERAGE(P58,P59),0)</f>
        <v>0</v>
      </c>
      <c r="Q60" s="1" t="s">
        <v>266</v>
      </c>
      <c r="R60" s="2">
        <f>IFERROR(AVERAGE(R58,R59),0)</f>
        <v>0</v>
      </c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1" t="s">
        <v>267</v>
      </c>
      <c r="B61" s="21">
        <f t="shared" ref="B61:E61" si="36">B59*B$44</f>
        <v>101.86882175226586</v>
      </c>
      <c r="C61" s="21">
        <f t="shared" si="36"/>
        <v>103.50156941649898</v>
      </c>
      <c r="D61" s="21">
        <f t="shared" si="36"/>
        <v>109.10849315068492</v>
      </c>
      <c r="E61" s="21">
        <f t="shared" si="36"/>
        <v>110.08161290322582</v>
      </c>
      <c r="F61" s="1"/>
      <c r="G61" s="1" t="s">
        <v>268</v>
      </c>
      <c r="H61" s="2">
        <v>227.5</v>
      </c>
      <c r="I61" s="1" t="s">
        <v>268</v>
      </c>
      <c r="J61" s="2">
        <v>227.5</v>
      </c>
      <c r="K61" s="1" t="s">
        <v>268</v>
      </c>
      <c r="L61" s="2">
        <v>227.5</v>
      </c>
      <c r="M61" s="1" t="s">
        <v>268</v>
      </c>
      <c r="N61" s="2">
        <v>227.5</v>
      </c>
      <c r="O61" s="1" t="s">
        <v>268</v>
      </c>
      <c r="P61" s="2">
        <v>227.5</v>
      </c>
      <c r="Q61" s="1" t="s">
        <v>268</v>
      </c>
      <c r="R61" s="2">
        <v>227.5</v>
      </c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1" t="s">
        <v>269</v>
      </c>
      <c r="B62" s="2">
        <v>23.3</v>
      </c>
      <c r="C62" s="2">
        <v>23.7</v>
      </c>
      <c r="D62" s="2">
        <v>22.3</v>
      </c>
      <c r="E62" s="2">
        <v>21.4</v>
      </c>
      <c r="F62" s="1" t="s">
        <v>237</v>
      </c>
      <c r="G62" s="1" t="s">
        <v>20</v>
      </c>
      <c r="H62" s="2"/>
      <c r="I62" s="1" t="s">
        <v>20</v>
      </c>
      <c r="J62" s="2"/>
      <c r="K62" s="1" t="s">
        <v>20</v>
      </c>
      <c r="L62" s="2"/>
      <c r="M62" s="1" t="s">
        <v>20</v>
      </c>
      <c r="N62" s="2"/>
      <c r="O62" s="1" t="s">
        <v>20</v>
      </c>
      <c r="P62" s="2"/>
      <c r="Q62" s="1" t="s">
        <v>20</v>
      </c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1" t="s">
        <v>270</v>
      </c>
      <c r="B63" s="2">
        <f t="shared" ref="B63:E63" si="37">(B66-B67)*2</f>
        <v>108.80000000000001</v>
      </c>
      <c r="C63" s="2">
        <f t="shared" si="37"/>
        <v>107</v>
      </c>
      <c r="D63" s="2">
        <f t="shared" si="37"/>
        <v>110.79999999999998</v>
      </c>
      <c r="E63" s="2">
        <f t="shared" si="37"/>
        <v>111.4</v>
      </c>
      <c r="F63" s="1" t="s">
        <v>237</v>
      </c>
      <c r="G63" s="1" t="s">
        <v>271</v>
      </c>
      <c r="H63" s="2"/>
      <c r="I63" s="1" t="s">
        <v>271</v>
      </c>
      <c r="J63" s="2"/>
      <c r="K63" s="1" t="s">
        <v>271</v>
      </c>
      <c r="L63" s="2"/>
      <c r="M63" s="1" t="s">
        <v>271</v>
      </c>
      <c r="N63" s="2"/>
      <c r="O63" s="1" t="s">
        <v>271</v>
      </c>
      <c r="P63" s="2"/>
      <c r="Q63" s="1" t="s">
        <v>271</v>
      </c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1" t="s">
        <v>272</v>
      </c>
      <c r="B64" s="2">
        <f t="shared" ref="B64:E64" si="38">B67*3</f>
        <v>96.899999999999991</v>
      </c>
      <c r="C64" s="2">
        <f t="shared" si="38"/>
        <v>98.399999999999991</v>
      </c>
      <c r="D64" s="2">
        <f t="shared" si="38"/>
        <v>98.100000000000009</v>
      </c>
      <c r="E64" s="2">
        <f t="shared" si="38"/>
        <v>96.899999999999991</v>
      </c>
      <c r="F64" s="1" t="s">
        <v>237</v>
      </c>
      <c r="G64" s="1" t="s">
        <v>273</v>
      </c>
      <c r="H64" s="22">
        <f>IFERROR(H62/(H63+H62),0)</f>
        <v>0</v>
      </c>
      <c r="I64" s="1" t="s">
        <v>273</v>
      </c>
      <c r="J64" s="22">
        <f>IFERROR(J62/(J63+J62),0)</f>
        <v>0</v>
      </c>
      <c r="K64" s="1" t="s">
        <v>273</v>
      </c>
      <c r="L64" s="22">
        <f>IFERROR(L62/(L63+L62),0)</f>
        <v>0</v>
      </c>
      <c r="M64" s="1" t="s">
        <v>273</v>
      </c>
      <c r="N64" s="22">
        <f>IFERROR(N62/(N63+N62),0)</f>
        <v>0</v>
      </c>
      <c r="O64" s="1" t="s">
        <v>273</v>
      </c>
      <c r="P64" s="22">
        <f>IFERROR(P62/(P63+P62),0)</f>
        <v>0</v>
      </c>
      <c r="Q64" s="1" t="s">
        <v>273</v>
      </c>
      <c r="R64" s="22">
        <f>IFERROR(R62/(R63+R62),0)</f>
        <v>0</v>
      </c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1" t="s">
        <v>274</v>
      </c>
      <c r="B65" s="2">
        <v>20.399999999999999</v>
      </c>
      <c r="C65" s="2">
        <v>21.6</v>
      </c>
      <c r="D65" s="2">
        <v>23.1</v>
      </c>
      <c r="E65" s="2">
        <v>22.5</v>
      </c>
      <c r="F65" s="2" t="s">
        <v>237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1" t="s">
        <v>275</v>
      </c>
      <c r="B66" s="2">
        <v>86.7</v>
      </c>
      <c r="C66" s="2">
        <v>86.3</v>
      </c>
      <c r="D66" s="2">
        <v>88.1</v>
      </c>
      <c r="E66" s="2">
        <v>88</v>
      </c>
      <c r="F66" s="2" t="s">
        <v>237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1" t="s">
        <v>276</v>
      </c>
      <c r="B67" s="2">
        <v>32.299999999999997</v>
      </c>
      <c r="C67" s="2">
        <v>32.799999999999997</v>
      </c>
      <c r="D67" s="2">
        <v>32.700000000000003</v>
      </c>
      <c r="E67" s="2">
        <v>32.299999999999997</v>
      </c>
      <c r="F67" s="2" t="s">
        <v>237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1" t="s">
        <v>277</v>
      </c>
      <c r="B69" s="2">
        <f t="shared" ref="B69:C69" si="39">B42+D42</f>
        <v>218.4</v>
      </c>
      <c r="C69" s="2">
        <f t="shared" si="39"/>
        <v>220.7</v>
      </c>
      <c r="D69" s="2">
        <f t="shared" ref="D69:E69" si="40">B69</f>
        <v>218.4</v>
      </c>
      <c r="E69" s="2">
        <f t="shared" si="40"/>
        <v>220.7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1" t="s">
        <v>278</v>
      </c>
      <c r="B70" s="2">
        <f t="shared" ref="B70:E70" si="41">B42+B43</f>
        <v>215.8</v>
      </c>
      <c r="C70" s="2">
        <f t="shared" si="41"/>
        <v>216.10000000000002</v>
      </c>
      <c r="D70" s="2">
        <f t="shared" si="41"/>
        <v>223.8</v>
      </c>
      <c r="E70" s="2">
        <f t="shared" si="41"/>
        <v>226.4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1" t="s">
        <v>238</v>
      </c>
      <c r="B71" s="21">
        <f t="shared" ref="B71:C71" si="42">B60+D60</f>
        <v>208.36690063319952</v>
      </c>
      <c r="C71" s="21">
        <f t="shared" si="42"/>
        <v>212.55264425261242</v>
      </c>
      <c r="D71" s="21">
        <f t="shared" ref="D71:E71" si="43">B71</f>
        <v>208.36690063319952</v>
      </c>
      <c r="E71" s="21">
        <f t="shared" si="43"/>
        <v>212.55264425261242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1" t="s">
        <v>240</v>
      </c>
      <c r="B72" s="21">
        <f t="shared" ref="B72:E72" si="44">B61+B60</f>
        <v>207.19407854984894</v>
      </c>
      <c r="C72" s="21">
        <f t="shared" si="44"/>
        <v>209.2300201207243</v>
      </c>
      <c r="D72" s="21">
        <f t="shared" si="44"/>
        <v>212.15013698630133</v>
      </c>
      <c r="E72" s="21">
        <f t="shared" si="44"/>
        <v>216.90580645161293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1" t="s">
        <v>243</v>
      </c>
      <c r="B73" s="21">
        <f t="shared" ref="B73:C73" si="45">B61+D60</f>
        <v>204.9104655878823</v>
      </c>
      <c r="C73" s="21">
        <f t="shared" si="45"/>
        <v>210.32576296488608</v>
      </c>
      <c r="D73" s="21">
        <f t="shared" ref="D73:E73" si="46">B60+D61</f>
        <v>214.43374994826803</v>
      </c>
      <c r="E73" s="21">
        <f t="shared" si="46"/>
        <v>215.81006360745116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1" t="s">
        <v>279</v>
      </c>
      <c r="B74" s="2">
        <f t="shared" ref="B74:C74" si="47">SUM(B56:B57,B62,D56:D57,D62)/2</f>
        <v>229.6</v>
      </c>
      <c r="C74" s="2">
        <f t="shared" si="47"/>
        <v>229.45</v>
      </c>
      <c r="D74" s="2">
        <f t="shared" ref="D74:E74" si="48">B74</f>
        <v>229.6</v>
      </c>
      <c r="E74" s="2">
        <f t="shared" si="48"/>
        <v>229.45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1" t="s">
        <v>280</v>
      </c>
      <c r="B75" s="2">
        <f t="shared" ref="B75:C75" si="49">SUM(B63:B65,D63:D65)/2</f>
        <v>229.05</v>
      </c>
      <c r="C75" s="2">
        <f t="shared" si="49"/>
        <v>228.89999999999998</v>
      </c>
      <c r="D75" s="2">
        <f t="shared" ref="D75:E75" si="50">B75</f>
        <v>229.05</v>
      </c>
      <c r="E75" s="2">
        <f t="shared" si="50"/>
        <v>228.89999999999998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1" t="s">
        <v>281</v>
      </c>
      <c r="B76" s="21">
        <f t="shared" ref="B76:C76" si="51">(B74+B75)/2</f>
        <v>229.32499999999999</v>
      </c>
      <c r="C76" s="21">
        <f t="shared" si="51"/>
        <v>229.17499999999998</v>
      </c>
      <c r="D76" s="21">
        <f>(D74+E75)/2</f>
        <v>229.25</v>
      </c>
      <c r="E76" s="21">
        <f>(E74+D75)/2</f>
        <v>229.25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</sheetData>
  <mergeCells count="16">
    <mergeCell ref="M40:N40"/>
    <mergeCell ref="B24:C24"/>
    <mergeCell ref="E24:G24"/>
    <mergeCell ref="B39:C39"/>
    <mergeCell ref="D39:E39"/>
    <mergeCell ref="G40:H40"/>
    <mergeCell ref="I40:J40"/>
    <mergeCell ref="K40:L40"/>
    <mergeCell ref="O24:P24"/>
    <mergeCell ref="B9:C9"/>
    <mergeCell ref="E9:G9"/>
    <mergeCell ref="I9:J9"/>
    <mergeCell ref="L9:M9"/>
    <mergeCell ref="O9:P9"/>
    <mergeCell ref="I24:J24"/>
    <mergeCell ref="L24:M2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990"/>
  <sheetViews>
    <sheetView workbookViewId="0"/>
  </sheetViews>
  <sheetFormatPr defaultColWidth="12.5703125" defaultRowHeight="15.75" customHeight="1" x14ac:dyDescent="0.2"/>
  <cols>
    <col min="1" max="1" width="13.28515625" customWidth="1"/>
    <col min="2" max="2" width="13.42578125" customWidth="1"/>
    <col min="3" max="3" width="12.28515625" customWidth="1"/>
    <col min="4" max="26" width="13.5703125" customWidth="1"/>
  </cols>
  <sheetData>
    <row r="1" spans="1:26" x14ac:dyDescent="0.2">
      <c r="A1" s="26">
        <v>253</v>
      </c>
      <c r="B1" s="27">
        <v>210</v>
      </c>
      <c r="C1" s="21">
        <f>AVERAGE(A1,B1)</f>
        <v>231.5</v>
      </c>
      <c r="D1" s="2"/>
      <c r="E1" s="2"/>
      <c r="F1" s="2"/>
      <c r="G1" s="2"/>
      <c r="H1" s="2"/>
      <c r="I1" s="2"/>
      <c r="J1" s="20">
        <f>IF($H22&gt;$E22,$H22,$E22)</f>
        <v>228.2</v>
      </c>
      <c r="K1" s="20">
        <f>IF($H22&lt;$E22,$H22,$E22)</f>
        <v>226.375</v>
      </c>
      <c r="L1" s="21">
        <f>AVERAGE(J1,K1)</f>
        <v>227.28749999999999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 t="s">
        <v>217</v>
      </c>
      <c r="G2" s="1" t="s">
        <v>282</v>
      </c>
      <c r="H2" s="1" t="s">
        <v>218</v>
      </c>
      <c r="I2" s="1"/>
      <c r="J2" s="18" t="s">
        <v>212</v>
      </c>
      <c r="K2" s="19" t="s">
        <v>213</v>
      </c>
      <c r="L2" s="18" t="s">
        <v>214</v>
      </c>
      <c r="M2" s="1" t="s">
        <v>215</v>
      </c>
      <c r="N2" s="1" t="s">
        <v>216</v>
      </c>
      <c r="O2" s="1" t="s">
        <v>217</v>
      </c>
      <c r="P2" s="1" t="s">
        <v>218</v>
      </c>
      <c r="Q2" s="1" t="s">
        <v>219</v>
      </c>
      <c r="R2" s="1" t="s">
        <v>282</v>
      </c>
      <c r="S2" s="1"/>
      <c r="T2" s="1"/>
      <c r="U2" s="1"/>
      <c r="V2" s="1"/>
      <c r="W2" s="1"/>
      <c r="X2" s="1"/>
      <c r="Y2" s="1"/>
      <c r="Z2" s="1"/>
    </row>
    <row r="3" spans="1:26" x14ac:dyDescent="0.2">
      <c r="A3" s="2" t="str">
        <f>CONCATENATE(ROUND($Q4,2)," = ",A1)</f>
        <v>43 = 253</v>
      </c>
      <c r="B3" s="2" t="str">
        <f>CONCATENATE("-",ROUND($Q4,2)," = ",B1)</f>
        <v>-43 = 210</v>
      </c>
      <c r="C3" s="9">
        <f>C1</f>
        <v>231.5</v>
      </c>
      <c r="D3" s="2">
        <v>-270</v>
      </c>
      <c r="E3" s="2">
        <v>-7</v>
      </c>
      <c r="F3" s="20">
        <v>226.5</v>
      </c>
      <c r="G3" s="2" t="str">
        <f>IF(AND(C3&lt;=O3,B1&lt;=O3,A1&lt;=O3),"Hard Under",IF(AND(C3&lt;=O3,B1&lt;=O3),"Under",IF(AND(C3&gt;=O3,B1&gt;=O3,A1&gt;=O3),"Hard Over",IF(AND(C3&gt;=O3,A1&gt;=O3),"Over"))))</f>
        <v>Over</v>
      </c>
      <c r="H3" s="2" t="str">
        <f>IF(B7+C7&lt;F3,"Under","Over")</f>
        <v>Over</v>
      </c>
      <c r="I3" s="2"/>
      <c r="J3" s="2" t="str">
        <f>CONCATENATE(ROUND($Q3,2)," = ",J1)</f>
        <v>0.91 = 228.2</v>
      </c>
      <c r="K3" s="2" t="str">
        <f>CONCATENATE("-",ROUND($Q3,2)," = ",K1)</f>
        <v>-0.91 = 226.375</v>
      </c>
      <c r="L3" s="21">
        <f>L1</f>
        <v>227.28749999999999</v>
      </c>
      <c r="M3" s="20">
        <f t="shared" ref="M3:O3" si="0">D3</f>
        <v>-270</v>
      </c>
      <c r="N3" s="20">
        <f t="shared" si="0"/>
        <v>-7</v>
      </c>
      <c r="O3" s="20">
        <f t="shared" si="0"/>
        <v>226.5</v>
      </c>
      <c r="P3" s="2" t="str">
        <f>IF(AND(L3&lt;=O3,K1&lt;=O3,J1&lt;=O3),"Hard Under",IF(AND(L3&lt;=O3,K1&lt;=O3),"Under",IF(AND(L3&gt;=O3,K1&gt;=O3,J1&gt;=O3),"Hard Over",IF(AND(L3&gt;=O3,J1&gt;=O3),"Over"))))</f>
        <v>Over</v>
      </c>
      <c r="Q3" s="21">
        <f>J1-L3</f>
        <v>0.91249999999999432</v>
      </c>
      <c r="R3" s="2" t="s">
        <v>223</v>
      </c>
      <c r="S3" s="2">
        <v>3</v>
      </c>
      <c r="T3" s="2"/>
      <c r="U3" s="2"/>
      <c r="V3" s="2"/>
      <c r="W3" s="2"/>
      <c r="X3" s="2"/>
      <c r="Y3" s="2"/>
      <c r="Z3" s="2"/>
    </row>
    <row r="4" spans="1:26" x14ac:dyDescent="0.2">
      <c r="A4" s="2"/>
      <c r="B4" s="4" t="s">
        <v>283</v>
      </c>
      <c r="C4" s="4" t="s">
        <v>90</v>
      </c>
      <c r="D4" s="2"/>
      <c r="E4" s="2"/>
      <c r="F4" s="2"/>
      <c r="G4" s="2"/>
      <c r="H4" s="2"/>
      <c r="I4" s="2"/>
      <c r="J4" s="2"/>
      <c r="K4" s="2" t="str">
        <f t="shared" ref="K4:L4" si="1">B4</f>
        <v>NO</v>
      </c>
      <c r="L4" s="2" t="str">
        <f t="shared" si="1"/>
        <v>CHA</v>
      </c>
      <c r="M4" s="2"/>
      <c r="N4" s="2"/>
      <c r="O4" s="2"/>
      <c r="P4" s="2"/>
      <c r="Q4" s="2">
        <v>43</v>
      </c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4">
        <v>115</v>
      </c>
      <c r="C5" s="4">
        <v>110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" t="s">
        <v>224</v>
      </c>
      <c r="B7" s="4">
        <v>124</v>
      </c>
      <c r="C7" s="4">
        <v>112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/>
      <c r="B9" s="45">
        <v>2021</v>
      </c>
      <c r="C9" s="46"/>
      <c r="D9" s="1"/>
      <c r="E9" s="45" t="s">
        <v>226</v>
      </c>
      <c r="F9" s="46"/>
      <c r="G9" s="1"/>
      <c r="H9" s="45" t="s">
        <v>227</v>
      </c>
      <c r="I9" s="46"/>
      <c r="J9" s="1"/>
      <c r="K9" s="45"/>
      <c r="L9" s="46"/>
      <c r="M9" s="1"/>
      <c r="N9" s="45"/>
      <c r="O9" s="46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4" t="str">
        <f>$B4</f>
        <v>NO</v>
      </c>
      <c r="C10" s="4" t="str">
        <f>$C4</f>
        <v>CHA</v>
      </c>
      <c r="D10" s="2"/>
      <c r="E10" s="4" t="str">
        <f t="shared" ref="E10:F10" si="2">B10</f>
        <v>NO</v>
      </c>
      <c r="F10" s="4" t="str">
        <f t="shared" si="2"/>
        <v>CHA</v>
      </c>
      <c r="G10" s="2"/>
      <c r="H10" s="4" t="str">
        <f t="shared" ref="H10:I10" si="3">E10</f>
        <v>NO</v>
      </c>
      <c r="I10" s="4" t="str">
        <f t="shared" si="3"/>
        <v>CHA</v>
      </c>
      <c r="J10" s="2"/>
      <c r="K10" s="4"/>
      <c r="L10" s="4"/>
      <c r="M10" s="2"/>
      <c r="N10" s="4"/>
      <c r="O10" s="4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" t="s">
        <v>228</v>
      </c>
      <c r="B11" s="2">
        <v>109.3</v>
      </c>
      <c r="C11" s="2">
        <v>115.2</v>
      </c>
      <c r="D11" s="2"/>
      <c r="E11" s="2">
        <v>111.5</v>
      </c>
      <c r="F11" s="2">
        <v>113.5</v>
      </c>
      <c r="G11" s="2"/>
      <c r="H11" s="2">
        <v>107.2</v>
      </c>
      <c r="I11" s="2">
        <v>116.9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1" t="s">
        <v>229</v>
      </c>
      <c r="B12" s="2"/>
      <c r="C12" s="2"/>
      <c r="D12" s="2"/>
      <c r="E12" s="2">
        <v>109.9</v>
      </c>
      <c r="F12" s="2">
        <v>112</v>
      </c>
      <c r="G12" s="2"/>
      <c r="H12" s="2">
        <v>110.4</v>
      </c>
      <c r="I12" s="2">
        <v>118.1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1" t="s">
        <v>6</v>
      </c>
      <c r="B13" s="2">
        <f t="shared" ref="B13:C13" si="4">SUM(B11:B12)</f>
        <v>109.3</v>
      </c>
      <c r="C13" s="2">
        <f t="shared" si="4"/>
        <v>115.2</v>
      </c>
      <c r="D13" s="2"/>
      <c r="E13" s="2">
        <f t="shared" ref="E13:F13" si="5">SUM(E11:E12)</f>
        <v>221.4</v>
      </c>
      <c r="F13" s="2">
        <f t="shared" si="5"/>
        <v>225.5</v>
      </c>
      <c r="G13" s="2"/>
      <c r="H13" s="2">
        <f t="shared" ref="H13:I13" si="6">SUM(H11:H12)</f>
        <v>217.60000000000002</v>
      </c>
      <c r="I13" s="2">
        <f t="shared" si="6"/>
        <v>235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>
        <f>(B13+C13)/2</f>
        <v>112.25</v>
      </c>
      <c r="C14" s="2"/>
      <c r="D14" s="2"/>
      <c r="E14" s="2">
        <f>(E13+I13)/2</f>
        <v>228.2</v>
      </c>
      <c r="F14" s="2"/>
      <c r="G14" s="2"/>
      <c r="H14" s="2"/>
      <c r="I14" s="2"/>
      <c r="J14" s="2"/>
      <c r="K14" s="20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6" t="s">
        <v>228</v>
      </c>
      <c r="B17" s="2">
        <f t="shared" ref="B17:C17" si="7">B11</f>
        <v>109.3</v>
      </c>
      <c r="C17" s="2">
        <f t="shared" si="7"/>
        <v>115.2</v>
      </c>
      <c r="D17" s="2"/>
      <c r="E17" s="2">
        <f t="shared" ref="E17:F17" si="8">E11</f>
        <v>111.5</v>
      </c>
      <c r="F17" s="2">
        <f t="shared" si="8"/>
        <v>113.5</v>
      </c>
      <c r="G17" s="2"/>
      <c r="H17" s="2">
        <f t="shared" ref="H17:I17" si="9">H11</f>
        <v>107.2</v>
      </c>
      <c r="I17" s="2">
        <f t="shared" si="9"/>
        <v>116.9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6" t="s">
        <v>230</v>
      </c>
      <c r="B18" s="2">
        <f>C17</f>
        <v>115.2</v>
      </c>
      <c r="C18" s="2">
        <f>B17</f>
        <v>109.3</v>
      </c>
      <c r="D18" s="2"/>
      <c r="E18" s="2">
        <f>F17</f>
        <v>113.5</v>
      </c>
      <c r="F18" s="2">
        <f>E17</f>
        <v>111.5</v>
      </c>
      <c r="G18" s="2"/>
      <c r="H18" s="2">
        <f>I17</f>
        <v>116.9</v>
      </c>
      <c r="I18" s="2">
        <f>H17</f>
        <v>107.2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" t="s">
        <v>6</v>
      </c>
      <c r="B19" s="2">
        <f t="shared" ref="B19:C19" si="10">SUM(B17:B18)</f>
        <v>224.5</v>
      </c>
      <c r="C19" s="2">
        <f t="shared" si="10"/>
        <v>224.5</v>
      </c>
      <c r="D19" s="2"/>
      <c r="E19" s="2">
        <f t="shared" ref="E19:F19" si="11">SUM(E17:E18)</f>
        <v>225</v>
      </c>
      <c r="F19" s="2">
        <f t="shared" si="11"/>
        <v>225</v>
      </c>
      <c r="G19" s="2"/>
      <c r="H19" s="2">
        <f t="shared" ref="H19:I19" si="12">SUM(H17:H18)</f>
        <v>224.10000000000002</v>
      </c>
      <c r="I19" s="2">
        <f t="shared" si="12"/>
        <v>224.10000000000002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>
        <f>(B19+C19)/2</f>
        <v>224.5</v>
      </c>
      <c r="C20" s="2"/>
      <c r="D20" s="2"/>
      <c r="E20" s="2"/>
      <c r="F20" s="2"/>
      <c r="G20" s="2"/>
      <c r="H20" s="2">
        <f>(E19+I19)/2</f>
        <v>224.55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0">
        <f>AVERAGE(B20,B14)</f>
        <v>168.375</v>
      </c>
      <c r="C22" s="2"/>
      <c r="D22" s="2"/>
      <c r="E22" s="20">
        <f>AVERAGE(E20,E14)</f>
        <v>228.2</v>
      </c>
      <c r="F22" s="2"/>
      <c r="G22" s="2"/>
      <c r="H22" s="20">
        <f>AVERAGE(H20,E14)</f>
        <v>226.375</v>
      </c>
      <c r="I22" s="2"/>
      <c r="J22" s="2"/>
      <c r="K22" s="20"/>
      <c r="L22" s="2"/>
      <c r="M22" s="2"/>
      <c r="N22" s="20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6">
        <v>231.1</v>
      </c>
      <c r="B25" s="27">
        <v>226</v>
      </c>
      <c r="C25" s="21">
        <f>AVERAGE(A25,B25)</f>
        <v>228.55</v>
      </c>
      <c r="D25" s="2"/>
      <c r="E25" s="2"/>
      <c r="F25" s="2"/>
      <c r="G25" s="2"/>
      <c r="H25" s="2"/>
      <c r="I25" s="2"/>
      <c r="J25" s="20">
        <f>IF($H46&gt;$E46,$H46,$E46)</f>
        <v>225.6</v>
      </c>
      <c r="K25" s="20">
        <f>IF($H46&lt;$E46,$H46,$E46)</f>
        <v>225.05</v>
      </c>
      <c r="L25" s="21">
        <f>AVERAGE(J25,K25)</f>
        <v>225.32499999999999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8" t="s">
        <v>212</v>
      </c>
      <c r="B26" s="19" t="s">
        <v>213</v>
      </c>
      <c r="C26" s="18" t="s">
        <v>214</v>
      </c>
      <c r="D26" s="1" t="s">
        <v>215</v>
      </c>
      <c r="E26" s="1" t="s">
        <v>216</v>
      </c>
      <c r="F26" s="1" t="s">
        <v>217</v>
      </c>
      <c r="G26" s="1" t="s">
        <v>282</v>
      </c>
      <c r="H26" s="1" t="s">
        <v>218</v>
      </c>
      <c r="I26" s="1"/>
      <c r="J26" s="18" t="s">
        <v>212</v>
      </c>
      <c r="K26" s="19" t="s">
        <v>213</v>
      </c>
      <c r="L26" s="18" t="s">
        <v>214</v>
      </c>
      <c r="M26" s="1" t="s">
        <v>215</v>
      </c>
      <c r="N26" s="1" t="s">
        <v>216</v>
      </c>
      <c r="O26" s="1" t="s">
        <v>217</v>
      </c>
      <c r="P26" s="1" t="s">
        <v>218</v>
      </c>
      <c r="Q26" s="1" t="s">
        <v>219</v>
      </c>
      <c r="R26" s="1" t="s">
        <v>282</v>
      </c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2" t="str">
        <f>CONCATENATE(ROUND($Q28,2)," = ",A25)</f>
        <v>5.1 = 231.1</v>
      </c>
      <c r="B27" s="2" t="str">
        <f>CONCATENATE("-",ROUND($Q28,2)," = ",B25)</f>
        <v>-5.1 = 226</v>
      </c>
      <c r="C27" s="9">
        <f>C25</f>
        <v>228.55</v>
      </c>
      <c r="D27" s="2">
        <v>-120</v>
      </c>
      <c r="E27" s="2">
        <v>-1.5</v>
      </c>
      <c r="F27" s="20">
        <v>232</v>
      </c>
      <c r="G27" s="2" t="str">
        <f>IF(AND(C27&lt;=O27,B25&lt;=O27,A25&lt;=O27),"Hard Under",IF(AND(C27&lt;=O27,B25&lt;=O27),"Under",IF(AND(C27&gt;=O27,B25&gt;=O27,A25&gt;=O27),"Hard Over",IF(AND(C27&gt;=O27,A25&gt;=O27),"Over"))))</f>
        <v>Hard Under</v>
      </c>
      <c r="H27" s="2" t="str">
        <f>IF(B31+C31&lt;F27,"Under","Over")</f>
        <v>Over</v>
      </c>
      <c r="I27" s="2"/>
      <c r="J27" s="2" t="str">
        <f>CONCATENATE(ROUND($Q27,2)," = ",J25)</f>
        <v>0.28 = 225.6</v>
      </c>
      <c r="K27" s="2" t="str">
        <f>CONCATENATE("-",ROUND($Q27,2)," = ",K25)</f>
        <v>-0.28 = 225.05</v>
      </c>
      <c r="L27" s="21">
        <f>L25</f>
        <v>225.32499999999999</v>
      </c>
      <c r="M27" s="20">
        <f t="shared" ref="M27:O27" si="13">D27</f>
        <v>-120</v>
      </c>
      <c r="N27" s="20">
        <f t="shared" si="13"/>
        <v>-1.5</v>
      </c>
      <c r="O27" s="20">
        <f t="shared" si="13"/>
        <v>232</v>
      </c>
      <c r="P27" s="2" t="str">
        <f>IF(AND(L27&lt;=O27,K25&lt;=O27,J25&lt;=O27),"Hard Under",IF(AND(L27&lt;=O27,K25&lt;=O27),"Under",IF(AND(L27&gt;=O27,K25&gt;=O27,J25&gt;=O27),"Hard Over",IF(AND(L27&gt;=O27,J25&gt;=O27),"Over"))))</f>
        <v>Hard Under</v>
      </c>
      <c r="Q27" s="21">
        <f>J25-L27</f>
        <v>0.27500000000000568</v>
      </c>
      <c r="R27" s="2" t="s">
        <v>223</v>
      </c>
      <c r="S27" s="2">
        <v>3</v>
      </c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4" t="s">
        <v>10</v>
      </c>
      <c r="C28" s="4" t="s">
        <v>89</v>
      </c>
      <c r="D28" s="2"/>
      <c r="E28" s="2"/>
      <c r="F28" s="2"/>
      <c r="G28" s="2"/>
      <c r="H28" s="2"/>
      <c r="I28" s="2"/>
      <c r="J28" s="2"/>
      <c r="K28" s="2" t="str">
        <f t="shared" ref="K28:L28" si="14">B28</f>
        <v>SAS</v>
      </c>
      <c r="L28" s="2" t="str">
        <f t="shared" si="14"/>
        <v>IND</v>
      </c>
      <c r="M28" s="2"/>
      <c r="N28" s="2"/>
      <c r="O28" s="2"/>
      <c r="P28" s="2"/>
      <c r="Q28" s="2">
        <v>5.0999999999999996</v>
      </c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4">
        <v>116</v>
      </c>
      <c r="C29" s="4">
        <v>113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14"/>
      <c r="C30" s="14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1" t="s">
        <v>224</v>
      </c>
      <c r="B31" s="4">
        <v>137</v>
      </c>
      <c r="C31" s="4">
        <v>134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/>
      <c r="B33" s="45">
        <v>2021</v>
      </c>
      <c r="C33" s="46"/>
      <c r="D33" s="1"/>
      <c r="E33" s="45" t="s">
        <v>226</v>
      </c>
      <c r="F33" s="46"/>
      <c r="G33" s="1"/>
      <c r="H33" s="45" t="s">
        <v>227</v>
      </c>
      <c r="I33" s="46"/>
      <c r="J33" s="1"/>
      <c r="K33" s="45"/>
      <c r="L33" s="46"/>
      <c r="M33" s="1"/>
      <c r="N33" s="45"/>
      <c r="O33" s="46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4" t="str">
        <f>$B28</f>
        <v>SAS</v>
      </c>
      <c r="C34" s="4" t="str">
        <f>$C28</f>
        <v>IND</v>
      </c>
      <c r="D34" s="2"/>
      <c r="E34" s="4" t="str">
        <f t="shared" ref="E34:F34" si="15">B34</f>
        <v>SAS</v>
      </c>
      <c r="F34" s="4" t="str">
        <f t="shared" si="15"/>
        <v>IND</v>
      </c>
      <c r="G34" s="2"/>
      <c r="H34" s="4" t="str">
        <f t="shared" ref="H34:I34" si="16">E34</f>
        <v>SAS</v>
      </c>
      <c r="I34" s="4" t="str">
        <f t="shared" si="16"/>
        <v>IND</v>
      </c>
      <c r="J34" s="2"/>
      <c r="K34" s="4"/>
      <c r="L34" s="4"/>
      <c r="M34" s="2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" t="s">
        <v>228</v>
      </c>
      <c r="B35" s="2"/>
      <c r="C35" s="2"/>
      <c r="D35" s="2"/>
      <c r="E35" s="2">
        <v>113.6</v>
      </c>
      <c r="F35" s="2">
        <v>114.2</v>
      </c>
      <c r="G35" s="2"/>
      <c r="H35" s="2">
        <v>112.5</v>
      </c>
      <c r="I35" s="2">
        <v>108.7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1" t="s">
        <v>229</v>
      </c>
      <c r="B36" s="2"/>
      <c r="C36" s="2"/>
      <c r="D36" s="2"/>
      <c r="E36" s="2">
        <v>113.8</v>
      </c>
      <c r="F36" s="2">
        <v>114.8</v>
      </c>
      <c r="G36" s="2"/>
      <c r="H36" s="2">
        <v>112.3</v>
      </c>
      <c r="I36" s="2">
        <v>115.1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6</v>
      </c>
      <c r="B37" s="2">
        <f t="shared" ref="B37:C37" si="17">SUM(B35:B36)</f>
        <v>0</v>
      </c>
      <c r="C37" s="2">
        <f t="shared" si="17"/>
        <v>0</v>
      </c>
      <c r="D37" s="2"/>
      <c r="E37" s="2">
        <f t="shared" ref="E37:F37" si="18">SUM(E35:E36)</f>
        <v>227.39999999999998</v>
      </c>
      <c r="F37" s="2">
        <f t="shared" si="18"/>
        <v>229</v>
      </c>
      <c r="G37" s="2"/>
      <c r="H37" s="2">
        <f t="shared" ref="H37:I37" si="19">SUM(H35:H36)</f>
        <v>224.8</v>
      </c>
      <c r="I37" s="2">
        <f t="shared" si="19"/>
        <v>223.8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>
        <f>(B37+C37)/2</f>
        <v>0</v>
      </c>
      <c r="C38" s="2"/>
      <c r="D38" s="2"/>
      <c r="E38" s="2">
        <f>(E37+I37)/2</f>
        <v>225.6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6" t="s">
        <v>228</v>
      </c>
      <c r="B41" s="2">
        <f t="shared" ref="B41:C41" si="20">B35</f>
        <v>0</v>
      </c>
      <c r="C41" s="2">
        <f t="shared" si="20"/>
        <v>0</v>
      </c>
      <c r="D41" s="2"/>
      <c r="E41" s="2">
        <f t="shared" ref="E41:F41" si="21">E35</f>
        <v>113.6</v>
      </c>
      <c r="F41" s="2">
        <f t="shared" si="21"/>
        <v>114.2</v>
      </c>
      <c r="G41" s="2"/>
      <c r="H41" s="2">
        <f t="shared" ref="H41:I41" si="22">H35</f>
        <v>112.5</v>
      </c>
      <c r="I41" s="2">
        <f t="shared" si="22"/>
        <v>108.7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6" t="s">
        <v>230</v>
      </c>
      <c r="B42" s="2">
        <f>C41</f>
        <v>0</v>
      </c>
      <c r="C42" s="2">
        <f>B41</f>
        <v>0</v>
      </c>
      <c r="D42" s="2"/>
      <c r="E42" s="2">
        <f>F41</f>
        <v>114.2</v>
      </c>
      <c r="F42" s="2">
        <f>E41</f>
        <v>113.6</v>
      </c>
      <c r="G42" s="2"/>
      <c r="H42" s="2">
        <f>I41</f>
        <v>108.7</v>
      </c>
      <c r="I42" s="2">
        <f>H41</f>
        <v>112.5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6</v>
      </c>
      <c r="B43" s="2">
        <f t="shared" ref="B43:C43" si="23">SUM(B41:B42)</f>
        <v>0</v>
      </c>
      <c r="C43" s="2">
        <f t="shared" si="23"/>
        <v>0</v>
      </c>
      <c r="D43" s="2"/>
      <c r="E43" s="2">
        <f t="shared" ref="E43:F43" si="24">SUM(E41:E42)</f>
        <v>227.8</v>
      </c>
      <c r="F43" s="2">
        <f t="shared" si="24"/>
        <v>227.8</v>
      </c>
      <c r="G43" s="2"/>
      <c r="H43" s="2">
        <f t="shared" ref="H43:I43" si="25">SUM(H41:H42)</f>
        <v>221.2</v>
      </c>
      <c r="I43" s="2">
        <f t="shared" si="25"/>
        <v>221.2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>
        <f>(B43+C43)/2</f>
        <v>0</v>
      </c>
      <c r="C44" s="2"/>
      <c r="D44" s="2"/>
      <c r="E44" s="2"/>
      <c r="F44" s="2"/>
      <c r="G44" s="2"/>
      <c r="H44" s="2">
        <f>(E43+I43)/2</f>
        <v>224.5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0">
        <f>AVERAGE(B44,B38)</f>
        <v>0</v>
      </c>
      <c r="C46" s="2"/>
      <c r="D46" s="2"/>
      <c r="E46" s="20">
        <f>AVERAGE(E44,E38)</f>
        <v>225.6</v>
      </c>
      <c r="F46" s="2"/>
      <c r="G46" s="2"/>
      <c r="H46" s="20">
        <f>AVERAGE(H44,E38)</f>
        <v>225.05</v>
      </c>
      <c r="I46" s="2"/>
      <c r="J46" s="2"/>
      <c r="K46" s="20"/>
      <c r="L46" s="2"/>
      <c r="M46" s="2"/>
      <c r="N46" s="20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6">
        <v>229</v>
      </c>
      <c r="B49" s="27">
        <v>215</v>
      </c>
      <c r="C49" s="21">
        <f>AVERAGE(A49,B49)</f>
        <v>222</v>
      </c>
      <c r="D49" s="2"/>
      <c r="E49" s="2"/>
      <c r="F49" s="2"/>
      <c r="G49" s="2"/>
      <c r="H49" s="2"/>
      <c r="I49" s="2"/>
      <c r="J49" s="20">
        <f>IF($H70&gt;$E70,$H70,$E70)</f>
        <v>224.77500000000001</v>
      </c>
      <c r="K49" s="20">
        <f>IF($H70&lt;$E70,$H70,$E70)</f>
        <v>216.1</v>
      </c>
      <c r="L49" s="21">
        <f>AVERAGE(J49,K49)</f>
        <v>220.4375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8" t="s">
        <v>212</v>
      </c>
      <c r="B50" s="19" t="s">
        <v>213</v>
      </c>
      <c r="C50" s="18" t="s">
        <v>214</v>
      </c>
      <c r="D50" s="1" t="s">
        <v>215</v>
      </c>
      <c r="E50" s="1" t="s">
        <v>216</v>
      </c>
      <c r="F50" s="1" t="s">
        <v>217</v>
      </c>
      <c r="G50" s="1" t="s">
        <v>282</v>
      </c>
      <c r="H50" s="1" t="s">
        <v>218</v>
      </c>
      <c r="I50" s="1"/>
      <c r="J50" s="18" t="s">
        <v>212</v>
      </c>
      <c r="K50" s="19" t="s">
        <v>213</v>
      </c>
      <c r="L50" s="18" t="s">
        <v>214</v>
      </c>
      <c r="M50" s="1" t="s">
        <v>215</v>
      </c>
      <c r="N50" s="1" t="s">
        <v>216</v>
      </c>
      <c r="O50" s="1" t="s">
        <v>217</v>
      </c>
      <c r="P50" s="1" t="s">
        <v>218</v>
      </c>
      <c r="Q50" s="1" t="s">
        <v>219</v>
      </c>
      <c r="R50" s="1" t="s">
        <v>282</v>
      </c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2" t="str">
        <f>CONCATENATE(ROUND($Q52,2)," = ",A49)</f>
        <v>14 = 229</v>
      </c>
      <c r="B51" s="2" t="str">
        <f>CONCATENATE("-",ROUND($Q52,2)," = ",B49)</f>
        <v>-14 = 215</v>
      </c>
      <c r="C51" s="9">
        <f>C49</f>
        <v>222</v>
      </c>
      <c r="D51" s="2">
        <v>-134</v>
      </c>
      <c r="E51" s="2">
        <v>-9</v>
      </c>
      <c r="F51" s="20">
        <v>221</v>
      </c>
      <c r="G51" s="2" t="str">
        <f>IF(AND(C51&lt;=O51,B49&lt;=O51,A49&lt;=O51),"Hard Under",IF(AND(C51&lt;=O51,B49&lt;=O51),"Under",IF(AND(C51&gt;=O51,B49&gt;=O51,A49&gt;=O51),"Hard Over",IF(AND(C51&gt;=O51,A49&gt;=O51),"Over"))))</f>
        <v>Over</v>
      </c>
      <c r="H51" s="2" t="str">
        <f>IF(B55+C55&lt;F51,"Under","Over")</f>
        <v>Under</v>
      </c>
      <c r="I51" s="2"/>
      <c r="J51" s="2" t="str">
        <f>CONCATENATE(ROUND($Q51,2)," = ",J49)</f>
        <v>4.34 = 224.775</v>
      </c>
      <c r="K51" s="2" t="str">
        <f>CONCATENATE("-",ROUND($Q51,2)," = ",K49)</f>
        <v>-4.34 = 216.1</v>
      </c>
      <c r="L51" s="21">
        <f>L49</f>
        <v>220.4375</v>
      </c>
      <c r="M51" s="20">
        <f t="shared" ref="M51:O51" si="26">D51</f>
        <v>-134</v>
      </c>
      <c r="N51" s="20">
        <f t="shared" si="26"/>
        <v>-9</v>
      </c>
      <c r="O51" s="20">
        <f t="shared" si="26"/>
        <v>221</v>
      </c>
      <c r="P51" s="2" t="str">
        <f>IF(AND(L51&lt;=O51,K49&lt;=O51,J49&lt;=O51),"Hard Under",IF(AND(L51&lt;=O51,K49&lt;=O51),"Under",IF(AND(L51&gt;=O51,K49&gt;=O51,J49&gt;=O51),"Hard Over",IF(AND(L51&gt;=O51,J49&gt;=O51),"Over"))))</f>
        <v>Under</v>
      </c>
      <c r="Q51" s="21">
        <f>J49-L51</f>
        <v>4.3375000000000057</v>
      </c>
      <c r="R51" s="2" t="s">
        <v>223</v>
      </c>
      <c r="S51" s="2">
        <v>2</v>
      </c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4" t="s">
        <v>23</v>
      </c>
      <c r="C52" s="4" t="s">
        <v>93</v>
      </c>
      <c r="D52" s="2"/>
      <c r="E52" s="2"/>
      <c r="F52" s="2"/>
      <c r="G52" s="2"/>
      <c r="H52" s="2"/>
      <c r="I52" s="2"/>
      <c r="J52" s="2"/>
      <c r="K52" s="2" t="str">
        <f t="shared" ref="K52:L52" si="27">B52</f>
        <v>CHI</v>
      </c>
      <c r="L52" s="28" t="str">
        <f t="shared" si="27"/>
        <v>WAS</v>
      </c>
      <c r="M52" s="2"/>
      <c r="N52" s="2"/>
      <c r="O52" s="2"/>
      <c r="P52" s="2"/>
      <c r="Q52" s="2">
        <v>14</v>
      </c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4">
        <v>111</v>
      </c>
      <c r="C53" s="4">
        <v>111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14"/>
      <c r="C54" s="14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1" t="s">
        <v>224</v>
      </c>
      <c r="B55" s="4">
        <v>100</v>
      </c>
      <c r="C55" s="4">
        <v>102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/>
      <c r="B57" s="45">
        <v>2021</v>
      </c>
      <c r="C57" s="46"/>
      <c r="D57" s="1"/>
      <c r="E57" s="45" t="s">
        <v>226</v>
      </c>
      <c r="F57" s="46"/>
      <c r="G57" s="1"/>
      <c r="H57" s="45" t="s">
        <v>227</v>
      </c>
      <c r="I57" s="46"/>
      <c r="J57" s="1"/>
      <c r="K57" s="45"/>
      <c r="L57" s="46"/>
      <c r="M57" s="1"/>
      <c r="N57" s="45"/>
      <c r="O57" s="46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4" t="str">
        <f>$B52</f>
        <v>CHI</v>
      </c>
      <c r="C58" s="4" t="str">
        <f>$C52</f>
        <v>WAS</v>
      </c>
      <c r="D58" s="2"/>
      <c r="E58" s="4" t="str">
        <f t="shared" ref="E58:F58" si="28">B58</f>
        <v>CHI</v>
      </c>
      <c r="F58" s="4" t="str">
        <f t="shared" si="28"/>
        <v>WAS</v>
      </c>
      <c r="G58" s="2"/>
      <c r="H58" s="4" t="str">
        <f t="shared" ref="H58:I58" si="29">E58</f>
        <v>CHI</v>
      </c>
      <c r="I58" s="4" t="str">
        <f t="shared" si="29"/>
        <v>WAS</v>
      </c>
      <c r="J58" s="2"/>
      <c r="K58" s="4"/>
      <c r="L58" s="4"/>
      <c r="M58" s="2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" t="s">
        <v>228</v>
      </c>
      <c r="B59" s="2"/>
      <c r="C59" s="2"/>
      <c r="D59" s="2"/>
      <c r="E59" s="2">
        <v>113</v>
      </c>
      <c r="F59" s="2">
        <v>111.9</v>
      </c>
      <c r="G59" s="2"/>
      <c r="H59" s="2">
        <v>108.4</v>
      </c>
      <c r="I59" s="2">
        <v>105.3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1" t="s">
        <v>229</v>
      </c>
      <c r="B60" s="2"/>
      <c r="C60" s="2"/>
      <c r="D60" s="2"/>
      <c r="E60" s="2">
        <v>111.9</v>
      </c>
      <c r="F60" s="2">
        <v>112.5</v>
      </c>
      <c r="G60" s="2"/>
      <c r="H60" s="2">
        <v>111.8</v>
      </c>
      <c r="I60" s="2">
        <v>111.5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1" t="s">
        <v>6</v>
      </c>
      <c r="B61" s="2">
        <f t="shared" ref="B61:C61" si="30">SUM(B59:B60)</f>
        <v>0</v>
      </c>
      <c r="C61" s="2">
        <f t="shared" si="30"/>
        <v>0</v>
      </c>
      <c r="D61" s="2"/>
      <c r="E61" s="2">
        <f t="shared" ref="E61:F61" si="31">SUM(E59:E60)</f>
        <v>224.9</v>
      </c>
      <c r="F61" s="2">
        <f t="shared" si="31"/>
        <v>224.4</v>
      </c>
      <c r="G61" s="2"/>
      <c r="H61" s="2">
        <f t="shared" ref="H61:I61" si="32">SUM(H59:H60)</f>
        <v>220.2</v>
      </c>
      <c r="I61" s="2">
        <f t="shared" si="32"/>
        <v>216.8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>
        <f>(B61+C61)/2</f>
        <v>0</v>
      </c>
      <c r="C62" s="2"/>
      <c r="D62" s="2"/>
      <c r="E62" s="2">
        <f>(E61+F61)/2</f>
        <v>224.65</v>
      </c>
      <c r="F62" s="2"/>
      <c r="G62" s="2"/>
      <c r="H62" s="2">
        <f>(H61+I61)/2</f>
        <v>218.5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6" t="s">
        <v>228</v>
      </c>
      <c r="B65" s="2">
        <f t="shared" ref="B65:C65" si="33">B59</f>
        <v>0</v>
      </c>
      <c r="C65" s="2">
        <f t="shared" si="33"/>
        <v>0</v>
      </c>
      <c r="D65" s="2"/>
      <c r="E65" s="2">
        <f t="shared" ref="E65:F65" si="34">E59</f>
        <v>113</v>
      </c>
      <c r="F65" s="2">
        <f t="shared" si="34"/>
        <v>111.9</v>
      </c>
      <c r="G65" s="2"/>
      <c r="H65" s="2">
        <f t="shared" ref="H65:I65" si="35">H59</f>
        <v>108.4</v>
      </c>
      <c r="I65" s="2">
        <f t="shared" si="35"/>
        <v>105.3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6" t="s">
        <v>230</v>
      </c>
      <c r="B66" s="2">
        <f>C65</f>
        <v>0</v>
      </c>
      <c r="C66" s="2">
        <f>B65</f>
        <v>0</v>
      </c>
      <c r="D66" s="2"/>
      <c r="E66" s="2">
        <f>F65</f>
        <v>111.9</v>
      </c>
      <c r="F66" s="2">
        <f>E65</f>
        <v>113</v>
      </c>
      <c r="G66" s="2"/>
      <c r="H66" s="2">
        <f>I65</f>
        <v>105.3</v>
      </c>
      <c r="I66" s="2">
        <f>H65</f>
        <v>108.4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" t="s">
        <v>6</v>
      </c>
      <c r="B67" s="2">
        <f t="shared" ref="B67:C67" si="36">SUM(B65:B66)</f>
        <v>0</v>
      </c>
      <c r="C67" s="2">
        <f t="shared" si="36"/>
        <v>0</v>
      </c>
      <c r="D67" s="2"/>
      <c r="E67" s="2">
        <f t="shared" ref="E67:F67" si="37">SUM(E65:E66)</f>
        <v>224.9</v>
      </c>
      <c r="F67" s="2">
        <f t="shared" si="37"/>
        <v>224.9</v>
      </c>
      <c r="G67" s="2"/>
      <c r="H67" s="2">
        <f t="shared" ref="H67:I67" si="38">SUM(H65:H66)</f>
        <v>213.7</v>
      </c>
      <c r="I67" s="2">
        <f t="shared" si="38"/>
        <v>213.7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>
        <f>(B67+C67)/2</f>
        <v>0</v>
      </c>
      <c r="C68" s="2"/>
      <c r="D68" s="2"/>
      <c r="E68" s="2">
        <f>(E67+F67)/2</f>
        <v>224.9</v>
      </c>
      <c r="F68" s="2"/>
      <c r="G68" s="2"/>
      <c r="H68" s="2">
        <f>(H67+I67)/2</f>
        <v>213.7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0">
        <f>AVERAGE(B68,B62)</f>
        <v>0</v>
      </c>
      <c r="C70" s="2"/>
      <c r="D70" s="2"/>
      <c r="E70" s="20">
        <f>AVERAGE(E68,E62)</f>
        <v>224.77500000000001</v>
      </c>
      <c r="F70" s="2"/>
      <c r="G70" s="2"/>
      <c r="H70" s="20">
        <f>AVERAGE(H68,H62)</f>
        <v>216.1</v>
      </c>
      <c r="I70" s="2"/>
      <c r="J70" s="2"/>
      <c r="K70" s="20"/>
      <c r="L70" s="2"/>
      <c r="M70" s="2"/>
      <c r="N70" s="20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6">
        <v>224.6</v>
      </c>
      <c r="B73" s="27">
        <v>217.9</v>
      </c>
      <c r="C73" s="21">
        <f>AVERAGE(A73,B73)</f>
        <v>221.25</v>
      </c>
      <c r="D73" s="2"/>
      <c r="E73" s="2"/>
      <c r="F73" s="2"/>
      <c r="G73" s="2"/>
      <c r="H73" s="2"/>
      <c r="I73" s="2"/>
      <c r="J73" s="20">
        <f>IF($H94&gt;$E94,$H94,$E94)</f>
        <v>221.22500000000002</v>
      </c>
      <c r="K73" s="20">
        <f>IF($H94&lt;$E94,$H94,$E94)</f>
        <v>216.95</v>
      </c>
      <c r="L73" s="21">
        <f>AVERAGE(J73,K73)</f>
        <v>219.08750000000001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8" t="s">
        <v>212</v>
      </c>
      <c r="B74" s="19" t="s">
        <v>213</v>
      </c>
      <c r="C74" s="18" t="s">
        <v>214</v>
      </c>
      <c r="D74" s="1" t="s">
        <v>215</v>
      </c>
      <c r="E74" s="1" t="s">
        <v>216</v>
      </c>
      <c r="F74" s="1" t="s">
        <v>217</v>
      </c>
      <c r="G74" s="1" t="s">
        <v>282</v>
      </c>
      <c r="H74" s="1" t="s">
        <v>218</v>
      </c>
      <c r="I74" s="1"/>
      <c r="J74" s="18" t="s">
        <v>212</v>
      </c>
      <c r="K74" s="19" t="s">
        <v>213</v>
      </c>
      <c r="L74" s="18" t="s">
        <v>214</v>
      </c>
      <c r="M74" s="1" t="s">
        <v>215</v>
      </c>
      <c r="N74" s="1" t="s">
        <v>216</v>
      </c>
      <c r="O74" s="1" t="s">
        <v>217</v>
      </c>
      <c r="P74" s="1" t="s">
        <v>218</v>
      </c>
      <c r="Q74" s="1" t="s">
        <v>219</v>
      </c>
      <c r="R74" s="1" t="s">
        <v>282</v>
      </c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2" t="str">
        <f>CONCATENATE(ROUND($Q76,2)," = ",A73)</f>
        <v>6.7 = 224.6</v>
      </c>
      <c r="B75" s="2" t="str">
        <f>CONCATENATE("-",ROUND($Q76,2)," = ",B73)</f>
        <v>-6.7 = 217.9</v>
      </c>
      <c r="C75" s="9">
        <f>C73</f>
        <v>221.25</v>
      </c>
      <c r="D75" s="2">
        <v>-110</v>
      </c>
      <c r="E75" s="2">
        <v>-9</v>
      </c>
      <c r="F75" s="20">
        <v>225.5</v>
      </c>
      <c r="G75" s="2" t="str">
        <f>IF(AND(C75&lt;=O75,B73&lt;=O75,A73&lt;=O75),"Hard Under",IF(AND(C75&lt;=O75,B73&lt;=O75),"Under",IF(AND(C75&gt;=O75,B73&gt;=O75,A73&gt;=O75),"Hard Over",IF(AND(C75&gt;=O75,A73&gt;=O75),"Over"))))</f>
        <v>Hard Under</v>
      </c>
      <c r="H75" s="2" t="str">
        <f>IF(B79+C79&lt;F75,"Under","Over")</f>
        <v>Under</v>
      </c>
      <c r="I75" s="2"/>
      <c r="J75" s="2" t="str">
        <f>CONCATENATE(ROUND($Q75,2)," = ",J73)</f>
        <v>2.14 = 221.225</v>
      </c>
      <c r="K75" s="2" t="str">
        <f>CONCATENATE("-",ROUND($Q75,2)," = ",K73)</f>
        <v>-2.14 = 216.95</v>
      </c>
      <c r="L75" s="21">
        <f>L73</f>
        <v>219.08750000000001</v>
      </c>
      <c r="M75" s="20">
        <f t="shared" ref="M75:O75" si="39">D75</f>
        <v>-110</v>
      </c>
      <c r="N75" s="20">
        <f t="shared" si="39"/>
        <v>-9</v>
      </c>
      <c r="O75" s="20">
        <f t="shared" si="39"/>
        <v>225.5</v>
      </c>
      <c r="P75" s="2" t="str">
        <f>IF(AND(L75&lt;=O75,K73&lt;=O75,J73&lt;=O75),"Hard Under",IF(AND(L75&lt;=O75,K73&lt;=O75),"Under",IF(AND(L75&gt;=O75,K73&gt;=O75,J73&gt;=O75),"Hard Over",IF(AND(L75&gt;=O75,J73&gt;=O75),"Over"))))</f>
        <v>Hard Under</v>
      </c>
      <c r="Q75" s="21">
        <f>J73-L75</f>
        <v>2.1375000000000171</v>
      </c>
      <c r="R75" s="2" t="s">
        <v>223</v>
      </c>
      <c r="S75" s="2">
        <v>3</v>
      </c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4" t="s">
        <v>9</v>
      </c>
      <c r="C76" s="4" t="s">
        <v>19</v>
      </c>
      <c r="D76" s="2"/>
      <c r="E76" s="2"/>
      <c r="F76" s="2"/>
      <c r="G76" s="2"/>
      <c r="H76" s="2"/>
      <c r="I76" s="2"/>
      <c r="J76" s="2"/>
      <c r="K76" s="2" t="str">
        <f t="shared" ref="K76:L76" si="40">B76</f>
        <v>ORL</v>
      </c>
      <c r="L76" s="28" t="str">
        <f t="shared" si="40"/>
        <v>ATL</v>
      </c>
      <c r="M76" s="2"/>
      <c r="N76" s="2"/>
      <c r="O76" s="2"/>
      <c r="P76" s="2"/>
      <c r="Q76" s="2">
        <v>6.7</v>
      </c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4">
        <v>105</v>
      </c>
      <c r="C77" s="4">
        <v>115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14"/>
      <c r="C78" s="14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1" t="s">
        <v>224</v>
      </c>
      <c r="B79" s="4">
        <v>98</v>
      </c>
      <c r="C79" s="4">
        <v>108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/>
      <c r="B81" s="45">
        <v>2021</v>
      </c>
      <c r="C81" s="46"/>
      <c r="D81" s="1"/>
      <c r="E81" s="45" t="s">
        <v>226</v>
      </c>
      <c r="F81" s="46"/>
      <c r="G81" s="1"/>
      <c r="H81" s="45" t="s">
        <v>227</v>
      </c>
      <c r="I81" s="46"/>
      <c r="J81" s="1"/>
      <c r="K81" s="45"/>
      <c r="L81" s="46"/>
      <c r="M81" s="1"/>
      <c r="N81" s="45"/>
      <c r="O81" s="46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4" t="str">
        <f>$B76</f>
        <v>ORL</v>
      </c>
      <c r="C82" s="4" t="str">
        <f>$C76</f>
        <v>ATL</v>
      </c>
      <c r="D82" s="2"/>
      <c r="E82" s="4" t="str">
        <f t="shared" ref="E82:F82" si="41">B82</f>
        <v>ORL</v>
      </c>
      <c r="F82" s="4" t="str">
        <f t="shared" si="41"/>
        <v>ATL</v>
      </c>
      <c r="G82" s="2"/>
      <c r="H82" s="4" t="str">
        <f t="shared" ref="H82:I82" si="42">E82</f>
        <v>ORL</v>
      </c>
      <c r="I82" s="4" t="str">
        <f t="shared" si="42"/>
        <v>ATL</v>
      </c>
      <c r="J82" s="2"/>
      <c r="K82" s="4"/>
      <c r="L82" s="4"/>
      <c r="M82" s="2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" t="s">
        <v>228</v>
      </c>
      <c r="B83" s="2"/>
      <c r="C83" s="2"/>
      <c r="D83" s="2"/>
      <c r="E83" s="2">
        <v>104.2</v>
      </c>
      <c r="F83" s="2">
        <v>116.2</v>
      </c>
      <c r="G83" s="2"/>
      <c r="H83" s="2">
        <v>104.2</v>
      </c>
      <c r="I83" s="2">
        <v>110.2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1" t="s">
        <v>229</v>
      </c>
      <c r="B84" s="2"/>
      <c r="C84" s="2"/>
      <c r="D84" s="2"/>
      <c r="E84" s="2">
        <v>112.3</v>
      </c>
      <c r="F84" s="2">
        <v>111.4</v>
      </c>
      <c r="G84" s="2"/>
      <c r="H84" s="2">
        <v>112.1</v>
      </c>
      <c r="I84" s="2">
        <v>112.5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1" t="s">
        <v>6</v>
      </c>
      <c r="B85" s="2">
        <f t="shared" ref="B85:C85" si="43">SUM(B83:B84)</f>
        <v>0</v>
      </c>
      <c r="C85" s="2">
        <f t="shared" si="43"/>
        <v>0</v>
      </c>
      <c r="D85" s="2"/>
      <c r="E85" s="2">
        <f t="shared" ref="E85:F85" si="44">SUM(E83:E84)</f>
        <v>216.5</v>
      </c>
      <c r="F85" s="2">
        <f t="shared" si="44"/>
        <v>227.60000000000002</v>
      </c>
      <c r="G85" s="2"/>
      <c r="H85" s="2">
        <f t="shared" ref="H85:I85" si="45">SUM(H83:H84)</f>
        <v>216.3</v>
      </c>
      <c r="I85" s="2">
        <f t="shared" si="45"/>
        <v>222.7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>
        <f>(B85+C85)/2</f>
        <v>0</v>
      </c>
      <c r="C86" s="2"/>
      <c r="D86" s="2"/>
      <c r="E86" s="2">
        <f>(E85+F85)/2</f>
        <v>222.05</v>
      </c>
      <c r="F86" s="2"/>
      <c r="G86" s="2"/>
      <c r="H86" s="2">
        <f>(H85+I85)/2</f>
        <v>219.5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6" t="s">
        <v>228</v>
      </c>
      <c r="B89" s="2">
        <f t="shared" ref="B89:C89" si="46">B83</f>
        <v>0</v>
      </c>
      <c r="C89" s="2">
        <f t="shared" si="46"/>
        <v>0</v>
      </c>
      <c r="D89" s="2"/>
      <c r="E89" s="2">
        <f t="shared" ref="E89:F89" si="47">E83</f>
        <v>104.2</v>
      </c>
      <c r="F89" s="2">
        <f t="shared" si="47"/>
        <v>116.2</v>
      </c>
      <c r="G89" s="2"/>
      <c r="H89" s="2">
        <f t="shared" ref="H89:I89" si="48">H83</f>
        <v>104.2</v>
      </c>
      <c r="I89" s="2">
        <f t="shared" si="48"/>
        <v>110.2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6" t="s">
        <v>230</v>
      </c>
      <c r="B90" s="2">
        <f>C89</f>
        <v>0</v>
      </c>
      <c r="C90" s="2">
        <f>B89</f>
        <v>0</v>
      </c>
      <c r="D90" s="2"/>
      <c r="E90" s="2">
        <f>F89</f>
        <v>116.2</v>
      </c>
      <c r="F90" s="2">
        <f>E89</f>
        <v>104.2</v>
      </c>
      <c r="G90" s="2"/>
      <c r="H90" s="2">
        <f>I89</f>
        <v>110.2</v>
      </c>
      <c r="I90" s="2">
        <f>H89</f>
        <v>104.2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" t="s">
        <v>6</v>
      </c>
      <c r="B91" s="2">
        <f t="shared" ref="B91:C91" si="49">SUM(B89:B90)</f>
        <v>0</v>
      </c>
      <c r="C91" s="2">
        <f t="shared" si="49"/>
        <v>0</v>
      </c>
      <c r="D91" s="2"/>
      <c r="E91" s="2">
        <f t="shared" ref="E91:F91" si="50">SUM(E89:E90)</f>
        <v>220.4</v>
      </c>
      <c r="F91" s="2">
        <f t="shared" si="50"/>
        <v>220.4</v>
      </c>
      <c r="G91" s="2"/>
      <c r="H91" s="2">
        <f t="shared" ref="H91:I91" si="51">SUM(H89:H90)</f>
        <v>214.4</v>
      </c>
      <c r="I91" s="2">
        <f t="shared" si="51"/>
        <v>214.4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>
        <f>(B91+C91)/2</f>
        <v>0</v>
      </c>
      <c r="C92" s="2"/>
      <c r="D92" s="2"/>
      <c r="E92" s="2">
        <f>(E91+F91)/2</f>
        <v>220.4</v>
      </c>
      <c r="F92" s="2"/>
      <c r="G92" s="2"/>
      <c r="H92" s="2">
        <f>(H91+I91)/2</f>
        <v>214.4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0">
        <f>AVERAGE(B92,B86)</f>
        <v>0</v>
      </c>
      <c r="C94" s="2"/>
      <c r="D94" s="2"/>
      <c r="E94" s="20">
        <f>AVERAGE(E92,E86)</f>
        <v>221.22500000000002</v>
      </c>
      <c r="F94" s="2"/>
      <c r="G94" s="2"/>
      <c r="H94" s="20">
        <f>AVERAGE(H92,H86)</f>
        <v>216.95</v>
      </c>
      <c r="I94" s="2"/>
      <c r="J94" s="2"/>
      <c r="K94" s="20"/>
      <c r="L94" s="2"/>
      <c r="M94" s="2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6">
        <v>219.1</v>
      </c>
      <c r="B97" s="27">
        <v>205.4</v>
      </c>
      <c r="C97" s="21">
        <f>AVERAGE(A97,B97)</f>
        <v>212.25</v>
      </c>
      <c r="D97" s="2"/>
      <c r="E97" s="2"/>
      <c r="F97" s="2"/>
      <c r="G97" s="2"/>
      <c r="H97" s="2"/>
      <c r="I97" s="2"/>
      <c r="J97" s="20">
        <f>IF($H118&gt;$E118,$H118,$E118)</f>
        <v>213.85</v>
      </c>
      <c r="K97" s="20">
        <f>IF($H118&lt;$E118,$H118,$E118)</f>
        <v>212.75</v>
      </c>
      <c r="L97" s="21">
        <f>AVERAGE(J97,K97)</f>
        <v>213.3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18" t="s">
        <v>212</v>
      </c>
      <c r="B98" s="19" t="s">
        <v>213</v>
      </c>
      <c r="C98" s="18" t="s">
        <v>214</v>
      </c>
      <c r="D98" s="1" t="s">
        <v>215</v>
      </c>
      <c r="E98" s="1" t="s">
        <v>216</v>
      </c>
      <c r="F98" s="1" t="s">
        <v>217</v>
      </c>
      <c r="G98" s="1" t="s">
        <v>282</v>
      </c>
      <c r="H98" s="1" t="s">
        <v>218</v>
      </c>
      <c r="I98" s="1"/>
      <c r="J98" s="18" t="s">
        <v>212</v>
      </c>
      <c r="K98" s="19" t="s">
        <v>213</v>
      </c>
      <c r="L98" s="18" t="s">
        <v>214</v>
      </c>
      <c r="M98" s="1" t="s">
        <v>215</v>
      </c>
      <c r="N98" s="1" t="s">
        <v>216</v>
      </c>
      <c r="O98" s="1" t="s">
        <v>217</v>
      </c>
      <c r="P98" s="1" t="s">
        <v>218</v>
      </c>
      <c r="Q98" s="1" t="s">
        <v>219</v>
      </c>
      <c r="R98" s="1" t="s">
        <v>282</v>
      </c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2" t="str">
        <f>CONCATENATE(ROUND($Q100,2)," = ",A97)</f>
        <v>13.7 = 219.1</v>
      </c>
      <c r="B99" s="2" t="str">
        <f>CONCATENATE("-",ROUND($Q100,2)," = ",B97)</f>
        <v>-13.7 = 205.4</v>
      </c>
      <c r="C99" s="9">
        <f>C97</f>
        <v>212.25</v>
      </c>
      <c r="D99" s="2">
        <v>-195</v>
      </c>
      <c r="E99" s="2">
        <v>-7</v>
      </c>
      <c r="F99" s="20">
        <v>219.5</v>
      </c>
      <c r="G99" s="2" t="str">
        <f>IF(AND(C99&lt;=O99,B97&lt;=O99,A97&lt;=O99),"Hard Under",IF(AND(C99&lt;=O99,B97&lt;=O99),"Under",IF(AND(C99&gt;=O99,B97&gt;=O99,A97&gt;=O99),"Hard Over",IF(AND(C99&gt;=O99,A97&gt;=O99),"Over"))))</f>
        <v>Hard Under</v>
      </c>
      <c r="H99" s="2" t="str">
        <f>IF(B103+C103&lt;F99,"Under","Over")</f>
        <v>Over</v>
      </c>
      <c r="I99" s="2"/>
      <c r="J99" s="2" t="str">
        <f>CONCATENATE(ROUND($Q99,2)," = ",J97)</f>
        <v>0.55 = 213.85</v>
      </c>
      <c r="K99" s="2" t="str">
        <f>CONCATENATE("-",ROUND($Q99,2)," = ",K97)</f>
        <v>-0.55 = 212.75</v>
      </c>
      <c r="L99" s="21">
        <f>L97</f>
        <v>213.3</v>
      </c>
      <c r="M99" s="20">
        <f t="shared" ref="M99:O99" si="52">D99</f>
        <v>-195</v>
      </c>
      <c r="N99" s="20">
        <f t="shared" si="52"/>
        <v>-7</v>
      </c>
      <c r="O99" s="20">
        <f t="shared" si="52"/>
        <v>219.5</v>
      </c>
      <c r="P99" s="2" t="str">
        <f>IF(AND(L99&lt;=O99,K97&lt;=O99,J97&lt;=O99),"Hard Under",IF(AND(L99&lt;=O99,K97&lt;=O99),"Under",IF(AND(L99&gt;=O99,K97&gt;=O99,J97&gt;=O99),"Hard Over",IF(AND(L99&gt;=O99,J97&gt;=O99),"Over"))))</f>
        <v>Hard Under</v>
      </c>
      <c r="Q99" s="21">
        <f>J97-L99</f>
        <v>0.54999999999998295</v>
      </c>
      <c r="R99" s="2" t="s">
        <v>223</v>
      </c>
      <c r="S99" s="2">
        <v>3</v>
      </c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4" t="s">
        <v>87</v>
      </c>
      <c r="C100" s="4" t="s">
        <v>70</v>
      </c>
      <c r="D100" s="2"/>
      <c r="E100" s="2"/>
      <c r="F100" s="2"/>
      <c r="G100" s="2"/>
      <c r="H100" s="2"/>
      <c r="I100" s="2"/>
      <c r="J100" s="2"/>
      <c r="K100" s="2" t="str">
        <f t="shared" ref="K100:L100" si="53">B100</f>
        <v>DET</v>
      </c>
      <c r="L100" s="1" t="str">
        <f t="shared" si="53"/>
        <v>NYK</v>
      </c>
      <c r="M100" s="2"/>
      <c r="N100" s="2"/>
      <c r="O100" s="2"/>
      <c r="P100" s="2"/>
      <c r="Q100" s="2">
        <v>13.7</v>
      </c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4">
        <v>105</v>
      </c>
      <c r="C101" s="4">
        <v>114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14"/>
      <c r="C102" s="14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1" t="s">
        <v>224</v>
      </c>
      <c r="B103" s="4">
        <v>106</v>
      </c>
      <c r="C103" s="4">
        <v>130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1"/>
      <c r="B105" s="45">
        <v>2021</v>
      </c>
      <c r="C105" s="46"/>
      <c r="D105" s="1"/>
      <c r="E105" s="45" t="s">
        <v>226</v>
      </c>
      <c r="F105" s="46"/>
      <c r="G105" s="1"/>
      <c r="H105" s="45" t="s">
        <v>227</v>
      </c>
      <c r="I105" s="46"/>
      <c r="J105" s="1"/>
      <c r="K105" s="45"/>
      <c r="L105" s="46"/>
      <c r="M105" s="1"/>
      <c r="N105" s="45"/>
      <c r="O105" s="46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4" t="str">
        <f>$B100</f>
        <v>DET</v>
      </c>
      <c r="C106" s="4" t="str">
        <f>$C100</f>
        <v>NYK</v>
      </c>
      <c r="D106" s="2"/>
      <c r="E106" s="4" t="str">
        <f t="shared" ref="E106:F106" si="54">B106</f>
        <v>DET</v>
      </c>
      <c r="F106" s="4" t="str">
        <f t="shared" si="54"/>
        <v>NYK</v>
      </c>
      <c r="G106" s="2"/>
      <c r="H106" s="4" t="str">
        <f t="shared" ref="H106:I106" si="55">E106</f>
        <v>DET</v>
      </c>
      <c r="I106" s="4" t="str">
        <f t="shared" si="55"/>
        <v>NYK</v>
      </c>
      <c r="J106" s="2"/>
      <c r="K106" s="4"/>
      <c r="L106" s="4"/>
      <c r="M106" s="2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1" t="s">
        <v>228</v>
      </c>
      <c r="B107" s="2"/>
      <c r="C107" s="2"/>
      <c r="D107" s="2"/>
      <c r="E107" s="2">
        <v>105.1</v>
      </c>
      <c r="F107" s="2">
        <v>106</v>
      </c>
      <c r="G107" s="2"/>
      <c r="H107" s="2">
        <v>104.6</v>
      </c>
      <c r="I107" s="2">
        <v>107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1" t="s">
        <v>229</v>
      </c>
      <c r="B108" s="2"/>
      <c r="C108" s="2"/>
      <c r="D108" s="2"/>
      <c r="E108" s="2">
        <v>110.2</v>
      </c>
      <c r="F108" s="2">
        <v>107.5</v>
      </c>
      <c r="G108" s="2"/>
      <c r="H108" s="2">
        <v>114.9</v>
      </c>
      <c r="I108" s="2">
        <v>105.7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1" t="s">
        <v>6</v>
      </c>
      <c r="B109" s="2">
        <f t="shared" ref="B109:C109" si="56">SUM(B107:B108)</f>
        <v>0</v>
      </c>
      <c r="C109" s="2">
        <f t="shared" si="56"/>
        <v>0</v>
      </c>
      <c r="D109" s="2"/>
      <c r="E109" s="2">
        <f t="shared" ref="E109:F109" si="57">SUM(E107:E108)</f>
        <v>215.3</v>
      </c>
      <c r="F109" s="2">
        <f t="shared" si="57"/>
        <v>213.5</v>
      </c>
      <c r="G109" s="2"/>
      <c r="H109" s="2">
        <f t="shared" ref="H109:I109" si="58">SUM(H107:H108)</f>
        <v>219.5</v>
      </c>
      <c r="I109" s="2">
        <f t="shared" si="58"/>
        <v>212.7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>
        <f>(B109+C109)/2</f>
        <v>0</v>
      </c>
      <c r="C110" s="2"/>
      <c r="D110" s="2"/>
      <c r="E110" s="2">
        <f>(E109+F109)/2</f>
        <v>214.4</v>
      </c>
      <c r="F110" s="2"/>
      <c r="G110" s="2"/>
      <c r="H110" s="2">
        <f>(H109+I109)/2</f>
        <v>216.1</v>
      </c>
      <c r="I110" s="2"/>
      <c r="J110" s="2"/>
      <c r="K110" s="2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6" t="s">
        <v>228</v>
      </c>
      <c r="B113" s="2">
        <f t="shared" ref="B113:C113" si="59">B107</f>
        <v>0</v>
      </c>
      <c r="C113" s="2">
        <f t="shared" si="59"/>
        <v>0</v>
      </c>
      <c r="D113" s="2"/>
      <c r="E113" s="2">
        <f t="shared" ref="E113:F113" si="60">E107</f>
        <v>105.1</v>
      </c>
      <c r="F113" s="2">
        <f t="shared" si="60"/>
        <v>106</v>
      </c>
      <c r="G113" s="2"/>
      <c r="H113" s="2">
        <f t="shared" ref="H113:I113" si="61">H107</f>
        <v>104.6</v>
      </c>
      <c r="I113" s="2">
        <f t="shared" si="61"/>
        <v>107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6" t="s">
        <v>230</v>
      </c>
      <c r="B114" s="2">
        <f>C113</f>
        <v>0</v>
      </c>
      <c r="C114" s="2">
        <f>B113</f>
        <v>0</v>
      </c>
      <c r="D114" s="2"/>
      <c r="E114" s="2">
        <f>F113</f>
        <v>106</v>
      </c>
      <c r="F114" s="2">
        <f>E113</f>
        <v>105.1</v>
      </c>
      <c r="G114" s="2"/>
      <c r="H114" s="2">
        <f>I113</f>
        <v>107</v>
      </c>
      <c r="I114" s="2">
        <f>H113</f>
        <v>104.6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1" t="s">
        <v>6</v>
      </c>
      <c r="B115" s="2">
        <f t="shared" ref="B115:C115" si="62">SUM(B113:B114)</f>
        <v>0</v>
      </c>
      <c r="C115" s="2">
        <f t="shared" si="62"/>
        <v>0</v>
      </c>
      <c r="D115" s="2"/>
      <c r="E115" s="2">
        <f t="shared" ref="E115:F115" si="63">SUM(E113:E114)</f>
        <v>211.1</v>
      </c>
      <c r="F115" s="2">
        <f t="shared" si="63"/>
        <v>211.1</v>
      </c>
      <c r="G115" s="2"/>
      <c r="H115" s="2">
        <f t="shared" ref="H115:I115" si="64">SUM(H113:H114)</f>
        <v>211.6</v>
      </c>
      <c r="I115" s="2">
        <f t="shared" si="64"/>
        <v>211.6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>
        <f>(B115+C115)/2</f>
        <v>0</v>
      </c>
      <c r="C116" s="2"/>
      <c r="D116" s="2"/>
      <c r="E116" s="2">
        <f>(E115+F115)/2</f>
        <v>211.1</v>
      </c>
      <c r="F116" s="2"/>
      <c r="G116" s="2"/>
      <c r="H116" s="2">
        <f>(H115+I115)/2</f>
        <v>211.6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0">
        <f>AVERAGE(B116,B110)</f>
        <v>0</v>
      </c>
      <c r="C118" s="2"/>
      <c r="D118" s="2"/>
      <c r="E118" s="20">
        <f>AVERAGE(E116,E110)</f>
        <v>212.75</v>
      </c>
      <c r="F118" s="2"/>
      <c r="G118" s="2"/>
      <c r="H118" s="20">
        <f>AVERAGE(H116,H110)</f>
        <v>213.85</v>
      </c>
      <c r="I118" s="2"/>
      <c r="J118" s="2"/>
      <c r="K118" s="20"/>
      <c r="L118" s="2"/>
      <c r="M118" s="2"/>
      <c r="N118" s="20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6">
        <v>220.7</v>
      </c>
      <c r="B121" s="27">
        <v>210.2</v>
      </c>
      <c r="C121" s="21">
        <f>AVERAGE(A121,B121)</f>
        <v>215.45</v>
      </c>
      <c r="D121" s="2"/>
      <c r="E121" s="2"/>
      <c r="F121" s="2"/>
      <c r="G121" s="2"/>
      <c r="H121" s="2"/>
      <c r="I121" s="2"/>
      <c r="J121" s="20">
        <f>IF($H142&gt;$E142,$H142,$E142)</f>
        <v>216.92500000000001</v>
      </c>
      <c r="K121" s="20">
        <f>IF($H142&lt;$E142,$H142,$E142)</f>
        <v>216.3</v>
      </c>
      <c r="L121" s="21">
        <f>AVERAGE(J121,K121)</f>
        <v>216.61250000000001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18" t="s">
        <v>212</v>
      </c>
      <c r="B122" s="19" t="s">
        <v>213</v>
      </c>
      <c r="C122" s="18" t="s">
        <v>214</v>
      </c>
      <c r="D122" s="1" t="s">
        <v>215</v>
      </c>
      <c r="E122" s="1" t="s">
        <v>216</v>
      </c>
      <c r="F122" s="1" t="s">
        <v>217</v>
      </c>
      <c r="G122" s="1" t="s">
        <v>282</v>
      </c>
      <c r="H122" s="1" t="s">
        <v>218</v>
      </c>
      <c r="I122" s="1"/>
      <c r="J122" s="18" t="s">
        <v>212</v>
      </c>
      <c r="K122" s="19" t="s">
        <v>213</v>
      </c>
      <c r="L122" s="18" t="s">
        <v>214</v>
      </c>
      <c r="M122" s="1" t="s">
        <v>215</v>
      </c>
      <c r="N122" s="1" t="s">
        <v>216</v>
      </c>
      <c r="O122" s="1" t="s">
        <v>217</v>
      </c>
      <c r="P122" s="1" t="s">
        <v>218</v>
      </c>
      <c r="Q122" s="1" t="s">
        <v>219</v>
      </c>
      <c r="R122" s="1" t="s">
        <v>282</v>
      </c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2" t="str">
        <f>CONCATENATE(ROUND($Q124,2)," = ",A121)</f>
        <v>10.5 = 220.7</v>
      </c>
      <c r="B123" s="2" t="str">
        <f>CONCATENATE("-",ROUND($Q124,2)," = ",B121)</f>
        <v>-10.5 = 210.2</v>
      </c>
      <c r="C123" s="9">
        <f>C121</f>
        <v>215.45</v>
      </c>
      <c r="D123" s="2">
        <v>-115</v>
      </c>
      <c r="E123" s="2">
        <v>-2.5</v>
      </c>
      <c r="F123" s="20">
        <v>221</v>
      </c>
      <c r="G123" s="2" t="str">
        <f>IF(AND(C123&lt;=O123,B121&lt;=O123,A121&lt;=O123),"Hard Under",IF(AND(C123&lt;=O123,B121&lt;=O123),"Under",IF(AND(C123&gt;=O123,B121&gt;=O123,A121&gt;=O123),"Hard Over",IF(AND(C123&gt;=O123,A121&gt;=O123),"Over"))))</f>
        <v>Hard Under</v>
      </c>
      <c r="H123" s="2" t="str">
        <f>IF(B127+C127&lt;F123,"Under","Over")</f>
        <v>Under</v>
      </c>
      <c r="I123" s="2"/>
      <c r="J123" s="2" t="str">
        <f>CONCATENATE(ROUND($Q123,2)," = ",J121)</f>
        <v>0.31 = 216.925</v>
      </c>
      <c r="K123" s="2" t="str">
        <f>CONCATENATE("-",ROUND($Q123,2)," = ",K121)</f>
        <v>-0.31 = 216.3</v>
      </c>
      <c r="L123" s="21">
        <f>L121</f>
        <v>216.61250000000001</v>
      </c>
      <c r="M123" s="20">
        <f t="shared" ref="M123:O123" si="65">D123</f>
        <v>-115</v>
      </c>
      <c r="N123" s="20">
        <f t="shared" si="65"/>
        <v>-2.5</v>
      </c>
      <c r="O123" s="20">
        <f t="shared" si="65"/>
        <v>221</v>
      </c>
      <c r="P123" s="2" t="str">
        <f>IF(AND(L123&lt;=O123,K121&lt;=O123,J121&lt;=O123),"Hard Under",IF(AND(L123&lt;=O123,K121&lt;=O123),"Under",IF(AND(L123&gt;=O123,K121&gt;=O123,J121&gt;=O123),"Hard Over",IF(AND(L123&gt;=O123,J121&gt;=O123),"Over"))))</f>
        <v>Hard Under</v>
      </c>
      <c r="Q123" s="21">
        <f>J121-L123</f>
        <v>0.3125</v>
      </c>
      <c r="R123" s="2" t="s">
        <v>223</v>
      </c>
      <c r="S123" s="2">
        <v>2</v>
      </c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4" t="s">
        <v>33</v>
      </c>
      <c r="C124" s="4" t="s">
        <v>8</v>
      </c>
      <c r="D124" s="2"/>
      <c r="E124" s="2"/>
      <c r="F124" s="2"/>
      <c r="G124" s="2"/>
      <c r="H124" s="2"/>
      <c r="I124" s="2"/>
      <c r="J124" s="2"/>
      <c r="K124" s="2" t="str">
        <f t="shared" ref="K124:L124" si="66">B124</f>
        <v>BOS</v>
      </c>
      <c r="L124" s="2" t="str">
        <f t="shared" si="66"/>
        <v>MIA</v>
      </c>
      <c r="M124" s="2"/>
      <c r="N124" s="2"/>
      <c r="O124" s="2"/>
      <c r="P124" s="2"/>
      <c r="Q124" s="2">
        <v>10.5</v>
      </c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4">
        <v>109</v>
      </c>
      <c r="C125" s="4">
        <v>106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14"/>
      <c r="C126" s="14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1" t="s">
        <v>224</v>
      </c>
      <c r="B127" s="4">
        <v>111</v>
      </c>
      <c r="C127" s="4">
        <v>104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1"/>
      <c r="B129" s="45">
        <v>2021</v>
      </c>
      <c r="C129" s="46"/>
      <c r="D129" s="1"/>
      <c r="E129" s="45" t="s">
        <v>226</v>
      </c>
      <c r="F129" s="46"/>
      <c r="G129" s="1"/>
      <c r="H129" s="45" t="s">
        <v>227</v>
      </c>
      <c r="I129" s="46"/>
      <c r="J129" s="1"/>
      <c r="K129" s="45"/>
      <c r="L129" s="46"/>
      <c r="M129" s="1"/>
      <c r="N129" s="45"/>
      <c r="O129" s="46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4" t="str">
        <f>$B124</f>
        <v>BOS</v>
      </c>
      <c r="C130" s="4" t="str">
        <f>$C124</f>
        <v>MIA</v>
      </c>
      <c r="D130" s="2"/>
      <c r="E130" s="4" t="str">
        <f t="shared" ref="E130:F130" si="67">B130</f>
        <v>BOS</v>
      </c>
      <c r="F130" s="4" t="str">
        <f t="shared" si="67"/>
        <v>MIA</v>
      </c>
      <c r="G130" s="2"/>
      <c r="H130" s="4" t="str">
        <f t="shared" ref="H130:I130" si="68">E130</f>
        <v>BOS</v>
      </c>
      <c r="I130" s="4" t="str">
        <f t="shared" si="68"/>
        <v>MIA</v>
      </c>
      <c r="J130" s="2"/>
      <c r="K130" s="4"/>
      <c r="L130" s="4"/>
      <c r="M130" s="2"/>
      <c r="N130" s="4"/>
      <c r="O130" s="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1" t="s">
        <v>228</v>
      </c>
      <c r="B131" s="2"/>
      <c r="C131" s="2"/>
      <c r="D131" s="2"/>
      <c r="E131" s="2">
        <v>109.3</v>
      </c>
      <c r="F131" s="2">
        <v>110</v>
      </c>
      <c r="G131" s="2"/>
      <c r="H131" s="2">
        <v>111.4</v>
      </c>
      <c r="I131" s="2">
        <v>107.9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1" t="s">
        <v>229</v>
      </c>
      <c r="B132" s="2"/>
      <c r="C132" s="2"/>
      <c r="D132" s="2"/>
      <c r="E132" s="2">
        <v>103.1</v>
      </c>
      <c r="F132" s="2">
        <v>104.2</v>
      </c>
      <c r="G132" s="2"/>
      <c r="H132" s="2">
        <v>104.7</v>
      </c>
      <c r="I132" s="2">
        <v>105.1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1" t="s">
        <v>6</v>
      </c>
      <c r="B133" s="2">
        <f t="shared" ref="B133:C133" si="69">SUM(B131:B132)</f>
        <v>0</v>
      </c>
      <c r="C133" s="2">
        <f t="shared" si="69"/>
        <v>0</v>
      </c>
      <c r="D133" s="2"/>
      <c r="E133" s="2">
        <f t="shared" ref="E133:F133" si="70">SUM(E131:E132)</f>
        <v>212.39999999999998</v>
      </c>
      <c r="F133" s="2">
        <f t="shared" si="70"/>
        <v>214.2</v>
      </c>
      <c r="G133" s="2"/>
      <c r="H133" s="2">
        <f t="shared" ref="H133:I133" si="71">SUM(H131:H132)</f>
        <v>216.10000000000002</v>
      </c>
      <c r="I133" s="2">
        <f t="shared" si="71"/>
        <v>213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>
        <f>(B133+C133)/2</f>
        <v>0</v>
      </c>
      <c r="C134" s="2"/>
      <c r="D134" s="2"/>
      <c r="E134" s="2">
        <f>(E133+F133)/2</f>
        <v>213.29999999999998</v>
      </c>
      <c r="F134" s="2"/>
      <c r="G134" s="2"/>
      <c r="H134" s="2">
        <f>(H133+I133)/2</f>
        <v>214.55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6" t="s">
        <v>228</v>
      </c>
      <c r="B137" s="2">
        <f t="shared" ref="B137:C137" si="72">B131</f>
        <v>0</v>
      </c>
      <c r="C137" s="2">
        <f t="shared" si="72"/>
        <v>0</v>
      </c>
      <c r="D137" s="2"/>
      <c r="E137" s="2">
        <f t="shared" ref="E137:F137" si="73">E131</f>
        <v>109.3</v>
      </c>
      <c r="F137" s="2">
        <f t="shared" si="73"/>
        <v>110</v>
      </c>
      <c r="G137" s="2"/>
      <c r="H137" s="2">
        <f t="shared" ref="H137:I137" si="74">H131</f>
        <v>111.4</v>
      </c>
      <c r="I137" s="2">
        <f t="shared" si="74"/>
        <v>107.9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6" t="s">
        <v>230</v>
      </c>
      <c r="B138" s="2">
        <f>C137</f>
        <v>0</v>
      </c>
      <c r="C138" s="2">
        <f>B137</f>
        <v>0</v>
      </c>
      <c r="D138" s="2"/>
      <c r="E138" s="2">
        <f>F137</f>
        <v>110</v>
      </c>
      <c r="F138" s="2">
        <f>E137</f>
        <v>109.3</v>
      </c>
      <c r="G138" s="2"/>
      <c r="H138" s="2">
        <f>I137</f>
        <v>107.9</v>
      </c>
      <c r="I138" s="2">
        <f>H137</f>
        <v>111.4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1" t="s">
        <v>6</v>
      </c>
      <c r="B139" s="2">
        <f t="shared" ref="B139:C139" si="75">SUM(B137:B138)</f>
        <v>0</v>
      </c>
      <c r="C139" s="2">
        <f t="shared" si="75"/>
        <v>0</v>
      </c>
      <c r="D139" s="2"/>
      <c r="E139" s="2">
        <f t="shared" ref="E139:F139" si="76">SUM(E137:E138)</f>
        <v>219.3</v>
      </c>
      <c r="F139" s="2">
        <f t="shared" si="76"/>
        <v>219.3</v>
      </c>
      <c r="G139" s="2"/>
      <c r="H139" s="2">
        <f t="shared" ref="H139:I139" si="77">SUM(H137:H138)</f>
        <v>219.3</v>
      </c>
      <c r="I139" s="2">
        <f t="shared" si="77"/>
        <v>219.3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>
        <f>(B139+C139)/2</f>
        <v>0</v>
      </c>
      <c r="C140" s="2"/>
      <c r="D140" s="2"/>
      <c r="E140" s="2">
        <f>(E139+F139)/2</f>
        <v>219.3</v>
      </c>
      <c r="F140" s="2"/>
      <c r="G140" s="2"/>
      <c r="H140" s="2">
        <f>(H139+I139)/2</f>
        <v>219.3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0">
        <f>AVERAGE(B140,B134)</f>
        <v>0</v>
      </c>
      <c r="C142" s="2"/>
      <c r="D142" s="2"/>
      <c r="E142" s="20">
        <f>AVERAGE(E140,E134)</f>
        <v>216.3</v>
      </c>
      <c r="F142" s="2"/>
      <c r="G142" s="2"/>
      <c r="H142" s="20">
        <f>AVERAGE(H140,H134)</f>
        <v>216.92500000000001</v>
      </c>
      <c r="I142" s="2"/>
      <c r="J142" s="2"/>
      <c r="K142" s="20"/>
      <c r="L142" s="2"/>
      <c r="M142" s="2"/>
      <c r="N142" s="20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6">
        <v>216.1</v>
      </c>
      <c r="B145" s="27">
        <v>214.2</v>
      </c>
      <c r="C145" s="21">
        <f>AVERAGE(A145,B145)</f>
        <v>215.14999999999998</v>
      </c>
      <c r="D145" s="2"/>
      <c r="E145" s="2"/>
      <c r="F145" s="2"/>
      <c r="G145" s="2"/>
      <c r="H145" s="2"/>
      <c r="I145" s="2"/>
      <c r="J145" s="20">
        <f>IF($H166&gt;$E166,$H166,$E166)</f>
        <v>221.82499999999999</v>
      </c>
      <c r="K145" s="20">
        <f>IF($H166&lt;$E166,$H166,$E166)</f>
        <v>220.5</v>
      </c>
      <c r="L145" s="21">
        <f>AVERAGE(J145,K145)</f>
        <v>221.16249999999999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18" t="s">
        <v>212</v>
      </c>
      <c r="B146" s="19" t="s">
        <v>213</v>
      </c>
      <c r="C146" s="18" t="s">
        <v>214</v>
      </c>
      <c r="D146" s="1" t="s">
        <v>215</v>
      </c>
      <c r="E146" s="1" t="s">
        <v>216</v>
      </c>
      <c r="F146" s="1" t="s">
        <v>217</v>
      </c>
      <c r="G146" s="1" t="s">
        <v>282</v>
      </c>
      <c r="H146" s="1" t="s">
        <v>218</v>
      </c>
      <c r="I146" s="1"/>
      <c r="J146" s="18" t="s">
        <v>212</v>
      </c>
      <c r="K146" s="19" t="s">
        <v>213</v>
      </c>
      <c r="L146" s="18" t="s">
        <v>214</v>
      </c>
      <c r="M146" s="1" t="s">
        <v>215</v>
      </c>
      <c r="N146" s="1" t="s">
        <v>216</v>
      </c>
      <c r="O146" s="1" t="s">
        <v>217</v>
      </c>
      <c r="P146" s="1" t="s">
        <v>218</v>
      </c>
      <c r="Q146" s="1" t="s">
        <v>219</v>
      </c>
      <c r="R146" s="1" t="s">
        <v>282</v>
      </c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2" t="str">
        <f>CONCATENATE(ROUND($Q148,2)," = ",A145)</f>
        <v>-1.9 = 216.1</v>
      </c>
      <c r="B147" s="2" t="str">
        <f>CONCATENATE("-",ROUND($Q148,2)," = ",B145)</f>
        <v>--1.9 = 214.2</v>
      </c>
      <c r="C147" s="9">
        <f>C145</f>
        <v>215.14999999999998</v>
      </c>
      <c r="D147" s="2">
        <v>-140</v>
      </c>
      <c r="E147" s="2">
        <v>-2.5</v>
      </c>
      <c r="F147" s="20">
        <v>226</v>
      </c>
      <c r="G147" s="2" t="str">
        <f>IF(AND(C147&lt;=O147,B145&lt;=O147,A145&lt;=O147),"Hard Under",IF(AND(C147&lt;=O147,B145&lt;=O147),"Under",IF(AND(C147&gt;=O147,B145&gt;=O147,A145&gt;=O147),"Hard Over",IF(AND(C147&gt;=O147,A145&gt;=O147),"Over"))))</f>
        <v>Hard Under</v>
      </c>
      <c r="H147" s="2" t="str">
        <f>IF(B151+C151&lt;F147,"Under","Over")</f>
        <v>Under</v>
      </c>
      <c r="I147" s="2"/>
      <c r="J147" s="2" t="str">
        <f>CONCATENATE(ROUND($Q147,2)," = ",J145)</f>
        <v>0.66 = 221.825</v>
      </c>
      <c r="K147" s="2" t="str">
        <f>CONCATENATE("-",ROUND($Q147,2)," = ",K145)</f>
        <v>-0.66 = 220.5</v>
      </c>
      <c r="L147" s="21">
        <f>L145</f>
        <v>221.16249999999999</v>
      </c>
      <c r="M147" s="20">
        <f t="shared" ref="M147:O147" si="78">D147</f>
        <v>-140</v>
      </c>
      <c r="N147" s="20">
        <f t="shared" si="78"/>
        <v>-2.5</v>
      </c>
      <c r="O147" s="20">
        <f t="shared" si="78"/>
        <v>226</v>
      </c>
      <c r="P147" s="2" t="str">
        <f>IF(AND(L147&lt;=O147,K145&lt;=O147,J145&lt;=O147),"Hard Under",IF(AND(L147&lt;=O147,K145&lt;=O147),"Under",IF(AND(L147&gt;=O147,K145&gt;=O147,J145&gt;=O147),"Hard Over",IF(AND(L147&gt;=O147,J145&gt;=O147),"Over"))))</f>
        <v>Hard Under</v>
      </c>
      <c r="Q147" s="21">
        <f>J145-L147</f>
        <v>0.66249999999999432</v>
      </c>
      <c r="R147" s="2" t="s">
        <v>223</v>
      </c>
      <c r="S147" s="2">
        <v>3</v>
      </c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4" t="s">
        <v>95</v>
      </c>
      <c r="C148" s="4" t="s">
        <v>7</v>
      </c>
      <c r="D148" s="2"/>
      <c r="E148" s="2"/>
      <c r="F148" s="2"/>
      <c r="G148" s="2"/>
      <c r="H148" s="2"/>
      <c r="I148" s="2"/>
      <c r="J148" s="2"/>
      <c r="K148" s="2" t="str">
        <f t="shared" ref="K148:L148" si="79">B148</f>
        <v>TOR</v>
      </c>
      <c r="L148" s="2" t="str">
        <f t="shared" si="79"/>
        <v>BKN</v>
      </c>
      <c r="M148" s="2"/>
      <c r="N148" s="2"/>
      <c r="O148" s="2"/>
      <c r="P148" s="2"/>
      <c r="Q148" s="2">
        <v>-1.9</v>
      </c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4">
        <v>113</v>
      </c>
      <c r="C149" s="4">
        <v>114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14"/>
      <c r="C150" s="14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1" t="s">
        <v>224</v>
      </c>
      <c r="B151" s="4">
        <v>105</v>
      </c>
      <c r="C151" s="4">
        <v>109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1"/>
      <c r="B153" s="45">
        <v>2021</v>
      </c>
      <c r="C153" s="46"/>
      <c r="D153" s="1"/>
      <c r="E153" s="45" t="s">
        <v>226</v>
      </c>
      <c r="F153" s="46"/>
      <c r="G153" s="1"/>
      <c r="H153" s="45" t="s">
        <v>227</v>
      </c>
      <c r="I153" s="46"/>
      <c r="J153" s="1"/>
      <c r="K153" s="45"/>
      <c r="L153" s="46"/>
      <c r="M153" s="1"/>
      <c r="N153" s="45"/>
      <c r="O153" s="46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4" t="str">
        <f>$B148</f>
        <v>TOR</v>
      </c>
      <c r="C154" s="4" t="str">
        <f>$C148</f>
        <v>BKN</v>
      </c>
      <c r="D154" s="2"/>
      <c r="E154" s="4" t="str">
        <f t="shared" ref="E154:F154" si="80">B154</f>
        <v>TOR</v>
      </c>
      <c r="F154" s="4" t="str">
        <f t="shared" si="80"/>
        <v>BKN</v>
      </c>
      <c r="G154" s="2"/>
      <c r="H154" s="4" t="str">
        <f t="shared" ref="H154:I154" si="81">E154</f>
        <v>TOR</v>
      </c>
      <c r="I154" s="4" t="str">
        <f t="shared" si="81"/>
        <v>BKN</v>
      </c>
      <c r="J154" s="2"/>
      <c r="K154" s="4"/>
      <c r="L154" s="4"/>
      <c r="M154" s="2"/>
      <c r="N154" s="4"/>
      <c r="O154" s="4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1" t="s">
        <v>228</v>
      </c>
      <c r="B155" s="2"/>
      <c r="C155" s="2"/>
      <c r="D155" s="2"/>
      <c r="E155" s="2">
        <v>110.4</v>
      </c>
      <c r="F155" s="2">
        <v>110.4</v>
      </c>
      <c r="G155" s="2"/>
      <c r="H155" s="2">
        <v>107.5</v>
      </c>
      <c r="I155" s="2">
        <v>115.1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1" t="s">
        <v>229</v>
      </c>
      <c r="B156" s="2"/>
      <c r="C156" s="2"/>
      <c r="D156" s="2"/>
      <c r="E156" s="2">
        <v>107.2</v>
      </c>
      <c r="F156" s="2">
        <v>112.4</v>
      </c>
      <c r="G156" s="2"/>
      <c r="H156" s="2">
        <v>107.6</v>
      </c>
      <c r="I156" s="2">
        <v>111.9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1" t="s">
        <v>6</v>
      </c>
      <c r="B157" s="2">
        <f t="shared" ref="B157:C157" si="82">SUM(B155:B156)</f>
        <v>0</v>
      </c>
      <c r="C157" s="2">
        <f t="shared" si="82"/>
        <v>0</v>
      </c>
      <c r="D157" s="2"/>
      <c r="E157" s="2">
        <f t="shared" ref="E157:F157" si="83">SUM(E155:E156)</f>
        <v>217.60000000000002</v>
      </c>
      <c r="F157" s="2">
        <f t="shared" si="83"/>
        <v>222.8</v>
      </c>
      <c r="G157" s="2"/>
      <c r="H157" s="2">
        <f t="shared" ref="H157:I157" si="84">SUM(H155:H156)</f>
        <v>215.1</v>
      </c>
      <c r="I157" s="2">
        <f t="shared" si="84"/>
        <v>227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>
        <f>(B157+C157)/2</f>
        <v>0</v>
      </c>
      <c r="C158" s="2"/>
      <c r="D158" s="2"/>
      <c r="E158" s="2">
        <f>(E157+F157)/2</f>
        <v>220.20000000000002</v>
      </c>
      <c r="F158" s="2"/>
      <c r="G158" s="2"/>
      <c r="H158" s="2">
        <f>(H157+I157)/2</f>
        <v>221.05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6" t="s">
        <v>228</v>
      </c>
      <c r="B161" s="2">
        <f t="shared" ref="B161:C161" si="85">B155</f>
        <v>0</v>
      </c>
      <c r="C161" s="2">
        <f t="shared" si="85"/>
        <v>0</v>
      </c>
      <c r="D161" s="2"/>
      <c r="E161" s="2">
        <f t="shared" ref="E161:F161" si="86">E155</f>
        <v>110.4</v>
      </c>
      <c r="F161" s="2">
        <f t="shared" si="86"/>
        <v>110.4</v>
      </c>
      <c r="G161" s="2"/>
      <c r="H161" s="2">
        <f t="shared" ref="H161:I161" si="87">H155</f>
        <v>107.5</v>
      </c>
      <c r="I161" s="2">
        <f t="shared" si="87"/>
        <v>115.1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6" t="s">
        <v>230</v>
      </c>
      <c r="B162" s="2">
        <f>C161</f>
        <v>0</v>
      </c>
      <c r="C162" s="2">
        <f>B161</f>
        <v>0</v>
      </c>
      <c r="D162" s="2"/>
      <c r="E162" s="2">
        <f>F161</f>
        <v>110.4</v>
      </c>
      <c r="F162" s="2">
        <f>E161</f>
        <v>110.4</v>
      </c>
      <c r="G162" s="2"/>
      <c r="H162" s="2">
        <f>I161</f>
        <v>115.1</v>
      </c>
      <c r="I162" s="2">
        <f>H161</f>
        <v>107.5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1" t="s">
        <v>6</v>
      </c>
      <c r="B163" s="2">
        <f t="shared" ref="B163:C163" si="88">SUM(B161:B162)</f>
        <v>0</v>
      </c>
      <c r="C163" s="2">
        <f t="shared" si="88"/>
        <v>0</v>
      </c>
      <c r="D163" s="2"/>
      <c r="E163" s="2">
        <f t="shared" ref="E163:F163" si="89">SUM(E161:E162)</f>
        <v>220.8</v>
      </c>
      <c r="F163" s="2">
        <f t="shared" si="89"/>
        <v>220.8</v>
      </c>
      <c r="G163" s="2"/>
      <c r="H163" s="2">
        <f t="shared" ref="H163:I163" si="90">SUM(H161:H162)</f>
        <v>222.6</v>
      </c>
      <c r="I163" s="2">
        <f t="shared" si="90"/>
        <v>222.6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>
        <f>(B163+C163)/2</f>
        <v>0</v>
      </c>
      <c r="C164" s="2"/>
      <c r="D164" s="2"/>
      <c r="E164" s="2">
        <f>(E163+F163)/2</f>
        <v>220.8</v>
      </c>
      <c r="F164" s="2"/>
      <c r="G164" s="2"/>
      <c r="H164" s="2">
        <f>(H163+I163)/2</f>
        <v>222.6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0">
        <f>AVERAGE(B164,B158)</f>
        <v>0</v>
      </c>
      <c r="C166" s="2"/>
      <c r="D166" s="2"/>
      <c r="E166" s="20">
        <f>AVERAGE(E164,E158)</f>
        <v>220.5</v>
      </c>
      <c r="F166" s="2"/>
      <c r="G166" s="2"/>
      <c r="H166" s="20">
        <f>AVERAGE(H164,H158)</f>
        <v>221.82499999999999</v>
      </c>
      <c r="I166" s="2"/>
      <c r="J166" s="2"/>
      <c r="K166" s="20"/>
      <c r="L166" s="2"/>
      <c r="M166" s="2"/>
      <c r="N166" s="20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6">
        <v>223.8</v>
      </c>
      <c r="B169" s="27">
        <v>220.9</v>
      </c>
      <c r="C169" s="21">
        <f>AVERAGE(A169,B169)</f>
        <v>222.35000000000002</v>
      </c>
      <c r="D169" s="2"/>
      <c r="E169" s="2"/>
      <c r="F169" s="2"/>
      <c r="G169" s="2"/>
      <c r="H169" s="2"/>
      <c r="I169" s="2"/>
      <c r="J169" s="20">
        <f>IF($H190&gt;$E190,$H190,$E190)</f>
        <v>226.97499999999999</v>
      </c>
      <c r="K169" s="20">
        <f>IF($H190&lt;$E190,$H190,$E190)</f>
        <v>225.55</v>
      </c>
      <c r="L169" s="21">
        <f>AVERAGE(J169,K169)</f>
        <v>226.26249999999999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18" t="s">
        <v>212</v>
      </c>
      <c r="B170" s="19" t="s">
        <v>213</v>
      </c>
      <c r="C170" s="18" t="s">
        <v>214</v>
      </c>
      <c r="D170" s="1" t="s">
        <v>215</v>
      </c>
      <c r="E170" s="1" t="s">
        <v>216</v>
      </c>
      <c r="F170" s="1" t="s">
        <v>217</v>
      </c>
      <c r="G170" s="1" t="s">
        <v>282</v>
      </c>
      <c r="H170" s="1" t="s">
        <v>218</v>
      </c>
      <c r="I170" s="1"/>
      <c r="J170" s="18" t="s">
        <v>212</v>
      </c>
      <c r="K170" s="19" t="s">
        <v>213</v>
      </c>
      <c r="L170" s="18" t="s">
        <v>214</v>
      </c>
      <c r="M170" s="1" t="s">
        <v>215</v>
      </c>
      <c r="N170" s="1" t="s">
        <v>216</v>
      </c>
      <c r="O170" s="1" t="s">
        <v>217</v>
      </c>
      <c r="P170" s="1" t="s">
        <v>218</v>
      </c>
      <c r="Q170" s="1" t="s">
        <v>219</v>
      </c>
      <c r="R170" s="1" t="s">
        <v>282</v>
      </c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2" t="str">
        <f>CONCATENATE(ROUND($Q172,2)," = ",A169)</f>
        <v>2.9 = 223.8</v>
      </c>
      <c r="B171" s="2" t="str">
        <f>CONCATENATE("-",ROUND($Q172,2)," = ",B169)</f>
        <v>-2.9 = 220.9</v>
      </c>
      <c r="C171" s="9">
        <f>C169</f>
        <v>222.35000000000002</v>
      </c>
      <c r="D171" s="2">
        <v>-110</v>
      </c>
      <c r="E171" s="2">
        <v>-8</v>
      </c>
      <c r="F171" s="20">
        <v>227</v>
      </c>
      <c r="G171" s="2" t="str">
        <f>IF(AND(C171&lt;=O171,B169&lt;=O171,A169&lt;=O171),"Hard Under",IF(AND(C171&lt;=O171,B169&lt;=O171),"Under",IF(AND(C171&gt;=O171,B169&gt;=O171,A169&gt;=O171),"Hard Over",IF(AND(C171&gt;=O171,A169&gt;=O171),"Over"))))</f>
        <v>Hard Under</v>
      </c>
      <c r="H171" s="2" t="str">
        <f>IF(B175+C175&lt;F171,"Under","Over")</f>
        <v>Under</v>
      </c>
      <c r="I171" s="2"/>
      <c r="J171" s="2" t="str">
        <f>CONCATENATE(ROUND($Q171,2)," = ",J169)</f>
        <v>0.71 = 226.975</v>
      </c>
      <c r="K171" s="2" t="str">
        <f>CONCATENATE("-",ROUND($Q171,2)," = ",K169)</f>
        <v>-0.71 = 225.55</v>
      </c>
      <c r="L171" s="21">
        <f>L169</f>
        <v>226.26249999999999</v>
      </c>
      <c r="M171" s="20">
        <f t="shared" ref="M171:O171" si="91">D171</f>
        <v>-110</v>
      </c>
      <c r="N171" s="20">
        <f t="shared" si="91"/>
        <v>-8</v>
      </c>
      <c r="O171" s="20">
        <f t="shared" si="91"/>
        <v>227</v>
      </c>
      <c r="P171" s="2" t="str">
        <f>IF(AND(L171&lt;=O171,K169&lt;=O171,J169&lt;=O171),"Hard Under",IF(AND(L171&lt;=O171,K169&lt;=O171),"Under",IF(AND(L171&gt;=O171,K169&gt;=O171,J169&gt;=O171),"Hard Over",IF(AND(L171&gt;=O171,J169&gt;=O171),"Over"))))</f>
        <v>Hard Under</v>
      </c>
      <c r="Q171" s="21">
        <f>J169-L171</f>
        <v>0.71250000000000568</v>
      </c>
      <c r="R171" s="2" t="s">
        <v>223</v>
      </c>
      <c r="S171" s="2">
        <v>3</v>
      </c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4" t="s">
        <v>24</v>
      </c>
      <c r="C172" s="4" t="s">
        <v>11</v>
      </c>
      <c r="D172" s="2"/>
      <c r="E172" s="2"/>
      <c r="F172" s="2"/>
      <c r="G172" s="2"/>
      <c r="H172" s="2"/>
      <c r="I172" s="2"/>
      <c r="J172" s="2"/>
      <c r="K172" s="2" t="str">
        <f t="shared" ref="K172:L172" si="92">B172</f>
        <v>UTA</v>
      </c>
      <c r="L172" s="2" t="str">
        <f t="shared" si="92"/>
        <v>MIN</v>
      </c>
      <c r="M172" s="2"/>
      <c r="N172" s="2"/>
      <c r="O172" s="2"/>
      <c r="P172" s="2"/>
      <c r="Q172" s="2">
        <v>2.9</v>
      </c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4">
        <v>112</v>
      </c>
      <c r="C173" s="4">
        <v>111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14"/>
      <c r="C174" s="14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1" t="s">
        <v>224</v>
      </c>
      <c r="B175" s="4"/>
      <c r="C175" s="4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1"/>
      <c r="B177" s="45">
        <v>2021</v>
      </c>
      <c r="C177" s="46"/>
      <c r="D177" s="1"/>
      <c r="E177" s="45" t="s">
        <v>226</v>
      </c>
      <c r="F177" s="46"/>
      <c r="G177" s="1"/>
      <c r="H177" s="45" t="s">
        <v>227</v>
      </c>
      <c r="I177" s="46"/>
      <c r="J177" s="1"/>
      <c r="K177" s="45"/>
      <c r="L177" s="46"/>
      <c r="M177" s="1"/>
      <c r="N177" s="45"/>
      <c r="O177" s="46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4" t="str">
        <f>$B172</f>
        <v>UTA</v>
      </c>
      <c r="C178" s="4" t="str">
        <f>$C172</f>
        <v>MIN</v>
      </c>
      <c r="D178" s="2"/>
      <c r="E178" s="4" t="str">
        <f t="shared" ref="E178:F178" si="93">B178</f>
        <v>UTA</v>
      </c>
      <c r="F178" s="4" t="str">
        <f t="shared" si="93"/>
        <v>MIN</v>
      </c>
      <c r="G178" s="2"/>
      <c r="H178" s="4" t="str">
        <f t="shared" ref="H178:I178" si="94">E178</f>
        <v>UTA</v>
      </c>
      <c r="I178" s="4" t="str">
        <f t="shared" si="94"/>
        <v>MIN</v>
      </c>
      <c r="J178" s="2"/>
      <c r="K178" s="4"/>
      <c r="L178" s="4"/>
      <c r="M178" s="2"/>
      <c r="N178" s="4"/>
      <c r="O178" s="4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1" t="s">
        <v>228</v>
      </c>
      <c r="B179" s="2"/>
      <c r="C179" s="2"/>
      <c r="D179" s="2"/>
      <c r="E179" s="2">
        <v>116</v>
      </c>
      <c r="F179" s="2">
        <v>112.9</v>
      </c>
      <c r="G179" s="2"/>
      <c r="H179" s="2">
        <v>109.3</v>
      </c>
      <c r="I179" s="2">
        <v>118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1" t="s">
        <v>229</v>
      </c>
      <c r="B180" s="2"/>
      <c r="C180" s="2"/>
      <c r="D180" s="2"/>
      <c r="E180" s="2">
        <v>107</v>
      </c>
      <c r="F180" s="2">
        <v>108.5</v>
      </c>
      <c r="G180" s="2"/>
      <c r="H180" s="2">
        <v>107.8</v>
      </c>
      <c r="I180" s="2">
        <v>118.2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1" t="s">
        <v>6</v>
      </c>
      <c r="B181" s="2">
        <f t="shared" ref="B181:C181" si="95">SUM(B179:B180)</f>
        <v>0</v>
      </c>
      <c r="C181" s="2">
        <f t="shared" si="95"/>
        <v>0</v>
      </c>
      <c r="D181" s="2"/>
      <c r="E181" s="2">
        <f t="shared" ref="E181:F181" si="96">SUM(E179:E180)</f>
        <v>223</v>
      </c>
      <c r="F181" s="2">
        <f t="shared" si="96"/>
        <v>221.4</v>
      </c>
      <c r="G181" s="2"/>
      <c r="H181" s="2">
        <f t="shared" ref="H181:I181" si="97">SUM(H179:H180)</f>
        <v>217.1</v>
      </c>
      <c r="I181" s="2">
        <f t="shared" si="97"/>
        <v>236.2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>
        <f>(B181+C181)/2</f>
        <v>0</v>
      </c>
      <c r="C182" s="2"/>
      <c r="D182" s="2"/>
      <c r="E182" s="2">
        <f>(E181+F181)/2</f>
        <v>222.2</v>
      </c>
      <c r="F182" s="2"/>
      <c r="G182" s="2"/>
      <c r="H182" s="2">
        <f>(H181+I181)/2</f>
        <v>226.64999999999998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6" t="s">
        <v>228</v>
      </c>
      <c r="B185" s="2">
        <f t="shared" ref="B185:C185" si="98">B179</f>
        <v>0</v>
      </c>
      <c r="C185" s="2">
        <f t="shared" si="98"/>
        <v>0</v>
      </c>
      <c r="D185" s="2"/>
      <c r="E185" s="2">
        <f t="shared" ref="E185:F185" si="99">E179</f>
        <v>116</v>
      </c>
      <c r="F185" s="2">
        <f t="shared" si="99"/>
        <v>112.9</v>
      </c>
      <c r="G185" s="2"/>
      <c r="H185" s="2">
        <f t="shared" ref="H185:I185" si="100">H179</f>
        <v>109.3</v>
      </c>
      <c r="I185" s="2">
        <f t="shared" si="100"/>
        <v>118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6" t="s">
        <v>230</v>
      </c>
      <c r="B186" s="2">
        <f>C185</f>
        <v>0</v>
      </c>
      <c r="C186" s="2">
        <f>B185</f>
        <v>0</v>
      </c>
      <c r="D186" s="2"/>
      <c r="E186" s="2">
        <f>F185</f>
        <v>112.9</v>
      </c>
      <c r="F186" s="2">
        <f>E185</f>
        <v>116</v>
      </c>
      <c r="G186" s="2"/>
      <c r="H186" s="2">
        <f>I185</f>
        <v>118</v>
      </c>
      <c r="I186" s="2">
        <f>H185</f>
        <v>109.3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1" t="s">
        <v>6</v>
      </c>
      <c r="B187" s="2">
        <f t="shared" ref="B187:C187" si="101">SUM(B185:B186)</f>
        <v>0</v>
      </c>
      <c r="C187" s="2">
        <f t="shared" si="101"/>
        <v>0</v>
      </c>
      <c r="D187" s="2"/>
      <c r="E187" s="2">
        <f t="shared" ref="E187:F187" si="102">SUM(E185:E186)</f>
        <v>228.9</v>
      </c>
      <c r="F187" s="2">
        <f t="shared" si="102"/>
        <v>228.9</v>
      </c>
      <c r="G187" s="2"/>
      <c r="H187" s="2">
        <f t="shared" ref="H187:I187" si="103">SUM(H185:H186)</f>
        <v>227.3</v>
      </c>
      <c r="I187" s="2">
        <f t="shared" si="103"/>
        <v>227.3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>
        <f>(B187+C187)/2</f>
        <v>0</v>
      </c>
      <c r="C188" s="2"/>
      <c r="D188" s="2"/>
      <c r="E188" s="2">
        <f>(E187+F187)/2</f>
        <v>228.9</v>
      </c>
      <c r="F188" s="2"/>
      <c r="G188" s="2"/>
      <c r="H188" s="2">
        <f>(H187+I187)/2</f>
        <v>227.3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0">
        <f>AVERAGE(B188,B182)</f>
        <v>0</v>
      </c>
      <c r="C190" s="2"/>
      <c r="D190" s="2"/>
      <c r="E190" s="20">
        <f>AVERAGE(E188,E182)</f>
        <v>225.55</v>
      </c>
      <c r="F190" s="2"/>
      <c r="G190" s="2"/>
      <c r="H190" s="20">
        <f>AVERAGE(H188,H182)</f>
        <v>226.97499999999999</v>
      </c>
      <c r="I190" s="2"/>
      <c r="J190" s="2"/>
      <c r="K190" s="20"/>
      <c r="L190" s="2"/>
      <c r="M190" s="2"/>
      <c r="N190" s="20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6">
        <v>218.8</v>
      </c>
      <c r="B193" s="27">
        <v>215.9</v>
      </c>
      <c r="C193" s="21">
        <f>AVERAGE(A193,B193)</f>
        <v>217.35000000000002</v>
      </c>
      <c r="D193" s="2"/>
      <c r="E193" s="2"/>
      <c r="F193" s="2"/>
      <c r="G193" s="2"/>
      <c r="H193" s="2"/>
      <c r="I193" s="2"/>
      <c r="J193" s="20">
        <f>IF($H214&gt;$E214,$H214,$E214)</f>
        <v>225.3</v>
      </c>
      <c r="K193" s="20">
        <f>IF($H214&lt;$E214,$H214,$E214)</f>
        <v>218.64999999999998</v>
      </c>
      <c r="L193" s="21">
        <f>AVERAGE(J193,K193)</f>
        <v>221.97499999999999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18" t="s">
        <v>212</v>
      </c>
      <c r="B194" s="19" t="s">
        <v>213</v>
      </c>
      <c r="C194" s="18" t="s">
        <v>214</v>
      </c>
      <c r="D194" s="1" t="s">
        <v>215</v>
      </c>
      <c r="E194" s="1" t="s">
        <v>216</v>
      </c>
      <c r="F194" s="1" t="s">
        <v>217</v>
      </c>
      <c r="G194" s="1" t="s">
        <v>282</v>
      </c>
      <c r="H194" s="1" t="s">
        <v>218</v>
      </c>
      <c r="I194" s="1"/>
      <c r="J194" s="18" t="s">
        <v>212</v>
      </c>
      <c r="K194" s="19" t="s">
        <v>213</v>
      </c>
      <c r="L194" s="18" t="s">
        <v>214</v>
      </c>
      <c r="M194" s="1" t="s">
        <v>215</v>
      </c>
      <c r="N194" s="1" t="s">
        <v>216</v>
      </c>
      <c r="O194" s="1" t="s">
        <v>217</v>
      </c>
      <c r="P194" s="1" t="s">
        <v>218</v>
      </c>
      <c r="Q194" s="1" t="s">
        <v>219</v>
      </c>
      <c r="R194" s="1" t="s">
        <v>282</v>
      </c>
      <c r="S194" s="1" t="s">
        <v>284</v>
      </c>
      <c r="T194" s="1"/>
      <c r="U194" s="1"/>
      <c r="V194" s="1"/>
      <c r="W194" s="1"/>
      <c r="X194" s="1"/>
      <c r="Y194" s="1"/>
      <c r="Z194" s="1"/>
    </row>
    <row r="195" spans="1:26" x14ac:dyDescent="0.2">
      <c r="A195" s="2" t="str">
        <f>CONCATENATE(ROUND($Q196,2)," = ",A193)</f>
        <v>2.9 = 218.8</v>
      </c>
      <c r="B195" s="2" t="str">
        <f>CONCATENATE("-",ROUND($Q196,2)," = ",B193)</f>
        <v>-2.9 = 215.9</v>
      </c>
      <c r="C195" s="9">
        <f>C193</f>
        <v>217.35000000000002</v>
      </c>
      <c r="D195" s="2">
        <v>-195</v>
      </c>
      <c r="E195" s="2">
        <v>-4.5</v>
      </c>
      <c r="F195" s="20">
        <v>230</v>
      </c>
      <c r="G195" s="2" t="str">
        <f>IF(AND(C195&lt;=O195,B193&lt;=O195,A193&lt;=O195),"Hard Under",IF(AND(C195&lt;=O195,B193&lt;=O195),"Under",IF(AND(C195&gt;=O195,B193&gt;=O195,A193&gt;=O195),"Hard Over",IF(AND(C195&gt;=O195,A193&gt;=O195),"Over"))))</f>
        <v>Hard Under</v>
      </c>
      <c r="H195" s="2" t="str">
        <f>IF(B199+C199&lt;F195,"Under","Over")</f>
        <v>Under</v>
      </c>
      <c r="I195" s="2"/>
      <c r="J195" s="2" t="str">
        <f>CONCATENATE(ROUND($Q195,2)," = ",J193)</f>
        <v>3.33 = 225.3</v>
      </c>
      <c r="K195" s="2" t="str">
        <f>CONCATENATE("-",ROUND($Q195,2)," = ",K193)</f>
        <v>-3.33 = 218.65</v>
      </c>
      <c r="L195" s="21">
        <f>L193</f>
        <v>221.97499999999999</v>
      </c>
      <c r="M195" s="20">
        <f t="shared" ref="M195:O195" si="104">D195</f>
        <v>-195</v>
      </c>
      <c r="N195" s="20">
        <f t="shared" si="104"/>
        <v>-4.5</v>
      </c>
      <c r="O195" s="20">
        <f t="shared" si="104"/>
        <v>230</v>
      </c>
      <c r="P195" s="2" t="str">
        <f>IF(AND(L195&lt;=O195,K193&lt;=O195,J193&lt;=O195),"Hard Under",IF(AND(L195&lt;=O195,K193&lt;=O195),"Under",IF(AND(L195&gt;=O195,K193&gt;=O195,J193&gt;=O195),"Hard Over",IF(AND(L195&gt;=O195,J193&gt;=O195),"Over"))))</f>
        <v>Hard Under</v>
      </c>
      <c r="Q195" s="21">
        <f>J193-L195</f>
        <v>3.3250000000000171</v>
      </c>
      <c r="R195" s="2" t="s">
        <v>223</v>
      </c>
      <c r="S195" s="2">
        <v>3</v>
      </c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4" t="s">
        <v>25</v>
      </c>
      <c r="C196" s="4" t="s">
        <v>34</v>
      </c>
      <c r="D196" s="2"/>
      <c r="E196" s="2"/>
      <c r="F196" s="2"/>
      <c r="G196" s="2"/>
      <c r="H196" s="2"/>
      <c r="I196" s="2"/>
      <c r="J196" s="2"/>
      <c r="K196" s="2" t="str">
        <f t="shared" ref="K196:L196" si="105">B196</f>
        <v>DEN</v>
      </c>
      <c r="L196" s="1" t="str">
        <f t="shared" si="105"/>
        <v>GSW</v>
      </c>
      <c r="M196" s="2"/>
      <c r="N196" s="2"/>
      <c r="O196" s="2"/>
      <c r="P196" s="2"/>
      <c r="Q196" s="2">
        <v>2.9</v>
      </c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4">
        <v>113</v>
      </c>
      <c r="C197" s="4">
        <v>117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14"/>
      <c r="C198" s="14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1" t="s">
        <v>224</v>
      </c>
      <c r="B199" s="4"/>
      <c r="C199" s="4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1"/>
      <c r="B201" s="45">
        <v>2021</v>
      </c>
      <c r="C201" s="46"/>
      <c r="D201" s="1"/>
      <c r="E201" s="45" t="s">
        <v>226</v>
      </c>
      <c r="F201" s="46"/>
      <c r="G201" s="1"/>
      <c r="H201" s="45" t="s">
        <v>227</v>
      </c>
      <c r="I201" s="46"/>
      <c r="J201" s="1"/>
      <c r="K201" s="45"/>
      <c r="L201" s="46"/>
      <c r="M201" s="1"/>
      <c r="N201" s="45"/>
      <c r="O201" s="46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4" t="str">
        <f>$B196</f>
        <v>DEN</v>
      </c>
      <c r="C202" s="4" t="str">
        <f>$C196</f>
        <v>GSW</v>
      </c>
      <c r="D202" s="2"/>
      <c r="E202" s="4" t="str">
        <f t="shared" ref="E202:F202" si="106">B202</f>
        <v>DEN</v>
      </c>
      <c r="F202" s="4" t="str">
        <f t="shared" si="106"/>
        <v>GSW</v>
      </c>
      <c r="G202" s="2"/>
      <c r="H202" s="4" t="str">
        <f t="shared" ref="H202:I202" si="107">E202</f>
        <v>DEN</v>
      </c>
      <c r="I202" s="4" t="str">
        <f t="shared" si="107"/>
        <v>GSW</v>
      </c>
      <c r="J202" s="2"/>
      <c r="K202" s="4"/>
      <c r="L202" s="4"/>
      <c r="M202" s="2"/>
      <c r="N202" s="4"/>
      <c r="O202" s="4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1" t="s">
        <v>228</v>
      </c>
      <c r="B203" s="2"/>
      <c r="C203" s="2"/>
      <c r="D203" s="2"/>
      <c r="E203" s="2">
        <v>115</v>
      </c>
      <c r="F203" s="2">
        <v>113.5</v>
      </c>
      <c r="G203" s="2"/>
      <c r="H203" s="2">
        <v>110.2</v>
      </c>
      <c r="I203" s="2">
        <v>108.8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1" t="s">
        <v>229</v>
      </c>
      <c r="B204" s="2"/>
      <c r="C204" s="2"/>
      <c r="D204" s="2"/>
      <c r="E204" s="2">
        <v>112.7</v>
      </c>
      <c r="F204" s="2">
        <v>103</v>
      </c>
      <c r="G204" s="2"/>
      <c r="H204" s="2">
        <v>109</v>
      </c>
      <c r="I204" s="2">
        <v>108.6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1" t="s">
        <v>6</v>
      </c>
      <c r="B205" s="2">
        <f t="shared" ref="B205:C205" si="108">SUM(B203:B204)</f>
        <v>0</v>
      </c>
      <c r="C205" s="2">
        <f t="shared" si="108"/>
        <v>0</v>
      </c>
      <c r="D205" s="2"/>
      <c r="E205" s="2">
        <f t="shared" ref="E205:F205" si="109">SUM(E203:E204)</f>
        <v>227.7</v>
      </c>
      <c r="F205" s="2">
        <f t="shared" si="109"/>
        <v>216.5</v>
      </c>
      <c r="G205" s="2"/>
      <c r="H205" s="2">
        <f t="shared" ref="H205:I205" si="110">SUM(H203:H204)</f>
        <v>219.2</v>
      </c>
      <c r="I205" s="2">
        <f t="shared" si="110"/>
        <v>217.39999999999998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>
        <f>(B205+C205)/2</f>
        <v>0</v>
      </c>
      <c r="C206" s="2"/>
      <c r="D206" s="2"/>
      <c r="E206" s="2">
        <f>(E205+F205)/2</f>
        <v>222.1</v>
      </c>
      <c r="F206" s="2"/>
      <c r="G206" s="2"/>
      <c r="H206" s="2">
        <f>(H205+I205)/2</f>
        <v>218.29999999999998</v>
      </c>
      <c r="I206" s="2"/>
      <c r="J206" s="2"/>
      <c r="K206" s="20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6" t="s">
        <v>228</v>
      </c>
      <c r="B209" s="2">
        <f t="shared" ref="B209:C209" si="111">B203</f>
        <v>0</v>
      </c>
      <c r="C209" s="2">
        <f t="shared" si="111"/>
        <v>0</v>
      </c>
      <c r="D209" s="2"/>
      <c r="E209" s="2">
        <f t="shared" ref="E209:F209" si="112">E203</f>
        <v>115</v>
      </c>
      <c r="F209" s="2">
        <f t="shared" si="112"/>
        <v>113.5</v>
      </c>
      <c r="G209" s="2"/>
      <c r="H209" s="2">
        <f t="shared" ref="H209:I209" si="113">H203</f>
        <v>110.2</v>
      </c>
      <c r="I209" s="2">
        <f t="shared" si="113"/>
        <v>108.8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6" t="s">
        <v>230</v>
      </c>
      <c r="B210" s="2">
        <f>C209</f>
        <v>0</v>
      </c>
      <c r="C210" s="2">
        <f>B209</f>
        <v>0</v>
      </c>
      <c r="D210" s="2"/>
      <c r="E210" s="2">
        <f>F209</f>
        <v>113.5</v>
      </c>
      <c r="F210" s="2">
        <f>E209</f>
        <v>115</v>
      </c>
      <c r="G210" s="2"/>
      <c r="H210" s="2">
        <f>I209</f>
        <v>108.8</v>
      </c>
      <c r="I210" s="2">
        <f>H209</f>
        <v>110.2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1" t="s">
        <v>6</v>
      </c>
      <c r="B211" s="2">
        <f t="shared" ref="B211:C211" si="114">SUM(B209:B210)</f>
        <v>0</v>
      </c>
      <c r="C211" s="2">
        <f t="shared" si="114"/>
        <v>0</v>
      </c>
      <c r="D211" s="2"/>
      <c r="E211" s="2">
        <f t="shared" ref="E211:F211" si="115">SUM(E209:E210)</f>
        <v>228.5</v>
      </c>
      <c r="F211" s="2">
        <f t="shared" si="115"/>
        <v>228.5</v>
      </c>
      <c r="G211" s="2"/>
      <c r="H211" s="2">
        <f t="shared" ref="H211:I211" si="116">SUM(H209:H210)</f>
        <v>219</v>
      </c>
      <c r="I211" s="2">
        <f t="shared" si="116"/>
        <v>219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>
        <f>(B211+C211)/2</f>
        <v>0</v>
      </c>
      <c r="C212" s="2"/>
      <c r="D212" s="2"/>
      <c r="E212" s="2">
        <f>(E211+F211)/2</f>
        <v>228.5</v>
      </c>
      <c r="F212" s="2"/>
      <c r="G212" s="2"/>
      <c r="H212" s="2">
        <f>(H211+I211)/2</f>
        <v>219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0">
        <f>AVERAGE(B212,B206)</f>
        <v>0</v>
      </c>
      <c r="C214" s="2"/>
      <c r="D214" s="2"/>
      <c r="E214" s="20">
        <f>AVERAGE(E212,E206)</f>
        <v>225.3</v>
      </c>
      <c r="F214" s="2"/>
      <c r="G214" s="2"/>
      <c r="H214" s="20">
        <f>AVERAGE(H212,H206)</f>
        <v>218.64999999999998</v>
      </c>
      <c r="I214" s="2"/>
      <c r="J214" s="2"/>
      <c r="K214" s="20"/>
      <c r="L214" s="2"/>
      <c r="M214" s="2"/>
      <c r="N214" s="20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6">
        <v>222.4</v>
      </c>
      <c r="B217" s="26">
        <v>213.2</v>
      </c>
      <c r="C217" s="21">
        <f>AVERAGE(A217,B217)</f>
        <v>217.8</v>
      </c>
      <c r="D217" s="2"/>
      <c r="E217" s="2"/>
      <c r="F217" s="2"/>
      <c r="G217" s="2"/>
      <c r="H217" s="2"/>
      <c r="I217" s="2"/>
      <c r="J217" s="20">
        <f>IF($H238&gt;$E238,$H238,$E238)</f>
        <v>222.95</v>
      </c>
      <c r="K217" s="20">
        <f>IF($H238&lt;$E238,$H238,$E238)</f>
        <v>218.5</v>
      </c>
      <c r="L217" s="21">
        <f>AVERAGE(J217,K217)</f>
        <v>220.72499999999999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18" t="s">
        <v>212</v>
      </c>
      <c r="B218" s="19" t="s">
        <v>213</v>
      </c>
      <c r="C218" s="18" t="s">
        <v>214</v>
      </c>
      <c r="D218" s="1" t="s">
        <v>215</v>
      </c>
      <c r="E218" s="1" t="s">
        <v>216</v>
      </c>
      <c r="F218" s="1" t="s">
        <v>217</v>
      </c>
      <c r="G218" s="1" t="s">
        <v>282</v>
      </c>
      <c r="H218" s="1" t="s">
        <v>218</v>
      </c>
      <c r="I218" s="1"/>
      <c r="J218" s="18" t="s">
        <v>212</v>
      </c>
      <c r="K218" s="19" t="s">
        <v>213</v>
      </c>
      <c r="L218" s="18" t="s">
        <v>214</v>
      </c>
      <c r="M218" s="1" t="s">
        <v>215</v>
      </c>
      <c r="N218" s="1" t="s">
        <v>216</v>
      </c>
      <c r="O218" s="1" t="s">
        <v>217</v>
      </c>
      <c r="P218" s="1" t="s">
        <v>218</v>
      </c>
      <c r="Q218" s="1" t="s">
        <v>219</v>
      </c>
      <c r="R218" s="1" t="s">
        <v>282</v>
      </c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2" t="str">
        <f>CONCATENATE(ROUND($Q220,2)," = ",A217)</f>
        <v>9.2 = 222.4</v>
      </c>
      <c r="B219" s="2" t="str">
        <f>CONCATENATE("-",ROUND($Q220,2)," = ",B217)</f>
        <v>-9.2 = 213.2</v>
      </c>
      <c r="C219" s="9">
        <f>C217</f>
        <v>217.8</v>
      </c>
      <c r="D219" s="2">
        <v>-115</v>
      </c>
      <c r="E219" s="2">
        <v>-5</v>
      </c>
      <c r="F219" s="20">
        <v>224</v>
      </c>
      <c r="G219" s="2" t="str">
        <f>IF(AND(C219&lt;=O219,B217&lt;=O219,A217&lt;=O219),"Hard Under",IF(AND(C219&lt;=O219,B217&lt;=O219),"Under",IF(AND(C219&gt;=O219,B217&gt;=O219,A217&gt;=O219),"Hard Over",IF(AND(C219&gt;=O219,A217&gt;=O219),"Over"))))</f>
        <v>Hard Under</v>
      </c>
      <c r="H219" s="2" t="str">
        <f>IF(B223+C223&lt;F219,"Under","Over")</f>
        <v>Under</v>
      </c>
      <c r="I219" s="2"/>
      <c r="J219" s="2" t="str">
        <f>CONCATENATE(ROUND($Q219,2)," = ",J217)</f>
        <v>2.22 = 222.95</v>
      </c>
      <c r="K219" s="2" t="str">
        <f>CONCATENATE("-",ROUND($Q219,2)," = ",K217)</f>
        <v>-2.22 = 218.5</v>
      </c>
      <c r="L219" s="21">
        <f>L217</f>
        <v>220.72499999999999</v>
      </c>
      <c r="M219" s="20">
        <f t="shared" ref="M219:O219" si="117">D219</f>
        <v>-115</v>
      </c>
      <c r="N219" s="20">
        <f t="shared" si="117"/>
        <v>-5</v>
      </c>
      <c r="O219" s="20">
        <f t="shared" si="117"/>
        <v>224</v>
      </c>
      <c r="P219" s="2" t="str">
        <f>IF(AND(L219&lt;=O219,K217&lt;=O219,J217&lt;=O219),"Hard Under",IF(AND(L219&lt;=O219,K217&lt;=O219),"Under",IF(AND(L219&gt;=O219,K217&gt;=O219,J217&gt;=O219),"Hard Over",IF(AND(L219&gt;=O219,J217&gt;=O219),"Over"))))</f>
        <v>Hard Under</v>
      </c>
      <c r="Q219" s="21">
        <f>J217-L219</f>
        <v>2.2249999999999943</v>
      </c>
      <c r="R219" s="2" t="s">
        <v>223</v>
      </c>
      <c r="S219" s="2">
        <v>3</v>
      </c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4" t="s">
        <v>64</v>
      </c>
      <c r="C220" s="4" t="s">
        <v>88</v>
      </c>
      <c r="D220" s="2"/>
      <c r="E220" s="2"/>
      <c r="F220" s="2"/>
      <c r="G220" s="2"/>
      <c r="H220" s="2"/>
      <c r="I220" s="2"/>
      <c r="J220" s="2"/>
      <c r="K220" s="28" t="str">
        <f t="shared" ref="K220:L220" si="118">B220</f>
        <v>PHO</v>
      </c>
      <c r="L220" s="2" t="str">
        <f t="shared" si="118"/>
        <v>POR</v>
      </c>
      <c r="M220" s="2"/>
      <c r="N220" s="2"/>
      <c r="O220" s="2"/>
      <c r="P220" s="2"/>
      <c r="Q220" s="2">
        <v>9.1999999999999993</v>
      </c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4">
        <v>115</v>
      </c>
      <c r="C221" s="4">
        <v>107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14"/>
      <c r="C222" s="14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1" t="s">
        <v>224</v>
      </c>
      <c r="B223" s="4"/>
      <c r="C223" s="4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1"/>
      <c r="B225" s="45">
        <v>2021</v>
      </c>
      <c r="C225" s="46"/>
      <c r="D225" s="1"/>
      <c r="E225" s="45" t="s">
        <v>226</v>
      </c>
      <c r="F225" s="46"/>
      <c r="G225" s="1"/>
      <c r="H225" s="45" t="s">
        <v>227</v>
      </c>
      <c r="I225" s="46"/>
      <c r="J225" s="1"/>
      <c r="K225" s="45"/>
      <c r="L225" s="46"/>
      <c r="M225" s="1"/>
      <c r="N225" s="45"/>
      <c r="O225" s="46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4" t="str">
        <f>$B220</f>
        <v>PHO</v>
      </c>
      <c r="C226" s="4" t="str">
        <f>$C220</f>
        <v>POR</v>
      </c>
      <c r="D226" s="2"/>
      <c r="E226" s="4" t="str">
        <f t="shared" ref="E226:F226" si="119">B226</f>
        <v>PHO</v>
      </c>
      <c r="F226" s="4" t="str">
        <f t="shared" si="119"/>
        <v>POR</v>
      </c>
      <c r="G226" s="2"/>
      <c r="H226" s="4" t="str">
        <f t="shared" ref="H226:I226" si="120">E226</f>
        <v>PHO</v>
      </c>
      <c r="I226" s="4" t="str">
        <f t="shared" si="120"/>
        <v>POR</v>
      </c>
      <c r="J226" s="2"/>
      <c r="K226" s="4"/>
      <c r="L226" s="4"/>
      <c r="M226" s="2"/>
      <c r="N226" s="4"/>
      <c r="O226" s="4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1" t="s">
        <v>228</v>
      </c>
      <c r="B227" s="2"/>
      <c r="C227" s="2"/>
      <c r="D227" s="2"/>
      <c r="E227" s="2">
        <v>115</v>
      </c>
      <c r="F227" s="2">
        <v>108.8</v>
      </c>
      <c r="G227" s="2"/>
      <c r="H227" s="2">
        <v>112.7</v>
      </c>
      <c r="I227" s="2">
        <v>103.7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1" t="s">
        <v>229</v>
      </c>
      <c r="B228" s="2"/>
      <c r="C228" s="2"/>
      <c r="D228" s="2"/>
      <c r="E228" s="2">
        <v>106.6</v>
      </c>
      <c r="F228" s="2">
        <v>113.8</v>
      </c>
      <c r="G228" s="2"/>
      <c r="H228" s="2">
        <v>108.4</v>
      </c>
      <c r="I228" s="2">
        <v>116.4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1" t="s">
        <v>6</v>
      </c>
      <c r="B229" s="2">
        <f t="shared" ref="B229:C229" si="121">SUM(B227:B228)</f>
        <v>0</v>
      </c>
      <c r="C229" s="2">
        <f t="shared" si="121"/>
        <v>0</v>
      </c>
      <c r="D229" s="2"/>
      <c r="E229" s="2">
        <f t="shared" ref="E229:F229" si="122">SUM(E227:E228)</f>
        <v>221.6</v>
      </c>
      <c r="F229" s="2">
        <f t="shared" si="122"/>
        <v>222.6</v>
      </c>
      <c r="G229" s="2"/>
      <c r="H229" s="2">
        <f t="shared" ref="H229:I229" si="123">SUM(H227:H228)</f>
        <v>221.10000000000002</v>
      </c>
      <c r="I229" s="2">
        <f t="shared" si="123"/>
        <v>220.10000000000002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>
        <f>(B229+C229)/2</f>
        <v>0</v>
      </c>
      <c r="C230" s="2"/>
      <c r="D230" s="2"/>
      <c r="E230" s="2">
        <f>(E229+F229)/2</f>
        <v>222.1</v>
      </c>
      <c r="F230" s="2"/>
      <c r="G230" s="2"/>
      <c r="H230" s="2">
        <f>(H229+I229)/2</f>
        <v>220.60000000000002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6" t="s">
        <v>228</v>
      </c>
      <c r="B233" s="2">
        <f t="shared" ref="B233:C233" si="124">B227</f>
        <v>0</v>
      </c>
      <c r="C233" s="2">
        <f t="shared" si="124"/>
        <v>0</v>
      </c>
      <c r="D233" s="2"/>
      <c r="E233" s="2">
        <f t="shared" ref="E233:F233" si="125">E227</f>
        <v>115</v>
      </c>
      <c r="F233" s="2">
        <f t="shared" si="125"/>
        <v>108.8</v>
      </c>
      <c r="G233" s="2"/>
      <c r="H233" s="2">
        <f t="shared" ref="H233:I233" si="126">H227</f>
        <v>112.7</v>
      </c>
      <c r="I233" s="2">
        <f t="shared" si="126"/>
        <v>103.7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6" t="s">
        <v>230</v>
      </c>
      <c r="B234" s="2">
        <f>C233</f>
        <v>0</v>
      </c>
      <c r="C234" s="2">
        <f>B233</f>
        <v>0</v>
      </c>
      <c r="D234" s="2"/>
      <c r="E234" s="2">
        <f>F233</f>
        <v>108.8</v>
      </c>
      <c r="F234" s="2">
        <f>E233</f>
        <v>115</v>
      </c>
      <c r="G234" s="2"/>
      <c r="H234" s="2">
        <f>I233</f>
        <v>103.7</v>
      </c>
      <c r="I234" s="2">
        <f>H233</f>
        <v>112.7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1" t="s">
        <v>6</v>
      </c>
      <c r="B235" s="2">
        <f t="shared" ref="B235:C235" si="127">SUM(B233:B234)</f>
        <v>0</v>
      </c>
      <c r="C235" s="2">
        <f t="shared" si="127"/>
        <v>0</v>
      </c>
      <c r="D235" s="2"/>
      <c r="E235" s="2">
        <f t="shared" ref="E235:F235" si="128">SUM(E233:E234)</f>
        <v>223.8</v>
      </c>
      <c r="F235" s="2">
        <f t="shared" si="128"/>
        <v>223.8</v>
      </c>
      <c r="G235" s="2"/>
      <c r="H235" s="2">
        <f t="shared" ref="H235:I235" si="129">SUM(H233:H234)</f>
        <v>216.4</v>
      </c>
      <c r="I235" s="2">
        <f t="shared" si="129"/>
        <v>216.4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>
        <f>(B235+C235)/2</f>
        <v>0</v>
      </c>
      <c r="C236" s="2"/>
      <c r="D236" s="2"/>
      <c r="E236" s="2">
        <f>(E235+F235)/2</f>
        <v>223.8</v>
      </c>
      <c r="F236" s="2"/>
      <c r="G236" s="2"/>
      <c r="H236" s="2">
        <f>(H235+I235)/2</f>
        <v>216.4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0">
        <f>AVERAGE(B236,B230)</f>
        <v>0</v>
      </c>
      <c r="C238" s="2"/>
      <c r="D238" s="2"/>
      <c r="E238" s="20">
        <f>AVERAGE(E236,E230)</f>
        <v>222.95</v>
      </c>
      <c r="F238" s="2"/>
      <c r="G238" s="2"/>
      <c r="H238" s="20">
        <f>AVERAGE(H236,H230)</f>
        <v>218.5</v>
      </c>
      <c r="I238" s="2"/>
      <c r="J238" s="2"/>
      <c r="K238" s="20"/>
      <c r="L238" s="2"/>
      <c r="M238" s="2"/>
      <c r="N238" s="20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6">
        <v>228.1</v>
      </c>
      <c r="B241" s="27">
        <v>217</v>
      </c>
      <c r="C241" s="21">
        <f>AVERAGE(A241,B241)</f>
        <v>222.55</v>
      </c>
      <c r="D241" s="2"/>
      <c r="E241" s="2"/>
      <c r="F241" s="2"/>
      <c r="G241" s="2"/>
      <c r="H241" s="2"/>
      <c r="I241" s="2"/>
      <c r="J241" s="20">
        <f>IF($H262&gt;$E262,$H262,$E262)</f>
        <v>228.67500000000001</v>
      </c>
      <c r="K241" s="20">
        <f>IF($H262&lt;$E262,$H262,$E262)</f>
        <v>222.75</v>
      </c>
      <c r="L241" s="21">
        <f>AVERAGE(J241,K241)</f>
        <v>225.71250000000001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18" t="s">
        <v>212</v>
      </c>
      <c r="B242" s="19" t="s">
        <v>213</v>
      </c>
      <c r="C242" s="18" t="s">
        <v>214</v>
      </c>
      <c r="D242" s="1" t="s">
        <v>215</v>
      </c>
      <c r="E242" s="1" t="s">
        <v>216</v>
      </c>
      <c r="F242" s="1" t="s">
        <v>217</v>
      </c>
      <c r="G242" s="1" t="s">
        <v>282</v>
      </c>
      <c r="H242" s="1" t="s">
        <v>218</v>
      </c>
      <c r="I242" s="1"/>
      <c r="J242" s="18" t="s">
        <v>212</v>
      </c>
      <c r="K242" s="19" t="s">
        <v>213</v>
      </c>
      <c r="L242" s="18" t="s">
        <v>214</v>
      </c>
      <c r="M242" s="1" t="s">
        <v>215</v>
      </c>
      <c r="N242" s="1" t="s">
        <v>216</v>
      </c>
      <c r="O242" s="1" t="s">
        <v>217</v>
      </c>
      <c r="P242" s="1" t="s">
        <v>218</v>
      </c>
      <c r="Q242" s="1" t="s">
        <v>219</v>
      </c>
      <c r="R242" s="1" t="s">
        <v>282</v>
      </c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2" t="str">
        <f>CONCATENATE(ROUND($Q244,2)," = ",A241)</f>
        <v>11.1 = 228.1</v>
      </c>
      <c r="B243" s="2" t="str">
        <f>CONCATENATE("-",ROUND($Q244,2)," = ",B241)</f>
        <v>-11.1 = 217</v>
      </c>
      <c r="C243" s="9">
        <f>C241</f>
        <v>222.55</v>
      </c>
      <c r="D243" s="2">
        <v>-140</v>
      </c>
      <c r="E243" s="2">
        <v>-7</v>
      </c>
      <c r="F243" s="20">
        <v>232</v>
      </c>
      <c r="G243" s="2" t="str">
        <f>IF(AND(C243&lt;=O243,B241&lt;=O243,A241&lt;=O243),"Hard Under",IF(AND(C243&lt;=O243,B241&lt;=O243),"Under",IF(AND(C243&gt;=O243,B241&gt;=O243,A241&gt;=O243),"Hard Over",IF(AND(C243&gt;=O243,A241&gt;=O243),"Over"))))</f>
        <v>Hard Under</v>
      </c>
      <c r="H243" s="2" t="str">
        <f>IF(B247+C247&lt;F243,"Under","Over")</f>
        <v>Over</v>
      </c>
      <c r="I243" s="2"/>
      <c r="J243" s="2" t="str">
        <f>CONCATENATE(ROUND($Q243,2)," = ",J241)</f>
        <v>2.96 = 228.675</v>
      </c>
      <c r="K243" s="2" t="str">
        <f>CONCATENATE("-",ROUND($Q243,2)," = ",K241)</f>
        <v>-2.96 = 222.75</v>
      </c>
      <c r="L243" s="21">
        <f>L241</f>
        <v>225.71250000000001</v>
      </c>
      <c r="M243" s="20">
        <f t="shared" ref="M243:O243" si="130">D243</f>
        <v>-140</v>
      </c>
      <c r="N243" s="20">
        <f t="shared" si="130"/>
        <v>-7</v>
      </c>
      <c r="O243" s="20">
        <f t="shared" si="130"/>
        <v>232</v>
      </c>
      <c r="P243" s="2" t="str">
        <f>IF(AND(L243&lt;=O243,K241&lt;=O243,J241&lt;=O243),"Hard Under",IF(AND(L243&lt;=O243,K241&lt;=O243),"Under",IF(AND(L243&gt;=O243,K241&gt;=O243,J241&gt;=O243),"Hard Over",IF(AND(L243&gt;=O243,J241&gt;=O243),"Over"))))</f>
        <v>Hard Under</v>
      </c>
      <c r="Q243" s="21">
        <f>J241-L243</f>
        <v>2.9625000000000057</v>
      </c>
      <c r="R243" s="2" t="s">
        <v>223</v>
      </c>
      <c r="S243" s="2">
        <v>3</v>
      </c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4" t="s">
        <v>22</v>
      </c>
      <c r="C244" s="4" t="s">
        <v>94</v>
      </c>
      <c r="D244" s="2"/>
      <c r="E244" s="2"/>
      <c r="F244" s="2"/>
      <c r="G244" s="2"/>
      <c r="H244" s="2"/>
      <c r="I244" s="2"/>
      <c r="J244" s="2"/>
      <c r="K244" s="1" t="str">
        <f t="shared" ref="K244:L244" si="131">B244</f>
        <v>MEM</v>
      </c>
      <c r="L244" s="2" t="str">
        <f t="shared" si="131"/>
        <v>HOU</v>
      </c>
      <c r="M244" s="2"/>
      <c r="N244" s="2"/>
      <c r="O244" s="2"/>
      <c r="P244" s="2"/>
      <c r="Q244" s="2">
        <v>11.1</v>
      </c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4">
        <v>119</v>
      </c>
      <c r="C245" s="4">
        <v>109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14"/>
      <c r="C246" s="14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1" t="s">
        <v>224</v>
      </c>
      <c r="B247" s="4">
        <v>129</v>
      </c>
      <c r="C247" s="4">
        <v>122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1"/>
      <c r="B249" s="45">
        <v>2021</v>
      </c>
      <c r="C249" s="46"/>
      <c r="D249" s="1"/>
      <c r="E249" s="45" t="s">
        <v>226</v>
      </c>
      <c r="F249" s="46"/>
      <c r="G249" s="1"/>
      <c r="H249" s="45" t="s">
        <v>227</v>
      </c>
      <c r="I249" s="46"/>
      <c r="J249" s="1"/>
      <c r="K249" s="45"/>
      <c r="L249" s="46"/>
      <c r="M249" s="1"/>
      <c r="N249" s="45"/>
      <c r="O249" s="46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4" t="str">
        <f>$B244</f>
        <v>MEM</v>
      </c>
      <c r="C250" s="4" t="str">
        <f>$C244</f>
        <v>HOU</v>
      </c>
      <c r="D250" s="2"/>
      <c r="E250" s="4" t="str">
        <f t="shared" ref="E250:F250" si="132">B250</f>
        <v>MEM</v>
      </c>
      <c r="F250" s="4" t="str">
        <f t="shared" si="132"/>
        <v>HOU</v>
      </c>
      <c r="G250" s="2"/>
      <c r="H250" s="4" t="str">
        <f t="shared" ref="H250:I250" si="133">E250</f>
        <v>MEM</v>
      </c>
      <c r="I250" s="4" t="str">
        <f t="shared" si="133"/>
        <v>HOU</v>
      </c>
      <c r="J250" s="2"/>
      <c r="K250" s="4"/>
      <c r="L250" s="4"/>
      <c r="M250" s="2"/>
      <c r="N250" s="4"/>
      <c r="O250" s="4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1" t="s">
        <v>228</v>
      </c>
      <c r="B251" s="2"/>
      <c r="C251" s="2"/>
      <c r="D251" s="2"/>
      <c r="E251" s="2">
        <v>117.4</v>
      </c>
      <c r="F251" s="2">
        <v>111.9</v>
      </c>
      <c r="G251" s="2"/>
      <c r="H251" s="2">
        <v>113</v>
      </c>
      <c r="I251" s="2">
        <v>107.5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1" t="s">
        <v>229</v>
      </c>
      <c r="B252" s="2"/>
      <c r="C252" s="2"/>
      <c r="D252" s="2"/>
      <c r="E252" s="2">
        <v>108.1</v>
      </c>
      <c r="F252" s="2">
        <v>118.7</v>
      </c>
      <c r="G252" s="2"/>
      <c r="H252" s="2">
        <v>111.8</v>
      </c>
      <c r="I252" s="2">
        <v>117.7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1" t="s">
        <v>6</v>
      </c>
      <c r="B253" s="2">
        <f t="shared" ref="B253:C253" si="134">SUM(B251:B252)</f>
        <v>0</v>
      </c>
      <c r="C253" s="2">
        <f t="shared" si="134"/>
        <v>0</v>
      </c>
      <c r="D253" s="2"/>
      <c r="E253" s="2">
        <f t="shared" ref="E253:F253" si="135">SUM(E251:E252)</f>
        <v>225.5</v>
      </c>
      <c r="F253" s="2">
        <f t="shared" si="135"/>
        <v>230.60000000000002</v>
      </c>
      <c r="G253" s="2"/>
      <c r="H253" s="2">
        <f t="shared" ref="H253:I253" si="136">SUM(H251:H252)</f>
        <v>224.8</v>
      </c>
      <c r="I253" s="2">
        <f t="shared" si="136"/>
        <v>225.2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>
        <f>(B253+C253)/2</f>
        <v>0</v>
      </c>
      <c r="C254" s="2"/>
      <c r="D254" s="2"/>
      <c r="E254" s="2">
        <f>(E253+F253)/2</f>
        <v>228.05</v>
      </c>
      <c r="F254" s="2"/>
      <c r="G254" s="2"/>
      <c r="H254" s="2">
        <f>(H253+I253)/2</f>
        <v>225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6" t="s">
        <v>228</v>
      </c>
      <c r="B257" s="2">
        <f t="shared" ref="B257:C257" si="137">B251</f>
        <v>0</v>
      </c>
      <c r="C257" s="2">
        <f t="shared" si="137"/>
        <v>0</v>
      </c>
      <c r="D257" s="2"/>
      <c r="E257" s="2">
        <f t="shared" ref="E257:F257" si="138">E251</f>
        <v>117.4</v>
      </c>
      <c r="F257" s="2">
        <f t="shared" si="138"/>
        <v>111.9</v>
      </c>
      <c r="G257" s="2"/>
      <c r="H257" s="2">
        <f t="shared" ref="H257:I257" si="139">H251</f>
        <v>113</v>
      </c>
      <c r="I257" s="2">
        <f t="shared" si="139"/>
        <v>107.5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6" t="s">
        <v>230</v>
      </c>
      <c r="B258" s="2">
        <f>C257</f>
        <v>0</v>
      </c>
      <c r="C258" s="2">
        <f>B257</f>
        <v>0</v>
      </c>
      <c r="D258" s="2"/>
      <c r="E258" s="2">
        <f>F257</f>
        <v>111.9</v>
      </c>
      <c r="F258" s="2">
        <f>E257</f>
        <v>117.4</v>
      </c>
      <c r="G258" s="2"/>
      <c r="H258" s="2">
        <f>I257</f>
        <v>107.5</v>
      </c>
      <c r="I258" s="2">
        <f>H257</f>
        <v>113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1" t="s">
        <v>6</v>
      </c>
      <c r="B259" s="2">
        <f t="shared" ref="B259:C259" si="140">SUM(B257:B258)</f>
        <v>0</v>
      </c>
      <c r="C259" s="2">
        <f t="shared" si="140"/>
        <v>0</v>
      </c>
      <c r="D259" s="2"/>
      <c r="E259" s="2">
        <f t="shared" ref="E259:F259" si="141">SUM(E257:E258)</f>
        <v>229.3</v>
      </c>
      <c r="F259" s="2">
        <f t="shared" si="141"/>
        <v>229.3</v>
      </c>
      <c r="G259" s="2"/>
      <c r="H259" s="2">
        <f t="shared" ref="H259:I259" si="142">SUM(H257:H258)</f>
        <v>220.5</v>
      </c>
      <c r="I259" s="2">
        <f t="shared" si="142"/>
        <v>220.5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>
        <f>(B259+C259)/2</f>
        <v>0</v>
      </c>
      <c r="C260" s="2"/>
      <c r="D260" s="2"/>
      <c r="E260" s="2">
        <f>(E259+F259)/2</f>
        <v>229.3</v>
      </c>
      <c r="F260" s="2"/>
      <c r="G260" s="2"/>
      <c r="H260" s="2">
        <f>(H259+I259)/2</f>
        <v>220.5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0">
        <f>AVERAGE(B260,B254)</f>
        <v>0</v>
      </c>
      <c r="C262" s="2"/>
      <c r="D262" s="2"/>
      <c r="E262" s="20">
        <f>AVERAGE(E260,E254)</f>
        <v>228.67500000000001</v>
      </c>
      <c r="F262" s="2"/>
      <c r="G262" s="2"/>
      <c r="H262" s="20">
        <f>AVERAGE(H260,H254)</f>
        <v>222.75</v>
      </c>
      <c r="I262" s="2"/>
      <c r="J262" s="2"/>
      <c r="K262" s="20"/>
      <c r="L262" s="2"/>
      <c r="M262" s="2"/>
      <c r="N262" s="20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6"/>
      <c r="B265" s="27"/>
      <c r="C265" s="21" t="e">
        <f>AVERAGE(A265,B265)</f>
        <v>#DIV/0!</v>
      </c>
      <c r="D265" s="2"/>
      <c r="E265" s="2"/>
      <c r="F265" s="2"/>
      <c r="G265" s="2"/>
      <c r="H265" s="2"/>
      <c r="I265" s="2"/>
      <c r="J265" s="2">
        <f>IF($H278&gt;$E278,$H278,$E278)</f>
        <v>0</v>
      </c>
      <c r="K265" s="2">
        <f>IF($H278&lt;$E278,$H278,$E278)</f>
        <v>0</v>
      </c>
      <c r="L265" s="21">
        <f>AVERAGE(J265,K265)</f>
        <v>0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18" t="s">
        <v>212</v>
      </c>
      <c r="B266" s="19" t="s">
        <v>213</v>
      </c>
      <c r="C266" s="18" t="s">
        <v>214</v>
      </c>
      <c r="D266" s="1" t="s">
        <v>215</v>
      </c>
      <c r="E266" s="1" t="s">
        <v>216</v>
      </c>
      <c r="F266" s="1" t="s">
        <v>217</v>
      </c>
      <c r="G266" s="1" t="s">
        <v>282</v>
      </c>
      <c r="H266" s="1" t="s">
        <v>218</v>
      </c>
      <c r="I266" s="1"/>
      <c r="J266" s="18" t="s">
        <v>212</v>
      </c>
      <c r="K266" s="19" t="s">
        <v>213</v>
      </c>
      <c r="L266" s="18" t="s">
        <v>214</v>
      </c>
      <c r="M266" s="1" t="s">
        <v>215</v>
      </c>
      <c r="N266" s="1" t="s">
        <v>216</v>
      </c>
      <c r="O266" s="1" t="s">
        <v>217</v>
      </c>
      <c r="P266" s="1" t="s">
        <v>218</v>
      </c>
      <c r="Q266" s="1" t="s">
        <v>219</v>
      </c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2" t="str">
        <f>CONCATENATE(ROUND($Q268,2)," = ",A265)</f>
        <v xml:space="preserve">0 = </v>
      </c>
      <c r="B267" s="2" t="str">
        <f>CONCATENATE("-",ROUND($Q268,2)," = ",B265)</f>
        <v xml:space="preserve">-0 = </v>
      </c>
      <c r="C267" s="9" t="e">
        <f>C265</f>
        <v>#DIV/0!</v>
      </c>
      <c r="D267" s="2">
        <v>-110</v>
      </c>
      <c r="E267" s="2">
        <v>-2.5</v>
      </c>
      <c r="F267" s="20">
        <v>221.5</v>
      </c>
      <c r="G267" s="2" t="e">
        <f>IF(AND(C267&lt;=O267,B265&lt;=O267,A265&lt;=O267),"Hard Under",IF(AND(C267&lt;=O267,B265&lt;=O267),"Under",IF(AND(C267&gt;=O267,B265&gt;=O267,A265&gt;=O267),"Hard Over",IF(AND(C267&gt;=O267,A265&gt;=O267),"Over"))))</f>
        <v>#DIV/0!</v>
      </c>
      <c r="H267" s="2" t="str">
        <f>IF(B271+C271&lt;F267,"Under","Over")</f>
        <v>Over</v>
      </c>
      <c r="I267" s="2"/>
      <c r="J267" s="2" t="str">
        <f>CONCATENATE(ROUND($Q267,2)," = ",J$1)</f>
        <v>0 = 228.2</v>
      </c>
      <c r="K267" s="2" t="str">
        <f>CONCATENATE("-",ROUND($Q267,2)," = ",K$1)</f>
        <v>-0 = 226.375</v>
      </c>
      <c r="L267" s="21">
        <f>L265</f>
        <v>0</v>
      </c>
      <c r="M267" s="20">
        <f t="shared" ref="M267:O267" si="143">D267</f>
        <v>-110</v>
      </c>
      <c r="N267" s="20">
        <f t="shared" si="143"/>
        <v>-2.5</v>
      </c>
      <c r="O267" s="20">
        <f t="shared" si="143"/>
        <v>221.5</v>
      </c>
      <c r="P267" s="2" t="str">
        <f>IF(AND(L267&lt;=O267,K265&lt;=O267,J265&lt;=O267),"Hard Under",IF(AND(L267&lt;=O267,K265&lt;=O267),"Under",IF(AND(L267&gt;=O267,K265&gt;=O267,J265&gt;=O267),"Hard Over",IF(AND(L267&gt;=O267,J265&gt;=O267),"Over"))))</f>
        <v>Hard Under</v>
      </c>
      <c r="Q267" s="21">
        <f>J265-L267</f>
        <v>0</v>
      </c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4"/>
      <c r="C268" s="4"/>
      <c r="D268" s="2"/>
      <c r="E268" s="2"/>
      <c r="F268" s="2"/>
      <c r="G268" s="2"/>
      <c r="H268" s="2"/>
      <c r="I268" s="2"/>
      <c r="J268" s="2"/>
      <c r="K268" s="2">
        <f t="shared" ref="K268:L268" si="144">B268</f>
        <v>0</v>
      </c>
      <c r="L268" s="2">
        <f t="shared" si="144"/>
        <v>0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4">
        <v>114</v>
      </c>
      <c r="C269" s="4">
        <v>112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14"/>
      <c r="C270" s="14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1" t="s">
        <v>224</v>
      </c>
      <c r="B271" s="4">
        <v>129</v>
      </c>
      <c r="C271" s="4">
        <v>102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1"/>
      <c r="B273" s="45">
        <v>2021</v>
      </c>
      <c r="C273" s="46"/>
      <c r="D273" s="1"/>
      <c r="E273" s="45" t="s">
        <v>226</v>
      </c>
      <c r="F273" s="46"/>
      <c r="G273" s="1"/>
      <c r="H273" s="45" t="s">
        <v>227</v>
      </c>
      <c r="I273" s="46"/>
      <c r="J273" s="1"/>
      <c r="K273" s="45"/>
      <c r="L273" s="46"/>
      <c r="M273" s="1"/>
      <c r="N273" s="45"/>
      <c r="O273" s="46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4">
        <f>$B268</f>
        <v>0</v>
      </c>
      <c r="C274" s="4">
        <f>$C268</f>
        <v>0</v>
      </c>
      <c r="D274" s="2"/>
      <c r="E274" s="4">
        <f t="shared" ref="E274:F274" si="145">B274</f>
        <v>0</v>
      </c>
      <c r="F274" s="4">
        <f t="shared" si="145"/>
        <v>0</v>
      </c>
      <c r="G274" s="2"/>
      <c r="H274" s="4">
        <f t="shared" ref="H274:I274" si="146">E274</f>
        <v>0</v>
      </c>
      <c r="I274" s="4">
        <f t="shared" si="146"/>
        <v>0</v>
      </c>
      <c r="J274" s="2"/>
      <c r="K274" s="4"/>
      <c r="L274" s="4"/>
      <c r="M274" s="2"/>
      <c r="N274" s="4"/>
      <c r="O274" s="4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1" t="s">
        <v>228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1" t="s">
        <v>229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1" t="s">
        <v>6</v>
      </c>
      <c r="B277" s="2">
        <f t="shared" ref="B277:C277" si="147">SUM(B275:B276)</f>
        <v>0</v>
      </c>
      <c r="C277" s="2">
        <f t="shared" si="147"/>
        <v>0</v>
      </c>
      <c r="D277" s="2"/>
      <c r="E277" s="2">
        <f t="shared" ref="E277:F277" si="148">SUM(E275:E276)</f>
        <v>0</v>
      </c>
      <c r="F277" s="2">
        <f t="shared" si="148"/>
        <v>0</v>
      </c>
      <c r="G277" s="2"/>
      <c r="H277" s="2">
        <f t="shared" ref="H277:I277" si="149">SUM(H275:H276)</f>
        <v>0</v>
      </c>
      <c r="I277" s="2">
        <f t="shared" si="149"/>
        <v>0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>
        <f>(B277+C277)/2</f>
        <v>0</v>
      </c>
      <c r="C278" s="2"/>
      <c r="D278" s="2"/>
      <c r="E278" s="2">
        <f>(E277+F277)/2</f>
        <v>0</v>
      </c>
      <c r="F278" s="2"/>
      <c r="G278" s="2"/>
      <c r="H278" s="2">
        <f>(H277+I277)/2</f>
        <v>0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6" t="s">
        <v>228</v>
      </c>
      <c r="B281" s="2">
        <f t="shared" ref="B281:C281" si="150">B275</f>
        <v>0</v>
      </c>
      <c r="C281" s="2">
        <f t="shared" si="150"/>
        <v>0</v>
      </c>
      <c r="D281" s="2"/>
      <c r="E281" s="2">
        <f t="shared" ref="E281:F281" si="151">E275</f>
        <v>0</v>
      </c>
      <c r="F281" s="2">
        <f t="shared" si="151"/>
        <v>0</v>
      </c>
      <c r="G281" s="2"/>
      <c r="H281" s="2">
        <f t="shared" ref="H281:I281" si="152">H275</f>
        <v>0</v>
      </c>
      <c r="I281" s="2">
        <f t="shared" si="152"/>
        <v>0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6" t="s">
        <v>230</v>
      </c>
      <c r="B282" s="2">
        <f>C281</f>
        <v>0</v>
      </c>
      <c r="C282" s="2">
        <f>B281</f>
        <v>0</v>
      </c>
      <c r="D282" s="2"/>
      <c r="E282" s="2">
        <f>F281</f>
        <v>0</v>
      </c>
      <c r="F282" s="2">
        <f>E281</f>
        <v>0</v>
      </c>
      <c r="G282" s="2"/>
      <c r="H282" s="2">
        <f>I281</f>
        <v>0</v>
      </c>
      <c r="I282" s="2">
        <f>H281</f>
        <v>0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1" t="s">
        <v>6</v>
      </c>
      <c r="B283" s="2">
        <f t="shared" ref="B283:C283" si="153">SUM(B281:B282)</f>
        <v>0</v>
      </c>
      <c r="C283" s="2">
        <f t="shared" si="153"/>
        <v>0</v>
      </c>
      <c r="D283" s="2"/>
      <c r="E283" s="2">
        <f t="shared" ref="E283:F283" si="154">SUM(E281:E282)</f>
        <v>0</v>
      </c>
      <c r="F283" s="2">
        <f t="shared" si="154"/>
        <v>0</v>
      </c>
      <c r="G283" s="2"/>
      <c r="H283" s="2">
        <f t="shared" ref="H283:I283" si="155">SUM(H281:H282)</f>
        <v>0</v>
      </c>
      <c r="I283" s="2">
        <f t="shared" si="155"/>
        <v>0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>
        <f>(B283+C283)/2</f>
        <v>0</v>
      </c>
      <c r="C284" s="2"/>
      <c r="D284" s="2"/>
      <c r="E284" s="2">
        <f>(E283+F283)/2</f>
        <v>0</v>
      </c>
      <c r="F284" s="2"/>
      <c r="G284" s="2"/>
      <c r="H284" s="2">
        <f>(H283+I283)/2</f>
        <v>0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0">
        <f>AVERAGE(B284,B278)</f>
        <v>0</v>
      </c>
      <c r="C286" s="2"/>
      <c r="D286" s="2"/>
      <c r="E286" s="20">
        <f>AVERAGE(E284,E278)</f>
        <v>0</v>
      </c>
      <c r="F286" s="2"/>
      <c r="G286" s="2"/>
      <c r="H286" s="20">
        <f>AVERAGE(H284,H278)</f>
        <v>0</v>
      </c>
      <c r="I286" s="2"/>
      <c r="J286" s="2"/>
      <c r="K286" s="20"/>
      <c r="L286" s="2"/>
      <c r="M286" s="2"/>
      <c r="N286" s="20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</sheetData>
  <mergeCells count="60">
    <mergeCell ref="B9:C9"/>
    <mergeCell ref="E9:F9"/>
    <mergeCell ref="H9:I9"/>
    <mergeCell ref="K9:L9"/>
    <mergeCell ref="N9:O9"/>
    <mergeCell ref="B33:C33"/>
    <mergeCell ref="E33:F33"/>
    <mergeCell ref="N33:O33"/>
    <mergeCell ref="H33:I33"/>
    <mergeCell ref="K33:L33"/>
    <mergeCell ref="B57:C57"/>
    <mergeCell ref="E57:F57"/>
    <mergeCell ref="H57:I57"/>
    <mergeCell ref="K57:L57"/>
    <mergeCell ref="N57:O57"/>
    <mergeCell ref="B81:C81"/>
    <mergeCell ref="E81:F81"/>
    <mergeCell ref="H81:I81"/>
    <mergeCell ref="K81:L81"/>
    <mergeCell ref="N81:O81"/>
    <mergeCell ref="B105:C105"/>
    <mergeCell ref="E105:F105"/>
    <mergeCell ref="N105:O105"/>
    <mergeCell ref="H105:I105"/>
    <mergeCell ref="K105:L105"/>
    <mergeCell ref="B129:C129"/>
    <mergeCell ref="E129:F129"/>
    <mergeCell ref="H129:I129"/>
    <mergeCell ref="K129:L129"/>
    <mergeCell ref="N129:O129"/>
    <mergeCell ref="B153:C153"/>
    <mergeCell ref="E153:F153"/>
    <mergeCell ref="H153:I153"/>
    <mergeCell ref="K153:L153"/>
    <mergeCell ref="N153:O153"/>
    <mergeCell ref="B177:C177"/>
    <mergeCell ref="E177:F177"/>
    <mergeCell ref="N177:O177"/>
    <mergeCell ref="H177:I177"/>
    <mergeCell ref="K177:L177"/>
    <mergeCell ref="B201:C201"/>
    <mergeCell ref="E201:F201"/>
    <mergeCell ref="H201:I201"/>
    <mergeCell ref="K201:L201"/>
    <mergeCell ref="N201:O201"/>
    <mergeCell ref="N273:O273"/>
    <mergeCell ref="B225:C225"/>
    <mergeCell ref="E225:F225"/>
    <mergeCell ref="H225:I225"/>
    <mergeCell ref="K225:L225"/>
    <mergeCell ref="N225:O225"/>
    <mergeCell ref="B249:C249"/>
    <mergeCell ref="E249:F249"/>
    <mergeCell ref="N249:O249"/>
    <mergeCell ref="H249:I249"/>
    <mergeCell ref="K249:L249"/>
    <mergeCell ref="B273:C273"/>
    <mergeCell ref="E273:F273"/>
    <mergeCell ref="H273:I273"/>
    <mergeCell ref="K273:L27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990"/>
  <sheetViews>
    <sheetView workbookViewId="0"/>
  </sheetViews>
  <sheetFormatPr defaultColWidth="12.5703125" defaultRowHeight="15.75" customHeight="1" x14ac:dyDescent="0.2"/>
  <cols>
    <col min="1" max="1" width="13.28515625" customWidth="1"/>
    <col min="2" max="2" width="14.42578125" customWidth="1"/>
    <col min="3" max="3" width="16.85546875" customWidth="1"/>
    <col min="4" max="4" width="13.5703125" customWidth="1"/>
    <col min="5" max="5" width="14.42578125" customWidth="1"/>
    <col min="6" max="6" width="16.85546875" customWidth="1"/>
    <col min="7" max="7" width="13.5703125" customWidth="1"/>
    <col min="8" max="8" width="14.42578125" customWidth="1"/>
    <col min="9" max="9" width="16.85546875" customWidth="1"/>
    <col min="10" max="10" width="13.5703125" customWidth="1"/>
    <col min="11" max="11" width="14.42578125" customWidth="1"/>
    <col min="12" max="12" width="16.85546875" customWidth="1"/>
    <col min="13" max="26" width="13.5703125" customWidth="1"/>
  </cols>
  <sheetData>
    <row r="1" spans="1:26" x14ac:dyDescent="0.2">
      <c r="A1" s="26"/>
      <c r="B1" s="27"/>
      <c r="C1" s="21" t="e">
        <f>AVERAGE(A1,B1)</f>
        <v>#DIV/0!</v>
      </c>
      <c r="D1" s="2"/>
      <c r="E1" s="2"/>
      <c r="F1" s="2"/>
      <c r="G1" s="2"/>
      <c r="H1" s="2"/>
      <c r="I1" s="2"/>
      <c r="J1" s="20">
        <f>IF($H22&gt;$E22,$H22,$E22)</f>
        <v>166.2</v>
      </c>
      <c r="K1" s="20">
        <f>IF($H22&lt;$E22,$H22,$E22)</f>
        <v>161.875</v>
      </c>
      <c r="L1" s="21">
        <f>AVERAGE(J1,K1)</f>
        <v>164.03749999999999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 t="s">
        <v>217</v>
      </c>
      <c r="G2" s="1" t="s">
        <v>282</v>
      </c>
      <c r="H2" s="1" t="s">
        <v>218</v>
      </c>
      <c r="I2" s="1"/>
      <c r="J2" s="18" t="s">
        <v>212</v>
      </c>
      <c r="K2" s="19" t="s">
        <v>213</v>
      </c>
      <c r="L2" s="18" t="s">
        <v>214</v>
      </c>
      <c r="M2" s="1" t="s">
        <v>215</v>
      </c>
      <c r="N2" s="1" t="s">
        <v>216</v>
      </c>
      <c r="O2" s="1" t="s">
        <v>217</v>
      </c>
      <c r="P2" s="1" t="s">
        <v>218</v>
      </c>
      <c r="Q2" s="1" t="s">
        <v>219</v>
      </c>
      <c r="R2" s="1" t="s">
        <v>282</v>
      </c>
      <c r="S2" s="1"/>
      <c r="T2" s="1"/>
      <c r="U2" s="1"/>
      <c r="V2" s="1"/>
      <c r="W2" s="1"/>
      <c r="X2" s="1"/>
      <c r="Y2" s="1"/>
      <c r="Z2" s="1"/>
    </row>
    <row r="3" spans="1:26" x14ac:dyDescent="0.2">
      <c r="A3" s="2" t="str">
        <f>CONCATENATE(ROUND($Q4,2)," = ",A1)</f>
        <v xml:space="preserve">1.5 = </v>
      </c>
      <c r="B3" s="2" t="str">
        <f>CONCATENATE("-",ROUND($Q4,2)," = ",B1)</f>
        <v xml:space="preserve">-1.5 = </v>
      </c>
      <c r="C3" s="9" t="e">
        <f>C1</f>
        <v>#DIV/0!</v>
      </c>
      <c r="D3" s="2">
        <v>-270</v>
      </c>
      <c r="E3" s="2">
        <v>-7</v>
      </c>
      <c r="F3" s="20">
        <v>166</v>
      </c>
      <c r="G3" s="2" t="e">
        <f>IF(AND(C3&lt;=O3,B1&lt;=O3,A1&lt;=O3),"Hard Under",IF(AND(C3&lt;=O3,B1&lt;=O3),"Under",IF(AND(C3&gt;=O3,B1&gt;=O3,A1&gt;=O3),"Hard Over",IF(AND(C3&gt;=O3,A1&gt;=O3),"Over"))))</f>
        <v>#DIV/0!</v>
      </c>
      <c r="H3" s="2" t="str">
        <f>IF(B7+C7&lt;F3,"Under","Over")</f>
        <v>Over</v>
      </c>
      <c r="I3" s="2"/>
      <c r="J3" s="2" t="str">
        <f>CONCATENATE(ROUND($Q3,2)," = ",J1)</f>
        <v>2.16 = 166.2</v>
      </c>
      <c r="K3" s="2" t="str">
        <f>CONCATENATE("-",ROUND($Q3,2)," = ",K1)</f>
        <v>-2.16 = 161.875</v>
      </c>
      <c r="L3" s="21">
        <f>L1</f>
        <v>164.03749999999999</v>
      </c>
      <c r="M3" s="20">
        <f t="shared" ref="M3:O3" si="0">D3</f>
        <v>-270</v>
      </c>
      <c r="N3" s="20">
        <f t="shared" si="0"/>
        <v>-7</v>
      </c>
      <c r="O3" s="20">
        <f t="shared" si="0"/>
        <v>166</v>
      </c>
      <c r="P3" s="2" t="str">
        <f>IF(AND(L3&lt;=O3,K1&lt;=O3,J1&lt;=O3),"Hard Under",IF(AND(L3&lt;=O3,K1&lt;=O3),"Under",IF(AND(L3&gt;=O3,K1&gt;=O3,J1&gt;=O3),"Hard Over",IF(AND(L3&gt;=O3,J1&gt;=O3),"Over"))))</f>
        <v>Under</v>
      </c>
      <c r="Q3" s="21">
        <f>J1-L3</f>
        <v>2.1624999999999943</v>
      </c>
      <c r="R3" s="2" t="s">
        <v>223</v>
      </c>
      <c r="S3" s="2">
        <v>3</v>
      </c>
      <c r="T3" s="2"/>
      <c r="U3" s="2"/>
      <c r="V3" s="2"/>
      <c r="W3" s="2"/>
      <c r="X3" s="2"/>
      <c r="Y3" s="2"/>
      <c r="Z3" s="2"/>
    </row>
    <row r="4" spans="1:26" x14ac:dyDescent="0.2">
      <c r="A4" s="2"/>
      <c r="B4" s="4" t="s">
        <v>285</v>
      </c>
      <c r="C4" s="4" t="s">
        <v>286</v>
      </c>
      <c r="D4" s="2"/>
      <c r="E4" s="2"/>
      <c r="F4" s="2"/>
      <c r="G4" s="2"/>
      <c r="H4" s="2"/>
      <c r="I4" s="2"/>
      <c r="J4" s="2"/>
      <c r="K4" s="28" t="str">
        <f t="shared" ref="K4:L4" si="1">B4</f>
        <v>Daegu KOGAS</v>
      </c>
      <c r="L4" s="2" t="str">
        <f t="shared" si="1"/>
        <v>Seoul SK</v>
      </c>
      <c r="M4" s="2"/>
      <c r="N4" s="2"/>
      <c r="O4" s="2"/>
      <c r="P4" s="2"/>
      <c r="Q4" s="2">
        <v>1.5</v>
      </c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4"/>
      <c r="C5" s="4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" t="s">
        <v>224</v>
      </c>
      <c r="B7" s="4">
        <v>105</v>
      </c>
      <c r="C7" s="4">
        <v>90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/>
      <c r="B9" s="45">
        <v>2021</v>
      </c>
      <c r="C9" s="46"/>
      <c r="D9" s="1"/>
      <c r="E9" s="45">
        <v>2022</v>
      </c>
      <c r="F9" s="46"/>
      <c r="G9" s="1"/>
      <c r="H9" s="45">
        <v>2021</v>
      </c>
      <c r="I9" s="46"/>
      <c r="J9" s="1"/>
      <c r="K9" s="45"/>
      <c r="L9" s="46"/>
      <c r="M9" s="1"/>
      <c r="N9" s="45"/>
      <c r="O9" s="46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4" t="str">
        <f>$B4</f>
        <v>Daegu KOGAS</v>
      </c>
      <c r="C10" s="4" t="str">
        <f>$C4</f>
        <v>Seoul SK</v>
      </c>
      <c r="D10" s="2"/>
      <c r="E10" s="4" t="str">
        <f t="shared" ref="E10:F10" si="2">B10</f>
        <v>Daegu KOGAS</v>
      </c>
      <c r="F10" s="4" t="str">
        <f t="shared" si="2"/>
        <v>Seoul SK</v>
      </c>
      <c r="G10" s="2"/>
      <c r="H10" s="4" t="str">
        <f t="shared" ref="H10:I10" si="3">E10</f>
        <v>Daegu KOGAS</v>
      </c>
      <c r="I10" s="4" t="str">
        <f t="shared" si="3"/>
        <v>Seoul SK</v>
      </c>
      <c r="J10" s="2"/>
      <c r="K10" s="4"/>
      <c r="L10" s="4"/>
      <c r="M10" s="2"/>
      <c r="N10" s="4"/>
      <c r="O10" s="4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" t="s">
        <v>228</v>
      </c>
      <c r="B11" s="2"/>
      <c r="C11" s="2"/>
      <c r="D11" s="2"/>
      <c r="E11" s="2">
        <v>85</v>
      </c>
      <c r="F11" s="2">
        <v>75</v>
      </c>
      <c r="G11" s="2"/>
      <c r="H11" s="2">
        <v>81.7</v>
      </c>
      <c r="I11" s="2">
        <v>86.2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1" t="s">
        <v>229</v>
      </c>
      <c r="B12" s="2"/>
      <c r="C12" s="2"/>
      <c r="D12" s="2"/>
      <c r="E12" s="2">
        <v>79.5</v>
      </c>
      <c r="F12" s="2">
        <v>88</v>
      </c>
      <c r="G12" s="2"/>
      <c r="H12" s="2">
        <v>82.2</v>
      </c>
      <c r="I12" s="2">
        <v>78.900000000000006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1" t="s">
        <v>6</v>
      </c>
      <c r="B13" s="2">
        <f t="shared" ref="B13:C13" si="4">SUM(B11:B12)</f>
        <v>0</v>
      </c>
      <c r="C13" s="2">
        <f t="shared" si="4"/>
        <v>0</v>
      </c>
      <c r="D13" s="2"/>
      <c r="E13" s="2">
        <f t="shared" ref="E13:F13" si="5">SUM(E11:E12)</f>
        <v>164.5</v>
      </c>
      <c r="F13" s="2">
        <f t="shared" si="5"/>
        <v>163</v>
      </c>
      <c r="G13" s="2"/>
      <c r="H13" s="2">
        <f t="shared" ref="H13:I13" si="6">SUM(H11:H12)</f>
        <v>163.9</v>
      </c>
      <c r="I13" s="2">
        <f t="shared" si="6"/>
        <v>165.10000000000002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>
        <f>(B13+C13)/2</f>
        <v>0</v>
      </c>
      <c r="C14" s="2"/>
      <c r="D14" s="2"/>
      <c r="E14" s="2">
        <f>(E13+F13)/2</f>
        <v>163.75</v>
      </c>
      <c r="F14" s="2"/>
      <c r="G14" s="2"/>
      <c r="H14" s="2">
        <f>(H13+I13)/2</f>
        <v>164.5</v>
      </c>
      <c r="I14" s="2"/>
      <c r="J14" s="2"/>
      <c r="K14" s="20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6" t="s">
        <v>228</v>
      </c>
      <c r="B17" s="2">
        <f t="shared" ref="B17:C17" si="7">B11</f>
        <v>0</v>
      </c>
      <c r="C17" s="2">
        <f t="shared" si="7"/>
        <v>0</v>
      </c>
      <c r="D17" s="2"/>
      <c r="E17" s="2">
        <f t="shared" ref="E17:F17" si="8">E11</f>
        <v>85</v>
      </c>
      <c r="F17" s="2">
        <f t="shared" si="8"/>
        <v>75</v>
      </c>
      <c r="G17" s="2"/>
      <c r="H17" s="2">
        <f t="shared" ref="H17:I17" si="9">H11</f>
        <v>81.7</v>
      </c>
      <c r="I17" s="2">
        <f t="shared" si="9"/>
        <v>86.2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6" t="s">
        <v>230</v>
      </c>
      <c r="B18" s="2">
        <f>C17</f>
        <v>0</v>
      </c>
      <c r="C18" s="2">
        <f>B17</f>
        <v>0</v>
      </c>
      <c r="D18" s="2"/>
      <c r="E18" s="2">
        <f>F17</f>
        <v>75</v>
      </c>
      <c r="F18" s="2">
        <f>E17</f>
        <v>85</v>
      </c>
      <c r="G18" s="2"/>
      <c r="H18" s="2">
        <f>I17</f>
        <v>86.2</v>
      </c>
      <c r="I18" s="2">
        <f>H17</f>
        <v>81.7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" t="s">
        <v>6</v>
      </c>
      <c r="B19" s="2">
        <f t="shared" ref="B19:C19" si="10">SUM(B17:B18)</f>
        <v>0</v>
      </c>
      <c r="C19" s="2">
        <f t="shared" si="10"/>
        <v>0</v>
      </c>
      <c r="D19" s="2"/>
      <c r="E19" s="2">
        <f t="shared" ref="E19:F19" si="11">SUM(E17:E18)</f>
        <v>160</v>
      </c>
      <c r="F19" s="2">
        <f t="shared" si="11"/>
        <v>160</v>
      </c>
      <c r="G19" s="2"/>
      <c r="H19" s="2">
        <f t="shared" ref="H19:I19" si="12">SUM(H17:H18)</f>
        <v>167.9</v>
      </c>
      <c r="I19" s="2">
        <f t="shared" si="12"/>
        <v>167.9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>
        <f>(B19+C19)/2</f>
        <v>0</v>
      </c>
      <c r="C20" s="2"/>
      <c r="D20" s="2"/>
      <c r="E20" s="2">
        <f>(E19+F19)/2</f>
        <v>160</v>
      </c>
      <c r="F20" s="2"/>
      <c r="G20" s="2"/>
      <c r="H20" s="2">
        <f>(H19+I19)/2</f>
        <v>167.9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0">
        <f>AVERAGE(B20,B14)</f>
        <v>0</v>
      </c>
      <c r="C22" s="2"/>
      <c r="D22" s="2"/>
      <c r="E22" s="20">
        <f>AVERAGE(E20,E14)</f>
        <v>161.875</v>
      </c>
      <c r="F22" s="2"/>
      <c r="G22" s="2"/>
      <c r="H22" s="20">
        <f>AVERAGE(H20,H14)</f>
        <v>166.2</v>
      </c>
      <c r="I22" s="2"/>
      <c r="J22" s="2"/>
      <c r="K22" s="20"/>
      <c r="L22" s="2"/>
      <c r="M22" s="2"/>
      <c r="N22" s="20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6"/>
      <c r="B25" s="27"/>
      <c r="C25" s="21" t="e">
        <f>AVERAGE(A25,B25)</f>
        <v>#DIV/0!</v>
      </c>
      <c r="D25" s="2"/>
      <c r="E25" s="2"/>
      <c r="F25" s="2"/>
      <c r="G25" s="2"/>
      <c r="H25" s="2"/>
      <c r="I25" s="2"/>
      <c r="J25" s="20">
        <f>IF($H46&gt;$E46,$H46,$E46)</f>
        <v>163.75</v>
      </c>
      <c r="K25" s="20">
        <f>IF($H46&lt;$E46,$H46,$E46)</f>
        <v>161.875</v>
      </c>
      <c r="L25" s="21">
        <f>AVERAGE(J25,K25)</f>
        <v>162.8125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8" t="s">
        <v>212</v>
      </c>
      <c r="B26" s="19" t="s">
        <v>213</v>
      </c>
      <c r="C26" s="18" t="s">
        <v>214</v>
      </c>
      <c r="D26" s="1" t="s">
        <v>215</v>
      </c>
      <c r="E26" s="1" t="s">
        <v>216</v>
      </c>
      <c r="F26" s="1" t="s">
        <v>217</v>
      </c>
      <c r="G26" s="1" t="s">
        <v>282</v>
      </c>
      <c r="H26" s="1" t="s">
        <v>218</v>
      </c>
      <c r="I26" s="1"/>
      <c r="J26" s="18" t="s">
        <v>212</v>
      </c>
      <c r="K26" s="19" t="s">
        <v>213</v>
      </c>
      <c r="L26" s="18" t="s">
        <v>214</v>
      </c>
      <c r="M26" s="1" t="s">
        <v>215</v>
      </c>
      <c r="N26" s="1" t="s">
        <v>216</v>
      </c>
      <c r="O26" s="1" t="s">
        <v>217</v>
      </c>
      <c r="P26" s="1" t="s">
        <v>218</v>
      </c>
      <c r="Q26" s="1" t="s">
        <v>219</v>
      </c>
      <c r="R26" s="1" t="s">
        <v>282</v>
      </c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2" t="str">
        <f>CONCATENATE(ROUND($Q28,2)," = ",A25)</f>
        <v xml:space="preserve">3.5 = </v>
      </c>
      <c r="B27" s="2" t="str">
        <f>CONCATENATE("-",ROUND($Q28,2)," = ",B25)</f>
        <v xml:space="preserve">-3.5 = </v>
      </c>
      <c r="C27" s="9" t="e">
        <f>C25</f>
        <v>#DIV/0!</v>
      </c>
      <c r="D27" s="2">
        <v>-120</v>
      </c>
      <c r="E27" s="2">
        <v>-1.5</v>
      </c>
      <c r="F27" s="20">
        <v>167</v>
      </c>
      <c r="G27" s="2" t="e">
        <f>IF(AND(C27&lt;=O27,B25&lt;=O27,A25&lt;=O27),"Hard Under",IF(AND(C27&lt;=O27,B25&lt;=O27),"Under",IF(AND(C27&gt;=O27,B25&gt;=O27,A25&gt;=O27),"Hard Over",IF(AND(C27&gt;=O27,A25&gt;=O27),"Over"))))</f>
        <v>#DIV/0!</v>
      </c>
      <c r="H27" s="2" t="str">
        <f>IF(B31+C31&lt;F27,"Under","Over")</f>
        <v>Under</v>
      </c>
      <c r="I27" s="2"/>
      <c r="J27" s="2" t="str">
        <f>CONCATENATE(ROUND($Q27,2)," = ",J25)</f>
        <v>0.94 = 163.75</v>
      </c>
      <c r="K27" s="2" t="str">
        <f>CONCATENATE("-",ROUND($Q27,2)," = ",K25)</f>
        <v>-0.94 = 161.875</v>
      </c>
      <c r="L27" s="21">
        <f>L25</f>
        <v>162.8125</v>
      </c>
      <c r="M27" s="20">
        <f t="shared" ref="M27:O27" si="13">D27</f>
        <v>-120</v>
      </c>
      <c r="N27" s="20">
        <f t="shared" si="13"/>
        <v>-1.5</v>
      </c>
      <c r="O27" s="20">
        <f t="shared" si="13"/>
        <v>167</v>
      </c>
      <c r="P27" s="2" t="str">
        <f>IF(AND(L27&lt;=O27,K25&lt;=O27,J25&lt;=O27),"Hard Under",IF(AND(L27&lt;=O27,K25&lt;=O27),"Under",IF(AND(L27&gt;=O27,K25&gt;=O27,J25&gt;=O27),"Hard Over",IF(AND(L27&gt;=O27,J25&gt;=O27),"Over"))))</f>
        <v>Hard Under</v>
      </c>
      <c r="Q27" s="21">
        <f>J25-L27</f>
        <v>0.9375</v>
      </c>
      <c r="R27" s="2" t="s">
        <v>223</v>
      </c>
      <c r="S27" s="2">
        <v>3</v>
      </c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4" t="s">
        <v>287</v>
      </c>
      <c r="C28" s="4" t="s">
        <v>288</v>
      </c>
      <c r="D28" s="2"/>
      <c r="E28" s="2"/>
      <c r="F28" s="2"/>
      <c r="G28" s="2"/>
      <c r="H28" s="2"/>
      <c r="I28" s="2"/>
      <c r="J28" s="2"/>
      <c r="K28" s="2" t="str">
        <f t="shared" ref="K28:L28" si="14">B28</f>
        <v>Wonju Dongbu</v>
      </c>
      <c r="L28" s="28" t="str">
        <f t="shared" si="14"/>
        <v>Suwon KT</v>
      </c>
      <c r="M28" s="2"/>
      <c r="N28" s="2"/>
      <c r="O28" s="2"/>
      <c r="P28" s="2"/>
      <c r="Q28" s="2">
        <v>3.5</v>
      </c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4"/>
      <c r="C29" s="4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14"/>
      <c r="C30" s="14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1" t="s">
        <v>224</v>
      </c>
      <c r="B31" s="4">
        <v>81</v>
      </c>
      <c r="C31" s="4">
        <v>71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/>
      <c r="B33" s="45">
        <v>2021</v>
      </c>
      <c r="C33" s="46"/>
      <c r="D33" s="1"/>
      <c r="E33" s="45">
        <v>2022</v>
      </c>
      <c r="F33" s="46"/>
      <c r="G33" s="1"/>
      <c r="H33" s="45">
        <v>2021</v>
      </c>
      <c r="I33" s="46"/>
      <c r="J33" s="1"/>
      <c r="K33" s="45"/>
      <c r="L33" s="46"/>
      <c r="M33" s="1"/>
      <c r="N33" s="45"/>
      <c r="O33" s="46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4" t="str">
        <f>$B28</f>
        <v>Wonju Dongbu</v>
      </c>
      <c r="C34" s="4" t="str">
        <f>$C28</f>
        <v>Suwon KT</v>
      </c>
      <c r="D34" s="2"/>
      <c r="E34" s="4" t="str">
        <f t="shared" ref="E34:F34" si="15">B34</f>
        <v>Wonju Dongbu</v>
      </c>
      <c r="F34" s="4" t="str">
        <f t="shared" si="15"/>
        <v>Suwon KT</v>
      </c>
      <c r="G34" s="2"/>
      <c r="H34" s="4" t="str">
        <f t="shared" ref="H34:I34" si="16">E34</f>
        <v>Wonju Dongbu</v>
      </c>
      <c r="I34" s="4" t="str">
        <f t="shared" si="16"/>
        <v>Suwon KT</v>
      </c>
      <c r="J34" s="2"/>
      <c r="K34" s="4"/>
      <c r="L34" s="4"/>
      <c r="M34" s="2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" t="s">
        <v>228</v>
      </c>
      <c r="B35" s="2"/>
      <c r="C35" s="2"/>
      <c r="D35" s="2"/>
      <c r="E35" s="2">
        <v>79</v>
      </c>
      <c r="F35" s="2">
        <v>80.5</v>
      </c>
      <c r="G35" s="2"/>
      <c r="H35" s="4">
        <v>79.400000000000006</v>
      </c>
      <c r="I35" s="4">
        <v>83.5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1" t="s">
        <v>229</v>
      </c>
      <c r="B36" s="2"/>
      <c r="C36" s="2"/>
      <c r="D36" s="2"/>
      <c r="E36" s="2">
        <v>92.5</v>
      </c>
      <c r="F36" s="2">
        <v>84</v>
      </c>
      <c r="G36" s="2"/>
      <c r="H36" s="2">
        <v>80.2</v>
      </c>
      <c r="I36" s="2">
        <v>78.599999999999994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6</v>
      </c>
      <c r="B37" s="2">
        <f t="shared" ref="B37:C37" si="17">SUM(B35:B36)</f>
        <v>0</v>
      </c>
      <c r="C37" s="2">
        <f t="shared" si="17"/>
        <v>0</v>
      </c>
      <c r="D37" s="2"/>
      <c r="E37" s="2">
        <f t="shared" ref="E37:F37" si="18">SUM(E35:E36)</f>
        <v>171.5</v>
      </c>
      <c r="F37" s="2">
        <f t="shared" si="18"/>
        <v>164.5</v>
      </c>
      <c r="G37" s="2"/>
      <c r="H37" s="2">
        <f t="shared" ref="H37:I37" si="19">SUM(H35:H36)</f>
        <v>159.60000000000002</v>
      </c>
      <c r="I37" s="2">
        <f t="shared" si="19"/>
        <v>162.1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>
        <f>(B37+C37)/2</f>
        <v>0</v>
      </c>
      <c r="C38" s="2"/>
      <c r="D38" s="2"/>
      <c r="E38" s="2">
        <f>(E37+F37)/2</f>
        <v>168</v>
      </c>
      <c r="F38" s="2"/>
      <c r="G38" s="2"/>
      <c r="H38" s="2">
        <f>(H37+I37)/2</f>
        <v>160.85000000000002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6" t="s">
        <v>228</v>
      </c>
      <c r="B41" s="2">
        <f t="shared" ref="B41:C41" si="20">B35</f>
        <v>0</v>
      </c>
      <c r="C41" s="2">
        <f t="shared" si="20"/>
        <v>0</v>
      </c>
      <c r="D41" s="2"/>
      <c r="E41" s="2">
        <f t="shared" ref="E41:F41" si="21">E35</f>
        <v>79</v>
      </c>
      <c r="F41" s="2">
        <f t="shared" si="21"/>
        <v>80.5</v>
      </c>
      <c r="G41" s="2"/>
      <c r="H41" s="2">
        <f t="shared" ref="H41:I41" si="22">H35</f>
        <v>79.400000000000006</v>
      </c>
      <c r="I41" s="2">
        <f t="shared" si="22"/>
        <v>83.5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6" t="s">
        <v>230</v>
      </c>
      <c r="B42" s="2">
        <f>C41</f>
        <v>0</v>
      </c>
      <c r="C42" s="2">
        <f>B41</f>
        <v>0</v>
      </c>
      <c r="D42" s="2"/>
      <c r="E42" s="2">
        <f>F41</f>
        <v>80.5</v>
      </c>
      <c r="F42" s="2">
        <f>E41</f>
        <v>79</v>
      </c>
      <c r="G42" s="2"/>
      <c r="H42" s="2">
        <f>I41</f>
        <v>83.5</v>
      </c>
      <c r="I42" s="2">
        <f>H41</f>
        <v>79.400000000000006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6</v>
      </c>
      <c r="B43" s="2">
        <f t="shared" ref="B43:C43" si="23">SUM(B41:B42)</f>
        <v>0</v>
      </c>
      <c r="C43" s="2">
        <f t="shared" si="23"/>
        <v>0</v>
      </c>
      <c r="D43" s="2"/>
      <c r="E43" s="2">
        <f t="shared" ref="E43:F43" si="24">SUM(E41:E42)</f>
        <v>159.5</v>
      </c>
      <c r="F43" s="2">
        <f t="shared" si="24"/>
        <v>159.5</v>
      </c>
      <c r="G43" s="2"/>
      <c r="H43" s="2">
        <f t="shared" ref="H43:I43" si="25">SUM(H41:H42)</f>
        <v>162.9</v>
      </c>
      <c r="I43" s="2">
        <f t="shared" si="25"/>
        <v>162.9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>
        <f>(B43+C43)/2</f>
        <v>0</v>
      </c>
      <c r="C44" s="2"/>
      <c r="D44" s="2"/>
      <c r="E44" s="2">
        <f>(E43+F43)/2</f>
        <v>159.5</v>
      </c>
      <c r="F44" s="2"/>
      <c r="G44" s="2"/>
      <c r="H44" s="2">
        <f>(H43+I43)/2</f>
        <v>162.9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0">
        <f>AVERAGE(B44,B38)</f>
        <v>0</v>
      </c>
      <c r="C46" s="2"/>
      <c r="D46" s="2"/>
      <c r="E46" s="20">
        <f>AVERAGE(E44,E38)</f>
        <v>163.75</v>
      </c>
      <c r="F46" s="2"/>
      <c r="G46" s="2"/>
      <c r="H46" s="20">
        <f>AVERAGE(H44,H38)</f>
        <v>161.875</v>
      </c>
      <c r="I46" s="2"/>
      <c r="J46" s="2"/>
      <c r="K46" s="20"/>
      <c r="L46" s="2"/>
      <c r="M46" s="2"/>
      <c r="N46" s="20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6"/>
      <c r="B49" s="27"/>
      <c r="C49" s="21" t="e">
        <f>AVERAGE(A49,B49)</f>
        <v>#DIV/0!</v>
      </c>
      <c r="D49" s="2"/>
      <c r="E49" s="2"/>
      <c r="F49" s="2"/>
      <c r="G49" s="2"/>
      <c r="H49" s="2"/>
      <c r="I49" s="2"/>
      <c r="J49" s="20">
        <f>IF($H70&gt;$E70,$H70,$E70)</f>
        <v>161.92500000000001</v>
      </c>
      <c r="K49" s="20">
        <f>IF($H70&lt;$E70,$H70,$E70)</f>
        <v>159.25</v>
      </c>
      <c r="L49" s="21">
        <f>AVERAGE(J49,K49)</f>
        <v>160.58750000000001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8" t="s">
        <v>212</v>
      </c>
      <c r="B50" s="19" t="s">
        <v>213</v>
      </c>
      <c r="C50" s="18" t="s">
        <v>214</v>
      </c>
      <c r="D50" s="1" t="s">
        <v>215</v>
      </c>
      <c r="E50" s="1" t="s">
        <v>216</v>
      </c>
      <c r="F50" s="1" t="s">
        <v>217</v>
      </c>
      <c r="G50" s="1" t="s">
        <v>282</v>
      </c>
      <c r="H50" s="1" t="s">
        <v>218</v>
      </c>
      <c r="I50" s="1"/>
      <c r="J50" s="18" t="s">
        <v>212</v>
      </c>
      <c r="K50" s="19" t="s">
        <v>213</v>
      </c>
      <c r="L50" s="18" t="s">
        <v>214</v>
      </c>
      <c r="M50" s="1" t="s">
        <v>215</v>
      </c>
      <c r="N50" s="1" t="s">
        <v>216</v>
      </c>
      <c r="O50" s="1" t="s">
        <v>217</v>
      </c>
      <c r="P50" s="1" t="s">
        <v>218</v>
      </c>
      <c r="Q50" s="1" t="s">
        <v>219</v>
      </c>
      <c r="R50" s="1" t="s">
        <v>282</v>
      </c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2" t="str">
        <f>CONCATENATE(ROUND($Q52,2)," = ",A49)</f>
        <v xml:space="preserve">1 = </v>
      </c>
      <c r="B51" s="2" t="str">
        <f>CONCATENATE("-",ROUND($Q52,2)," = ",B49)</f>
        <v xml:space="preserve">-1 = </v>
      </c>
      <c r="C51" s="9" t="e">
        <f>C49</f>
        <v>#DIV/0!</v>
      </c>
      <c r="D51" s="2">
        <v>-134</v>
      </c>
      <c r="E51" s="2">
        <v>-9</v>
      </c>
      <c r="F51" s="20">
        <v>160.5</v>
      </c>
      <c r="G51" s="2" t="e">
        <f>IF(AND(C51&lt;=O51,B49&lt;=O51,A49&lt;=O51),"Hard Under",IF(AND(C51&lt;=O51,B49&lt;=O51),"Under",IF(AND(C51&gt;=O51,B49&gt;=O51,A49&gt;=O51),"Hard Over",IF(AND(C51&gt;=O51,A49&gt;=O51),"Over"))))</f>
        <v>#DIV/0!</v>
      </c>
      <c r="H51" s="2" t="str">
        <f>IF(B55+C55&lt;F51,"Under","Over")</f>
        <v>Over</v>
      </c>
      <c r="I51" s="2"/>
      <c r="J51" s="2" t="str">
        <f>CONCATENATE(ROUND($Q51,2)," = ",J49)</f>
        <v>1.34 = 161.925</v>
      </c>
      <c r="K51" s="2" t="str">
        <f>CONCATENATE("-",ROUND($Q51,2)," = ",K49)</f>
        <v>-1.34 = 159.25</v>
      </c>
      <c r="L51" s="21">
        <f>L49</f>
        <v>160.58750000000001</v>
      </c>
      <c r="M51" s="20">
        <f t="shared" ref="M51:O51" si="26">D51</f>
        <v>-134</v>
      </c>
      <c r="N51" s="20">
        <f t="shared" si="26"/>
        <v>-9</v>
      </c>
      <c r="O51" s="20">
        <f t="shared" si="26"/>
        <v>160.5</v>
      </c>
      <c r="P51" s="2" t="str">
        <f>IF(AND(L51&lt;=O51,K49&lt;=O51,J49&lt;=O51),"Hard Under",IF(AND(L51&lt;=O51,K49&lt;=O51),"Under",IF(AND(L51&gt;=O51,K49&gt;=O51,J49&gt;=O51),"Hard Over",IF(AND(L51&gt;=O51,J49&gt;=O51),"Over"))))</f>
        <v>Over</v>
      </c>
      <c r="Q51" s="21">
        <f>J49-L51</f>
        <v>1.3375000000000057</v>
      </c>
      <c r="R51" s="2" t="s">
        <v>223</v>
      </c>
      <c r="S51" s="2">
        <v>2</v>
      </c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4" t="s">
        <v>289</v>
      </c>
      <c r="C52" s="4" t="s">
        <v>290</v>
      </c>
      <c r="D52" s="2"/>
      <c r="E52" s="2"/>
      <c r="F52" s="2"/>
      <c r="G52" s="2"/>
      <c r="H52" s="2"/>
      <c r="I52" s="2"/>
      <c r="J52" s="2"/>
      <c r="K52" s="2" t="str">
        <f t="shared" ref="K52:L52" si="27">B52</f>
        <v>Jeonju KCC</v>
      </c>
      <c r="L52" s="28" t="str">
        <f t="shared" si="27"/>
        <v>Ulsan Hyundai</v>
      </c>
      <c r="M52" s="2"/>
      <c r="N52" s="2"/>
      <c r="O52" s="2"/>
      <c r="P52" s="2"/>
      <c r="Q52" s="2">
        <v>1</v>
      </c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4"/>
      <c r="C53" s="4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14"/>
      <c r="C54" s="14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1" t="s">
        <v>224</v>
      </c>
      <c r="B55" s="4">
        <v>88</v>
      </c>
      <c r="C55" s="4">
        <v>89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/>
      <c r="B57" s="45">
        <v>2021</v>
      </c>
      <c r="C57" s="46"/>
      <c r="D57" s="1"/>
      <c r="E57" s="45">
        <v>2022</v>
      </c>
      <c r="F57" s="46"/>
      <c r="G57" s="1"/>
      <c r="H57" s="45">
        <v>2021</v>
      </c>
      <c r="I57" s="46"/>
      <c r="J57" s="1"/>
      <c r="K57" s="45"/>
      <c r="L57" s="46"/>
      <c r="M57" s="1"/>
      <c r="N57" s="45"/>
      <c r="O57" s="46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4" t="str">
        <f>$B52</f>
        <v>Jeonju KCC</v>
      </c>
      <c r="C58" s="4" t="str">
        <f>$C52</f>
        <v>Ulsan Hyundai</v>
      </c>
      <c r="D58" s="2"/>
      <c r="E58" s="4" t="str">
        <f t="shared" ref="E58:F58" si="28">B58</f>
        <v>Jeonju KCC</v>
      </c>
      <c r="F58" s="4" t="str">
        <f t="shared" si="28"/>
        <v>Ulsan Hyundai</v>
      </c>
      <c r="G58" s="2"/>
      <c r="H58" s="4" t="str">
        <f t="shared" ref="H58:I58" si="29">E58</f>
        <v>Jeonju KCC</v>
      </c>
      <c r="I58" s="4" t="str">
        <f t="shared" si="29"/>
        <v>Ulsan Hyundai</v>
      </c>
      <c r="J58" s="2"/>
      <c r="K58" s="4"/>
      <c r="L58" s="4"/>
      <c r="M58" s="2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" t="s">
        <v>228</v>
      </c>
      <c r="B59" s="2"/>
      <c r="C59" s="2"/>
      <c r="D59" s="2"/>
      <c r="E59" s="2">
        <v>75.5</v>
      </c>
      <c r="F59" s="2">
        <v>85</v>
      </c>
      <c r="G59" s="2"/>
      <c r="H59" s="2">
        <v>81.099999999999994</v>
      </c>
      <c r="I59" s="2">
        <v>80.7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1" t="s">
        <v>229</v>
      </c>
      <c r="B60" s="2"/>
      <c r="C60" s="2"/>
      <c r="D60" s="2"/>
      <c r="E60" s="2">
        <v>79.5</v>
      </c>
      <c r="F60" s="2">
        <v>76</v>
      </c>
      <c r="G60" s="2"/>
      <c r="H60" s="2">
        <v>83.7</v>
      </c>
      <c r="I60" s="2">
        <v>78.599999999999994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1" t="s">
        <v>6</v>
      </c>
      <c r="B61" s="2">
        <f t="shared" ref="B61:C61" si="30">SUM(B59:B60)</f>
        <v>0</v>
      </c>
      <c r="C61" s="2">
        <f t="shared" si="30"/>
        <v>0</v>
      </c>
      <c r="D61" s="2"/>
      <c r="E61" s="2">
        <f t="shared" ref="E61:F61" si="31">SUM(E59:E60)</f>
        <v>155</v>
      </c>
      <c r="F61" s="2">
        <f t="shared" si="31"/>
        <v>161</v>
      </c>
      <c r="G61" s="2"/>
      <c r="H61" s="2">
        <f t="shared" ref="H61:I61" si="32">SUM(H59:H60)</f>
        <v>164.8</v>
      </c>
      <c r="I61" s="2">
        <f t="shared" si="32"/>
        <v>159.30000000000001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>
        <f>(B61+C61)/2</f>
        <v>0</v>
      </c>
      <c r="C62" s="2"/>
      <c r="D62" s="2"/>
      <c r="E62" s="2">
        <f>(E61+F61)/2</f>
        <v>158</v>
      </c>
      <c r="F62" s="2"/>
      <c r="G62" s="2"/>
      <c r="H62" s="2">
        <f>(H61+I61)/2</f>
        <v>162.05000000000001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6" t="s">
        <v>228</v>
      </c>
      <c r="B65" s="2">
        <f t="shared" ref="B65:C65" si="33">B59</f>
        <v>0</v>
      </c>
      <c r="C65" s="2">
        <f t="shared" si="33"/>
        <v>0</v>
      </c>
      <c r="D65" s="2"/>
      <c r="E65" s="2">
        <f t="shared" ref="E65:F65" si="34">E59</f>
        <v>75.5</v>
      </c>
      <c r="F65" s="2">
        <f t="shared" si="34"/>
        <v>85</v>
      </c>
      <c r="G65" s="2"/>
      <c r="H65" s="2">
        <f t="shared" ref="H65:I65" si="35">H59</f>
        <v>81.099999999999994</v>
      </c>
      <c r="I65" s="2">
        <f t="shared" si="35"/>
        <v>80.7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6" t="s">
        <v>230</v>
      </c>
      <c r="B66" s="2">
        <f>C65</f>
        <v>0</v>
      </c>
      <c r="C66" s="2">
        <f>B65</f>
        <v>0</v>
      </c>
      <c r="D66" s="2"/>
      <c r="E66" s="2">
        <f>F65</f>
        <v>85</v>
      </c>
      <c r="F66" s="2">
        <f>E65</f>
        <v>75.5</v>
      </c>
      <c r="G66" s="2"/>
      <c r="H66" s="2">
        <f>I65</f>
        <v>80.7</v>
      </c>
      <c r="I66" s="2">
        <f>H65</f>
        <v>81.099999999999994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" t="s">
        <v>6</v>
      </c>
      <c r="B67" s="2">
        <f t="shared" ref="B67:C67" si="36">SUM(B65:B66)</f>
        <v>0</v>
      </c>
      <c r="C67" s="2">
        <f t="shared" si="36"/>
        <v>0</v>
      </c>
      <c r="D67" s="2"/>
      <c r="E67" s="2">
        <f t="shared" ref="E67:F67" si="37">SUM(E65:E66)</f>
        <v>160.5</v>
      </c>
      <c r="F67" s="2">
        <f t="shared" si="37"/>
        <v>160.5</v>
      </c>
      <c r="G67" s="2"/>
      <c r="H67" s="2">
        <f t="shared" ref="H67:I67" si="38">SUM(H65:H66)</f>
        <v>161.80000000000001</v>
      </c>
      <c r="I67" s="2">
        <f t="shared" si="38"/>
        <v>161.80000000000001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>
        <f>(B67+C67)/2</f>
        <v>0</v>
      </c>
      <c r="C68" s="2"/>
      <c r="D68" s="2"/>
      <c r="E68" s="2">
        <f>(E67+F67)/2</f>
        <v>160.5</v>
      </c>
      <c r="F68" s="2"/>
      <c r="G68" s="2"/>
      <c r="H68" s="2">
        <f>(H67+I67)/2</f>
        <v>161.80000000000001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0">
        <f>AVERAGE(B68,B62)</f>
        <v>0</v>
      </c>
      <c r="C70" s="2"/>
      <c r="D70" s="2"/>
      <c r="E70" s="20">
        <f>AVERAGE(E68,E62)</f>
        <v>159.25</v>
      </c>
      <c r="F70" s="2"/>
      <c r="G70" s="2"/>
      <c r="H70" s="20">
        <f>AVERAGE(H68,H62)</f>
        <v>161.92500000000001</v>
      </c>
      <c r="I70" s="2"/>
      <c r="J70" s="2"/>
      <c r="K70" s="20"/>
      <c r="L70" s="2"/>
      <c r="M70" s="2"/>
      <c r="N70" s="20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6"/>
      <c r="B73" s="27"/>
      <c r="C73" s="21" t="e">
        <f>AVERAGE(A73,B73)</f>
        <v>#DIV/0!</v>
      </c>
      <c r="D73" s="2"/>
      <c r="E73" s="2"/>
      <c r="F73" s="2"/>
      <c r="G73" s="2"/>
      <c r="H73" s="2"/>
      <c r="I73" s="2"/>
      <c r="J73" s="20">
        <f>IF($H94&gt;$E94,$H94,$E94)</f>
        <v>159.6</v>
      </c>
      <c r="K73" s="20">
        <f>IF($H94&lt;$E94,$H94,$E94)</f>
        <v>151.375</v>
      </c>
      <c r="L73" s="21">
        <f>AVERAGE(J73,K73)</f>
        <v>155.48750000000001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8" t="s">
        <v>212</v>
      </c>
      <c r="B74" s="19" t="s">
        <v>213</v>
      </c>
      <c r="C74" s="18" t="s">
        <v>214</v>
      </c>
      <c r="D74" s="1" t="s">
        <v>215</v>
      </c>
      <c r="E74" s="1" t="s">
        <v>216</v>
      </c>
      <c r="F74" s="1" t="s">
        <v>217</v>
      </c>
      <c r="G74" s="1" t="s">
        <v>282</v>
      </c>
      <c r="H74" s="1" t="s">
        <v>218</v>
      </c>
      <c r="I74" s="1"/>
      <c r="J74" s="18" t="s">
        <v>212</v>
      </c>
      <c r="K74" s="19" t="s">
        <v>213</v>
      </c>
      <c r="L74" s="18" t="s">
        <v>214</v>
      </c>
      <c r="M74" s="1" t="s">
        <v>215</v>
      </c>
      <c r="N74" s="1" t="s">
        <v>216</v>
      </c>
      <c r="O74" s="1" t="s">
        <v>217</v>
      </c>
      <c r="P74" s="1" t="s">
        <v>218</v>
      </c>
      <c r="Q74" s="1" t="s">
        <v>219</v>
      </c>
      <c r="R74" s="1" t="s">
        <v>282</v>
      </c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2" t="str">
        <f>CONCATENATE(ROUND($Q76,2)," = ",A73)</f>
        <v xml:space="preserve">5.5 = </v>
      </c>
      <c r="B75" s="2" t="str">
        <f>CONCATENATE("-",ROUND($Q76,2)," = ",B73)</f>
        <v xml:space="preserve">-5.5 = </v>
      </c>
      <c r="C75" s="9" t="e">
        <f>C73</f>
        <v>#DIV/0!</v>
      </c>
      <c r="D75" s="2">
        <v>-110</v>
      </c>
      <c r="E75" s="2">
        <v>-9</v>
      </c>
      <c r="F75" s="20">
        <v>159</v>
      </c>
      <c r="G75" s="2" t="e">
        <f>IF(AND(C75&lt;=O75,B73&lt;=O75,A73&lt;=O75),"Hard Under",IF(AND(C75&lt;=O75,B73&lt;=O75),"Under",IF(AND(C75&gt;=O75,B73&gt;=O75,A73&gt;=O75),"Hard Over",IF(AND(C75&gt;=O75,A73&gt;=O75),"Over"))))</f>
        <v>#DIV/0!</v>
      </c>
      <c r="H75" s="2" t="str">
        <f>IF(B79+C79&lt;F75,"Under","Over")</f>
        <v>Over</v>
      </c>
      <c r="I75" s="2"/>
      <c r="J75" s="2" t="str">
        <f>CONCATENATE(ROUND($Q75,2)," = ",J73)</f>
        <v>4.11 = 159.6</v>
      </c>
      <c r="K75" s="2" t="str">
        <f>CONCATENATE("-",ROUND($Q75,2)," = ",K73)</f>
        <v>-4.11 = 151.375</v>
      </c>
      <c r="L75" s="21">
        <f>L73</f>
        <v>155.48750000000001</v>
      </c>
      <c r="M75" s="20">
        <f t="shared" ref="M75:O75" si="39">D75</f>
        <v>-110</v>
      </c>
      <c r="N75" s="20">
        <f t="shared" si="39"/>
        <v>-9</v>
      </c>
      <c r="O75" s="20">
        <f t="shared" si="39"/>
        <v>159</v>
      </c>
      <c r="P75" s="2" t="str">
        <f>IF(AND(L75&lt;=O75,K73&lt;=O75,J73&lt;=O75),"Hard Under",IF(AND(L75&lt;=O75,K73&lt;=O75),"Under",IF(AND(L75&gt;=O75,K73&gt;=O75,J73&gt;=O75),"Hard Over",IF(AND(L75&gt;=O75,J73&gt;=O75),"Over"))))</f>
        <v>Under</v>
      </c>
      <c r="Q75" s="21">
        <f>J73-L75</f>
        <v>4.1124999999999829</v>
      </c>
      <c r="R75" s="2" t="s">
        <v>223</v>
      </c>
      <c r="S75" s="2">
        <v>3</v>
      </c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4" t="s">
        <v>291</v>
      </c>
      <c r="C76" s="4" t="s">
        <v>292</v>
      </c>
      <c r="D76" s="2"/>
      <c r="E76" s="2"/>
      <c r="F76" s="2"/>
      <c r="G76" s="2"/>
      <c r="H76" s="2"/>
      <c r="I76" s="2"/>
      <c r="J76" s="2"/>
      <c r="K76" s="2" t="str">
        <f t="shared" ref="K76:L76" si="40">B76</f>
        <v>Seoul Samsung</v>
      </c>
      <c r="L76" s="28" t="str">
        <f t="shared" si="40"/>
        <v>Anyang KGC</v>
      </c>
      <c r="M76" s="2"/>
      <c r="N76" s="2"/>
      <c r="O76" s="2"/>
      <c r="P76" s="2"/>
      <c r="Q76" s="2">
        <v>5.5</v>
      </c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4"/>
      <c r="C77" s="4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14"/>
      <c r="C78" s="14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1" t="s">
        <v>224</v>
      </c>
      <c r="B79" s="4">
        <v>81</v>
      </c>
      <c r="C79" s="4">
        <v>82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/>
      <c r="B81" s="45">
        <v>2021</v>
      </c>
      <c r="C81" s="46"/>
      <c r="D81" s="1"/>
      <c r="E81" s="45">
        <v>2022</v>
      </c>
      <c r="F81" s="46"/>
      <c r="G81" s="1"/>
      <c r="H81" s="45">
        <v>2021</v>
      </c>
      <c r="I81" s="46"/>
      <c r="J81" s="1"/>
      <c r="K81" s="45"/>
      <c r="L81" s="46"/>
      <c r="M81" s="1"/>
      <c r="N81" s="45"/>
      <c r="O81" s="46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4" t="str">
        <f>$B76</f>
        <v>Seoul Samsung</v>
      </c>
      <c r="C82" s="4" t="str">
        <f>$C76</f>
        <v>Anyang KGC</v>
      </c>
      <c r="D82" s="2"/>
      <c r="E82" s="4" t="str">
        <f t="shared" ref="E82:F82" si="41">B82</f>
        <v>Seoul Samsung</v>
      </c>
      <c r="F82" s="4" t="str">
        <f t="shared" si="41"/>
        <v>Anyang KGC</v>
      </c>
      <c r="G82" s="2"/>
      <c r="H82" s="4" t="str">
        <f t="shared" ref="H82:I82" si="42">E82</f>
        <v>Seoul Samsung</v>
      </c>
      <c r="I82" s="4" t="str">
        <f t="shared" si="42"/>
        <v>Anyang KGC</v>
      </c>
      <c r="J82" s="2"/>
      <c r="K82" s="4"/>
      <c r="L82" s="4"/>
      <c r="M82" s="2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" t="s">
        <v>228</v>
      </c>
      <c r="B83" s="2"/>
      <c r="C83" s="2"/>
      <c r="D83" s="2"/>
      <c r="E83" s="2">
        <v>74</v>
      </c>
      <c r="F83" s="2">
        <v>80.5</v>
      </c>
      <c r="G83" s="2"/>
      <c r="H83" s="2">
        <v>74.099999999999994</v>
      </c>
      <c r="I83" s="2">
        <v>82.8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1" t="s">
        <v>229</v>
      </c>
      <c r="B84" s="2"/>
      <c r="C84" s="2"/>
      <c r="D84" s="2"/>
      <c r="E84" s="2">
        <v>73.5</v>
      </c>
      <c r="F84" s="2">
        <v>68.5</v>
      </c>
      <c r="G84" s="2"/>
      <c r="H84" s="2">
        <v>85.5</v>
      </c>
      <c r="I84" s="2">
        <v>82.2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1" t="s">
        <v>6</v>
      </c>
      <c r="B85" s="2">
        <f t="shared" ref="B85:C85" si="43">SUM(B83:B84)</f>
        <v>0</v>
      </c>
      <c r="C85" s="2">
        <f t="shared" si="43"/>
        <v>0</v>
      </c>
      <c r="D85" s="2"/>
      <c r="E85" s="2">
        <f t="shared" ref="E85:F85" si="44">SUM(E83:E84)</f>
        <v>147.5</v>
      </c>
      <c r="F85" s="2">
        <f t="shared" si="44"/>
        <v>149</v>
      </c>
      <c r="G85" s="2"/>
      <c r="H85" s="2">
        <f t="shared" ref="H85:I85" si="45">SUM(H83:H84)</f>
        <v>159.6</v>
      </c>
      <c r="I85" s="2">
        <f t="shared" si="45"/>
        <v>165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>
        <f>(B85+C85)/2</f>
        <v>0</v>
      </c>
      <c r="C86" s="2"/>
      <c r="D86" s="2"/>
      <c r="E86" s="2">
        <f>(E85+F85)/2</f>
        <v>148.25</v>
      </c>
      <c r="F86" s="2"/>
      <c r="G86" s="2"/>
      <c r="H86" s="2">
        <f>(H85+I85)/2</f>
        <v>162.30000000000001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6" t="s">
        <v>228</v>
      </c>
      <c r="B89" s="2">
        <f t="shared" ref="B89:C89" si="46">B83</f>
        <v>0</v>
      </c>
      <c r="C89" s="2">
        <f t="shared" si="46"/>
        <v>0</v>
      </c>
      <c r="D89" s="2"/>
      <c r="E89" s="2">
        <f t="shared" ref="E89:F89" si="47">E83</f>
        <v>74</v>
      </c>
      <c r="F89" s="2">
        <f t="shared" si="47"/>
        <v>80.5</v>
      </c>
      <c r="G89" s="2"/>
      <c r="H89" s="2">
        <f t="shared" ref="H89:I89" si="48">H83</f>
        <v>74.099999999999994</v>
      </c>
      <c r="I89" s="2">
        <f t="shared" si="48"/>
        <v>82.8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6" t="s">
        <v>230</v>
      </c>
      <c r="B90" s="2">
        <f>C89</f>
        <v>0</v>
      </c>
      <c r="C90" s="2">
        <f>B89</f>
        <v>0</v>
      </c>
      <c r="D90" s="2"/>
      <c r="E90" s="2">
        <f>F89</f>
        <v>80.5</v>
      </c>
      <c r="F90" s="2">
        <f>E89</f>
        <v>74</v>
      </c>
      <c r="G90" s="2"/>
      <c r="H90" s="2">
        <f>I89</f>
        <v>82.8</v>
      </c>
      <c r="I90" s="2">
        <f>H89</f>
        <v>74.099999999999994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" t="s">
        <v>6</v>
      </c>
      <c r="B91" s="2">
        <f t="shared" ref="B91:C91" si="49">SUM(B89:B90)</f>
        <v>0</v>
      </c>
      <c r="C91" s="2">
        <f t="shared" si="49"/>
        <v>0</v>
      </c>
      <c r="D91" s="2"/>
      <c r="E91" s="2">
        <f t="shared" ref="E91:F91" si="50">SUM(E89:E90)</f>
        <v>154.5</v>
      </c>
      <c r="F91" s="2">
        <f t="shared" si="50"/>
        <v>154.5</v>
      </c>
      <c r="G91" s="2"/>
      <c r="H91" s="2">
        <f t="shared" ref="H91:I91" si="51">SUM(H89:H90)</f>
        <v>156.89999999999998</v>
      </c>
      <c r="I91" s="2">
        <f t="shared" si="51"/>
        <v>156.89999999999998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>
        <f>(B91+C91)/2</f>
        <v>0</v>
      </c>
      <c r="C92" s="2"/>
      <c r="D92" s="2"/>
      <c r="E92" s="2">
        <f>(E91+F91)/2</f>
        <v>154.5</v>
      </c>
      <c r="F92" s="2"/>
      <c r="G92" s="2"/>
      <c r="H92" s="2">
        <f>(H91+I91)/2</f>
        <v>156.89999999999998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0">
        <f>AVERAGE(B92,B86)</f>
        <v>0</v>
      </c>
      <c r="C94" s="2"/>
      <c r="D94" s="2"/>
      <c r="E94" s="20">
        <f>AVERAGE(E92,E86)</f>
        <v>151.375</v>
      </c>
      <c r="F94" s="2"/>
      <c r="G94" s="2"/>
      <c r="H94" s="20">
        <f>AVERAGE(H92,H86)</f>
        <v>159.6</v>
      </c>
      <c r="I94" s="2"/>
      <c r="J94" s="2"/>
      <c r="K94" s="20"/>
      <c r="L94" s="2"/>
      <c r="M94" s="2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6"/>
      <c r="B97" s="27"/>
      <c r="C97" s="21" t="e">
        <f>AVERAGE(A97,B97)</f>
        <v>#DIV/0!</v>
      </c>
      <c r="D97" s="2"/>
      <c r="E97" s="2"/>
      <c r="F97" s="2"/>
      <c r="G97" s="2"/>
      <c r="H97" s="2"/>
      <c r="I97" s="2"/>
      <c r="J97" s="20">
        <f>IF($H118&gt;$E118,$H118,$E118)</f>
        <v>164</v>
      </c>
      <c r="K97" s="20">
        <f>IF($H118&lt;$E118,$H118,$E118)</f>
        <v>158.19999999999999</v>
      </c>
      <c r="L97" s="21">
        <f>AVERAGE(J97,K97)</f>
        <v>161.1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18" t="s">
        <v>212</v>
      </c>
      <c r="B98" s="19" t="s">
        <v>213</v>
      </c>
      <c r="C98" s="18" t="s">
        <v>214</v>
      </c>
      <c r="D98" s="1" t="s">
        <v>215</v>
      </c>
      <c r="E98" s="1" t="s">
        <v>216</v>
      </c>
      <c r="F98" s="1" t="s">
        <v>217</v>
      </c>
      <c r="G98" s="1" t="s">
        <v>282</v>
      </c>
      <c r="H98" s="1" t="s">
        <v>218</v>
      </c>
      <c r="I98" s="1"/>
      <c r="J98" s="18" t="s">
        <v>212</v>
      </c>
      <c r="K98" s="19" t="s">
        <v>213</v>
      </c>
      <c r="L98" s="18" t="s">
        <v>214</v>
      </c>
      <c r="M98" s="1" t="s">
        <v>215</v>
      </c>
      <c r="N98" s="1" t="s">
        <v>216</v>
      </c>
      <c r="O98" s="1" t="s">
        <v>217</v>
      </c>
      <c r="P98" s="1" t="s">
        <v>218</v>
      </c>
      <c r="Q98" s="1" t="s">
        <v>219</v>
      </c>
      <c r="R98" s="1" t="s">
        <v>282</v>
      </c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2" t="str">
        <f>CONCATENATE(ROUND($Q100,2)," = ",A97)</f>
        <v xml:space="preserve">13.7 = </v>
      </c>
      <c r="B99" s="2" t="str">
        <f>CONCATENATE("-",ROUND($Q100,2)," = ",B97)</f>
        <v xml:space="preserve">-13.7 = </v>
      </c>
      <c r="C99" s="9" t="e">
        <f>C97</f>
        <v>#DIV/0!</v>
      </c>
      <c r="D99" s="2">
        <v>-195</v>
      </c>
      <c r="E99" s="2">
        <v>-7</v>
      </c>
      <c r="F99" s="20">
        <v>157</v>
      </c>
      <c r="G99" s="2" t="e">
        <f>IF(AND(C99&lt;=O99,B97&lt;=O99,A97&lt;=O99),"Hard Under",IF(AND(C99&lt;=O99,B97&lt;=O99),"Under",IF(AND(C99&gt;=O99,B97&gt;=O99,A97&gt;=O99),"Hard Over",IF(AND(C99&gt;=O99,A97&gt;=O99),"Over"))))</f>
        <v>#DIV/0!</v>
      </c>
      <c r="H99" s="2" t="str">
        <f>IF(B103+C103&lt;F99,"Under","Over")</f>
        <v>Under</v>
      </c>
      <c r="I99" s="2"/>
      <c r="J99" s="2" t="str">
        <f>CONCATENATE(ROUND($Q99,2)," = ",J97)</f>
        <v>2.9 = 164</v>
      </c>
      <c r="K99" s="2" t="str">
        <f>CONCATENATE("-",ROUND($Q99,2)," = ",K97)</f>
        <v>-2.9 = 158.2</v>
      </c>
      <c r="L99" s="21">
        <f>L97</f>
        <v>161.1</v>
      </c>
      <c r="M99" s="20">
        <f t="shared" ref="M99:O99" si="52">D99</f>
        <v>-195</v>
      </c>
      <c r="N99" s="20">
        <f t="shared" si="52"/>
        <v>-7</v>
      </c>
      <c r="O99" s="20">
        <f t="shared" si="52"/>
        <v>157</v>
      </c>
      <c r="P99" s="2" t="str">
        <f>IF(AND(L99&lt;=O99,K97&lt;=O99,J97&lt;=O99),"Hard Under",IF(AND(L99&lt;=O99,K97&lt;=O99),"Under",IF(AND(L99&gt;=O99,K97&gt;=O99,J97&gt;=O99),"Hard Over",IF(AND(L99&gt;=O99,J97&gt;=O99),"Over"))))</f>
        <v>Hard Over</v>
      </c>
      <c r="Q99" s="21">
        <f>J97-L99</f>
        <v>2.9000000000000057</v>
      </c>
      <c r="R99" s="2" t="s">
        <v>223</v>
      </c>
      <c r="S99" s="2">
        <v>3</v>
      </c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4" t="s">
        <v>293</v>
      </c>
      <c r="C100" s="4" t="s">
        <v>294</v>
      </c>
      <c r="D100" s="2"/>
      <c r="E100" s="2"/>
      <c r="F100" s="2"/>
      <c r="G100" s="2"/>
      <c r="H100" s="2"/>
      <c r="I100" s="2"/>
      <c r="J100" s="2"/>
      <c r="K100" s="2" t="str">
        <f t="shared" ref="K100:L100" si="53">B100</f>
        <v>Akita Northern</v>
      </c>
      <c r="L100" s="28" t="str">
        <f t="shared" si="53"/>
        <v>Okinawa Ryukyu</v>
      </c>
      <c r="M100" s="2"/>
      <c r="N100" s="2"/>
      <c r="O100" s="2"/>
      <c r="P100" s="2"/>
      <c r="Q100" s="2">
        <v>13.7</v>
      </c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4"/>
      <c r="C101" s="4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14"/>
      <c r="C102" s="14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1" t="s">
        <v>224</v>
      </c>
      <c r="B103" s="4"/>
      <c r="C103" s="4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1"/>
      <c r="B105" s="45">
        <v>2021</v>
      </c>
      <c r="C105" s="46"/>
      <c r="D105" s="1"/>
      <c r="E105" s="45">
        <v>2022</v>
      </c>
      <c r="F105" s="46"/>
      <c r="G105" s="1"/>
      <c r="H105" s="45">
        <v>2021</v>
      </c>
      <c r="I105" s="46"/>
      <c r="J105" s="1"/>
      <c r="K105" s="45"/>
      <c r="L105" s="46"/>
      <c r="M105" s="1"/>
      <c r="N105" s="45"/>
      <c r="O105" s="46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4" t="str">
        <f>$B100</f>
        <v>Akita Northern</v>
      </c>
      <c r="C106" s="4" t="str">
        <f>$C100</f>
        <v>Okinawa Ryukyu</v>
      </c>
      <c r="D106" s="2"/>
      <c r="E106" s="4" t="str">
        <f t="shared" ref="E106:F106" si="54">B106</f>
        <v>Akita Northern</v>
      </c>
      <c r="F106" s="4" t="str">
        <f t="shared" si="54"/>
        <v>Okinawa Ryukyu</v>
      </c>
      <c r="G106" s="2"/>
      <c r="H106" s="4" t="str">
        <f t="shared" ref="H106:I106" si="55">E106</f>
        <v>Akita Northern</v>
      </c>
      <c r="I106" s="4" t="str">
        <f t="shared" si="55"/>
        <v>Okinawa Ryukyu</v>
      </c>
      <c r="J106" s="2"/>
      <c r="K106" s="4"/>
      <c r="L106" s="4"/>
      <c r="M106" s="2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1" t="s">
        <v>228</v>
      </c>
      <c r="B107" s="2"/>
      <c r="C107" s="2"/>
      <c r="D107" s="2"/>
      <c r="E107" s="2">
        <v>81.7</v>
      </c>
      <c r="F107" s="2">
        <v>86.8</v>
      </c>
      <c r="G107" s="2"/>
      <c r="H107" s="2">
        <v>77.900000000000006</v>
      </c>
      <c r="I107" s="2">
        <v>83.5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1" t="s">
        <v>229</v>
      </c>
      <c r="B108" s="2"/>
      <c r="C108" s="2"/>
      <c r="D108" s="2"/>
      <c r="E108" s="2">
        <v>81.2</v>
      </c>
      <c r="F108" s="2">
        <v>69.3</v>
      </c>
      <c r="G108" s="2"/>
      <c r="H108" s="2">
        <v>75.7</v>
      </c>
      <c r="I108" s="2">
        <v>72.900000000000006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1" t="s">
        <v>6</v>
      </c>
      <c r="B109" s="2">
        <f t="shared" ref="B109:C109" si="56">SUM(B107:B108)</f>
        <v>0</v>
      </c>
      <c r="C109" s="2">
        <f t="shared" si="56"/>
        <v>0</v>
      </c>
      <c r="D109" s="2"/>
      <c r="E109" s="2">
        <f t="shared" ref="E109:F109" si="57">SUM(E107:E108)</f>
        <v>162.9</v>
      </c>
      <c r="F109" s="2">
        <f t="shared" si="57"/>
        <v>156.1</v>
      </c>
      <c r="G109" s="2"/>
      <c r="H109" s="2">
        <f t="shared" ref="H109:I109" si="58">SUM(H107:H108)</f>
        <v>153.60000000000002</v>
      </c>
      <c r="I109" s="2">
        <f t="shared" si="58"/>
        <v>156.4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>
        <f>(B109+C109)/2</f>
        <v>0</v>
      </c>
      <c r="C110" s="2"/>
      <c r="D110" s="2"/>
      <c r="E110" s="2">
        <f>(E109+F109)/2</f>
        <v>159.5</v>
      </c>
      <c r="F110" s="2"/>
      <c r="G110" s="2"/>
      <c r="H110" s="2">
        <f>(H109+I109)/2</f>
        <v>155</v>
      </c>
      <c r="I110" s="2"/>
      <c r="J110" s="2"/>
      <c r="K110" s="2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6" t="s">
        <v>228</v>
      </c>
      <c r="B113" s="2">
        <f t="shared" ref="B113:C113" si="59">B107</f>
        <v>0</v>
      </c>
      <c r="C113" s="2">
        <f t="shared" si="59"/>
        <v>0</v>
      </c>
      <c r="D113" s="2"/>
      <c r="E113" s="2">
        <f t="shared" ref="E113:F113" si="60">E107</f>
        <v>81.7</v>
      </c>
      <c r="F113" s="2">
        <f t="shared" si="60"/>
        <v>86.8</v>
      </c>
      <c r="G113" s="2"/>
      <c r="H113" s="2">
        <f t="shared" ref="H113:I113" si="61">H107</f>
        <v>77.900000000000006</v>
      </c>
      <c r="I113" s="2">
        <f t="shared" si="61"/>
        <v>83.5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6" t="s">
        <v>230</v>
      </c>
      <c r="B114" s="2">
        <f>C113</f>
        <v>0</v>
      </c>
      <c r="C114" s="2">
        <f>B113</f>
        <v>0</v>
      </c>
      <c r="D114" s="2"/>
      <c r="E114" s="2">
        <f>F113</f>
        <v>86.8</v>
      </c>
      <c r="F114" s="2">
        <f>E113</f>
        <v>81.7</v>
      </c>
      <c r="G114" s="2"/>
      <c r="H114" s="2">
        <f>I113</f>
        <v>83.5</v>
      </c>
      <c r="I114" s="2">
        <f>H113</f>
        <v>77.900000000000006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1" t="s">
        <v>6</v>
      </c>
      <c r="B115" s="2">
        <f t="shared" ref="B115:C115" si="62">SUM(B113:B114)</f>
        <v>0</v>
      </c>
      <c r="C115" s="2">
        <f t="shared" si="62"/>
        <v>0</v>
      </c>
      <c r="D115" s="2"/>
      <c r="E115" s="2">
        <f t="shared" ref="E115:F115" si="63">SUM(E113:E114)</f>
        <v>168.5</v>
      </c>
      <c r="F115" s="2">
        <f t="shared" si="63"/>
        <v>168.5</v>
      </c>
      <c r="G115" s="2"/>
      <c r="H115" s="2">
        <f t="shared" ref="H115:I115" si="64">SUM(H113:H114)</f>
        <v>161.4</v>
      </c>
      <c r="I115" s="2">
        <f t="shared" si="64"/>
        <v>161.4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>
        <f>(B115+C115)/2</f>
        <v>0</v>
      </c>
      <c r="C116" s="2"/>
      <c r="D116" s="2"/>
      <c r="E116" s="2">
        <f>(E115+F115)/2</f>
        <v>168.5</v>
      </c>
      <c r="F116" s="2"/>
      <c r="G116" s="2"/>
      <c r="H116" s="2">
        <f>(H115+I115)/2</f>
        <v>161.4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0">
        <f>AVERAGE(B116,B110)</f>
        <v>0</v>
      </c>
      <c r="C118" s="2"/>
      <c r="D118" s="2"/>
      <c r="E118" s="20">
        <f>AVERAGE(E116,E110)</f>
        <v>164</v>
      </c>
      <c r="F118" s="2"/>
      <c r="G118" s="2"/>
      <c r="H118" s="20">
        <f>AVERAGE(H116,H110)</f>
        <v>158.19999999999999</v>
      </c>
      <c r="I118" s="2"/>
      <c r="J118" s="2"/>
      <c r="K118" s="20"/>
      <c r="L118" s="2"/>
      <c r="M118" s="2"/>
      <c r="N118" s="20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6"/>
      <c r="B121" s="27"/>
      <c r="C121" s="21" t="e">
        <f>AVERAGE(A121,B121)</f>
        <v>#DIV/0!</v>
      </c>
      <c r="D121" s="2"/>
      <c r="E121" s="2"/>
      <c r="F121" s="2"/>
      <c r="G121" s="2"/>
      <c r="H121" s="2"/>
      <c r="I121" s="2"/>
      <c r="J121" s="20">
        <f>IF($H142&gt;$E142,$H142,$E142)</f>
        <v>160.57499999999999</v>
      </c>
      <c r="K121" s="20">
        <f>IF($H142&lt;$E142,$H142,$E142)</f>
        <v>158.22500000000002</v>
      </c>
      <c r="L121" s="21">
        <f>AVERAGE(J121,K121)</f>
        <v>159.4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18" t="s">
        <v>212</v>
      </c>
      <c r="B122" s="19" t="s">
        <v>213</v>
      </c>
      <c r="C122" s="18" t="s">
        <v>214</v>
      </c>
      <c r="D122" s="1" t="s">
        <v>215</v>
      </c>
      <c r="E122" s="1" t="s">
        <v>216</v>
      </c>
      <c r="F122" s="1" t="s">
        <v>217</v>
      </c>
      <c r="G122" s="1" t="s">
        <v>282</v>
      </c>
      <c r="H122" s="1" t="s">
        <v>218</v>
      </c>
      <c r="I122" s="1"/>
      <c r="J122" s="18" t="s">
        <v>212</v>
      </c>
      <c r="K122" s="19" t="s">
        <v>213</v>
      </c>
      <c r="L122" s="18" t="s">
        <v>214</v>
      </c>
      <c r="M122" s="1" t="s">
        <v>215</v>
      </c>
      <c r="N122" s="1" t="s">
        <v>216</v>
      </c>
      <c r="O122" s="1" t="s">
        <v>217</v>
      </c>
      <c r="P122" s="1" t="s">
        <v>218</v>
      </c>
      <c r="Q122" s="1" t="s">
        <v>219</v>
      </c>
      <c r="R122" s="1" t="s">
        <v>282</v>
      </c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2" t="str">
        <f>CONCATENATE(ROUND($Q124,2)," = ",A121)</f>
        <v xml:space="preserve">4.5 = </v>
      </c>
      <c r="B123" s="2" t="str">
        <f>CONCATENATE("-",ROUND($Q124,2)," = ",B121)</f>
        <v xml:space="preserve">-4.5 = </v>
      </c>
      <c r="C123" s="9" t="e">
        <f>C121</f>
        <v>#DIV/0!</v>
      </c>
      <c r="D123" s="2">
        <v>-115</v>
      </c>
      <c r="E123" s="2">
        <v>-2.5</v>
      </c>
      <c r="F123" s="20">
        <v>163</v>
      </c>
      <c r="G123" s="2" t="e">
        <f>IF(AND(C123&lt;=O123,B121&lt;=O123,A121&lt;=O123),"Hard Under",IF(AND(C123&lt;=O123,B121&lt;=O123),"Under",IF(AND(C123&gt;=O123,B121&gt;=O123,A121&gt;=O123),"Hard Over",IF(AND(C123&gt;=O123,A121&gt;=O123),"Over"))))</f>
        <v>#DIV/0!</v>
      </c>
      <c r="H123" s="2" t="str">
        <f>IF(B127+C127&lt;F123,"Under","Over")</f>
        <v>Under</v>
      </c>
      <c r="I123" s="2"/>
      <c r="J123" s="2" t="str">
        <f>CONCATENATE(ROUND($Q123,2)," = ",J121)</f>
        <v>1.17 = 160.575</v>
      </c>
      <c r="K123" s="2" t="str">
        <f>CONCATENATE("-",ROUND($Q123,2)," = ",K121)</f>
        <v>-1.17 = 158.225</v>
      </c>
      <c r="L123" s="21">
        <f>L121</f>
        <v>159.4</v>
      </c>
      <c r="M123" s="20">
        <f t="shared" ref="M123:O123" si="65">D123</f>
        <v>-115</v>
      </c>
      <c r="N123" s="20">
        <f t="shared" si="65"/>
        <v>-2.5</v>
      </c>
      <c r="O123" s="20">
        <f t="shared" si="65"/>
        <v>163</v>
      </c>
      <c r="P123" s="2" t="str">
        <f>IF(AND(L123&lt;=O123,K121&lt;=O123,J121&lt;=O123),"Hard Under",IF(AND(L123&lt;=O123,K121&lt;=O123),"Under",IF(AND(L123&gt;=O123,K121&gt;=O123,J121&gt;=O123),"Hard Over",IF(AND(L123&gt;=O123,J121&gt;=O123),"Over"))))</f>
        <v>Hard Under</v>
      </c>
      <c r="Q123" s="21">
        <f>J121-L123</f>
        <v>1.1749999999999829</v>
      </c>
      <c r="R123" s="2" t="s">
        <v>223</v>
      </c>
      <c r="S123" s="2">
        <v>2</v>
      </c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4" t="s">
        <v>295</v>
      </c>
      <c r="C124" s="4" t="s">
        <v>296</v>
      </c>
      <c r="D124" s="2"/>
      <c r="E124" s="2"/>
      <c r="F124" s="2"/>
      <c r="G124" s="2"/>
      <c r="H124" s="2"/>
      <c r="I124" s="2"/>
      <c r="J124" s="2"/>
      <c r="K124" s="2" t="str">
        <f t="shared" ref="K124:L124" si="66">B124</f>
        <v>Yokohama B-Cors</v>
      </c>
      <c r="L124" s="2" t="str">
        <f t="shared" si="66"/>
        <v>Ibaraki Robots</v>
      </c>
      <c r="M124" s="2"/>
      <c r="N124" s="2"/>
      <c r="O124" s="2"/>
      <c r="P124" s="2"/>
      <c r="Q124" s="2">
        <v>4.5</v>
      </c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4"/>
      <c r="C125" s="4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14"/>
      <c r="C126" s="14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1" t="s">
        <v>224</v>
      </c>
      <c r="B127" s="4"/>
      <c r="C127" s="4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1"/>
      <c r="B129" s="45">
        <v>2021</v>
      </c>
      <c r="C129" s="46"/>
      <c r="D129" s="1"/>
      <c r="E129" s="45">
        <v>2022</v>
      </c>
      <c r="F129" s="46"/>
      <c r="G129" s="1"/>
      <c r="H129" s="45">
        <v>2021</v>
      </c>
      <c r="I129" s="46"/>
      <c r="J129" s="1"/>
      <c r="K129" s="45"/>
      <c r="L129" s="46"/>
      <c r="M129" s="1"/>
      <c r="N129" s="45"/>
      <c r="O129" s="46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4" t="str">
        <f>$B124</f>
        <v>Yokohama B-Cors</v>
      </c>
      <c r="C130" s="4" t="str">
        <f>$C124</f>
        <v>Ibaraki Robots</v>
      </c>
      <c r="D130" s="2"/>
      <c r="E130" s="4" t="str">
        <f t="shared" ref="E130:F130" si="67">B130</f>
        <v>Yokohama B-Cors</v>
      </c>
      <c r="F130" s="4" t="str">
        <f t="shared" si="67"/>
        <v>Ibaraki Robots</v>
      </c>
      <c r="G130" s="2"/>
      <c r="H130" s="4" t="str">
        <f t="shared" ref="H130:I130" si="68">E130</f>
        <v>Yokohama B-Cors</v>
      </c>
      <c r="I130" s="4" t="str">
        <f t="shared" si="68"/>
        <v>Ibaraki Robots</v>
      </c>
      <c r="J130" s="2"/>
      <c r="K130" s="4"/>
      <c r="L130" s="4"/>
      <c r="M130" s="2"/>
      <c r="N130" s="4"/>
      <c r="O130" s="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1" t="s">
        <v>228</v>
      </c>
      <c r="B131" s="2"/>
      <c r="C131" s="2"/>
      <c r="D131" s="2"/>
      <c r="E131" s="2">
        <v>79.2</v>
      </c>
      <c r="F131" s="2">
        <v>80.2</v>
      </c>
      <c r="G131" s="2"/>
      <c r="H131" s="2">
        <v>76.5</v>
      </c>
      <c r="I131" s="2">
        <v>78.900000000000006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1" t="s">
        <v>229</v>
      </c>
      <c r="B132" s="2"/>
      <c r="C132" s="2"/>
      <c r="D132" s="2"/>
      <c r="E132" s="2">
        <v>80.8</v>
      </c>
      <c r="F132" s="2">
        <v>83.3</v>
      </c>
      <c r="G132" s="2"/>
      <c r="H132" s="2">
        <v>81.3</v>
      </c>
      <c r="I132" s="2">
        <v>85.4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1" t="s">
        <v>6</v>
      </c>
      <c r="B133" s="2">
        <f t="shared" ref="B133:C133" si="69">SUM(B131:B132)</f>
        <v>0</v>
      </c>
      <c r="C133" s="2">
        <f t="shared" si="69"/>
        <v>0</v>
      </c>
      <c r="D133" s="2"/>
      <c r="E133" s="2">
        <f t="shared" ref="E133:F133" si="70">SUM(E131:E132)</f>
        <v>160</v>
      </c>
      <c r="F133" s="2">
        <f t="shared" si="70"/>
        <v>163.5</v>
      </c>
      <c r="G133" s="2"/>
      <c r="H133" s="2">
        <f t="shared" ref="H133:I133" si="71">SUM(H131:H132)</f>
        <v>157.80000000000001</v>
      </c>
      <c r="I133" s="2">
        <f t="shared" si="71"/>
        <v>164.3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>
        <f>(B133+C133)/2</f>
        <v>0</v>
      </c>
      <c r="C134" s="2"/>
      <c r="D134" s="2"/>
      <c r="E134" s="2">
        <f>(E133+F133)/2</f>
        <v>161.75</v>
      </c>
      <c r="F134" s="2"/>
      <c r="G134" s="2"/>
      <c r="H134" s="2">
        <f>(H133+I133)/2</f>
        <v>161.05000000000001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6" t="s">
        <v>228</v>
      </c>
      <c r="B137" s="2">
        <f t="shared" ref="B137:C137" si="72">B131</f>
        <v>0</v>
      </c>
      <c r="C137" s="2">
        <f t="shared" si="72"/>
        <v>0</v>
      </c>
      <c r="D137" s="2"/>
      <c r="E137" s="2">
        <f t="shared" ref="E137:F137" si="73">E131</f>
        <v>79.2</v>
      </c>
      <c r="F137" s="2">
        <f t="shared" si="73"/>
        <v>80.2</v>
      </c>
      <c r="G137" s="2"/>
      <c r="H137" s="2">
        <f t="shared" ref="H137:I137" si="74">H131</f>
        <v>76.5</v>
      </c>
      <c r="I137" s="2">
        <f t="shared" si="74"/>
        <v>78.900000000000006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6" t="s">
        <v>230</v>
      </c>
      <c r="B138" s="2">
        <f>C137</f>
        <v>0</v>
      </c>
      <c r="C138" s="2">
        <f>B137</f>
        <v>0</v>
      </c>
      <c r="D138" s="2"/>
      <c r="E138" s="2">
        <f>F137</f>
        <v>80.2</v>
      </c>
      <c r="F138" s="2">
        <f>E137</f>
        <v>79.2</v>
      </c>
      <c r="G138" s="2"/>
      <c r="H138" s="2">
        <f>I137</f>
        <v>78.900000000000006</v>
      </c>
      <c r="I138" s="2">
        <f>H137</f>
        <v>76.5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1" t="s">
        <v>6</v>
      </c>
      <c r="B139" s="2">
        <f t="shared" ref="B139:C139" si="75">SUM(B137:B138)</f>
        <v>0</v>
      </c>
      <c r="C139" s="2">
        <f t="shared" si="75"/>
        <v>0</v>
      </c>
      <c r="D139" s="2"/>
      <c r="E139" s="2">
        <f t="shared" ref="E139:F139" si="76">SUM(E137:E138)</f>
        <v>159.4</v>
      </c>
      <c r="F139" s="2">
        <f t="shared" si="76"/>
        <v>159.4</v>
      </c>
      <c r="G139" s="2"/>
      <c r="H139" s="2">
        <f t="shared" ref="H139:I139" si="77">SUM(H137:H138)</f>
        <v>155.4</v>
      </c>
      <c r="I139" s="2">
        <f t="shared" si="77"/>
        <v>155.4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>
        <f>(B139+C139)/2</f>
        <v>0</v>
      </c>
      <c r="C140" s="2"/>
      <c r="D140" s="2"/>
      <c r="E140" s="2">
        <f>(E139+F139)/2</f>
        <v>159.4</v>
      </c>
      <c r="F140" s="2"/>
      <c r="G140" s="2"/>
      <c r="H140" s="2">
        <f>(H139+I139)/2</f>
        <v>155.4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0">
        <f>AVERAGE(B140,B134)</f>
        <v>0</v>
      </c>
      <c r="C142" s="2"/>
      <c r="D142" s="2"/>
      <c r="E142" s="20">
        <f>AVERAGE(E140,E134)</f>
        <v>160.57499999999999</v>
      </c>
      <c r="F142" s="2"/>
      <c r="G142" s="2"/>
      <c r="H142" s="20">
        <f>AVERAGE(H140,H134)</f>
        <v>158.22500000000002</v>
      </c>
      <c r="I142" s="2"/>
      <c r="J142" s="2"/>
      <c r="K142" s="20"/>
      <c r="L142" s="2"/>
      <c r="M142" s="2"/>
      <c r="N142" s="20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6"/>
      <c r="B145" s="27"/>
      <c r="C145" s="21" t="e">
        <f>AVERAGE(A145,B145)</f>
        <v>#DIV/0!</v>
      </c>
      <c r="D145" s="2"/>
      <c r="E145" s="2"/>
      <c r="F145" s="2"/>
      <c r="G145" s="2"/>
      <c r="H145" s="2"/>
      <c r="I145" s="2"/>
      <c r="J145" s="20">
        <f>IF($H166&gt;$E166,$H166,$E166)</f>
        <v>148.875</v>
      </c>
      <c r="K145" s="20">
        <f>IF($H166&lt;$E166,$H166,$E166)</f>
        <v>145.97499999999999</v>
      </c>
      <c r="L145" s="21">
        <f>AVERAGE(J145,K145)</f>
        <v>147.42500000000001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18" t="s">
        <v>212</v>
      </c>
      <c r="B146" s="19" t="s">
        <v>213</v>
      </c>
      <c r="C146" s="18" t="s">
        <v>214</v>
      </c>
      <c r="D146" s="1" t="s">
        <v>215</v>
      </c>
      <c r="E146" s="1" t="s">
        <v>216</v>
      </c>
      <c r="F146" s="1" t="s">
        <v>217</v>
      </c>
      <c r="G146" s="1" t="s">
        <v>282</v>
      </c>
      <c r="H146" s="1" t="s">
        <v>218</v>
      </c>
      <c r="I146" s="1"/>
      <c r="J146" s="18" t="s">
        <v>212</v>
      </c>
      <c r="K146" s="19" t="s">
        <v>213</v>
      </c>
      <c r="L146" s="18" t="s">
        <v>214</v>
      </c>
      <c r="M146" s="1" t="s">
        <v>215</v>
      </c>
      <c r="N146" s="1" t="s">
        <v>216</v>
      </c>
      <c r="O146" s="1" t="s">
        <v>217</v>
      </c>
      <c r="P146" s="1" t="s">
        <v>218</v>
      </c>
      <c r="Q146" s="1" t="s">
        <v>219</v>
      </c>
      <c r="R146" s="1" t="s">
        <v>282</v>
      </c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2" t="str">
        <f>CONCATENATE(ROUND($Q148,2)," = ",A145)</f>
        <v xml:space="preserve">4.5 = </v>
      </c>
      <c r="B147" s="2" t="str">
        <f>CONCATENATE("-",ROUND($Q148,2)," = ",B145)</f>
        <v xml:space="preserve">-4.5 = </v>
      </c>
      <c r="C147" s="9" t="e">
        <f>C145</f>
        <v>#DIV/0!</v>
      </c>
      <c r="D147" s="2">
        <v>-140</v>
      </c>
      <c r="E147" s="2">
        <v>-2.5</v>
      </c>
      <c r="F147" s="20">
        <v>148.5</v>
      </c>
      <c r="G147" s="2" t="e">
        <f>IF(AND(C147&lt;=O147,B145&lt;=O147,A145&lt;=O147),"Hard Under",IF(AND(C147&lt;=O147,B145&lt;=O147),"Under",IF(AND(C147&gt;=O147,B145&gt;=O147,A145&gt;=O147),"Hard Over",IF(AND(C147&gt;=O147,A145&gt;=O147),"Over"))))</f>
        <v>#DIV/0!</v>
      </c>
      <c r="H147" s="2" t="str">
        <f>IF(B151+C151&lt;F147,"Under","Over")</f>
        <v>Over</v>
      </c>
      <c r="I147" s="2"/>
      <c r="J147" s="2" t="str">
        <f>CONCATENATE(ROUND($Q147,2)," = ",J145)</f>
        <v>1.45 = 148.875</v>
      </c>
      <c r="K147" s="2" t="str">
        <f>CONCATENATE("-",ROUND($Q147,2)," = ",K145)</f>
        <v>-1.45 = 145.975</v>
      </c>
      <c r="L147" s="21">
        <f>L145</f>
        <v>147.42500000000001</v>
      </c>
      <c r="M147" s="20">
        <f t="shared" ref="M147:O147" si="78">D147</f>
        <v>-140</v>
      </c>
      <c r="N147" s="20">
        <f t="shared" si="78"/>
        <v>-2.5</v>
      </c>
      <c r="O147" s="20">
        <f t="shared" si="78"/>
        <v>148.5</v>
      </c>
      <c r="P147" s="2" t="str">
        <f>IF(AND(L147&lt;=O147,K145&lt;=O147,J145&lt;=O147),"Hard Under",IF(AND(L147&lt;=O147,K145&lt;=O147),"Under",IF(AND(L147&gt;=O147,K145&gt;=O147,J145&gt;=O147),"Hard Over",IF(AND(L147&gt;=O147,J145&gt;=O147),"Over"))))</f>
        <v>Under</v>
      </c>
      <c r="Q147" s="21">
        <f>J145-L147</f>
        <v>1.4499999999999886</v>
      </c>
      <c r="R147" s="2" t="s">
        <v>223</v>
      </c>
      <c r="S147" s="2">
        <v>3</v>
      </c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4" t="s">
        <v>297</v>
      </c>
      <c r="C148" s="4" t="s">
        <v>298</v>
      </c>
      <c r="D148" s="2"/>
      <c r="E148" s="2"/>
      <c r="F148" s="2"/>
      <c r="G148" s="2"/>
      <c r="H148" s="2"/>
      <c r="I148" s="2"/>
      <c r="J148" s="2"/>
      <c r="K148" s="2" t="str">
        <f t="shared" ref="K148:L148" si="79">B148</f>
        <v>Kyoto Hannaryz</v>
      </c>
      <c r="L148" s="2" t="str">
        <f t="shared" si="79"/>
        <v>Niigata Albirex</v>
      </c>
      <c r="M148" s="2"/>
      <c r="N148" s="2"/>
      <c r="O148" s="2"/>
      <c r="P148" s="2"/>
      <c r="Q148" s="2">
        <v>4.5</v>
      </c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4"/>
      <c r="C149" s="4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14"/>
      <c r="C150" s="14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1" t="s">
        <v>224</v>
      </c>
      <c r="B151" s="4">
        <v>95</v>
      </c>
      <c r="C151" s="4">
        <v>77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1"/>
      <c r="B153" s="45">
        <v>2021</v>
      </c>
      <c r="C153" s="46"/>
      <c r="D153" s="1"/>
      <c r="E153" s="45">
        <v>2022</v>
      </c>
      <c r="F153" s="46"/>
      <c r="G153" s="1"/>
      <c r="H153" s="45">
        <v>2021</v>
      </c>
      <c r="I153" s="46"/>
      <c r="J153" s="1"/>
      <c r="K153" s="45"/>
      <c r="L153" s="46"/>
      <c r="M153" s="1"/>
      <c r="N153" s="45"/>
      <c r="O153" s="46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4" t="str">
        <f>$B148</f>
        <v>Kyoto Hannaryz</v>
      </c>
      <c r="C154" s="4" t="str">
        <f>$C148</f>
        <v>Niigata Albirex</v>
      </c>
      <c r="D154" s="2"/>
      <c r="E154" s="4" t="str">
        <f t="shared" ref="E154:F154" si="80">B154</f>
        <v>Kyoto Hannaryz</v>
      </c>
      <c r="F154" s="4" t="str">
        <f t="shared" si="80"/>
        <v>Niigata Albirex</v>
      </c>
      <c r="G154" s="2"/>
      <c r="H154" s="4" t="str">
        <f t="shared" ref="H154:I154" si="81">E154</f>
        <v>Kyoto Hannaryz</v>
      </c>
      <c r="I154" s="4" t="str">
        <f t="shared" si="81"/>
        <v>Niigata Albirex</v>
      </c>
      <c r="J154" s="2"/>
      <c r="K154" s="4"/>
      <c r="L154" s="4"/>
      <c r="M154" s="2"/>
      <c r="N154" s="4"/>
      <c r="O154" s="4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1" t="s">
        <v>228</v>
      </c>
      <c r="B155" s="2"/>
      <c r="C155" s="2"/>
      <c r="D155" s="2"/>
      <c r="E155" s="2">
        <v>66.7</v>
      </c>
      <c r="F155" s="2">
        <v>72.8</v>
      </c>
      <c r="G155" s="2"/>
      <c r="H155" s="2">
        <v>72.900000000000006</v>
      </c>
      <c r="I155" s="2">
        <v>70.400000000000006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1" t="s">
        <v>229</v>
      </c>
      <c r="B156" s="2"/>
      <c r="C156" s="2"/>
      <c r="D156" s="2"/>
      <c r="E156" s="2">
        <v>74.2</v>
      </c>
      <c r="F156" s="2">
        <v>91.2</v>
      </c>
      <c r="G156" s="2"/>
      <c r="H156" s="2">
        <v>81.900000000000006</v>
      </c>
      <c r="I156" s="2">
        <v>83.7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1" t="s">
        <v>6</v>
      </c>
      <c r="B157" s="2">
        <f t="shared" ref="B157:C157" si="82">SUM(B155:B156)</f>
        <v>0</v>
      </c>
      <c r="C157" s="2">
        <f t="shared" si="82"/>
        <v>0</v>
      </c>
      <c r="D157" s="2"/>
      <c r="E157" s="2">
        <f t="shared" ref="E157:F157" si="83">SUM(E155:E156)</f>
        <v>140.9</v>
      </c>
      <c r="F157" s="2">
        <f t="shared" si="83"/>
        <v>164</v>
      </c>
      <c r="G157" s="2"/>
      <c r="H157" s="2">
        <f t="shared" ref="H157:I157" si="84">SUM(H155:H156)</f>
        <v>154.80000000000001</v>
      </c>
      <c r="I157" s="2">
        <f t="shared" si="84"/>
        <v>154.10000000000002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>
        <f>(B157+C157)/2</f>
        <v>0</v>
      </c>
      <c r="C158" s="2"/>
      <c r="D158" s="2"/>
      <c r="E158" s="2">
        <f>(E157+F157)/2</f>
        <v>152.44999999999999</v>
      </c>
      <c r="F158" s="2"/>
      <c r="G158" s="2"/>
      <c r="H158" s="2">
        <f>(H157+I157)/2</f>
        <v>154.45000000000002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6" t="s">
        <v>228</v>
      </c>
      <c r="B161" s="2">
        <f t="shared" ref="B161:C161" si="85">B155</f>
        <v>0</v>
      </c>
      <c r="C161" s="2">
        <f t="shared" si="85"/>
        <v>0</v>
      </c>
      <c r="D161" s="2"/>
      <c r="E161" s="2">
        <f t="shared" ref="E161:F161" si="86">E155</f>
        <v>66.7</v>
      </c>
      <c r="F161" s="2">
        <f t="shared" si="86"/>
        <v>72.8</v>
      </c>
      <c r="G161" s="2"/>
      <c r="H161" s="2">
        <f t="shared" ref="H161:I161" si="87">H155</f>
        <v>72.900000000000006</v>
      </c>
      <c r="I161" s="2">
        <f t="shared" si="87"/>
        <v>70.400000000000006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6" t="s">
        <v>230</v>
      </c>
      <c r="B162" s="2">
        <f>C161</f>
        <v>0</v>
      </c>
      <c r="C162" s="2">
        <f>B161</f>
        <v>0</v>
      </c>
      <c r="D162" s="2"/>
      <c r="E162" s="2">
        <f>F161</f>
        <v>72.8</v>
      </c>
      <c r="F162" s="2">
        <f>E161</f>
        <v>66.7</v>
      </c>
      <c r="G162" s="2"/>
      <c r="H162" s="2">
        <f>I161</f>
        <v>70.400000000000006</v>
      </c>
      <c r="I162" s="2">
        <f>H161</f>
        <v>72.900000000000006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1" t="s">
        <v>6</v>
      </c>
      <c r="B163" s="2">
        <f t="shared" ref="B163:C163" si="88">SUM(B161:B162)</f>
        <v>0</v>
      </c>
      <c r="C163" s="2">
        <f t="shared" si="88"/>
        <v>0</v>
      </c>
      <c r="D163" s="2"/>
      <c r="E163" s="2">
        <f t="shared" ref="E163:F163" si="89">SUM(E161:E162)</f>
        <v>139.5</v>
      </c>
      <c r="F163" s="2">
        <f t="shared" si="89"/>
        <v>139.5</v>
      </c>
      <c r="G163" s="2"/>
      <c r="H163" s="2">
        <f t="shared" ref="H163:I163" si="90">SUM(H161:H162)</f>
        <v>143.30000000000001</v>
      </c>
      <c r="I163" s="2">
        <f t="shared" si="90"/>
        <v>143.30000000000001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>
        <f>(B163+C163)/2</f>
        <v>0</v>
      </c>
      <c r="C164" s="2"/>
      <c r="D164" s="2"/>
      <c r="E164" s="2">
        <f>(E163+F163)/2</f>
        <v>139.5</v>
      </c>
      <c r="F164" s="2"/>
      <c r="G164" s="2"/>
      <c r="H164" s="2">
        <f>(H163+I163)/2</f>
        <v>143.30000000000001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0">
        <f>AVERAGE(B164,B158)</f>
        <v>0</v>
      </c>
      <c r="C166" s="2"/>
      <c r="D166" s="2"/>
      <c r="E166" s="20">
        <f>AVERAGE(E164,E158)</f>
        <v>145.97499999999999</v>
      </c>
      <c r="F166" s="2"/>
      <c r="G166" s="2"/>
      <c r="H166" s="20">
        <f>AVERAGE(H164,H158)</f>
        <v>148.875</v>
      </c>
      <c r="I166" s="2"/>
      <c r="J166" s="2"/>
      <c r="K166" s="20"/>
      <c r="L166" s="2"/>
      <c r="M166" s="2"/>
      <c r="N166" s="20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6"/>
      <c r="B169" s="27"/>
      <c r="C169" s="21" t="e">
        <f>AVERAGE(A169,B169)</f>
        <v>#DIV/0!</v>
      </c>
      <c r="D169" s="2"/>
      <c r="E169" s="2"/>
      <c r="F169" s="2"/>
      <c r="G169" s="2"/>
      <c r="H169" s="2"/>
      <c r="I169" s="2"/>
      <c r="J169" s="20">
        <f>IF($H190&gt;$E190,$H190,$E190)</f>
        <v>169.77500000000001</v>
      </c>
      <c r="K169" s="20">
        <f>IF($H190&lt;$E190,$H190,$E190)</f>
        <v>166.97500000000002</v>
      </c>
      <c r="L169" s="21">
        <f>AVERAGE(J169,K169)</f>
        <v>168.375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18" t="s">
        <v>212</v>
      </c>
      <c r="B170" s="19" t="s">
        <v>213</v>
      </c>
      <c r="C170" s="18" t="s">
        <v>214</v>
      </c>
      <c r="D170" s="1" t="s">
        <v>215</v>
      </c>
      <c r="E170" s="1" t="s">
        <v>216</v>
      </c>
      <c r="F170" s="1" t="s">
        <v>217</v>
      </c>
      <c r="G170" s="1" t="s">
        <v>282</v>
      </c>
      <c r="H170" s="1" t="s">
        <v>218</v>
      </c>
      <c r="I170" s="1"/>
      <c r="J170" s="18" t="s">
        <v>212</v>
      </c>
      <c r="K170" s="19" t="s">
        <v>213</v>
      </c>
      <c r="L170" s="18" t="s">
        <v>214</v>
      </c>
      <c r="M170" s="1" t="s">
        <v>215</v>
      </c>
      <c r="N170" s="1" t="s">
        <v>216</v>
      </c>
      <c r="O170" s="1" t="s">
        <v>217</v>
      </c>
      <c r="P170" s="1" t="s">
        <v>218</v>
      </c>
      <c r="Q170" s="1" t="s">
        <v>219</v>
      </c>
      <c r="R170" s="1" t="s">
        <v>282</v>
      </c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2" t="str">
        <f>CONCATENATE(ROUND($Q172,2)," = ",A169)</f>
        <v xml:space="preserve">2.9 = </v>
      </c>
      <c r="B171" s="2" t="str">
        <f>CONCATENATE("-",ROUND($Q172,2)," = ",B169)</f>
        <v xml:space="preserve">-2.9 = </v>
      </c>
      <c r="C171" s="9" t="e">
        <f>C169</f>
        <v>#DIV/0!</v>
      </c>
      <c r="D171" s="2">
        <v>-110</v>
      </c>
      <c r="E171" s="2">
        <v>-8</v>
      </c>
      <c r="F171" s="20">
        <v>171.5</v>
      </c>
      <c r="G171" s="2" t="e">
        <f>IF(AND(C171&lt;=O171,B169&lt;=O171,A169&lt;=O171),"Hard Under",IF(AND(C171&lt;=O171,B169&lt;=O171),"Under",IF(AND(C171&gt;=O171,B169&gt;=O171,A169&gt;=O171),"Hard Over",IF(AND(C171&gt;=O171,A169&gt;=O171),"Over"))))</f>
        <v>#DIV/0!</v>
      </c>
      <c r="H171" s="2" t="str">
        <f>IF(B175+C175&lt;F171,"Under","Over")</f>
        <v>Over</v>
      </c>
      <c r="I171" s="2"/>
      <c r="J171" s="2" t="str">
        <f>CONCATENATE(ROUND($Q171,2)," = ",J169)</f>
        <v>1.4 = 169.775</v>
      </c>
      <c r="K171" s="2" t="str">
        <f>CONCATENATE("-",ROUND($Q171,2)," = ",K169)</f>
        <v>-1.4 = 166.975</v>
      </c>
      <c r="L171" s="21">
        <f>L169</f>
        <v>168.375</v>
      </c>
      <c r="M171" s="20">
        <f t="shared" ref="M171:O171" si="91">D171</f>
        <v>-110</v>
      </c>
      <c r="N171" s="20">
        <f t="shared" si="91"/>
        <v>-8</v>
      </c>
      <c r="O171" s="20">
        <f t="shared" si="91"/>
        <v>171.5</v>
      </c>
      <c r="P171" s="2" t="str">
        <f>IF(AND(L171&lt;=O171,K169&lt;=O171,J169&lt;=O171),"Hard Under",IF(AND(L171&lt;=O171,K169&lt;=O171),"Under",IF(AND(L171&gt;=O171,K169&gt;=O171,J169&gt;=O171),"Hard Over",IF(AND(L171&gt;=O171,J169&gt;=O171),"Over"))))</f>
        <v>Hard Under</v>
      </c>
      <c r="Q171" s="21">
        <f>J169-L171</f>
        <v>1.4000000000000057</v>
      </c>
      <c r="R171" s="2" t="s">
        <v>223</v>
      </c>
      <c r="S171" s="2">
        <v>3</v>
      </c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4" t="s">
        <v>299</v>
      </c>
      <c r="C172" s="4" t="s">
        <v>300</v>
      </c>
      <c r="D172" s="2"/>
      <c r="E172" s="2"/>
      <c r="F172" s="2"/>
      <c r="G172" s="2"/>
      <c r="H172" s="2"/>
      <c r="I172" s="2"/>
      <c r="J172" s="2"/>
      <c r="K172" s="28" t="str">
        <f t="shared" ref="K172:L172" si="92">B172</f>
        <v>Nagoya Diamond</v>
      </c>
      <c r="L172" s="2" t="str">
        <f t="shared" si="92"/>
        <v>Levanga Hokkaido</v>
      </c>
      <c r="M172" s="2"/>
      <c r="N172" s="2"/>
      <c r="O172" s="2"/>
      <c r="P172" s="2"/>
      <c r="Q172" s="2">
        <v>2.9</v>
      </c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4"/>
      <c r="C173" s="4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14"/>
      <c r="C174" s="14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1" t="s">
        <v>224</v>
      </c>
      <c r="B175" s="4">
        <v>107</v>
      </c>
      <c r="C175" s="4">
        <v>83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1"/>
      <c r="B177" s="45">
        <v>2021</v>
      </c>
      <c r="C177" s="46"/>
      <c r="D177" s="1"/>
      <c r="E177" s="45">
        <v>2022</v>
      </c>
      <c r="F177" s="46"/>
      <c r="G177" s="1"/>
      <c r="H177" s="45">
        <v>2021</v>
      </c>
      <c r="I177" s="46"/>
      <c r="J177" s="1"/>
      <c r="K177" s="45"/>
      <c r="L177" s="46"/>
      <c r="M177" s="1"/>
      <c r="N177" s="45"/>
      <c r="O177" s="46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4" t="str">
        <f>$B172</f>
        <v>Nagoya Diamond</v>
      </c>
      <c r="C178" s="4" t="str">
        <f>$C172</f>
        <v>Levanga Hokkaido</v>
      </c>
      <c r="D178" s="2"/>
      <c r="E178" s="4" t="str">
        <f t="shared" ref="E178:F178" si="93">B178</f>
        <v>Nagoya Diamond</v>
      </c>
      <c r="F178" s="4" t="str">
        <f t="shared" si="93"/>
        <v>Levanga Hokkaido</v>
      </c>
      <c r="G178" s="2"/>
      <c r="H178" s="4" t="str">
        <f t="shared" ref="H178:I178" si="94">E178</f>
        <v>Nagoya Diamond</v>
      </c>
      <c r="I178" s="4" t="str">
        <f t="shared" si="94"/>
        <v>Levanga Hokkaido</v>
      </c>
      <c r="J178" s="2"/>
      <c r="K178" s="4"/>
      <c r="L178" s="4"/>
      <c r="M178" s="2"/>
      <c r="N178" s="4"/>
      <c r="O178" s="4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1" t="s">
        <v>228</v>
      </c>
      <c r="B179" s="2"/>
      <c r="C179" s="2"/>
      <c r="D179" s="2"/>
      <c r="E179" s="2">
        <v>88.3</v>
      </c>
      <c r="F179" s="2">
        <v>81.5</v>
      </c>
      <c r="G179" s="2"/>
      <c r="H179" s="2">
        <v>86.7</v>
      </c>
      <c r="I179" s="2">
        <v>80.7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1" t="s">
        <v>229</v>
      </c>
      <c r="B180" s="2"/>
      <c r="C180" s="2"/>
      <c r="D180" s="2"/>
      <c r="E180" s="2">
        <v>82.5</v>
      </c>
      <c r="F180" s="2">
        <v>87.2</v>
      </c>
      <c r="G180" s="2"/>
      <c r="H180" s="2">
        <v>80</v>
      </c>
      <c r="I180" s="2">
        <v>85.7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1" t="s">
        <v>6</v>
      </c>
      <c r="B181" s="2">
        <f t="shared" ref="B181:C181" si="95">SUM(B179:B180)</f>
        <v>0</v>
      </c>
      <c r="C181" s="2">
        <f t="shared" si="95"/>
        <v>0</v>
      </c>
      <c r="D181" s="2"/>
      <c r="E181" s="2">
        <f t="shared" ref="E181:F181" si="96">SUM(E179:E180)</f>
        <v>170.8</v>
      </c>
      <c r="F181" s="2">
        <f t="shared" si="96"/>
        <v>168.7</v>
      </c>
      <c r="G181" s="2"/>
      <c r="H181" s="2">
        <f t="shared" ref="H181:I181" si="97">SUM(H179:H180)</f>
        <v>166.7</v>
      </c>
      <c r="I181" s="2">
        <f t="shared" si="97"/>
        <v>166.4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>
        <f>(B181+C181)/2</f>
        <v>0</v>
      </c>
      <c r="C182" s="2"/>
      <c r="D182" s="2"/>
      <c r="E182" s="2">
        <f>(E181+F181)/2</f>
        <v>169.75</v>
      </c>
      <c r="F182" s="2"/>
      <c r="G182" s="2"/>
      <c r="H182" s="2">
        <f>(H181+I181)/2</f>
        <v>166.55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6" t="s">
        <v>228</v>
      </c>
      <c r="B185" s="2">
        <f t="shared" ref="B185:C185" si="98">B179</f>
        <v>0</v>
      </c>
      <c r="C185" s="2">
        <f t="shared" si="98"/>
        <v>0</v>
      </c>
      <c r="D185" s="2"/>
      <c r="E185" s="2">
        <f t="shared" ref="E185:F185" si="99">E179</f>
        <v>88.3</v>
      </c>
      <c r="F185" s="2">
        <f t="shared" si="99"/>
        <v>81.5</v>
      </c>
      <c r="G185" s="2"/>
      <c r="H185" s="2">
        <f t="shared" ref="H185:I185" si="100">H179</f>
        <v>86.7</v>
      </c>
      <c r="I185" s="2">
        <f t="shared" si="100"/>
        <v>80.7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6" t="s">
        <v>230</v>
      </c>
      <c r="B186" s="2">
        <f>C185</f>
        <v>0</v>
      </c>
      <c r="C186" s="2">
        <f>B185</f>
        <v>0</v>
      </c>
      <c r="D186" s="2"/>
      <c r="E186" s="2">
        <f>F185</f>
        <v>81.5</v>
      </c>
      <c r="F186" s="2">
        <f>E185</f>
        <v>88.3</v>
      </c>
      <c r="G186" s="2"/>
      <c r="H186" s="2">
        <f>I185</f>
        <v>80.7</v>
      </c>
      <c r="I186" s="2">
        <f>H185</f>
        <v>86.7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1" t="s">
        <v>6</v>
      </c>
      <c r="B187" s="2">
        <f t="shared" ref="B187:C187" si="101">SUM(B185:B186)</f>
        <v>0</v>
      </c>
      <c r="C187" s="2">
        <f t="shared" si="101"/>
        <v>0</v>
      </c>
      <c r="D187" s="2"/>
      <c r="E187" s="2">
        <f t="shared" ref="E187:F187" si="102">SUM(E185:E186)</f>
        <v>169.8</v>
      </c>
      <c r="F187" s="2">
        <f t="shared" si="102"/>
        <v>169.8</v>
      </c>
      <c r="G187" s="2"/>
      <c r="H187" s="2">
        <f t="shared" ref="H187:I187" si="103">SUM(H185:H186)</f>
        <v>167.4</v>
      </c>
      <c r="I187" s="2">
        <f t="shared" si="103"/>
        <v>167.4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>
        <f>(B187+C187)/2</f>
        <v>0</v>
      </c>
      <c r="C188" s="2"/>
      <c r="D188" s="2"/>
      <c r="E188" s="2">
        <f>(E187+F187)/2</f>
        <v>169.8</v>
      </c>
      <c r="F188" s="2"/>
      <c r="G188" s="2"/>
      <c r="H188" s="2">
        <f>(H187+I187)/2</f>
        <v>167.4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0">
        <f>AVERAGE(B188,B182)</f>
        <v>0</v>
      </c>
      <c r="C190" s="2"/>
      <c r="D190" s="2"/>
      <c r="E190" s="20">
        <f>AVERAGE(E188,E182)</f>
        <v>169.77500000000001</v>
      </c>
      <c r="F190" s="2"/>
      <c r="G190" s="2"/>
      <c r="H190" s="20">
        <f>AVERAGE(H188,H182)</f>
        <v>166.97500000000002</v>
      </c>
      <c r="I190" s="2"/>
      <c r="J190" s="2"/>
      <c r="K190" s="20"/>
      <c r="L190" s="2"/>
      <c r="M190" s="2"/>
      <c r="N190" s="20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6"/>
      <c r="B193" s="27"/>
      <c r="C193" s="21" t="e">
        <f>AVERAGE(A193,B193)</f>
        <v>#DIV/0!</v>
      </c>
      <c r="D193" s="2"/>
      <c r="E193" s="2"/>
      <c r="F193" s="2"/>
      <c r="G193" s="2"/>
      <c r="H193" s="2"/>
      <c r="I193" s="2"/>
      <c r="J193" s="20">
        <f>IF($H214&gt;$E214,$H214,$E214)</f>
        <v>155.57499999999999</v>
      </c>
      <c r="K193" s="20">
        <f>IF($H214&lt;$E214,$H214,$E214)</f>
        <v>145.67500000000001</v>
      </c>
      <c r="L193" s="21">
        <f>AVERAGE(J193,K193)</f>
        <v>150.625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18" t="s">
        <v>212</v>
      </c>
      <c r="B194" s="19" t="s">
        <v>213</v>
      </c>
      <c r="C194" s="18" t="s">
        <v>214</v>
      </c>
      <c r="D194" s="1" t="s">
        <v>215</v>
      </c>
      <c r="E194" s="1" t="s">
        <v>216</v>
      </c>
      <c r="F194" s="1" t="s">
        <v>217</v>
      </c>
      <c r="G194" s="1" t="s">
        <v>282</v>
      </c>
      <c r="H194" s="1" t="s">
        <v>218</v>
      </c>
      <c r="I194" s="1"/>
      <c r="J194" s="18" t="s">
        <v>212</v>
      </c>
      <c r="K194" s="19" t="s">
        <v>213</v>
      </c>
      <c r="L194" s="18" t="s">
        <v>214</v>
      </c>
      <c r="M194" s="1" t="s">
        <v>215</v>
      </c>
      <c r="N194" s="1" t="s">
        <v>216</v>
      </c>
      <c r="O194" s="1" t="s">
        <v>217</v>
      </c>
      <c r="P194" s="1" t="s">
        <v>218</v>
      </c>
      <c r="Q194" s="1" t="s">
        <v>219</v>
      </c>
      <c r="R194" s="1" t="s">
        <v>282</v>
      </c>
      <c r="S194" s="1" t="s">
        <v>284</v>
      </c>
      <c r="T194" s="1"/>
      <c r="U194" s="1"/>
      <c r="V194" s="1"/>
      <c r="W194" s="1"/>
      <c r="X194" s="1"/>
      <c r="Y194" s="1"/>
      <c r="Z194" s="1"/>
    </row>
    <row r="195" spans="1:26" x14ac:dyDescent="0.2">
      <c r="A195" s="2" t="str">
        <f>CONCATENATE(ROUND($Q196,2)," = ",A193)</f>
        <v xml:space="preserve">1.5 = </v>
      </c>
      <c r="B195" s="2" t="str">
        <f>CONCATENATE("-",ROUND($Q196,2)," = ",B193)</f>
        <v xml:space="preserve">-1.5 = </v>
      </c>
      <c r="C195" s="9" t="e">
        <f>C193</f>
        <v>#DIV/0!</v>
      </c>
      <c r="D195" s="2">
        <v>-195</v>
      </c>
      <c r="E195" s="2">
        <v>-4.5</v>
      </c>
      <c r="F195" s="20">
        <v>147.5</v>
      </c>
      <c r="G195" s="2" t="e">
        <f>IF(AND(C195&lt;=O195,B193&lt;=O195,A193&lt;=O195),"Hard Under",IF(AND(C195&lt;=O195,B193&lt;=O195),"Under",IF(AND(C195&gt;=O195,B193&gt;=O195,A193&gt;=O195),"Hard Over",IF(AND(C195&gt;=O195,A193&gt;=O195),"Over"))))</f>
        <v>#DIV/0!</v>
      </c>
      <c r="H195" s="2" t="str">
        <f>IF(B199+C199&lt;F195,"Under","Over")</f>
        <v>Over</v>
      </c>
      <c r="I195" s="2"/>
      <c r="J195" s="2" t="str">
        <f>CONCATENATE(ROUND($Q195,2)," = ",J193)</f>
        <v>4.95 = 155.575</v>
      </c>
      <c r="K195" s="2" t="str">
        <f>CONCATENATE("-",ROUND($Q195,2)," = ",K193)</f>
        <v>-4.95 = 145.675</v>
      </c>
      <c r="L195" s="21">
        <f>L193</f>
        <v>150.625</v>
      </c>
      <c r="M195" s="20">
        <f t="shared" ref="M195:O195" si="104">D195</f>
        <v>-195</v>
      </c>
      <c r="N195" s="20">
        <f t="shared" si="104"/>
        <v>-4.5</v>
      </c>
      <c r="O195" s="20">
        <f t="shared" si="104"/>
        <v>147.5</v>
      </c>
      <c r="P195" s="2" t="str">
        <f>IF(AND(L195&lt;=O195,K193&lt;=O195,J193&lt;=O195),"Hard Under",IF(AND(L195&lt;=O195,K193&lt;=O195),"Under",IF(AND(L195&gt;=O195,K193&gt;=O195,J193&gt;=O195),"Hard Over",IF(AND(L195&gt;=O195,J193&gt;=O195),"Over"))))</f>
        <v>Over</v>
      </c>
      <c r="Q195" s="21">
        <f>J193-L195</f>
        <v>4.9499999999999886</v>
      </c>
      <c r="R195" s="2" t="s">
        <v>223</v>
      </c>
      <c r="S195" s="2">
        <v>3</v>
      </c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4" t="s">
        <v>301</v>
      </c>
      <c r="C196" s="4" t="s">
        <v>302</v>
      </c>
      <c r="D196" s="2"/>
      <c r="E196" s="2"/>
      <c r="F196" s="2"/>
      <c r="G196" s="2"/>
      <c r="H196" s="2"/>
      <c r="I196" s="2"/>
      <c r="J196" s="2"/>
      <c r="K196" s="2" t="str">
        <f t="shared" ref="K196:L196" si="105">B196</f>
        <v>Utsunomiya Brex</v>
      </c>
      <c r="L196" s="28" t="str">
        <f t="shared" si="105"/>
        <v>Alvark Tokyo</v>
      </c>
      <c r="M196" s="2"/>
      <c r="N196" s="2"/>
      <c r="O196" s="2"/>
      <c r="P196" s="2"/>
      <c r="Q196" s="2">
        <v>1.5</v>
      </c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4"/>
      <c r="C197" s="4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14"/>
      <c r="C198" s="14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1" t="s">
        <v>224</v>
      </c>
      <c r="B199" s="4">
        <v>75</v>
      </c>
      <c r="C199" s="4">
        <v>77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1"/>
      <c r="B201" s="45">
        <v>2021</v>
      </c>
      <c r="C201" s="46"/>
      <c r="D201" s="1"/>
      <c r="E201" s="45">
        <v>2022</v>
      </c>
      <c r="F201" s="46"/>
      <c r="G201" s="1"/>
      <c r="H201" s="45">
        <v>2021</v>
      </c>
      <c r="I201" s="46"/>
      <c r="J201" s="1"/>
      <c r="K201" s="45"/>
      <c r="L201" s="46"/>
      <c r="M201" s="1"/>
      <c r="N201" s="45"/>
      <c r="O201" s="46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4" t="str">
        <f>$B196</f>
        <v>Utsunomiya Brex</v>
      </c>
      <c r="C202" s="4" t="str">
        <f>$C196</f>
        <v>Alvark Tokyo</v>
      </c>
      <c r="D202" s="2"/>
      <c r="E202" s="4" t="str">
        <f t="shared" ref="E202:F202" si="106">B202</f>
        <v>Utsunomiya Brex</v>
      </c>
      <c r="F202" s="4" t="str">
        <f t="shared" si="106"/>
        <v>Alvark Tokyo</v>
      </c>
      <c r="G202" s="2"/>
      <c r="H202" s="4" t="str">
        <f t="shared" ref="H202:I202" si="107">E202</f>
        <v>Utsunomiya Brex</v>
      </c>
      <c r="I202" s="4" t="str">
        <f t="shared" si="107"/>
        <v>Alvark Tokyo</v>
      </c>
      <c r="J202" s="2"/>
      <c r="K202" s="4"/>
      <c r="L202" s="4"/>
      <c r="M202" s="2"/>
      <c r="N202" s="4"/>
      <c r="O202" s="4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1" t="s">
        <v>228</v>
      </c>
      <c r="B203" s="2"/>
      <c r="C203" s="2"/>
      <c r="D203" s="2"/>
      <c r="E203" s="2">
        <v>68.5</v>
      </c>
      <c r="F203" s="2">
        <v>76</v>
      </c>
      <c r="G203" s="2"/>
      <c r="H203" s="2">
        <v>79.8</v>
      </c>
      <c r="I203" s="2">
        <v>80.400000000000006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1" t="s">
        <v>229</v>
      </c>
      <c r="B204" s="2"/>
      <c r="C204" s="2"/>
      <c r="D204" s="2"/>
      <c r="E204" s="2">
        <v>74.5</v>
      </c>
      <c r="F204" s="2">
        <v>74.7</v>
      </c>
      <c r="G204" s="2"/>
      <c r="H204" s="2">
        <v>69.2</v>
      </c>
      <c r="I204" s="2">
        <v>72.5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1" t="s">
        <v>6</v>
      </c>
      <c r="B205" s="2">
        <f t="shared" ref="B205:C205" si="108">SUM(B203:B204)</f>
        <v>0</v>
      </c>
      <c r="C205" s="2">
        <f t="shared" si="108"/>
        <v>0</v>
      </c>
      <c r="D205" s="2"/>
      <c r="E205" s="2">
        <f t="shared" ref="E205:F205" si="109">SUM(E203:E204)</f>
        <v>143</v>
      </c>
      <c r="F205" s="2">
        <f t="shared" si="109"/>
        <v>150.69999999999999</v>
      </c>
      <c r="G205" s="2"/>
      <c r="H205" s="2">
        <f t="shared" ref="H205:I205" si="110">SUM(H203:H204)</f>
        <v>149</v>
      </c>
      <c r="I205" s="2">
        <f t="shared" si="110"/>
        <v>152.9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>
        <f>(B205+C205)/2</f>
        <v>0</v>
      </c>
      <c r="C206" s="2"/>
      <c r="D206" s="2"/>
      <c r="E206" s="2">
        <f>(E205+F205)/2</f>
        <v>146.85</v>
      </c>
      <c r="F206" s="2"/>
      <c r="G206" s="2"/>
      <c r="H206" s="2">
        <f>(H205+I205)/2</f>
        <v>150.94999999999999</v>
      </c>
      <c r="I206" s="2"/>
      <c r="J206" s="2"/>
      <c r="K206" s="20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6" t="s">
        <v>228</v>
      </c>
      <c r="B209" s="2">
        <f t="shared" ref="B209:C209" si="111">B203</f>
        <v>0</v>
      </c>
      <c r="C209" s="2">
        <f t="shared" si="111"/>
        <v>0</v>
      </c>
      <c r="D209" s="2"/>
      <c r="E209" s="2">
        <f t="shared" ref="E209:F209" si="112">E203</f>
        <v>68.5</v>
      </c>
      <c r="F209" s="2">
        <f t="shared" si="112"/>
        <v>76</v>
      </c>
      <c r="G209" s="2"/>
      <c r="H209" s="2">
        <f t="shared" ref="H209:I209" si="113">H203</f>
        <v>79.8</v>
      </c>
      <c r="I209" s="2">
        <f t="shared" si="113"/>
        <v>80.400000000000006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6" t="s">
        <v>230</v>
      </c>
      <c r="B210" s="2">
        <f>C209</f>
        <v>0</v>
      </c>
      <c r="C210" s="2">
        <f>B209</f>
        <v>0</v>
      </c>
      <c r="D210" s="2"/>
      <c r="E210" s="2">
        <f>F209</f>
        <v>76</v>
      </c>
      <c r="F210" s="2">
        <f>E209</f>
        <v>68.5</v>
      </c>
      <c r="G210" s="2"/>
      <c r="H210" s="2">
        <f>I209</f>
        <v>80.400000000000006</v>
      </c>
      <c r="I210" s="2">
        <f>H209</f>
        <v>79.8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1" t="s">
        <v>6</v>
      </c>
      <c r="B211" s="2">
        <f t="shared" ref="B211:C211" si="114">SUM(B209:B210)</f>
        <v>0</v>
      </c>
      <c r="C211" s="2">
        <f t="shared" si="114"/>
        <v>0</v>
      </c>
      <c r="D211" s="2"/>
      <c r="E211" s="2">
        <f t="shared" ref="E211:F211" si="115">SUM(E209:E210)</f>
        <v>144.5</v>
      </c>
      <c r="F211" s="2">
        <f t="shared" si="115"/>
        <v>144.5</v>
      </c>
      <c r="G211" s="2"/>
      <c r="H211" s="2">
        <f t="shared" ref="H211:I211" si="116">SUM(H209:H210)</f>
        <v>160.19999999999999</v>
      </c>
      <c r="I211" s="2">
        <f t="shared" si="116"/>
        <v>160.19999999999999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>
        <f>(B211+C211)/2</f>
        <v>0</v>
      </c>
      <c r="C212" s="2"/>
      <c r="D212" s="2"/>
      <c r="E212" s="2">
        <f>(E211+F211)/2</f>
        <v>144.5</v>
      </c>
      <c r="F212" s="2"/>
      <c r="G212" s="2"/>
      <c r="H212" s="2">
        <f>(H211+I211)/2</f>
        <v>160.19999999999999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0">
        <f>AVERAGE(B212,B206)</f>
        <v>0</v>
      </c>
      <c r="C214" s="2"/>
      <c r="D214" s="2"/>
      <c r="E214" s="20">
        <f>AVERAGE(E212,E206)</f>
        <v>145.67500000000001</v>
      </c>
      <c r="F214" s="2"/>
      <c r="G214" s="2"/>
      <c r="H214" s="20">
        <f>AVERAGE(H212,H206)</f>
        <v>155.57499999999999</v>
      </c>
      <c r="I214" s="2"/>
      <c r="J214" s="2"/>
      <c r="K214" s="20"/>
      <c r="L214" s="2"/>
      <c r="M214" s="2"/>
      <c r="N214" s="20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6"/>
      <c r="B217" s="26"/>
      <c r="C217" s="21" t="e">
        <f>AVERAGE(A217,B217)</f>
        <v>#DIV/0!</v>
      </c>
      <c r="D217" s="2"/>
      <c r="E217" s="2"/>
      <c r="F217" s="2"/>
      <c r="G217" s="2"/>
      <c r="H217" s="2"/>
      <c r="I217" s="2"/>
      <c r="J217" s="20">
        <f>IF($H238&gt;$E238,$H238,$E238)</f>
        <v>166</v>
      </c>
      <c r="K217" s="20">
        <f>IF($H238&lt;$E238,$H238,$E238)</f>
        <v>160.375</v>
      </c>
      <c r="L217" s="21">
        <f>AVERAGE(J217,K217)</f>
        <v>163.1875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18" t="s">
        <v>212</v>
      </c>
      <c r="B218" s="19" t="s">
        <v>213</v>
      </c>
      <c r="C218" s="18" t="s">
        <v>214</v>
      </c>
      <c r="D218" s="1" t="s">
        <v>215</v>
      </c>
      <c r="E218" s="1" t="s">
        <v>216</v>
      </c>
      <c r="F218" s="1" t="s">
        <v>217</v>
      </c>
      <c r="G218" s="1" t="s">
        <v>282</v>
      </c>
      <c r="H218" s="1" t="s">
        <v>218</v>
      </c>
      <c r="I218" s="1"/>
      <c r="J218" s="18" t="s">
        <v>212</v>
      </c>
      <c r="K218" s="19" t="s">
        <v>213</v>
      </c>
      <c r="L218" s="18" t="s">
        <v>214</v>
      </c>
      <c r="M218" s="1" t="s">
        <v>215</v>
      </c>
      <c r="N218" s="1" t="s">
        <v>216</v>
      </c>
      <c r="O218" s="1" t="s">
        <v>217</v>
      </c>
      <c r="P218" s="1" t="s">
        <v>218</v>
      </c>
      <c r="Q218" s="1" t="s">
        <v>219</v>
      </c>
      <c r="R218" s="1" t="s">
        <v>282</v>
      </c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2" t="str">
        <f>CONCATENATE(ROUND($Q220,2)," = ",A217)</f>
        <v xml:space="preserve">4.5 = </v>
      </c>
      <c r="B219" s="2" t="str">
        <f>CONCATENATE("-",ROUND($Q220,2)," = ",B217)</f>
        <v xml:space="preserve">-4.5 = </v>
      </c>
      <c r="C219" s="9" t="e">
        <f>C217</f>
        <v>#DIV/0!</v>
      </c>
      <c r="D219" s="2">
        <v>-115</v>
      </c>
      <c r="E219" s="2">
        <v>-5</v>
      </c>
      <c r="F219" s="20">
        <v>167</v>
      </c>
      <c r="G219" s="2" t="e">
        <f>IF(AND(C219&lt;=O219,B217&lt;=O219,A217&lt;=O219),"Hard Under",IF(AND(C219&lt;=O219,B217&lt;=O219),"Under",IF(AND(C219&gt;=O219,B217&gt;=O219,A217&gt;=O219),"Hard Over",IF(AND(C219&gt;=O219,A217&gt;=O219),"Over"))))</f>
        <v>#DIV/0!</v>
      </c>
      <c r="H219" s="2" t="str">
        <f>IF(B223+C223&lt;F219,"Under","Over")</f>
        <v>Under</v>
      </c>
      <c r="I219" s="2"/>
      <c r="J219" s="2" t="str">
        <f>CONCATENATE(ROUND($Q219,2)," = ",J217)</f>
        <v>2.81 = 166</v>
      </c>
      <c r="K219" s="2" t="str">
        <f>CONCATENATE("-",ROUND($Q219,2)," = ",K217)</f>
        <v>-2.81 = 160.375</v>
      </c>
      <c r="L219" s="21">
        <f>L217</f>
        <v>163.1875</v>
      </c>
      <c r="M219" s="20">
        <f t="shared" ref="M219:O219" si="117">D219</f>
        <v>-115</v>
      </c>
      <c r="N219" s="20">
        <f t="shared" si="117"/>
        <v>-5</v>
      </c>
      <c r="O219" s="20">
        <f t="shared" si="117"/>
        <v>167</v>
      </c>
      <c r="P219" s="2" t="str">
        <f>IF(AND(L219&lt;=O219,K217&lt;=O219,J217&lt;=O219),"Hard Under",IF(AND(L219&lt;=O219,K217&lt;=O219),"Under",IF(AND(L219&gt;=O219,K217&gt;=O219,J217&gt;=O219),"Hard Over",IF(AND(L219&gt;=O219,J217&gt;=O219),"Over"))))</f>
        <v>Hard Under</v>
      </c>
      <c r="Q219" s="21">
        <f>J217-L219</f>
        <v>2.8125</v>
      </c>
      <c r="R219" s="2" t="s">
        <v>223</v>
      </c>
      <c r="S219" s="2">
        <v>3</v>
      </c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4" t="s">
        <v>303</v>
      </c>
      <c r="C220" s="4" t="s">
        <v>304</v>
      </c>
      <c r="D220" s="2"/>
      <c r="E220" s="2"/>
      <c r="F220" s="2"/>
      <c r="G220" s="2"/>
      <c r="H220" s="2"/>
      <c r="I220" s="2"/>
      <c r="J220" s="2"/>
      <c r="K220" s="28" t="str">
        <f t="shared" ref="K220:L220" si="118">B220</f>
        <v>Gunma Crane</v>
      </c>
      <c r="L220" s="2" t="str">
        <f t="shared" si="118"/>
        <v>Toyama Grouses</v>
      </c>
      <c r="M220" s="2"/>
      <c r="N220" s="2"/>
      <c r="O220" s="2"/>
      <c r="P220" s="2"/>
      <c r="Q220" s="2">
        <v>4.5</v>
      </c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4"/>
      <c r="C221" s="4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14"/>
      <c r="C222" s="14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1" t="s">
        <v>224</v>
      </c>
      <c r="B223" s="4">
        <v>86</v>
      </c>
      <c r="C223" s="4">
        <v>73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1"/>
      <c r="B225" s="45">
        <v>2021</v>
      </c>
      <c r="C225" s="46"/>
      <c r="D225" s="1"/>
      <c r="E225" s="45">
        <v>2022</v>
      </c>
      <c r="F225" s="46"/>
      <c r="G225" s="1"/>
      <c r="H225" s="45">
        <v>2021</v>
      </c>
      <c r="I225" s="46"/>
      <c r="J225" s="1"/>
      <c r="K225" s="45"/>
      <c r="L225" s="46"/>
      <c r="M225" s="1"/>
      <c r="N225" s="45"/>
      <c r="O225" s="46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4" t="str">
        <f>$B220</f>
        <v>Gunma Crane</v>
      </c>
      <c r="C226" s="4" t="str">
        <f>$C220</f>
        <v>Toyama Grouses</v>
      </c>
      <c r="D226" s="2"/>
      <c r="E226" s="4" t="str">
        <f t="shared" ref="E226:F226" si="119">B226</f>
        <v>Gunma Crane</v>
      </c>
      <c r="F226" s="4" t="str">
        <f t="shared" si="119"/>
        <v>Toyama Grouses</v>
      </c>
      <c r="G226" s="2"/>
      <c r="H226" s="4" t="str">
        <f t="shared" ref="H226:I226" si="120">E226</f>
        <v>Gunma Crane</v>
      </c>
      <c r="I226" s="4" t="str">
        <f t="shared" si="120"/>
        <v>Toyama Grouses</v>
      </c>
      <c r="J226" s="2"/>
      <c r="K226" s="4"/>
      <c r="L226" s="4"/>
      <c r="M226" s="2"/>
      <c r="N226" s="4"/>
      <c r="O226" s="4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1" t="s">
        <v>228</v>
      </c>
      <c r="B227" s="2"/>
      <c r="C227" s="2"/>
      <c r="D227" s="2"/>
      <c r="E227" s="2">
        <v>77.7</v>
      </c>
      <c r="F227" s="2">
        <v>81.3</v>
      </c>
      <c r="G227" s="2"/>
      <c r="H227" s="2">
        <v>82.8</v>
      </c>
      <c r="I227" s="2">
        <v>81.400000000000006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1" t="s">
        <v>229</v>
      </c>
      <c r="B228" s="2"/>
      <c r="C228" s="2"/>
      <c r="D228" s="2"/>
      <c r="E228" s="2">
        <v>77</v>
      </c>
      <c r="F228" s="2">
        <v>87.5</v>
      </c>
      <c r="G228" s="2"/>
      <c r="H228" s="2">
        <v>86.1</v>
      </c>
      <c r="I228" s="2">
        <v>85.3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1" t="s">
        <v>6</v>
      </c>
      <c r="B229" s="2">
        <f t="shared" ref="B229:C229" si="121">SUM(B227:B228)</f>
        <v>0</v>
      </c>
      <c r="C229" s="2">
        <f t="shared" si="121"/>
        <v>0</v>
      </c>
      <c r="D229" s="2"/>
      <c r="E229" s="2">
        <f t="shared" ref="E229:F229" si="122">SUM(E227:E228)</f>
        <v>154.69999999999999</v>
      </c>
      <c r="F229" s="2">
        <f t="shared" si="122"/>
        <v>168.8</v>
      </c>
      <c r="G229" s="2"/>
      <c r="H229" s="2">
        <f t="shared" ref="H229:I229" si="123">SUM(H227:H228)</f>
        <v>168.89999999999998</v>
      </c>
      <c r="I229" s="2">
        <f t="shared" si="123"/>
        <v>166.7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>
        <f>(B229+C229)/2</f>
        <v>0</v>
      </c>
      <c r="C230" s="2"/>
      <c r="D230" s="2"/>
      <c r="E230" s="2">
        <f>(E229+F229)/2</f>
        <v>161.75</v>
      </c>
      <c r="F230" s="2"/>
      <c r="G230" s="2"/>
      <c r="H230" s="2">
        <f>(H229+I229)/2</f>
        <v>167.79999999999998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6" t="s">
        <v>228</v>
      </c>
      <c r="B233" s="2">
        <f t="shared" ref="B233:C233" si="124">B227</f>
        <v>0</v>
      </c>
      <c r="C233" s="2">
        <f t="shared" si="124"/>
        <v>0</v>
      </c>
      <c r="D233" s="2"/>
      <c r="E233" s="2">
        <f t="shared" ref="E233:F233" si="125">E227</f>
        <v>77.7</v>
      </c>
      <c r="F233" s="2">
        <f t="shared" si="125"/>
        <v>81.3</v>
      </c>
      <c r="G233" s="2"/>
      <c r="H233" s="2">
        <f t="shared" ref="H233:I233" si="126">H227</f>
        <v>82.8</v>
      </c>
      <c r="I233" s="2">
        <f t="shared" si="126"/>
        <v>81.400000000000006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6" t="s">
        <v>230</v>
      </c>
      <c r="B234" s="2">
        <f>C233</f>
        <v>0</v>
      </c>
      <c r="C234" s="2">
        <f>B233</f>
        <v>0</v>
      </c>
      <c r="D234" s="2"/>
      <c r="E234" s="2">
        <f>F233</f>
        <v>81.3</v>
      </c>
      <c r="F234" s="2">
        <f>E233</f>
        <v>77.7</v>
      </c>
      <c r="G234" s="2"/>
      <c r="H234" s="2">
        <f>I233</f>
        <v>81.400000000000006</v>
      </c>
      <c r="I234" s="2">
        <f>H233</f>
        <v>82.8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1" t="s">
        <v>6</v>
      </c>
      <c r="B235" s="2">
        <f t="shared" ref="B235:C235" si="127">SUM(B233:B234)</f>
        <v>0</v>
      </c>
      <c r="C235" s="2">
        <f t="shared" si="127"/>
        <v>0</v>
      </c>
      <c r="D235" s="2"/>
      <c r="E235" s="2">
        <f t="shared" ref="E235:F235" si="128">SUM(E233:E234)</f>
        <v>159</v>
      </c>
      <c r="F235" s="2">
        <f t="shared" si="128"/>
        <v>159</v>
      </c>
      <c r="G235" s="2"/>
      <c r="H235" s="2">
        <f t="shared" ref="H235:I235" si="129">SUM(H233:H234)</f>
        <v>164.2</v>
      </c>
      <c r="I235" s="2">
        <f t="shared" si="129"/>
        <v>164.2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>
        <f>(B235+C235)/2</f>
        <v>0</v>
      </c>
      <c r="C236" s="2"/>
      <c r="D236" s="2"/>
      <c r="E236" s="2">
        <f>(E235+F235)/2</f>
        <v>159</v>
      </c>
      <c r="F236" s="2"/>
      <c r="G236" s="2"/>
      <c r="H236" s="2">
        <f>(H235+I235)/2</f>
        <v>164.2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0">
        <f>AVERAGE(B236,B230)</f>
        <v>0</v>
      </c>
      <c r="C238" s="2"/>
      <c r="D238" s="2"/>
      <c r="E238" s="20">
        <f>AVERAGE(E236,E230)</f>
        <v>160.375</v>
      </c>
      <c r="F238" s="2"/>
      <c r="G238" s="2"/>
      <c r="H238" s="20">
        <f>AVERAGE(H236,H230)</f>
        <v>166</v>
      </c>
      <c r="I238" s="2"/>
      <c r="J238" s="2"/>
      <c r="K238" s="20"/>
      <c r="L238" s="2"/>
      <c r="M238" s="2"/>
      <c r="N238" s="20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6">
        <v>228.1</v>
      </c>
      <c r="B241" s="27">
        <v>217</v>
      </c>
      <c r="C241" s="21">
        <f>AVERAGE(A241,B241)</f>
        <v>222.55</v>
      </c>
      <c r="D241" s="2"/>
      <c r="E241" s="2"/>
      <c r="F241" s="2"/>
      <c r="G241" s="2"/>
      <c r="H241" s="2"/>
      <c r="I241" s="2"/>
      <c r="J241" s="20">
        <f>IF($H262&gt;$E262,$H262,$E262)</f>
        <v>140.375</v>
      </c>
      <c r="K241" s="20">
        <f>IF($H262&lt;$E262,$H262,$E262)</f>
        <v>77.224999999999994</v>
      </c>
      <c r="L241" s="21">
        <f>AVERAGE(J241,K241)</f>
        <v>108.8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18" t="s">
        <v>212</v>
      </c>
      <c r="B242" s="19" t="s">
        <v>213</v>
      </c>
      <c r="C242" s="18" t="s">
        <v>214</v>
      </c>
      <c r="D242" s="1" t="s">
        <v>215</v>
      </c>
      <c r="E242" s="1" t="s">
        <v>216</v>
      </c>
      <c r="F242" s="1" t="s">
        <v>217</v>
      </c>
      <c r="G242" s="1" t="s">
        <v>282</v>
      </c>
      <c r="H242" s="1" t="s">
        <v>218</v>
      </c>
      <c r="I242" s="1"/>
      <c r="J242" s="18" t="s">
        <v>212</v>
      </c>
      <c r="K242" s="19" t="s">
        <v>213</v>
      </c>
      <c r="L242" s="18" t="s">
        <v>214</v>
      </c>
      <c r="M242" s="1" t="s">
        <v>215</v>
      </c>
      <c r="N242" s="1" t="s">
        <v>216</v>
      </c>
      <c r="O242" s="1" t="s">
        <v>217</v>
      </c>
      <c r="P242" s="1" t="s">
        <v>218</v>
      </c>
      <c r="Q242" s="1" t="s">
        <v>219</v>
      </c>
      <c r="R242" s="1" t="s">
        <v>282</v>
      </c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2" t="str">
        <f>CONCATENATE(ROUND($Q244,2)," = ",A241)</f>
        <v>11.1 = 228.1</v>
      </c>
      <c r="B243" s="2" t="str">
        <f>CONCATENATE("-",ROUND($Q244,2)," = ",B241)</f>
        <v>-11.1 = 217</v>
      </c>
      <c r="C243" s="9">
        <f>C241</f>
        <v>222.55</v>
      </c>
      <c r="D243" s="2">
        <v>-140</v>
      </c>
      <c r="E243" s="2">
        <v>-7</v>
      </c>
      <c r="F243" s="20">
        <v>142</v>
      </c>
      <c r="G243" s="2" t="str">
        <f>IF(AND(C243&lt;=O243,B241&lt;=O243,A241&lt;=O243),"Hard Under",IF(AND(C243&lt;=O243,B241&lt;=O243),"Under",IF(AND(C243&gt;=O243,B241&gt;=O243,A241&gt;=O243),"Hard Over",IF(AND(C243&gt;=O243,A241&gt;=O243),"Over"))))</f>
        <v>Hard Over</v>
      </c>
      <c r="H243" s="2" t="str">
        <f>IF(B247+C247&lt;F243,"Under","Over")</f>
        <v>Under</v>
      </c>
      <c r="I243" s="2"/>
      <c r="J243" s="2" t="str">
        <f>CONCATENATE(ROUND($Q243,2)," = ",J241)</f>
        <v>31.58 = 140.375</v>
      </c>
      <c r="K243" s="2" t="str">
        <f>CONCATENATE("-",ROUND($Q243,2)," = ",K241)</f>
        <v>-31.58 = 77.225</v>
      </c>
      <c r="L243" s="21">
        <f>L241</f>
        <v>108.8</v>
      </c>
      <c r="M243" s="20">
        <f t="shared" ref="M243:O243" si="130">D243</f>
        <v>-140</v>
      </c>
      <c r="N243" s="20">
        <f t="shared" si="130"/>
        <v>-7</v>
      </c>
      <c r="O243" s="20">
        <f t="shared" si="130"/>
        <v>142</v>
      </c>
      <c r="P243" s="2" t="str">
        <f>IF(AND(L243&lt;=O243,K241&lt;=O243,J241&lt;=O243),"Hard Under",IF(AND(L243&lt;=O243,K241&lt;=O243),"Under",IF(AND(L243&gt;=O243,K241&gt;=O243,J241&gt;=O243),"Hard Over",IF(AND(L243&gt;=O243,J241&gt;=O243),"Over"))))</f>
        <v>Hard Under</v>
      </c>
      <c r="Q243" s="21">
        <f>J241-L243</f>
        <v>31.575000000000003</v>
      </c>
      <c r="R243" s="2" t="s">
        <v>223</v>
      </c>
      <c r="S243" s="2">
        <v>3</v>
      </c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4" t="s">
        <v>305</v>
      </c>
      <c r="C244" s="4" t="s">
        <v>306</v>
      </c>
      <c r="D244" s="2"/>
      <c r="E244" s="2"/>
      <c r="F244" s="2"/>
      <c r="G244" s="2"/>
      <c r="H244" s="2"/>
      <c r="I244" s="2"/>
      <c r="J244" s="2"/>
      <c r="K244" s="2" t="str">
        <f t="shared" ref="K244:L244" si="131">B244</f>
        <v>Sendai 89ers</v>
      </c>
      <c r="L244" s="28" t="str">
        <f t="shared" si="131"/>
        <v>Nagano Shinshu</v>
      </c>
      <c r="M244" s="2"/>
      <c r="N244" s="2"/>
      <c r="O244" s="2"/>
      <c r="P244" s="2"/>
      <c r="Q244" s="2">
        <v>11.1</v>
      </c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4"/>
      <c r="C245" s="4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14"/>
      <c r="C246" s="14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1" t="s">
        <v>224</v>
      </c>
      <c r="B247" s="4"/>
      <c r="C247" s="4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1"/>
      <c r="B249" s="45">
        <v>2021</v>
      </c>
      <c r="C249" s="46"/>
      <c r="D249" s="1"/>
      <c r="E249" s="45" t="s">
        <v>226</v>
      </c>
      <c r="F249" s="46"/>
      <c r="G249" s="1"/>
      <c r="H249" s="45" t="s">
        <v>227</v>
      </c>
      <c r="I249" s="46"/>
      <c r="J249" s="1"/>
      <c r="K249" s="45"/>
      <c r="L249" s="46"/>
      <c r="M249" s="1"/>
      <c r="N249" s="45"/>
      <c r="O249" s="46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4" t="str">
        <f>$B244</f>
        <v>Sendai 89ers</v>
      </c>
      <c r="C250" s="4" t="str">
        <f>$C244</f>
        <v>Nagano Shinshu</v>
      </c>
      <c r="D250" s="2"/>
      <c r="E250" s="4" t="str">
        <f t="shared" ref="E250:F250" si="132">B250</f>
        <v>Sendai 89ers</v>
      </c>
      <c r="F250" s="4" t="str">
        <f t="shared" si="132"/>
        <v>Nagano Shinshu</v>
      </c>
      <c r="G250" s="2"/>
      <c r="H250" s="4" t="str">
        <f t="shared" ref="H250:I250" si="133">E250</f>
        <v>Sendai 89ers</v>
      </c>
      <c r="I250" s="4" t="str">
        <f t="shared" si="133"/>
        <v>Nagano Shinshu</v>
      </c>
      <c r="J250" s="2"/>
      <c r="K250" s="4"/>
      <c r="L250" s="4"/>
      <c r="M250" s="2"/>
      <c r="N250" s="4"/>
      <c r="O250" s="4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1" t="s">
        <v>228</v>
      </c>
      <c r="B251" s="2"/>
      <c r="C251" s="2"/>
      <c r="D251" s="2"/>
      <c r="E251" s="2">
        <v>73.2</v>
      </c>
      <c r="F251" s="2">
        <v>69.8</v>
      </c>
      <c r="G251" s="2"/>
      <c r="H251" s="2"/>
      <c r="I251" s="2">
        <v>77.7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1" t="s">
        <v>229</v>
      </c>
      <c r="B252" s="2"/>
      <c r="C252" s="2"/>
      <c r="D252" s="2"/>
      <c r="E252" s="2">
        <v>68.3</v>
      </c>
      <c r="F252" s="2">
        <v>64.2</v>
      </c>
      <c r="G252" s="2"/>
      <c r="H252" s="2"/>
      <c r="I252" s="2">
        <v>75.8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1" t="s">
        <v>6</v>
      </c>
      <c r="B253" s="2">
        <f t="shared" ref="B253:C253" si="134">SUM(B251:B252)</f>
        <v>0</v>
      </c>
      <c r="C253" s="2">
        <f t="shared" si="134"/>
        <v>0</v>
      </c>
      <c r="D253" s="2"/>
      <c r="E253" s="2">
        <f t="shared" ref="E253:F253" si="135">SUM(E251:E252)</f>
        <v>141.5</v>
      </c>
      <c r="F253" s="2">
        <f t="shared" si="135"/>
        <v>134</v>
      </c>
      <c r="G253" s="2"/>
      <c r="H253" s="2">
        <f t="shared" ref="H253:I253" si="136">SUM(H251:H252)</f>
        <v>0</v>
      </c>
      <c r="I253" s="2">
        <f t="shared" si="136"/>
        <v>153.5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>
        <f>(B253+C253)/2</f>
        <v>0</v>
      </c>
      <c r="C254" s="2"/>
      <c r="D254" s="2"/>
      <c r="E254" s="2">
        <f>(E253+F253)/2</f>
        <v>137.75</v>
      </c>
      <c r="F254" s="2"/>
      <c r="G254" s="2"/>
      <c r="H254" s="2">
        <f>(H253+I253)/2</f>
        <v>76.75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6" t="s">
        <v>228</v>
      </c>
      <c r="B257" s="2">
        <f t="shared" ref="B257:C257" si="137">B251</f>
        <v>0</v>
      </c>
      <c r="C257" s="2">
        <f t="shared" si="137"/>
        <v>0</v>
      </c>
      <c r="D257" s="2"/>
      <c r="E257" s="2">
        <f t="shared" ref="E257:F257" si="138">E251</f>
        <v>73.2</v>
      </c>
      <c r="F257" s="2">
        <f t="shared" si="138"/>
        <v>69.8</v>
      </c>
      <c r="G257" s="2"/>
      <c r="H257" s="2">
        <f t="shared" ref="H257:I257" si="139">H251</f>
        <v>0</v>
      </c>
      <c r="I257" s="2">
        <f t="shared" si="139"/>
        <v>77.7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6" t="s">
        <v>230</v>
      </c>
      <c r="B258" s="2">
        <f>C257</f>
        <v>0</v>
      </c>
      <c r="C258" s="2">
        <f>B257</f>
        <v>0</v>
      </c>
      <c r="D258" s="2"/>
      <c r="E258" s="2">
        <f>F257</f>
        <v>69.8</v>
      </c>
      <c r="F258" s="2">
        <f>E257</f>
        <v>73.2</v>
      </c>
      <c r="G258" s="2"/>
      <c r="H258" s="2">
        <f>I257</f>
        <v>77.7</v>
      </c>
      <c r="I258" s="2">
        <f>H257</f>
        <v>0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1" t="s">
        <v>6</v>
      </c>
      <c r="B259" s="2">
        <f t="shared" ref="B259:C259" si="140">SUM(B257:B258)</f>
        <v>0</v>
      </c>
      <c r="C259" s="2">
        <f t="shared" si="140"/>
        <v>0</v>
      </c>
      <c r="D259" s="2"/>
      <c r="E259" s="2">
        <f t="shared" ref="E259:F259" si="141">SUM(E257:E258)</f>
        <v>143</v>
      </c>
      <c r="F259" s="2">
        <f t="shared" si="141"/>
        <v>143</v>
      </c>
      <c r="G259" s="2"/>
      <c r="H259" s="2">
        <f t="shared" ref="H259:I259" si="142">SUM(H257:H258)</f>
        <v>77.7</v>
      </c>
      <c r="I259" s="2">
        <f t="shared" si="142"/>
        <v>77.7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>
        <f>(B259+C259)/2</f>
        <v>0</v>
      </c>
      <c r="C260" s="2"/>
      <c r="D260" s="2"/>
      <c r="E260" s="2">
        <f>(E259+F259)/2</f>
        <v>143</v>
      </c>
      <c r="F260" s="2"/>
      <c r="G260" s="2"/>
      <c r="H260" s="2">
        <f>(H259+I259)/2</f>
        <v>77.7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0">
        <f>AVERAGE(B260,B254)</f>
        <v>0</v>
      </c>
      <c r="C262" s="2"/>
      <c r="D262" s="2"/>
      <c r="E262" s="20">
        <f>AVERAGE(E260,E254)</f>
        <v>140.375</v>
      </c>
      <c r="F262" s="2"/>
      <c r="G262" s="2"/>
      <c r="H262" s="20">
        <f>AVERAGE(H260,H254)</f>
        <v>77.224999999999994</v>
      </c>
      <c r="I262" s="2"/>
      <c r="J262" s="2"/>
      <c r="K262" s="20"/>
      <c r="L262" s="2"/>
      <c r="M262" s="2"/>
      <c r="N262" s="20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6"/>
      <c r="B265" s="27"/>
      <c r="C265" s="21" t="e">
        <f>AVERAGE(A265,B265)</f>
        <v>#DIV/0!</v>
      </c>
      <c r="D265" s="2"/>
      <c r="E265" s="2"/>
      <c r="F265" s="2"/>
      <c r="G265" s="2"/>
      <c r="H265" s="2"/>
      <c r="I265" s="2"/>
      <c r="J265" s="2">
        <f>IF($H278&gt;$E278,$H278,$E278)</f>
        <v>151.05000000000001</v>
      </c>
      <c r="K265" s="2">
        <f>IF($H278&lt;$E278,$H278,$E278)</f>
        <v>80.849999999999994</v>
      </c>
      <c r="L265" s="21">
        <f>AVERAGE(J265,K265)</f>
        <v>115.95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18" t="s">
        <v>212</v>
      </c>
      <c r="B266" s="19" t="s">
        <v>213</v>
      </c>
      <c r="C266" s="18" t="s">
        <v>214</v>
      </c>
      <c r="D266" s="1" t="s">
        <v>215</v>
      </c>
      <c r="E266" s="1" t="s">
        <v>216</v>
      </c>
      <c r="F266" s="1" t="s">
        <v>217</v>
      </c>
      <c r="G266" s="1" t="s">
        <v>282</v>
      </c>
      <c r="H266" s="1" t="s">
        <v>218</v>
      </c>
      <c r="I266" s="1"/>
      <c r="J266" s="18" t="s">
        <v>212</v>
      </c>
      <c r="K266" s="19" t="s">
        <v>213</v>
      </c>
      <c r="L266" s="18" t="s">
        <v>214</v>
      </c>
      <c r="M266" s="1" t="s">
        <v>215</v>
      </c>
      <c r="N266" s="1" t="s">
        <v>216</v>
      </c>
      <c r="O266" s="1" t="s">
        <v>217</v>
      </c>
      <c r="P266" s="1" t="s">
        <v>218</v>
      </c>
      <c r="Q266" s="1" t="s">
        <v>219</v>
      </c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2" t="str">
        <f>CONCATENATE(ROUND($Q268,2)," = ",A265)</f>
        <v xml:space="preserve">2.5 = </v>
      </c>
      <c r="B267" s="2" t="str">
        <f>CONCATENATE("-",ROUND($Q268,2)," = ",B265)</f>
        <v xml:space="preserve">-2.5 = </v>
      </c>
      <c r="C267" s="9" t="e">
        <f>C265</f>
        <v>#DIV/0!</v>
      </c>
      <c r="D267" s="2">
        <v>-110</v>
      </c>
      <c r="E267" s="2">
        <v>-2.5</v>
      </c>
      <c r="F267" s="20">
        <v>153.5</v>
      </c>
      <c r="G267" s="2" t="e">
        <f>IF(AND(C267&lt;=O267,B265&lt;=O267,A265&lt;=O267),"Hard Under",IF(AND(C267&lt;=O267,B265&lt;=O267),"Under",IF(AND(C267&gt;=O267,B265&gt;=O267,A265&gt;=O267),"Hard Over",IF(AND(C267&gt;=O267,A265&gt;=O267),"Over"))))</f>
        <v>#DIV/0!</v>
      </c>
      <c r="H267" s="2" t="str">
        <f>IF(B271+C271&lt;F267,"Under","Over")</f>
        <v>Under</v>
      </c>
      <c r="I267" s="2"/>
      <c r="J267" s="2" t="str">
        <f>CONCATENATE(ROUND($Q267,2)," = ",J$1)</f>
        <v>35.1 = 166.2</v>
      </c>
      <c r="K267" s="2" t="str">
        <f>CONCATENATE("-",ROUND($Q267,2)," = ",K$1)</f>
        <v>-35.1 = 161.875</v>
      </c>
      <c r="L267" s="21">
        <f>L265</f>
        <v>115.95</v>
      </c>
      <c r="M267" s="20">
        <f t="shared" ref="M267:O267" si="143">D267</f>
        <v>-110</v>
      </c>
      <c r="N267" s="20">
        <f t="shared" si="143"/>
        <v>-2.5</v>
      </c>
      <c r="O267" s="20">
        <f t="shared" si="143"/>
        <v>153.5</v>
      </c>
      <c r="P267" s="2" t="str">
        <f>IF(AND(L267&lt;=O267,K265&lt;=O267,J265&lt;=O267),"Hard Under",IF(AND(L267&lt;=O267,K265&lt;=O267),"Under",IF(AND(L267&gt;=O267,K265&gt;=O267,J265&gt;=O267),"Hard Over",IF(AND(L267&gt;=O267,J265&gt;=O267),"Over"))))</f>
        <v>Hard Under</v>
      </c>
      <c r="Q267" s="21">
        <f>J265-L267</f>
        <v>35.100000000000009</v>
      </c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4" t="s">
        <v>307</v>
      </c>
      <c r="C268" s="4" t="s">
        <v>308</v>
      </c>
      <c r="D268" s="2"/>
      <c r="E268" s="2"/>
      <c r="F268" s="2"/>
      <c r="G268" s="2"/>
      <c r="H268" s="2"/>
      <c r="I268" s="2"/>
      <c r="J268" s="2"/>
      <c r="K268" s="2" t="str">
        <f t="shared" ref="K268:L268" si="144">B268</f>
        <v>Hiroshima Dragon</v>
      </c>
      <c r="L268" s="2" t="str">
        <f t="shared" si="144"/>
        <v>Fighting Eagles</v>
      </c>
      <c r="M268" s="2"/>
      <c r="N268" s="2"/>
      <c r="O268" s="2"/>
      <c r="P268" s="2"/>
      <c r="Q268" s="2">
        <v>2.5</v>
      </c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4"/>
      <c r="C269" s="4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14"/>
      <c r="C270" s="14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1" t="s">
        <v>224</v>
      </c>
      <c r="B271" s="4">
        <v>65</v>
      </c>
      <c r="C271" s="4">
        <v>59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1"/>
      <c r="B273" s="45">
        <v>2021</v>
      </c>
      <c r="C273" s="46"/>
      <c r="D273" s="1"/>
      <c r="E273" s="45" t="s">
        <v>226</v>
      </c>
      <c r="F273" s="46"/>
      <c r="G273" s="1"/>
      <c r="H273" s="45" t="s">
        <v>227</v>
      </c>
      <c r="I273" s="46"/>
      <c r="J273" s="1"/>
      <c r="K273" s="45"/>
      <c r="L273" s="46"/>
      <c r="M273" s="1"/>
      <c r="N273" s="45"/>
      <c r="O273" s="46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4" t="str">
        <f>$B268</f>
        <v>Hiroshima Dragon</v>
      </c>
      <c r="C274" s="4" t="str">
        <f>$C268</f>
        <v>Fighting Eagles</v>
      </c>
      <c r="D274" s="2"/>
      <c r="E274" s="4" t="str">
        <f t="shared" ref="E274:F274" si="145">B274</f>
        <v>Hiroshima Dragon</v>
      </c>
      <c r="F274" s="4" t="str">
        <f t="shared" si="145"/>
        <v>Fighting Eagles</v>
      </c>
      <c r="G274" s="2"/>
      <c r="H274" s="4" t="str">
        <f t="shared" ref="H274:I274" si="146">E274</f>
        <v>Hiroshima Dragon</v>
      </c>
      <c r="I274" s="4" t="str">
        <f t="shared" si="146"/>
        <v>Fighting Eagles</v>
      </c>
      <c r="J274" s="2"/>
      <c r="K274" s="4"/>
      <c r="L274" s="4"/>
      <c r="M274" s="2"/>
      <c r="N274" s="4"/>
      <c r="O274" s="4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1" t="s">
        <v>228</v>
      </c>
      <c r="B275" s="2"/>
      <c r="C275" s="2"/>
      <c r="D275" s="2"/>
      <c r="E275" s="2">
        <v>78.3</v>
      </c>
      <c r="F275" s="2">
        <v>74.8</v>
      </c>
      <c r="G275" s="2"/>
      <c r="H275" s="2">
        <v>80.7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1" t="s">
        <v>229</v>
      </c>
      <c r="B276" s="2"/>
      <c r="C276" s="2"/>
      <c r="D276" s="2"/>
      <c r="E276" s="2">
        <v>79.5</v>
      </c>
      <c r="F276" s="2">
        <v>69.5</v>
      </c>
      <c r="G276" s="2"/>
      <c r="H276" s="2">
        <v>81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1" t="s">
        <v>6</v>
      </c>
      <c r="B277" s="2">
        <f t="shared" ref="B277:C277" si="147">SUM(B275:B276)</f>
        <v>0</v>
      </c>
      <c r="C277" s="2">
        <f t="shared" si="147"/>
        <v>0</v>
      </c>
      <c r="D277" s="2"/>
      <c r="E277" s="2">
        <f t="shared" ref="E277:F277" si="148">SUM(E275:E276)</f>
        <v>157.80000000000001</v>
      </c>
      <c r="F277" s="2">
        <f t="shared" si="148"/>
        <v>144.30000000000001</v>
      </c>
      <c r="G277" s="2"/>
      <c r="H277" s="2">
        <f t="shared" ref="H277:I277" si="149">SUM(H275:H276)</f>
        <v>161.69999999999999</v>
      </c>
      <c r="I277" s="2">
        <f t="shared" si="149"/>
        <v>0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>
        <f>(B277+C277)/2</f>
        <v>0</v>
      </c>
      <c r="C278" s="2"/>
      <c r="D278" s="2"/>
      <c r="E278" s="2">
        <f>(E277+F277)/2</f>
        <v>151.05000000000001</v>
      </c>
      <c r="F278" s="2"/>
      <c r="G278" s="2"/>
      <c r="H278" s="2">
        <f>(H277+I277)/2</f>
        <v>80.849999999999994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6" t="s">
        <v>228</v>
      </c>
      <c r="B281" s="2">
        <f t="shared" ref="B281:C281" si="150">B275</f>
        <v>0</v>
      </c>
      <c r="C281" s="2">
        <f t="shared" si="150"/>
        <v>0</v>
      </c>
      <c r="D281" s="2"/>
      <c r="E281" s="2">
        <f t="shared" ref="E281:F281" si="151">E275</f>
        <v>78.3</v>
      </c>
      <c r="F281" s="2">
        <f t="shared" si="151"/>
        <v>74.8</v>
      </c>
      <c r="G281" s="2"/>
      <c r="H281" s="2">
        <f t="shared" ref="H281:I281" si="152">H275</f>
        <v>80.7</v>
      </c>
      <c r="I281" s="2">
        <f t="shared" si="152"/>
        <v>0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6" t="s">
        <v>230</v>
      </c>
      <c r="B282" s="2">
        <f>C281</f>
        <v>0</v>
      </c>
      <c r="C282" s="2">
        <f>B281</f>
        <v>0</v>
      </c>
      <c r="D282" s="2"/>
      <c r="E282" s="2">
        <f>F281</f>
        <v>74.8</v>
      </c>
      <c r="F282" s="2">
        <f>E281</f>
        <v>78.3</v>
      </c>
      <c r="G282" s="2"/>
      <c r="H282" s="2">
        <f>I281</f>
        <v>0</v>
      </c>
      <c r="I282" s="2">
        <f>H281</f>
        <v>80.7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1" t="s">
        <v>6</v>
      </c>
      <c r="B283" s="2">
        <f t="shared" ref="B283:C283" si="153">SUM(B281:B282)</f>
        <v>0</v>
      </c>
      <c r="C283" s="2">
        <f t="shared" si="153"/>
        <v>0</v>
      </c>
      <c r="D283" s="2"/>
      <c r="E283" s="2">
        <f t="shared" ref="E283:F283" si="154">SUM(E281:E282)</f>
        <v>153.1</v>
      </c>
      <c r="F283" s="2">
        <f t="shared" si="154"/>
        <v>153.1</v>
      </c>
      <c r="G283" s="2"/>
      <c r="H283" s="2">
        <f t="shared" ref="H283:I283" si="155">SUM(H281:H282)</f>
        <v>80.7</v>
      </c>
      <c r="I283" s="2">
        <f t="shared" si="155"/>
        <v>80.7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>
        <f>(B283+C283)/2</f>
        <v>0</v>
      </c>
      <c r="C284" s="2"/>
      <c r="D284" s="2"/>
      <c r="E284" s="2">
        <f>(E283+F283)/2</f>
        <v>153.1</v>
      </c>
      <c r="F284" s="2"/>
      <c r="G284" s="2"/>
      <c r="H284" s="2">
        <f>(H283+I283)/2</f>
        <v>80.7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0">
        <f>AVERAGE(B284,B278)</f>
        <v>0</v>
      </c>
      <c r="C286" s="2"/>
      <c r="D286" s="2"/>
      <c r="E286" s="20">
        <f>AVERAGE(E284,E278)</f>
        <v>152.07499999999999</v>
      </c>
      <c r="F286" s="2"/>
      <c r="G286" s="2"/>
      <c r="H286" s="20">
        <f>AVERAGE(H284,H278)</f>
        <v>80.775000000000006</v>
      </c>
      <c r="I286" s="2"/>
      <c r="J286" s="2"/>
      <c r="K286" s="20"/>
      <c r="L286" s="2"/>
      <c r="M286" s="2"/>
      <c r="N286" s="20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6"/>
      <c r="B289" s="27"/>
      <c r="C289" s="21" t="e">
        <f>AVERAGE(A289,B289)</f>
        <v>#DIV/0!</v>
      </c>
      <c r="D289" s="2"/>
      <c r="E289" s="2"/>
      <c r="F289" s="2"/>
      <c r="G289" s="2"/>
      <c r="H289" s="2"/>
      <c r="I289" s="2"/>
      <c r="J289" s="2">
        <f>IF($H302&gt;$E302,$H302,$E302)</f>
        <v>170.4</v>
      </c>
      <c r="K289" s="2">
        <f>IF($H302&lt;$E302,$H302,$E302)</f>
        <v>167.54999999999998</v>
      </c>
      <c r="L289" s="21">
        <f>AVERAGE(J289,K289)</f>
        <v>168.97499999999999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18" t="s">
        <v>212</v>
      </c>
      <c r="B290" s="19" t="s">
        <v>213</v>
      </c>
      <c r="C290" s="18" t="s">
        <v>214</v>
      </c>
      <c r="D290" s="1" t="s">
        <v>215</v>
      </c>
      <c r="E290" s="1" t="s">
        <v>216</v>
      </c>
      <c r="F290" s="1" t="s">
        <v>217</v>
      </c>
      <c r="G290" s="1" t="s">
        <v>282</v>
      </c>
      <c r="H290" s="1" t="s">
        <v>218</v>
      </c>
      <c r="I290" s="1"/>
      <c r="J290" s="18" t="s">
        <v>212</v>
      </c>
      <c r="K290" s="19" t="s">
        <v>213</v>
      </c>
      <c r="L290" s="18" t="s">
        <v>214</v>
      </c>
      <c r="M290" s="1" t="s">
        <v>215</v>
      </c>
      <c r="N290" s="1" t="s">
        <v>216</v>
      </c>
      <c r="O290" s="1" t="s">
        <v>217</v>
      </c>
      <c r="P290" s="1" t="s">
        <v>218</v>
      </c>
      <c r="Q290" s="1" t="s">
        <v>219</v>
      </c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">
      <c r="A291" s="2" t="str">
        <f>CONCATENATE(ROUND($Q292,2)," = ",A289)</f>
        <v xml:space="preserve">0 = </v>
      </c>
      <c r="B291" s="2" t="str">
        <f>CONCATENATE("-",ROUND($Q292,2)," = ",B289)</f>
        <v xml:space="preserve">-0 = </v>
      </c>
      <c r="C291" s="9" t="e">
        <f>C289</f>
        <v>#DIV/0!</v>
      </c>
      <c r="D291" s="2">
        <v>-110</v>
      </c>
      <c r="E291" s="2">
        <v>-2.5</v>
      </c>
      <c r="F291" s="20">
        <v>165</v>
      </c>
      <c r="G291" s="2" t="e">
        <f>IF(AND(C291&lt;=O291,B289&lt;=O291,A289&lt;=O291),"Hard Under",IF(AND(C291&lt;=O291,B289&lt;=O291),"Under",IF(AND(C291&gt;=O291,B289&gt;=O291,A289&gt;=O291),"Hard Over",IF(AND(C291&gt;=O291,A289&gt;=O291),"Over"))))</f>
        <v>#DIV/0!</v>
      </c>
      <c r="H291" s="2" t="str">
        <f>IF(B295+C295&lt;F291,"Under","Over")</f>
        <v>Under</v>
      </c>
      <c r="I291" s="2"/>
      <c r="J291" s="2" t="str">
        <f>CONCATENATE(ROUND($Q291,2)," = ",J$1)</f>
        <v>1.43 = 166.2</v>
      </c>
      <c r="K291" s="2" t="str">
        <f>CONCATENATE("-",ROUND($Q291,2)," = ",K$1)</f>
        <v>-1.43 = 161.875</v>
      </c>
      <c r="L291" s="21">
        <f>L289</f>
        <v>168.97499999999999</v>
      </c>
      <c r="M291" s="20">
        <f t="shared" ref="M291:O291" si="156">D291</f>
        <v>-110</v>
      </c>
      <c r="N291" s="20">
        <f t="shared" si="156"/>
        <v>-2.5</v>
      </c>
      <c r="O291" s="20">
        <f t="shared" si="156"/>
        <v>165</v>
      </c>
      <c r="P291" s="2" t="str">
        <f>IF(AND(L291&lt;=O291,K289&lt;=O291,J289&lt;=O291),"Hard Under",IF(AND(L291&lt;=O291,K289&lt;=O291),"Under",IF(AND(L291&gt;=O291,K289&gt;=O291,J289&gt;=O291),"Hard Over",IF(AND(L291&gt;=O291,J289&gt;=O291),"Over"))))</f>
        <v>Hard Over</v>
      </c>
      <c r="Q291" s="21">
        <f>J289-L291</f>
        <v>1.4250000000000114</v>
      </c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4" t="s">
        <v>309</v>
      </c>
      <c r="C292" s="4" t="s">
        <v>310</v>
      </c>
      <c r="D292" s="2"/>
      <c r="E292" s="2"/>
      <c r="F292" s="2"/>
      <c r="G292" s="2"/>
      <c r="H292" s="2"/>
      <c r="I292" s="2"/>
      <c r="J292" s="2"/>
      <c r="K292" s="2" t="str">
        <f t="shared" ref="K292:L292" si="157">B292</f>
        <v>Chiba Jets</v>
      </c>
      <c r="L292" s="2" t="str">
        <f t="shared" si="157"/>
        <v>Shiga Lake Stars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4"/>
      <c r="C293" s="4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14"/>
      <c r="C294" s="14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1" t="s">
        <v>224</v>
      </c>
      <c r="B295" s="4">
        <v>103</v>
      </c>
      <c r="C295" s="4">
        <v>59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1"/>
      <c r="B297" s="45">
        <v>2021</v>
      </c>
      <c r="C297" s="46"/>
      <c r="D297" s="1"/>
      <c r="E297" s="45" t="s">
        <v>226</v>
      </c>
      <c r="F297" s="46"/>
      <c r="G297" s="1"/>
      <c r="H297" s="45" t="s">
        <v>227</v>
      </c>
      <c r="I297" s="46"/>
      <c r="J297" s="1"/>
      <c r="K297" s="45"/>
      <c r="L297" s="46"/>
      <c r="M297" s="1"/>
      <c r="N297" s="45"/>
      <c r="O297" s="46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4" t="str">
        <f>$B292</f>
        <v>Chiba Jets</v>
      </c>
      <c r="C298" s="4" t="str">
        <f>$C292</f>
        <v>Shiga Lake Stars</v>
      </c>
      <c r="D298" s="2"/>
      <c r="E298" s="4" t="str">
        <f t="shared" ref="E298:F298" si="158">B298</f>
        <v>Chiba Jets</v>
      </c>
      <c r="F298" s="4" t="str">
        <f t="shared" si="158"/>
        <v>Shiga Lake Stars</v>
      </c>
      <c r="G298" s="2"/>
      <c r="H298" s="4" t="str">
        <f t="shared" ref="H298:I298" si="159">E298</f>
        <v>Chiba Jets</v>
      </c>
      <c r="I298" s="4" t="str">
        <f t="shared" si="159"/>
        <v>Shiga Lake Stars</v>
      </c>
      <c r="J298" s="2"/>
      <c r="K298" s="4"/>
      <c r="L298" s="4"/>
      <c r="M298" s="2"/>
      <c r="N298" s="4"/>
      <c r="O298" s="4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1" t="s">
        <v>228</v>
      </c>
      <c r="B299" s="2"/>
      <c r="C299" s="2"/>
      <c r="D299" s="2"/>
      <c r="E299" s="2">
        <v>82.8</v>
      </c>
      <c r="F299" s="2">
        <v>86.3</v>
      </c>
      <c r="G299" s="2"/>
      <c r="H299" s="2">
        <v>87.3</v>
      </c>
      <c r="I299" s="2">
        <v>80.3</v>
      </c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1" t="s">
        <v>229</v>
      </c>
      <c r="B300" s="2"/>
      <c r="C300" s="2"/>
      <c r="D300" s="2"/>
      <c r="E300" s="2">
        <v>82.2</v>
      </c>
      <c r="F300" s="2">
        <v>89.5</v>
      </c>
      <c r="G300" s="2"/>
      <c r="H300" s="2">
        <v>76.900000000000006</v>
      </c>
      <c r="I300" s="2">
        <v>90.6</v>
      </c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1" t="s">
        <v>6</v>
      </c>
      <c r="B301" s="2">
        <f t="shared" ref="B301:C301" si="160">SUM(B299:B300)</f>
        <v>0</v>
      </c>
      <c r="C301" s="2">
        <f t="shared" si="160"/>
        <v>0</v>
      </c>
      <c r="D301" s="2"/>
      <c r="E301" s="2">
        <f t="shared" ref="E301:F301" si="161">SUM(E299:E300)</f>
        <v>165</v>
      </c>
      <c r="F301" s="2">
        <f t="shared" si="161"/>
        <v>175.8</v>
      </c>
      <c r="G301" s="2"/>
      <c r="H301" s="2">
        <f t="shared" ref="H301:I301" si="162">SUM(H299:H300)</f>
        <v>164.2</v>
      </c>
      <c r="I301" s="2">
        <f t="shared" si="162"/>
        <v>170.89999999999998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>
        <f>(B301+C301)/2</f>
        <v>0</v>
      </c>
      <c r="C302" s="2"/>
      <c r="D302" s="2"/>
      <c r="E302" s="2">
        <f>(E301+F301)/2</f>
        <v>170.4</v>
      </c>
      <c r="F302" s="2"/>
      <c r="G302" s="2"/>
      <c r="H302" s="2">
        <f>(H301+I301)/2</f>
        <v>167.54999999999998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6" t="s">
        <v>228</v>
      </c>
      <c r="B305" s="2">
        <f t="shared" ref="B305:C305" si="163">B299</f>
        <v>0</v>
      </c>
      <c r="C305" s="2">
        <f t="shared" si="163"/>
        <v>0</v>
      </c>
      <c r="D305" s="2"/>
      <c r="E305" s="2">
        <f t="shared" ref="E305:F305" si="164">E299</f>
        <v>82.8</v>
      </c>
      <c r="F305" s="2">
        <f t="shared" si="164"/>
        <v>86.3</v>
      </c>
      <c r="G305" s="2"/>
      <c r="H305" s="2">
        <f t="shared" ref="H305:I305" si="165">H299</f>
        <v>87.3</v>
      </c>
      <c r="I305" s="2">
        <f t="shared" si="165"/>
        <v>80.3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6" t="s">
        <v>230</v>
      </c>
      <c r="B306" s="2">
        <f>C305</f>
        <v>0</v>
      </c>
      <c r="C306" s="2">
        <f>B305</f>
        <v>0</v>
      </c>
      <c r="D306" s="2"/>
      <c r="E306" s="2">
        <f>F305</f>
        <v>86.3</v>
      </c>
      <c r="F306" s="2">
        <f>E305</f>
        <v>82.8</v>
      </c>
      <c r="G306" s="2"/>
      <c r="H306" s="2">
        <f>I305</f>
        <v>80.3</v>
      </c>
      <c r="I306" s="2">
        <f>H305</f>
        <v>87.3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1" t="s">
        <v>6</v>
      </c>
      <c r="B307" s="2">
        <f t="shared" ref="B307:C307" si="166">SUM(B305:B306)</f>
        <v>0</v>
      </c>
      <c r="C307" s="2">
        <f t="shared" si="166"/>
        <v>0</v>
      </c>
      <c r="D307" s="2"/>
      <c r="E307" s="2">
        <f t="shared" ref="E307:F307" si="167">SUM(E305:E306)</f>
        <v>169.1</v>
      </c>
      <c r="F307" s="2">
        <f t="shared" si="167"/>
        <v>169.1</v>
      </c>
      <c r="G307" s="2"/>
      <c r="H307" s="2">
        <f t="shared" ref="H307:I307" si="168">SUM(H305:H306)</f>
        <v>167.6</v>
      </c>
      <c r="I307" s="2">
        <f t="shared" si="168"/>
        <v>167.6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>
        <f>(B307+C307)/2</f>
        <v>0</v>
      </c>
      <c r="C308" s="2"/>
      <c r="D308" s="2"/>
      <c r="E308" s="2">
        <f>(E307+F307)/2</f>
        <v>169.1</v>
      </c>
      <c r="F308" s="2"/>
      <c r="G308" s="2"/>
      <c r="H308" s="2">
        <f>(H307+I307)/2</f>
        <v>167.6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0">
        <f>AVERAGE(B308,B302)</f>
        <v>0</v>
      </c>
      <c r="C310" s="2"/>
      <c r="D310" s="2"/>
      <c r="E310" s="20">
        <f>AVERAGE(E308,E302)</f>
        <v>169.75</v>
      </c>
      <c r="F310" s="2"/>
      <c r="G310" s="2"/>
      <c r="H310" s="20">
        <f>AVERAGE(H308,H302)</f>
        <v>167.57499999999999</v>
      </c>
      <c r="I310" s="2"/>
      <c r="J310" s="2"/>
      <c r="K310" s="20"/>
      <c r="L310" s="2"/>
      <c r="M310" s="2"/>
      <c r="N310" s="20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6"/>
      <c r="B313" s="27"/>
      <c r="C313" s="21" t="e">
        <f>AVERAGE(A313,B313)</f>
        <v>#DIV/0!</v>
      </c>
      <c r="D313" s="2"/>
      <c r="E313" s="2"/>
      <c r="F313" s="2"/>
      <c r="G313" s="2"/>
      <c r="H313" s="2"/>
      <c r="I313" s="2"/>
      <c r="J313" s="2">
        <f>IF($H326&gt;$E326,$H326,$E326)</f>
        <v>163.05000000000001</v>
      </c>
      <c r="K313" s="2">
        <f>IF($H326&lt;$E326,$H326,$E326)</f>
        <v>153.1</v>
      </c>
      <c r="L313" s="21">
        <f>AVERAGE(J313,K313)</f>
        <v>158.07499999999999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18" t="s">
        <v>212</v>
      </c>
      <c r="B314" s="19" t="s">
        <v>213</v>
      </c>
      <c r="C314" s="18" t="s">
        <v>214</v>
      </c>
      <c r="D314" s="1" t="s">
        <v>215</v>
      </c>
      <c r="E314" s="1" t="s">
        <v>216</v>
      </c>
      <c r="F314" s="1" t="s">
        <v>217</v>
      </c>
      <c r="G314" s="1" t="s">
        <v>282</v>
      </c>
      <c r="H314" s="1" t="s">
        <v>218</v>
      </c>
      <c r="I314" s="1"/>
      <c r="J314" s="18" t="s">
        <v>212</v>
      </c>
      <c r="K314" s="19" t="s">
        <v>213</v>
      </c>
      <c r="L314" s="18" t="s">
        <v>214</v>
      </c>
      <c r="M314" s="1" t="s">
        <v>215</v>
      </c>
      <c r="N314" s="1" t="s">
        <v>216</v>
      </c>
      <c r="O314" s="1" t="s">
        <v>217</v>
      </c>
      <c r="P314" s="1" t="s">
        <v>218</v>
      </c>
      <c r="Q314" s="1" t="s">
        <v>219</v>
      </c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">
      <c r="A315" s="2" t="str">
        <f>CONCATENATE(ROUND($Q316,2)," = ",A313)</f>
        <v xml:space="preserve">6.5 = </v>
      </c>
      <c r="B315" s="2" t="str">
        <f>CONCATENATE("-",ROUND($Q316,2)," = ",B313)</f>
        <v xml:space="preserve">-6.5 = </v>
      </c>
      <c r="C315" s="9" t="e">
        <f>C313</f>
        <v>#DIV/0!</v>
      </c>
      <c r="D315" s="2">
        <v>-110</v>
      </c>
      <c r="E315" s="2">
        <v>-2.5</v>
      </c>
      <c r="F315" s="20">
        <v>156.5</v>
      </c>
      <c r="G315" s="2" t="e">
        <f>IF(AND(C315&lt;=O315,B313&lt;=O315,A313&lt;=O315),"Hard Under",IF(AND(C315&lt;=O315,B313&lt;=O315),"Under",IF(AND(C315&gt;=O315,B313&gt;=O315,A313&gt;=O315),"Hard Over",IF(AND(C315&gt;=O315,A313&gt;=O315),"Over"))))</f>
        <v>#DIV/0!</v>
      </c>
      <c r="H315" s="2" t="str">
        <f>IF(B319+C319&lt;F315,"Under","Over")</f>
        <v>Under</v>
      </c>
      <c r="I315" s="2"/>
      <c r="J315" s="2" t="str">
        <f>CONCATENATE(ROUND($Q315,2)," = ",J$1)</f>
        <v>4.98 = 166.2</v>
      </c>
      <c r="K315" s="2" t="str">
        <f>CONCATENATE("-",ROUND($Q315,2)," = ",K$1)</f>
        <v>-4.98 = 161.875</v>
      </c>
      <c r="L315" s="21">
        <f>L313</f>
        <v>158.07499999999999</v>
      </c>
      <c r="M315" s="20">
        <f t="shared" ref="M315:O315" si="169">D315</f>
        <v>-110</v>
      </c>
      <c r="N315" s="20">
        <f t="shared" si="169"/>
        <v>-2.5</v>
      </c>
      <c r="O315" s="20">
        <f t="shared" si="169"/>
        <v>156.5</v>
      </c>
      <c r="P315" s="2" t="str">
        <f>IF(AND(L315&lt;=O315,K313&lt;=O315,J313&lt;=O315),"Hard Under",IF(AND(L315&lt;=O315,K313&lt;=O315),"Under",IF(AND(L315&gt;=O315,K313&gt;=O315,J313&gt;=O315),"Hard Over",IF(AND(L315&gt;=O315,J313&gt;=O315),"Over"))))</f>
        <v>Over</v>
      </c>
      <c r="Q315" s="21">
        <f>J313-L315</f>
        <v>4.9750000000000227</v>
      </c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4" t="s">
        <v>311</v>
      </c>
      <c r="C316" s="4" t="s">
        <v>312</v>
      </c>
      <c r="D316" s="2"/>
      <c r="E316" s="2"/>
      <c r="F316" s="2"/>
      <c r="G316" s="2"/>
      <c r="H316" s="2"/>
      <c r="I316" s="2"/>
      <c r="J316" s="2"/>
      <c r="K316" s="2" t="str">
        <f t="shared" ref="K316:L316" si="170">B316</f>
        <v>Kawasaki Brave</v>
      </c>
      <c r="L316" s="2" t="str">
        <f t="shared" si="170"/>
        <v>Mikawa Sea</v>
      </c>
      <c r="M316" s="2"/>
      <c r="N316" s="2"/>
      <c r="O316" s="2"/>
      <c r="P316" s="2"/>
      <c r="Q316" s="2">
        <v>6.5</v>
      </c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4"/>
      <c r="C317" s="4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14"/>
      <c r="C318" s="14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1" t="s">
        <v>224</v>
      </c>
      <c r="B319" s="4">
        <v>75</v>
      </c>
      <c r="C319" s="4">
        <v>77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1"/>
      <c r="B321" s="45">
        <v>2021</v>
      </c>
      <c r="C321" s="46"/>
      <c r="D321" s="1"/>
      <c r="E321" s="45" t="s">
        <v>226</v>
      </c>
      <c r="F321" s="46"/>
      <c r="G321" s="1"/>
      <c r="H321" s="45" t="s">
        <v>227</v>
      </c>
      <c r="I321" s="46"/>
      <c r="J321" s="1"/>
      <c r="K321" s="45"/>
      <c r="L321" s="46"/>
      <c r="M321" s="1"/>
      <c r="N321" s="45"/>
      <c r="O321" s="46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4" t="str">
        <f>$B316</f>
        <v>Kawasaki Brave</v>
      </c>
      <c r="C322" s="4" t="str">
        <f>$C316</f>
        <v>Mikawa Sea</v>
      </c>
      <c r="D322" s="2"/>
      <c r="E322" s="4" t="str">
        <f t="shared" ref="E322:F322" si="171">B322</f>
        <v>Kawasaki Brave</v>
      </c>
      <c r="F322" s="4" t="str">
        <f t="shared" si="171"/>
        <v>Mikawa Sea</v>
      </c>
      <c r="G322" s="2"/>
      <c r="H322" s="4" t="str">
        <f t="shared" ref="H322:I322" si="172">E322</f>
        <v>Kawasaki Brave</v>
      </c>
      <c r="I322" s="4" t="str">
        <f t="shared" si="172"/>
        <v>Mikawa Sea</v>
      </c>
      <c r="J322" s="2"/>
      <c r="K322" s="4"/>
      <c r="L322" s="4"/>
      <c r="M322" s="2"/>
      <c r="N322" s="4"/>
      <c r="O322" s="4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1" t="s">
        <v>228</v>
      </c>
      <c r="B323" s="2"/>
      <c r="C323" s="2"/>
      <c r="D323" s="2"/>
      <c r="E323" s="2">
        <v>76.599999999999994</v>
      </c>
      <c r="F323" s="2">
        <v>75</v>
      </c>
      <c r="G323" s="2"/>
      <c r="H323" s="2">
        <v>87.7</v>
      </c>
      <c r="I323" s="2">
        <v>81.900000000000006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1" t="s">
        <v>229</v>
      </c>
      <c r="B324" s="2"/>
      <c r="C324" s="2"/>
      <c r="D324" s="2"/>
      <c r="E324" s="2">
        <v>76</v>
      </c>
      <c r="F324" s="2">
        <v>78.599999999999994</v>
      </c>
      <c r="G324" s="2"/>
      <c r="H324" s="2">
        <v>76.599999999999994</v>
      </c>
      <c r="I324" s="2">
        <v>79.900000000000006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1" t="s">
        <v>6</v>
      </c>
      <c r="B325" s="2">
        <f t="shared" ref="B325:C325" si="173">SUM(B323:B324)</f>
        <v>0</v>
      </c>
      <c r="C325" s="2">
        <f t="shared" si="173"/>
        <v>0</v>
      </c>
      <c r="D325" s="2"/>
      <c r="E325" s="2">
        <f t="shared" ref="E325:F325" si="174">SUM(E323:E324)</f>
        <v>152.6</v>
      </c>
      <c r="F325" s="2">
        <f t="shared" si="174"/>
        <v>153.6</v>
      </c>
      <c r="G325" s="2"/>
      <c r="H325" s="2">
        <f t="shared" ref="H325:I325" si="175">SUM(H323:H324)</f>
        <v>164.3</v>
      </c>
      <c r="I325" s="2">
        <f t="shared" si="175"/>
        <v>161.80000000000001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>
        <f>(B325+C325)/2</f>
        <v>0</v>
      </c>
      <c r="C326" s="2"/>
      <c r="D326" s="2"/>
      <c r="E326" s="2">
        <f>(E325+F325)/2</f>
        <v>153.1</v>
      </c>
      <c r="F326" s="2"/>
      <c r="G326" s="2"/>
      <c r="H326" s="2">
        <f>(H325+I325)/2</f>
        <v>163.05000000000001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6" t="s">
        <v>228</v>
      </c>
      <c r="B329" s="2">
        <f t="shared" ref="B329:C329" si="176">B323</f>
        <v>0</v>
      </c>
      <c r="C329" s="2">
        <f t="shared" si="176"/>
        <v>0</v>
      </c>
      <c r="D329" s="2"/>
      <c r="E329" s="2">
        <f t="shared" ref="E329:F329" si="177">E323</f>
        <v>76.599999999999994</v>
      </c>
      <c r="F329" s="2">
        <f t="shared" si="177"/>
        <v>75</v>
      </c>
      <c r="G329" s="2"/>
      <c r="H329" s="2">
        <f t="shared" ref="H329:I329" si="178">H323</f>
        <v>87.7</v>
      </c>
      <c r="I329" s="2">
        <f t="shared" si="178"/>
        <v>81.900000000000006</v>
      </c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6" t="s">
        <v>230</v>
      </c>
      <c r="B330" s="2">
        <f>C329</f>
        <v>0</v>
      </c>
      <c r="C330" s="2">
        <f>B329</f>
        <v>0</v>
      </c>
      <c r="D330" s="2"/>
      <c r="E330" s="2">
        <f>F329</f>
        <v>75</v>
      </c>
      <c r="F330" s="2">
        <f>E329</f>
        <v>76.599999999999994</v>
      </c>
      <c r="G330" s="2"/>
      <c r="H330" s="2">
        <f>I329</f>
        <v>81.900000000000006</v>
      </c>
      <c r="I330" s="2">
        <f>H329</f>
        <v>87.7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1" t="s">
        <v>6</v>
      </c>
      <c r="B331" s="2">
        <f t="shared" ref="B331:C331" si="179">SUM(B329:B330)</f>
        <v>0</v>
      </c>
      <c r="C331" s="2">
        <f t="shared" si="179"/>
        <v>0</v>
      </c>
      <c r="D331" s="2"/>
      <c r="E331" s="2">
        <f t="shared" ref="E331:F331" si="180">SUM(E329:E330)</f>
        <v>151.6</v>
      </c>
      <c r="F331" s="2">
        <f t="shared" si="180"/>
        <v>151.6</v>
      </c>
      <c r="G331" s="2"/>
      <c r="H331" s="2">
        <f t="shared" ref="H331:I331" si="181">SUM(H329:H330)</f>
        <v>169.60000000000002</v>
      </c>
      <c r="I331" s="2">
        <f t="shared" si="181"/>
        <v>169.60000000000002</v>
      </c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>
        <f>(B331+C331)/2</f>
        <v>0</v>
      </c>
      <c r="C332" s="2"/>
      <c r="D332" s="2"/>
      <c r="E332" s="2">
        <f>(E331+F331)/2</f>
        <v>151.6</v>
      </c>
      <c r="F332" s="2"/>
      <c r="G332" s="2"/>
      <c r="H332" s="2">
        <f>(H331+I331)/2</f>
        <v>169.60000000000002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0">
        <f>AVERAGE(B332,B326)</f>
        <v>0</v>
      </c>
      <c r="C334" s="2"/>
      <c r="D334" s="2"/>
      <c r="E334" s="20">
        <f>AVERAGE(E332,E326)</f>
        <v>152.35</v>
      </c>
      <c r="F334" s="2"/>
      <c r="G334" s="2"/>
      <c r="H334" s="20">
        <f>AVERAGE(H332,H326)</f>
        <v>166.32500000000002</v>
      </c>
      <c r="I334" s="2"/>
      <c r="J334" s="2"/>
      <c r="K334" s="20"/>
      <c r="L334" s="2"/>
      <c r="M334" s="2"/>
      <c r="N334" s="20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6"/>
      <c r="B337" s="27"/>
      <c r="C337" s="21" t="e">
        <f>AVERAGE(A337,B337)</f>
        <v>#DIV/0!</v>
      </c>
      <c r="D337" s="2"/>
      <c r="E337" s="2"/>
      <c r="F337" s="2"/>
      <c r="G337" s="2"/>
      <c r="H337" s="2"/>
      <c r="I337" s="2"/>
      <c r="J337" s="2">
        <f>IF($H350&gt;$E350,$H350,$E350)</f>
        <v>160.85</v>
      </c>
      <c r="K337" s="2">
        <f>IF($H350&lt;$E350,$H350,$E350)</f>
        <v>159.69999999999999</v>
      </c>
      <c r="L337" s="21">
        <f>AVERAGE(J337,K337)</f>
        <v>160.27499999999998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18" t="s">
        <v>212</v>
      </c>
      <c r="B338" s="19" t="s">
        <v>213</v>
      </c>
      <c r="C338" s="18" t="s">
        <v>214</v>
      </c>
      <c r="D338" s="1" t="s">
        <v>215</v>
      </c>
      <c r="E338" s="1" t="s">
        <v>216</v>
      </c>
      <c r="F338" s="1" t="s">
        <v>217</v>
      </c>
      <c r="G338" s="1" t="s">
        <v>282</v>
      </c>
      <c r="H338" s="1" t="s">
        <v>218</v>
      </c>
      <c r="I338" s="1"/>
      <c r="J338" s="18" t="s">
        <v>212</v>
      </c>
      <c r="K338" s="19" t="s">
        <v>213</v>
      </c>
      <c r="L338" s="18" t="s">
        <v>214</v>
      </c>
      <c r="M338" s="1" t="s">
        <v>215</v>
      </c>
      <c r="N338" s="1" t="s">
        <v>216</v>
      </c>
      <c r="O338" s="1" t="s">
        <v>217</v>
      </c>
      <c r="P338" s="1" t="s">
        <v>218</v>
      </c>
      <c r="Q338" s="1" t="s">
        <v>219</v>
      </c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">
      <c r="A339" s="2" t="str">
        <f>CONCATENATE(ROUND($Q340,2)," = ",A337)</f>
        <v xml:space="preserve">0 = </v>
      </c>
      <c r="B339" s="2" t="str">
        <f>CONCATENATE("-",ROUND($Q340,2)," = ",B337)</f>
        <v xml:space="preserve">-0 = </v>
      </c>
      <c r="C339" s="9" t="e">
        <f>C337</f>
        <v>#DIV/0!</v>
      </c>
      <c r="D339" s="2">
        <v>-110</v>
      </c>
      <c r="E339" s="2">
        <v>-2.5</v>
      </c>
      <c r="F339" s="20">
        <v>162.5</v>
      </c>
      <c r="G339" s="2" t="e">
        <f>IF(AND(C339&lt;=O339,B337&lt;=O339,A337&lt;=O339),"Hard Under",IF(AND(C339&lt;=O339,B337&lt;=O339),"Under",IF(AND(C339&gt;=O339,B337&gt;=O339,A337&gt;=O339),"Hard Over",IF(AND(C339&gt;=O339,A337&gt;=O339),"Over"))))</f>
        <v>#DIV/0!</v>
      </c>
      <c r="H339" s="2" t="str">
        <f>IF(B343+C343&lt;F339,"Under","Over")</f>
        <v>Over</v>
      </c>
      <c r="I339" s="2"/>
      <c r="J339" s="2" t="str">
        <f>CONCATENATE(ROUND($Q339,2)," = ",J$1)</f>
        <v>0.58 = 166.2</v>
      </c>
      <c r="K339" s="2" t="str">
        <f>CONCATENATE("-",ROUND($Q339,2)," = ",K$1)</f>
        <v>-0.58 = 161.875</v>
      </c>
      <c r="L339" s="21">
        <f>L337</f>
        <v>160.27499999999998</v>
      </c>
      <c r="M339" s="20">
        <f t="shared" ref="M339:O339" si="182">D339</f>
        <v>-110</v>
      </c>
      <c r="N339" s="20">
        <f t="shared" si="182"/>
        <v>-2.5</v>
      </c>
      <c r="O339" s="20">
        <f t="shared" si="182"/>
        <v>162.5</v>
      </c>
      <c r="P339" s="2" t="str">
        <f>IF(AND(L339&lt;=O339,K337&lt;=O339,J337&lt;=O339),"Hard Under",IF(AND(L339&lt;=O339,K337&lt;=O339),"Under",IF(AND(L339&gt;=O339,K337&gt;=O339,J337&gt;=O339),"Hard Over",IF(AND(L339&gt;=O339,J337&gt;=O339),"Over"))))</f>
        <v>Hard Under</v>
      </c>
      <c r="Q339" s="21">
        <f>J337-L339</f>
        <v>0.57500000000001705</v>
      </c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4" t="s">
        <v>313</v>
      </c>
      <c r="C340" s="4" t="s">
        <v>314</v>
      </c>
      <c r="D340" s="2"/>
      <c r="E340" s="2"/>
      <c r="F340" s="2"/>
      <c r="G340" s="2"/>
      <c r="H340" s="2"/>
      <c r="I340" s="2"/>
      <c r="J340" s="2"/>
      <c r="K340" s="2" t="str">
        <f t="shared" ref="K340:L340" si="183">B340</f>
        <v>Sun Rockers</v>
      </c>
      <c r="L340" s="2" t="str">
        <f t="shared" si="183"/>
        <v>Shimane Susanoo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4"/>
      <c r="C341" s="4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14"/>
      <c r="C342" s="14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1" t="s">
        <v>224</v>
      </c>
      <c r="B343" s="4">
        <v>79</v>
      </c>
      <c r="C343" s="4">
        <v>95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1"/>
      <c r="B345" s="45">
        <v>2021</v>
      </c>
      <c r="C345" s="46"/>
      <c r="D345" s="1"/>
      <c r="E345" s="45" t="s">
        <v>226</v>
      </c>
      <c r="F345" s="46"/>
      <c r="G345" s="1"/>
      <c r="H345" s="45" t="s">
        <v>227</v>
      </c>
      <c r="I345" s="46"/>
      <c r="J345" s="1"/>
      <c r="K345" s="45"/>
      <c r="L345" s="46"/>
      <c r="M345" s="1"/>
      <c r="N345" s="45"/>
      <c r="O345" s="46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4" t="str">
        <f>$B340</f>
        <v>Sun Rockers</v>
      </c>
      <c r="C346" s="4" t="str">
        <f>$C340</f>
        <v>Shimane Susanoo</v>
      </c>
      <c r="D346" s="2"/>
      <c r="E346" s="4" t="str">
        <f t="shared" ref="E346:F346" si="184">B346</f>
        <v>Sun Rockers</v>
      </c>
      <c r="F346" s="4" t="str">
        <f t="shared" si="184"/>
        <v>Shimane Susanoo</v>
      </c>
      <c r="G346" s="2"/>
      <c r="H346" s="4" t="str">
        <f t="shared" ref="H346:I346" si="185">E346</f>
        <v>Sun Rockers</v>
      </c>
      <c r="I346" s="4" t="str">
        <f t="shared" si="185"/>
        <v>Shimane Susanoo</v>
      </c>
      <c r="J346" s="2"/>
      <c r="K346" s="4"/>
      <c r="L346" s="4"/>
      <c r="M346" s="2"/>
      <c r="N346" s="4"/>
      <c r="O346" s="4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1" t="s">
        <v>228</v>
      </c>
      <c r="B347" s="2"/>
      <c r="C347" s="2"/>
      <c r="D347" s="2"/>
      <c r="E347" s="2">
        <v>88.7</v>
      </c>
      <c r="F347" s="2">
        <v>77.2</v>
      </c>
      <c r="G347" s="2"/>
      <c r="H347" s="2">
        <v>78.7</v>
      </c>
      <c r="I347" s="2">
        <v>85.9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1" t="s">
        <v>229</v>
      </c>
      <c r="B348" s="2"/>
      <c r="C348" s="2"/>
      <c r="D348" s="2"/>
      <c r="E348" s="2">
        <v>86.3</v>
      </c>
      <c r="F348" s="2">
        <v>67.2</v>
      </c>
      <c r="G348" s="2"/>
      <c r="H348" s="2">
        <v>79</v>
      </c>
      <c r="I348" s="2">
        <v>78.099999999999994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1" t="s">
        <v>6</v>
      </c>
      <c r="B349" s="2">
        <f t="shared" ref="B349:C349" si="186">SUM(B347:B348)</f>
        <v>0</v>
      </c>
      <c r="C349" s="2">
        <f t="shared" si="186"/>
        <v>0</v>
      </c>
      <c r="D349" s="2"/>
      <c r="E349" s="2">
        <f t="shared" ref="E349:F349" si="187">SUM(E347:E348)</f>
        <v>175</v>
      </c>
      <c r="F349" s="2">
        <f t="shared" si="187"/>
        <v>144.4</v>
      </c>
      <c r="G349" s="2"/>
      <c r="H349" s="2">
        <f t="shared" ref="H349:I349" si="188">SUM(H347:H348)</f>
        <v>157.69999999999999</v>
      </c>
      <c r="I349" s="2">
        <f t="shared" si="188"/>
        <v>164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>
        <f>(B349+C349)/2</f>
        <v>0</v>
      </c>
      <c r="C350" s="2"/>
      <c r="D350" s="2"/>
      <c r="E350" s="2">
        <f>(E349+F349)/2</f>
        <v>159.69999999999999</v>
      </c>
      <c r="F350" s="2"/>
      <c r="G350" s="2"/>
      <c r="H350" s="2">
        <f>(H349+I349)/2</f>
        <v>160.85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6" t="s">
        <v>228</v>
      </c>
      <c r="B353" s="2">
        <f t="shared" ref="B353:C353" si="189">B347</f>
        <v>0</v>
      </c>
      <c r="C353" s="2">
        <f t="shared" si="189"/>
        <v>0</v>
      </c>
      <c r="D353" s="2"/>
      <c r="E353" s="2">
        <f t="shared" ref="E353:F353" si="190">E347</f>
        <v>88.7</v>
      </c>
      <c r="F353" s="2">
        <f t="shared" si="190"/>
        <v>77.2</v>
      </c>
      <c r="G353" s="2"/>
      <c r="H353" s="2">
        <f t="shared" ref="H353:I353" si="191">H347</f>
        <v>78.7</v>
      </c>
      <c r="I353" s="2">
        <f t="shared" si="191"/>
        <v>85.9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6" t="s">
        <v>230</v>
      </c>
      <c r="B354" s="2">
        <f>C353</f>
        <v>0</v>
      </c>
      <c r="C354" s="2">
        <f>B353</f>
        <v>0</v>
      </c>
      <c r="D354" s="2"/>
      <c r="E354" s="2">
        <f>F353</f>
        <v>77.2</v>
      </c>
      <c r="F354" s="2">
        <f>E353</f>
        <v>88.7</v>
      </c>
      <c r="G354" s="2"/>
      <c r="H354" s="2">
        <f>I353</f>
        <v>85.9</v>
      </c>
      <c r="I354" s="2">
        <f>H353</f>
        <v>78.7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1" t="s">
        <v>6</v>
      </c>
      <c r="B355" s="2">
        <f t="shared" ref="B355:C355" si="192">SUM(B353:B354)</f>
        <v>0</v>
      </c>
      <c r="C355" s="2">
        <f t="shared" si="192"/>
        <v>0</v>
      </c>
      <c r="D355" s="2"/>
      <c r="E355" s="2">
        <f t="shared" ref="E355:F355" si="193">SUM(E353:E354)</f>
        <v>165.9</v>
      </c>
      <c r="F355" s="2">
        <f t="shared" si="193"/>
        <v>165.9</v>
      </c>
      <c r="G355" s="2"/>
      <c r="H355" s="2">
        <f t="shared" ref="H355:I355" si="194">SUM(H353:H354)</f>
        <v>164.60000000000002</v>
      </c>
      <c r="I355" s="2">
        <f t="shared" si="194"/>
        <v>164.60000000000002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>
        <f>(B355+C355)/2</f>
        <v>0</v>
      </c>
      <c r="C356" s="2"/>
      <c r="D356" s="2"/>
      <c r="E356" s="2">
        <f>(E355+F355)/2</f>
        <v>165.9</v>
      </c>
      <c r="F356" s="2"/>
      <c r="G356" s="2"/>
      <c r="H356" s="2">
        <f>(H355+I355)/2</f>
        <v>164.60000000000002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0">
        <f>AVERAGE(B356,B350)</f>
        <v>0</v>
      </c>
      <c r="C358" s="2"/>
      <c r="D358" s="2"/>
      <c r="E358" s="20">
        <f>AVERAGE(E356,E350)</f>
        <v>162.80000000000001</v>
      </c>
      <c r="F358" s="2"/>
      <c r="G358" s="2"/>
      <c r="H358" s="20">
        <f>AVERAGE(H356,H350)</f>
        <v>162.72500000000002</v>
      </c>
      <c r="I358" s="2"/>
      <c r="J358" s="2"/>
      <c r="K358" s="20"/>
      <c r="L358" s="2"/>
      <c r="M358" s="2"/>
      <c r="N358" s="20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6"/>
      <c r="B361" s="27"/>
      <c r="C361" s="21" t="e">
        <f>AVERAGE(A361,B361)</f>
        <v>#DIV/0!</v>
      </c>
      <c r="D361" s="2"/>
      <c r="E361" s="2"/>
      <c r="F361" s="2"/>
      <c r="G361" s="2"/>
      <c r="H361" s="2"/>
      <c r="I361" s="2"/>
      <c r="J361" s="2">
        <f>IF($H374&gt;$E374,$H374,$E374)</f>
        <v>163.20000000000002</v>
      </c>
      <c r="K361" s="2">
        <f>IF($H374&lt;$E374,$H374,$E374)</f>
        <v>158.35000000000002</v>
      </c>
      <c r="L361" s="21">
        <f>AVERAGE(J361,K361)</f>
        <v>160.77500000000003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18" t="s">
        <v>212</v>
      </c>
      <c r="B362" s="19" t="s">
        <v>213</v>
      </c>
      <c r="C362" s="18" t="s">
        <v>214</v>
      </c>
      <c r="D362" s="1" t="s">
        <v>215</v>
      </c>
      <c r="E362" s="1" t="s">
        <v>216</v>
      </c>
      <c r="F362" s="1" t="s">
        <v>217</v>
      </c>
      <c r="G362" s="1" t="s">
        <v>282</v>
      </c>
      <c r="H362" s="1" t="s">
        <v>218</v>
      </c>
      <c r="I362" s="1"/>
      <c r="J362" s="18" t="s">
        <v>212</v>
      </c>
      <c r="K362" s="19" t="s">
        <v>213</v>
      </c>
      <c r="L362" s="18" t="s">
        <v>214</v>
      </c>
      <c r="M362" s="1" t="s">
        <v>215</v>
      </c>
      <c r="N362" s="1" t="s">
        <v>216</v>
      </c>
      <c r="O362" s="1" t="s">
        <v>217</v>
      </c>
      <c r="P362" s="1" t="s">
        <v>218</v>
      </c>
      <c r="Q362" s="1" t="s">
        <v>219</v>
      </c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">
      <c r="A363" s="2" t="str">
        <f>CONCATENATE(ROUND($Q364,2)," = ",A361)</f>
        <v xml:space="preserve">2.5 = </v>
      </c>
      <c r="B363" s="2" t="str">
        <f>CONCATENATE("-",ROUND($Q364,2)," = ",B361)</f>
        <v xml:space="preserve">-2.5 = </v>
      </c>
      <c r="C363" s="9" t="e">
        <f>C361</f>
        <v>#DIV/0!</v>
      </c>
      <c r="D363" s="2">
        <v>-110</v>
      </c>
      <c r="E363" s="2">
        <v>-2.5</v>
      </c>
      <c r="F363" s="20">
        <v>160.5</v>
      </c>
      <c r="G363" s="2" t="e">
        <f>IF(AND(C363&lt;=O363,B361&lt;=O363,A361&lt;=O363),"Hard Under",IF(AND(C363&lt;=O363,B361&lt;=O363),"Under",IF(AND(C363&gt;=O363,B361&gt;=O363,A361&gt;=O363),"Hard Over",IF(AND(C363&gt;=O363,A361&gt;=O363),"Over"))))</f>
        <v>#DIV/0!</v>
      </c>
      <c r="H363" s="2" t="str">
        <f>IF(B367+C367&lt;F363,"Under","Over")</f>
        <v>Under</v>
      </c>
      <c r="I363" s="2"/>
      <c r="J363" s="2" t="str">
        <f>CONCATENATE(ROUND($Q363,2)," = ",J$1)</f>
        <v>2.42 = 166.2</v>
      </c>
      <c r="K363" s="2" t="str">
        <f>CONCATENATE("-",ROUND($Q363,2)," = ",K$1)</f>
        <v>-2.42 = 161.875</v>
      </c>
      <c r="L363" s="21">
        <f>L361</f>
        <v>160.77500000000003</v>
      </c>
      <c r="M363" s="20">
        <f t="shared" ref="M363:O363" si="195">D363</f>
        <v>-110</v>
      </c>
      <c r="N363" s="20">
        <f t="shared" si="195"/>
        <v>-2.5</v>
      </c>
      <c r="O363" s="20">
        <f t="shared" si="195"/>
        <v>160.5</v>
      </c>
      <c r="P363" s="2" t="str">
        <f>IF(AND(L363&lt;=O363,K361&lt;=O363,J361&lt;=O363),"Hard Under",IF(AND(L363&lt;=O363,K361&lt;=O363),"Under",IF(AND(L363&gt;=O363,K361&gt;=O363,J361&gt;=O363),"Hard Over",IF(AND(L363&gt;=O363,J361&gt;=O363),"Over"))))</f>
        <v>Over</v>
      </c>
      <c r="Q363" s="21">
        <f>J361-L363</f>
        <v>2.4249999999999829</v>
      </c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4" t="s">
        <v>315</v>
      </c>
      <c r="C364" s="4" t="s">
        <v>316</v>
      </c>
      <c r="D364" s="2"/>
      <c r="E364" s="2"/>
      <c r="F364" s="2"/>
      <c r="G364" s="2"/>
      <c r="H364" s="2"/>
      <c r="I364" s="2"/>
      <c r="J364" s="2"/>
      <c r="K364" s="2" t="str">
        <f t="shared" ref="K364:L364" si="196">B364</f>
        <v>Osaka Evessa</v>
      </c>
      <c r="L364" s="2" t="str">
        <f t="shared" si="196"/>
        <v>SAN-EN NeoPhoenix</v>
      </c>
      <c r="M364" s="2"/>
      <c r="N364" s="2"/>
      <c r="O364" s="2"/>
      <c r="P364" s="2"/>
      <c r="Q364" s="2">
        <v>2.5</v>
      </c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4"/>
      <c r="C365" s="4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14"/>
      <c r="C366" s="14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1" t="s">
        <v>224</v>
      </c>
      <c r="B367" s="4">
        <v>69</v>
      </c>
      <c r="C367" s="4">
        <v>77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1"/>
      <c r="B369" s="45">
        <v>2021</v>
      </c>
      <c r="C369" s="46"/>
      <c r="D369" s="1"/>
      <c r="E369" s="45" t="s">
        <v>226</v>
      </c>
      <c r="F369" s="46"/>
      <c r="G369" s="1"/>
      <c r="H369" s="45" t="s">
        <v>227</v>
      </c>
      <c r="I369" s="46"/>
      <c r="J369" s="1"/>
      <c r="K369" s="45"/>
      <c r="L369" s="46"/>
      <c r="M369" s="1"/>
      <c r="N369" s="45"/>
      <c r="O369" s="46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4" t="str">
        <f>$B364</f>
        <v>Osaka Evessa</v>
      </c>
      <c r="C370" s="4" t="str">
        <f>$C364</f>
        <v>SAN-EN NeoPhoenix</v>
      </c>
      <c r="D370" s="2"/>
      <c r="E370" s="4" t="str">
        <f t="shared" ref="E370:F370" si="197">B370</f>
        <v>Osaka Evessa</v>
      </c>
      <c r="F370" s="4" t="str">
        <f t="shared" si="197"/>
        <v>SAN-EN NeoPhoenix</v>
      </c>
      <c r="G370" s="2"/>
      <c r="H370" s="4" t="str">
        <f t="shared" ref="H370:I370" si="198">E370</f>
        <v>Osaka Evessa</v>
      </c>
      <c r="I370" s="4" t="str">
        <f t="shared" si="198"/>
        <v>SAN-EN NeoPhoenix</v>
      </c>
      <c r="J370" s="2"/>
      <c r="K370" s="4"/>
      <c r="L370" s="4"/>
      <c r="M370" s="2"/>
      <c r="N370" s="4"/>
      <c r="O370" s="4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1" t="s">
        <v>228</v>
      </c>
      <c r="B371" s="2"/>
      <c r="C371" s="2"/>
      <c r="D371" s="2"/>
      <c r="E371" s="2">
        <v>72.2</v>
      </c>
      <c r="F371" s="2">
        <v>87</v>
      </c>
      <c r="G371" s="2"/>
      <c r="H371" s="2">
        <v>78.400000000000006</v>
      </c>
      <c r="I371" s="2">
        <v>76.8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1" t="s">
        <v>229</v>
      </c>
      <c r="B372" s="2"/>
      <c r="C372" s="2"/>
      <c r="D372" s="2"/>
      <c r="E372" s="4">
        <v>76.2</v>
      </c>
      <c r="F372" s="4">
        <v>81.3</v>
      </c>
      <c r="G372" s="2"/>
      <c r="H372" s="2">
        <v>82.7</v>
      </c>
      <c r="I372" s="2">
        <v>88.5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1" t="s">
        <v>6</v>
      </c>
      <c r="B373" s="2">
        <f t="shared" ref="B373:C373" si="199">SUM(B371:B372)</f>
        <v>0</v>
      </c>
      <c r="C373" s="2">
        <f t="shared" si="199"/>
        <v>0</v>
      </c>
      <c r="D373" s="2"/>
      <c r="E373" s="2">
        <f t="shared" ref="E373:F373" si="200">SUM(E371:E372)</f>
        <v>148.4</v>
      </c>
      <c r="F373" s="2">
        <f t="shared" si="200"/>
        <v>168.3</v>
      </c>
      <c r="G373" s="2"/>
      <c r="H373" s="2">
        <f t="shared" ref="H373:I373" si="201">SUM(H371:H372)</f>
        <v>161.10000000000002</v>
      </c>
      <c r="I373" s="2">
        <f t="shared" si="201"/>
        <v>165.3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>
        <f>(B373+C373)/2</f>
        <v>0</v>
      </c>
      <c r="C374" s="2"/>
      <c r="D374" s="2"/>
      <c r="E374" s="2">
        <f>(E373+F373)/2</f>
        <v>158.35000000000002</v>
      </c>
      <c r="F374" s="2"/>
      <c r="G374" s="2"/>
      <c r="H374" s="2">
        <f>(H373+I373)/2</f>
        <v>163.20000000000002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6" t="s">
        <v>228</v>
      </c>
      <c r="B377" s="2">
        <f t="shared" ref="B377:C377" si="202">B371</f>
        <v>0</v>
      </c>
      <c r="C377" s="2">
        <f t="shared" si="202"/>
        <v>0</v>
      </c>
      <c r="D377" s="2"/>
      <c r="E377" s="2">
        <f t="shared" ref="E377:F377" si="203">E371</f>
        <v>72.2</v>
      </c>
      <c r="F377" s="2">
        <f t="shared" si="203"/>
        <v>87</v>
      </c>
      <c r="G377" s="2"/>
      <c r="H377" s="2">
        <f t="shared" ref="H377:I377" si="204">H371</f>
        <v>78.400000000000006</v>
      </c>
      <c r="I377" s="2">
        <f t="shared" si="204"/>
        <v>76.8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6" t="s">
        <v>230</v>
      </c>
      <c r="B378" s="2">
        <f>C377</f>
        <v>0</v>
      </c>
      <c r="C378" s="2">
        <f>B377</f>
        <v>0</v>
      </c>
      <c r="D378" s="2"/>
      <c r="E378" s="2">
        <f>F377</f>
        <v>87</v>
      </c>
      <c r="F378" s="2">
        <f>E377</f>
        <v>72.2</v>
      </c>
      <c r="G378" s="2"/>
      <c r="H378" s="2">
        <f>I377</f>
        <v>76.8</v>
      </c>
      <c r="I378" s="2">
        <f>H377</f>
        <v>78.400000000000006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1" t="s">
        <v>6</v>
      </c>
      <c r="B379" s="2">
        <f t="shared" ref="B379:C379" si="205">SUM(B377:B378)</f>
        <v>0</v>
      </c>
      <c r="C379" s="2">
        <f t="shared" si="205"/>
        <v>0</v>
      </c>
      <c r="D379" s="2"/>
      <c r="E379" s="2">
        <f t="shared" ref="E379:F379" si="206">SUM(E377:E378)</f>
        <v>159.19999999999999</v>
      </c>
      <c r="F379" s="2">
        <f t="shared" si="206"/>
        <v>159.19999999999999</v>
      </c>
      <c r="G379" s="2"/>
      <c r="H379" s="2">
        <f t="shared" ref="H379:I379" si="207">SUM(H377:H378)</f>
        <v>155.19999999999999</v>
      </c>
      <c r="I379" s="2">
        <f t="shared" si="207"/>
        <v>155.19999999999999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>
        <f>(B379+C379)/2</f>
        <v>0</v>
      </c>
      <c r="C380" s="2"/>
      <c r="D380" s="2"/>
      <c r="E380" s="2">
        <f>(E379+F379)/2</f>
        <v>159.19999999999999</v>
      </c>
      <c r="F380" s="2"/>
      <c r="G380" s="2"/>
      <c r="H380" s="2">
        <f>(H379+I379)/2</f>
        <v>155.19999999999999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0">
        <f>AVERAGE(B380,B374)</f>
        <v>0</v>
      </c>
      <c r="C382" s="2"/>
      <c r="D382" s="2"/>
      <c r="E382" s="20">
        <f>AVERAGE(E380,E374)</f>
        <v>158.77500000000001</v>
      </c>
      <c r="F382" s="2"/>
      <c r="G382" s="2"/>
      <c r="H382" s="20">
        <f>AVERAGE(H380,H374)</f>
        <v>159.19999999999999</v>
      </c>
      <c r="I382" s="2"/>
      <c r="J382" s="2"/>
      <c r="K382" s="20"/>
      <c r="L382" s="2"/>
      <c r="M382" s="2"/>
      <c r="N382" s="20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6"/>
      <c r="B385" s="27"/>
      <c r="C385" s="21" t="e">
        <f>AVERAGE(A385,B385)</f>
        <v>#DIV/0!</v>
      </c>
      <c r="D385" s="2"/>
      <c r="E385" s="2"/>
      <c r="F385" s="2"/>
      <c r="G385" s="2"/>
      <c r="H385" s="2"/>
      <c r="I385" s="2"/>
      <c r="J385" s="2">
        <f>IF($H398&gt;$E398,$H398,$E398)</f>
        <v>0</v>
      </c>
      <c r="K385" s="2">
        <f>IF($H398&lt;$E398,$H398,$E398)</f>
        <v>0</v>
      </c>
      <c r="L385" s="21">
        <f>AVERAGE(J385,K385)</f>
        <v>0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18" t="s">
        <v>212</v>
      </c>
      <c r="B386" s="19" t="s">
        <v>213</v>
      </c>
      <c r="C386" s="18" t="s">
        <v>214</v>
      </c>
      <c r="D386" s="1" t="s">
        <v>215</v>
      </c>
      <c r="E386" s="1" t="s">
        <v>216</v>
      </c>
      <c r="F386" s="1" t="s">
        <v>217</v>
      </c>
      <c r="G386" s="1" t="s">
        <v>282</v>
      </c>
      <c r="H386" s="1" t="s">
        <v>218</v>
      </c>
      <c r="I386" s="1"/>
      <c r="J386" s="18" t="s">
        <v>212</v>
      </c>
      <c r="K386" s="19" t="s">
        <v>213</v>
      </c>
      <c r="L386" s="18" t="s">
        <v>214</v>
      </c>
      <c r="M386" s="1" t="s">
        <v>215</v>
      </c>
      <c r="N386" s="1" t="s">
        <v>216</v>
      </c>
      <c r="O386" s="1" t="s">
        <v>217</v>
      </c>
      <c r="P386" s="1" t="s">
        <v>218</v>
      </c>
      <c r="Q386" s="1" t="s">
        <v>219</v>
      </c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">
      <c r="A387" s="2" t="str">
        <f>CONCATENATE(ROUND($Q388,2)," = ",A385)</f>
        <v xml:space="preserve">0 = </v>
      </c>
      <c r="B387" s="2" t="str">
        <f>CONCATENATE("-",ROUND($Q388,2)," = ",B385)</f>
        <v xml:space="preserve">-0 = </v>
      </c>
      <c r="C387" s="9" t="e">
        <f>C385</f>
        <v>#DIV/0!</v>
      </c>
      <c r="D387" s="2">
        <v>-110</v>
      </c>
      <c r="E387" s="2">
        <v>-2.5</v>
      </c>
      <c r="F387" s="20">
        <v>221.5</v>
      </c>
      <c r="G387" s="2" t="e">
        <f>IF(AND(C387&lt;=O387,B385&lt;=O387,A385&lt;=O387),"Hard Under",IF(AND(C387&lt;=O387,B385&lt;=O387),"Under",IF(AND(C387&gt;=O387,B385&gt;=O387,A385&gt;=O387),"Hard Over",IF(AND(C387&gt;=O387,A385&gt;=O387),"Over"))))</f>
        <v>#DIV/0!</v>
      </c>
      <c r="H387" s="2" t="str">
        <f>IF(B391+C391&lt;F387,"Under","Over")</f>
        <v>Under</v>
      </c>
      <c r="I387" s="2"/>
      <c r="J387" s="2" t="str">
        <f>CONCATENATE(ROUND($Q387,2)," = ",J$1)</f>
        <v>0 = 166.2</v>
      </c>
      <c r="K387" s="2" t="str">
        <f>CONCATENATE("-",ROUND($Q387,2)," = ",K$1)</f>
        <v>-0 = 161.875</v>
      </c>
      <c r="L387" s="21">
        <f>L385</f>
        <v>0</v>
      </c>
      <c r="M387" s="20">
        <f t="shared" ref="M387:O387" si="208">D387</f>
        <v>-110</v>
      </c>
      <c r="N387" s="20">
        <f t="shared" si="208"/>
        <v>-2.5</v>
      </c>
      <c r="O387" s="20">
        <f t="shared" si="208"/>
        <v>221.5</v>
      </c>
      <c r="P387" s="2" t="str">
        <f>IF(AND(L387&lt;=O387,K385&lt;=O387,J385&lt;=O387),"Hard Under",IF(AND(L387&lt;=O387,K385&lt;=O387),"Under",IF(AND(L387&gt;=O387,K385&gt;=O387,J385&gt;=O387),"Hard Over",IF(AND(L387&gt;=O387,J385&gt;=O387),"Over"))))</f>
        <v>Hard Under</v>
      </c>
      <c r="Q387" s="21">
        <f>J385-L387</f>
        <v>0</v>
      </c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4"/>
      <c r="C388" s="4"/>
      <c r="D388" s="2"/>
      <c r="E388" s="2"/>
      <c r="F388" s="2"/>
      <c r="G388" s="2"/>
      <c r="H388" s="2"/>
      <c r="I388" s="2"/>
      <c r="J388" s="2"/>
      <c r="K388" s="2">
        <f t="shared" ref="K388:L388" si="209">B388</f>
        <v>0</v>
      </c>
      <c r="L388" s="2">
        <f t="shared" si="209"/>
        <v>0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4"/>
      <c r="C389" s="4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14"/>
      <c r="C390" s="14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1" t="s">
        <v>224</v>
      </c>
      <c r="B391" s="4"/>
      <c r="C391" s="4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1"/>
      <c r="B393" s="45">
        <v>2021</v>
      </c>
      <c r="C393" s="46"/>
      <c r="D393" s="1"/>
      <c r="E393" s="45" t="s">
        <v>226</v>
      </c>
      <c r="F393" s="46"/>
      <c r="G393" s="1"/>
      <c r="H393" s="45" t="s">
        <v>227</v>
      </c>
      <c r="I393" s="46"/>
      <c r="J393" s="1"/>
      <c r="K393" s="45"/>
      <c r="L393" s="46"/>
      <c r="M393" s="1"/>
      <c r="N393" s="45"/>
      <c r="O393" s="46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4">
        <f>$B388</f>
        <v>0</v>
      </c>
      <c r="C394" s="4">
        <f>$C388</f>
        <v>0</v>
      </c>
      <c r="D394" s="2"/>
      <c r="E394" s="4">
        <f t="shared" ref="E394:F394" si="210">B394</f>
        <v>0</v>
      </c>
      <c r="F394" s="4">
        <f t="shared" si="210"/>
        <v>0</v>
      </c>
      <c r="G394" s="2"/>
      <c r="H394" s="4">
        <f t="shared" ref="H394:I394" si="211">E394</f>
        <v>0</v>
      </c>
      <c r="I394" s="4">
        <f t="shared" si="211"/>
        <v>0</v>
      </c>
      <c r="J394" s="2"/>
      <c r="K394" s="4"/>
      <c r="L394" s="4"/>
      <c r="M394" s="2"/>
      <c r="N394" s="4"/>
      <c r="O394" s="4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1" t="s">
        <v>228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1" t="s">
        <v>229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1" t="s">
        <v>6</v>
      </c>
      <c r="B397" s="2">
        <f t="shared" ref="B397:C397" si="212">SUM(B395:B396)</f>
        <v>0</v>
      </c>
      <c r="C397" s="2">
        <f t="shared" si="212"/>
        <v>0</v>
      </c>
      <c r="D397" s="2"/>
      <c r="E397" s="2">
        <f t="shared" ref="E397:F397" si="213">SUM(E395:E396)</f>
        <v>0</v>
      </c>
      <c r="F397" s="2">
        <f t="shared" si="213"/>
        <v>0</v>
      </c>
      <c r="G397" s="2"/>
      <c r="H397" s="2">
        <f t="shared" ref="H397:I397" si="214">SUM(H395:H396)</f>
        <v>0</v>
      </c>
      <c r="I397" s="2">
        <f t="shared" si="214"/>
        <v>0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>
        <f>(B397+C397)/2</f>
        <v>0</v>
      </c>
      <c r="C398" s="2"/>
      <c r="D398" s="2"/>
      <c r="E398" s="2">
        <f>(E397+F397)/2</f>
        <v>0</v>
      </c>
      <c r="F398" s="2"/>
      <c r="G398" s="2"/>
      <c r="H398" s="2">
        <f>(H397+I397)/2</f>
        <v>0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6" t="s">
        <v>228</v>
      </c>
      <c r="B401" s="2">
        <f t="shared" ref="B401:C401" si="215">B395</f>
        <v>0</v>
      </c>
      <c r="C401" s="2">
        <f t="shared" si="215"/>
        <v>0</v>
      </c>
      <c r="D401" s="2"/>
      <c r="E401" s="2">
        <f t="shared" ref="E401:F401" si="216">E395</f>
        <v>0</v>
      </c>
      <c r="F401" s="2">
        <f t="shared" si="216"/>
        <v>0</v>
      </c>
      <c r="G401" s="2"/>
      <c r="H401" s="2">
        <f t="shared" ref="H401:I401" si="217">H395</f>
        <v>0</v>
      </c>
      <c r="I401" s="2">
        <f t="shared" si="217"/>
        <v>0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6" t="s">
        <v>230</v>
      </c>
      <c r="B402" s="2">
        <f>C401</f>
        <v>0</v>
      </c>
      <c r="C402" s="2">
        <f>B401</f>
        <v>0</v>
      </c>
      <c r="D402" s="2"/>
      <c r="E402" s="2">
        <f>F401</f>
        <v>0</v>
      </c>
      <c r="F402" s="2">
        <f>E401</f>
        <v>0</v>
      </c>
      <c r="G402" s="2"/>
      <c r="H402" s="2">
        <f>I401</f>
        <v>0</v>
      </c>
      <c r="I402" s="2">
        <f>H401</f>
        <v>0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1" t="s">
        <v>6</v>
      </c>
      <c r="B403" s="2">
        <f t="shared" ref="B403:C403" si="218">SUM(B401:B402)</f>
        <v>0</v>
      </c>
      <c r="C403" s="2">
        <f t="shared" si="218"/>
        <v>0</v>
      </c>
      <c r="D403" s="2"/>
      <c r="E403" s="2">
        <f t="shared" ref="E403:F403" si="219">SUM(E401:E402)</f>
        <v>0</v>
      </c>
      <c r="F403" s="2">
        <f t="shared" si="219"/>
        <v>0</v>
      </c>
      <c r="G403" s="2"/>
      <c r="H403" s="2">
        <f t="shared" ref="H403:I403" si="220">SUM(H401:H402)</f>
        <v>0</v>
      </c>
      <c r="I403" s="2">
        <f t="shared" si="220"/>
        <v>0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>
        <f>(B403+C403)/2</f>
        <v>0</v>
      </c>
      <c r="C404" s="2"/>
      <c r="D404" s="2"/>
      <c r="E404" s="2">
        <f>(E403+F403)/2</f>
        <v>0</v>
      </c>
      <c r="F404" s="2"/>
      <c r="G404" s="2"/>
      <c r="H404" s="2">
        <f>(H403+I403)/2</f>
        <v>0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0">
        <f>AVERAGE(B404,B398)</f>
        <v>0</v>
      </c>
      <c r="C406" s="2"/>
      <c r="D406" s="2"/>
      <c r="E406" s="20">
        <f>AVERAGE(E404,E398)</f>
        <v>0</v>
      </c>
      <c r="F406" s="2"/>
      <c r="G406" s="2"/>
      <c r="H406" s="20">
        <f>AVERAGE(H404,H398)</f>
        <v>0</v>
      </c>
      <c r="I406" s="2"/>
      <c r="J406" s="2"/>
      <c r="K406" s="20"/>
      <c r="L406" s="2"/>
      <c r="M406" s="2"/>
      <c r="N406" s="20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</sheetData>
  <mergeCells count="85">
    <mergeCell ref="B225:C225"/>
    <mergeCell ref="E225:F225"/>
    <mergeCell ref="H225:I225"/>
    <mergeCell ref="K225:L225"/>
    <mergeCell ref="N225:O225"/>
    <mergeCell ref="B249:C249"/>
    <mergeCell ref="E249:F249"/>
    <mergeCell ref="N249:O249"/>
    <mergeCell ref="H249:I249"/>
    <mergeCell ref="K249:L249"/>
    <mergeCell ref="B273:C273"/>
    <mergeCell ref="E273:F273"/>
    <mergeCell ref="H273:I273"/>
    <mergeCell ref="K273:L273"/>
    <mergeCell ref="N273:O273"/>
    <mergeCell ref="B297:C297"/>
    <mergeCell ref="E297:F297"/>
    <mergeCell ref="H297:I297"/>
    <mergeCell ref="K297:L297"/>
    <mergeCell ref="N297:O297"/>
    <mergeCell ref="B321:C321"/>
    <mergeCell ref="E321:F321"/>
    <mergeCell ref="N321:O321"/>
    <mergeCell ref="H321:I321"/>
    <mergeCell ref="K321:L321"/>
    <mergeCell ref="B345:C345"/>
    <mergeCell ref="E345:F345"/>
    <mergeCell ref="H345:I345"/>
    <mergeCell ref="K345:L345"/>
    <mergeCell ref="N345:O345"/>
    <mergeCell ref="B9:C9"/>
    <mergeCell ref="E9:F9"/>
    <mergeCell ref="H9:I9"/>
    <mergeCell ref="K9:L9"/>
    <mergeCell ref="N9:O9"/>
    <mergeCell ref="B33:C33"/>
    <mergeCell ref="E33:F33"/>
    <mergeCell ref="N33:O33"/>
    <mergeCell ref="H33:I33"/>
    <mergeCell ref="K33:L33"/>
    <mergeCell ref="B57:C57"/>
    <mergeCell ref="E57:F57"/>
    <mergeCell ref="H57:I57"/>
    <mergeCell ref="K57:L57"/>
    <mergeCell ref="N57:O57"/>
    <mergeCell ref="B81:C81"/>
    <mergeCell ref="E81:F81"/>
    <mergeCell ref="H81:I81"/>
    <mergeCell ref="K81:L81"/>
    <mergeCell ref="N81:O81"/>
    <mergeCell ref="B105:C105"/>
    <mergeCell ref="E105:F105"/>
    <mergeCell ref="N105:O105"/>
    <mergeCell ref="H105:I105"/>
    <mergeCell ref="K105:L105"/>
    <mergeCell ref="B129:C129"/>
    <mergeCell ref="E129:F129"/>
    <mergeCell ref="H129:I129"/>
    <mergeCell ref="K129:L129"/>
    <mergeCell ref="N129:O129"/>
    <mergeCell ref="B153:C153"/>
    <mergeCell ref="E153:F153"/>
    <mergeCell ref="H153:I153"/>
    <mergeCell ref="K153:L153"/>
    <mergeCell ref="N153:O153"/>
    <mergeCell ref="B177:C177"/>
    <mergeCell ref="E177:F177"/>
    <mergeCell ref="N177:O177"/>
    <mergeCell ref="H177:I177"/>
    <mergeCell ref="K177:L177"/>
    <mergeCell ref="B201:C201"/>
    <mergeCell ref="E201:F201"/>
    <mergeCell ref="H201:I201"/>
    <mergeCell ref="K201:L201"/>
    <mergeCell ref="N201:O201"/>
    <mergeCell ref="N369:O369"/>
    <mergeCell ref="B393:C393"/>
    <mergeCell ref="E393:F393"/>
    <mergeCell ref="N393:O393"/>
    <mergeCell ref="H393:I393"/>
    <mergeCell ref="K393:L393"/>
    <mergeCell ref="B369:C369"/>
    <mergeCell ref="E369:F369"/>
    <mergeCell ref="H369:I369"/>
    <mergeCell ref="K369:L369"/>
  </mergeCells>
  <conditionalFormatting sqref="P1:P990 G1:G990">
    <cfRule type="containsText" dxfId="179" priority="1" operator="containsText" text="Hard">
      <formula>NOT(ISERROR(SEARCH(("Hard"),(P1))))</formula>
    </cfRule>
  </conditionalFormatting>
  <conditionalFormatting sqref="P1:P990 G1:G990">
    <cfRule type="containsText" dxfId="178" priority="2" operator="containsText" text="Over">
      <formula>NOT(ISERROR(SEARCH(("Over"),(P1))))</formula>
    </cfRule>
  </conditionalFormatting>
  <conditionalFormatting sqref="P1:P990 G1:G990">
    <cfRule type="containsText" dxfId="177" priority="3" operator="containsText" text="Under">
      <formula>NOT(ISERROR(SEARCH(("Under"),(P1))))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W593"/>
  <sheetViews>
    <sheetView zoomScale="90" zoomScaleNormal="90" workbookViewId="0">
      <selection activeCell="E51" sqref="E51"/>
    </sheetView>
  </sheetViews>
  <sheetFormatPr defaultColWidth="12.5703125" defaultRowHeight="15.75" customHeight="1" x14ac:dyDescent="0.2"/>
  <cols>
    <col min="1" max="1" width="19.140625" style="29" bestFit="1" customWidth="1"/>
    <col min="2" max="2" width="8.42578125" style="29" bestFit="1" customWidth="1"/>
    <col min="3" max="3" width="10.28515625" style="29" bestFit="1" customWidth="1"/>
    <col min="4" max="6" width="9.5703125" style="29" bestFit="1" customWidth="1"/>
    <col min="7" max="7" width="8.7109375" style="29" bestFit="1" customWidth="1"/>
    <col min="8" max="8" width="9.5703125" style="29" bestFit="1" customWidth="1"/>
    <col min="9" max="9" width="12.5703125" style="29" bestFit="1" customWidth="1"/>
    <col min="10" max="10" width="12.5703125" style="29" customWidth="1"/>
    <col min="11" max="11" width="22.42578125" style="29" bestFit="1" customWidth="1"/>
    <col min="12" max="12" width="8.42578125" style="29" bestFit="1" customWidth="1"/>
    <col min="13" max="13" width="10.28515625" style="29" bestFit="1" customWidth="1"/>
    <col min="14" max="14" width="8.42578125" style="29" bestFit="1" customWidth="1"/>
    <col min="15" max="15" width="9.5703125" style="29" bestFit="1" customWidth="1"/>
    <col min="16" max="16" width="8.42578125" style="29" bestFit="1" customWidth="1"/>
    <col min="17" max="17" width="8.7109375" style="29" bestFit="1" customWidth="1"/>
    <col min="18" max="18" width="8.5703125" style="29" bestFit="1" customWidth="1"/>
    <col min="19" max="19" width="12.5703125" style="29" bestFit="1" customWidth="1"/>
    <col min="20" max="20" width="8.7109375" style="29" bestFit="1" customWidth="1"/>
    <col min="21" max="21" width="17.140625" style="29" bestFit="1" customWidth="1"/>
    <col min="22" max="22" width="8.42578125" style="29" bestFit="1" customWidth="1"/>
    <col min="23" max="23" width="10.28515625" style="29" bestFit="1" customWidth="1"/>
    <col min="24" max="26" width="8.42578125" style="29" bestFit="1" customWidth="1"/>
    <col min="27" max="27" width="8.7109375" style="29" bestFit="1" customWidth="1"/>
    <col min="28" max="28" width="8.5703125" style="29" bestFit="1" customWidth="1"/>
    <col min="29" max="29" width="12.5703125" style="29" bestFit="1" customWidth="1"/>
    <col min="30" max="30" width="5" style="29" customWidth="1"/>
    <col min="31" max="31" width="19.140625" style="29" bestFit="1" customWidth="1"/>
    <col min="32" max="32" width="8.42578125" style="29" bestFit="1" customWidth="1"/>
    <col min="33" max="33" width="10.28515625" style="29" bestFit="1" customWidth="1"/>
    <col min="34" max="34" width="8.42578125" style="29" bestFit="1" customWidth="1"/>
    <col min="35" max="35" width="9.5703125" style="29" bestFit="1" customWidth="1"/>
    <col min="36" max="36" width="8.42578125" style="29" bestFit="1" customWidth="1"/>
    <col min="37" max="37" width="8.7109375" style="29" bestFit="1" customWidth="1"/>
    <col min="38" max="38" width="8.5703125" style="29" bestFit="1" customWidth="1"/>
    <col min="39" max="39" width="12.5703125" style="29" bestFit="1" customWidth="1"/>
    <col min="40" max="40" width="12.5703125" style="29" customWidth="1"/>
    <col min="41" max="41" width="18.28515625" style="29" bestFit="1" customWidth="1"/>
    <col min="42" max="42" width="8.42578125" style="29" bestFit="1" customWidth="1"/>
    <col min="43" max="43" width="10.28515625" style="29" bestFit="1" customWidth="1"/>
    <col min="44" max="46" width="8.42578125" style="29" bestFit="1" customWidth="1"/>
    <col min="47" max="47" width="8.7109375" style="29" bestFit="1" customWidth="1"/>
    <col min="48" max="48" width="8.5703125" style="29" bestFit="1" customWidth="1"/>
    <col min="49" max="49" width="12.5703125" style="29" bestFit="1" customWidth="1"/>
    <col min="50" max="16384" width="12.5703125" style="29"/>
  </cols>
  <sheetData>
    <row r="1" spans="1:49" ht="12.75" x14ac:dyDescent="0.2">
      <c r="T1" s="2"/>
      <c r="U1" s="22"/>
      <c r="V1" s="22"/>
      <c r="W1" s="22"/>
      <c r="X1" s="22"/>
      <c r="Y1" s="22"/>
      <c r="Z1" s="22"/>
      <c r="AA1" s="22"/>
      <c r="AB1" s="22"/>
      <c r="AC1" s="22"/>
    </row>
    <row r="2" spans="1:49" ht="12.75" x14ac:dyDescent="0.2">
      <c r="A2" s="2" t="s">
        <v>0</v>
      </c>
      <c r="B2" s="2" t="s">
        <v>153</v>
      </c>
      <c r="C2" s="2" t="s">
        <v>165</v>
      </c>
      <c r="D2" s="2" t="s">
        <v>162</v>
      </c>
      <c r="E2" s="2" t="s">
        <v>169</v>
      </c>
      <c r="F2" s="2" t="s">
        <v>794</v>
      </c>
      <c r="G2" s="2" t="s">
        <v>797</v>
      </c>
      <c r="H2" s="2" t="s">
        <v>800</v>
      </c>
      <c r="I2" s="2" t="s">
        <v>803</v>
      </c>
      <c r="J2" s="2"/>
      <c r="K2" s="2" t="s">
        <v>0</v>
      </c>
      <c r="L2" s="2" t="s">
        <v>153</v>
      </c>
      <c r="M2" s="2" t="s">
        <v>165</v>
      </c>
      <c r="N2" s="2" t="s">
        <v>162</v>
      </c>
      <c r="O2" s="2" t="s">
        <v>169</v>
      </c>
      <c r="P2" s="2" t="s">
        <v>794</v>
      </c>
      <c r="Q2" s="2" t="s">
        <v>797</v>
      </c>
      <c r="R2" s="2" t="s">
        <v>800</v>
      </c>
      <c r="S2" s="2" t="s">
        <v>803</v>
      </c>
      <c r="U2" s="2" t="s">
        <v>0</v>
      </c>
      <c r="V2" s="2" t="s">
        <v>153</v>
      </c>
      <c r="W2" s="2" t="s">
        <v>165</v>
      </c>
      <c r="X2" s="2" t="s">
        <v>162</v>
      </c>
      <c r="Y2" s="2" t="s">
        <v>169</v>
      </c>
      <c r="Z2" s="2" t="s">
        <v>794</v>
      </c>
      <c r="AA2" s="2" t="s">
        <v>797</v>
      </c>
      <c r="AB2" s="2" t="s">
        <v>800</v>
      </c>
      <c r="AC2" s="2" t="s">
        <v>803</v>
      </c>
      <c r="AD2" s="2"/>
      <c r="AE2" s="2" t="s">
        <v>0</v>
      </c>
      <c r="AF2" s="2" t="s">
        <v>153</v>
      </c>
      <c r="AG2" s="2" t="s">
        <v>165</v>
      </c>
      <c r="AH2" s="2" t="s">
        <v>162</v>
      </c>
      <c r="AI2" s="2" t="s">
        <v>169</v>
      </c>
      <c r="AJ2" s="2" t="s">
        <v>794</v>
      </c>
      <c r="AK2" s="2" t="s">
        <v>797</v>
      </c>
      <c r="AL2" s="2" t="s">
        <v>800</v>
      </c>
      <c r="AM2" s="2" t="s">
        <v>803</v>
      </c>
      <c r="AO2" s="2" t="s">
        <v>0</v>
      </c>
      <c r="AP2" s="2" t="s">
        <v>153</v>
      </c>
      <c r="AQ2" s="2" t="s">
        <v>165</v>
      </c>
      <c r="AR2" s="2" t="s">
        <v>162</v>
      </c>
      <c r="AS2" s="2" t="s">
        <v>169</v>
      </c>
      <c r="AT2" s="2" t="s">
        <v>794</v>
      </c>
      <c r="AU2" s="2" t="s">
        <v>797</v>
      </c>
      <c r="AV2" s="2" t="s">
        <v>800</v>
      </c>
      <c r="AW2" s="2" t="s">
        <v>803</v>
      </c>
    </row>
    <row r="3" spans="1:49" ht="12.75" x14ac:dyDescent="0.2">
      <c r="A3" s="2" t="str">
        <f>Bets!$A2</f>
        <v>Jayson Tatum</v>
      </c>
      <c r="B3" s="2">
        <f>_xlfn.XLOOKUP(A3,PlayerStats!$AF:$AF,PlayerStats!$AD:$AD)</f>
        <v>30.8</v>
      </c>
      <c r="C3" s="2">
        <f>_xlfn.XLOOKUP(A3,PlayerStats!$AF:$AF,PlayerStats!$X:$X)</f>
        <v>8.1</v>
      </c>
      <c r="D3" s="2">
        <f>_xlfn.XLOOKUP(A3,PlayerStats!$AF:$AF,PlayerStats!$Y:$Y)</f>
        <v>4</v>
      </c>
      <c r="E3" s="2">
        <f>_xlfn.XLOOKUP(A3,PlayerStats!$AF:$AF,PlayerStats!$L:$L)</f>
        <v>3.2</v>
      </c>
      <c r="F3" s="2">
        <f>B3+D3</f>
        <v>34.799999999999997</v>
      </c>
      <c r="G3" s="2">
        <f>B3+C3</f>
        <v>38.9</v>
      </c>
      <c r="H3" s="2">
        <f>C3+D3</f>
        <v>12.1</v>
      </c>
      <c r="I3" s="2">
        <f>B3+C3+D3</f>
        <v>42.9</v>
      </c>
      <c r="J3" s="2"/>
      <c r="K3" s="2" t="str">
        <f>Bets!$A3</f>
        <v>Jaylen Brown</v>
      </c>
      <c r="L3" s="2">
        <f>_xlfn.XLOOKUP(K3,PlayerStats!$AF:$AF,PlayerStats!$AD:$AD)</f>
        <v>27.2</v>
      </c>
      <c r="M3" s="2">
        <f>_xlfn.XLOOKUP(K3,PlayerStats!$AF:$AF,PlayerStats!$X:$X)</f>
        <v>7.1</v>
      </c>
      <c r="N3" s="2">
        <f>_xlfn.XLOOKUP(K3,PlayerStats!$AF:$AF,PlayerStats!$Y:$Y)</f>
        <v>3.3</v>
      </c>
      <c r="O3" s="2">
        <f>_xlfn.XLOOKUP(K3,PlayerStats!$AF:$AF,PlayerStats!$L:$L)</f>
        <v>2.5</v>
      </c>
      <c r="P3" s="2">
        <f>L3+N3</f>
        <v>30.5</v>
      </c>
      <c r="Q3" s="2">
        <f>L3+M3</f>
        <v>34.299999999999997</v>
      </c>
      <c r="R3" s="2">
        <f>M3+N3</f>
        <v>10.399999999999999</v>
      </c>
      <c r="S3" s="2">
        <f>L3+M3+N3</f>
        <v>37.599999999999994</v>
      </c>
      <c r="U3" s="2" t="str">
        <f>Bets!$A4</f>
        <v>Derrick White</v>
      </c>
      <c r="V3" s="2">
        <f>_xlfn.XLOOKUP(U3,PlayerStats!$AF:$AF,PlayerStats!$AD:$AD)</f>
        <v>10</v>
      </c>
      <c r="W3" s="2">
        <f>_xlfn.XLOOKUP(U3,PlayerStats!$AF:$AF,PlayerStats!$X:$X)</f>
        <v>3.1</v>
      </c>
      <c r="X3" s="2">
        <f>_xlfn.XLOOKUP(U3,PlayerStats!$AF:$AF,PlayerStats!$Y:$Y)</f>
        <v>3.2</v>
      </c>
      <c r="Y3" s="2">
        <f>_xlfn.XLOOKUP(U3,PlayerStats!$AF:$AF,PlayerStats!$L:$L)</f>
        <v>1.5</v>
      </c>
      <c r="Z3" s="2">
        <f>V3+X3</f>
        <v>13.2</v>
      </c>
      <c r="AA3" s="2">
        <f>V3+W3</f>
        <v>13.1</v>
      </c>
      <c r="AB3" s="2">
        <f>W3+X3</f>
        <v>6.3000000000000007</v>
      </c>
      <c r="AC3" s="2">
        <f>V3+W3+X3</f>
        <v>16.3</v>
      </c>
      <c r="AD3" s="2"/>
      <c r="AE3" s="2" t="str">
        <f>Bets!$A5</f>
        <v>Al Horford</v>
      </c>
      <c r="AF3" s="2">
        <f>_xlfn.XLOOKUP(AE3,PlayerStats!$AF:$AF,PlayerStats!$AD:$AD)</f>
        <v>9.4</v>
      </c>
      <c r="AG3" s="2">
        <f>_xlfn.XLOOKUP(AE3,PlayerStats!$AF:$AF,PlayerStats!$X:$X)</f>
        <v>6.1</v>
      </c>
      <c r="AH3" s="2">
        <f>_xlfn.XLOOKUP(AE3,PlayerStats!$AF:$AF,PlayerStats!$Y:$Y)</f>
        <v>2.5</v>
      </c>
      <c r="AI3" s="2">
        <f>_xlfn.XLOOKUP(AE3,PlayerStats!$AF:$AF,PlayerStats!$L:$L)</f>
        <v>2.1</v>
      </c>
      <c r="AJ3" s="2">
        <f>AF3+AH3</f>
        <v>11.9</v>
      </c>
      <c r="AK3" s="2">
        <f>AF3+AG3</f>
        <v>15.5</v>
      </c>
      <c r="AL3" s="2">
        <f>AG3+AH3</f>
        <v>8.6</v>
      </c>
      <c r="AM3" s="2">
        <f>AF3+AG3+AH3</f>
        <v>18</v>
      </c>
      <c r="AO3" s="2" t="str">
        <f>Bets!$A6</f>
        <v>Christian Wood</v>
      </c>
      <c r="AP3" s="2">
        <f>_xlfn.XLOOKUP(AO3,PlayerStats!$AF:$AF,PlayerStats!$AD:$AD)</f>
        <v>17.8</v>
      </c>
      <c r="AQ3" s="2">
        <f>_xlfn.XLOOKUP(AO3,PlayerStats!$AF:$AF,PlayerStats!$X:$X)</f>
        <v>7.9</v>
      </c>
      <c r="AR3" s="2">
        <f>_xlfn.XLOOKUP(AO3,PlayerStats!$AF:$AF,PlayerStats!$Y:$Y)</f>
        <v>1.6</v>
      </c>
      <c r="AS3" s="2">
        <f>_xlfn.XLOOKUP(AO3,PlayerStats!$AF:$AF,PlayerStats!$L:$L)</f>
        <v>1.8</v>
      </c>
      <c r="AT3" s="2">
        <f>AP3+AR3</f>
        <v>19.400000000000002</v>
      </c>
      <c r="AU3" s="2">
        <f>AP3+AQ3</f>
        <v>25.700000000000003</v>
      </c>
      <c r="AV3" s="2">
        <f>AQ3+AR3</f>
        <v>9.5</v>
      </c>
      <c r="AW3" s="2">
        <f>AP3+AQ3+AR3</f>
        <v>27.300000000000004</v>
      </c>
    </row>
    <row r="4" spans="1:49" ht="12.75" x14ac:dyDescent="0.2">
      <c r="A4" s="2" t="s">
        <v>317</v>
      </c>
      <c r="B4" s="2">
        <f>IFERROR(VALUE(SUBSTITUTE(SUBSTITUTE(_xlfn.XLOOKUP(A3,Bets!$A:$A,Bets!$B:$B),"O",""),"U","")),"")</f>
        <v>32.5</v>
      </c>
      <c r="C4" s="2">
        <f>IFERROR(VALUE(SUBSTITUTE(SUBSTITUTE(_xlfn.XLOOKUP(A3,Bets!$D:$D,Bets!$E:$E),"O",""),"U","")),"")</f>
        <v>7.5</v>
      </c>
      <c r="D4" s="2">
        <f>IFERROR(VALUE(SUBSTITUTE(SUBSTITUTE(_xlfn.XLOOKUP(A3,Bets!$G:$G,Bets!$H:$H),"O",""),"U","")),"")</f>
        <v>3.5</v>
      </c>
      <c r="E4" s="2">
        <f>IFERROR(VALUE(SUBSTITUTE(SUBSTITUTE(_xlfn.XLOOKUP(A3,Bets!$J:$J,Bets!$K:$K),"O",""),"U","")),"")</f>
        <v>2.5</v>
      </c>
      <c r="F4" s="2" t="str">
        <f>IFERROR(VALUE(SUBSTITUTE(SUBSTITUTE(_xlfn.XLOOKUP(A3,Bets!$M:$M,Bets!$N:$N),"O",""),"U","")),"")</f>
        <v/>
      </c>
      <c r="G4" s="2" t="str">
        <f>IFERROR(VALUE(SUBSTITUTE(SUBSTITUTE(_xlfn.XLOOKUP(A3,Bets!$P:$P,Bets!$Q:$Q),"O",""),"U","")),"")</f>
        <v/>
      </c>
      <c r="H4" s="2" t="str">
        <f>IFERROR(VALUE(SUBSTITUTE(SUBSTITUTE(_xlfn.XLOOKUP(A3,Bets!$S:$S,Bets!$T:$T),"O",""),"U","")),"")</f>
        <v/>
      </c>
      <c r="I4" s="2" t="str">
        <f>IFERROR(VALUE(SUBSTITUTE(SUBSTITUTE(_xlfn.XLOOKUP(A3,Bets!$V:$V,Bets!$W:$W),"O",""),"U","")),"")</f>
        <v/>
      </c>
      <c r="J4" s="2"/>
      <c r="K4" s="2" t="s">
        <v>317</v>
      </c>
      <c r="L4" s="2">
        <f>IFERROR(VALUE(SUBSTITUTE(SUBSTITUTE(_xlfn.XLOOKUP(K3,Bets!$A:$A,Bets!$B:$B),"O",""),"U","")),"")</f>
        <v>26.5</v>
      </c>
      <c r="M4" s="2">
        <f>IFERROR(VALUE(SUBSTITUTE(SUBSTITUTE(_xlfn.XLOOKUP(K3,Bets!$D:$D,Bets!$E:$E),"O",""),"U","")),"")</f>
        <v>6.5</v>
      </c>
      <c r="N4" s="2">
        <f>IFERROR(VALUE(SUBSTITUTE(SUBSTITUTE(_xlfn.XLOOKUP(K3,Bets!$G:$G,Bets!$H:$H),"O",""),"U","")),"")</f>
        <v>2.5</v>
      </c>
      <c r="O4" s="2">
        <f>IFERROR(VALUE(SUBSTITUTE(SUBSTITUTE(_xlfn.XLOOKUP(K3,Bets!$J:$J,Bets!$K:$K),"O",""),"U","")),"")</f>
        <v>2.5</v>
      </c>
      <c r="P4" s="2" t="str">
        <f>IFERROR(VALUE(SUBSTITUTE(SUBSTITUTE(_xlfn.XLOOKUP(K3,Bets!$M:$M,Bets!$N:$N),"O",""),"U","")),"")</f>
        <v/>
      </c>
      <c r="Q4" s="2" t="str">
        <f>IFERROR(VALUE(SUBSTITUTE(SUBSTITUTE(_xlfn.XLOOKUP(K3,Bets!$P:$P,Bets!$Q:$Q),"O",""),"U","")),"")</f>
        <v/>
      </c>
      <c r="R4" s="2" t="str">
        <f>IFERROR(VALUE(SUBSTITUTE(SUBSTITUTE(_xlfn.XLOOKUP(K3,Bets!$S:$S,Bets!$T:$T),"O",""),"U","")),"")</f>
        <v/>
      </c>
      <c r="S4" s="2" t="str">
        <f>IFERROR(VALUE(SUBSTITUTE(SUBSTITUTE(_xlfn.XLOOKUP(K3,Bets!$V:$V,Bets!$W:$W),"O",""),"U","")),"")</f>
        <v/>
      </c>
      <c r="U4" s="2" t="s">
        <v>317</v>
      </c>
      <c r="V4" s="2">
        <f>IFERROR(VALUE(SUBSTITUTE(SUBSTITUTE(_xlfn.XLOOKUP(U3,Bets!$A:$A,Bets!$B:$B),"O",""),"U","")),"")</f>
        <v>9.5</v>
      </c>
      <c r="W4" s="2">
        <f>IFERROR(VALUE(SUBSTITUTE(SUBSTITUTE(_xlfn.XLOOKUP(U3,Bets!$D:$D,Bets!$E:$E),"O",""),"U","")),"")</f>
        <v>2.5</v>
      </c>
      <c r="X4" s="2">
        <f>IFERROR(VALUE(SUBSTITUTE(SUBSTITUTE(_xlfn.XLOOKUP(U3,Bets!$G:$G,Bets!$H:$H),"O",""),"U","")),"")</f>
        <v>3.5</v>
      </c>
      <c r="Y4" s="2">
        <f>IFERROR(VALUE(SUBSTITUTE(SUBSTITUTE(_xlfn.XLOOKUP(U3,Bets!$J:$J,Bets!$K:$K),"O",""),"U","")),"")</f>
        <v>1.5</v>
      </c>
      <c r="Z4" s="2" t="str">
        <f>IFERROR(VALUE(SUBSTITUTE(SUBSTITUTE(_xlfn.XLOOKUP(U3,Bets!$M:$M,Bets!$N:$N),"O",""),"U","")),"")</f>
        <v/>
      </c>
      <c r="AA4" s="2" t="str">
        <f>IFERROR(VALUE(SUBSTITUTE(SUBSTITUTE(_xlfn.XLOOKUP(U3,Bets!$P:$P,Bets!$Q:$Q),"O",""),"U","")),"")</f>
        <v/>
      </c>
      <c r="AB4" s="2" t="str">
        <f>IFERROR(VALUE(SUBSTITUTE(SUBSTITUTE(_xlfn.XLOOKUP(U3,Bets!$S:$S,Bets!$T:$T),"O",""),"U","")),"")</f>
        <v/>
      </c>
      <c r="AC4" s="2" t="str">
        <f>IFERROR(VALUE(SUBSTITUTE(SUBSTITUTE(_xlfn.XLOOKUP(U3,Bets!$V:$V,Bets!$W:$W),"O",""),"U","")),"")</f>
        <v/>
      </c>
      <c r="AD4" s="2"/>
      <c r="AE4" s="2" t="s">
        <v>317</v>
      </c>
      <c r="AF4" s="2">
        <f>IFERROR(VALUE(SUBSTITUTE(SUBSTITUTE(_xlfn.XLOOKUP(AE3,Bets!$A:$A,Bets!$B:$B),"O",""),"U","")),"")</f>
        <v>7.5</v>
      </c>
      <c r="AG4" s="2">
        <f>IFERROR(VALUE(SUBSTITUTE(SUBSTITUTE(_xlfn.XLOOKUP(AE3,Bets!$D:$D,Bets!$E:$E),"O",""),"U","")),"")</f>
        <v>5.5</v>
      </c>
      <c r="AH4" s="2">
        <f>IFERROR(VALUE(SUBSTITUTE(SUBSTITUTE(_xlfn.XLOOKUP(AE3,Bets!$G:$G,Bets!$H:$H),"O",""),"U","")),"")</f>
        <v>2.5</v>
      </c>
      <c r="AI4" s="2">
        <f>IFERROR(VALUE(SUBSTITUTE(SUBSTITUTE(_xlfn.XLOOKUP(AE3,Bets!$J:$J,Bets!$K:$K),"O",""),"U","")),"")</f>
        <v>1.5</v>
      </c>
      <c r="AJ4" s="2" t="str">
        <f>IFERROR(VALUE(SUBSTITUTE(SUBSTITUTE(_xlfn.XLOOKUP(AE3,Bets!$M:$M,Bets!$N:$N),"O",""),"U","")),"")</f>
        <v/>
      </c>
      <c r="AK4" s="2" t="str">
        <f>IFERROR(VALUE(SUBSTITUTE(SUBSTITUTE(_xlfn.XLOOKUP(AE3,Bets!$P:$P,Bets!$Q:$Q),"O",""),"U","")),"")</f>
        <v/>
      </c>
      <c r="AL4" s="2" t="str">
        <f>IFERROR(VALUE(SUBSTITUTE(SUBSTITUTE(_xlfn.XLOOKUP(AE3,Bets!$S:$S,Bets!$T:$T),"O",""),"U","")),"")</f>
        <v/>
      </c>
      <c r="AM4" s="2" t="str">
        <f>IFERROR(VALUE(SUBSTITUTE(SUBSTITUTE(_xlfn.XLOOKUP(AE3,Bets!$V:$V,Bets!$W:$W),"O",""),"U","")),"")</f>
        <v/>
      </c>
      <c r="AO4" s="2" t="s">
        <v>317</v>
      </c>
      <c r="AP4" s="2">
        <f>IFERROR(VALUE(SUBSTITUTE(SUBSTITUTE(_xlfn.XLOOKUP(AO3,Bets!$A:$A,Bets!$B:$B),"O",""),"U","")),"")</f>
        <v>18.5</v>
      </c>
      <c r="AQ4" s="2">
        <f>IFERROR(VALUE(SUBSTITUTE(SUBSTITUTE(_xlfn.XLOOKUP(AO3,Bets!$D:$D,Bets!$E:$E),"O",""),"U","")),"")</f>
        <v>8.5</v>
      </c>
      <c r="AR4" s="2" t="str">
        <f>IFERROR(VALUE(SUBSTITUTE(SUBSTITUTE(_xlfn.XLOOKUP(AO3,Bets!$G:$G,Bets!$H:$H),"O",""),"U","")),"")</f>
        <v/>
      </c>
      <c r="AS4" s="2">
        <f>IFERROR(VALUE(SUBSTITUTE(SUBSTITUTE(_xlfn.XLOOKUP(AO3,Bets!$J:$J,Bets!$K:$K),"O",""),"U","")),"")</f>
        <v>2.5</v>
      </c>
      <c r="AT4" s="2" t="str">
        <f>IFERROR(VALUE(SUBSTITUTE(SUBSTITUTE(_xlfn.XLOOKUP(AO3,Bets!$M:$M,Bets!$N:$N),"O",""),"U","")),"")</f>
        <v/>
      </c>
      <c r="AU4" s="2" t="str">
        <f>IFERROR(VALUE(SUBSTITUTE(SUBSTITUTE(_xlfn.XLOOKUP(AO3,Bets!$P:$P,Bets!$Q:$Q),"O",""),"U","")),"")</f>
        <v/>
      </c>
      <c r="AV4" s="2" t="str">
        <f>IFERROR(VALUE(SUBSTITUTE(SUBSTITUTE(_xlfn.XLOOKUP(AO3,Bets!$S:$S,Bets!$T:$T),"O",""),"U","")),"")</f>
        <v/>
      </c>
      <c r="AW4" s="2" t="str">
        <f>IFERROR(VALUE(SUBSTITUTE(SUBSTITUTE(_xlfn.XLOOKUP(AO3,Bets!$V:$V,Bets!$W:$W),"O",""),"U","")),"")</f>
        <v/>
      </c>
    </row>
    <row r="5" spans="1:49" ht="12.75" x14ac:dyDescent="0.2">
      <c r="A5" s="2" t="s">
        <v>318</v>
      </c>
      <c r="B5" s="22">
        <f>IFERROR(1-(B4/B3),"")</f>
        <v>-5.5194805194805241E-2</v>
      </c>
      <c r="C5" s="22">
        <f t="shared" ref="C5:D5" si="0">IFERROR(1-(C4/C3),"")</f>
        <v>7.407407407407407E-2</v>
      </c>
      <c r="D5" s="22">
        <f t="shared" si="0"/>
        <v>0.125</v>
      </c>
      <c r="E5" s="22">
        <f>IFERROR(1-(E4/E3),"")</f>
        <v>0.21875</v>
      </c>
      <c r="F5" s="22" t="str">
        <f t="shared" ref="F5:I5" si="1">IFERROR(1-(F4/F3),"")</f>
        <v/>
      </c>
      <c r="G5" s="22" t="str">
        <f t="shared" si="1"/>
        <v/>
      </c>
      <c r="H5" s="22" t="str">
        <f t="shared" si="1"/>
        <v/>
      </c>
      <c r="I5" s="22" t="str">
        <f t="shared" si="1"/>
        <v/>
      </c>
      <c r="J5" s="2"/>
      <c r="K5" s="2" t="s">
        <v>318</v>
      </c>
      <c r="L5" s="22">
        <f t="shared" ref="L5:O5" si="2">IFERROR(1-(L4/L3),"")</f>
        <v>2.5735294117647078E-2</v>
      </c>
      <c r="M5" s="22">
        <f t="shared" si="2"/>
        <v>8.4507042253521125E-2</v>
      </c>
      <c r="N5" s="22">
        <f t="shared" si="2"/>
        <v>0.24242424242424243</v>
      </c>
      <c r="O5" s="22">
        <f t="shared" si="2"/>
        <v>0</v>
      </c>
      <c r="P5" s="22" t="str">
        <f t="shared" ref="P5" si="3">IFERROR(1-(P4/P3),"")</f>
        <v/>
      </c>
      <c r="Q5" s="22" t="str">
        <f t="shared" ref="Q5" si="4">IFERROR(1-(Q4/Q3),"")</f>
        <v/>
      </c>
      <c r="R5" s="22" t="str">
        <f t="shared" ref="R5" si="5">IFERROR(1-(R4/R3),"")</f>
        <v/>
      </c>
      <c r="S5" s="22" t="str">
        <f t="shared" ref="S5" si="6">IFERROR(1-(S4/S3),"")</f>
        <v/>
      </c>
      <c r="U5" s="2" t="s">
        <v>318</v>
      </c>
      <c r="V5" s="22">
        <f t="shared" ref="V5:X5" si="7">IFERROR(1-(V4/V3),"")</f>
        <v>5.0000000000000044E-2</v>
      </c>
      <c r="W5" s="22">
        <f t="shared" si="7"/>
        <v>0.19354838709677424</v>
      </c>
      <c r="X5" s="22">
        <f t="shared" si="7"/>
        <v>-9.375E-2</v>
      </c>
      <c r="Y5" s="22">
        <f>IFERROR(1-(Y4/Y3),"")</f>
        <v>0</v>
      </c>
      <c r="Z5" s="22" t="str">
        <f t="shared" ref="Z5" si="8">IFERROR(1-(Z4/Z3),"")</f>
        <v/>
      </c>
      <c r="AA5" s="22" t="str">
        <f t="shared" ref="AA5" si="9">IFERROR(1-(AA4/AA3),"")</f>
        <v/>
      </c>
      <c r="AB5" s="22" t="str">
        <f t="shared" ref="AB5" si="10">IFERROR(1-(AB4/AB3),"")</f>
        <v/>
      </c>
      <c r="AC5" s="22" t="str">
        <f t="shared" ref="AC5" si="11">IFERROR(1-(AC4/AC3),"")</f>
        <v/>
      </c>
      <c r="AD5" s="2"/>
      <c r="AE5" s="2" t="s">
        <v>318</v>
      </c>
      <c r="AF5" s="22">
        <f t="shared" ref="AF5:AI5" si="12">IFERROR(1-(AF4/AF3),"")</f>
        <v>0.2021276595744681</v>
      </c>
      <c r="AG5" s="22">
        <f t="shared" si="12"/>
        <v>9.8360655737704916E-2</v>
      </c>
      <c r="AH5" s="22">
        <f t="shared" si="12"/>
        <v>0</v>
      </c>
      <c r="AI5" s="22">
        <f t="shared" si="12"/>
        <v>0.2857142857142857</v>
      </c>
      <c r="AJ5" s="22" t="str">
        <f t="shared" ref="AJ5" si="13">IFERROR(1-(AJ4/AJ3),"")</f>
        <v/>
      </c>
      <c r="AK5" s="22" t="str">
        <f t="shared" ref="AK5" si="14">IFERROR(1-(AK4/AK3),"")</f>
        <v/>
      </c>
      <c r="AL5" s="22" t="str">
        <f t="shared" ref="AL5" si="15">IFERROR(1-(AL4/AL3),"")</f>
        <v/>
      </c>
      <c r="AM5" s="22" t="str">
        <f t="shared" ref="AM5" si="16">IFERROR(1-(AM4/AM3),"")</f>
        <v/>
      </c>
      <c r="AO5" s="2" t="s">
        <v>318</v>
      </c>
      <c r="AP5" s="22">
        <f t="shared" ref="AP5:AS5" si="17">IFERROR(1-(AP4/AP3),"")</f>
        <v>-3.9325842696629199E-2</v>
      </c>
      <c r="AQ5" s="22">
        <f t="shared" si="17"/>
        <v>-7.5949367088607556E-2</v>
      </c>
      <c r="AR5" s="22" t="str">
        <f t="shared" si="17"/>
        <v/>
      </c>
      <c r="AS5" s="22">
        <f t="shared" si="17"/>
        <v>-0.38888888888888884</v>
      </c>
      <c r="AT5" s="22" t="str">
        <f t="shared" ref="AT5" si="18">IFERROR(1-(AT4/AT3),"")</f>
        <v/>
      </c>
      <c r="AU5" s="22" t="str">
        <f t="shared" ref="AU5" si="19">IFERROR(1-(AU4/AU3),"")</f>
        <v/>
      </c>
      <c r="AV5" s="22" t="str">
        <f t="shared" ref="AV5" si="20">IFERROR(1-(AV4/AV3),"")</f>
        <v/>
      </c>
      <c r="AW5" s="22" t="str">
        <f t="shared" ref="AW5" si="21">IFERROR(1-(AW4/AW3),"")</f>
        <v/>
      </c>
    </row>
    <row r="6" spans="1:49" ht="12.75" x14ac:dyDescent="0.2">
      <c r="A6" s="2" t="s">
        <v>223</v>
      </c>
      <c r="B6" s="22">
        <f>IFERROR(1-(B3/B4),"")</f>
        <v>5.2307692307692277E-2</v>
      </c>
      <c r="C6" s="22">
        <f t="shared" ref="C6:E6" si="22">IFERROR(1-(C3/C4),"")</f>
        <v>-7.9999999999999849E-2</v>
      </c>
      <c r="D6" s="22">
        <f t="shared" si="22"/>
        <v>-0.14285714285714279</v>
      </c>
      <c r="E6" s="22">
        <f t="shared" si="22"/>
        <v>-0.28000000000000003</v>
      </c>
      <c r="F6" s="22" t="str">
        <f t="shared" ref="F6:I6" si="23">IFERROR(1-(F3/F4),"")</f>
        <v/>
      </c>
      <c r="G6" s="22" t="str">
        <f t="shared" si="23"/>
        <v/>
      </c>
      <c r="H6" s="22" t="str">
        <f t="shared" si="23"/>
        <v/>
      </c>
      <c r="I6" s="22" t="str">
        <f t="shared" si="23"/>
        <v/>
      </c>
      <c r="J6" s="2"/>
      <c r="K6" s="2" t="s">
        <v>223</v>
      </c>
      <c r="L6" s="22">
        <f t="shared" ref="L6:S6" si="24">IFERROR(1-(L3/L4),"")</f>
        <v>-2.6415094339622636E-2</v>
      </c>
      <c r="M6" s="22">
        <f t="shared" si="24"/>
        <v>-9.2307692307692202E-2</v>
      </c>
      <c r="N6" s="22">
        <f t="shared" si="24"/>
        <v>-0.31999999999999984</v>
      </c>
      <c r="O6" s="22">
        <f t="shared" si="24"/>
        <v>0</v>
      </c>
      <c r="P6" s="22" t="str">
        <f t="shared" si="24"/>
        <v/>
      </c>
      <c r="Q6" s="22" t="str">
        <f t="shared" si="24"/>
        <v/>
      </c>
      <c r="R6" s="22" t="str">
        <f t="shared" si="24"/>
        <v/>
      </c>
      <c r="S6" s="22" t="str">
        <f t="shared" si="24"/>
        <v/>
      </c>
      <c r="T6" s="2"/>
      <c r="U6" s="2" t="s">
        <v>223</v>
      </c>
      <c r="V6" s="22">
        <f t="shared" ref="V6:AC6" si="25">IFERROR(1-(V3/V4),"")</f>
        <v>-5.2631578947368363E-2</v>
      </c>
      <c r="W6" s="22">
        <f t="shared" si="25"/>
        <v>-0.24</v>
      </c>
      <c r="X6" s="22">
        <f t="shared" si="25"/>
        <v>8.5714285714285632E-2</v>
      </c>
      <c r="Y6" s="22">
        <f t="shared" si="25"/>
        <v>0</v>
      </c>
      <c r="Z6" s="22" t="str">
        <f t="shared" si="25"/>
        <v/>
      </c>
      <c r="AA6" s="22" t="str">
        <f t="shared" si="25"/>
        <v/>
      </c>
      <c r="AB6" s="22" t="str">
        <f t="shared" si="25"/>
        <v/>
      </c>
      <c r="AC6" s="22" t="str">
        <f t="shared" si="25"/>
        <v/>
      </c>
      <c r="AD6" s="2"/>
      <c r="AE6" s="2" t="s">
        <v>223</v>
      </c>
      <c r="AF6" s="22">
        <f t="shared" ref="AF6:AM6" si="26">IFERROR(1-(AF3/AF4),"")</f>
        <v>-0.25333333333333341</v>
      </c>
      <c r="AG6" s="22">
        <f t="shared" si="26"/>
        <v>-0.10909090909090913</v>
      </c>
      <c r="AH6" s="22">
        <f t="shared" si="26"/>
        <v>0</v>
      </c>
      <c r="AI6" s="22">
        <f t="shared" si="26"/>
        <v>-0.40000000000000013</v>
      </c>
      <c r="AJ6" s="22" t="str">
        <f t="shared" si="26"/>
        <v/>
      </c>
      <c r="AK6" s="22" t="str">
        <f t="shared" si="26"/>
        <v/>
      </c>
      <c r="AL6" s="22" t="str">
        <f t="shared" si="26"/>
        <v/>
      </c>
      <c r="AM6" s="22" t="str">
        <f t="shared" si="26"/>
        <v/>
      </c>
      <c r="AO6" s="2" t="s">
        <v>223</v>
      </c>
      <c r="AP6" s="22">
        <f t="shared" ref="AP6:AW6" si="27">IFERROR(1-(AP3/AP4),"")</f>
        <v>3.7837837837837784E-2</v>
      </c>
      <c r="AQ6" s="22">
        <f t="shared" si="27"/>
        <v>7.0588235294117618E-2</v>
      </c>
      <c r="AR6" s="22" t="str">
        <f t="shared" si="27"/>
        <v/>
      </c>
      <c r="AS6" s="22">
        <f t="shared" si="27"/>
        <v>0.28000000000000003</v>
      </c>
      <c r="AT6" s="22" t="str">
        <f t="shared" si="27"/>
        <v/>
      </c>
      <c r="AU6" s="22" t="str">
        <f t="shared" si="27"/>
        <v/>
      </c>
      <c r="AV6" s="22" t="str">
        <f t="shared" si="27"/>
        <v/>
      </c>
      <c r="AW6" s="22" t="str">
        <f t="shared" si="27"/>
        <v/>
      </c>
    </row>
    <row r="7" spans="1:49" ht="12.75" x14ac:dyDescent="0.2">
      <c r="A7" s="23" t="s">
        <v>319</v>
      </c>
      <c r="B7" s="23"/>
      <c r="C7" s="23"/>
      <c r="D7" s="23"/>
      <c r="E7" s="23"/>
      <c r="F7" s="23"/>
      <c r="G7" s="23"/>
      <c r="H7" s="23"/>
      <c r="I7" s="23"/>
      <c r="J7" s="23"/>
      <c r="K7" s="23" t="s">
        <v>319</v>
      </c>
      <c r="L7" s="23"/>
      <c r="M7" s="23"/>
      <c r="N7" s="23"/>
      <c r="O7" s="23"/>
      <c r="P7" s="23"/>
      <c r="Q7" s="23"/>
      <c r="R7" s="23"/>
      <c r="S7" s="23"/>
      <c r="T7" s="2"/>
      <c r="U7" s="23" t="s">
        <v>319</v>
      </c>
      <c r="V7" s="23"/>
      <c r="W7" s="23"/>
      <c r="X7" s="23"/>
      <c r="Y7" s="23"/>
      <c r="Z7" s="23"/>
      <c r="AA7" s="23"/>
      <c r="AB7" s="23"/>
      <c r="AC7" s="23"/>
      <c r="AD7" s="23"/>
      <c r="AE7" s="23" t="s">
        <v>319</v>
      </c>
      <c r="AF7" s="23"/>
      <c r="AG7" s="23"/>
      <c r="AH7" s="23"/>
      <c r="AI7" s="23"/>
      <c r="AJ7" s="23"/>
      <c r="AK7" s="23"/>
      <c r="AL7" s="23"/>
      <c r="AM7" s="23"/>
      <c r="AO7" s="23" t="s">
        <v>319</v>
      </c>
      <c r="AP7" s="23"/>
      <c r="AQ7" s="23"/>
      <c r="AR7" s="23"/>
      <c r="AS7" s="23"/>
      <c r="AT7" s="23"/>
      <c r="AU7" s="23"/>
      <c r="AV7" s="23"/>
      <c r="AW7" s="23"/>
    </row>
    <row r="8" spans="1:49" ht="12.75" x14ac:dyDescent="0.2">
      <c r="A8" s="2" t="s">
        <v>320</v>
      </c>
      <c r="B8" s="22" t="str">
        <f>IF(B3&gt;B4,IF(B7&gt;B4,"Wins","Lost"),IF(B7&lt;B4,"Wins","Lost"))</f>
        <v>Wins</v>
      </c>
      <c r="C8" s="22" t="str">
        <f t="shared" ref="C8" si="28">IF(C3&gt;C4,IF(C7&gt;C4,"Wins","Lost"),IF(C7&lt;C4,"Wins","Lost"))</f>
        <v>Lost</v>
      </c>
      <c r="D8" s="22" t="str">
        <f t="shared" ref="D8:E8" si="29">IF(D3&gt;D4,IF(D7&gt;=D4,"Wins","Lost"),IF(D7&lt;D4,"Wins","Lost"))</f>
        <v>Lost</v>
      </c>
      <c r="E8" s="22" t="str">
        <f t="shared" si="29"/>
        <v>Lost</v>
      </c>
      <c r="F8" s="22" t="str">
        <f t="shared" ref="F8:I8" si="30">IF(F3&gt;F4,IF(F7&gt;=F4,"Wins","Lost"),IF(F7&lt;F4,"Wins","Lost"))</f>
        <v>Lost</v>
      </c>
      <c r="G8" s="22" t="str">
        <f t="shared" si="30"/>
        <v>Lost</v>
      </c>
      <c r="H8" s="22" t="str">
        <f t="shared" si="30"/>
        <v>Lost</v>
      </c>
      <c r="I8" s="22" t="str">
        <f t="shared" si="30"/>
        <v>Lost</v>
      </c>
      <c r="J8" s="2"/>
      <c r="K8" s="2" t="s">
        <v>320</v>
      </c>
      <c r="L8" s="22" t="str">
        <f t="shared" ref="L8:M8" si="31">IF(L3&gt;L4,IF(L7&gt;L4,"Wins","Lost"),IF(L7&lt;L4,"Wins","Lost"))</f>
        <v>Lost</v>
      </c>
      <c r="M8" s="22" t="str">
        <f t="shared" si="31"/>
        <v>Lost</v>
      </c>
      <c r="N8" s="22" t="str">
        <f t="shared" ref="N8:S8" si="32">IF(N3&gt;N4,IF(N7&gt;=N4,"Wins","Lost"),IF(N7&lt;N4,"Wins","Lost"))</f>
        <v>Lost</v>
      </c>
      <c r="O8" s="22" t="str">
        <f t="shared" si="32"/>
        <v>Wins</v>
      </c>
      <c r="P8" s="22" t="str">
        <f t="shared" si="32"/>
        <v>Lost</v>
      </c>
      <c r="Q8" s="22" t="str">
        <f t="shared" si="32"/>
        <v>Lost</v>
      </c>
      <c r="R8" s="22" t="str">
        <f t="shared" si="32"/>
        <v>Lost</v>
      </c>
      <c r="S8" s="22" t="str">
        <f t="shared" si="32"/>
        <v>Lost</v>
      </c>
      <c r="T8" s="2"/>
      <c r="U8" s="2" t="s">
        <v>320</v>
      </c>
      <c r="V8" s="22" t="str">
        <f t="shared" ref="V8:W8" si="33">IF(V3&gt;V4,IF(V7&gt;V4,"Wins","Lost"),IF(V7&lt;V4,"Wins","Lost"))</f>
        <v>Lost</v>
      </c>
      <c r="W8" s="22" t="str">
        <f t="shared" si="33"/>
        <v>Lost</v>
      </c>
      <c r="X8" s="22" t="str">
        <f t="shared" ref="X8:AC8" si="34">IF(X3&gt;X4,IF(X7&gt;=X4,"Wins","Lost"),IF(X7&lt;X4,"Wins","Lost"))</f>
        <v>Wins</v>
      </c>
      <c r="Y8" s="22" t="str">
        <f t="shared" si="34"/>
        <v>Wins</v>
      </c>
      <c r="Z8" s="22" t="str">
        <f t="shared" si="34"/>
        <v>Lost</v>
      </c>
      <c r="AA8" s="22" t="str">
        <f t="shared" si="34"/>
        <v>Lost</v>
      </c>
      <c r="AB8" s="22" t="str">
        <f t="shared" si="34"/>
        <v>Lost</v>
      </c>
      <c r="AC8" s="22" t="str">
        <f t="shared" si="34"/>
        <v>Lost</v>
      </c>
      <c r="AD8" s="2"/>
      <c r="AE8" s="2" t="s">
        <v>320</v>
      </c>
      <c r="AF8" s="22" t="str">
        <f t="shared" ref="AF8:AG8" si="35">IF(AF3&gt;AF4,IF(AF7&gt;AF4,"Wins","Lost"),IF(AF7&lt;AF4,"Wins","Lost"))</f>
        <v>Lost</v>
      </c>
      <c r="AG8" s="22" t="str">
        <f t="shared" si="35"/>
        <v>Lost</v>
      </c>
      <c r="AH8" s="22" t="str">
        <f t="shared" ref="AH8:AM8" si="36">IF(AH3&gt;AH4,IF(AH7&gt;=AH4,"Wins","Lost"),IF(AH7&lt;AH4,"Wins","Lost"))</f>
        <v>Wins</v>
      </c>
      <c r="AI8" s="22" t="str">
        <f t="shared" si="36"/>
        <v>Lost</v>
      </c>
      <c r="AJ8" s="22" t="str">
        <f t="shared" si="36"/>
        <v>Lost</v>
      </c>
      <c r="AK8" s="22" t="str">
        <f t="shared" si="36"/>
        <v>Lost</v>
      </c>
      <c r="AL8" s="22" t="str">
        <f t="shared" si="36"/>
        <v>Lost</v>
      </c>
      <c r="AM8" s="22" t="str">
        <f t="shared" si="36"/>
        <v>Lost</v>
      </c>
      <c r="AO8" s="2" t="s">
        <v>320</v>
      </c>
      <c r="AP8" s="22" t="str">
        <f t="shared" ref="AP8:AQ8" si="37">IF(AP3&gt;AP4,IF(AP7&gt;AP4,"Wins","Lost"),IF(AP7&lt;AP4,"Wins","Lost"))</f>
        <v>Wins</v>
      </c>
      <c r="AQ8" s="22" t="str">
        <f t="shared" si="37"/>
        <v>Wins</v>
      </c>
      <c r="AR8" s="22" t="str">
        <f t="shared" ref="AR8:AW8" si="38">IF(AR3&gt;AR4,IF(AR7&gt;=AR4,"Wins","Lost"),IF(AR7&lt;AR4,"Wins","Lost"))</f>
        <v>Lost</v>
      </c>
      <c r="AS8" s="22" t="str">
        <f t="shared" si="38"/>
        <v>Wins</v>
      </c>
      <c r="AT8" s="22" t="str">
        <f t="shared" si="38"/>
        <v>Lost</v>
      </c>
      <c r="AU8" s="22" t="str">
        <f t="shared" si="38"/>
        <v>Lost</v>
      </c>
      <c r="AV8" s="22" t="str">
        <f t="shared" si="38"/>
        <v>Lost</v>
      </c>
      <c r="AW8" s="22" t="str">
        <f t="shared" si="38"/>
        <v>Lost</v>
      </c>
    </row>
    <row r="9" spans="1:49" ht="12.75" x14ac:dyDescent="0.2">
      <c r="A9" s="2"/>
      <c r="B9" s="22"/>
      <c r="C9" s="22"/>
      <c r="D9" s="2"/>
      <c r="E9" s="2"/>
      <c r="F9" s="2"/>
      <c r="G9" s="2"/>
      <c r="H9" s="2"/>
      <c r="I9" s="2"/>
      <c r="J9" s="2"/>
      <c r="K9" s="2"/>
      <c r="L9" s="22"/>
      <c r="M9" s="22"/>
      <c r="N9" s="2"/>
      <c r="O9" s="2"/>
      <c r="P9" s="2"/>
      <c r="Q9" s="2"/>
      <c r="R9" s="2"/>
      <c r="S9" s="2"/>
      <c r="T9" s="2"/>
      <c r="U9" s="2"/>
      <c r="V9" s="22"/>
      <c r="W9" s="22"/>
      <c r="X9" s="2"/>
      <c r="Y9" s="2"/>
      <c r="Z9" s="2"/>
      <c r="AA9" s="2"/>
      <c r="AB9" s="2"/>
      <c r="AC9" s="2"/>
      <c r="AD9" s="2"/>
      <c r="AE9" s="2"/>
      <c r="AF9" s="22"/>
      <c r="AG9" s="22"/>
      <c r="AH9" s="2"/>
      <c r="AI9" s="2"/>
      <c r="AJ9" s="2"/>
      <c r="AK9" s="2"/>
      <c r="AL9" s="2"/>
      <c r="AM9" s="2"/>
      <c r="AO9" s="2"/>
      <c r="AP9" s="22"/>
      <c r="AQ9" s="22"/>
      <c r="AR9" s="2"/>
      <c r="AS9" s="2"/>
      <c r="AT9" s="2"/>
      <c r="AU9" s="2"/>
      <c r="AV9" s="2"/>
      <c r="AW9" s="2"/>
    </row>
    <row r="10" spans="1:49" ht="12.75" x14ac:dyDescent="0.2">
      <c r="A10" s="2" t="s">
        <v>0</v>
      </c>
      <c r="B10" s="2" t="s">
        <v>153</v>
      </c>
      <c r="C10" s="2" t="s">
        <v>165</v>
      </c>
      <c r="D10" s="2" t="s">
        <v>162</v>
      </c>
      <c r="E10" s="2" t="s">
        <v>169</v>
      </c>
      <c r="F10" s="2" t="s">
        <v>794</v>
      </c>
      <c r="G10" s="2" t="s">
        <v>797</v>
      </c>
      <c r="H10" s="2" t="s">
        <v>800</v>
      </c>
      <c r="I10" s="2" t="s">
        <v>803</v>
      </c>
      <c r="J10" s="2"/>
      <c r="K10" s="2" t="s">
        <v>0</v>
      </c>
      <c r="L10" s="2" t="s">
        <v>153</v>
      </c>
      <c r="M10" s="2" t="s">
        <v>165</v>
      </c>
      <c r="N10" s="2" t="s">
        <v>162</v>
      </c>
      <c r="O10" s="2" t="s">
        <v>169</v>
      </c>
      <c r="P10" s="2" t="s">
        <v>794</v>
      </c>
      <c r="Q10" s="2" t="s">
        <v>797</v>
      </c>
      <c r="R10" s="2" t="s">
        <v>800</v>
      </c>
      <c r="S10" s="2" t="s">
        <v>803</v>
      </c>
      <c r="T10" s="23"/>
      <c r="U10" s="2" t="s">
        <v>0</v>
      </c>
      <c r="V10" s="2" t="s">
        <v>153</v>
      </c>
      <c r="W10" s="2" t="s">
        <v>165</v>
      </c>
      <c r="X10" s="2" t="s">
        <v>162</v>
      </c>
      <c r="Y10" s="2" t="s">
        <v>169</v>
      </c>
      <c r="Z10" s="2" t="s">
        <v>794</v>
      </c>
      <c r="AA10" s="2" t="s">
        <v>797</v>
      </c>
      <c r="AB10" s="2" t="s">
        <v>800</v>
      </c>
      <c r="AC10" s="2" t="s">
        <v>803</v>
      </c>
      <c r="AD10" s="2"/>
      <c r="AE10" s="2" t="s">
        <v>0</v>
      </c>
      <c r="AF10" s="2" t="s">
        <v>153</v>
      </c>
      <c r="AG10" s="2" t="s">
        <v>165</v>
      </c>
      <c r="AH10" s="2" t="s">
        <v>162</v>
      </c>
      <c r="AI10" s="2" t="s">
        <v>169</v>
      </c>
      <c r="AJ10" s="2" t="s">
        <v>794</v>
      </c>
      <c r="AK10" s="2" t="s">
        <v>797</v>
      </c>
      <c r="AL10" s="2" t="s">
        <v>800</v>
      </c>
      <c r="AM10" s="2" t="s">
        <v>803</v>
      </c>
      <c r="AO10" s="2" t="s">
        <v>0</v>
      </c>
      <c r="AP10" s="2" t="s">
        <v>153</v>
      </c>
      <c r="AQ10" s="2" t="s">
        <v>165</v>
      </c>
      <c r="AR10" s="2" t="s">
        <v>162</v>
      </c>
      <c r="AS10" s="2" t="s">
        <v>169</v>
      </c>
      <c r="AT10" s="2" t="s">
        <v>794</v>
      </c>
      <c r="AU10" s="2" t="s">
        <v>797</v>
      </c>
      <c r="AV10" s="2" t="s">
        <v>800</v>
      </c>
      <c r="AW10" s="2" t="s">
        <v>803</v>
      </c>
    </row>
    <row r="11" spans="1:49" ht="12.75" x14ac:dyDescent="0.2">
      <c r="A11" s="2" t="str">
        <f>Bets!$A7</f>
        <v>Marcus Smart</v>
      </c>
      <c r="B11" s="2">
        <f>_xlfn.XLOOKUP(A11,PlayerStats!$AF:$AF,PlayerStats!$AD:$AD)</f>
        <v>11.1</v>
      </c>
      <c r="C11" s="2">
        <f>_xlfn.XLOOKUP(A11,PlayerStats!$AF:$AF,PlayerStats!$X:$X)</f>
        <v>3.4</v>
      </c>
      <c r="D11" s="2">
        <f>_xlfn.XLOOKUP(A11,PlayerStats!$AF:$AF,PlayerStats!$Y:$Y)</f>
        <v>7.4</v>
      </c>
      <c r="E11" s="2">
        <f>_xlfn.XLOOKUP(A11,PlayerStats!$AF:$AF,PlayerStats!$L:$L)</f>
        <v>1.7</v>
      </c>
      <c r="F11" s="2">
        <f>B11+D11</f>
        <v>18.5</v>
      </c>
      <c r="G11" s="2">
        <f>B11+C11</f>
        <v>14.5</v>
      </c>
      <c r="H11" s="2">
        <f>C11+D11</f>
        <v>10.8</v>
      </c>
      <c r="I11" s="2">
        <f>B11+C11+D11</f>
        <v>21.9</v>
      </c>
      <c r="J11" s="2"/>
      <c r="K11" s="2" t="str">
        <f>Bets!$A8</f>
        <v>Luka Doncic</v>
      </c>
      <c r="L11" s="2">
        <f>_xlfn.XLOOKUP(K11,PlayerStats!$AF:$AF,PlayerStats!$AD:$AD)</f>
        <v>34.299999999999997</v>
      </c>
      <c r="M11" s="2">
        <f>_xlfn.XLOOKUP(K11,PlayerStats!$AF:$AF,PlayerStats!$X:$X)</f>
        <v>8.8000000000000007</v>
      </c>
      <c r="N11" s="2">
        <f>_xlfn.XLOOKUP(K11,PlayerStats!$AF:$AF,PlayerStats!$Y:$Y)</f>
        <v>8.9</v>
      </c>
      <c r="O11" s="2">
        <f>_xlfn.XLOOKUP(K11,PlayerStats!$AF:$AF,PlayerStats!$L:$L)</f>
        <v>2.9</v>
      </c>
      <c r="P11" s="2">
        <f>L11+N11</f>
        <v>43.199999999999996</v>
      </c>
      <c r="Q11" s="2">
        <f>L11+M11</f>
        <v>43.099999999999994</v>
      </c>
      <c r="R11" s="2">
        <f>M11+N11</f>
        <v>17.700000000000003</v>
      </c>
      <c r="S11" s="2">
        <f>L11+M11+N11</f>
        <v>51.999999999999993</v>
      </c>
      <c r="T11" s="2"/>
      <c r="U11" s="2" t="str">
        <f>Bets!$A9</f>
        <v>Spencer Dinwiddie</v>
      </c>
      <c r="V11" s="2">
        <f>_xlfn.XLOOKUP(U11,PlayerStats!$AF:$AF,PlayerStats!$AD:$AD)</f>
        <v>16.100000000000001</v>
      </c>
      <c r="W11" s="2">
        <f>_xlfn.XLOOKUP(U11,PlayerStats!$AF:$AF,PlayerStats!$X:$X)</f>
        <v>3.2</v>
      </c>
      <c r="X11" s="2">
        <f>_xlfn.XLOOKUP(U11,PlayerStats!$AF:$AF,PlayerStats!$Y:$Y)</f>
        <v>5.0999999999999996</v>
      </c>
      <c r="Y11" s="2">
        <f>_xlfn.XLOOKUP(U11,PlayerStats!$AF:$AF,PlayerStats!$L:$L)</f>
        <v>2.6</v>
      </c>
      <c r="Z11" s="2">
        <f>V11+X11</f>
        <v>21.200000000000003</v>
      </c>
      <c r="AA11" s="2">
        <f>V11+W11</f>
        <v>19.3</v>
      </c>
      <c r="AB11" s="2">
        <f>W11+X11</f>
        <v>8.3000000000000007</v>
      </c>
      <c r="AC11" s="2">
        <f>V11+W11+X11</f>
        <v>24.4</v>
      </c>
      <c r="AD11" s="2"/>
      <c r="AE11" s="2" t="str">
        <f>Bets!$A10</f>
        <v>Tim Hardaway Jr.</v>
      </c>
      <c r="AF11" s="2">
        <f>_xlfn.XLOOKUP(AE11,PlayerStats!$AF:$AF,PlayerStats!$AD:$AD)</f>
        <v>13.8</v>
      </c>
      <c r="AG11" s="2">
        <f>_xlfn.XLOOKUP(AE11,PlayerStats!$AF:$AF,PlayerStats!$X:$X)</f>
        <v>3.1</v>
      </c>
      <c r="AH11" s="2">
        <f>_xlfn.XLOOKUP(AE11,PlayerStats!$AF:$AF,PlayerStats!$Y:$Y)</f>
        <v>1.6</v>
      </c>
      <c r="AI11" s="2">
        <f>_xlfn.XLOOKUP(AE11,PlayerStats!$AF:$AF,PlayerStats!$L:$L)</f>
        <v>2.8</v>
      </c>
      <c r="AJ11" s="2">
        <f>AF11+AH11</f>
        <v>15.4</v>
      </c>
      <c r="AK11" s="2">
        <f>AF11+AG11</f>
        <v>16.900000000000002</v>
      </c>
      <c r="AL11" s="2">
        <f>AG11+AH11</f>
        <v>4.7</v>
      </c>
      <c r="AM11" s="2">
        <f>AF11+AG11+AH11</f>
        <v>18.500000000000004</v>
      </c>
      <c r="AO11" s="2" t="str">
        <f>Bets!$A11</f>
        <v>Lauri Markkanen</v>
      </c>
      <c r="AP11" s="2">
        <f>_xlfn.XLOOKUP(AO11,PlayerStats!$AF:$AF,PlayerStats!$AD:$AD)</f>
        <v>23.9</v>
      </c>
      <c r="AQ11" s="2">
        <f>_xlfn.XLOOKUP(AO11,PlayerStats!$AF:$AF,PlayerStats!$X:$X)</f>
        <v>8.5</v>
      </c>
      <c r="AR11" s="2">
        <f>_xlfn.XLOOKUP(AO11,PlayerStats!$AF:$AF,PlayerStats!$Y:$Y)</f>
        <v>1.9</v>
      </c>
      <c r="AS11" s="2">
        <f>_xlfn.XLOOKUP(AO11,PlayerStats!$AF:$AF,PlayerStats!$L:$L)</f>
        <v>3</v>
      </c>
      <c r="AT11" s="2">
        <f>AP11+AR11</f>
        <v>25.799999999999997</v>
      </c>
      <c r="AU11" s="2">
        <f>AP11+AQ11</f>
        <v>32.4</v>
      </c>
      <c r="AV11" s="2">
        <f>AQ11+AR11</f>
        <v>10.4</v>
      </c>
      <c r="AW11" s="2">
        <f>AP11+AQ11+AR11</f>
        <v>34.299999999999997</v>
      </c>
    </row>
    <row r="12" spans="1:49" ht="12.75" x14ac:dyDescent="0.2">
      <c r="A12" s="2" t="s">
        <v>317</v>
      </c>
      <c r="B12" s="2">
        <f>IFERROR(VALUE(SUBSTITUTE(SUBSTITUTE(_xlfn.XLOOKUP(A11,Bets!$A:$A,Bets!$B:$B),"O",""),"U","")),"")</f>
        <v>10.5</v>
      </c>
      <c r="C12" s="2">
        <f>IFERROR(VALUE(SUBSTITUTE(SUBSTITUTE(_xlfn.XLOOKUP(A11,Bets!$D:$D,Bets!$E:$E),"O",""),"U","")),"")</f>
        <v>3.5</v>
      </c>
      <c r="D12" s="2">
        <f>IFERROR(VALUE(SUBSTITUTE(SUBSTITUTE(_xlfn.XLOOKUP(A11,Bets!$G:$G,Bets!$H:$H),"O",""),"U","")),"")</f>
        <v>7.5</v>
      </c>
      <c r="E12" s="2">
        <f>IFERROR(VALUE(SUBSTITUTE(SUBSTITUTE(_xlfn.XLOOKUP(A11,Bets!$J:$J,Bets!$K:$K),"O",""),"U","")),"")</f>
        <v>1.5</v>
      </c>
      <c r="F12" s="2" t="str">
        <f>IFERROR(VALUE(SUBSTITUTE(SUBSTITUTE(_xlfn.XLOOKUP(A11,Bets!$M:$M,Bets!$N:$N),"O",""),"U","")),"")</f>
        <v/>
      </c>
      <c r="G12" s="2" t="str">
        <f>IFERROR(VALUE(SUBSTITUTE(SUBSTITUTE(_xlfn.XLOOKUP(A11,Bets!$P:$P,Bets!$Q:$Q),"O",""),"U","")),"")</f>
        <v/>
      </c>
      <c r="H12" s="2" t="str">
        <f>IFERROR(VALUE(SUBSTITUTE(SUBSTITUTE(_xlfn.XLOOKUP(A11,Bets!$S:$S,Bets!$T:$T),"O",""),"U","")),"")</f>
        <v/>
      </c>
      <c r="I12" s="2" t="str">
        <f>IFERROR(VALUE(SUBSTITUTE(SUBSTITUTE(_xlfn.XLOOKUP(A11,Bets!$V:$V,Bets!$W:$W),"O",""),"U","")),"")</f>
        <v/>
      </c>
      <c r="J12" s="2"/>
      <c r="K12" s="2" t="s">
        <v>317</v>
      </c>
      <c r="L12" s="2">
        <f>IFERROR(VALUE(SUBSTITUTE(SUBSTITUTE(_xlfn.XLOOKUP(K11,Bets!$A:$A,Bets!$B:$B),"O",""),"U","")),"")</f>
        <v>35.5</v>
      </c>
      <c r="M12" s="2">
        <f>IFERROR(VALUE(SUBSTITUTE(SUBSTITUTE(_xlfn.XLOOKUP(K11,Bets!$D:$D,Bets!$E:$E),"O",""),"U","")),"")</f>
        <v>8.5</v>
      </c>
      <c r="N12" s="2">
        <f>IFERROR(VALUE(SUBSTITUTE(SUBSTITUTE(_xlfn.XLOOKUP(K11,Bets!$G:$G,Bets!$H:$H),"O",""),"U","")),"")</f>
        <v>8.5</v>
      </c>
      <c r="O12" s="2">
        <f>IFERROR(VALUE(SUBSTITUTE(SUBSTITUTE(_xlfn.XLOOKUP(K11,Bets!$J:$J,Bets!$K:$K),"O",""),"U","")),"")</f>
        <v>2.5</v>
      </c>
      <c r="P12" s="2" t="str">
        <f>IFERROR(VALUE(SUBSTITUTE(SUBSTITUTE(_xlfn.XLOOKUP(K11,Bets!$M:$M,Bets!$N:$N),"O",""),"U","")),"")</f>
        <v/>
      </c>
      <c r="Q12" s="2" t="str">
        <f>IFERROR(VALUE(SUBSTITUTE(SUBSTITUTE(_xlfn.XLOOKUP(K11,Bets!$P:$P,Bets!$Q:$Q),"O",""),"U","")),"")</f>
        <v/>
      </c>
      <c r="R12" s="2" t="str">
        <f>IFERROR(VALUE(SUBSTITUTE(SUBSTITUTE(_xlfn.XLOOKUP(K11,Bets!$S:$S,Bets!$T:$T),"O",""),"U","")),"")</f>
        <v/>
      </c>
      <c r="S12" s="2" t="str">
        <f>IFERROR(VALUE(SUBSTITUTE(SUBSTITUTE(_xlfn.XLOOKUP(K11,Bets!$V:$V,Bets!$W:$W),"O",""),"U","")),"")</f>
        <v/>
      </c>
      <c r="U12" s="2" t="s">
        <v>317</v>
      </c>
      <c r="V12" s="2">
        <f>IFERROR(VALUE(SUBSTITUTE(SUBSTITUTE(_xlfn.XLOOKUP(U11,Bets!$A:$A,Bets!$B:$B),"O",""),"U","")),"")</f>
        <v>15.5</v>
      </c>
      <c r="W12" s="2">
        <f>IFERROR(VALUE(SUBSTITUTE(SUBSTITUTE(_xlfn.XLOOKUP(U11,Bets!$D:$D,Bets!$E:$E),"O",""),"U","")),"")</f>
        <v>3.5</v>
      </c>
      <c r="X12" s="2">
        <f>IFERROR(VALUE(SUBSTITUTE(SUBSTITUTE(_xlfn.XLOOKUP(U11,Bets!$G:$G,Bets!$H:$H),"O",""),"U","")),"")</f>
        <v>4.5</v>
      </c>
      <c r="Y12" s="2">
        <f>IFERROR(VALUE(SUBSTITUTE(SUBSTITUTE(_xlfn.XLOOKUP(U11,Bets!$J:$J,Bets!$K:$K),"O",""),"U","")),"")</f>
        <v>2.5</v>
      </c>
      <c r="Z12" s="2" t="str">
        <f>IFERROR(VALUE(SUBSTITUTE(SUBSTITUTE(_xlfn.XLOOKUP(U11,Bets!$M:$M,Bets!$N:$N),"O",""),"U","")),"")</f>
        <v/>
      </c>
      <c r="AA12" s="2" t="str">
        <f>IFERROR(VALUE(SUBSTITUTE(SUBSTITUTE(_xlfn.XLOOKUP(U11,Bets!$P:$P,Bets!$Q:$Q),"O",""),"U","")),"")</f>
        <v/>
      </c>
      <c r="AB12" s="2" t="str">
        <f>IFERROR(VALUE(SUBSTITUTE(SUBSTITUTE(_xlfn.XLOOKUP(U11,Bets!$S:$S,Bets!$T:$T),"O",""),"U","")),"")</f>
        <v/>
      </c>
      <c r="AC12" s="2" t="str">
        <f>IFERROR(VALUE(SUBSTITUTE(SUBSTITUTE(_xlfn.XLOOKUP(U11,Bets!$V:$V,Bets!$W:$W),"O",""),"U","")),"")</f>
        <v/>
      </c>
      <c r="AD12" s="2"/>
      <c r="AE12" s="2" t="s">
        <v>317</v>
      </c>
      <c r="AF12" s="2">
        <f>IFERROR(VALUE(SUBSTITUTE(SUBSTITUTE(_xlfn.XLOOKUP(AE11,Bets!$A:$A,Bets!$B:$B),"O",""),"U","")),"")</f>
        <v>15.5</v>
      </c>
      <c r="AG12" s="2">
        <f>IFERROR(VALUE(SUBSTITUTE(SUBSTITUTE(_xlfn.XLOOKUP(AE11,Bets!$D:$D,Bets!$E:$E),"O",""),"U","")),"")</f>
        <v>3.5</v>
      </c>
      <c r="AH12" s="2" t="str">
        <f>IFERROR(VALUE(SUBSTITUTE(SUBSTITUTE(_xlfn.XLOOKUP(AE11,Bets!$G:$G,Bets!$H:$H),"O",""),"U","")),"")</f>
        <v/>
      </c>
      <c r="AI12" s="2">
        <f>IFERROR(VALUE(SUBSTITUTE(SUBSTITUTE(_xlfn.XLOOKUP(AE11,Bets!$J:$J,Bets!$K:$K),"O",""),"U","")),"")</f>
        <v>3.5</v>
      </c>
      <c r="AJ12" s="2" t="str">
        <f>IFERROR(VALUE(SUBSTITUTE(SUBSTITUTE(_xlfn.XLOOKUP(AE11,Bets!$M:$M,Bets!$N:$N),"O",""),"U","")),"")</f>
        <v/>
      </c>
      <c r="AK12" s="2" t="str">
        <f>IFERROR(VALUE(SUBSTITUTE(SUBSTITUTE(_xlfn.XLOOKUP(AE11,Bets!$P:$P,Bets!$Q:$Q),"O",""),"U","")),"")</f>
        <v/>
      </c>
      <c r="AL12" s="2" t="str">
        <f>IFERROR(VALUE(SUBSTITUTE(SUBSTITUTE(_xlfn.XLOOKUP(AE11,Bets!$S:$S,Bets!$T:$T),"O",""),"U","")),"")</f>
        <v/>
      </c>
      <c r="AM12" s="2" t="str">
        <f>IFERROR(VALUE(SUBSTITUTE(SUBSTITUTE(_xlfn.XLOOKUP(AE11,Bets!$V:$V,Bets!$W:$W),"O",""),"U","")),"")</f>
        <v/>
      </c>
      <c r="AO12" s="2" t="s">
        <v>317</v>
      </c>
      <c r="AP12" s="2">
        <f>IFERROR(VALUE(SUBSTITUTE(SUBSTITUTE(_xlfn.XLOOKUP(AO11,Bets!$A:$A,Bets!$B:$B),"O",""),"U","")),"")</f>
        <v>24.5</v>
      </c>
      <c r="AQ12" s="2">
        <f>IFERROR(VALUE(SUBSTITUTE(SUBSTITUTE(_xlfn.XLOOKUP(AO11,Bets!$D:$D,Bets!$E:$E),"O",""),"U","")),"")</f>
        <v>7.5</v>
      </c>
      <c r="AR12" s="2" t="str">
        <f>IFERROR(VALUE(SUBSTITUTE(SUBSTITUTE(_xlfn.XLOOKUP(AO11,Bets!$G:$G,Bets!$H:$H),"O",""),"U","")),"")</f>
        <v/>
      </c>
      <c r="AS12" s="2">
        <f>IFERROR(VALUE(SUBSTITUTE(SUBSTITUTE(_xlfn.XLOOKUP(AO11,Bets!$J:$J,Bets!$K:$K),"O",""),"U","")),"")</f>
        <v>3.5</v>
      </c>
      <c r="AT12" s="2" t="str">
        <f>IFERROR(VALUE(SUBSTITUTE(SUBSTITUTE(_xlfn.XLOOKUP(AO11,Bets!$M:$M,Bets!$N:$N),"O",""),"U","")),"")</f>
        <v/>
      </c>
      <c r="AU12" s="2" t="str">
        <f>IFERROR(VALUE(SUBSTITUTE(SUBSTITUTE(_xlfn.XLOOKUP(AO11,Bets!$P:$P,Bets!$Q:$Q),"O",""),"U","")),"")</f>
        <v/>
      </c>
      <c r="AV12" s="2" t="str">
        <f>IFERROR(VALUE(SUBSTITUTE(SUBSTITUTE(_xlfn.XLOOKUP(AO11,Bets!$S:$S,Bets!$T:$T),"O",""),"U","")),"")</f>
        <v/>
      </c>
      <c r="AW12" s="2" t="str">
        <f>IFERROR(VALUE(SUBSTITUTE(SUBSTITUTE(_xlfn.XLOOKUP(AO11,Bets!$V:$V,Bets!$W:$W),"O",""),"U","")),"")</f>
        <v/>
      </c>
    </row>
    <row r="13" spans="1:49" ht="12.75" x14ac:dyDescent="0.2">
      <c r="A13" s="2" t="s">
        <v>318</v>
      </c>
      <c r="B13" s="22">
        <f t="shared" ref="B13:E13" si="39">IFERROR(1-(B12/B11),"")</f>
        <v>5.4054054054054057E-2</v>
      </c>
      <c r="C13" s="22">
        <f t="shared" si="39"/>
        <v>-2.941176470588247E-2</v>
      </c>
      <c r="D13" s="22">
        <f t="shared" si="39"/>
        <v>-1.3513513513513375E-2</v>
      </c>
      <c r="E13" s="22">
        <f t="shared" si="39"/>
        <v>0.11764705882352944</v>
      </c>
      <c r="F13" s="22" t="str">
        <f t="shared" ref="F13" si="40">IFERROR(1-(F12/F11),"")</f>
        <v/>
      </c>
      <c r="G13" s="22" t="str">
        <f t="shared" ref="G13" si="41">IFERROR(1-(G12/G11),"")</f>
        <v/>
      </c>
      <c r="H13" s="22" t="str">
        <f t="shared" ref="H13" si="42">IFERROR(1-(H12/H11),"")</f>
        <v/>
      </c>
      <c r="I13" s="22" t="str">
        <f t="shared" ref="I13" si="43">IFERROR(1-(I12/I11),"")</f>
        <v/>
      </c>
      <c r="J13" s="2"/>
      <c r="K13" s="2" t="s">
        <v>318</v>
      </c>
      <c r="L13" s="22">
        <f t="shared" ref="L13:O13" si="44">IFERROR(1-(L12/L11),"")</f>
        <v>-3.4985422740524852E-2</v>
      </c>
      <c r="M13" s="22">
        <f t="shared" si="44"/>
        <v>3.4090909090909172E-2</v>
      </c>
      <c r="N13" s="22">
        <f t="shared" si="44"/>
        <v>4.49438202247191E-2</v>
      </c>
      <c r="O13" s="22">
        <f t="shared" si="44"/>
        <v>0.13793103448275856</v>
      </c>
      <c r="P13" s="22" t="str">
        <f t="shared" ref="P13" si="45">IFERROR(1-(P12/P11),"")</f>
        <v/>
      </c>
      <c r="Q13" s="22" t="str">
        <f t="shared" ref="Q13" si="46">IFERROR(1-(Q12/Q11),"")</f>
        <v/>
      </c>
      <c r="R13" s="22" t="str">
        <f t="shared" ref="R13" si="47">IFERROR(1-(R12/R11),"")</f>
        <v/>
      </c>
      <c r="S13" s="22" t="str">
        <f t="shared" ref="S13" si="48">IFERROR(1-(S12/S11),"")</f>
        <v/>
      </c>
      <c r="T13" s="2"/>
      <c r="U13" s="2" t="s">
        <v>318</v>
      </c>
      <c r="V13" s="22">
        <f t="shared" ref="V13:Y13" si="49">IFERROR(1-(V12/V11),"")</f>
        <v>3.7267080745341685E-2</v>
      </c>
      <c r="W13" s="22">
        <f t="shared" si="49"/>
        <v>-9.375E-2</v>
      </c>
      <c r="X13" s="22">
        <f t="shared" si="49"/>
        <v>0.11764705882352933</v>
      </c>
      <c r="Y13" s="22">
        <f t="shared" si="49"/>
        <v>3.8461538461538547E-2</v>
      </c>
      <c r="Z13" s="22" t="str">
        <f t="shared" ref="Z13" si="50">IFERROR(1-(Z12/Z11),"")</f>
        <v/>
      </c>
      <c r="AA13" s="22" t="str">
        <f t="shared" ref="AA13" si="51">IFERROR(1-(AA12/AA11),"")</f>
        <v/>
      </c>
      <c r="AB13" s="22" t="str">
        <f t="shared" ref="AB13" si="52">IFERROR(1-(AB12/AB11),"")</f>
        <v/>
      </c>
      <c r="AC13" s="22" t="str">
        <f t="shared" ref="AC13" si="53">IFERROR(1-(AC12/AC11),"")</f>
        <v/>
      </c>
      <c r="AD13" s="2"/>
      <c r="AE13" s="2" t="s">
        <v>318</v>
      </c>
      <c r="AF13" s="22">
        <f t="shared" ref="AF13:AI13" si="54">IFERROR(1-(AF12/AF11),"")</f>
        <v>-0.12318840579710133</v>
      </c>
      <c r="AG13" s="22">
        <f t="shared" si="54"/>
        <v>-0.12903225806451601</v>
      </c>
      <c r="AH13" s="22" t="str">
        <f t="shared" si="54"/>
        <v/>
      </c>
      <c r="AI13" s="22">
        <f t="shared" si="54"/>
        <v>-0.25</v>
      </c>
      <c r="AJ13" s="22" t="str">
        <f t="shared" ref="AJ13" si="55">IFERROR(1-(AJ12/AJ11),"")</f>
        <v/>
      </c>
      <c r="AK13" s="22" t="str">
        <f t="shared" ref="AK13" si="56">IFERROR(1-(AK12/AK11),"")</f>
        <v/>
      </c>
      <c r="AL13" s="22" t="str">
        <f t="shared" ref="AL13" si="57">IFERROR(1-(AL12/AL11),"")</f>
        <v/>
      </c>
      <c r="AM13" s="22" t="str">
        <f t="shared" ref="AM13" si="58">IFERROR(1-(AM12/AM11),"")</f>
        <v/>
      </c>
      <c r="AO13" s="2" t="s">
        <v>318</v>
      </c>
      <c r="AP13" s="22">
        <f t="shared" ref="AP13:AS13" si="59">IFERROR(1-(AP12/AP11),"")</f>
        <v>-2.5104602510460206E-2</v>
      </c>
      <c r="AQ13" s="22">
        <f t="shared" si="59"/>
        <v>0.11764705882352944</v>
      </c>
      <c r="AR13" s="22" t="str">
        <f t="shared" si="59"/>
        <v/>
      </c>
      <c r="AS13" s="22">
        <f t="shared" si="59"/>
        <v>-0.16666666666666674</v>
      </c>
      <c r="AT13" s="22" t="str">
        <f t="shared" ref="AT13" si="60">IFERROR(1-(AT12/AT11),"")</f>
        <v/>
      </c>
      <c r="AU13" s="22" t="str">
        <f t="shared" ref="AU13" si="61">IFERROR(1-(AU12/AU11),"")</f>
        <v/>
      </c>
      <c r="AV13" s="22" t="str">
        <f t="shared" ref="AV13" si="62">IFERROR(1-(AV12/AV11),"")</f>
        <v/>
      </c>
      <c r="AW13" s="22" t="str">
        <f t="shared" ref="AW13" si="63">IFERROR(1-(AW12/AW11),"")</f>
        <v/>
      </c>
    </row>
    <row r="14" spans="1:49" ht="12.75" x14ac:dyDescent="0.2">
      <c r="A14" s="2" t="s">
        <v>223</v>
      </c>
      <c r="B14" s="22">
        <f t="shared" ref="B14:I14" si="64">IFERROR(1-(B11/B12),"")</f>
        <v>-5.7142857142857162E-2</v>
      </c>
      <c r="C14" s="22">
        <f t="shared" si="64"/>
        <v>2.8571428571428581E-2</v>
      </c>
      <c r="D14" s="22">
        <f t="shared" si="64"/>
        <v>1.3333333333333308E-2</v>
      </c>
      <c r="E14" s="22">
        <f t="shared" si="64"/>
        <v>-0.1333333333333333</v>
      </c>
      <c r="F14" s="22" t="str">
        <f t="shared" si="64"/>
        <v/>
      </c>
      <c r="G14" s="22" t="str">
        <f t="shared" si="64"/>
        <v/>
      </c>
      <c r="H14" s="22" t="str">
        <f t="shared" si="64"/>
        <v/>
      </c>
      <c r="I14" s="22" t="str">
        <f t="shared" si="64"/>
        <v/>
      </c>
      <c r="J14" s="2"/>
      <c r="K14" s="2" t="s">
        <v>223</v>
      </c>
      <c r="L14" s="22">
        <f t="shared" ref="L14:S14" si="65">IFERROR(1-(L11/L12),"")</f>
        <v>3.3802816901408517E-2</v>
      </c>
      <c r="M14" s="22">
        <f t="shared" si="65"/>
        <v>-3.529411764705892E-2</v>
      </c>
      <c r="N14" s="22">
        <f t="shared" si="65"/>
        <v>-4.705882352941182E-2</v>
      </c>
      <c r="O14" s="22">
        <f t="shared" si="65"/>
        <v>-0.15999999999999992</v>
      </c>
      <c r="P14" s="22" t="str">
        <f t="shared" si="65"/>
        <v/>
      </c>
      <c r="Q14" s="22" t="str">
        <f t="shared" si="65"/>
        <v/>
      </c>
      <c r="R14" s="22" t="str">
        <f t="shared" si="65"/>
        <v/>
      </c>
      <c r="S14" s="22" t="str">
        <f t="shared" si="65"/>
        <v/>
      </c>
      <c r="T14" s="2"/>
      <c r="U14" s="2" t="s">
        <v>223</v>
      </c>
      <c r="V14" s="22">
        <f t="shared" ref="V14:AC14" si="66">IFERROR(1-(V11/V12),"")</f>
        <v>-3.8709677419354938E-2</v>
      </c>
      <c r="W14" s="22">
        <f t="shared" si="66"/>
        <v>8.5714285714285632E-2</v>
      </c>
      <c r="X14" s="22">
        <f t="shared" si="66"/>
        <v>-0.1333333333333333</v>
      </c>
      <c r="Y14" s="22">
        <f t="shared" si="66"/>
        <v>-4.0000000000000036E-2</v>
      </c>
      <c r="Z14" s="22" t="str">
        <f t="shared" si="66"/>
        <v/>
      </c>
      <c r="AA14" s="22" t="str">
        <f t="shared" si="66"/>
        <v/>
      </c>
      <c r="AB14" s="22" t="str">
        <f t="shared" si="66"/>
        <v/>
      </c>
      <c r="AC14" s="22" t="str">
        <f t="shared" si="66"/>
        <v/>
      </c>
      <c r="AD14" s="2"/>
      <c r="AE14" s="2" t="s">
        <v>223</v>
      </c>
      <c r="AF14" s="22">
        <f t="shared" ref="AF14:AM14" si="67">IFERROR(1-(AF11/AF12),"")</f>
        <v>0.10967741935483866</v>
      </c>
      <c r="AG14" s="22">
        <f t="shared" si="67"/>
        <v>0.11428571428571421</v>
      </c>
      <c r="AH14" s="22" t="str">
        <f t="shared" si="67"/>
        <v/>
      </c>
      <c r="AI14" s="22">
        <f t="shared" si="67"/>
        <v>0.20000000000000007</v>
      </c>
      <c r="AJ14" s="22" t="str">
        <f t="shared" si="67"/>
        <v/>
      </c>
      <c r="AK14" s="22" t="str">
        <f t="shared" si="67"/>
        <v/>
      </c>
      <c r="AL14" s="22" t="str">
        <f t="shared" si="67"/>
        <v/>
      </c>
      <c r="AM14" s="22" t="str">
        <f t="shared" si="67"/>
        <v/>
      </c>
      <c r="AO14" s="2" t="s">
        <v>223</v>
      </c>
      <c r="AP14" s="22">
        <f t="shared" ref="AP14:AW14" si="68">IFERROR(1-(AP11/AP12),"")</f>
        <v>2.4489795918367419E-2</v>
      </c>
      <c r="AQ14" s="22">
        <f t="shared" si="68"/>
        <v>-0.1333333333333333</v>
      </c>
      <c r="AR14" s="22" t="str">
        <f t="shared" si="68"/>
        <v/>
      </c>
      <c r="AS14" s="22">
        <f t="shared" si="68"/>
        <v>0.1428571428571429</v>
      </c>
      <c r="AT14" s="22" t="str">
        <f t="shared" si="68"/>
        <v/>
      </c>
      <c r="AU14" s="22" t="str">
        <f t="shared" si="68"/>
        <v/>
      </c>
      <c r="AV14" s="22" t="str">
        <f t="shared" si="68"/>
        <v/>
      </c>
      <c r="AW14" s="22" t="str">
        <f t="shared" si="68"/>
        <v/>
      </c>
    </row>
    <row r="15" spans="1:49" ht="12.75" x14ac:dyDescent="0.2">
      <c r="A15" s="23" t="s">
        <v>319</v>
      </c>
      <c r="B15" s="23"/>
      <c r="C15" s="23"/>
      <c r="D15" s="23"/>
      <c r="E15" s="23"/>
      <c r="F15" s="23"/>
      <c r="G15" s="23"/>
      <c r="H15" s="23"/>
      <c r="I15" s="23"/>
      <c r="J15" s="23"/>
      <c r="K15" s="23" t="s">
        <v>319</v>
      </c>
      <c r="L15" s="23"/>
      <c r="M15" s="23"/>
      <c r="N15" s="23"/>
      <c r="O15" s="23"/>
      <c r="P15" s="23"/>
      <c r="Q15" s="23"/>
      <c r="R15" s="23"/>
      <c r="S15" s="23"/>
      <c r="T15" s="2"/>
      <c r="U15" s="23" t="s">
        <v>319</v>
      </c>
      <c r="V15" s="23"/>
      <c r="W15" s="23"/>
      <c r="X15" s="23"/>
      <c r="Y15" s="23"/>
      <c r="Z15" s="23"/>
      <c r="AA15" s="23"/>
      <c r="AB15" s="23"/>
      <c r="AC15" s="23"/>
      <c r="AD15" s="23"/>
      <c r="AE15" s="23" t="s">
        <v>319</v>
      </c>
      <c r="AF15" s="23"/>
      <c r="AG15" s="23"/>
      <c r="AH15" s="23"/>
      <c r="AI15" s="23"/>
      <c r="AJ15" s="23"/>
      <c r="AK15" s="23"/>
      <c r="AL15" s="23"/>
      <c r="AM15" s="23"/>
      <c r="AO15" s="23" t="s">
        <v>319</v>
      </c>
      <c r="AP15" s="23"/>
      <c r="AQ15" s="23"/>
      <c r="AR15" s="23"/>
      <c r="AS15" s="23"/>
      <c r="AT15" s="23"/>
      <c r="AU15" s="23"/>
      <c r="AV15" s="23"/>
      <c r="AW15" s="23"/>
    </row>
    <row r="16" spans="1:49" ht="12.75" x14ac:dyDescent="0.2">
      <c r="A16" s="2" t="s">
        <v>320</v>
      </c>
      <c r="B16" s="22" t="str">
        <f t="shared" ref="B16:C16" si="69">IF(B11&gt;B12,IF(B15&gt;B12,"Wins","Lost"),IF(B15&lt;B12,"Wins","Lost"))</f>
        <v>Lost</v>
      </c>
      <c r="C16" s="22" t="str">
        <f t="shared" si="69"/>
        <v>Wins</v>
      </c>
      <c r="D16" s="22" t="str">
        <f t="shared" ref="D16:I16" si="70">IF(D11&gt;D12,IF(D15&gt;=D12,"Wins","Lost"),IF(D15&lt;D12,"Wins","Lost"))</f>
        <v>Wins</v>
      </c>
      <c r="E16" s="22" t="str">
        <f t="shared" si="70"/>
        <v>Lost</v>
      </c>
      <c r="F16" s="22" t="str">
        <f t="shared" si="70"/>
        <v>Lost</v>
      </c>
      <c r="G16" s="22" t="str">
        <f t="shared" si="70"/>
        <v>Lost</v>
      </c>
      <c r="H16" s="22" t="str">
        <f t="shared" si="70"/>
        <v>Lost</v>
      </c>
      <c r="I16" s="22" t="str">
        <f t="shared" si="70"/>
        <v>Lost</v>
      </c>
      <c r="J16" s="2"/>
      <c r="K16" s="2" t="s">
        <v>320</v>
      </c>
      <c r="L16" s="22" t="str">
        <f t="shared" ref="L16:M16" si="71">IF(L11&gt;L12,IF(L15&gt;L12,"Wins","Lost"),IF(L15&lt;L12,"Wins","Lost"))</f>
        <v>Wins</v>
      </c>
      <c r="M16" s="22" t="str">
        <f t="shared" si="71"/>
        <v>Lost</v>
      </c>
      <c r="N16" s="22" t="str">
        <f t="shared" ref="N16:S16" si="72">IF(N11&gt;N12,IF(N15&gt;=N12,"Wins","Lost"),IF(N15&lt;N12,"Wins","Lost"))</f>
        <v>Lost</v>
      </c>
      <c r="O16" s="22" t="str">
        <f t="shared" si="72"/>
        <v>Lost</v>
      </c>
      <c r="P16" s="22" t="str">
        <f t="shared" si="72"/>
        <v>Lost</v>
      </c>
      <c r="Q16" s="22" t="str">
        <f t="shared" si="72"/>
        <v>Lost</v>
      </c>
      <c r="R16" s="22" t="str">
        <f t="shared" si="72"/>
        <v>Lost</v>
      </c>
      <c r="S16" s="22" t="str">
        <f t="shared" si="72"/>
        <v>Lost</v>
      </c>
      <c r="T16" s="2"/>
      <c r="U16" s="2" t="s">
        <v>320</v>
      </c>
      <c r="V16" s="22" t="str">
        <f t="shared" ref="V16:W16" si="73">IF(V11&gt;V12,IF(V15&gt;V12,"Wins","Lost"),IF(V15&lt;V12,"Wins","Lost"))</f>
        <v>Lost</v>
      </c>
      <c r="W16" s="22" t="str">
        <f t="shared" si="73"/>
        <v>Wins</v>
      </c>
      <c r="X16" s="22" t="str">
        <f t="shared" ref="X16:AC16" si="74">IF(X11&gt;X12,IF(X15&gt;=X12,"Wins","Lost"),IF(X15&lt;X12,"Wins","Lost"))</f>
        <v>Lost</v>
      </c>
      <c r="Y16" s="22" t="str">
        <f t="shared" si="74"/>
        <v>Lost</v>
      </c>
      <c r="Z16" s="22" t="str">
        <f t="shared" si="74"/>
        <v>Lost</v>
      </c>
      <c r="AA16" s="22" t="str">
        <f t="shared" si="74"/>
        <v>Lost</v>
      </c>
      <c r="AB16" s="22" t="str">
        <f t="shared" si="74"/>
        <v>Lost</v>
      </c>
      <c r="AC16" s="22" t="str">
        <f t="shared" si="74"/>
        <v>Lost</v>
      </c>
      <c r="AD16" s="2"/>
      <c r="AE16" s="2" t="s">
        <v>320</v>
      </c>
      <c r="AF16" s="22" t="str">
        <f t="shared" ref="AF16:AG16" si="75">IF(AF11&gt;AF12,IF(AF15&gt;AF12,"Wins","Lost"),IF(AF15&lt;AF12,"Wins","Lost"))</f>
        <v>Wins</v>
      </c>
      <c r="AG16" s="22" t="str">
        <f t="shared" si="75"/>
        <v>Wins</v>
      </c>
      <c r="AH16" s="22" t="str">
        <f t="shared" ref="AH16:AM16" si="76">IF(AH11&gt;AH12,IF(AH15&gt;=AH12,"Wins","Lost"),IF(AH15&lt;AH12,"Wins","Lost"))</f>
        <v>Lost</v>
      </c>
      <c r="AI16" s="22" t="str">
        <f t="shared" si="76"/>
        <v>Wins</v>
      </c>
      <c r="AJ16" s="22" t="str">
        <f t="shared" si="76"/>
        <v>Lost</v>
      </c>
      <c r="AK16" s="22" t="str">
        <f t="shared" si="76"/>
        <v>Lost</v>
      </c>
      <c r="AL16" s="22" t="str">
        <f t="shared" si="76"/>
        <v>Lost</v>
      </c>
      <c r="AM16" s="22" t="str">
        <f t="shared" si="76"/>
        <v>Lost</v>
      </c>
      <c r="AO16" s="2" t="s">
        <v>320</v>
      </c>
      <c r="AP16" s="22" t="str">
        <f t="shared" ref="AP16:AQ16" si="77">IF(AP11&gt;AP12,IF(AP15&gt;AP12,"Wins","Lost"),IF(AP15&lt;AP12,"Wins","Lost"))</f>
        <v>Wins</v>
      </c>
      <c r="AQ16" s="22" t="str">
        <f t="shared" si="77"/>
        <v>Lost</v>
      </c>
      <c r="AR16" s="22" t="str">
        <f t="shared" ref="AR16:AW16" si="78">IF(AR11&gt;AR12,IF(AR15&gt;=AR12,"Wins","Lost"),IF(AR15&lt;AR12,"Wins","Lost"))</f>
        <v>Lost</v>
      </c>
      <c r="AS16" s="22" t="str">
        <f t="shared" si="78"/>
        <v>Wins</v>
      </c>
      <c r="AT16" s="22" t="str">
        <f t="shared" si="78"/>
        <v>Lost</v>
      </c>
      <c r="AU16" s="22" t="str">
        <f t="shared" si="78"/>
        <v>Lost</v>
      </c>
      <c r="AV16" s="22" t="str">
        <f t="shared" si="78"/>
        <v>Lost</v>
      </c>
      <c r="AW16" s="22" t="str">
        <f t="shared" si="78"/>
        <v>Lost</v>
      </c>
    </row>
    <row r="17" spans="1:49" ht="12.75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x14ac:dyDescent="0.2">
      <c r="A18" s="2" t="s">
        <v>0</v>
      </c>
      <c r="B18" s="2" t="s">
        <v>153</v>
      </c>
      <c r="C18" s="2" t="s">
        <v>165</v>
      </c>
      <c r="D18" s="2" t="s">
        <v>162</v>
      </c>
      <c r="E18" s="2" t="s">
        <v>169</v>
      </c>
      <c r="F18" s="2" t="s">
        <v>794</v>
      </c>
      <c r="G18" s="2" t="s">
        <v>797</v>
      </c>
      <c r="H18" s="2" t="s">
        <v>800</v>
      </c>
      <c r="I18" s="2" t="s">
        <v>803</v>
      </c>
      <c r="J18" s="2"/>
      <c r="K18" s="2" t="s">
        <v>0</v>
      </c>
      <c r="L18" s="2" t="s">
        <v>153</v>
      </c>
      <c r="M18" s="2" t="s">
        <v>165</v>
      </c>
      <c r="N18" s="2" t="s">
        <v>162</v>
      </c>
      <c r="O18" s="2" t="s">
        <v>169</v>
      </c>
      <c r="P18" s="2" t="s">
        <v>794</v>
      </c>
      <c r="Q18" s="2" t="s">
        <v>797</v>
      </c>
      <c r="R18" s="2" t="s">
        <v>800</v>
      </c>
      <c r="S18" s="2" t="s">
        <v>803</v>
      </c>
      <c r="T18" s="2"/>
      <c r="U18" s="2" t="s">
        <v>0</v>
      </c>
      <c r="V18" s="2" t="s">
        <v>153</v>
      </c>
      <c r="W18" s="2" t="s">
        <v>165</v>
      </c>
      <c r="X18" s="2" t="s">
        <v>162</v>
      </c>
      <c r="Y18" s="2" t="s">
        <v>169</v>
      </c>
      <c r="Z18" s="2" t="s">
        <v>794</v>
      </c>
      <c r="AA18" s="2" t="s">
        <v>797</v>
      </c>
      <c r="AB18" s="2" t="s">
        <v>800</v>
      </c>
      <c r="AC18" s="2" t="s">
        <v>803</v>
      </c>
      <c r="AD18" s="2"/>
      <c r="AE18" s="2" t="s">
        <v>0</v>
      </c>
      <c r="AF18" s="2" t="s">
        <v>153</v>
      </c>
      <c r="AG18" s="2" t="s">
        <v>165</v>
      </c>
      <c r="AH18" s="2" t="s">
        <v>162</v>
      </c>
      <c r="AI18" s="2" t="s">
        <v>169</v>
      </c>
      <c r="AJ18" s="2" t="s">
        <v>794</v>
      </c>
      <c r="AK18" s="2" t="s">
        <v>797</v>
      </c>
      <c r="AL18" s="2" t="s">
        <v>800</v>
      </c>
      <c r="AM18" s="2" t="s">
        <v>803</v>
      </c>
      <c r="AO18" s="2" t="s">
        <v>0</v>
      </c>
      <c r="AP18" s="2" t="s">
        <v>153</v>
      </c>
      <c r="AQ18" s="2" t="s">
        <v>165</v>
      </c>
      <c r="AR18" s="2" t="s">
        <v>162</v>
      </c>
      <c r="AS18" s="2" t="s">
        <v>169</v>
      </c>
      <c r="AT18" s="2" t="s">
        <v>794</v>
      </c>
      <c r="AU18" s="2" t="s">
        <v>797</v>
      </c>
      <c r="AV18" s="2" t="s">
        <v>800</v>
      </c>
      <c r="AW18" s="2" t="s">
        <v>803</v>
      </c>
    </row>
    <row r="19" spans="1:49" ht="12.75" x14ac:dyDescent="0.2">
      <c r="A19" s="2" t="str">
        <f>Bets!$A12</f>
        <v>Jordan Clarkson</v>
      </c>
      <c r="B19" s="2">
        <f>_xlfn.XLOOKUP(A19,PlayerStats!$AF:$AF,PlayerStats!$AD:$AD)</f>
        <v>20.6</v>
      </c>
      <c r="C19" s="2">
        <f>_xlfn.XLOOKUP(A19,PlayerStats!$AF:$AF,PlayerStats!$X:$X)</f>
        <v>3.9</v>
      </c>
      <c r="D19" s="2">
        <f>_xlfn.XLOOKUP(A19,PlayerStats!$AF:$AF,PlayerStats!$Y:$Y)</f>
        <v>4.4000000000000004</v>
      </c>
      <c r="E19" s="2">
        <f>_xlfn.XLOOKUP(A19,PlayerStats!$AF:$AF,PlayerStats!$L:$L)</f>
        <v>2.7</v>
      </c>
      <c r="F19" s="2">
        <f>B19+D19</f>
        <v>25</v>
      </c>
      <c r="G19" s="2">
        <f>B19+C19</f>
        <v>24.5</v>
      </c>
      <c r="H19" s="2">
        <f>C19+D19</f>
        <v>8.3000000000000007</v>
      </c>
      <c r="I19" s="2">
        <f>B19+C19+D19</f>
        <v>28.9</v>
      </c>
      <c r="J19" s="2"/>
      <c r="K19" s="2" t="str">
        <f>Bets!$A13</f>
        <v>Kelly Olynyk</v>
      </c>
      <c r="L19" s="2">
        <f>_xlfn.XLOOKUP(K19,PlayerStats!$AF:$AF,PlayerStats!$AD:$AD)</f>
        <v>12.4</v>
      </c>
      <c r="M19" s="2">
        <f>_xlfn.XLOOKUP(K19,PlayerStats!$AF:$AF,PlayerStats!$X:$X)</f>
        <v>4.9000000000000004</v>
      </c>
      <c r="N19" s="2">
        <f>_xlfn.XLOOKUP(K19,PlayerStats!$AF:$AF,PlayerStats!$Y:$Y)</f>
        <v>3.2</v>
      </c>
      <c r="O19" s="2">
        <f>_xlfn.XLOOKUP(K19,PlayerStats!$AF:$AF,PlayerStats!$L:$L)</f>
        <v>1.5</v>
      </c>
      <c r="P19" s="2">
        <f>L19+N19</f>
        <v>15.600000000000001</v>
      </c>
      <c r="Q19" s="2">
        <f>L19+M19</f>
        <v>17.3</v>
      </c>
      <c r="R19" s="2">
        <f>M19+N19</f>
        <v>8.1000000000000014</v>
      </c>
      <c r="S19" s="2">
        <f>L19+M19+N19</f>
        <v>20.5</v>
      </c>
      <c r="T19" s="2"/>
      <c r="U19" s="2" t="str">
        <f>Bets!$A14</f>
        <v>Mike Conley</v>
      </c>
      <c r="V19" s="2">
        <f>_xlfn.XLOOKUP(U19,PlayerStats!$AF:$AF,PlayerStats!$AD:$AD)</f>
        <v>10.1</v>
      </c>
      <c r="W19" s="2">
        <f>_xlfn.XLOOKUP(U19,PlayerStats!$AF:$AF,PlayerStats!$X:$X)</f>
        <v>2.2000000000000002</v>
      </c>
      <c r="X19" s="2">
        <f>_xlfn.XLOOKUP(U19,PlayerStats!$AF:$AF,PlayerStats!$Y:$Y)</f>
        <v>7.5</v>
      </c>
      <c r="Y19" s="2">
        <f>_xlfn.XLOOKUP(U19,PlayerStats!$AF:$AF,PlayerStats!$L:$L)</f>
        <v>1.8</v>
      </c>
      <c r="Z19" s="2">
        <f>V19+X19</f>
        <v>17.600000000000001</v>
      </c>
      <c r="AA19" s="2">
        <f>V19+W19</f>
        <v>12.3</v>
      </c>
      <c r="AB19" s="2">
        <f>W19+X19</f>
        <v>9.6999999999999993</v>
      </c>
      <c r="AC19" s="2">
        <f>V19+W19+X19</f>
        <v>19.8</v>
      </c>
      <c r="AD19" s="2"/>
      <c r="AE19" s="2" t="str">
        <f>Bets!$A15</f>
        <v>Jarred Vanderbilt</v>
      </c>
      <c r="AF19" s="2">
        <f>_xlfn.XLOOKUP(AE19,PlayerStats!$AF:$AF,PlayerStats!$AD:$AD)</f>
        <v>8.4</v>
      </c>
      <c r="AG19" s="2">
        <f>_xlfn.XLOOKUP(AE19,PlayerStats!$AF:$AF,PlayerStats!$X:$X)</f>
        <v>8</v>
      </c>
      <c r="AH19" s="2">
        <f>_xlfn.XLOOKUP(AE19,PlayerStats!$AF:$AF,PlayerStats!$Y:$Y)</f>
        <v>2.8</v>
      </c>
      <c r="AI19" s="2">
        <f>_xlfn.XLOOKUP(AE19,PlayerStats!$AF:$AF,PlayerStats!$L:$L)</f>
        <v>0.4</v>
      </c>
      <c r="AJ19" s="2">
        <f>AF19+AH19</f>
        <v>11.2</v>
      </c>
      <c r="AK19" s="2">
        <f>AF19+AG19</f>
        <v>16.399999999999999</v>
      </c>
      <c r="AL19" s="2">
        <f>AG19+AH19</f>
        <v>10.8</v>
      </c>
      <c r="AM19" s="2">
        <f>AF19+AG19+AH19</f>
        <v>19.2</v>
      </c>
      <c r="AO19" s="2" t="str">
        <f>Bets!$A16</f>
        <v>Jalen Green</v>
      </c>
      <c r="AP19" s="2">
        <f>_xlfn.XLOOKUP(AO19,PlayerStats!$AF:$AF,PlayerStats!$AD:$AD)</f>
        <v>21.3</v>
      </c>
      <c r="AQ19" s="2">
        <f>_xlfn.XLOOKUP(AO19,PlayerStats!$AF:$AF,PlayerStats!$X:$X)</f>
        <v>4.3</v>
      </c>
      <c r="AR19" s="2">
        <f>_xlfn.XLOOKUP(AO19,PlayerStats!$AF:$AF,PlayerStats!$Y:$Y)</f>
        <v>3.6</v>
      </c>
      <c r="AS19" s="2">
        <f>_xlfn.XLOOKUP(AO19,PlayerStats!$AF:$AF,PlayerStats!$L:$L)</f>
        <v>2.2999999999999998</v>
      </c>
      <c r="AT19" s="2">
        <f>AP19+AR19</f>
        <v>24.900000000000002</v>
      </c>
      <c r="AU19" s="2">
        <f>AP19+AQ19</f>
        <v>25.6</v>
      </c>
      <c r="AV19" s="2">
        <f>AQ19+AR19</f>
        <v>7.9</v>
      </c>
      <c r="AW19" s="2">
        <f>AP19+AQ19+AR19</f>
        <v>29.200000000000003</v>
      </c>
    </row>
    <row r="20" spans="1:49" ht="12.75" x14ac:dyDescent="0.2">
      <c r="A20" s="2" t="s">
        <v>317</v>
      </c>
      <c r="B20" s="2">
        <f>IFERROR(VALUE(SUBSTITUTE(SUBSTITUTE(_xlfn.XLOOKUP(A19,Bets!$A:$A,Bets!$B:$B),"O",""),"U","")),"")</f>
        <v>22.5</v>
      </c>
      <c r="C20" s="2">
        <f>IFERROR(VALUE(SUBSTITUTE(SUBSTITUTE(_xlfn.XLOOKUP(A19,Bets!$D:$D,Bets!$E:$E),"O",""),"U","")),"")</f>
        <v>3.5</v>
      </c>
      <c r="D20" s="2">
        <f>IFERROR(VALUE(SUBSTITUTE(SUBSTITUTE(_xlfn.XLOOKUP(A19,Bets!$G:$G,Bets!$H:$H),"O",""),"U","")),"")</f>
        <v>3.5</v>
      </c>
      <c r="E20" s="2">
        <f>IFERROR(VALUE(SUBSTITUTE(SUBSTITUTE(_xlfn.XLOOKUP(A19,Bets!$J:$J,Bets!$K:$K),"O",""),"U","")),"")</f>
        <v>2.5</v>
      </c>
      <c r="F20" s="2" t="str">
        <f>IFERROR(VALUE(SUBSTITUTE(SUBSTITUTE(_xlfn.XLOOKUP(A19,Bets!$M:$M,Bets!$N:$N),"O",""),"U","")),"")</f>
        <v/>
      </c>
      <c r="G20" s="2" t="str">
        <f>IFERROR(VALUE(SUBSTITUTE(SUBSTITUTE(_xlfn.XLOOKUP(A19,Bets!$P:$P,Bets!$Q:$Q),"O",""),"U","")),"")</f>
        <v/>
      </c>
      <c r="H20" s="2" t="str">
        <f>IFERROR(VALUE(SUBSTITUTE(SUBSTITUTE(_xlfn.XLOOKUP(A19,Bets!$S:$S,Bets!$T:$T),"O",""),"U","")),"")</f>
        <v/>
      </c>
      <c r="I20" s="2" t="str">
        <f>IFERROR(VALUE(SUBSTITUTE(SUBSTITUTE(_xlfn.XLOOKUP(A19,Bets!$V:$V,Bets!$W:$W),"O",""),"U","")),"")</f>
        <v/>
      </c>
      <c r="J20" s="2"/>
      <c r="K20" s="2" t="s">
        <v>317</v>
      </c>
      <c r="L20" s="2">
        <f>IFERROR(VALUE(SUBSTITUTE(SUBSTITUTE(_xlfn.XLOOKUP(K19,Bets!$A:$A,Bets!$B:$B),"O",""),"U","")),"")</f>
        <v>12.5</v>
      </c>
      <c r="M20" s="2">
        <f>IFERROR(VALUE(SUBSTITUTE(SUBSTITUTE(_xlfn.XLOOKUP(K19,Bets!$D:$D,Bets!$E:$E),"O",""),"U","")),"")</f>
        <v>4.5</v>
      </c>
      <c r="N20" s="2">
        <f>IFERROR(VALUE(SUBSTITUTE(SUBSTITUTE(_xlfn.XLOOKUP(K19,Bets!$G:$G,Bets!$H:$H),"O",""),"U","")),"")</f>
        <v>2.5</v>
      </c>
      <c r="O20" s="2">
        <f>IFERROR(VALUE(SUBSTITUTE(SUBSTITUTE(_xlfn.XLOOKUP(K19,Bets!$J:$J,Bets!$K:$K),"O",""),"U","")),"")</f>
        <v>1.5</v>
      </c>
      <c r="P20" s="2" t="str">
        <f>IFERROR(VALUE(SUBSTITUTE(SUBSTITUTE(_xlfn.XLOOKUP(K19,Bets!$M:$M,Bets!$N:$N),"O",""),"U","")),"")</f>
        <v/>
      </c>
      <c r="Q20" s="2" t="str">
        <f>IFERROR(VALUE(SUBSTITUTE(SUBSTITUTE(_xlfn.XLOOKUP(K19,Bets!$P:$P,Bets!$Q:$Q),"O",""),"U","")),"")</f>
        <v/>
      </c>
      <c r="R20" s="2" t="str">
        <f>IFERROR(VALUE(SUBSTITUTE(SUBSTITUTE(_xlfn.XLOOKUP(K19,Bets!$S:$S,Bets!$T:$T),"O",""),"U","")),"")</f>
        <v/>
      </c>
      <c r="S20" s="2" t="str">
        <f>IFERROR(VALUE(SUBSTITUTE(SUBSTITUTE(_xlfn.XLOOKUP(K19,Bets!$V:$V,Bets!$W:$W),"O",""),"U","")),"")</f>
        <v/>
      </c>
      <c r="U20" s="2" t="s">
        <v>317</v>
      </c>
      <c r="V20" s="2">
        <f>IFERROR(VALUE(SUBSTITUTE(SUBSTITUTE(_xlfn.XLOOKUP(U19,Bets!$A:$A,Bets!$B:$B),"O",""),"U","")),"")</f>
        <v>11.5</v>
      </c>
      <c r="W20" s="2">
        <f>IFERROR(VALUE(SUBSTITUTE(SUBSTITUTE(_xlfn.XLOOKUP(U19,Bets!$D:$D,Bets!$E:$E),"O",""),"U","")),"")</f>
        <v>2.5</v>
      </c>
      <c r="X20" s="2">
        <f>IFERROR(VALUE(SUBSTITUTE(SUBSTITUTE(_xlfn.XLOOKUP(U19,Bets!$G:$G,Bets!$H:$H),"O",""),"U","")),"")</f>
        <v>7.5</v>
      </c>
      <c r="Y20" s="2">
        <f>IFERROR(VALUE(SUBSTITUTE(SUBSTITUTE(_xlfn.XLOOKUP(U19,Bets!$J:$J,Bets!$K:$K),"O",""),"U","")),"")</f>
        <v>1.5</v>
      </c>
      <c r="Z20" s="2" t="str">
        <f>IFERROR(VALUE(SUBSTITUTE(SUBSTITUTE(_xlfn.XLOOKUP(U19,Bets!$M:$M,Bets!$N:$N),"O",""),"U","")),"")</f>
        <v/>
      </c>
      <c r="AA20" s="2" t="str">
        <f>IFERROR(VALUE(SUBSTITUTE(SUBSTITUTE(_xlfn.XLOOKUP(U19,Bets!$P:$P,Bets!$Q:$Q),"O",""),"U","")),"")</f>
        <v/>
      </c>
      <c r="AB20" s="2" t="str">
        <f>IFERROR(VALUE(SUBSTITUTE(SUBSTITUTE(_xlfn.XLOOKUP(U19,Bets!$S:$S,Bets!$T:$T),"O",""),"U","")),"")</f>
        <v/>
      </c>
      <c r="AC20" s="2" t="str">
        <f>IFERROR(VALUE(SUBSTITUTE(SUBSTITUTE(_xlfn.XLOOKUP(U19,Bets!$V:$V,Bets!$W:$W),"O",""),"U","")),"")</f>
        <v/>
      </c>
      <c r="AD20" s="2"/>
      <c r="AE20" s="2" t="s">
        <v>317</v>
      </c>
      <c r="AF20" s="2">
        <f>IFERROR(VALUE(SUBSTITUTE(SUBSTITUTE(_xlfn.XLOOKUP(AE19,Bets!$A:$A,Bets!$B:$B),"O",""),"U","")),"")</f>
        <v>8.5</v>
      </c>
      <c r="AG20" s="2">
        <f>IFERROR(VALUE(SUBSTITUTE(SUBSTITUTE(_xlfn.XLOOKUP(AE19,Bets!$D:$D,Bets!$E:$E),"O",""),"U","")),"")</f>
        <v>7.5</v>
      </c>
      <c r="AH20" s="2">
        <f>IFERROR(VALUE(SUBSTITUTE(SUBSTITUTE(_xlfn.XLOOKUP(AE19,Bets!$G:$G,Bets!$H:$H),"O",""),"U","")),"")</f>
        <v>2.5</v>
      </c>
      <c r="AI20" s="2" t="str">
        <f>IFERROR(VALUE(SUBSTITUTE(SUBSTITUTE(_xlfn.XLOOKUP(AE19,Bets!$J:$J,Bets!$K:$K),"O",""),"U","")),"")</f>
        <v/>
      </c>
      <c r="AJ20" s="2" t="str">
        <f>IFERROR(VALUE(SUBSTITUTE(SUBSTITUTE(_xlfn.XLOOKUP(AE19,Bets!$M:$M,Bets!$N:$N),"O",""),"U","")),"")</f>
        <v/>
      </c>
      <c r="AK20" s="2" t="str">
        <f>IFERROR(VALUE(SUBSTITUTE(SUBSTITUTE(_xlfn.XLOOKUP(AE19,Bets!$P:$P,Bets!$Q:$Q),"O",""),"U","")),"")</f>
        <v/>
      </c>
      <c r="AL20" s="2" t="str">
        <f>IFERROR(VALUE(SUBSTITUTE(SUBSTITUTE(_xlfn.XLOOKUP(AE19,Bets!$S:$S,Bets!$T:$T),"O",""),"U","")),"")</f>
        <v/>
      </c>
      <c r="AM20" s="2" t="str">
        <f>IFERROR(VALUE(SUBSTITUTE(SUBSTITUTE(_xlfn.XLOOKUP(AE19,Bets!$V:$V,Bets!$W:$W),"O",""),"U","")),"")</f>
        <v/>
      </c>
      <c r="AO20" s="2" t="s">
        <v>317</v>
      </c>
      <c r="AP20" s="2">
        <f>IFERROR(VALUE(SUBSTITUTE(SUBSTITUTE(_xlfn.XLOOKUP(AO19,Bets!$A:$A,Bets!$B:$B),"O",""),"U","")),"")</f>
        <v>21.5</v>
      </c>
      <c r="AQ20" s="2">
        <f>IFERROR(VALUE(SUBSTITUTE(SUBSTITUTE(_xlfn.XLOOKUP(AO19,Bets!$D:$D,Bets!$E:$E),"O",""),"U","")),"")</f>
        <v>4.5</v>
      </c>
      <c r="AR20" s="2">
        <f>IFERROR(VALUE(SUBSTITUTE(SUBSTITUTE(_xlfn.XLOOKUP(AO19,Bets!$G:$G,Bets!$H:$H),"O",""),"U","")),"")</f>
        <v>3.5</v>
      </c>
      <c r="AS20" s="2">
        <f>IFERROR(VALUE(SUBSTITUTE(SUBSTITUTE(_xlfn.XLOOKUP(AO19,Bets!$J:$J,Bets!$K:$K),"O",""),"U","")),"")</f>
        <v>2.5</v>
      </c>
      <c r="AT20" s="2" t="str">
        <f>IFERROR(VALUE(SUBSTITUTE(SUBSTITUTE(_xlfn.XLOOKUP(AO19,Bets!$M:$M,Bets!$N:$N),"O",""),"U","")),"")</f>
        <v/>
      </c>
      <c r="AU20" s="2" t="str">
        <f>IFERROR(VALUE(SUBSTITUTE(SUBSTITUTE(_xlfn.XLOOKUP(AO19,Bets!$P:$P,Bets!$Q:$Q),"O",""),"U","")),"")</f>
        <v/>
      </c>
      <c r="AV20" s="2" t="str">
        <f>IFERROR(VALUE(SUBSTITUTE(SUBSTITUTE(_xlfn.XLOOKUP(AO19,Bets!$S:$S,Bets!$T:$T),"O",""),"U","")),"")</f>
        <v/>
      </c>
      <c r="AW20" s="2" t="str">
        <f>IFERROR(VALUE(SUBSTITUTE(SUBSTITUTE(_xlfn.XLOOKUP(AO19,Bets!$V:$V,Bets!$W:$W),"O",""),"U","")),"")</f>
        <v/>
      </c>
    </row>
    <row r="21" spans="1:49" ht="12.75" x14ac:dyDescent="0.2">
      <c r="A21" s="2" t="s">
        <v>318</v>
      </c>
      <c r="B21" s="22">
        <f t="shared" ref="B21:E21" si="79">IFERROR(1-(B20/B19),"")</f>
        <v>-9.2233009708737823E-2</v>
      </c>
      <c r="C21" s="22">
        <f t="shared" si="79"/>
        <v>0.10256410256410253</v>
      </c>
      <c r="D21" s="22">
        <f t="shared" si="79"/>
        <v>0.20454545454545459</v>
      </c>
      <c r="E21" s="22">
        <f t="shared" si="79"/>
        <v>7.4074074074074181E-2</v>
      </c>
      <c r="F21" s="22" t="str">
        <f t="shared" ref="F21" si="80">IFERROR(1-(F20/F19),"")</f>
        <v/>
      </c>
      <c r="G21" s="22" t="str">
        <f t="shared" ref="G21" si="81">IFERROR(1-(G20/G19),"")</f>
        <v/>
      </c>
      <c r="H21" s="22" t="str">
        <f t="shared" ref="H21" si="82">IFERROR(1-(H20/H19),"")</f>
        <v/>
      </c>
      <c r="I21" s="22" t="str">
        <f t="shared" ref="I21" si="83">IFERROR(1-(I20/I19),"")</f>
        <v/>
      </c>
      <c r="J21" s="2"/>
      <c r="K21" s="2" t="s">
        <v>318</v>
      </c>
      <c r="L21" s="22">
        <f t="shared" ref="L21:O21" si="84">IFERROR(1-(L20/L19),"")</f>
        <v>-8.0645161290322509E-3</v>
      </c>
      <c r="M21" s="22">
        <f t="shared" si="84"/>
        <v>8.163265306122458E-2</v>
      </c>
      <c r="N21" s="22">
        <f t="shared" si="84"/>
        <v>0.21875</v>
      </c>
      <c r="O21" s="22">
        <f t="shared" si="84"/>
        <v>0</v>
      </c>
      <c r="P21" s="22" t="str">
        <f t="shared" ref="P21" si="85">IFERROR(1-(P20/P19),"")</f>
        <v/>
      </c>
      <c r="Q21" s="22" t="str">
        <f t="shared" ref="Q21" si="86">IFERROR(1-(Q20/Q19),"")</f>
        <v/>
      </c>
      <c r="R21" s="22" t="str">
        <f t="shared" ref="R21" si="87">IFERROR(1-(R20/R19),"")</f>
        <v/>
      </c>
      <c r="S21" s="22" t="str">
        <f t="shared" ref="S21" si="88">IFERROR(1-(S20/S19),"")</f>
        <v/>
      </c>
      <c r="T21" s="2"/>
      <c r="U21" s="2" t="s">
        <v>318</v>
      </c>
      <c r="V21" s="22">
        <f t="shared" ref="V21:Y21" si="89">IFERROR(1-(V20/V19),"")</f>
        <v>-0.13861386138613874</v>
      </c>
      <c r="W21" s="22">
        <f t="shared" si="89"/>
        <v>-0.13636363636363624</v>
      </c>
      <c r="X21" s="22">
        <f t="shared" si="89"/>
        <v>0</v>
      </c>
      <c r="Y21" s="22">
        <f t="shared" si="89"/>
        <v>0.16666666666666674</v>
      </c>
      <c r="Z21" s="22" t="str">
        <f t="shared" ref="Z21" si="90">IFERROR(1-(Z20/Z19),"")</f>
        <v/>
      </c>
      <c r="AA21" s="22" t="str">
        <f t="shared" ref="AA21" si="91">IFERROR(1-(AA20/AA19),"")</f>
        <v/>
      </c>
      <c r="AB21" s="22" t="str">
        <f t="shared" ref="AB21" si="92">IFERROR(1-(AB20/AB19),"")</f>
        <v/>
      </c>
      <c r="AC21" s="22" t="str">
        <f t="shared" ref="AC21" si="93">IFERROR(1-(AC20/AC19),"")</f>
        <v/>
      </c>
      <c r="AD21" s="2"/>
      <c r="AE21" s="2" t="s">
        <v>318</v>
      </c>
      <c r="AF21" s="22">
        <f t="shared" ref="AF21:AI21" si="94">IFERROR(1-(AF20/AF19),"")</f>
        <v>-1.1904761904761862E-2</v>
      </c>
      <c r="AG21" s="22">
        <f t="shared" si="94"/>
        <v>6.25E-2</v>
      </c>
      <c r="AH21" s="22">
        <f t="shared" si="94"/>
        <v>0.1071428571428571</v>
      </c>
      <c r="AI21" s="22" t="str">
        <f t="shared" si="94"/>
        <v/>
      </c>
      <c r="AJ21" s="22" t="str">
        <f t="shared" ref="AJ21" si="95">IFERROR(1-(AJ20/AJ19),"")</f>
        <v/>
      </c>
      <c r="AK21" s="22" t="str">
        <f t="shared" ref="AK21" si="96">IFERROR(1-(AK20/AK19),"")</f>
        <v/>
      </c>
      <c r="AL21" s="22" t="str">
        <f t="shared" ref="AL21" si="97">IFERROR(1-(AL20/AL19),"")</f>
        <v/>
      </c>
      <c r="AM21" s="22" t="str">
        <f t="shared" ref="AM21" si="98">IFERROR(1-(AM20/AM19),"")</f>
        <v/>
      </c>
      <c r="AO21" s="2" t="s">
        <v>318</v>
      </c>
      <c r="AP21" s="22">
        <f t="shared" ref="AP21:AS21" si="99">IFERROR(1-(AP20/AP19),"")</f>
        <v>-9.3896713615022609E-3</v>
      </c>
      <c r="AQ21" s="22">
        <f t="shared" si="99"/>
        <v>-4.6511627906976827E-2</v>
      </c>
      <c r="AR21" s="22">
        <f t="shared" si="99"/>
        <v>2.777777777777779E-2</v>
      </c>
      <c r="AS21" s="22">
        <f t="shared" si="99"/>
        <v>-8.6956521739130599E-2</v>
      </c>
      <c r="AT21" s="22" t="str">
        <f t="shared" ref="AT21" si="100">IFERROR(1-(AT20/AT19),"")</f>
        <v/>
      </c>
      <c r="AU21" s="22" t="str">
        <f t="shared" ref="AU21" si="101">IFERROR(1-(AU20/AU19),"")</f>
        <v/>
      </c>
      <c r="AV21" s="22" t="str">
        <f t="shared" ref="AV21" si="102">IFERROR(1-(AV20/AV19),"")</f>
        <v/>
      </c>
      <c r="AW21" s="22" t="str">
        <f t="shared" ref="AW21" si="103">IFERROR(1-(AW20/AW19),"")</f>
        <v/>
      </c>
    </row>
    <row r="22" spans="1:49" ht="12.75" x14ac:dyDescent="0.2">
      <c r="A22" s="2" t="s">
        <v>223</v>
      </c>
      <c r="B22" s="22">
        <f t="shared" ref="B22:I22" si="104">IFERROR(1-(B19/B20),"")</f>
        <v>8.4444444444444433E-2</v>
      </c>
      <c r="C22" s="22">
        <f t="shared" si="104"/>
        <v>-0.11428571428571432</v>
      </c>
      <c r="D22" s="22">
        <f t="shared" si="104"/>
        <v>-0.25714285714285734</v>
      </c>
      <c r="E22" s="22">
        <f t="shared" si="104"/>
        <v>-8.0000000000000071E-2</v>
      </c>
      <c r="F22" s="22" t="str">
        <f t="shared" si="104"/>
        <v/>
      </c>
      <c r="G22" s="22" t="str">
        <f t="shared" si="104"/>
        <v/>
      </c>
      <c r="H22" s="22" t="str">
        <f t="shared" si="104"/>
        <v/>
      </c>
      <c r="I22" s="22" t="str">
        <f t="shared" si="104"/>
        <v/>
      </c>
      <c r="J22" s="2"/>
      <c r="K22" s="2" t="s">
        <v>223</v>
      </c>
      <c r="L22" s="22">
        <f t="shared" ref="L22:S22" si="105">IFERROR(1-(L19/L20),"")</f>
        <v>8.0000000000000071E-3</v>
      </c>
      <c r="M22" s="22">
        <f t="shared" si="105"/>
        <v>-8.8888888888889017E-2</v>
      </c>
      <c r="N22" s="22">
        <f t="shared" si="105"/>
        <v>-0.28000000000000003</v>
      </c>
      <c r="O22" s="22">
        <f t="shared" si="105"/>
        <v>0</v>
      </c>
      <c r="P22" s="22" t="str">
        <f t="shared" si="105"/>
        <v/>
      </c>
      <c r="Q22" s="22" t="str">
        <f t="shared" si="105"/>
        <v/>
      </c>
      <c r="R22" s="22" t="str">
        <f t="shared" si="105"/>
        <v/>
      </c>
      <c r="S22" s="22" t="str">
        <f t="shared" si="105"/>
        <v/>
      </c>
      <c r="T22" s="2"/>
      <c r="U22" s="2" t="s">
        <v>223</v>
      </c>
      <c r="V22" s="22">
        <f t="shared" ref="V22:AC22" si="106">IFERROR(1-(V19/V20),"")</f>
        <v>0.12173913043478268</v>
      </c>
      <c r="W22" s="22">
        <f t="shared" si="106"/>
        <v>0.11999999999999988</v>
      </c>
      <c r="X22" s="22">
        <f t="shared" si="106"/>
        <v>0</v>
      </c>
      <c r="Y22" s="22">
        <f t="shared" si="106"/>
        <v>-0.19999999999999996</v>
      </c>
      <c r="Z22" s="22" t="str">
        <f t="shared" si="106"/>
        <v/>
      </c>
      <c r="AA22" s="22" t="str">
        <f t="shared" si="106"/>
        <v/>
      </c>
      <c r="AB22" s="22" t="str">
        <f t="shared" si="106"/>
        <v/>
      </c>
      <c r="AC22" s="22" t="str">
        <f t="shared" si="106"/>
        <v/>
      </c>
      <c r="AD22" s="2"/>
      <c r="AE22" s="2" t="s">
        <v>223</v>
      </c>
      <c r="AF22" s="22">
        <f t="shared" ref="AF22:AM22" si="107">IFERROR(1-(AF19/AF20),"")</f>
        <v>1.1764705882352899E-2</v>
      </c>
      <c r="AG22" s="22">
        <f t="shared" si="107"/>
        <v>-6.6666666666666652E-2</v>
      </c>
      <c r="AH22" s="22">
        <f t="shared" si="107"/>
        <v>-0.11999999999999988</v>
      </c>
      <c r="AI22" s="22" t="str">
        <f t="shared" si="107"/>
        <v/>
      </c>
      <c r="AJ22" s="22" t="str">
        <f t="shared" si="107"/>
        <v/>
      </c>
      <c r="AK22" s="22" t="str">
        <f t="shared" si="107"/>
        <v/>
      </c>
      <c r="AL22" s="22" t="str">
        <f t="shared" si="107"/>
        <v/>
      </c>
      <c r="AM22" s="22" t="str">
        <f t="shared" si="107"/>
        <v/>
      </c>
      <c r="AO22" s="2" t="s">
        <v>223</v>
      </c>
      <c r="AP22" s="22">
        <f t="shared" ref="AP22:AW22" si="108">IFERROR(1-(AP19/AP20),"")</f>
        <v>9.302325581395321E-3</v>
      </c>
      <c r="AQ22" s="22">
        <f t="shared" si="108"/>
        <v>4.4444444444444509E-2</v>
      </c>
      <c r="AR22" s="22">
        <f t="shared" si="108"/>
        <v>-2.8571428571428692E-2</v>
      </c>
      <c r="AS22" s="22">
        <f t="shared" si="108"/>
        <v>8.0000000000000071E-2</v>
      </c>
      <c r="AT22" s="22" t="str">
        <f t="shared" si="108"/>
        <v/>
      </c>
      <c r="AU22" s="22" t="str">
        <f t="shared" si="108"/>
        <v/>
      </c>
      <c r="AV22" s="22" t="str">
        <f t="shared" si="108"/>
        <v/>
      </c>
      <c r="AW22" s="22" t="str">
        <f t="shared" si="108"/>
        <v/>
      </c>
    </row>
    <row r="23" spans="1:49" ht="12.75" x14ac:dyDescent="0.2">
      <c r="A23" s="23" t="s">
        <v>319</v>
      </c>
      <c r="B23" s="23"/>
      <c r="C23" s="23"/>
      <c r="D23" s="23"/>
      <c r="E23" s="23"/>
      <c r="F23" s="23"/>
      <c r="G23" s="23"/>
      <c r="H23" s="23"/>
      <c r="I23" s="23"/>
      <c r="J23" s="23"/>
      <c r="K23" s="23" t="s">
        <v>319</v>
      </c>
      <c r="L23" s="23"/>
      <c r="M23" s="23"/>
      <c r="N23" s="23"/>
      <c r="O23" s="23"/>
      <c r="P23" s="23"/>
      <c r="Q23" s="23"/>
      <c r="R23" s="23"/>
      <c r="S23" s="23"/>
      <c r="T23" s="2"/>
      <c r="U23" s="23" t="s">
        <v>319</v>
      </c>
      <c r="V23" s="23"/>
      <c r="W23" s="23"/>
      <c r="X23" s="23"/>
      <c r="Y23" s="23"/>
      <c r="Z23" s="23"/>
      <c r="AA23" s="23"/>
      <c r="AB23" s="23"/>
      <c r="AC23" s="23"/>
      <c r="AD23" s="23"/>
      <c r="AE23" s="23" t="s">
        <v>319</v>
      </c>
      <c r="AF23" s="23"/>
      <c r="AG23" s="23"/>
      <c r="AH23" s="23"/>
      <c r="AI23" s="23"/>
      <c r="AJ23" s="23"/>
      <c r="AK23" s="23"/>
      <c r="AL23" s="23"/>
      <c r="AM23" s="23"/>
      <c r="AO23" s="23" t="s">
        <v>319</v>
      </c>
      <c r="AP23" s="23"/>
      <c r="AQ23" s="23"/>
      <c r="AR23" s="23"/>
      <c r="AS23" s="23"/>
      <c r="AT23" s="23"/>
      <c r="AU23" s="23"/>
      <c r="AV23" s="23"/>
      <c r="AW23" s="23"/>
    </row>
    <row r="24" spans="1:49" ht="12.75" x14ac:dyDescent="0.2">
      <c r="A24" s="2" t="s">
        <v>320</v>
      </c>
      <c r="B24" s="22" t="str">
        <f t="shared" ref="B24:C24" si="109">IF(B19&gt;B20,IF(B23&gt;B20,"Wins","Lost"),IF(B23&lt;B20,"Wins","Lost"))</f>
        <v>Wins</v>
      </c>
      <c r="C24" s="22" t="str">
        <f t="shared" si="109"/>
        <v>Lost</v>
      </c>
      <c r="D24" s="22" t="str">
        <f t="shared" ref="D24:I24" si="110">IF(D19&gt;D20,IF(D23&gt;=D20,"Wins","Lost"),IF(D23&lt;D20,"Wins","Lost"))</f>
        <v>Lost</v>
      </c>
      <c r="E24" s="22" t="str">
        <f t="shared" si="110"/>
        <v>Lost</v>
      </c>
      <c r="F24" s="22" t="str">
        <f t="shared" si="110"/>
        <v>Lost</v>
      </c>
      <c r="G24" s="22" t="str">
        <f t="shared" si="110"/>
        <v>Lost</v>
      </c>
      <c r="H24" s="22" t="str">
        <f t="shared" si="110"/>
        <v>Lost</v>
      </c>
      <c r="I24" s="22" t="str">
        <f t="shared" si="110"/>
        <v>Lost</v>
      </c>
      <c r="J24" s="2"/>
      <c r="K24" s="2" t="s">
        <v>320</v>
      </c>
      <c r="L24" s="22" t="str">
        <f t="shared" ref="L24:M24" si="111">IF(L19&gt;L20,IF(L23&gt;L20,"Wins","Lost"),IF(L23&lt;L20,"Wins","Lost"))</f>
        <v>Wins</v>
      </c>
      <c r="M24" s="22" t="str">
        <f t="shared" si="111"/>
        <v>Lost</v>
      </c>
      <c r="N24" s="22" t="str">
        <f t="shared" ref="N24:S24" si="112">IF(N19&gt;N20,IF(N23&gt;=N20,"Wins","Lost"),IF(N23&lt;N20,"Wins","Lost"))</f>
        <v>Lost</v>
      </c>
      <c r="O24" s="22" t="str">
        <f t="shared" si="112"/>
        <v>Wins</v>
      </c>
      <c r="P24" s="22" t="str">
        <f t="shared" si="112"/>
        <v>Lost</v>
      </c>
      <c r="Q24" s="22" t="str">
        <f t="shared" si="112"/>
        <v>Lost</v>
      </c>
      <c r="R24" s="22" t="str">
        <f t="shared" si="112"/>
        <v>Lost</v>
      </c>
      <c r="S24" s="22" t="str">
        <f t="shared" si="112"/>
        <v>Lost</v>
      </c>
      <c r="T24" s="2"/>
      <c r="U24" s="2" t="s">
        <v>320</v>
      </c>
      <c r="V24" s="22" t="str">
        <f t="shared" ref="V24:W24" si="113">IF(V19&gt;V20,IF(V23&gt;V20,"Wins","Lost"),IF(V23&lt;V20,"Wins","Lost"))</f>
        <v>Wins</v>
      </c>
      <c r="W24" s="22" t="str">
        <f t="shared" si="113"/>
        <v>Wins</v>
      </c>
      <c r="X24" s="22" t="str">
        <f t="shared" ref="X24:AC24" si="114">IF(X19&gt;X20,IF(X23&gt;=X20,"Wins","Lost"),IF(X23&lt;X20,"Wins","Lost"))</f>
        <v>Wins</v>
      </c>
      <c r="Y24" s="22" t="str">
        <f t="shared" si="114"/>
        <v>Lost</v>
      </c>
      <c r="Z24" s="22" t="str">
        <f t="shared" si="114"/>
        <v>Lost</v>
      </c>
      <c r="AA24" s="22" t="str">
        <f t="shared" si="114"/>
        <v>Lost</v>
      </c>
      <c r="AB24" s="22" t="str">
        <f t="shared" si="114"/>
        <v>Lost</v>
      </c>
      <c r="AC24" s="22" t="str">
        <f t="shared" si="114"/>
        <v>Lost</v>
      </c>
      <c r="AD24" s="2"/>
      <c r="AE24" s="2" t="s">
        <v>320</v>
      </c>
      <c r="AF24" s="22" t="str">
        <f t="shared" ref="AF24:AG24" si="115">IF(AF19&gt;AF20,IF(AF23&gt;AF20,"Wins","Lost"),IF(AF23&lt;AF20,"Wins","Lost"))</f>
        <v>Wins</v>
      </c>
      <c r="AG24" s="22" t="str">
        <f t="shared" si="115"/>
        <v>Lost</v>
      </c>
      <c r="AH24" s="22" t="str">
        <f t="shared" ref="AH24:AM24" si="116">IF(AH19&gt;AH20,IF(AH23&gt;=AH20,"Wins","Lost"),IF(AH23&lt;AH20,"Wins","Lost"))</f>
        <v>Lost</v>
      </c>
      <c r="AI24" s="22" t="str">
        <f t="shared" si="116"/>
        <v>Lost</v>
      </c>
      <c r="AJ24" s="22" t="str">
        <f t="shared" si="116"/>
        <v>Lost</v>
      </c>
      <c r="AK24" s="22" t="str">
        <f t="shared" si="116"/>
        <v>Lost</v>
      </c>
      <c r="AL24" s="22" t="str">
        <f t="shared" si="116"/>
        <v>Lost</v>
      </c>
      <c r="AM24" s="22" t="str">
        <f t="shared" si="116"/>
        <v>Lost</v>
      </c>
      <c r="AO24" s="2" t="s">
        <v>320</v>
      </c>
      <c r="AP24" s="22" t="str">
        <f t="shared" ref="AP24:AQ24" si="117">IF(AP19&gt;AP20,IF(AP23&gt;AP20,"Wins","Lost"),IF(AP23&lt;AP20,"Wins","Lost"))</f>
        <v>Wins</v>
      </c>
      <c r="AQ24" s="22" t="str">
        <f t="shared" si="117"/>
        <v>Wins</v>
      </c>
      <c r="AR24" s="22" t="str">
        <f t="shared" ref="AR24:AW24" si="118">IF(AR19&gt;AR20,IF(AR23&gt;=AR20,"Wins","Lost"),IF(AR23&lt;AR20,"Wins","Lost"))</f>
        <v>Lost</v>
      </c>
      <c r="AS24" s="22" t="str">
        <f t="shared" si="118"/>
        <v>Wins</v>
      </c>
      <c r="AT24" s="22" t="str">
        <f t="shared" si="118"/>
        <v>Lost</v>
      </c>
      <c r="AU24" s="22" t="str">
        <f t="shared" si="118"/>
        <v>Lost</v>
      </c>
      <c r="AV24" s="22" t="str">
        <f t="shared" si="118"/>
        <v>Lost</v>
      </c>
      <c r="AW24" s="22" t="str">
        <f t="shared" si="118"/>
        <v>Lost</v>
      </c>
    </row>
    <row r="25" spans="1:49" ht="12.75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x14ac:dyDescent="0.2">
      <c r="A26" s="2" t="s">
        <v>0</v>
      </c>
      <c r="B26" s="2" t="s">
        <v>153</v>
      </c>
      <c r="C26" s="2" t="s">
        <v>165</v>
      </c>
      <c r="D26" s="2" t="s">
        <v>162</v>
      </c>
      <c r="E26" s="2" t="s">
        <v>169</v>
      </c>
      <c r="F26" s="2" t="s">
        <v>794</v>
      </c>
      <c r="G26" s="2" t="s">
        <v>797</v>
      </c>
      <c r="H26" s="2" t="s">
        <v>800</v>
      </c>
      <c r="I26" s="2" t="s">
        <v>803</v>
      </c>
      <c r="J26" s="2"/>
      <c r="K26" s="2" t="s">
        <v>0</v>
      </c>
      <c r="L26" s="2" t="s">
        <v>153</v>
      </c>
      <c r="M26" s="2" t="s">
        <v>165</v>
      </c>
      <c r="N26" s="2" t="s">
        <v>162</v>
      </c>
      <c r="O26" s="2" t="s">
        <v>169</v>
      </c>
      <c r="P26" s="2" t="s">
        <v>794</v>
      </c>
      <c r="Q26" s="2" t="s">
        <v>797</v>
      </c>
      <c r="R26" s="2" t="s">
        <v>800</v>
      </c>
      <c r="S26" s="2" t="s">
        <v>803</v>
      </c>
      <c r="T26" s="2"/>
      <c r="U26" s="2" t="s">
        <v>0</v>
      </c>
      <c r="V26" s="2" t="s">
        <v>153</v>
      </c>
      <c r="W26" s="2" t="s">
        <v>165</v>
      </c>
      <c r="X26" s="2" t="s">
        <v>162</v>
      </c>
      <c r="Y26" s="2" t="s">
        <v>169</v>
      </c>
      <c r="Z26" s="2" t="s">
        <v>794</v>
      </c>
      <c r="AA26" s="2" t="s">
        <v>797</v>
      </c>
      <c r="AB26" s="2" t="s">
        <v>800</v>
      </c>
      <c r="AC26" s="2" t="s">
        <v>803</v>
      </c>
      <c r="AD26" s="2"/>
      <c r="AE26" s="2" t="s">
        <v>0</v>
      </c>
      <c r="AF26" s="2" t="s">
        <v>153</v>
      </c>
      <c r="AG26" s="2" t="s">
        <v>165</v>
      </c>
      <c r="AH26" s="2" t="s">
        <v>162</v>
      </c>
      <c r="AI26" s="2" t="s">
        <v>169</v>
      </c>
      <c r="AJ26" s="2" t="s">
        <v>794</v>
      </c>
      <c r="AK26" s="2" t="s">
        <v>797</v>
      </c>
      <c r="AL26" s="2" t="s">
        <v>800</v>
      </c>
      <c r="AM26" s="2" t="s">
        <v>803</v>
      </c>
      <c r="AO26" s="2" t="s">
        <v>0</v>
      </c>
      <c r="AP26" s="2" t="s">
        <v>153</v>
      </c>
      <c r="AQ26" s="2" t="s">
        <v>165</v>
      </c>
      <c r="AR26" s="2" t="s">
        <v>162</v>
      </c>
      <c r="AS26" s="2" t="s">
        <v>169</v>
      </c>
      <c r="AT26" s="2" t="s">
        <v>794</v>
      </c>
      <c r="AU26" s="2" t="s">
        <v>797</v>
      </c>
      <c r="AV26" s="2" t="s">
        <v>800</v>
      </c>
      <c r="AW26" s="2" t="s">
        <v>803</v>
      </c>
    </row>
    <row r="27" spans="1:49" ht="12.75" x14ac:dyDescent="0.2">
      <c r="A27" s="2" t="e">
        <f>Bets!#REF!</f>
        <v>#REF!</v>
      </c>
      <c r="B27" s="2" t="e">
        <f>_xlfn.XLOOKUP(A27,PlayerStats!$AF:$AF,PlayerStats!$AD:$AD)</f>
        <v>#REF!</v>
      </c>
      <c r="C27" s="2" t="e">
        <f>_xlfn.XLOOKUP(A27,PlayerStats!$AF:$AF,PlayerStats!$X:$X)</f>
        <v>#REF!</v>
      </c>
      <c r="D27" s="2" t="e">
        <f>_xlfn.XLOOKUP(A27,PlayerStats!$AF:$AF,PlayerStats!$Y:$Y)</f>
        <v>#REF!</v>
      </c>
      <c r="E27" s="2" t="e">
        <f>_xlfn.XLOOKUP(A27,PlayerStats!$AF:$AF,PlayerStats!$L:$L)</f>
        <v>#REF!</v>
      </c>
      <c r="F27" s="2" t="e">
        <f>B27+D27</f>
        <v>#REF!</v>
      </c>
      <c r="G27" s="2" t="e">
        <f>B27+C27</f>
        <v>#REF!</v>
      </c>
      <c r="H27" s="2" t="e">
        <f>C27+D27</f>
        <v>#REF!</v>
      </c>
      <c r="I27" s="2" t="e">
        <f>B27+C27+D27</f>
        <v>#REF!</v>
      </c>
      <c r="J27" s="2"/>
      <c r="K27" s="2" t="e">
        <f>Bets!#REF!</f>
        <v>#REF!</v>
      </c>
      <c r="L27" s="2" t="e">
        <f>_xlfn.XLOOKUP(K27,PlayerStats!$AF:$AF,PlayerStats!$AD:$AD)</f>
        <v>#REF!</v>
      </c>
      <c r="M27" s="2" t="e">
        <f>_xlfn.XLOOKUP(K27,PlayerStats!$AF:$AF,PlayerStats!$X:$X)</f>
        <v>#REF!</v>
      </c>
      <c r="N27" s="2" t="e">
        <f>_xlfn.XLOOKUP(K27,PlayerStats!$AF:$AF,PlayerStats!$Y:$Y)</f>
        <v>#REF!</v>
      </c>
      <c r="O27" s="2" t="e">
        <f>_xlfn.XLOOKUP(K27,PlayerStats!$AF:$AF,PlayerStats!$L:$L)</f>
        <v>#REF!</v>
      </c>
      <c r="P27" s="2" t="e">
        <f>L27+N27</f>
        <v>#REF!</v>
      </c>
      <c r="Q27" s="2" t="e">
        <f>L27+M27</f>
        <v>#REF!</v>
      </c>
      <c r="R27" s="2" t="e">
        <f>M27+N27</f>
        <v>#REF!</v>
      </c>
      <c r="S27" s="2" t="e">
        <f>L27+M27+N27</f>
        <v>#REF!</v>
      </c>
      <c r="T27" s="2"/>
      <c r="U27" s="2" t="e">
        <f>Bets!#REF!</f>
        <v>#REF!</v>
      </c>
      <c r="V27" s="2" t="e">
        <f>_xlfn.XLOOKUP(U27,PlayerStats!$AF:$AF,PlayerStats!$AD:$AD)</f>
        <v>#REF!</v>
      </c>
      <c r="W27" s="2" t="e">
        <f>_xlfn.XLOOKUP(U27,PlayerStats!$AF:$AF,PlayerStats!$X:$X)</f>
        <v>#REF!</v>
      </c>
      <c r="X27" s="2" t="e">
        <f>_xlfn.XLOOKUP(U27,PlayerStats!$AF:$AF,PlayerStats!$Y:$Y)</f>
        <v>#REF!</v>
      </c>
      <c r="Y27" s="2" t="e">
        <f>_xlfn.XLOOKUP(U27,PlayerStats!$AF:$AF,PlayerStats!$L:$L)</f>
        <v>#REF!</v>
      </c>
      <c r="Z27" s="2" t="e">
        <f>V27+X27</f>
        <v>#REF!</v>
      </c>
      <c r="AA27" s="2" t="e">
        <f>V27+W27</f>
        <v>#REF!</v>
      </c>
      <c r="AB27" s="2" t="e">
        <f>W27+X27</f>
        <v>#REF!</v>
      </c>
      <c r="AC27" s="2" t="e">
        <f>V27+W27+X27</f>
        <v>#REF!</v>
      </c>
      <c r="AD27" s="2"/>
      <c r="AE27" s="2" t="e">
        <f>Bets!#REF!</f>
        <v>#REF!</v>
      </c>
      <c r="AF27" s="2" t="e">
        <f>_xlfn.XLOOKUP(AE27,PlayerStats!$AF:$AF,PlayerStats!$AD:$AD)</f>
        <v>#REF!</v>
      </c>
      <c r="AG27" s="2" t="e">
        <f>_xlfn.XLOOKUP(AE27,PlayerStats!$AF:$AF,PlayerStats!$X:$X)</f>
        <v>#REF!</v>
      </c>
      <c r="AH27" s="2" t="e">
        <f>_xlfn.XLOOKUP(AE27,PlayerStats!$AF:$AF,PlayerStats!$Y:$Y)</f>
        <v>#REF!</v>
      </c>
      <c r="AI27" s="2" t="e">
        <f>_xlfn.XLOOKUP(AE27,PlayerStats!$AF:$AF,PlayerStats!$L:$L)</f>
        <v>#REF!</v>
      </c>
      <c r="AJ27" s="2" t="e">
        <f>AF27+AH27</f>
        <v>#REF!</v>
      </c>
      <c r="AK27" s="2" t="e">
        <f>AF27+AG27</f>
        <v>#REF!</v>
      </c>
      <c r="AL27" s="2" t="e">
        <f>AG27+AH27</f>
        <v>#REF!</v>
      </c>
      <c r="AM27" s="2" t="e">
        <f>AF27+AG27+AH27</f>
        <v>#REF!</v>
      </c>
      <c r="AO27" s="2" t="e">
        <f>Bets!#REF!</f>
        <v>#REF!</v>
      </c>
      <c r="AP27" s="2" t="e">
        <f>_xlfn.XLOOKUP(AO27,PlayerStats!$AF:$AF,PlayerStats!$AD:$AD)</f>
        <v>#REF!</v>
      </c>
      <c r="AQ27" s="2" t="e">
        <f>_xlfn.XLOOKUP(AO27,PlayerStats!$AF:$AF,PlayerStats!$X:$X)</f>
        <v>#REF!</v>
      </c>
      <c r="AR27" s="2" t="e">
        <f>_xlfn.XLOOKUP(AO27,PlayerStats!$AF:$AF,PlayerStats!$Y:$Y)</f>
        <v>#REF!</v>
      </c>
      <c r="AS27" s="2" t="e">
        <f>_xlfn.XLOOKUP(AO27,PlayerStats!$AF:$AF,PlayerStats!$L:$L)</f>
        <v>#REF!</v>
      </c>
      <c r="AT27" s="2" t="e">
        <f>AP27+AR27</f>
        <v>#REF!</v>
      </c>
      <c r="AU27" s="2" t="e">
        <f>AP27+AQ27</f>
        <v>#REF!</v>
      </c>
      <c r="AV27" s="2" t="e">
        <f>AQ27+AR27</f>
        <v>#REF!</v>
      </c>
      <c r="AW27" s="2" t="e">
        <f>AP27+AQ27+AR27</f>
        <v>#REF!</v>
      </c>
    </row>
    <row r="28" spans="1:49" ht="12.75" x14ac:dyDescent="0.2">
      <c r="A28" s="2" t="s">
        <v>317</v>
      </c>
      <c r="B28" s="2" t="str">
        <f>IFERROR(VALUE(SUBSTITUTE(SUBSTITUTE(_xlfn.XLOOKUP(A27,Bets!$A:$A,Bets!$B:$B),"O",""),"U","")),"")</f>
        <v/>
      </c>
      <c r="C28" s="2" t="str">
        <f>IFERROR(VALUE(SUBSTITUTE(SUBSTITUTE(_xlfn.XLOOKUP(A27,Bets!$D:$D,Bets!$E:$E),"O",""),"U","")),"")</f>
        <v/>
      </c>
      <c r="D28" s="2" t="str">
        <f>IFERROR(VALUE(SUBSTITUTE(SUBSTITUTE(_xlfn.XLOOKUP(A27,Bets!$G:$G,Bets!$H:$H),"O",""),"U","")),"")</f>
        <v/>
      </c>
      <c r="E28" s="2" t="str">
        <f>IFERROR(VALUE(SUBSTITUTE(SUBSTITUTE(_xlfn.XLOOKUP(A27,Bets!$J:$J,Bets!$K:$K),"O",""),"U","")),"")</f>
        <v/>
      </c>
      <c r="F28" s="2" t="str">
        <f>IFERROR(VALUE(SUBSTITUTE(SUBSTITUTE(_xlfn.XLOOKUP(A27,Bets!$M:$M,Bets!$N:$N),"O",""),"U","")),"")</f>
        <v/>
      </c>
      <c r="G28" s="2" t="str">
        <f>IFERROR(VALUE(SUBSTITUTE(SUBSTITUTE(_xlfn.XLOOKUP(A27,Bets!$P:$P,Bets!$Q:$Q),"O",""),"U","")),"")</f>
        <v/>
      </c>
      <c r="H28" s="2" t="str">
        <f>IFERROR(VALUE(SUBSTITUTE(SUBSTITUTE(_xlfn.XLOOKUP(A27,Bets!$S:$S,Bets!$T:$T),"O",""),"U","")),"")</f>
        <v/>
      </c>
      <c r="I28" s="2" t="str">
        <f>IFERROR(VALUE(SUBSTITUTE(SUBSTITUTE(_xlfn.XLOOKUP(A27,Bets!$V:$V,Bets!$W:$W),"O",""),"U","")),"")</f>
        <v/>
      </c>
      <c r="J28" s="2"/>
      <c r="K28" s="2" t="s">
        <v>317</v>
      </c>
      <c r="L28" s="2" t="str">
        <f>IFERROR(VALUE(SUBSTITUTE(SUBSTITUTE(_xlfn.XLOOKUP(K27,Bets!$A:$A,Bets!$B:$B),"O",""),"U","")),"")</f>
        <v/>
      </c>
      <c r="M28" s="2" t="str">
        <f>IFERROR(VALUE(SUBSTITUTE(SUBSTITUTE(_xlfn.XLOOKUP(K27,Bets!$D:$D,Bets!$E:$E),"O",""),"U","")),"")</f>
        <v/>
      </c>
      <c r="N28" s="2" t="str">
        <f>IFERROR(VALUE(SUBSTITUTE(SUBSTITUTE(_xlfn.XLOOKUP(K27,Bets!$G:$G,Bets!$H:$H),"O",""),"U","")),"")</f>
        <v/>
      </c>
      <c r="O28" s="2" t="str">
        <f>IFERROR(VALUE(SUBSTITUTE(SUBSTITUTE(_xlfn.XLOOKUP(K27,Bets!$J:$J,Bets!$K:$K),"O",""),"U","")),"")</f>
        <v/>
      </c>
      <c r="P28" s="2" t="str">
        <f>IFERROR(VALUE(SUBSTITUTE(SUBSTITUTE(_xlfn.XLOOKUP(K27,Bets!$M:$M,Bets!$N:$N),"O",""),"U","")),"")</f>
        <v/>
      </c>
      <c r="Q28" s="2" t="str">
        <f>IFERROR(VALUE(SUBSTITUTE(SUBSTITUTE(_xlfn.XLOOKUP(K27,Bets!$P:$P,Bets!$Q:$Q),"O",""),"U","")),"")</f>
        <v/>
      </c>
      <c r="R28" s="2" t="str">
        <f>IFERROR(VALUE(SUBSTITUTE(SUBSTITUTE(_xlfn.XLOOKUP(K27,Bets!$S:$S,Bets!$T:$T),"O",""),"U","")),"")</f>
        <v/>
      </c>
      <c r="S28" s="2" t="str">
        <f>IFERROR(VALUE(SUBSTITUTE(SUBSTITUTE(_xlfn.XLOOKUP(K27,Bets!$V:$V,Bets!$W:$W),"O",""),"U","")),"")</f>
        <v/>
      </c>
      <c r="U28" s="2" t="s">
        <v>317</v>
      </c>
      <c r="V28" s="2" t="str">
        <f>IFERROR(VALUE(SUBSTITUTE(SUBSTITUTE(_xlfn.XLOOKUP(U27,Bets!$A:$A,Bets!$B:$B),"O",""),"U","")),"")</f>
        <v/>
      </c>
      <c r="W28" s="2" t="str">
        <f>IFERROR(VALUE(SUBSTITUTE(SUBSTITUTE(_xlfn.XLOOKUP(U27,Bets!$D:$D,Bets!$E:$E),"O",""),"U","")),"")</f>
        <v/>
      </c>
      <c r="X28" s="2" t="str">
        <f>IFERROR(VALUE(SUBSTITUTE(SUBSTITUTE(_xlfn.XLOOKUP(U27,Bets!$G:$G,Bets!$H:$H),"O",""),"U","")),"")</f>
        <v/>
      </c>
      <c r="Y28" s="2" t="str">
        <f>IFERROR(VALUE(SUBSTITUTE(SUBSTITUTE(_xlfn.XLOOKUP(U27,Bets!$J:$J,Bets!$K:$K),"O",""),"U","")),"")</f>
        <v/>
      </c>
      <c r="Z28" s="2" t="str">
        <f>IFERROR(VALUE(SUBSTITUTE(SUBSTITUTE(_xlfn.XLOOKUP(U27,Bets!$M:$M,Bets!$N:$N),"O",""),"U","")),"")</f>
        <v/>
      </c>
      <c r="AA28" s="2" t="str">
        <f>IFERROR(VALUE(SUBSTITUTE(SUBSTITUTE(_xlfn.XLOOKUP(U27,Bets!$P:$P,Bets!$Q:$Q),"O",""),"U","")),"")</f>
        <v/>
      </c>
      <c r="AB28" s="2" t="str">
        <f>IFERROR(VALUE(SUBSTITUTE(SUBSTITUTE(_xlfn.XLOOKUP(U27,Bets!$S:$S,Bets!$T:$T),"O",""),"U","")),"")</f>
        <v/>
      </c>
      <c r="AC28" s="2" t="str">
        <f>IFERROR(VALUE(SUBSTITUTE(SUBSTITUTE(_xlfn.XLOOKUP(U27,Bets!$V:$V,Bets!$W:$W),"O",""),"U","")),"")</f>
        <v/>
      </c>
      <c r="AD28" s="2"/>
      <c r="AE28" s="2" t="s">
        <v>317</v>
      </c>
      <c r="AF28" s="2" t="str">
        <f>IFERROR(VALUE(SUBSTITUTE(SUBSTITUTE(_xlfn.XLOOKUP(AE27,Bets!$A:$A,Bets!$B:$B),"O",""),"U","")),"")</f>
        <v/>
      </c>
      <c r="AG28" s="2" t="str">
        <f>IFERROR(VALUE(SUBSTITUTE(SUBSTITUTE(_xlfn.XLOOKUP(AE27,Bets!$D:$D,Bets!$E:$E),"O",""),"U","")),"")</f>
        <v/>
      </c>
      <c r="AH28" s="2" t="str">
        <f>IFERROR(VALUE(SUBSTITUTE(SUBSTITUTE(_xlfn.XLOOKUP(AE27,Bets!$G:$G,Bets!$H:$H),"O",""),"U","")),"")</f>
        <v/>
      </c>
      <c r="AI28" s="2" t="str">
        <f>IFERROR(VALUE(SUBSTITUTE(SUBSTITUTE(_xlfn.XLOOKUP(AE27,Bets!$J:$J,Bets!$K:$K),"O",""),"U","")),"")</f>
        <v/>
      </c>
      <c r="AJ28" s="2" t="str">
        <f>IFERROR(VALUE(SUBSTITUTE(SUBSTITUTE(_xlfn.XLOOKUP(AE27,Bets!$M:$M,Bets!$N:$N),"O",""),"U","")),"")</f>
        <v/>
      </c>
      <c r="AK28" s="2" t="str">
        <f>IFERROR(VALUE(SUBSTITUTE(SUBSTITUTE(_xlfn.XLOOKUP(AE27,Bets!$P:$P,Bets!$Q:$Q),"O",""),"U","")),"")</f>
        <v/>
      </c>
      <c r="AL28" s="2" t="str">
        <f>IFERROR(VALUE(SUBSTITUTE(SUBSTITUTE(_xlfn.XLOOKUP(AE27,Bets!$S:$S,Bets!$T:$T),"O",""),"U","")),"")</f>
        <v/>
      </c>
      <c r="AM28" s="2" t="str">
        <f>IFERROR(VALUE(SUBSTITUTE(SUBSTITUTE(_xlfn.XLOOKUP(AE27,Bets!$V:$V,Bets!$W:$W),"O",""),"U","")),"")</f>
        <v/>
      </c>
      <c r="AO28" s="2" t="s">
        <v>317</v>
      </c>
      <c r="AP28" s="2" t="str">
        <f>IFERROR(VALUE(SUBSTITUTE(SUBSTITUTE(_xlfn.XLOOKUP(AO27,Bets!$A:$A,Bets!$B:$B),"O",""),"U","")),"")</f>
        <v/>
      </c>
      <c r="AQ28" s="2" t="str">
        <f>IFERROR(VALUE(SUBSTITUTE(SUBSTITUTE(_xlfn.XLOOKUP(AO27,Bets!$D:$D,Bets!$E:$E),"O",""),"U","")),"")</f>
        <v/>
      </c>
      <c r="AR28" s="2" t="str">
        <f>IFERROR(VALUE(SUBSTITUTE(SUBSTITUTE(_xlfn.XLOOKUP(AO27,Bets!$G:$G,Bets!$H:$H),"O",""),"U","")),"")</f>
        <v/>
      </c>
      <c r="AS28" s="2" t="str">
        <f>IFERROR(VALUE(SUBSTITUTE(SUBSTITUTE(_xlfn.XLOOKUP(AO27,Bets!$J:$J,Bets!$K:$K),"O",""),"U","")),"")</f>
        <v/>
      </c>
      <c r="AT28" s="2" t="str">
        <f>IFERROR(VALUE(SUBSTITUTE(SUBSTITUTE(_xlfn.XLOOKUP(AO27,Bets!$M:$M,Bets!$N:$N),"O",""),"U","")),"")</f>
        <v/>
      </c>
      <c r="AU28" s="2" t="str">
        <f>IFERROR(VALUE(SUBSTITUTE(SUBSTITUTE(_xlfn.XLOOKUP(AO27,Bets!$P:$P,Bets!$Q:$Q),"O",""),"U","")),"")</f>
        <v/>
      </c>
      <c r="AV28" s="2" t="str">
        <f>IFERROR(VALUE(SUBSTITUTE(SUBSTITUTE(_xlfn.XLOOKUP(AO27,Bets!$S:$S,Bets!$T:$T),"O",""),"U","")),"")</f>
        <v/>
      </c>
      <c r="AW28" s="2" t="str">
        <f>IFERROR(VALUE(SUBSTITUTE(SUBSTITUTE(_xlfn.XLOOKUP(AO27,Bets!$V:$V,Bets!$W:$W),"O",""),"U","")),"")</f>
        <v/>
      </c>
    </row>
    <row r="29" spans="1:49" ht="12.75" x14ac:dyDescent="0.2">
      <c r="A29" s="2" t="s">
        <v>318</v>
      </c>
      <c r="B29" s="22" t="str">
        <f t="shared" ref="B29:E29" si="119">IFERROR(1-(B28/B27),"")</f>
        <v/>
      </c>
      <c r="C29" s="22" t="str">
        <f t="shared" si="119"/>
        <v/>
      </c>
      <c r="D29" s="22" t="str">
        <f t="shared" si="119"/>
        <v/>
      </c>
      <c r="E29" s="22" t="str">
        <f t="shared" si="119"/>
        <v/>
      </c>
      <c r="F29" s="22" t="str">
        <f t="shared" ref="F29" si="120">IFERROR(1-(F28/F27),"")</f>
        <v/>
      </c>
      <c r="G29" s="22" t="str">
        <f t="shared" ref="G29" si="121">IFERROR(1-(G28/G27),"")</f>
        <v/>
      </c>
      <c r="H29" s="22" t="str">
        <f t="shared" ref="H29" si="122">IFERROR(1-(H28/H27),"")</f>
        <v/>
      </c>
      <c r="I29" s="22" t="str">
        <f t="shared" ref="I29" si="123">IFERROR(1-(I28/I27),"")</f>
        <v/>
      </c>
      <c r="J29" s="2"/>
      <c r="K29" s="2" t="s">
        <v>318</v>
      </c>
      <c r="L29" s="22" t="str">
        <f t="shared" ref="L29:O29" si="124">IFERROR(1-(L28/L27),"")</f>
        <v/>
      </c>
      <c r="M29" s="22" t="str">
        <f t="shared" si="124"/>
        <v/>
      </c>
      <c r="N29" s="22" t="str">
        <f t="shared" si="124"/>
        <v/>
      </c>
      <c r="O29" s="22" t="str">
        <f t="shared" si="124"/>
        <v/>
      </c>
      <c r="P29" s="22" t="str">
        <f t="shared" ref="P29" si="125">IFERROR(1-(P28/P27),"")</f>
        <v/>
      </c>
      <c r="Q29" s="22" t="str">
        <f t="shared" ref="Q29" si="126">IFERROR(1-(Q28/Q27),"")</f>
        <v/>
      </c>
      <c r="R29" s="22" t="str">
        <f t="shared" ref="R29" si="127">IFERROR(1-(R28/R27),"")</f>
        <v/>
      </c>
      <c r="S29" s="22" t="str">
        <f t="shared" ref="S29" si="128">IFERROR(1-(S28/S27),"")</f>
        <v/>
      </c>
      <c r="T29" s="2"/>
      <c r="U29" s="2" t="s">
        <v>318</v>
      </c>
      <c r="V29" s="22" t="str">
        <f t="shared" ref="V29:Y29" si="129">IFERROR(1-(V28/V27),"")</f>
        <v/>
      </c>
      <c r="W29" s="22" t="str">
        <f t="shared" si="129"/>
        <v/>
      </c>
      <c r="X29" s="22" t="str">
        <f t="shared" si="129"/>
        <v/>
      </c>
      <c r="Y29" s="22" t="str">
        <f t="shared" si="129"/>
        <v/>
      </c>
      <c r="Z29" s="22" t="str">
        <f t="shared" ref="Z29" si="130">IFERROR(1-(Z28/Z27),"")</f>
        <v/>
      </c>
      <c r="AA29" s="22" t="str">
        <f t="shared" ref="AA29" si="131">IFERROR(1-(AA28/AA27),"")</f>
        <v/>
      </c>
      <c r="AB29" s="22" t="str">
        <f t="shared" ref="AB29" si="132">IFERROR(1-(AB28/AB27),"")</f>
        <v/>
      </c>
      <c r="AC29" s="22" t="str">
        <f t="shared" ref="AC29" si="133">IFERROR(1-(AC28/AC27),"")</f>
        <v/>
      </c>
      <c r="AD29" s="2"/>
      <c r="AE29" s="2" t="s">
        <v>318</v>
      </c>
      <c r="AF29" s="22" t="str">
        <f t="shared" ref="AF29:AI29" si="134">IFERROR(1-(AF28/AF27),"")</f>
        <v/>
      </c>
      <c r="AG29" s="22" t="str">
        <f t="shared" si="134"/>
        <v/>
      </c>
      <c r="AH29" s="22" t="str">
        <f t="shared" si="134"/>
        <v/>
      </c>
      <c r="AI29" s="22" t="str">
        <f t="shared" si="134"/>
        <v/>
      </c>
      <c r="AJ29" s="22" t="str">
        <f t="shared" ref="AJ29" si="135">IFERROR(1-(AJ28/AJ27),"")</f>
        <v/>
      </c>
      <c r="AK29" s="22" t="str">
        <f t="shared" ref="AK29" si="136">IFERROR(1-(AK28/AK27),"")</f>
        <v/>
      </c>
      <c r="AL29" s="22" t="str">
        <f t="shared" ref="AL29" si="137">IFERROR(1-(AL28/AL27),"")</f>
        <v/>
      </c>
      <c r="AM29" s="22" t="str">
        <f t="shared" ref="AM29" si="138">IFERROR(1-(AM28/AM27),"")</f>
        <v/>
      </c>
      <c r="AO29" s="2" t="s">
        <v>318</v>
      </c>
      <c r="AP29" s="22" t="str">
        <f t="shared" ref="AP29:AS29" si="139">IFERROR(1-(AP28/AP27),"")</f>
        <v/>
      </c>
      <c r="AQ29" s="22" t="str">
        <f t="shared" si="139"/>
        <v/>
      </c>
      <c r="AR29" s="22" t="str">
        <f t="shared" si="139"/>
        <v/>
      </c>
      <c r="AS29" s="22" t="str">
        <f t="shared" si="139"/>
        <v/>
      </c>
      <c r="AT29" s="22" t="str">
        <f t="shared" ref="AT29" si="140">IFERROR(1-(AT28/AT27),"")</f>
        <v/>
      </c>
      <c r="AU29" s="22" t="str">
        <f t="shared" ref="AU29" si="141">IFERROR(1-(AU28/AU27),"")</f>
        <v/>
      </c>
      <c r="AV29" s="22" t="str">
        <f t="shared" ref="AV29" si="142">IFERROR(1-(AV28/AV27),"")</f>
        <v/>
      </c>
      <c r="AW29" s="22" t="str">
        <f t="shared" ref="AW29" si="143">IFERROR(1-(AW28/AW27),"")</f>
        <v/>
      </c>
    </row>
    <row r="30" spans="1:49" ht="12.75" x14ac:dyDescent="0.2">
      <c r="A30" s="2" t="s">
        <v>223</v>
      </c>
      <c r="B30" s="22" t="str">
        <f t="shared" ref="B30:I30" si="144">IFERROR(1-(B27/B28),"")</f>
        <v/>
      </c>
      <c r="C30" s="22" t="str">
        <f t="shared" si="144"/>
        <v/>
      </c>
      <c r="D30" s="22" t="str">
        <f t="shared" si="144"/>
        <v/>
      </c>
      <c r="E30" s="22" t="str">
        <f t="shared" si="144"/>
        <v/>
      </c>
      <c r="F30" s="22" t="str">
        <f t="shared" si="144"/>
        <v/>
      </c>
      <c r="G30" s="22" t="str">
        <f t="shared" si="144"/>
        <v/>
      </c>
      <c r="H30" s="22" t="str">
        <f t="shared" si="144"/>
        <v/>
      </c>
      <c r="I30" s="22" t="str">
        <f t="shared" si="144"/>
        <v/>
      </c>
      <c r="J30" s="2"/>
      <c r="K30" s="2" t="s">
        <v>223</v>
      </c>
      <c r="L30" s="22" t="str">
        <f t="shared" ref="L30:S30" si="145">IFERROR(1-(L27/L28),"")</f>
        <v/>
      </c>
      <c r="M30" s="22" t="str">
        <f t="shared" si="145"/>
        <v/>
      </c>
      <c r="N30" s="22" t="str">
        <f t="shared" si="145"/>
        <v/>
      </c>
      <c r="O30" s="22" t="str">
        <f t="shared" si="145"/>
        <v/>
      </c>
      <c r="P30" s="22" t="str">
        <f t="shared" si="145"/>
        <v/>
      </c>
      <c r="Q30" s="22" t="str">
        <f t="shared" si="145"/>
        <v/>
      </c>
      <c r="R30" s="22" t="str">
        <f t="shared" si="145"/>
        <v/>
      </c>
      <c r="S30" s="22" t="str">
        <f t="shared" si="145"/>
        <v/>
      </c>
      <c r="T30" s="2"/>
      <c r="U30" s="2" t="s">
        <v>223</v>
      </c>
      <c r="V30" s="22" t="str">
        <f t="shared" ref="V30:AC30" si="146">IFERROR(1-(V27/V28),"")</f>
        <v/>
      </c>
      <c r="W30" s="22" t="str">
        <f t="shared" si="146"/>
        <v/>
      </c>
      <c r="X30" s="22" t="str">
        <f t="shared" si="146"/>
        <v/>
      </c>
      <c r="Y30" s="22" t="str">
        <f t="shared" si="146"/>
        <v/>
      </c>
      <c r="Z30" s="22" t="str">
        <f t="shared" si="146"/>
        <v/>
      </c>
      <c r="AA30" s="22" t="str">
        <f t="shared" si="146"/>
        <v/>
      </c>
      <c r="AB30" s="22" t="str">
        <f t="shared" si="146"/>
        <v/>
      </c>
      <c r="AC30" s="22" t="str">
        <f t="shared" si="146"/>
        <v/>
      </c>
      <c r="AD30" s="2"/>
      <c r="AE30" s="2" t="s">
        <v>223</v>
      </c>
      <c r="AF30" s="22" t="str">
        <f t="shared" ref="AF30:AM30" si="147">IFERROR(1-(AF27/AF28),"")</f>
        <v/>
      </c>
      <c r="AG30" s="22" t="str">
        <f t="shared" si="147"/>
        <v/>
      </c>
      <c r="AH30" s="22" t="str">
        <f t="shared" si="147"/>
        <v/>
      </c>
      <c r="AI30" s="22" t="str">
        <f t="shared" si="147"/>
        <v/>
      </c>
      <c r="AJ30" s="22" t="str">
        <f t="shared" si="147"/>
        <v/>
      </c>
      <c r="AK30" s="22" t="str">
        <f t="shared" si="147"/>
        <v/>
      </c>
      <c r="AL30" s="22" t="str">
        <f t="shared" si="147"/>
        <v/>
      </c>
      <c r="AM30" s="22" t="str">
        <f t="shared" si="147"/>
        <v/>
      </c>
      <c r="AO30" s="2" t="s">
        <v>223</v>
      </c>
      <c r="AP30" s="22" t="str">
        <f t="shared" ref="AP30:AW30" si="148">IFERROR(1-(AP27/AP28),"")</f>
        <v/>
      </c>
      <c r="AQ30" s="22" t="str">
        <f t="shared" si="148"/>
        <v/>
      </c>
      <c r="AR30" s="22" t="str">
        <f t="shared" si="148"/>
        <v/>
      </c>
      <c r="AS30" s="22" t="str">
        <f t="shared" si="148"/>
        <v/>
      </c>
      <c r="AT30" s="22" t="str">
        <f t="shared" si="148"/>
        <v/>
      </c>
      <c r="AU30" s="22" t="str">
        <f t="shared" si="148"/>
        <v/>
      </c>
      <c r="AV30" s="22" t="str">
        <f t="shared" si="148"/>
        <v/>
      </c>
      <c r="AW30" s="22" t="str">
        <f t="shared" si="148"/>
        <v/>
      </c>
    </row>
    <row r="31" spans="1:49" ht="12.75" x14ac:dyDescent="0.2">
      <c r="A31" s="23" t="s">
        <v>319</v>
      </c>
      <c r="B31" s="23"/>
      <c r="C31" s="23"/>
      <c r="D31" s="23"/>
      <c r="E31" s="23"/>
      <c r="F31" s="23"/>
      <c r="G31" s="23"/>
      <c r="H31" s="23"/>
      <c r="I31" s="23"/>
      <c r="J31" s="23"/>
      <c r="K31" s="23" t="s">
        <v>319</v>
      </c>
      <c r="L31" s="23"/>
      <c r="M31" s="23"/>
      <c r="N31" s="23"/>
      <c r="O31" s="23"/>
      <c r="P31" s="23"/>
      <c r="Q31" s="23"/>
      <c r="R31" s="23"/>
      <c r="S31" s="23"/>
      <c r="T31" s="2"/>
      <c r="U31" s="23" t="s">
        <v>319</v>
      </c>
      <c r="V31" s="23"/>
      <c r="W31" s="23"/>
      <c r="X31" s="23"/>
      <c r="Y31" s="23"/>
      <c r="Z31" s="23"/>
      <c r="AA31" s="23"/>
      <c r="AB31" s="23"/>
      <c r="AC31" s="23"/>
      <c r="AD31" s="23"/>
      <c r="AE31" s="23" t="s">
        <v>319</v>
      </c>
      <c r="AF31" s="23"/>
      <c r="AG31" s="23"/>
      <c r="AH31" s="23"/>
      <c r="AI31" s="23"/>
      <c r="AJ31" s="23"/>
      <c r="AK31" s="23"/>
      <c r="AL31" s="23"/>
      <c r="AM31" s="23"/>
      <c r="AO31" s="23" t="s">
        <v>319</v>
      </c>
      <c r="AP31" s="23">
        <v>7</v>
      </c>
      <c r="AQ31" s="23"/>
      <c r="AR31" s="23"/>
      <c r="AS31" s="23"/>
      <c r="AT31" s="23"/>
      <c r="AU31" s="23"/>
      <c r="AV31" s="23"/>
      <c r="AW31" s="23"/>
    </row>
    <row r="32" spans="1:49" ht="12.75" x14ac:dyDescent="0.2">
      <c r="A32" s="2" t="s">
        <v>320</v>
      </c>
      <c r="B32" s="22" t="e">
        <f t="shared" ref="B32:C32" si="149">IF(B27&gt;B28,IF(B31&gt;B28,"Wins","Lost"),IF(B31&lt;B28,"Wins","Lost"))</f>
        <v>#REF!</v>
      </c>
      <c r="C32" s="22" t="e">
        <f t="shared" si="149"/>
        <v>#REF!</v>
      </c>
      <c r="D32" s="22" t="e">
        <f t="shared" ref="D32:I32" si="150">IF(D27&gt;D28,IF(D31&gt;=D28,"Wins","Lost"),IF(D31&lt;D28,"Wins","Lost"))</f>
        <v>#REF!</v>
      </c>
      <c r="E32" s="22" t="e">
        <f t="shared" si="150"/>
        <v>#REF!</v>
      </c>
      <c r="F32" s="22" t="e">
        <f t="shared" si="150"/>
        <v>#REF!</v>
      </c>
      <c r="G32" s="22" t="e">
        <f t="shared" si="150"/>
        <v>#REF!</v>
      </c>
      <c r="H32" s="22" t="e">
        <f t="shared" si="150"/>
        <v>#REF!</v>
      </c>
      <c r="I32" s="22" t="e">
        <f t="shared" si="150"/>
        <v>#REF!</v>
      </c>
      <c r="J32" s="2"/>
      <c r="K32" s="2" t="s">
        <v>320</v>
      </c>
      <c r="L32" s="22" t="e">
        <f t="shared" ref="L32:M32" si="151">IF(L27&gt;L28,IF(L31&gt;L28,"Wins","Lost"),IF(L31&lt;L28,"Wins","Lost"))</f>
        <v>#REF!</v>
      </c>
      <c r="M32" s="22" t="e">
        <f t="shared" si="151"/>
        <v>#REF!</v>
      </c>
      <c r="N32" s="22" t="e">
        <f t="shared" ref="N32:S32" si="152">IF(N27&gt;N28,IF(N31&gt;=N28,"Wins","Lost"),IF(N31&lt;N28,"Wins","Lost"))</f>
        <v>#REF!</v>
      </c>
      <c r="O32" s="22" t="e">
        <f t="shared" si="152"/>
        <v>#REF!</v>
      </c>
      <c r="P32" s="22" t="e">
        <f t="shared" si="152"/>
        <v>#REF!</v>
      </c>
      <c r="Q32" s="22" t="e">
        <f t="shared" si="152"/>
        <v>#REF!</v>
      </c>
      <c r="R32" s="22" t="e">
        <f t="shared" si="152"/>
        <v>#REF!</v>
      </c>
      <c r="S32" s="22" t="e">
        <f t="shared" si="152"/>
        <v>#REF!</v>
      </c>
      <c r="T32" s="2"/>
      <c r="U32" s="2" t="s">
        <v>320</v>
      </c>
      <c r="V32" s="22" t="e">
        <f t="shared" ref="V32:W32" si="153">IF(V27&gt;V28,IF(V31&gt;V28,"Wins","Lost"),IF(V31&lt;V28,"Wins","Lost"))</f>
        <v>#REF!</v>
      </c>
      <c r="W32" s="22" t="e">
        <f t="shared" si="153"/>
        <v>#REF!</v>
      </c>
      <c r="X32" s="22" t="e">
        <f t="shared" ref="X32:AC32" si="154">IF(X27&gt;X28,IF(X31&gt;=X28,"Wins","Lost"),IF(X31&lt;X28,"Wins","Lost"))</f>
        <v>#REF!</v>
      </c>
      <c r="Y32" s="22" t="e">
        <f t="shared" si="154"/>
        <v>#REF!</v>
      </c>
      <c r="Z32" s="22" t="e">
        <f t="shared" si="154"/>
        <v>#REF!</v>
      </c>
      <c r="AA32" s="22" t="e">
        <f t="shared" si="154"/>
        <v>#REF!</v>
      </c>
      <c r="AB32" s="22" t="e">
        <f t="shared" si="154"/>
        <v>#REF!</v>
      </c>
      <c r="AC32" s="22" t="e">
        <f t="shared" si="154"/>
        <v>#REF!</v>
      </c>
      <c r="AD32" s="2"/>
      <c r="AE32" s="2" t="s">
        <v>320</v>
      </c>
      <c r="AF32" s="22" t="e">
        <f t="shared" ref="AF32:AG32" si="155">IF(AF27&gt;AF28,IF(AF31&gt;AF28,"Wins","Lost"),IF(AF31&lt;AF28,"Wins","Lost"))</f>
        <v>#REF!</v>
      </c>
      <c r="AG32" s="22" t="e">
        <f t="shared" si="155"/>
        <v>#REF!</v>
      </c>
      <c r="AH32" s="22" t="e">
        <f t="shared" ref="AH32:AM32" si="156">IF(AH27&gt;AH28,IF(AH31&gt;=AH28,"Wins","Lost"),IF(AH31&lt;AH28,"Wins","Lost"))</f>
        <v>#REF!</v>
      </c>
      <c r="AI32" s="22" t="e">
        <f t="shared" si="156"/>
        <v>#REF!</v>
      </c>
      <c r="AJ32" s="22" t="e">
        <f t="shared" si="156"/>
        <v>#REF!</v>
      </c>
      <c r="AK32" s="22" t="e">
        <f t="shared" si="156"/>
        <v>#REF!</v>
      </c>
      <c r="AL32" s="22" t="e">
        <f t="shared" si="156"/>
        <v>#REF!</v>
      </c>
      <c r="AM32" s="22" t="e">
        <f t="shared" si="156"/>
        <v>#REF!</v>
      </c>
      <c r="AO32" s="2" t="s">
        <v>320</v>
      </c>
      <c r="AP32" s="22" t="e">
        <f t="shared" ref="AP32:AQ32" si="157">IF(AP27&gt;AP28,IF(AP31&gt;AP28,"Wins","Lost"),IF(AP31&lt;AP28,"Wins","Lost"))</f>
        <v>#REF!</v>
      </c>
      <c r="AQ32" s="22" t="e">
        <f t="shared" si="157"/>
        <v>#REF!</v>
      </c>
      <c r="AR32" s="22" t="e">
        <f t="shared" ref="AR32:AW32" si="158">IF(AR27&gt;AR28,IF(AR31&gt;=AR28,"Wins","Lost"),IF(AR31&lt;AR28,"Wins","Lost"))</f>
        <v>#REF!</v>
      </c>
      <c r="AS32" s="22" t="e">
        <f t="shared" si="158"/>
        <v>#REF!</v>
      </c>
      <c r="AT32" s="22" t="e">
        <f t="shared" si="158"/>
        <v>#REF!</v>
      </c>
      <c r="AU32" s="22" t="e">
        <f t="shared" si="158"/>
        <v>#REF!</v>
      </c>
      <c r="AV32" s="22" t="e">
        <f t="shared" si="158"/>
        <v>#REF!</v>
      </c>
      <c r="AW32" s="22" t="e">
        <f t="shared" si="158"/>
        <v>#REF!</v>
      </c>
    </row>
    <row r="33" spans="1:49" ht="12.7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T33" s="2"/>
      <c r="AU33" s="2"/>
      <c r="AV33" s="2"/>
      <c r="AW33" s="2"/>
    </row>
    <row r="34" spans="1:49" ht="12.75" x14ac:dyDescent="0.2">
      <c r="A34" s="2" t="s">
        <v>0</v>
      </c>
      <c r="B34" s="2" t="s">
        <v>153</v>
      </c>
      <c r="C34" s="2" t="s">
        <v>165</v>
      </c>
      <c r="D34" s="2" t="s">
        <v>162</v>
      </c>
      <c r="E34" s="2" t="s">
        <v>169</v>
      </c>
      <c r="F34" s="2" t="s">
        <v>794</v>
      </c>
      <c r="G34" s="2" t="s">
        <v>797</v>
      </c>
      <c r="H34" s="2" t="s">
        <v>800</v>
      </c>
      <c r="I34" s="2" t="s">
        <v>803</v>
      </c>
      <c r="J34" s="2"/>
      <c r="K34" s="2" t="s">
        <v>0</v>
      </c>
      <c r="L34" s="2" t="s">
        <v>153</v>
      </c>
      <c r="M34" s="2" t="s">
        <v>165</v>
      </c>
      <c r="N34" s="2" t="s">
        <v>162</v>
      </c>
      <c r="O34" s="2" t="s">
        <v>169</v>
      </c>
      <c r="P34" s="2" t="s">
        <v>794</v>
      </c>
      <c r="Q34" s="2" t="s">
        <v>797</v>
      </c>
      <c r="R34" s="2" t="s">
        <v>800</v>
      </c>
      <c r="S34" s="2" t="s">
        <v>803</v>
      </c>
      <c r="T34" s="2"/>
      <c r="U34" s="2" t="s">
        <v>0</v>
      </c>
      <c r="V34" s="2" t="s">
        <v>153</v>
      </c>
      <c r="W34" s="2" t="s">
        <v>165</v>
      </c>
      <c r="X34" s="2" t="s">
        <v>162</v>
      </c>
      <c r="Y34" s="2" t="s">
        <v>169</v>
      </c>
      <c r="Z34" s="2" t="s">
        <v>794</v>
      </c>
      <c r="AA34" s="2" t="s">
        <v>797</v>
      </c>
      <c r="AB34" s="2" t="s">
        <v>800</v>
      </c>
      <c r="AC34" s="2" t="s">
        <v>803</v>
      </c>
      <c r="AD34" s="2"/>
      <c r="AE34" s="2" t="s">
        <v>0</v>
      </c>
      <c r="AF34" s="2" t="s">
        <v>153</v>
      </c>
      <c r="AG34" s="2" t="s">
        <v>165</v>
      </c>
      <c r="AH34" s="2" t="s">
        <v>162</v>
      </c>
      <c r="AI34" s="2" t="s">
        <v>169</v>
      </c>
      <c r="AJ34" s="2" t="s">
        <v>794</v>
      </c>
      <c r="AK34" s="2" t="s">
        <v>797</v>
      </c>
      <c r="AL34" s="2" t="s">
        <v>800</v>
      </c>
      <c r="AM34" s="2" t="s">
        <v>803</v>
      </c>
      <c r="AO34" s="2" t="s">
        <v>0</v>
      </c>
      <c r="AP34" s="2" t="s">
        <v>153</v>
      </c>
      <c r="AQ34" s="2" t="s">
        <v>165</v>
      </c>
      <c r="AR34" s="2" t="s">
        <v>162</v>
      </c>
      <c r="AS34" s="2" t="s">
        <v>169</v>
      </c>
      <c r="AT34" s="2" t="s">
        <v>794</v>
      </c>
      <c r="AU34" s="2" t="s">
        <v>797</v>
      </c>
      <c r="AV34" s="2" t="s">
        <v>800</v>
      </c>
      <c r="AW34" s="2" t="s">
        <v>803</v>
      </c>
    </row>
    <row r="35" spans="1:49" ht="12.75" x14ac:dyDescent="0.2">
      <c r="A35" s="2" t="e">
        <f>Bets!#REF!</f>
        <v>#REF!</v>
      </c>
      <c r="B35" s="2" t="e">
        <f>_xlfn.XLOOKUP(A35,PlayerStats!$AF:$AF,PlayerStats!$AD:$AD)</f>
        <v>#REF!</v>
      </c>
      <c r="C35" s="2" t="e">
        <f>_xlfn.XLOOKUP(A35,PlayerStats!$AF:$AF,PlayerStats!$X:$X)</f>
        <v>#REF!</v>
      </c>
      <c r="D35" s="2" t="e">
        <f>_xlfn.XLOOKUP(A35,PlayerStats!$AF:$AF,PlayerStats!$Y:$Y)</f>
        <v>#REF!</v>
      </c>
      <c r="E35" s="2" t="e">
        <f>_xlfn.XLOOKUP(A35,PlayerStats!$AF:$AF,PlayerStats!$L:$L)</f>
        <v>#REF!</v>
      </c>
      <c r="F35" s="2" t="e">
        <f>B35+D35</f>
        <v>#REF!</v>
      </c>
      <c r="G35" s="2" t="e">
        <f>B35+C35</f>
        <v>#REF!</v>
      </c>
      <c r="H35" s="2" t="e">
        <f>C35+D35</f>
        <v>#REF!</v>
      </c>
      <c r="I35" s="2" t="e">
        <f>B35+C35+D35</f>
        <v>#REF!</v>
      </c>
      <c r="J35" s="2"/>
      <c r="K35" s="2" t="e">
        <f>Bets!#REF!</f>
        <v>#REF!</v>
      </c>
      <c r="L35" s="2" t="e">
        <f>_xlfn.XLOOKUP(K35,PlayerStats!$AF:$AF,PlayerStats!$AD:$AD)</f>
        <v>#REF!</v>
      </c>
      <c r="M35" s="2" t="e">
        <f>_xlfn.XLOOKUP(K35,PlayerStats!$AF:$AF,PlayerStats!$X:$X)</f>
        <v>#REF!</v>
      </c>
      <c r="N35" s="2" t="e">
        <f>_xlfn.XLOOKUP(K35,PlayerStats!$AF:$AF,PlayerStats!$Y:$Y)</f>
        <v>#REF!</v>
      </c>
      <c r="O35" s="2" t="e">
        <f>_xlfn.XLOOKUP(K35,PlayerStats!$AF:$AF,PlayerStats!$L:$L)</f>
        <v>#REF!</v>
      </c>
      <c r="P35" s="2" t="e">
        <f>L35+N35</f>
        <v>#REF!</v>
      </c>
      <c r="Q35" s="2" t="e">
        <f>L35+M35</f>
        <v>#REF!</v>
      </c>
      <c r="R35" s="2" t="e">
        <f>M35+N35</f>
        <v>#REF!</v>
      </c>
      <c r="S35" s="2" t="e">
        <f>L35+M35+N35</f>
        <v>#REF!</v>
      </c>
      <c r="T35" s="2"/>
      <c r="U35" s="2" t="e">
        <f>Bets!#REF!</f>
        <v>#REF!</v>
      </c>
      <c r="V35" s="2" t="e">
        <f>_xlfn.XLOOKUP(U35,PlayerStats!$AF:$AF,PlayerStats!$AD:$AD)</f>
        <v>#REF!</v>
      </c>
      <c r="W35" s="2" t="e">
        <f>_xlfn.XLOOKUP(U35,PlayerStats!$AF:$AF,PlayerStats!$X:$X)</f>
        <v>#REF!</v>
      </c>
      <c r="X35" s="2" t="e">
        <f>_xlfn.XLOOKUP(U35,PlayerStats!$AF:$AF,PlayerStats!$Y:$Y)</f>
        <v>#REF!</v>
      </c>
      <c r="Y35" s="2" t="e">
        <f>_xlfn.XLOOKUP(U35,PlayerStats!$AF:$AF,PlayerStats!$L:$L)</f>
        <v>#REF!</v>
      </c>
      <c r="Z35" s="2" t="e">
        <f>V35+X35</f>
        <v>#REF!</v>
      </c>
      <c r="AA35" s="2" t="e">
        <f>V35+W35</f>
        <v>#REF!</v>
      </c>
      <c r="AB35" s="2" t="e">
        <f>W35+X35</f>
        <v>#REF!</v>
      </c>
      <c r="AC35" s="2" t="e">
        <f>V35+W35+X35</f>
        <v>#REF!</v>
      </c>
      <c r="AD35" s="2"/>
      <c r="AE35" s="2" t="e">
        <f>Bets!#REF!</f>
        <v>#REF!</v>
      </c>
      <c r="AF35" s="2" t="e">
        <f>_xlfn.XLOOKUP(AE35,PlayerStats!$AF:$AF,PlayerStats!$AD:$AD)</f>
        <v>#REF!</v>
      </c>
      <c r="AG35" s="2" t="e">
        <f>_xlfn.XLOOKUP(AE35,PlayerStats!$AF:$AF,PlayerStats!$X:$X)</f>
        <v>#REF!</v>
      </c>
      <c r="AH35" s="2" t="e">
        <f>_xlfn.XLOOKUP(AE35,PlayerStats!$AF:$AF,PlayerStats!$Y:$Y)</f>
        <v>#REF!</v>
      </c>
      <c r="AI35" s="2" t="e">
        <f>_xlfn.XLOOKUP(AE35,PlayerStats!$AF:$AF,PlayerStats!$L:$L)</f>
        <v>#REF!</v>
      </c>
      <c r="AJ35" s="2" t="e">
        <f>AF35+AH35</f>
        <v>#REF!</v>
      </c>
      <c r="AK35" s="2" t="e">
        <f>AF35+AG35</f>
        <v>#REF!</v>
      </c>
      <c r="AL35" s="2" t="e">
        <f>AG35+AH35</f>
        <v>#REF!</v>
      </c>
      <c r="AM35" s="2" t="e">
        <f>AF35+AG35+AH35</f>
        <v>#REF!</v>
      </c>
      <c r="AO35" s="2" t="e">
        <f>Bets!#REF!</f>
        <v>#REF!</v>
      </c>
      <c r="AP35" s="2" t="e">
        <f>_xlfn.XLOOKUP(AO35,PlayerStats!$AF:$AF,PlayerStats!$AD:$AD)</f>
        <v>#REF!</v>
      </c>
      <c r="AQ35" s="2" t="e">
        <f>_xlfn.XLOOKUP(AO35,PlayerStats!$AF:$AF,PlayerStats!$X:$X)</f>
        <v>#REF!</v>
      </c>
      <c r="AR35" s="2" t="e">
        <f>_xlfn.XLOOKUP(AO35,PlayerStats!$AF:$AF,PlayerStats!$Y:$Y)</f>
        <v>#REF!</v>
      </c>
      <c r="AS35" s="2" t="e">
        <f>_xlfn.XLOOKUP(AO35,PlayerStats!$AF:$AF,PlayerStats!$L:$L)</f>
        <v>#REF!</v>
      </c>
      <c r="AT35" s="2" t="e">
        <f>AP35+AR35</f>
        <v>#REF!</v>
      </c>
      <c r="AU35" s="2" t="e">
        <f>AP35+AQ35</f>
        <v>#REF!</v>
      </c>
      <c r="AV35" s="2" t="e">
        <f>AQ35+AR35</f>
        <v>#REF!</v>
      </c>
      <c r="AW35" s="2" t="e">
        <f>AP35+AQ35+AR35</f>
        <v>#REF!</v>
      </c>
    </row>
    <row r="36" spans="1:49" ht="12.75" x14ac:dyDescent="0.2">
      <c r="A36" s="2" t="s">
        <v>317</v>
      </c>
      <c r="B36" s="2" t="str">
        <f>IFERROR(VALUE(SUBSTITUTE(SUBSTITUTE(_xlfn.XLOOKUP(A35,Bets!$A:$A,Bets!$B:$B),"O",""),"U","")),"")</f>
        <v/>
      </c>
      <c r="C36" s="2" t="str">
        <f>IFERROR(VALUE(SUBSTITUTE(SUBSTITUTE(_xlfn.XLOOKUP(A35,Bets!$D:$D,Bets!$E:$E),"O",""),"U","")),"")</f>
        <v/>
      </c>
      <c r="D36" s="2" t="str">
        <f>IFERROR(VALUE(SUBSTITUTE(SUBSTITUTE(_xlfn.XLOOKUP(A35,Bets!$G:$G,Bets!$H:$H),"O",""),"U","")),"")</f>
        <v/>
      </c>
      <c r="E36" s="2" t="str">
        <f>IFERROR(VALUE(SUBSTITUTE(SUBSTITUTE(_xlfn.XLOOKUP(A35,Bets!$J:$J,Bets!$K:$K),"O",""),"U","")),"")</f>
        <v/>
      </c>
      <c r="F36" s="2" t="str">
        <f>IFERROR(VALUE(SUBSTITUTE(SUBSTITUTE(_xlfn.XLOOKUP(A35,Bets!$M:$M,Bets!$N:$N),"O",""),"U","")),"")</f>
        <v/>
      </c>
      <c r="G36" s="2" t="str">
        <f>IFERROR(VALUE(SUBSTITUTE(SUBSTITUTE(_xlfn.XLOOKUP(A35,Bets!$P:$P,Bets!$Q:$Q),"O",""),"U","")),"")</f>
        <v/>
      </c>
      <c r="H36" s="2" t="str">
        <f>IFERROR(VALUE(SUBSTITUTE(SUBSTITUTE(_xlfn.XLOOKUP(A35,Bets!$S:$S,Bets!$T:$T),"O",""),"U","")),"")</f>
        <v/>
      </c>
      <c r="I36" s="2" t="str">
        <f>IFERROR(VALUE(SUBSTITUTE(SUBSTITUTE(_xlfn.XLOOKUP(A35,Bets!$V:$V,Bets!$W:$W),"O",""),"U","")),"")</f>
        <v/>
      </c>
      <c r="J36" s="2"/>
      <c r="K36" s="2" t="s">
        <v>317</v>
      </c>
      <c r="L36" s="2" t="str">
        <f>IFERROR(VALUE(SUBSTITUTE(SUBSTITUTE(_xlfn.XLOOKUP(K35,Bets!$A:$A,Bets!$B:$B),"O",""),"U","")),"")</f>
        <v/>
      </c>
      <c r="M36" s="2" t="str">
        <f>IFERROR(VALUE(SUBSTITUTE(SUBSTITUTE(_xlfn.XLOOKUP(K35,Bets!$D:$D,Bets!$E:$E),"O",""),"U","")),"")</f>
        <v/>
      </c>
      <c r="N36" s="2" t="str">
        <f>IFERROR(VALUE(SUBSTITUTE(SUBSTITUTE(_xlfn.XLOOKUP(K35,Bets!$G:$G,Bets!$H:$H),"O",""),"U","")),"")</f>
        <v/>
      </c>
      <c r="O36" s="2" t="str">
        <f>IFERROR(VALUE(SUBSTITUTE(SUBSTITUTE(_xlfn.XLOOKUP(K35,Bets!$J:$J,Bets!$K:$K),"O",""),"U","")),"")</f>
        <v/>
      </c>
      <c r="P36" s="2" t="str">
        <f>IFERROR(VALUE(SUBSTITUTE(SUBSTITUTE(_xlfn.XLOOKUP(K35,Bets!$M:$M,Bets!$N:$N),"O",""),"U","")),"")</f>
        <v/>
      </c>
      <c r="Q36" s="2" t="str">
        <f>IFERROR(VALUE(SUBSTITUTE(SUBSTITUTE(_xlfn.XLOOKUP(K35,Bets!$P:$P,Bets!$Q:$Q),"O",""),"U","")),"")</f>
        <v/>
      </c>
      <c r="R36" s="2" t="str">
        <f>IFERROR(VALUE(SUBSTITUTE(SUBSTITUTE(_xlfn.XLOOKUP(K35,Bets!$S:$S,Bets!$T:$T),"O",""),"U","")),"")</f>
        <v/>
      </c>
      <c r="S36" s="2" t="str">
        <f>IFERROR(VALUE(SUBSTITUTE(SUBSTITUTE(_xlfn.XLOOKUP(K35,Bets!$V:$V,Bets!$W:$W),"O",""),"U","")),"")</f>
        <v/>
      </c>
      <c r="U36" s="2" t="s">
        <v>317</v>
      </c>
      <c r="V36" s="2" t="str">
        <f>IFERROR(VALUE(SUBSTITUTE(SUBSTITUTE(_xlfn.XLOOKUP(U35,Bets!$A:$A,Bets!$B:$B),"O",""),"U","")),"")</f>
        <v/>
      </c>
      <c r="W36" s="2" t="str">
        <f>IFERROR(VALUE(SUBSTITUTE(SUBSTITUTE(_xlfn.XLOOKUP(U35,Bets!$D:$D,Bets!$E:$E),"O",""),"U","")),"")</f>
        <v/>
      </c>
      <c r="X36" s="2" t="str">
        <f>IFERROR(VALUE(SUBSTITUTE(SUBSTITUTE(_xlfn.XLOOKUP(U35,Bets!$G:$G,Bets!$H:$H),"O",""),"U","")),"")</f>
        <v/>
      </c>
      <c r="Y36" s="2" t="str">
        <f>IFERROR(VALUE(SUBSTITUTE(SUBSTITUTE(_xlfn.XLOOKUP(U35,Bets!$J:$J,Bets!$K:$K),"O",""),"U","")),"")</f>
        <v/>
      </c>
      <c r="Z36" s="2" t="str">
        <f>IFERROR(VALUE(SUBSTITUTE(SUBSTITUTE(_xlfn.XLOOKUP(U35,Bets!$M:$M,Bets!$N:$N),"O",""),"U","")),"")</f>
        <v/>
      </c>
      <c r="AA36" s="2" t="str">
        <f>IFERROR(VALUE(SUBSTITUTE(SUBSTITUTE(_xlfn.XLOOKUP(U35,Bets!$P:$P,Bets!$Q:$Q),"O",""),"U","")),"")</f>
        <v/>
      </c>
      <c r="AB36" s="2" t="str">
        <f>IFERROR(VALUE(SUBSTITUTE(SUBSTITUTE(_xlfn.XLOOKUP(U35,Bets!$S:$S,Bets!$T:$T),"O",""),"U","")),"")</f>
        <v/>
      </c>
      <c r="AC36" s="2" t="str">
        <f>IFERROR(VALUE(SUBSTITUTE(SUBSTITUTE(_xlfn.XLOOKUP(U35,Bets!$V:$V,Bets!$W:$W),"O",""),"U","")),"")</f>
        <v/>
      </c>
      <c r="AD36" s="2"/>
      <c r="AE36" s="2" t="s">
        <v>317</v>
      </c>
      <c r="AF36" s="2" t="str">
        <f>IFERROR(VALUE(SUBSTITUTE(SUBSTITUTE(_xlfn.XLOOKUP(AE35,Bets!$A:$A,Bets!$B:$B),"O",""),"U","")),"")</f>
        <v/>
      </c>
      <c r="AG36" s="2" t="str">
        <f>IFERROR(VALUE(SUBSTITUTE(SUBSTITUTE(_xlfn.XLOOKUP(AE35,Bets!$D:$D,Bets!$E:$E),"O",""),"U","")),"")</f>
        <v/>
      </c>
      <c r="AH36" s="2" t="str">
        <f>IFERROR(VALUE(SUBSTITUTE(SUBSTITUTE(_xlfn.XLOOKUP(AE35,Bets!$G:$G,Bets!$H:$H),"O",""),"U","")),"")</f>
        <v/>
      </c>
      <c r="AI36" s="32" t="str">
        <f>IFERROR(VALUE(SUBSTITUTE(SUBSTITUTE(_xlfn.XLOOKUP(AE35,Bets!$J:$J,Bets!$K:$K),"O",""),"U","")),"")</f>
        <v/>
      </c>
      <c r="AJ36" s="2" t="str">
        <f>IFERROR(VALUE(SUBSTITUTE(SUBSTITUTE(_xlfn.XLOOKUP(AE35,Bets!$M:$M,Bets!$N:$N),"O",""),"U","")),"")</f>
        <v/>
      </c>
      <c r="AK36" s="2" t="str">
        <f>IFERROR(VALUE(SUBSTITUTE(SUBSTITUTE(_xlfn.XLOOKUP(AE35,Bets!$P:$P,Bets!$Q:$Q),"O",""),"U","")),"")</f>
        <v/>
      </c>
      <c r="AL36" s="2" t="str">
        <f>IFERROR(VALUE(SUBSTITUTE(SUBSTITUTE(_xlfn.XLOOKUP(AE35,Bets!$S:$S,Bets!$T:$T),"O",""),"U","")),"")</f>
        <v/>
      </c>
      <c r="AM36" s="2" t="str">
        <f>IFERROR(VALUE(SUBSTITUTE(SUBSTITUTE(_xlfn.XLOOKUP(AE35,Bets!$V:$V,Bets!$W:$W),"O",""),"U","")),"")</f>
        <v/>
      </c>
      <c r="AO36" s="2" t="s">
        <v>317</v>
      </c>
      <c r="AP36" s="2" t="str">
        <f>IFERROR(VALUE(SUBSTITUTE(SUBSTITUTE(_xlfn.XLOOKUP(AO35,Bets!$A:$A,Bets!$B:$B),"O",""),"U","")),"")</f>
        <v/>
      </c>
      <c r="AQ36" s="2" t="str">
        <f>IFERROR(VALUE(SUBSTITUTE(SUBSTITUTE(_xlfn.XLOOKUP(AO35,Bets!$D:$D,Bets!$E:$E),"O",""),"U","")),"")</f>
        <v/>
      </c>
      <c r="AR36" s="2" t="str">
        <f>IFERROR(VALUE(SUBSTITUTE(SUBSTITUTE(_xlfn.XLOOKUP(AO35,Bets!$G:$G,Bets!$H:$H),"O",""),"U","")),"")</f>
        <v/>
      </c>
      <c r="AS36" s="2" t="str">
        <f>IFERROR(VALUE(SUBSTITUTE(SUBSTITUTE(_xlfn.XLOOKUP(AO35,Bets!$J:$J,Bets!$K:$K),"O",""),"U","")),"")</f>
        <v/>
      </c>
      <c r="AT36" s="2" t="str">
        <f>IFERROR(VALUE(SUBSTITUTE(SUBSTITUTE(_xlfn.XLOOKUP(AO35,Bets!$M:$M,Bets!$N:$N),"O",""),"U","")),"")</f>
        <v/>
      </c>
      <c r="AU36" s="2" t="str">
        <f>IFERROR(VALUE(SUBSTITUTE(SUBSTITUTE(_xlfn.XLOOKUP(AO35,Bets!$P:$P,Bets!$Q:$Q),"O",""),"U","")),"")</f>
        <v/>
      </c>
      <c r="AV36" s="2" t="str">
        <f>IFERROR(VALUE(SUBSTITUTE(SUBSTITUTE(_xlfn.XLOOKUP(AO35,Bets!$S:$S,Bets!$T:$T),"O",""),"U","")),"")</f>
        <v/>
      </c>
      <c r="AW36" s="2" t="str">
        <f>IFERROR(VALUE(SUBSTITUTE(SUBSTITUTE(_xlfn.XLOOKUP(AO35,Bets!$V:$V,Bets!$W:$W),"O",""),"U","")),"")</f>
        <v/>
      </c>
    </row>
    <row r="37" spans="1:49" ht="12.75" x14ac:dyDescent="0.2">
      <c r="A37" s="2" t="s">
        <v>318</v>
      </c>
      <c r="B37" s="22" t="str">
        <f t="shared" ref="B37:E37" si="159">IFERROR(1-(B36/B35),"")</f>
        <v/>
      </c>
      <c r="C37" s="22" t="str">
        <f t="shared" si="159"/>
        <v/>
      </c>
      <c r="D37" s="22" t="str">
        <f t="shared" si="159"/>
        <v/>
      </c>
      <c r="E37" s="22" t="str">
        <f t="shared" si="159"/>
        <v/>
      </c>
      <c r="F37" s="22" t="str">
        <f t="shared" ref="F37" si="160">IFERROR(1-(F36/F35),"")</f>
        <v/>
      </c>
      <c r="G37" s="22" t="str">
        <f t="shared" ref="G37" si="161">IFERROR(1-(G36/G35),"")</f>
        <v/>
      </c>
      <c r="H37" s="22" t="str">
        <f t="shared" ref="H37" si="162">IFERROR(1-(H36/H35),"")</f>
        <v/>
      </c>
      <c r="I37" s="22" t="str">
        <f t="shared" ref="I37" si="163">IFERROR(1-(I36/I35),"")</f>
        <v/>
      </c>
      <c r="J37" s="2"/>
      <c r="K37" s="2" t="s">
        <v>318</v>
      </c>
      <c r="L37" s="22" t="str">
        <f t="shared" ref="L37:O37" si="164">IFERROR(1-(L36/L35),"")</f>
        <v/>
      </c>
      <c r="M37" s="22" t="str">
        <f t="shared" si="164"/>
        <v/>
      </c>
      <c r="N37" s="22" t="str">
        <f t="shared" si="164"/>
        <v/>
      </c>
      <c r="O37" s="22" t="str">
        <f t="shared" si="164"/>
        <v/>
      </c>
      <c r="P37" s="22" t="str">
        <f t="shared" ref="P37" si="165">IFERROR(1-(P36/P35),"")</f>
        <v/>
      </c>
      <c r="Q37" s="22" t="str">
        <f t="shared" ref="Q37" si="166">IFERROR(1-(Q36/Q35),"")</f>
        <v/>
      </c>
      <c r="R37" s="22" t="str">
        <f t="shared" ref="R37" si="167">IFERROR(1-(R36/R35),"")</f>
        <v/>
      </c>
      <c r="S37" s="22" t="str">
        <f t="shared" ref="S37" si="168">IFERROR(1-(S36/S35),"")</f>
        <v/>
      </c>
      <c r="T37" s="2"/>
      <c r="U37" s="2" t="s">
        <v>318</v>
      </c>
      <c r="V37" s="22" t="str">
        <f t="shared" ref="V37:Y37" si="169">IFERROR(1-(V36/V35),"")</f>
        <v/>
      </c>
      <c r="W37" s="22" t="str">
        <f t="shared" si="169"/>
        <v/>
      </c>
      <c r="X37" s="22" t="str">
        <f t="shared" si="169"/>
        <v/>
      </c>
      <c r="Y37" s="22" t="str">
        <f t="shared" si="169"/>
        <v/>
      </c>
      <c r="Z37" s="22" t="str">
        <f t="shared" ref="Z37" si="170">IFERROR(1-(Z36/Z35),"")</f>
        <v/>
      </c>
      <c r="AA37" s="22" t="str">
        <f t="shared" ref="AA37" si="171">IFERROR(1-(AA36/AA35),"")</f>
        <v/>
      </c>
      <c r="AB37" s="22" t="str">
        <f t="shared" ref="AB37" si="172">IFERROR(1-(AB36/AB35),"")</f>
        <v/>
      </c>
      <c r="AC37" s="22" t="str">
        <f t="shared" ref="AC37" si="173">IFERROR(1-(AC36/AC35),"")</f>
        <v/>
      </c>
      <c r="AD37" s="2"/>
      <c r="AE37" s="2" t="s">
        <v>318</v>
      </c>
      <c r="AF37" s="22" t="str">
        <f t="shared" ref="AF37:AI37" si="174">IFERROR(1-(AF36/AF35),"")</f>
        <v/>
      </c>
      <c r="AG37" s="22" t="str">
        <f t="shared" si="174"/>
        <v/>
      </c>
      <c r="AH37" s="22" t="str">
        <f t="shared" si="174"/>
        <v/>
      </c>
      <c r="AI37" s="22" t="str">
        <f t="shared" si="174"/>
        <v/>
      </c>
      <c r="AJ37" s="22" t="str">
        <f t="shared" ref="AJ37" si="175">IFERROR(1-(AJ36/AJ35),"")</f>
        <v/>
      </c>
      <c r="AK37" s="22" t="str">
        <f t="shared" ref="AK37" si="176">IFERROR(1-(AK36/AK35),"")</f>
        <v/>
      </c>
      <c r="AL37" s="22" t="str">
        <f t="shared" ref="AL37" si="177">IFERROR(1-(AL36/AL35),"")</f>
        <v/>
      </c>
      <c r="AM37" s="22" t="str">
        <f t="shared" ref="AM37" si="178">IFERROR(1-(AM36/AM35),"")</f>
        <v/>
      </c>
      <c r="AO37" s="2" t="s">
        <v>318</v>
      </c>
      <c r="AP37" s="22" t="str">
        <f t="shared" ref="AP37:AS37" si="179">IFERROR(1-(AP36/AP35),"")</f>
        <v/>
      </c>
      <c r="AQ37" s="22" t="str">
        <f t="shared" si="179"/>
        <v/>
      </c>
      <c r="AR37" s="22" t="str">
        <f t="shared" si="179"/>
        <v/>
      </c>
      <c r="AS37" s="22" t="str">
        <f t="shared" si="179"/>
        <v/>
      </c>
      <c r="AT37" s="22" t="str">
        <f t="shared" ref="AT37" si="180">IFERROR(1-(AT36/AT35),"")</f>
        <v/>
      </c>
      <c r="AU37" s="22" t="str">
        <f t="shared" ref="AU37" si="181">IFERROR(1-(AU36/AU35),"")</f>
        <v/>
      </c>
      <c r="AV37" s="22" t="str">
        <f t="shared" ref="AV37" si="182">IFERROR(1-(AV36/AV35),"")</f>
        <v/>
      </c>
      <c r="AW37" s="22" t="str">
        <f t="shared" ref="AW37" si="183">IFERROR(1-(AW36/AW35),"")</f>
        <v/>
      </c>
    </row>
    <row r="38" spans="1:49" ht="12.75" x14ac:dyDescent="0.2">
      <c r="A38" s="2" t="s">
        <v>223</v>
      </c>
      <c r="B38" s="22" t="str">
        <f t="shared" ref="B38:I38" si="184">IFERROR(1-(B35/B36),"")</f>
        <v/>
      </c>
      <c r="C38" s="22" t="str">
        <f t="shared" si="184"/>
        <v/>
      </c>
      <c r="D38" s="22" t="str">
        <f t="shared" si="184"/>
        <v/>
      </c>
      <c r="E38" s="22" t="str">
        <f t="shared" si="184"/>
        <v/>
      </c>
      <c r="F38" s="22" t="str">
        <f t="shared" si="184"/>
        <v/>
      </c>
      <c r="G38" s="22" t="str">
        <f t="shared" si="184"/>
        <v/>
      </c>
      <c r="H38" s="22" t="str">
        <f t="shared" si="184"/>
        <v/>
      </c>
      <c r="I38" s="22" t="str">
        <f t="shared" si="184"/>
        <v/>
      </c>
      <c r="J38" s="2"/>
      <c r="K38" s="2" t="s">
        <v>223</v>
      </c>
      <c r="L38" s="22" t="str">
        <f t="shared" ref="L38:S38" si="185">IFERROR(1-(L35/L36),"")</f>
        <v/>
      </c>
      <c r="M38" s="22" t="str">
        <f t="shared" si="185"/>
        <v/>
      </c>
      <c r="N38" s="22" t="str">
        <f t="shared" si="185"/>
        <v/>
      </c>
      <c r="O38" s="22" t="str">
        <f t="shared" si="185"/>
        <v/>
      </c>
      <c r="P38" s="22" t="str">
        <f t="shared" si="185"/>
        <v/>
      </c>
      <c r="Q38" s="22" t="str">
        <f t="shared" si="185"/>
        <v/>
      </c>
      <c r="R38" s="22" t="str">
        <f t="shared" si="185"/>
        <v/>
      </c>
      <c r="S38" s="22" t="str">
        <f t="shared" si="185"/>
        <v/>
      </c>
      <c r="T38" s="2"/>
      <c r="U38" s="2" t="s">
        <v>223</v>
      </c>
      <c r="V38" s="22" t="str">
        <f t="shared" ref="V38:AC38" si="186">IFERROR(1-(V35/V36),"")</f>
        <v/>
      </c>
      <c r="W38" s="22" t="str">
        <f t="shared" si="186"/>
        <v/>
      </c>
      <c r="X38" s="22" t="str">
        <f t="shared" si="186"/>
        <v/>
      </c>
      <c r="Y38" s="22" t="str">
        <f t="shared" si="186"/>
        <v/>
      </c>
      <c r="Z38" s="22" t="str">
        <f t="shared" si="186"/>
        <v/>
      </c>
      <c r="AA38" s="22" t="str">
        <f t="shared" si="186"/>
        <v/>
      </c>
      <c r="AB38" s="22" t="str">
        <f t="shared" si="186"/>
        <v/>
      </c>
      <c r="AC38" s="22" t="str">
        <f t="shared" si="186"/>
        <v/>
      </c>
      <c r="AD38" s="2"/>
      <c r="AE38" s="2" t="s">
        <v>223</v>
      </c>
      <c r="AF38" s="22" t="str">
        <f t="shared" ref="AF38:AM38" si="187">IFERROR(1-(AF35/AF36),"")</f>
        <v/>
      </c>
      <c r="AG38" s="22" t="str">
        <f t="shared" si="187"/>
        <v/>
      </c>
      <c r="AH38" s="22" t="str">
        <f t="shared" si="187"/>
        <v/>
      </c>
      <c r="AI38" s="22" t="str">
        <f t="shared" si="187"/>
        <v/>
      </c>
      <c r="AJ38" s="22" t="str">
        <f t="shared" si="187"/>
        <v/>
      </c>
      <c r="AK38" s="22" t="str">
        <f t="shared" si="187"/>
        <v/>
      </c>
      <c r="AL38" s="22" t="str">
        <f t="shared" si="187"/>
        <v/>
      </c>
      <c r="AM38" s="22" t="str">
        <f t="shared" si="187"/>
        <v/>
      </c>
      <c r="AO38" s="2" t="s">
        <v>223</v>
      </c>
      <c r="AP38" s="22" t="str">
        <f t="shared" ref="AP38:AW38" si="188">IFERROR(1-(AP35/AP36),"")</f>
        <v/>
      </c>
      <c r="AQ38" s="22" t="str">
        <f t="shared" si="188"/>
        <v/>
      </c>
      <c r="AR38" s="22" t="str">
        <f t="shared" si="188"/>
        <v/>
      </c>
      <c r="AS38" s="22" t="str">
        <f t="shared" si="188"/>
        <v/>
      </c>
      <c r="AT38" s="22" t="str">
        <f t="shared" si="188"/>
        <v/>
      </c>
      <c r="AU38" s="22" t="str">
        <f t="shared" si="188"/>
        <v/>
      </c>
      <c r="AV38" s="22" t="str">
        <f t="shared" si="188"/>
        <v/>
      </c>
      <c r="AW38" s="22" t="str">
        <f t="shared" si="188"/>
        <v/>
      </c>
    </row>
    <row r="39" spans="1:49" ht="12.75" x14ac:dyDescent="0.2">
      <c r="A39" s="23" t="s">
        <v>319</v>
      </c>
      <c r="B39" s="23"/>
      <c r="C39" s="23"/>
      <c r="D39" s="23"/>
      <c r="E39" s="23"/>
      <c r="F39" s="23"/>
      <c r="G39" s="23"/>
      <c r="H39" s="23"/>
      <c r="I39" s="23"/>
      <c r="J39" s="23"/>
      <c r="K39" s="23" t="s">
        <v>319</v>
      </c>
      <c r="L39" s="23"/>
      <c r="M39" s="23"/>
      <c r="N39" s="23"/>
      <c r="O39" s="23"/>
      <c r="P39" s="23"/>
      <c r="Q39" s="23"/>
      <c r="R39" s="23"/>
      <c r="S39" s="23"/>
      <c r="T39" s="2"/>
      <c r="U39" s="23" t="s">
        <v>319</v>
      </c>
      <c r="V39" s="23"/>
      <c r="W39" s="23"/>
      <c r="X39" s="23"/>
      <c r="Y39" s="23"/>
      <c r="Z39" s="23"/>
      <c r="AA39" s="23"/>
      <c r="AB39" s="23"/>
      <c r="AC39" s="23"/>
      <c r="AD39" s="23"/>
      <c r="AE39" s="23" t="s">
        <v>319</v>
      </c>
      <c r="AF39" s="23"/>
      <c r="AG39" s="23"/>
      <c r="AH39" s="23"/>
      <c r="AI39" s="23"/>
      <c r="AJ39" s="23"/>
      <c r="AK39" s="23"/>
      <c r="AL39" s="23"/>
      <c r="AM39" s="23"/>
      <c r="AO39" s="23" t="s">
        <v>319</v>
      </c>
      <c r="AP39" s="23"/>
      <c r="AQ39" s="23"/>
      <c r="AR39" s="23"/>
      <c r="AS39" s="23"/>
      <c r="AT39" s="23"/>
      <c r="AU39" s="23"/>
      <c r="AV39" s="23"/>
      <c r="AW39" s="23"/>
    </row>
    <row r="40" spans="1:49" ht="12.75" x14ac:dyDescent="0.2">
      <c r="A40" s="2" t="s">
        <v>320</v>
      </c>
      <c r="B40" s="22" t="e">
        <f t="shared" ref="B40:C40" si="189">IF(B35&gt;B36,IF(B39&gt;B36,"Wins","Lost"),IF(B39&lt;B36,"Wins","Lost"))</f>
        <v>#REF!</v>
      </c>
      <c r="C40" s="22" t="e">
        <f t="shared" si="189"/>
        <v>#REF!</v>
      </c>
      <c r="D40" s="22" t="e">
        <f t="shared" ref="D40:I40" si="190">IF(D35&gt;D36,IF(D39&gt;=D36,"Wins","Lost"),IF(D39&lt;D36,"Wins","Lost"))</f>
        <v>#REF!</v>
      </c>
      <c r="E40" s="22" t="e">
        <f t="shared" si="190"/>
        <v>#REF!</v>
      </c>
      <c r="F40" s="22" t="e">
        <f t="shared" si="190"/>
        <v>#REF!</v>
      </c>
      <c r="G40" s="22" t="e">
        <f t="shared" si="190"/>
        <v>#REF!</v>
      </c>
      <c r="H40" s="22" t="e">
        <f t="shared" si="190"/>
        <v>#REF!</v>
      </c>
      <c r="I40" s="22" t="e">
        <f t="shared" si="190"/>
        <v>#REF!</v>
      </c>
      <c r="J40" s="2"/>
      <c r="K40" s="2" t="s">
        <v>320</v>
      </c>
      <c r="L40" s="22" t="e">
        <f t="shared" ref="L40:M40" si="191">IF(L35&gt;L36,IF(L39&gt;L36,"Wins","Lost"),IF(L39&lt;L36,"Wins","Lost"))</f>
        <v>#REF!</v>
      </c>
      <c r="M40" s="22" t="e">
        <f t="shared" si="191"/>
        <v>#REF!</v>
      </c>
      <c r="N40" s="22" t="e">
        <f t="shared" ref="N40:S40" si="192">IF(N35&gt;N36,IF(N39&gt;=N36,"Wins","Lost"),IF(N39&lt;N36,"Wins","Lost"))</f>
        <v>#REF!</v>
      </c>
      <c r="O40" s="22" t="e">
        <f t="shared" si="192"/>
        <v>#REF!</v>
      </c>
      <c r="P40" s="22" t="e">
        <f t="shared" si="192"/>
        <v>#REF!</v>
      </c>
      <c r="Q40" s="22" t="e">
        <f t="shared" si="192"/>
        <v>#REF!</v>
      </c>
      <c r="R40" s="22" t="e">
        <f t="shared" si="192"/>
        <v>#REF!</v>
      </c>
      <c r="S40" s="22" t="e">
        <f t="shared" si="192"/>
        <v>#REF!</v>
      </c>
      <c r="T40" s="2"/>
      <c r="U40" s="2" t="s">
        <v>320</v>
      </c>
      <c r="V40" s="22" t="e">
        <f t="shared" ref="V40:W40" si="193">IF(V35&gt;V36,IF(V39&gt;V36,"Wins","Lost"),IF(V39&lt;V36,"Wins","Lost"))</f>
        <v>#REF!</v>
      </c>
      <c r="W40" s="22" t="e">
        <f t="shared" si="193"/>
        <v>#REF!</v>
      </c>
      <c r="X40" s="22" t="e">
        <f t="shared" ref="X40:AC40" si="194">IF(X35&gt;X36,IF(X39&gt;=X36,"Wins","Lost"),IF(X39&lt;X36,"Wins","Lost"))</f>
        <v>#REF!</v>
      </c>
      <c r="Y40" s="22" t="e">
        <f t="shared" si="194"/>
        <v>#REF!</v>
      </c>
      <c r="Z40" s="22" t="e">
        <f t="shared" si="194"/>
        <v>#REF!</v>
      </c>
      <c r="AA40" s="22" t="e">
        <f t="shared" si="194"/>
        <v>#REF!</v>
      </c>
      <c r="AB40" s="22" t="e">
        <f t="shared" si="194"/>
        <v>#REF!</v>
      </c>
      <c r="AC40" s="22" t="e">
        <f t="shared" si="194"/>
        <v>#REF!</v>
      </c>
      <c r="AD40" s="2"/>
      <c r="AE40" s="2" t="s">
        <v>320</v>
      </c>
      <c r="AF40" s="22" t="e">
        <f t="shared" ref="AF40:AG40" si="195">IF(AF35&gt;AF36,IF(AF39&gt;AF36,"Wins","Lost"),IF(AF39&lt;AF36,"Wins","Lost"))</f>
        <v>#REF!</v>
      </c>
      <c r="AG40" s="22" t="e">
        <f t="shared" si="195"/>
        <v>#REF!</v>
      </c>
      <c r="AH40" s="22" t="e">
        <f t="shared" ref="AH40:AM40" si="196">IF(AH35&gt;AH36,IF(AH39&gt;=AH36,"Wins","Lost"),IF(AH39&lt;AH36,"Wins","Lost"))</f>
        <v>#REF!</v>
      </c>
      <c r="AI40" s="22" t="e">
        <f t="shared" si="196"/>
        <v>#REF!</v>
      </c>
      <c r="AJ40" s="22" t="e">
        <f t="shared" si="196"/>
        <v>#REF!</v>
      </c>
      <c r="AK40" s="22" t="e">
        <f t="shared" si="196"/>
        <v>#REF!</v>
      </c>
      <c r="AL40" s="22" t="e">
        <f t="shared" si="196"/>
        <v>#REF!</v>
      </c>
      <c r="AM40" s="22" t="e">
        <f t="shared" si="196"/>
        <v>#REF!</v>
      </c>
      <c r="AO40" s="2" t="s">
        <v>320</v>
      </c>
      <c r="AP40" s="22" t="e">
        <f t="shared" ref="AP40:AQ40" si="197">IF(AP35&gt;AP36,IF(AP39&gt;AP36,"Wins","Lost"),IF(AP39&lt;AP36,"Wins","Lost"))</f>
        <v>#REF!</v>
      </c>
      <c r="AQ40" s="22" t="e">
        <f t="shared" si="197"/>
        <v>#REF!</v>
      </c>
      <c r="AR40" s="22" t="e">
        <f t="shared" ref="AR40:AW40" si="198">IF(AR35&gt;AR36,IF(AR39&gt;=AR36,"Wins","Lost"),IF(AR39&lt;AR36,"Wins","Lost"))</f>
        <v>#REF!</v>
      </c>
      <c r="AS40" s="22" t="e">
        <f t="shared" si="198"/>
        <v>#REF!</v>
      </c>
      <c r="AT40" s="22" t="e">
        <f t="shared" si="198"/>
        <v>#REF!</v>
      </c>
      <c r="AU40" s="22" t="e">
        <f t="shared" si="198"/>
        <v>#REF!</v>
      </c>
      <c r="AV40" s="22" t="e">
        <f t="shared" si="198"/>
        <v>#REF!</v>
      </c>
      <c r="AW40" s="22" t="e">
        <f t="shared" si="198"/>
        <v>#REF!</v>
      </c>
    </row>
    <row r="41" spans="1:49" ht="12.75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T41" s="2"/>
      <c r="AU41" s="2"/>
      <c r="AV41" s="2"/>
      <c r="AW41" s="2"/>
    </row>
    <row r="42" spans="1:49" ht="12.75" x14ac:dyDescent="0.2">
      <c r="A42" s="2" t="s">
        <v>0</v>
      </c>
      <c r="B42" s="2" t="s">
        <v>153</v>
      </c>
      <c r="C42" s="2" t="s">
        <v>165</v>
      </c>
      <c r="D42" s="2" t="s">
        <v>162</v>
      </c>
      <c r="E42" s="2" t="s">
        <v>169</v>
      </c>
      <c r="F42" s="2" t="s">
        <v>794</v>
      </c>
      <c r="G42" s="2" t="s">
        <v>797</v>
      </c>
      <c r="H42" s="2" t="s">
        <v>800</v>
      </c>
      <c r="I42" s="2" t="s">
        <v>803</v>
      </c>
      <c r="J42" s="2"/>
      <c r="K42" s="2" t="s">
        <v>0</v>
      </c>
      <c r="L42" s="2" t="s">
        <v>153</v>
      </c>
      <c r="M42" s="2" t="s">
        <v>165</v>
      </c>
      <c r="N42" s="2" t="s">
        <v>162</v>
      </c>
      <c r="O42" s="2" t="s">
        <v>169</v>
      </c>
      <c r="P42" s="2" t="s">
        <v>794</v>
      </c>
      <c r="Q42" s="2" t="s">
        <v>797</v>
      </c>
      <c r="R42" s="2" t="s">
        <v>800</v>
      </c>
      <c r="S42" s="2" t="s">
        <v>803</v>
      </c>
      <c r="T42" s="2"/>
      <c r="U42" s="2" t="s">
        <v>0</v>
      </c>
      <c r="V42" s="2" t="s">
        <v>153</v>
      </c>
      <c r="W42" s="2" t="s">
        <v>165</v>
      </c>
      <c r="X42" s="2" t="s">
        <v>162</v>
      </c>
      <c r="Y42" s="2" t="s">
        <v>169</v>
      </c>
      <c r="Z42" s="2" t="s">
        <v>794</v>
      </c>
      <c r="AA42" s="2" t="s">
        <v>797</v>
      </c>
      <c r="AB42" s="2" t="s">
        <v>800</v>
      </c>
      <c r="AC42" s="2" t="s">
        <v>803</v>
      </c>
      <c r="AD42" s="2"/>
      <c r="AE42" s="2" t="s">
        <v>0</v>
      </c>
      <c r="AF42" s="2" t="s">
        <v>153</v>
      </c>
      <c r="AG42" s="2" t="s">
        <v>165</v>
      </c>
      <c r="AH42" s="2" t="s">
        <v>162</v>
      </c>
      <c r="AI42" s="2" t="s">
        <v>169</v>
      </c>
      <c r="AJ42" s="2" t="s">
        <v>794</v>
      </c>
      <c r="AK42" s="2" t="s">
        <v>797</v>
      </c>
      <c r="AL42" s="2" t="s">
        <v>800</v>
      </c>
      <c r="AM42" s="2" t="s">
        <v>803</v>
      </c>
      <c r="AO42" s="2" t="s">
        <v>0</v>
      </c>
      <c r="AP42" s="2" t="s">
        <v>153</v>
      </c>
      <c r="AQ42" s="2" t="s">
        <v>165</v>
      </c>
      <c r="AR42" s="2" t="s">
        <v>162</v>
      </c>
      <c r="AS42" s="2" t="s">
        <v>169</v>
      </c>
      <c r="AT42" s="2" t="s">
        <v>794</v>
      </c>
      <c r="AU42" s="2" t="s">
        <v>797</v>
      </c>
      <c r="AV42" s="2" t="s">
        <v>800</v>
      </c>
      <c r="AW42" s="2" t="s">
        <v>803</v>
      </c>
    </row>
    <row r="43" spans="1:49" ht="12.75" x14ac:dyDescent="0.2">
      <c r="A43" s="2" t="e">
        <f>Bets!#REF!</f>
        <v>#REF!</v>
      </c>
      <c r="B43" s="2" t="e">
        <f>_xlfn.XLOOKUP(A43,PlayerStats!$AF:$AF,PlayerStats!$AD:$AD)</f>
        <v>#REF!</v>
      </c>
      <c r="C43" s="2" t="e">
        <f>_xlfn.XLOOKUP(A43,PlayerStats!$AF:$AF,PlayerStats!$X:$X)</f>
        <v>#REF!</v>
      </c>
      <c r="D43" s="2" t="e">
        <f>_xlfn.XLOOKUP(A43,PlayerStats!$AF:$AF,PlayerStats!$Y:$Y)</f>
        <v>#REF!</v>
      </c>
      <c r="E43" s="2" t="e">
        <f>_xlfn.XLOOKUP(A43,PlayerStats!$AF:$AF,PlayerStats!$L:$L)</f>
        <v>#REF!</v>
      </c>
      <c r="F43" s="2" t="e">
        <f>B43+D43</f>
        <v>#REF!</v>
      </c>
      <c r="G43" s="2" t="e">
        <f>B43+C43</f>
        <v>#REF!</v>
      </c>
      <c r="H43" s="2" t="e">
        <f>C43+D43</f>
        <v>#REF!</v>
      </c>
      <c r="I43" s="2" t="e">
        <f>B43+C43+D43</f>
        <v>#REF!</v>
      </c>
      <c r="J43" s="2"/>
      <c r="K43" s="2" t="e">
        <f>Bets!#REF!</f>
        <v>#REF!</v>
      </c>
      <c r="L43" s="2" t="e">
        <f>_xlfn.XLOOKUP(K43,PlayerStats!$AF:$AF,PlayerStats!$AD:$AD)</f>
        <v>#REF!</v>
      </c>
      <c r="M43" s="2" t="e">
        <f>_xlfn.XLOOKUP(K43,PlayerStats!$AF:$AF,PlayerStats!$X:$X)</f>
        <v>#REF!</v>
      </c>
      <c r="N43" s="2" t="e">
        <f>_xlfn.XLOOKUP(K43,PlayerStats!$AF:$AF,PlayerStats!$Y:$Y)</f>
        <v>#REF!</v>
      </c>
      <c r="O43" s="2" t="e">
        <f>_xlfn.XLOOKUP(K43,PlayerStats!$AF:$AF,PlayerStats!$L:$L)</f>
        <v>#REF!</v>
      </c>
      <c r="P43" s="2" t="e">
        <f>L43+N43</f>
        <v>#REF!</v>
      </c>
      <c r="Q43" s="2" t="e">
        <f>L43+M43</f>
        <v>#REF!</v>
      </c>
      <c r="R43" s="2" t="e">
        <f>M43+N43</f>
        <v>#REF!</v>
      </c>
      <c r="S43" s="2" t="e">
        <f>L43+M43+N43</f>
        <v>#REF!</v>
      </c>
      <c r="T43" s="2"/>
      <c r="U43" s="2" t="e">
        <f>Bets!#REF!</f>
        <v>#REF!</v>
      </c>
      <c r="V43" s="2" t="e">
        <f>_xlfn.XLOOKUP(U43,PlayerStats!$AF:$AF,PlayerStats!$AD:$AD)</f>
        <v>#REF!</v>
      </c>
      <c r="W43" s="2" t="e">
        <f>_xlfn.XLOOKUP(U43,PlayerStats!$AF:$AF,PlayerStats!$X:$X)</f>
        <v>#REF!</v>
      </c>
      <c r="X43" s="2" t="e">
        <f>_xlfn.XLOOKUP(U43,PlayerStats!$AF:$AF,PlayerStats!$Y:$Y)</f>
        <v>#REF!</v>
      </c>
      <c r="Y43" s="2" t="e">
        <f>_xlfn.XLOOKUP(U43,PlayerStats!$AF:$AF,PlayerStats!$L:$L)</f>
        <v>#REF!</v>
      </c>
      <c r="Z43" s="2" t="e">
        <f>V43+X43</f>
        <v>#REF!</v>
      </c>
      <c r="AA43" s="2" t="e">
        <f>V43+W43</f>
        <v>#REF!</v>
      </c>
      <c r="AB43" s="2" t="e">
        <f>W43+X43</f>
        <v>#REF!</v>
      </c>
      <c r="AC43" s="2" t="e">
        <f>V43+W43+X43</f>
        <v>#REF!</v>
      </c>
      <c r="AD43" s="2"/>
      <c r="AE43" s="2" t="e">
        <f>Bets!#REF!</f>
        <v>#REF!</v>
      </c>
      <c r="AF43" s="2" t="e">
        <f>_xlfn.XLOOKUP(AE43,PlayerStats!$AF:$AF,PlayerStats!$AD:$AD)</f>
        <v>#REF!</v>
      </c>
      <c r="AG43" s="2" t="e">
        <f>_xlfn.XLOOKUP(AE43,PlayerStats!$AF:$AF,PlayerStats!$X:$X)</f>
        <v>#REF!</v>
      </c>
      <c r="AH43" s="2" t="e">
        <f>_xlfn.XLOOKUP(AE43,PlayerStats!$AF:$AF,PlayerStats!$Y:$Y)</f>
        <v>#REF!</v>
      </c>
      <c r="AI43" s="2" t="e">
        <f>_xlfn.XLOOKUP(AE43,PlayerStats!$AF:$AF,PlayerStats!$L:$L)</f>
        <v>#REF!</v>
      </c>
      <c r="AJ43" s="2" t="e">
        <f>AF43+AH43</f>
        <v>#REF!</v>
      </c>
      <c r="AK43" s="2" t="e">
        <f>AF43+AG43</f>
        <v>#REF!</v>
      </c>
      <c r="AL43" s="2" t="e">
        <f>AG43+AH43</f>
        <v>#REF!</v>
      </c>
      <c r="AM43" s="2" t="e">
        <f>AF43+AG43+AH43</f>
        <v>#REF!</v>
      </c>
      <c r="AO43" s="2" t="e">
        <f>Bets!#REF!</f>
        <v>#REF!</v>
      </c>
      <c r="AP43" s="2" t="e">
        <f>_xlfn.XLOOKUP(AO43,PlayerStats!$AF:$AF,PlayerStats!$AD:$AD)</f>
        <v>#REF!</v>
      </c>
      <c r="AQ43" s="2" t="e">
        <f>_xlfn.XLOOKUP(AO43,PlayerStats!$AF:$AF,PlayerStats!$X:$X)</f>
        <v>#REF!</v>
      </c>
      <c r="AR43" s="2" t="e">
        <f>_xlfn.XLOOKUP(AO43,PlayerStats!$AF:$AF,PlayerStats!$Y:$Y)</f>
        <v>#REF!</v>
      </c>
      <c r="AS43" s="2" t="e">
        <f>_xlfn.XLOOKUP(AO43,PlayerStats!$AF:$AF,PlayerStats!$L:$L)</f>
        <v>#REF!</v>
      </c>
      <c r="AT43" s="2" t="e">
        <f>AP43+AR43</f>
        <v>#REF!</v>
      </c>
      <c r="AU43" s="2" t="e">
        <f>AP43+AQ43</f>
        <v>#REF!</v>
      </c>
      <c r="AV43" s="2" t="e">
        <f>AQ43+AR43</f>
        <v>#REF!</v>
      </c>
      <c r="AW43" s="2" t="e">
        <f>AP43+AQ43+AR43</f>
        <v>#REF!</v>
      </c>
    </row>
    <row r="44" spans="1:49" ht="12.75" x14ac:dyDescent="0.2">
      <c r="A44" s="2" t="s">
        <v>317</v>
      </c>
      <c r="B44" s="2" t="str">
        <f>IFERROR(VALUE(SUBSTITUTE(SUBSTITUTE(_xlfn.XLOOKUP(A43,Bets!$A:$A,Bets!$B:$B),"O",""),"U","")),"")</f>
        <v/>
      </c>
      <c r="C44" s="2" t="str">
        <f>IFERROR(VALUE(SUBSTITUTE(SUBSTITUTE(_xlfn.XLOOKUP(A43,Bets!$D:$D,Bets!$E:$E),"O",""),"U","")),"")</f>
        <v/>
      </c>
      <c r="D44" s="2" t="str">
        <f>IFERROR(VALUE(SUBSTITUTE(SUBSTITUTE(_xlfn.XLOOKUP(A43,Bets!$G:$G,Bets!$H:$H),"O",""),"U","")),"")</f>
        <v/>
      </c>
      <c r="E44" s="2" t="str">
        <f>IFERROR(VALUE(SUBSTITUTE(SUBSTITUTE(_xlfn.XLOOKUP(A43,Bets!$J:$J,Bets!$K:$K),"O",""),"U","")),"")</f>
        <v/>
      </c>
      <c r="F44" s="2" t="str">
        <f>IFERROR(VALUE(SUBSTITUTE(SUBSTITUTE(_xlfn.XLOOKUP(A43,Bets!$M:$M,Bets!$N:$N),"O",""),"U","")),"")</f>
        <v/>
      </c>
      <c r="G44" s="2" t="str">
        <f>IFERROR(VALUE(SUBSTITUTE(SUBSTITUTE(_xlfn.XLOOKUP(A43,Bets!$P:$P,Bets!$Q:$Q),"O",""),"U","")),"")</f>
        <v/>
      </c>
      <c r="H44" s="2" t="str">
        <f>IFERROR(VALUE(SUBSTITUTE(SUBSTITUTE(_xlfn.XLOOKUP(A43,Bets!$S:$S,Bets!$T:$T),"O",""),"U","")),"")</f>
        <v/>
      </c>
      <c r="I44" s="2" t="str">
        <f>IFERROR(VALUE(SUBSTITUTE(SUBSTITUTE(_xlfn.XLOOKUP(A43,Bets!$V:$V,Bets!$W:$W),"O",""),"U","")),"")</f>
        <v/>
      </c>
      <c r="J44" s="2"/>
      <c r="K44" s="2" t="s">
        <v>317</v>
      </c>
      <c r="L44" s="2" t="str">
        <f>IFERROR(VALUE(SUBSTITUTE(SUBSTITUTE(_xlfn.XLOOKUP(K43,Bets!$A:$A,Bets!$B:$B),"O",""),"U","")),"")</f>
        <v/>
      </c>
      <c r="M44" s="2" t="str">
        <f>IFERROR(VALUE(SUBSTITUTE(SUBSTITUTE(_xlfn.XLOOKUP(K43,Bets!$D:$D,Bets!$E:$E),"O",""),"U","")),"")</f>
        <v/>
      </c>
      <c r="N44" s="2" t="str">
        <f>IFERROR(VALUE(SUBSTITUTE(SUBSTITUTE(_xlfn.XLOOKUP(K43,Bets!$G:$G,Bets!$H:$H),"O",""),"U","")),"")</f>
        <v/>
      </c>
      <c r="O44" s="2" t="str">
        <f>IFERROR(VALUE(SUBSTITUTE(SUBSTITUTE(_xlfn.XLOOKUP(K43,Bets!$J:$J,Bets!$K:$K),"O",""),"U","")),"")</f>
        <v/>
      </c>
      <c r="P44" s="2" t="str">
        <f>IFERROR(VALUE(SUBSTITUTE(SUBSTITUTE(_xlfn.XLOOKUP(K43,Bets!$M:$M,Bets!$N:$N),"O",""),"U","")),"")</f>
        <v/>
      </c>
      <c r="Q44" s="2" t="str">
        <f>IFERROR(VALUE(SUBSTITUTE(SUBSTITUTE(_xlfn.XLOOKUP(K43,Bets!$P:$P,Bets!$Q:$Q),"O",""),"U","")),"")</f>
        <v/>
      </c>
      <c r="R44" s="2" t="str">
        <f>IFERROR(VALUE(SUBSTITUTE(SUBSTITUTE(_xlfn.XLOOKUP(K43,Bets!$S:$S,Bets!$T:$T),"O",""),"U","")),"")</f>
        <v/>
      </c>
      <c r="S44" s="2" t="str">
        <f>IFERROR(VALUE(SUBSTITUTE(SUBSTITUTE(_xlfn.XLOOKUP(K43,Bets!$V:$V,Bets!$W:$W),"O",""),"U","")),"")</f>
        <v/>
      </c>
      <c r="U44" s="2" t="s">
        <v>317</v>
      </c>
      <c r="V44" s="2" t="str">
        <f>IFERROR(VALUE(SUBSTITUTE(SUBSTITUTE(_xlfn.XLOOKUP(U43,Bets!$A:$A,Bets!$B:$B),"O",""),"U","")),"")</f>
        <v/>
      </c>
      <c r="W44" s="2" t="str">
        <f>IFERROR(VALUE(SUBSTITUTE(SUBSTITUTE(_xlfn.XLOOKUP(U43,Bets!$D:$D,Bets!$E:$E),"O",""),"U","")),"")</f>
        <v/>
      </c>
      <c r="X44" s="2" t="str">
        <f>IFERROR(VALUE(SUBSTITUTE(SUBSTITUTE(_xlfn.XLOOKUP(U43,Bets!$G:$G,Bets!$H:$H),"O",""),"U","")),"")</f>
        <v/>
      </c>
      <c r="Y44" s="2" t="str">
        <f>IFERROR(VALUE(SUBSTITUTE(SUBSTITUTE(_xlfn.XLOOKUP(U43,Bets!$J:$J,Bets!$K:$K),"O",""),"U","")),"")</f>
        <v/>
      </c>
      <c r="Z44" s="2" t="str">
        <f>IFERROR(VALUE(SUBSTITUTE(SUBSTITUTE(_xlfn.XLOOKUP(U43,Bets!$M:$M,Bets!$N:$N),"O",""),"U","")),"")</f>
        <v/>
      </c>
      <c r="AA44" s="2" t="str">
        <f>IFERROR(VALUE(SUBSTITUTE(SUBSTITUTE(_xlfn.XLOOKUP(U43,Bets!$P:$P,Bets!$Q:$Q),"O",""),"U","")),"")</f>
        <v/>
      </c>
      <c r="AB44" s="2" t="str">
        <f>IFERROR(VALUE(SUBSTITUTE(SUBSTITUTE(_xlfn.XLOOKUP(U43,Bets!$S:$S,Bets!$T:$T),"O",""),"U","")),"")</f>
        <v/>
      </c>
      <c r="AC44" s="2" t="str">
        <f>IFERROR(VALUE(SUBSTITUTE(SUBSTITUTE(_xlfn.XLOOKUP(U43,Bets!$V:$V,Bets!$W:$W),"O",""),"U","")),"")</f>
        <v/>
      </c>
      <c r="AD44" s="2"/>
      <c r="AE44" s="2" t="s">
        <v>317</v>
      </c>
      <c r="AF44" s="2" t="str">
        <f>IFERROR(VALUE(SUBSTITUTE(SUBSTITUTE(_xlfn.XLOOKUP(AE43,Bets!$A:$A,Bets!$B:$B),"O",""),"U","")),"")</f>
        <v/>
      </c>
      <c r="AG44" s="2" t="str">
        <f>IFERROR(VALUE(SUBSTITUTE(SUBSTITUTE(_xlfn.XLOOKUP(AE43,Bets!$D:$D,Bets!$E:$E),"O",""),"U","")),"")</f>
        <v/>
      </c>
      <c r="AH44" s="2" t="str">
        <f>IFERROR(VALUE(SUBSTITUTE(SUBSTITUTE(_xlfn.XLOOKUP(AE43,Bets!$G:$G,Bets!$H:$H),"O",""),"U","")),"")</f>
        <v/>
      </c>
      <c r="AI44" s="2" t="str">
        <f>IFERROR(VALUE(SUBSTITUTE(SUBSTITUTE(_xlfn.XLOOKUP(AE43,Bets!$J:$J,Bets!$K:$K),"O",""),"U","")),"")</f>
        <v/>
      </c>
      <c r="AJ44" s="2" t="str">
        <f>IFERROR(VALUE(SUBSTITUTE(SUBSTITUTE(_xlfn.XLOOKUP(AE43,Bets!$M:$M,Bets!$N:$N),"O",""),"U","")),"")</f>
        <v/>
      </c>
      <c r="AK44" s="2" t="str">
        <f>IFERROR(VALUE(SUBSTITUTE(SUBSTITUTE(_xlfn.XLOOKUP(AE43,Bets!$P:$P,Bets!$Q:$Q),"O",""),"U","")),"")</f>
        <v/>
      </c>
      <c r="AL44" s="2" t="str">
        <f>IFERROR(VALUE(SUBSTITUTE(SUBSTITUTE(_xlfn.XLOOKUP(AE43,Bets!$S:$S,Bets!$T:$T),"O",""),"U","")),"")</f>
        <v/>
      </c>
      <c r="AM44" s="2" t="str">
        <f>IFERROR(VALUE(SUBSTITUTE(SUBSTITUTE(_xlfn.XLOOKUP(AE43,Bets!$V:$V,Bets!$W:$W),"O",""),"U","")),"")</f>
        <v/>
      </c>
      <c r="AO44" s="2" t="s">
        <v>317</v>
      </c>
      <c r="AP44" s="2" t="str">
        <f>IFERROR(VALUE(SUBSTITUTE(SUBSTITUTE(_xlfn.XLOOKUP(AO43,Bets!$A:$A,Bets!$B:$B),"O",""),"U","")),"")</f>
        <v/>
      </c>
      <c r="AQ44" s="2" t="str">
        <f>IFERROR(VALUE(SUBSTITUTE(SUBSTITUTE(_xlfn.XLOOKUP(AO43,Bets!$D:$D,Bets!$E:$E),"O",""),"U","")),"")</f>
        <v/>
      </c>
      <c r="AR44" s="2" t="str">
        <f>IFERROR(VALUE(SUBSTITUTE(SUBSTITUTE(_xlfn.XLOOKUP(AO43,Bets!$G:$G,Bets!$H:$H),"O",""),"U","")),"")</f>
        <v/>
      </c>
      <c r="AS44" s="2" t="str">
        <f>IFERROR(VALUE(SUBSTITUTE(SUBSTITUTE(_xlfn.XLOOKUP(AO43,Bets!$J:$J,Bets!$K:$K),"O",""),"U","")),"")</f>
        <v/>
      </c>
      <c r="AT44" s="2" t="str">
        <f>IFERROR(VALUE(SUBSTITUTE(SUBSTITUTE(_xlfn.XLOOKUP(AO43,Bets!$M:$M,Bets!$N:$N),"O",""),"U","")),"")</f>
        <v/>
      </c>
      <c r="AU44" s="2" t="str">
        <f>IFERROR(VALUE(SUBSTITUTE(SUBSTITUTE(_xlfn.XLOOKUP(AO43,Bets!$P:$P,Bets!$Q:$Q),"O",""),"U","")),"")</f>
        <v/>
      </c>
      <c r="AV44" s="2" t="str">
        <f>IFERROR(VALUE(SUBSTITUTE(SUBSTITUTE(_xlfn.XLOOKUP(AO43,Bets!$S:$S,Bets!$T:$T),"O",""),"U","")),"")</f>
        <v/>
      </c>
      <c r="AW44" s="2" t="str">
        <f>IFERROR(VALUE(SUBSTITUTE(SUBSTITUTE(_xlfn.XLOOKUP(AO43,Bets!$V:$V,Bets!$W:$W),"O",""),"U","")),"")</f>
        <v/>
      </c>
    </row>
    <row r="45" spans="1:49" ht="12.75" x14ac:dyDescent="0.2">
      <c r="A45" s="2" t="s">
        <v>318</v>
      </c>
      <c r="B45" s="22" t="str">
        <f t="shared" ref="B45:E45" si="199">IFERROR(1-(B44/B43),"")</f>
        <v/>
      </c>
      <c r="C45" s="22" t="str">
        <f t="shared" si="199"/>
        <v/>
      </c>
      <c r="D45" s="22" t="str">
        <f t="shared" si="199"/>
        <v/>
      </c>
      <c r="E45" s="22" t="str">
        <f t="shared" si="199"/>
        <v/>
      </c>
      <c r="F45" s="22" t="str">
        <f t="shared" ref="F45" si="200">IFERROR(1-(F44/F43),"")</f>
        <v/>
      </c>
      <c r="G45" s="22" t="str">
        <f t="shared" ref="G45" si="201">IFERROR(1-(G44/G43),"")</f>
        <v/>
      </c>
      <c r="H45" s="22" t="str">
        <f t="shared" ref="H45" si="202">IFERROR(1-(H44/H43),"")</f>
        <v/>
      </c>
      <c r="I45" s="22" t="str">
        <f t="shared" ref="I45" si="203">IFERROR(1-(I44/I43),"")</f>
        <v/>
      </c>
      <c r="J45" s="2"/>
      <c r="K45" s="2" t="s">
        <v>318</v>
      </c>
      <c r="L45" s="22" t="str">
        <f t="shared" ref="L45:O45" si="204">IFERROR(1-(L44/L43),"")</f>
        <v/>
      </c>
      <c r="M45" s="22" t="str">
        <f t="shared" si="204"/>
        <v/>
      </c>
      <c r="N45" s="22" t="str">
        <f t="shared" si="204"/>
        <v/>
      </c>
      <c r="O45" s="22" t="str">
        <f t="shared" si="204"/>
        <v/>
      </c>
      <c r="P45" s="22" t="str">
        <f t="shared" ref="P45" si="205">IFERROR(1-(P44/P43),"")</f>
        <v/>
      </c>
      <c r="Q45" s="22" t="str">
        <f t="shared" ref="Q45" si="206">IFERROR(1-(Q44/Q43),"")</f>
        <v/>
      </c>
      <c r="R45" s="22" t="str">
        <f t="shared" ref="R45" si="207">IFERROR(1-(R44/R43),"")</f>
        <v/>
      </c>
      <c r="S45" s="22" t="str">
        <f t="shared" ref="S45" si="208">IFERROR(1-(S44/S43),"")</f>
        <v/>
      </c>
      <c r="T45" s="2"/>
      <c r="U45" s="2" t="s">
        <v>318</v>
      </c>
      <c r="V45" s="22" t="str">
        <f t="shared" ref="V45:Y45" si="209">IFERROR(1-(V44/V43),"")</f>
        <v/>
      </c>
      <c r="W45" s="22" t="str">
        <f t="shared" si="209"/>
        <v/>
      </c>
      <c r="X45" s="22" t="str">
        <f t="shared" si="209"/>
        <v/>
      </c>
      <c r="Y45" s="22" t="str">
        <f t="shared" si="209"/>
        <v/>
      </c>
      <c r="Z45" s="22" t="str">
        <f t="shared" ref="Z45" si="210">IFERROR(1-(Z44/Z43),"")</f>
        <v/>
      </c>
      <c r="AA45" s="22" t="str">
        <f t="shared" ref="AA45" si="211">IFERROR(1-(AA44/AA43),"")</f>
        <v/>
      </c>
      <c r="AB45" s="22" t="str">
        <f t="shared" ref="AB45" si="212">IFERROR(1-(AB44/AB43),"")</f>
        <v/>
      </c>
      <c r="AC45" s="22" t="str">
        <f t="shared" ref="AC45" si="213">IFERROR(1-(AC44/AC43),"")</f>
        <v/>
      </c>
      <c r="AD45" s="2"/>
      <c r="AE45" s="2" t="s">
        <v>318</v>
      </c>
      <c r="AF45" s="22" t="str">
        <f t="shared" ref="AF45:AI45" si="214">IFERROR(1-(AF44/AF43),"")</f>
        <v/>
      </c>
      <c r="AG45" s="22" t="str">
        <f t="shared" si="214"/>
        <v/>
      </c>
      <c r="AH45" s="22" t="str">
        <f t="shared" si="214"/>
        <v/>
      </c>
      <c r="AI45" s="22" t="str">
        <f t="shared" si="214"/>
        <v/>
      </c>
      <c r="AJ45" s="22" t="str">
        <f t="shared" ref="AJ45" si="215">IFERROR(1-(AJ44/AJ43),"")</f>
        <v/>
      </c>
      <c r="AK45" s="22" t="str">
        <f t="shared" ref="AK45" si="216">IFERROR(1-(AK44/AK43),"")</f>
        <v/>
      </c>
      <c r="AL45" s="22" t="str">
        <f t="shared" ref="AL45" si="217">IFERROR(1-(AL44/AL43),"")</f>
        <v/>
      </c>
      <c r="AM45" s="22" t="str">
        <f t="shared" ref="AM45" si="218">IFERROR(1-(AM44/AM43),"")</f>
        <v/>
      </c>
      <c r="AO45" s="2" t="s">
        <v>318</v>
      </c>
      <c r="AP45" s="22" t="str">
        <f t="shared" ref="AP45:AS45" si="219">IFERROR(1-(AP44/AP43),"")</f>
        <v/>
      </c>
      <c r="AQ45" s="22" t="str">
        <f t="shared" si="219"/>
        <v/>
      </c>
      <c r="AR45" s="22" t="str">
        <f t="shared" si="219"/>
        <v/>
      </c>
      <c r="AS45" s="22" t="str">
        <f t="shared" si="219"/>
        <v/>
      </c>
      <c r="AT45" s="22" t="str">
        <f t="shared" ref="AT45" si="220">IFERROR(1-(AT44/AT43),"")</f>
        <v/>
      </c>
      <c r="AU45" s="22" t="str">
        <f t="shared" ref="AU45" si="221">IFERROR(1-(AU44/AU43),"")</f>
        <v/>
      </c>
      <c r="AV45" s="22" t="str">
        <f t="shared" ref="AV45" si="222">IFERROR(1-(AV44/AV43),"")</f>
        <v/>
      </c>
      <c r="AW45" s="22" t="str">
        <f t="shared" ref="AW45" si="223">IFERROR(1-(AW44/AW43),"")</f>
        <v/>
      </c>
    </row>
    <row r="46" spans="1:49" ht="12.75" x14ac:dyDescent="0.2">
      <c r="A46" s="2" t="s">
        <v>223</v>
      </c>
      <c r="B46" s="22" t="str">
        <f t="shared" ref="B46:I46" si="224">IFERROR(1-(B43/B44),"")</f>
        <v/>
      </c>
      <c r="C46" s="22" t="str">
        <f t="shared" si="224"/>
        <v/>
      </c>
      <c r="D46" s="22" t="str">
        <f t="shared" si="224"/>
        <v/>
      </c>
      <c r="E46" s="22" t="str">
        <f t="shared" si="224"/>
        <v/>
      </c>
      <c r="F46" s="22" t="str">
        <f t="shared" si="224"/>
        <v/>
      </c>
      <c r="G46" s="22" t="str">
        <f t="shared" si="224"/>
        <v/>
      </c>
      <c r="H46" s="22" t="str">
        <f t="shared" si="224"/>
        <v/>
      </c>
      <c r="I46" s="22" t="str">
        <f t="shared" si="224"/>
        <v/>
      </c>
      <c r="J46" s="2"/>
      <c r="K46" s="2" t="s">
        <v>223</v>
      </c>
      <c r="L46" s="22" t="str">
        <f t="shared" ref="L46:S46" si="225">IFERROR(1-(L43/L44),"")</f>
        <v/>
      </c>
      <c r="M46" s="22" t="str">
        <f t="shared" si="225"/>
        <v/>
      </c>
      <c r="N46" s="22" t="str">
        <f t="shared" si="225"/>
        <v/>
      </c>
      <c r="O46" s="22" t="str">
        <f t="shared" si="225"/>
        <v/>
      </c>
      <c r="P46" s="22" t="str">
        <f t="shared" si="225"/>
        <v/>
      </c>
      <c r="Q46" s="22" t="str">
        <f t="shared" si="225"/>
        <v/>
      </c>
      <c r="R46" s="22" t="str">
        <f t="shared" si="225"/>
        <v/>
      </c>
      <c r="S46" s="22" t="str">
        <f t="shared" si="225"/>
        <v/>
      </c>
      <c r="T46" s="2"/>
      <c r="U46" s="2" t="s">
        <v>223</v>
      </c>
      <c r="V46" s="22" t="str">
        <f t="shared" ref="V46:AC46" si="226">IFERROR(1-(V43/V44),"")</f>
        <v/>
      </c>
      <c r="W46" s="22" t="str">
        <f t="shared" si="226"/>
        <v/>
      </c>
      <c r="X46" s="22" t="str">
        <f t="shared" si="226"/>
        <v/>
      </c>
      <c r="Y46" s="22" t="str">
        <f t="shared" si="226"/>
        <v/>
      </c>
      <c r="Z46" s="22" t="str">
        <f t="shared" si="226"/>
        <v/>
      </c>
      <c r="AA46" s="22" t="str">
        <f t="shared" si="226"/>
        <v/>
      </c>
      <c r="AB46" s="22" t="str">
        <f t="shared" si="226"/>
        <v/>
      </c>
      <c r="AC46" s="22" t="str">
        <f t="shared" si="226"/>
        <v/>
      </c>
      <c r="AD46" s="2"/>
      <c r="AE46" s="2" t="s">
        <v>223</v>
      </c>
      <c r="AF46" s="22" t="str">
        <f t="shared" ref="AF46:AM46" si="227">IFERROR(1-(AF43/AF44),"")</f>
        <v/>
      </c>
      <c r="AG46" s="22" t="str">
        <f t="shared" si="227"/>
        <v/>
      </c>
      <c r="AH46" s="22" t="str">
        <f t="shared" si="227"/>
        <v/>
      </c>
      <c r="AI46" s="22" t="str">
        <f t="shared" si="227"/>
        <v/>
      </c>
      <c r="AJ46" s="22" t="str">
        <f t="shared" si="227"/>
        <v/>
      </c>
      <c r="AK46" s="22" t="str">
        <f t="shared" si="227"/>
        <v/>
      </c>
      <c r="AL46" s="22" t="str">
        <f t="shared" si="227"/>
        <v/>
      </c>
      <c r="AM46" s="22" t="str">
        <f t="shared" si="227"/>
        <v/>
      </c>
      <c r="AO46" s="2" t="s">
        <v>223</v>
      </c>
      <c r="AP46" s="22" t="str">
        <f t="shared" ref="AP46:AW46" si="228">IFERROR(1-(AP43/AP44),"")</f>
        <v/>
      </c>
      <c r="AQ46" s="22" t="str">
        <f t="shared" si="228"/>
        <v/>
      </c>
      <c r="AR46" s="22" t="str">
        <f t="shared" si="228"/>
        <v/>
      </c>
      <c r="AS46" s="22" t="str">
        <f t="shared" si="228"/>
        <v/>
      </c>
      <c r="AT46" s="22" t="str">
        <f t="shared" si="228"/>
        <v/>
      </c>
      <c r="AU46" s="22" t="str">
        <f t="shared" si="228"/>
        <v/>
      </c>
      <c r="AV46" s="22" t="str">
        <f t="shared" si="228"/>
        <v/>
      </c>
      <c r="AW46" s="22" t="str">
        <f t="shared" si="228"/>
        <v/>
      </c>
    </row>
    <row r="47" spans="1:49" ht="12.75" x14ac:dyDescent="0.2">
      <c r="A47" s="23" t="s">
        <v>319</v>
      </c>
      <c r="B47" s="23"/>
      <c r="C47" s="23"/>
      <c r="D47" s="23"/>
      <c r="E47" s="23"/>
      <c r="F47" s="23"/>
      <c r="G47" s="23"/>
      <c r="H47" s="23"/>
      <c r="I47" s="23"/>
      <c r="J47" s="23"/>
      <c r="K47" s="23" t="s">
        <v>319</v>
      </c>
      <c r="L47" s="23"/>
      <c r="M47" s="23"/>
      <c r="N47" s="23"/>
      <c r="O47" s="23"/>
      <c r="P47" s="23"/>
      <c r="Q47" s="23"/>
      <c r="R47" s="23"/>
      <c r="S47" s="23"/>
      <c r="T47" s="2"/>
      <c r="U47" s="23" t="s">
        <v>319</v>
      </c>
      <c r="V47" s="23"/>
      <c r="W47" s="23"/>
      <c r="X47" s="23"/>
      <c r="Y47" s="23"/>
      <c r="Z47" s="23"/>
      <c r="AA47" s="23"/>
      <c r="AB47" s="23"/>
      <c r="AC47" s="23"/>
      <c r="AD47" s="23"/>
      <c r="AE47" s="23" t="s">
        <v>319</v>
      </c>
      <c r="AF47" s="23"/>
      <c r="AG47" s="23"/>
      <c r="AH47" s="23"/>
      <c r="AI47" s="23"/>
      <c r="AJ47" s="23"/>
      <c r="AK47" s="23"/>
      <c r="AL47" s="23"/>
      <c r="AM47" s="23"/>
      <c r="AO47" s="23" t="s">
        <v>319</v>
      </c>
      <c r="AP47" s="23"/>
      <c r="AQ47" s="23"/>
      <c r="AR47" s="23"/>
      <c r="AS47" s="23"/>
      <c r="AT47" s="23"/>
      <c r="AU47" s="23"/>
      <c r="AV47" s="23"/>
      <c r="AW47" s="23"/>
    </row>
    <row r="48" spans="1:49" ht="12.75" x14ac:dyDescent="0.2">
      <c r="A48" s="2" t="s">
        <v>320</v>
      </c>
      <c r="B48" s="22" t="e">
        <f t="shared" ref="B48:C48" si="229">IF(B43&gt;B44,IF(B47&gt;B44,"Wins","Lost"),IF(B47&lt;B44,"Wins","Lost"))</f>
        <v>#REF!</v>
      </c>
      <c r="C48" s="22" t="e">
        <f t="shared" si="229"/>
        <v>#REF!</v>
      </c>
      <c r="D48" s="22" t="e">
        <f t="shared" ref="D48:I48" si="230">IF(D43&gt;D44,IF(D47&gt;=D44,"Wins","Lost"),IF(D47&lt;D44,"Wins","Lost"))</f>
        <v>#REF!</v>
      </c>
      <c r="E48" s="22" t="e">
        <f t="shared" si="230"/>
        <v>#REF!</v>
      </c>
      <c r="F48" s="22" t="e">
        <f t="shared" si="230"/>
        <v>#REF!</v>
      </c>
      <c r="G48" s="22" t="e">
        <f t="shared" si="230"/>
        <v>#REF!</v>
      </c>
      <c r="H48" s="22" t="e">
        <f t="shared" si="230"/>
        <v>#REF!</v>
      </c>
      <c r="I48" s="22" t="e">
        <f t="shared" si="230"/>
        <v>#REF!</v>
      </c>
      <c r="J48" s="2"/>
      <c r="K48" s="2" t="s">
        <v>320</v>
      </c>
      <c r="L48" s="22" t="e">
        <f t="shared" ref="L48:M48" si="231">IF(L43&gt;L44,IF(L47&gt;L44,"Wins","Lost"),IF(L47&lt;L44,"Wins","Lost"))</f>
        <v>#REF!</v>
      </c>
      <c r="M48" s="22" t="e">
        <f t="shared" si="231"/>
        <v>#REF!</v>
      </c>
      <c r="N48" s="22" t="e">
        <f t="shared" ref="N48:S48" si="232">IF(N43&gt;N44,IF(N47&gt;=N44,"Wins","Lost"),IF(N47&lt;N44,"Wins","Lost"))</f>
        <v>#REF!</v>
      </c>
      <c r="O48" s="22" t="e">
        <f t="shared" si="232"/>
        <v>#REF!</v>
      </c>
      <c r="P48" s="22" t="e">
        <f t="shared" si="232"/>
        <v>#REF!</v>
      </c>
      <c r="Q48" s="22" t="e">
        <f t="shared" si="232"/>
        <v>#REF!</v>
      </c>
      <c r="R48" s="22" t="e">
        <f t="shared" si="232"/>
        <v>#REF!</v>
      </c>
      <c r="S48" s="22" t="e">
        <f t="shared" si="232"/>
        <v>#REF!</v>
      </c>
      <c r="T48" s="2"/>
      <c r="U48" s="2" t="s">
        <v>320</v>
      </c>
      <c r="V48" s="22" t="e">
        <f t="shared" ref="V48:W48" si="233">IF(V43&gt;V44,IF(V47&gt;V44,"Wins","Lost"),IF(V47&lt;V44,"Wins","Lost"))</f>
        <v>#REF!</v>
      </c>
      <c r="W48" s="22" t="e">
        <f t="shared" si="233"/>
        <v>#REF!</v>
      </c>
      <c r="X48" s="22" t="e">
        <f t="shared" ref="X48:AC48" si="234">IF(X43&gt;X44,IF(X47&gt;=X44,"Wins","Lost"),IF(X47&lt;X44,"Wins","Lost"))</f>
        <v>#REF!</v>
      </c>
      <c r="Y48" s="22" t="e">
        <f t="shared" si="234"/>
        <v>#REF!</v>
      </c>
      <c r="Z48" s="22" t="e">
        <f t="shared" si="234"/>
        <v>#REF!</v>
      </c>
      <c r="AA48" s="22" t="e">
        <f t="shared" si="234"/>
        <v>#REF!</v>
      </c>
      <c r="AB48" s="22" t="e">
        <f t="shared" si="234"/>
        <v>#REF!</v>
      </c>
      <c r="AC48" s="22" t="e">
        <f t="shared" si="234"/>
        <v>#REF!</v>
      </c>
      <c r="AD48" s="2"/>
      <c r="AE48" s="2" t="s">
        <v>320</v>
      </c>
      <c r="AF48" s="22" t="e">
        <f t="shared" ref="AF48:AG48" si="235">IF(AF43&gt;AF44,IF(AF47&gt;AF44,"Wins","Lost"),IF(AF47&lt;AF44,"Wins","Lost"))</f>
        <v>#REF!</v>
      </c>
      <c r="AG48" s="22" t="e">
        <f t="shared" si="235"/>
        <v>#REF!</v>
      </c>
      <c r="AH48" s="22" t="e">
        <f t="shared" ref="AH48:AM48" si="236">IF(AH43&gt;AH44,IF(AH47&gt;=AH44,"Wins","Lost"),IF(AH47&lt;AH44,"Wins","Lost"))</f>
        <v>#REF!</v>
      </c>
      <c r="AI48" s="22" t="e">
        <f t="shared" si="236"/>
        <v>#REF!</v>
      </c>
      <c r="AJ48" s="22" t="e">
        <f t="shared" si="236"/>
        <v>#REF!</v>
      </c>
      <c r="AK48" s="22" t="e">
        <f t="shared" si="236"/>
        <v>#REF!</v>
      </c>
      <c r="AL48" s="22" t="e">
        <f t="shared" si="236"/>
        <v>#REF!</v>
      </c>
      <c r="AM48" s="22" t="e">
        <f t="shared" si="236"/>
        <v>#REF!</v>
      </c>
      <c r="AO48" s="2" t="s">
        <v>320</v>
      </c>
      <c r="AP48" s="22" t="e">
        <f t="shared" ref="AP48:AQ48" si="237">IF(AP43&gt;AP44,IF(AP47&gt;AP44,"Wins","Lost"),IF(AP47&lt;AP44,"Wins","Lost"))</f>
        <v>#REF!</v>
      </c>
      <c r="AQ48" s="22" t="e">
        <f t="shared" si="237"/>
        <v>#REF!</v>
      </c>
      <c r="AR48" s="22" t="e">
        <f t="shared" ref="AR48:AW48" si="238">IF(AR43&gt;AR44,IF(AR47&gt;=AR44,"Wins","Lost"),IF(AR47&lt;AR44,"Wins","Lost"))</f>
        <v>#REF!</v>
      </c>
      <c r="AS48" s="22" t="e">
        <f t="shared" si="238"/>
        <v>#REF!</v>
      </c>
      <c r="AT48" s="22" t="e">
        <f t="shared" si="238"/>
        <v>#REF!</v>
      </c>
      <c r="AU48" s="22" t="e">
        <f t="shared" si="238"/>
        <v>#REF!</v>
      </c>
      <c r="AV48" s="22" t="e">
        <f t="shared" si="238"/>
        <v>#REF!</v>
      </c>
      <c r="AW48" s="22" t="e">
        <f t="shared" si="238"/>
        <v>#REF!</v>
      </c>
    </row>
    <row r="49" spans="1:49" ht="12.75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T49" s="2"/>
      <c r="AU49" s="2"/>
      <c r="AV49" s="2"/>
      <c r="AW49" s="2"/>
    </row>
    <row r="50" spans="1:49" ht="12.75" x14ac:dyDescent="0.2">
      <c r="A50" s="2" t="s">
        <v>0</v>
      </c>
      <c r="B50" s="2" t="s">
        <v>153</v>
      </c>
      <c r="C50" s="2" t="s">
        <v>165</v>
      </c>
      <c r="D50" s="2" t="s">
        <v>162</v>
      </c>
      <c r="E50" s="2" t="s">
        <v>169</v>
      </c>
      <c r="F50" s="2" t="s">
        <v>794</v>
      </c>
      <c r="G50" s="2" t="s">
        <v>797</v>
      </c>
      <c r="H50" s="2" t="s">
        <v>800</v>
      </c>
      <c r="I50" s="2" t="s">
        <v>803</v>
      </c>
      <c r="J50" s="2"/>
      <c r="K50" s="2" t="s">
        <v>0</v>
      </c>
      <c r="L50" s="2" t="s">
        <v>153</v>
      </c>
      <c r="M50" s="2" t="s">
        <v>165</v>
      </c>
      <c r="N50" s="2" t="s">
        <v>162</v>
      </c>
      <c r="O50" s="2" t="s">
        <v>169</v>
      </c>
      <c r="P50" s="2" t="s">
        <v>794</v>
      </c>
      <c r="Q50" s="2" t="s">
        <v>797</v>
      </c>
      <c r="R50" s="2" t="s">
        <v>800</v>
      </c>
      <c r="S50" s="2" t="s">
        <v>803</v>
      </c>
      <c r="T50" s="2"/>
      <c r="U50" s="2" t="s">
        <v>0</v>
      </c>
      <c r="V50" s="2" t="s">
        <v>153</v>
      </c>
      <c r="W50" s="2" t="s">
        <v>165</v>
      </c>
      <c r="X50" s="2" t="s">
        <v>162</v>
      </c>
      <c r="Y50" s="2" t="s">
        <v>169</v>
      </c>
      <c r="Z50" s="2" t="s">
        <v>794</v>
      </c>
      <c r="AA50" s="2" t="s">
        <v>797</v>
      </c>
      <c r="AB50" s="2" t="s">
        <v>800</v>
      </c>
      <c r="AC50" s="2" t="s">
        <v>803</v>
      </c>
      <c r="AD50" s="2"/>
      <c r="AE50" s="2" t="s">
        <v>0</v>
      </c>
      <c r="AF50" s="2" t="s">
        <v>153</v>
      </c>
      <c r="AG50" s="2" t="s">
        <v>165</v>
      </c>
      <c r="AH50" s="2" t="s">
        <v>162</v>
      </c>
      <c r="AI50" s="2" t="s">
        <v>169</v>
      </c>
      <c r="AJ50" s="2" t="s">
        <v>794</v>
      </c>
      <c r="AK50" s="2" t="s">
        <v>797</v>
      </c>
      <c r="AL50" s="2" t="s">
        <v>800</v>
      </c>
      <c r="AM50" s="2" t="s">
        <v>803</v>
      </c>
      <c r="AO50" s="2" t="s">
        <v>0</v>
      </c>
      <c r="AP50" s="2" t="s">
        <v>153</v>
      </c>
      <c r="AQ50" s="2" t="s">
        <v>165</v>
      </c>
      <c r="AR50" s="2" t="s">
        <v>162</v>
      </c>
      <c r="AS50" s="2" t="s">
        <v>169</v>
      </c>
      <c r="AT50" s="2" t="s">
        <v>794</v>
      </c>
      <c r="AU50" s="2" t="s">
        <v>797</v>
      </c>
      <c r="AV50" s="2" t="s">
        <v>800</v>
      </c>
      <c r="AW50" s="2" t="s">
        <v>803</v>
      </c>
    </row>
    <row r="51" spans="1:49" ht="12.75" x14ac:dyDescent="0.2">
      <c r="A51" s="2" t="e">
        <f>Bets!#REF!</f>
        <v>#REF!</v>
      </c>
      <c r="B51" s="2" t="e">
        <f>_xlfn.XLOOKUP(A51,PlayerStats!$AF:$AF,PlayerStats!$AD:$AD)</f>
        <v>#REF!</v>
      </c>
      <c r="C51" s="2" t="e">
        <f>_xlfn.XLOOKUP(A51,PlayerStats!$AF:$AF,PlayerStats!$X:$X)</f>
        <v>#REF!</v>
      </c>
      <c r="D51" s="2" t="e">
        <f>_xlfn.XLOOKUP(A51,PlayerStats!$AF:$AF,PlayerStats!$Y:$Y)</f>
        <v>#REF!</v>
      </c>
      <c r="E51" s="2" t="e">
        <f>_xlfn.XLOOKUP(A51,PlayerStats!$AF:$AF,PlayerStats!$L:$L)</f>
        <v>#REF!</v>
      </c>
      <c r="F51" s="2" t="e">
        <f>B51+D51</f>
        <v>#REF!</v>
      </c>
      <c r="G51" s="2" t="e">
        <f>B51+C51</f>
        <v>#REF!</v>
      </c>
      <c r="H51" s="2" t="e">
        <f>C51+D51</f>
        <v>#REF!</v>
      </c>
      <c r="I51" s="2" t="e">
        <f>B51+C51+D51</f>
        <v>#REF!</v>
      </c>
      <c r="J51" s="2"/>
      <c r="K51" s="2" t="e">
        <f>Bets!#REF!</f>
        <v>#REF!</v>
      </c>
      <c r="L51" s="2" t="e">
        <f>_xlfn.XLOOKUP(K51,PlayerStats!$AF:$AF,PlayerStats!$AD:$AD)</f>
        <v>#REF!</v>
      </c>
      <c r="M51" s="2" t="e">
        <f>_xlfn.XLOOKUP(K51,PlayerStats!$AF:$AF,PlayerStats!$X:$X)</f>
        <v>#REF!</v>
      </c>
      <c r="N51" s="2" t="e">
        <f>_xlfn.XLOOKUP(K51,PlayerStats!$AF:$AF,PlayerStats!$Y:$Y)</f>
        <v>#REF!</v>
      </c>
      <c r="O51" s="2" t="e">
        <f>_xlfn.XLOOKUP(K51,PlayerStats!$AF:$AF,PlayerStats!$L:$L)</f>
        <v>#REF!</v>
      </c>
      <c r="P51" s="2" t="e">
        <f>L51+N51</f>
        <v>#REF!</v>
      </c>
      <c r="Q51" s="2" t="e">
        <f>L51+M51</f>
        <v>#REF!</v>
      </c>
      <c r="R51" s="2" t="e">
        <f>M51+N51</f>
        <v>#REF!</v>
      </c>
      <c r="S51" s="2" t="e">
        <f>L51+M51+N51</f>
        <v>#REF!</v>
      </c>
      <c r="T51" s="2"/>
      <c r="U51" s="2" t="e">
        <f>Bets!#REF!</f>
        <v>#REF!</v>
      </c>
      <c r="V51" s="2" t="e">
        <f>_xlfn.XLOOKUP(U51,PlayerStats!$AF:$AF,PlayerStats!$AD:$AD)</f>
        <v>#REF!</v>
      </c>
      <c r="W51" s="2" t="e">
        <f>_xlfn.XLOOKUP(U51,PlayerStats!$AF:$AF,PlayerStats!$X:$X)</f>
        <v>#REF!</v>
      </c>
      <c r="X51" s="2" t="e">
        <f>_xlfn.XLOOKUP(U51,PlayerStats!$AF:$AF,PlayerStats!$Y:$Y)</f>
        <v>#REF!</v>
      </c>
      <c r="Y51" s="2" t="e">
        <f>_xlfn.XLOOKUP(U51,PlayerStats!$AF:$AF,PlayerStats!$L:$L)</f>
        <v>#REF!</v>
      </c>
      <c r="Z51" s="2" t="e">
        <f>V51+X51</f>
        <v>#REF!</v>
      </c>
      <c r="AA51" s="2" t="e">
        <f>V51+W51</f>
        <v>#REF!</v>
      </c>
      <c r="AB51" s="2" t="e">
        <f>W51+X51</f>
        <v>#REF!</v>
      </c>
      <c r="AC51" s="2" t="e">
        <f>V51+W51+X51</f>
        <v>#REF!</v>
      </c>
      <c r="AD51" s="2"/>
      <c r="AE51" s="2" t="e">
        <f>Bets!#REF!</f>
        <v>#REF!</v>
      </c>
      <c r="AF51" s="2" t="e">
        <f>_xlfn.XLOOKUP(AE51,PlayerStats!$AF:$AF,PlayerStats!$AD:$AD)</f>
        <v>#REF!</v>
      </c>
      <c r="AG51" s="2" t="e">
        <f>_xlfn.XLOOKUP(AE51,PlayerStats!$AF:$AF,PlayerStats!$X:$X)</f>
        <v>#REF!</v>
      </c>
      <c r="AH51" s="2" t="e">
        <f>_xlfn.XLOOKUP(AE51,PlayerStats!$AF:$AF,PlayerStats!$Y:$Y)</f>
        <v>#REF!</v>
      </c>
      <c r="AI51" s="2" t="e">
        <f>_xlfn.XLOOKUP(AE51,PlayerStats!$AF:$AF,PlayerStats!$L:$L)</f>
        <v>#REF!</v>
      </c>
      <c r="AJ51" s="2" t="e">
        <f>AF51+AH51</f>
        <v>#REF!</v>
      </c>
      <c r="AK51" s="2" t="e">
        <f>AF51+AG51</f>
        <v>#REF!</v>
      </c>
      <c r="AL51" s="2" t="e">
        <f>AG51+AH51</f>
        <v>#REF!</v>
      </c>
      <c r="AM51" s="2" t="e">
        <f>AF51+AG51+AH51</f>
        <v>#REF!</v>
      </c>
      <c r="AO51" s="2" t="e">
        <f>Bets!#REF!</f>
        <v>#REF!</v>
      </c>
      <c r="AP51" s="2" t="e">
        <f>_xlfn.XLOOKUP(AO51,PlayerStats!$AF:$AF,PlayerStats!$AD:$AD)</f>
        <v>#REF!</v>
      </c>
      <c r="AQ51" s="2" t="e">
        <f>_xlfn.XLOOKUP(AO51,PlayerStats!$AF:$AF,PlayerStats!$X:$X)</f>
        <v>#REF!</v>
      </c>
      <c r="AR51" s="2" t="e">
        <f>_xlfn.XLOOKUP(AO51,PlayerStats!$AF:$AF,PlayerStats!$Y:$Y)</f>
        <v>#REF!</v>
      </c>
      <c r="AS51" s="2" t="e">
        <f>_xlfn.XLOOKUP(AO51,PlayerStats!$AF:$AF,PlayerStats!$L:$L)</f>
        <v>#REF!</v>
      </c>
      <c r="AT51" s="2" t="e">
        <f>AP51+AR51</f>
        <v>#REF!</v>
      </c>
      <c r="AU51" s="2" t="e">
        <f>AP51+AQ51</f>
        <v>#REF!</v>
      </c>
      <c r="AV51" s="2" t="e">
        <f>AQ51+AR51</f>
        <v>#REF!</v>
      </c>
      <c r="AW51" s="2" t="e">
        <f>AP51+AQ51+AR51</f>
        <v>#REF!</v>
      </c>
    </row>
    <row r="52" spans="1:49" ht="12.75" x14ac:dyDescent="0.2">
      <c r="A52" s="2" t="s">
        <v>317</v>
      </c>
      <c r="B52" s="2" t="str">
        <f>IFERROR(VALUE(SUBSTITUTE(SUBSTITUTE(_xlfn.XLOOKUP(A51,Bets!$A:$A,Bets!$B:$B),"O",""),"U","")),"")</f>
        <v/>
      </c>
      <c r="C52" s="2" t="str">
        <f>IFERROR(VALUE(SUBSTITUTE(SUBSTITUTE(_xlfn.XLOOKUP(A51,Bets!$D:$D,Bets!$E:$E),"O",""),"U","")),"")</f>
        <v/>
      </c>
      <c r="D52" s="2" t="str">
        <f>IFERROR(VALUE(SUBSTITUTE(SUBSTITUTE(_xlfn.XLOOKUP(A51,Bets!$G:$G,Bets!$H:$H),"O",""),"U","")),"")</f>
        <v/>
      </c>
      <c r="E52" s="2" t="str">
        <f>IFERROR(VALUE(SUBSTITUTE(SUBSTITUTE(_xlfn.XLOOKUP(A51,Bets!$J:$J,Bets!$K:$K),"O",""),"U","")),"")</f>
        <v/>
      </c>
      <c r="F52" s="2" t="str">
        <f>IFERROR(VALUE(SUBSTITUTE(SUBSTITUTE(_xlfn.XLOOKUP(A51,Bets!$M:$M,Bets!$N:$N),"O",""),"U","")),"")</f>
        <v/>
      </c>
      <c r="G52" s="2" t="str">
        <f>IFERROR(VALUE(SUBSTITUTE(SUBSTITUTE(_xlfn.XLOOKUP(A51,Bets!$P:$P,Bets!$Q:$Q),"O",""),"U","")),"")</f>
        <v/>
      </c>
      <c r="H52" s="2" t="str">
        <f>IFERROR(VALUE(SUBSTITUTE(SUBSTITUTE(_xlfn.XLOOKUP(A51,Bets!$S:$S,Bets!$T:$T),"O",""),"U","")),"")</f>
        <v/>
      </c>
      <c r="I52" s="2" t="str">
        <f>IFERROR(VALUE(SUBSTITUTE(SUBSTITUTE(_xlfn.XLOOKUP(A51,Bets!$V:$V,Bets!$W:$W),"O",""),"U","")),"")</f>
        <v/>
      </c>
      <c r="J52" s="2"/>
      <c r="K52" s="2" t="s">
        <v>317</v>
      </c>
      <c r="L52" s="2" t="str">
        <f>IFERROR(VALUE(SUBSTITUTE(SUBSTITUTE(_xlfn.XLOOKUP(K51,Bets!$A:$A,Bets!$B:$B),"O",""),"U","")),"")</f>
        <v/>
      </c>
      <c r="M52" s="2" t="str">
        <f>IFERROR(VALUE(SUBSTITUTE(SUBSTITUTE(_xlfn.XLOOKUP(K51,Bets!$D:$D,Bets!$E:$E),"O",""),"U","")),"")</f>
        <v/>
      </c>
      <c r="N52" s="2" t="str">
        <f>IFERROR(VALUE(SUBSTITUTE(SUBSTITUTE(_xlfn.XLOOKUP(K51,Bets!$G:$G,Bets!$H:$H),"O",""),"U","")),"")</f>
        <v/>
      </c>
      <c r="O52" s="2" t="str">
        <f>IFERROR(VALUE(SUBSTITUTE(SUBSTITUTE(_xlfn.XLOOKUP(K51,Bets!$J:$J,Bets!$K:$K),"O",""),"U","")),"")</f>
        <v/>
      </c>
      <c r="P52" s="2" t="str">
        <f>IFERROR(VALUE(SUBSTITUTE(SUBSTITUTE(_xlfn.XLOOKUP(K51,Bets!$M:$M,Bets!$N:$N),"O",""),"U","")),"")</f>
        <v/>
      </c>
      <c r="Q52" s="2" t="str">
        <f>IFERROR(VALUE(SUBSTITUTE(SUBSTITUTE(_xlfn.XLOOKUP(K51,Bets!$P:$P,Bets!$Q:$Q),"O",""),"U","")),"")</f>
        <v/>
      </c>
      <c r="R52" s="2" t="str">
        <f>IFERROR(VALUE(SUBSTITUTE(SUBSTITUTE(_xlfn.XLOOKUP(K51,Bets!$S:$S,Bets!$T:$T),"O",""),"U","")),"")</f>
        <v/>
      </c>
      <c r="S52" s="2" t="str">
        <f>IFERROR(VALUE(SUBSTITUTE(SUBSTITUTE(_xlfn.XLOOKUP(K51,Bets!$V:$V,Bets!$W:$W),"O",""),"U","")),"")</f>
        <v/>
      </c>
      <c r="U52" s="2" t="s">
        <v>317</v>
      </c>
      <c r="V52" s="2" t="str">
        <f>IFERROR(VALUE(SUBSTITUTE(SUBSTITUTE(_xlfn.XLOOKUP(U51,Bets!$A:$A,Bets!$B:$B),"O",""),"U","")),"")</f>
        <v/>
      </c>
      <c r="W52" s="2" t="str">
        <f>IFERROR(VALUE(SUBSTITUTE(SUBSTITUTE(_xlfn.XLOOKUP(U51,Bets!$D:$D,Bets!$E:$E),"O",""),"U","")),"")</f>
        <v/>
      </c>
      <c r="X52" s="2" t="str">
        <f>IFERROR(VALUE(SUBSTITUTE(SUBSTITUTE(_xlfn.XLOOKUP(U51,Bets!$G:$G,Bets!$H:$H),"O",""),"U","")),"")</f>
        <v/>
      </c>
      <c r="Y52" s="2" t="str">
        <f>IFERROR(VALUE(SUBSTITUTE(SUBSTITUTE(_xlfn.XLOOKUP(U51,Bets!$J:$J,Bets!$K:$K),"O",""),"U","")),"")</f>
        <v/>
      </c>
      <c r="Z52" s="2" t="str">
        <f>IFERROR(VALUE(SUBSTITUTE(SUBSTITUTE(_xlfn.XLOOKUP(U51,Bets!$M:$M,Bets!$N:$N),"O",""),"U","")),"")</f>
        <v/>
      </c>
      <c r="AA52" s="2" t="str">
        <f>IFERROR(VALUE(SUBSTITUTE(SUBSTITUTE(_xlfn.XLOOKUP(U51,Bets!$P:$P,Bets!$Q:$Q),"O",""),"U","")),"")</f>
        <v/>
      </c>
      <c r="AB52" s="2" t="str">
        <f>IFERROR(VALUE(SUBSTITUTE(SUBSTITUTE(_xlfn.XLOOKUP(U51,Bets!$S:$S,Bets!$T:$T),"O",""),"U","")),"")</f>
        <v/>
      </c>
      <c r="AC52" s="2" t="str">
        <f>IFERROR(VALUE(SUBSTITUTE(SUBSTITUTE(_xlfn.XLOOKUP(U51,Bets!$V:$V,Bets!$W:$W),"O",""),"U","")),"")</f>
        <v/>
      </c>
      <c r="AD52" s="2"/>
      <c r="AE52" s="2" t="s">
        <v>317</v>
      </c>
      <c r="AF52" s="2" t="str">
        <f>IFERROR(VALUE(SUBSTITUTE(SUBSTITUTE(_xlfn.XLOOKUP(AE51,Bets!$A:$A,Bets!$B:$B),"O",""),"U","")),"")</f>
        <v/>
      </c>
      <c r="AG52" s="2" t="str">
        <f>IFERROR(VALUE(SUBSTITUTE(SUBSTITUTE(_xlfn.XLOOKUP(AE51,Bets!$D:$D,Bets!$E:$E),"O",""),"U","")),"")</f>
        <v/>
      </c>
      <c r="AH52" s="2" t="str">
        <f>IFERROR(VALUE(SUBSTITUTE(SUBSTITUTE(_xlfn.XLOOKUP(AE51,Bets!$G:$G,Bets!$H:$H),"O",""),"U","")),"")</f>
        <v/>
      </c>
      <c r="AI52" s="2" t="str">
        <f>IFERROR(VALUE(SUBSTITUTE(SUBSTITUTE(_xlfn.XLOOKUP(AE51,Bets!$J:$J,Bets!$K:$K),"O",""),"U","")),"")</f>
        <v/>
      </c>
      <c r="AJ52" s="2" t="str">
        <f>IFERROR(VALUE(SUBSTITUTE(SUBSTITUTE(_xlfn.XLOOKUP(AE51,Bets!$M:$M,Bets!$N:$N),"O",""),"U","")),"")</f>
        <v/>
      </c>
      <c r="AK52" s="2" t="str">
        <f>IFERROR(VALUE(SUBSTITUTE(SUBSTITUTE(_xlfn.XLOOKUP(AE51,Bets!$P:$P,Bets!$Q:$Q),"O",""),"U","")),"")</f>
        <v/>
      </c>
      <c r="AL52" s="2" t="str">
        <f>IFERROR(VALUE(SUBSTITUTE(SUBSTITUTE(_xlfn.XLOOKUP(AE51,Bets!$S:$S,Bets!$T:$T),"O",""),"U","")),"")</f>
        <v/>
      </c>
      <c r="AM52" s="2" t="str">
        <f>IFERROR(VALUE(SUBSTITUTE(SUBSTITUTE(_xlfn.XLOOKUP(AE51,Bets!$V:$V,Bets!$W:$W),"O",""),"U","")),"")</f>
        <v/>
      </c>
      <c r="AO52" s="2" t="s">
        <v>317</v>
      </c>
      <c r="AP52" s="2" t="str">
        <f>IFERROR(VALUE(SUBSTITUTE(SUBSTITUTE(_xlfn.XLOOKUP(AO51,Bets!$A:$A,Bets!$B:$B),"O",""),"U","")),"")</f>
        <v/>
      </c>
      <c r="AQ52" s="2" t="str">
        <f>IFERROR(VALUE(SUBSTITUTE(SUBSTITUTE(_xlfn.XLOOKUP(AO51,Bets!$D:$D,Bets!$E:$E),"O",""),"U","")),"")</f>
        <v/>
      </c>
      <c r="AR52" s="2" t="str">
        <f>IFERROR(VALUE(SUBSTITUTE(SUBSTITUTE(_xlfn.XLOOKUP(AO51,Bets!$G:$G,Bets!$H:$H),"O",""),"U","")),"")</f>
        <v/>
      </c>
      <c r="AS52" s="2" t="str">
        <f>IFERROR(VALUE(SUBSTITUTE(SUBSTITUTE(_xlfn.XLOOKUP(AO51,Bets!$J:$J,Bets!$K:$K),"O",""),"U","")),"")</f>
        <v/>
      </c>
      <c r="AT52" s="2" t="str">
        <f>IFERROR(VALUE(SUBSTITUTE(SUBSTITUTE(_xlfn.XLOOKUP(AO51,Bets!$M:$M,Bets!$N:$N),"O",""),"U","")),"")</f>
        <v/>
      </c>
      <c r="AU52" s="2" t="str">
        <f>IFERROR(VALUE(SUBSTITUTE(SUBSTITUTE(_xlfn.XLOOKUP(AO51,Bets!$P:$P,Bets!$Q:$Q),"O",""),"U","")),"")</f>
        <v/>
      </c>
      <c r="AV52" s="2" t="str">
        <f>IFERROR(VALUE(SUBSTITUTE(SUBSTITUTE(_xlfn.XLOOKUP(AO51,Bets!$S:$S,Bets!$T:$T),"O",""),"U","")),"")</f>
        <v/>
      </c>
      <c r="AW52" s="2" t="str">
        <f>IFERROR(VALUE(SUBSTITUTE(SUBSTITUTE(_xlfn.XLOOKUP(AO51,Bets!$V:$V,Bets!$W:$W),"O",""),"U","")),"")</f>
        <v/>
      </c>
    </row>
    <row r="53" spans="1:49" ht="12.75" x14ac:dyDescent="0.2">
      <c r="A53" s="2" t="s">
        <v>318</v>
      </c>
      <c r="B53" s="22" t="str">
        <f t="shared" ref="B53:E53" si="239">IFERROR(1-(B52/B51),"")</f>
        <v/>
      </c>
      <c r="C53" s="22" t="str">
        <f t="shared" si="239"/>
        <v/>
      </c>
      <c r="D53" s="22" t="str">
        <f t="shared" si="239"/>
        <v/>
      </c>
      <c r="E53" s="22" t="str">
        <f t="shared" si="239"/>
        <v/>
      </c>
      <c r="F53" s="22" t="str">
        <f t="shared" ref="F53" si="240">IFERROR(1-(F52/F51),"")</f>
        <v/>
      </c>
      <c r="G53" s="22" t="str">
        <f t="shared" ref="G53" si="241">IFERROR(1-(G52/G51),"")</f>
        <v/>
      </c>
      <c r="H53" s="22" t="str">
        <f t="shared" ref="H53" si="242">IFERROR(1-(H52/H51),"")</f>
        <v/>
      </c>
      <c r="I53" s="22" t="str">
        <f t="shared" ref="I53" si="243">IFERROR(1-(I52/I51),"")</f>
        <v/>
      </c>
      <c r="J53" s="2"/>
      <c r="K53" s="2" t="s">
        <v>318</v>
      </c>
      <c r="L53" s="22" t="str">
        <f t="shared" ref="L53:O53" si="244">IFERROR(1-(L52/L51),"")</f>
        <v/>
      </c>
      <c r="M53" s="22" t="str">
        <f t="shared" si="244"/>
        <v/>
      </c>
      <c r="N53" s="22" t="str">
        <f t="shared" si="244"/>
        <v/>
      </c>
      <c r="O53" s="22" t="str">
        <f t="shared" si="244"/>
        <v/>
      </c>
      <c r="P53" s="22" t="str">
        <f t="shared" ref="P53" si="245">IFERROR(1-(P52/P51),"")</f>
        <v/>
      </c>
      <c r="Q53" s="22" t="str">
        <f t="shared" ref="Q53" si="246">IFERROR(1-(Q52/Q51),"")</f>
        <v/>
      </c>
      <c r="R53" s="22" t="str">
        <f t="shared" ref="R53" si="247">IFERROR(1-(R52/R51),"")</f>
        <v/>
      </c>
      <c r="S53" s="22" t="str">
        <f t="shared" ref="S53" si="248">IFERROR(1-(S52/S51),"")</f>
        <v/>
      </c>
      <c r="T53" s="2"/>
      <c r="U53" s="2" t="s">
        <v>318</v>
      </c>
      <c r="V53" s="22" t="str">
        <f t="shared" ref="V53:Y53" si="249">IFERROR(1-(V52/V51),"")</f>
        <v/>
      </c>
      <c r="W53" s="22" t="str">
        <f t="shared" si="249"/>
        <v/>
      </c>
      <c r="X53" s="22" t="str">
        <f t="shared" si="249"/>
        <v/>
      </c>
      <c r="Y53" s="22" t="str">
        <f t="shared" si="249"/>
        <v/>
      </c>
      <c r="Z53" s="22" t="str">
        <f t="shared" ref="Z53" si="250">IFERROR(1-(Z52/Z51),"")</f>
        <v/>
      </c>
      <c r="AA53" s="22" t="str">
        <f t="shared" ref="AA53" si="251">IFERROR(1-(AA52/AA51),"")</f>
        <v/>
      </c>
      <c r="AB53" s="22" t="str">
        <f t="shared" ref="AB53" si="252">IFERROR(1-(AB52/AB51),"")</f>
        <v/>
      </c>
      <c r="AC53" s="22" t="str">
        <f t="shared" ref="AC53" si="253">IFERROR(1-(AC52/AC51),"")</f>
        <v/>
      </c>
      <c r="AD53" s="2"/>
      <c r="AE53" s="2" t="s">
        <v>318</v>
      </c>
      <c r="AF53" s="22" t="str">
        <f t="shared" ref="AF53:AI53" si="254">IFERROR(1-(AF52/AF51),"")</f>
        <v/>
      </c>
      <c r="AG53" s="22" t="str">
        <f t="shared" si="254"/>
        <v/>
      </c>
      <c r="AH53" s="22" t="str">
        <f t="shared" si="254"/>
        <v/>
      </c>
      <c r="AI53" s="22" t="str">
        <f t="shared" si="254"/>
        <v/>
      </c>
      <c r="AJ53" s="22" t="str">
        <f t="shared" ref="AJ53" si="255">IFERROR(1-(AJ52/AJ51),"")</f>
        <v/>
      </c>
      <c r="AK53" s="22" t="str">
        <f t="shared" ref="AK53" si="256">IFERROR(1-(AK52/AK51),"")</f>
        <v/>
      </c>
      <c r="AL53" s="22" t="str">
        <f t="shared" ref="AL53" si="257">IFERROR(1-(AL52/AL51),"")</f>
        <v/>
      </c>
      <c r="AM53" s="22" t="str">
        <f t="shared" ref="AM53" si="258">IFERROR(1-(AM52/AM51),"")</f>
        <v/>
      </c>
      <c r="AO53" s="2" t="s">
        <v>318</v>
      </c>
      <c r="AP53" s="22" t="str">
        <f t="shared" ref="AP53:AS53" si="259">IFERROR(1-(AP52/AP51),"")</f>
        <v/>
      </c>
      <c r="AQ53" s="22" t="str">
        <f t="shared" si="259"/>
        <v/>
      </c>
      <c r="AR53" s="22" t="str">
        <f t="shared" si="259"/>
        <v/>
      </c>
      <c r="AS53" s="22" t="str">
        <f t="shared" si="259"/>
        <v/>
      </c>
      <c r="AT53" s="22" t="str">
        <f t="shared" ref="AT53" si="260">IFERROR(1-(AT52/AT51),"")</f>
        <v/>
      </c>
      <c r="AU53" s="22" t="str">
        <f t="shared" ref="AU53" si="261">IFERROR(1-(AU52/AU51),"")</f>
        <v/>
      </c>
      <c r="AV53" s="22" t="str">
        <f t="shared" ref="AV53" si="262">IFERROR(1-(AV52/AV51),"")</f>
        <v/>
      </c>
      <c r="AW53" s="22" t="str">
        <f t="shared" ref="AW53" si="263">IFERROR(1-(AW52/AW51),"")</f>
        <v/>
      </c>
    </row>
    <row r="54" spans="1:49" ht="12.75" x14ac:dyDescent="0.2">
      <c r="A54" s="2" t="s">
        <v>223</v>
      </c>
      <c r="B54" s="22" t="str">
        <f t="shared" ref="B54:I54" si="264">IFERROR(1-(B51/B52),"")</f>
        <v/>
      </c>
      <c r="C54" s="22" t="str">
        <f t="shared" si="264"/>
        <v/>
      </c>
      <c r="D54" s="22" t="str">
        <f t="shared" si="264"/>
        <v/>
      </c>
      <c r="E54" s="22" t="str">
        <f t="shared" si="264"/>
        <v/>
      </c>
      <c r="F54" s="22" t="str">
        <f t="shared" si="264"/>
        <v/>
      </c>
      <c r="G54" s="22" t="str">
        <f t="shared" si="264"/>
        <v/>
      </c>
      <c r="H54" s="22" t="str">
        <f t="shared" si="264"/>
        <v/>
      </c>
      <c r="I54" s="22" t="str">
        <f t="shared" si="264"/>
        <v/>
      </c>
      <c r="J54" s="2"/>
      <c r="K54" s="2" t="s">
        <v>223</v>
      </c>
      <c r="L54" s="22" t="str">
        <f t="shared" ref="L54:S54" si="265">IFERROR(1-(L51/L52),"")</f>
        <v/>
      </c>
      <c r="M54" s="22" t="str">
        <f t="shared" si="265"/>
        <v/>
      </c>
      <c r="N54" s="22" t="str">
        <f t="shared" si="265"/>
        <v/>
      </c>
      <c r="O54" s="22" t="str">
        <f t="shared" si="265"/>
        <v/>
      </c>
      <c r="P54" s="22" t="str">
        <f t="shared" si="265"/>
        <v/>
      </c>
      <c r="Q54" s="22" t="str">
        <f t="shared" si="265"/>
        <v/>
      </c>
      <c r="R54" s="22" t="str">
        <f t="shared" si="265"/>
        <v/>
      </c>
      <c r="S54" s="22" t="str">
        <f t="shared" si="265"/>
        <v/>
      </c>
      <c r="T54" s="2"/>
      <c r="U54" s="2" t="s">
        <v>223</v>
      </c>
      <c r="V54" s="22" t="str">
        <f t="shared" ref="V54:AC54" si="266">IFERROR(1-(V51/V52),"")</f>
        <v/>
      </c>
      <c r="W54" s="22" t="str">
        <f t="shared" si="266"/>
        <v/>
      </c>
      <c r="X54" s="22" t="str">
        <f t="shared" si="266"/>
        <v/>
      </c>
      <c r="Y54" s="22" t="str">
        <f t="shared" si="266"/>
        <v/>
      </c>
      <c r="Z54" s="22" t="str">
        <f t="shared" si="266"/>
        <v/>
      </c>
      <c r="AA54" s="22" t="str">
        <f t="shared" si="266"/>
        <v/>
      </c>
      <c r="AB54" s="22" t="str">
        <f t="shared" si="266"/>
        <v/>
      </c>
      <c r="AC54" s="22" t="str">
        <f t="shared" si="266"/>
        <v/>
      </c>
      <c r="AD54" s="2"/>
      <c r="AE54" s="2" t="s">
        <v>223</v>
      </c>
      <c r="AF54" s="22" t="str">
        <f t="shared" ref="AF54:AM54" si="267">IFERROR(1-(AF51/AF52),"")</f>
        <v/>
      </c>
      <c r="AG54" s="22" t="str">
        <f t="shared" si="267"/>
        <v/>
      </c>
      <c r="AH54" s="22" t="str">
        <f t="shared" si="267"/>
        <v/>
      </c>
      <c r="AI54" s="22" t="str">
        <f t="shared" si="267"/>
        <v/>
      </c>
      <c r="AJ54" s="22" t="str">
        <f t="shared" si="267"/>
        <v/>
      </c>
      <c r="AK54" s="22" t="str">
        <f t="shared" si="267"/>
        <v/>
      </c>
      <c r="AL54" s="22" t="str">
        <f t="shared" si="267"/>
        <v/>
      </c>
      <c r="AM54" s="22" t="str">
        <f t="shared" si="267"/>
        <v/>
      </c>
      <c r="AO54" s="2" t="s">
        <v>223</v>
      </c>
      <c r="AP54" s="22" t="str">
        <f t="shared" ref="AP54:AW54" si="268">IFERROR(1-(AP51/AP52),"")</f>
        <v/>
      </c>
      <c r="AQ54" s="22" t="str">
        <f t="shared" si="268"/>
        <v/>
      </c>
      <c r="AR54" s="22" t="str">
        <f t="shared" si="268"/>
        <v/>
      </c>
      <c r="AS54" s="22" t="str">
        <f t="shared" si="268"/>
        <v/>
      </c>
      <c r="AT54" s="22" t="str">
        <f t="shared" si="268"/>
        <v/>
      </c>
      <c r="AU54" s="22" t="str">
        <f t="shared" si="268"/>
        <v/>
      </c>
      <c r="AV54" s="22" t="str">
        <f t="shared" si="268"/>
        <v/>
      </c>
      <c r="AW54" s="22" t="str">
        <f t="shared" si="268"/>
        <v/>
      </c>
    </row>
    <row r="55" spans="1:49" ht="12.75" x14ac:dyDescent="0.2">
      <c r="A55" s="23" t="s">
        <v>319</v>
      </c>
      <c r="B55" s="23"/>
      <c r="C55" s="23"/>
      <c r="D55" s="23"/>
      <c r="E55" s="23"/>
      <c r="F55" s="23"/>
      <c r="G55" s="23"/>
      <c r="H55" s="23"/>
      <c r="I55" s="23"/>
      <c r="J55" s="23"/>
      <c r="K55" s="23" t="s">
        <v>319</v>
      </c>
      <c r="L55" s="23"/>
      <c r="M55" s="23"/>
      <c r="N55" s="23"/>
      <c r="O55" s="23"/>
      <c r="P55" s="23"/>
      <c r="Q55" s="23"/>
      <c r="R55" s="23"/>
      <c r="S55" s="23"/>
      <c r="T55" s="2"/>
      <c r="U55" s="23" t="s">
        <v>319</v>
      </c>
      <c r="V55" s="23"/>
      <c r="W55" s="23"/>
      <c r="X55" s="23"/>
      <c r="Y55" s="23"/>
      <c r="Z55" s="23"/>
      <c r="AA55" s="23"/>
      <c r="AB55" s="23"/>
      <c r="AC55" s="23"/>
      <c r="AD55" s="23"/>
      <c r="AE55" s="23" t="s">
        <v>319</v>
      </c>
      <c r="AF55" s="23"/>
      <c r="AG55" s="23"/>
      <c r="AH55" s="23"/>
      <c r="AI55" s="23"/>
      <c r="AJ55" s="23"/>
      <c r="AK55" s="23"/>
      <c r="AL55" s="23"/>
      <c r="AM55" s="23"/>
      <c r="AO55" s="23" t="s">
        <v>319</v>
      </c>
      <c r="AP55" s="23"/>
      <c r="AQ55" s="23"/>
      <c r="AR55" s="23"/>
      <c r="AS55" s="23"/>
      <c r="AT55" s="23"/>
      <c r="AU55" s="23"/>
      <c r="AV55" s="23"/>
      <c r="AW55" s="23"/>
    </row>
    <row r="56" spans="1:49" ht="12.75" x14ac:dyDescent="0.2">
      <c r="A56" s="2" t="s">
        <v>320</v>
      </c>
      <c r="B56" s="22" t="e">
        <f t="shared" ref="B56:C56" si="269">IF(B51&gt;B52,IF(B55&gt;B52,"Wins","Lost"),IF(B55&lt;B52,"Wins","Lost"))</f>
        <v>#REF!</v>
      </c>
      <c r="C56" s="22" t="e">
        <f t="shared" si="269"/>
        <v>#REF!</v>
      </c>
      <c r="D56" s="22" t="e">
        <f t="shared" ref="D56:I56" si="270">IF(D51&gt;D52,IF(D55&gt;=D52,"Wins","Lost"),IF(D55&lt;D52,"Wins","Lost"))</f>
        <v>#REF!</v>
      </c>
      <c r="E56" s="22" t="e">
        <f t="shared" si="270"/>
        <v>#REF!</v>
      </c>
      <c r="F56" s="22" t="e">
        <f t="shared" si="270"/>
        <v>#REF!</v>
      </c>
      <c r="G56" s="22" t="e">
        <f t="shared" si="270"/>
        <v>#REF!</v>
      </c>
      <c r="H56" s="22" t="e">
        <f t="shared" si="270"/>
        <v>#REF!</v>
      </c>
      <c r="I56" s="22" t="e">
        <f t="shared" si="270"/>
        <v>#REF!</v>
      </c>
      <c r="J56" s="2"/>
      <c r="K56" s="2" t="s">
        <v>320</v>
      </c>
      <c r="L56" s="22" t="e">
        <f t="shared" ref="L56:M56" si="271">IF(L51&gt;L52,IF(L55&gt;L52,"Wins","Lost"),IF(L55&lt;L52,"Wins","Lost"))</f>
        <v>#REF!</v>
      </c>
      <c r="M56" s="22" t="e">
        <f t="shared" si="271"/>
        <v>#REF!</v>
      </c>
      <c r="N56" s="22" t="e">
        <f t="shared" ref="N56:S56" si="272">IF(N51&gt;N52,IF(N55&gt;=N52,"Wins","Lost"),IF(N55&lt;N52,"Wins","Lost"))</f>
        <v>#REF!</v>
      </c>
      <c r="O56" s="22" t="e">
        <f t="shared" si="272"/>
        <v>#REF!</v>
      </c>
      <c r="P56" s="22" t="e">
        <f t="shared" si="272"/>
        <v>#REF!</v>
      </c>
      <c r="Q56" s="22" t="e">
        <f t="shared" si="272"/>
        <v>#REF!</v>
      </c>
      <c r="R56" s="22" t="e">
        <f t="shared" si="272"/>
        <v>#REF!</v>
      </c>
      <c r="S56" s="22" t="e">
        <f t="shared" si="272"/>
        <v>#REF!</v>
      </c>
      <c r="T56" s="2"/>
      <c r="U56" s="2" t="s">
        <v>320</v>
      </c>
      <c r="V56" s="22" t="e">
        <f t="shared" ref="V56:W56" si="273">IF(V51&gt;V52,IF(V55&gt;V52,"Wins","Lost"),IF(V55&lt;V52,"Wins","Lost"))</f>
        <v>#REF!</v>
      </c>
      <c r="W56" s="22" t="e">
        <f t="shared" si="273"/>
        <v>#REF!</v>
      </c>
      <c r="X56" s="22" t="e">
        <f t="shared" ref="X56:AC56" si="274">IF(X51&gt;X52,IF(X55&gt;=X52,"Wins","Lost"),IF(X55&lt;X52,"Wins","Lost"))</f>
        <v>#REF!</v>
      </c>
      <c r="Y56" s="22" t="e">
        <f t="shared" si="274"/>
        <v>#REF!</v>
      </c>
      <c r="Z56" s="22" t="e">
        <f t="shared" si="274"/>
        <v>#REF!</v>
      </c>
      <c r="AA56" s="22" t="e">
        <f t="shared" si="274"/>
        <v>#REF!</v>
      </c>
      <c r="AB56" s="22" t="e">
        <f t="shared" si="274"/>
        <v>#REF!</v>
      </c>
      <c r="AC56" s="22" t="e">
        <f t="shared" si="274"/>
        <v>#REF!</v>
      </c>
      <c r="AD56" s="2"/>
      <c r="AE56" s="2" t="s">
        <v>320</v>
      </c>
      <c r="AF56" s="22" t="e">
        <f t="shared" ref="AF56:AG56" si="275">IF(AF51&gt;AF52,IF(AF55&gt;AF52,"Wins","Lost"),IF(AF55&lt;AF52,"Wins","Lost"))</f>
        <v>#REF!</v>
      </c>
      <c r="AG56" s="22" t="e">
        <f t="shared" si="275"/>
        <v>#REF!</v>
      </c>
      <c r="AH56" s="22" t="e">
        <f t="shared" ref="AH56:AM56" si="276">IF(AH51&gt;AH52,IF(AH55&gt;=AH52,"Wins","Lost"),IF(AH55&lt;AH52,"Wins","Lost"))</f>
        <v>#REF!</v>
      </c>
      <c r="AI56" s="22" t="e">
        <f t="shared" si="276"/>
        <v>#REF!</v>
      </c>
      <c r="AJ56" s="22" t="e">
        <f t="shared" si="276"/>
        <v>#REF!</v>
      </c>
      <c r="AK56" s="22" t="e">
        <f t="shared" si="276"/>
        <v>#REF!</v>
      </c>
      <c r="AL56" s="22" t="e">
        <f t="shared" si="276"/>
        <v>#REF!</v>
      </c>
      <c r="AM56" s="22" t="e">
        <f t="shared" si="276"/>
        <v>#REF!</v>
      </c>
      <c r="AO56" s="2" t="s">
        <v>320</v>
      </c>
      <c r="AP56" s="22" t="e">
        <f t="shared" ref="AP56:AQ56" si="277">IF(AP51&gt;AP52,IF(AP55&gt;AP52,"Wins","Lost"),IF(AP55&lt;AP52,"Wins","Lost"))</f>
        <v>#REF!</v>
      </c>
      <c r="AQ56" s="22" t="e">
        <f t="shared" si="277"/>
        <v>#REF!</v>
      </c>
      <c r="AR56" s="22" t="e">
        <f t="shared" ref="AR56:AW56" si="278">IF(AR51&gt;AR52,IF(AR55&gt;=AR52,"Wins","Lost"),IF(AR55&lt;AR52,"Wins","Lost"))</f>
        <v>#REF!</v>
      </c>
      <c r="AS56" s="22" t="e">
        <f t="shared" si="278"/>
        <v>#REF!</v>
      </c>
      <c r="AT56" s="22" t="e">
        <f t="shared" si="278"/>
        <v>#REF!</v>
      </c>
      <c r="AU56" s="22" t="e">
        <f t="shared" si="278"/>
        <v>#REF!</v>
      </c>
      <c r="AV56" s="22" t="e">
        <f t="shared" si="278"/>
        <v>#REF!</v>
      </c>
      <c r="AW56" s="22" t="e">
        <f t="shared" si="278"/>
        <v>#REF!</v>
      </c>
    </row>
    <row r="57" spans="1:49" ht="12.75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T57" s="2"/>
      <c r="AU57" s="2"/>
      <c r="AV57" s="2"/>
      <c r="AW57" s="2"/>
    </row>
    <row r="58" spans="1:49" ht="12.75" x14ac:dyDescent="0.2">
      <c r="A58" s="2" t="s">
        <v>0</v>
      </c>
      <c r="B58" s="2" t="s">
        <v>153</v>
      </c>
      <c r="C58" s="2" t="s">
        <v>165</v>
      </c>
      <c r="D58" s="2" t="s">
        <v>162</v>
      </c>
      <c r="E58" s="2" t="s">
        <v>169</v>
      </c>
      <c r="F58" s="2" t="s">
        <v>794</v>
      </c>
      <c r="G58" s="2" t="s">
        <v>797</v>
      </c>
      <c r="H58" s="2" t="s">
        <v>800</v>
      </c>
      <c r="I58" s="2" t="s">
        <v>803</v>
      </c>
      <c r="J58" s="2"/>
      <c r="K58" s="2" t="s">
        <v>0</v>
      </c>
      <c r="L58" s="2" t="s">
        <v>153</v>
      </c>
      <c r="M58" s="2" t="s">
        <v>165</v>
      </c>
      <c r="N58" s="2" t="s">
        <v>162</v>
      </c>
      <c r="O58" s="2" t="s">
        <v>169</v>
      </c>
      <c r="P58" s="2" t="s">
        <v>794</v>
      </c>
      <c r="Q58" s="2" t="s">
        <v>797</v>
      </c>
      <c r="R58" s="2" t="s">
        <v>800</v>
      </c>
      <c r="S58" s="2" t="s">
        <v>803</v>
      </c>
      <c r="T58" s="2"/>
      <c r="U58" s="2" t="s">
        <v>0</v>
      </c>
      <c r="V58" s="2" t="s">
        <v>153</v>
      </c>
      <c r="W58" s="2" t="s">
        <v>165</v>
      </c>
      <c r="X58" s="2" t="s">
        <v>162</v>
      </c>
      <c r="Y58" s="2" t="s">
        <v>169</v>
      </c>
      <c r="Z58" s="2" t="s">
        <v>794</v>
      </c>
      <c r="AA58" s="2" t="s">
        <v>797</v>
      </c>
      <c r="AB58" s="2" t="s">
        <v>800</v>
      </c>
      <c r="AC58" s="2" t="s">
        <v>803</v>
      </c>
      <c r="AD58" s="2"/>
      <c r="AE58" s="2" t="s">
        <v>0</v>
      </c>
      <c r="AF58" s="2" t="s">
        <v>153</v>
      </c>
      <c r="AG58" s="2" t="s">
        <v>165</v>
      </c>
      <c r="AH58" s="2" t="s">
        <v>162</v>
      </c>
      <c r="AI58" s="2" t="s">
        <v>169</v>
      </c>
      <c r="AJ58" s="2" t="s">
        <v>794</v>
      </c>
      <c r="AK58" s="2" t="s">
        <v>797</v>
      </c>
      <c r="AL58" s="2" t="s">
        <v>800</v>
      </c>
      <c r="AM58" s="2" t="s">
        <v>803</v>
      </c>
      <c r="AO58" s="2" t="s">
        <v>0</v>
      </c>
      <c r="AP58" s="2" t="s">
        <v>153</v>
      </c>
      <c r="AQ58" s="2" t="s">
        <v>165</v>
      </c>
      <c r="AR58" s="2" t="s">
        <v>162</v>
      </c>
      <c r="AS58" s="2" t="s">
        <v>169</v>
      </c>
      <c r="AT58" s="2" t="s">
        <v>794</v>
      </c>
      <c r="AU58" s="2" t="s">
        <v>797</v>
      </c>
      <c r="AV58" s="2" t="s">
        <v>800</v>
      </c>
      <c r="AW58" s="2" t="s">
        <v>803</v>
      </c>
    </row>
    <row r="59" spans="1:49" ht="12.75" x14ac:dyDescent="0.2">
      <c r="A59" s="2" t="e">
        <f>Bets!#REF!</f>
        <v>#REF!</v>
      </c>
      <c r="B59" s="2" t="e">
        <f>_xlfn.XLOOKUP(A59,PlayerStats!$AF:$AF,PlayerStats!$AD:$AD)</f>
        <v>#REF!</v>
      </c>
      <c r="C59" s="2" t="e">
        <f>_xlfn.XLOOKUP(A59,PlayerStats!$AF:$AF,PlayerStats!$X:$X)</f>
        <v>#REF!</v>
      </c>
      <c r="D59" s="2" t="e">
        <f>_xlfn.XLOOKUP(A59,PlayerStats!$AF:$AF,PlayerStats!$Y:$Y)</f>
        <v>#REF!</v>
      </c>
      <c r="E59" s="2" t="e">
        <f>_xlfn.XLOOKUP(A59,PlayerStats!$AF:$AF,PlayerStats!$L:$L)</f>
        <v>#REF!</v>
      </c>
      <c r="F59" s="2" t="e">
        <f>B59+D59</f>
        <v>#REF!</v>
      </c>
      <c r="G59" s="2" t="e">
        <f>B59+C59</f>
        <v>#REF!</v>
      </c>
      <c r="H59" s="2" t="e">
        <f>C59+D59</f>
        <v>#REF!</v>
      </c>
      <c r="I59" s="2" t="e">
        <f>B59+C59+D59</f>
        <v>#REF!</v>
      </c>
      <c r="J59" s="2"/>
      <c r="K59" s="2" t="e">
        <f>Bets!#REF!</f>
        <v>#REF!</v>
      </c>
      <c r="L59" s="2" t="e">
        <f>_xlfn.XLOOKUP(K59,PlayerStats!$AF:$AF,PlayerStats!$AD:$AD)</f>
        <v>#REF!</v>
      </c>
      <c r="M59" s="2" t="e">
        <f>_xlfn.XLOOKUP(K59,PlayerStats!$AF:$AF,PlayerStats!$X:$X)</f>
        <v>#REF!</v>
      </c>
      <c r="N59" s="2" t="e">
        <f>_xlfn.XLOOKUP(K59,PlayerStats!$AF:$AF,PlayerStats!$Y:$Y)</f>
        <v>#REF!</v>
      </c>
      <c r="O59" s="2" t="e">
        <f>_xlfn.XLOOKUP(K59,PlayerStats!$AF:$AF,PlayerStats!$L:$L)</f>
        <v>#REF!</v>
      </c>
      <c r="P59" s="2" t="e">
        <f>L59+N59</f>
        <v>#REF!</v>
      </c>
      <c r="Q59" s="2" t="e">
        <f>L59+M59</f>
        <v>#REF!</v>
      </c>
      <c r="R59" s="2" t="e">
        <f>M59+N59</f>
        <v>#REF!</v>
      </c>
      <c r="S59" s="2" t="e">
        <f>L59+M59+N59</f>
        <v>#REF!</v>
      </c>
      <c r="T59" s="2"/>
      <c r="U59" s="2" t="e">
        <f>Bets!#REF!</f>
        <v>#REF!</v>
      </c>
      <c r="V59" s="2" t="e">
        <f>_xlfn.XLOOKUP(U59,PlayerStats!$AF:$AF,PlayerStats!$AD:$AD)</f>
        <v>#REF!</v>
      </c>
      <c r="W59" s="2" t="e">
        <f>_xlfn.XLOOKUP(U59,PlayerStats!$AF:$AF,PlayerStats!$X:$X)</f>
        <v>#REF!</v>
      </c>
      <c r="X59" s="2" t="e">
        <f>_xlfn.XLOOKUP(U59,PlayerStats!$AF:$AF,PlayerStats!$Y:$Y)</f>
        <v>#REF!</v>
      </c>
      <c r="Y59" s="2" t="e">
        <f>_xlfn.XLOOKUP(U59,PlayerStats!$AF:$AF,PlayerStats!$L:$L)</f>
        <v>#REF!</v>
      </c>
      <c r="Z59" s="2" t="e">
        <f>V59+X59</f>
        <v>#REF!</v>
      </c>
      <c r="AA59" s="2" t="e">
        <f>V59+W59</f>
        <v>#REF!</v>
      </c>
      <c r="AB59" s="2" t="e">
        <f>W59+X59</f>
        <v>#REF!</v>
      </c>
      <c r="AC59" s="2" t="e">
        <f>V59+W59+X59</f>
        <v>#REF!</v>
      </c>
      <c r="AD59" s="2"/>
      <c r="AE59" s="2" t="e">
        <f>Bets!#REF!</f>
        <v>#REF!</v>
      </c>
      <c r="AF59" s="2" t="e">
        <f>_xlfn.XLOOKUP(AE59,PlayerStats!$AF:$AF,PlayerStats!$AD:$AD)</f>
        <v>#REF!</v>
      </c>
      <c r="AG59" s="2" t="e">
        <f>_xlfn.XLOOKUP(AE59,PlayerStats!$AF:$AF,PlayerStats!$X:$X)</f>
        <v>#REF!</v>
      </c>
      <c r="AH59" s="2" t="e">
        <f>_xlfn.XLOOKUP(AE59,PlayerStats!$AF:$AF,PlayerStats!$Y:$Y)</f>
        <v>#REF!</v>
      </c>
      <c r="AI59" s="2" t="e">
        <f>_xlfn.XLOOKUP(AE59,PlayerStats!$AF:$AF,PlayerStats!$L:$L)</f>
        <v>#REF!</v>
      </c>
      <c r="AJ59" s="2" t="e">
        <f>AF59+AH59</f>
        <v>#REF!</v>
      </c>
      <c r="AK59" s="2" t="e">
        <f>AF59+AG59</f>
        <v>#REF!</v>
      </c>
      <c r="AL59" s="2" t="e">
        <f>AG59+AH59</f>
        <v>#REF!</v>
      </c>
      <c r="AM59" s="2" t="e">
        <f>AF59+AG59+AH59</f>
        <v>#REF!</v>
      </c>
      <c r="AO59" s="2" t="e">
        <f>Bets!#REF!</f>
        <v>#REF!</v>
      </c>
      <c r="AP59" s="2" t="e">
        <f>_xlfn.XLOOKUP(AO59,PlayerStats!$AF:$AF,PlayerStats!$AD:$AD)</f>
        <v>#REF!</v>
      </c>
      <c r="AQ59" s="2" t="e">
        <f>_xlfn.XLOOKUP(AO59,PlayerStats!$AF:$AF,PlayerStats!$X:$X)</f>
        <v>#REF!</v>
      </c>
      <c r="AR59" s="2" t="e">
        <f>_xlfn.XLOOKUP(AO59,PlayerStats!$AF:$AF,PlayerStats!$Y:$Y)</f>
        <v>#REF!</v>
      </c>
      <c r="AS59" s="2" t="e">
        <f>_xlfn.XLOOKUP(AO59,PlayerStats!$AF:$AF,PlayerStats!$L:$L)</f>
        <v>#REF!</v>
      </c>
      <c r="AT59" s="2" t="e">
        <f>AP59+AR59</f>
        <v>#REF!</v>
      </c>
      <c r="AU59" s="2" t="e">
        <f>AP59+AQ59</f>
        <v>#REF!</v>
      </c>
      <c r="AV59" s="2" t="e">
        <f>AQ59+AR59</f>
        <v>#REF!</v>
      </c>
      <c r="AW59" s="2" t="e">
        <f>AP59+AQ59+AR59</f>
        <v>#REF!</v>
      </c>
    </row>
    <row r="60" spans="1:49" ht="12.75" x14ac:dyDescent="0.2">
      <c r="A60" s="2" t="s">
        <v>317</v>
      </c>
      <c r="B60" s="2" t="str">
        <f>IFERROR(VALUE(SUBSTITUTE(SUBSTITUTE(_xlfn.XLOOKUP(A59,Bets!$A:$A,Bets!$B:$B),"O",""),"U","")),"")</f>
        <v/>
      </c>
      <c r="C60" s="2" t="str">
        <f>IFERROR(VALUE(SUBSTITUTE(SUBSTITUTE(_xlfn.XLOOKUP(A59,Bets!$D:$D,Bets!$E:$E),"O",""),"U","")),"")</f>
        <v/>
      </c>
      <c r="D60" s="2" t="str">
        <f>IFERROR(VALUE(SUBSTITUTE(SUBSTITUTE(_xlfn.XLOOKUP(A59,Bets!$G:$G,Bets!$H:$H),"O",""),"U","")),"")</f>
        <v/>
      </c>
      <c r="E60" s="2" t="str">
        <f>IFERROR(VALUE(SUBSTITUTE(SUBSTITUTE(_xlfn.XLOOKUP(A59,Bets!$J:$J,Bets!$K:$K),"O",""),"U","")),"")</f>
        <v/>
      </c>
      <c r="F60" s="2" t="str">
        <f>IFERROR(VALUE(SUBSTITUTE(SUBSTITUTE(_xlfn.XLOOKUP(A59,Bets!$M:$M,Bets!$N:$N),"O",""),"U","")),"")</f>
        <v/>
      </c>
      <c r="G60" s="2" t="str">
        <f>IFERROR(VALUE(SUBSTITUTE(SUBSTITUTE(_xlfn.XLOOKUP(A59,Bets!$P:$P,Bets!$Q:$Q),"O",""),"U","")),"")</f>
        <v/>
      </c>
      <c r="H60" s="2" t="str">
        <f>IFERROR(VALUE(SUBSTITUTE(SUBSTITUTE(_xlfn.XLOOKUP(A59,Bets!$S:$S,Bets!$T:$T),"O",""),"U","")),"")</f>
        <v/>
      </c>
      <c r="I60" s="2" t="str">
        <f>IFERROR(VALUE(SUBSTITUTE(SUBSTITUTE(_xlfn.XLOOKUP(A59,Bets!$V:$V,Bets!$W:$W),"O",""),"U","")),"")</f>
        <v/>
      </c>
      <c r="J60" s="2"/>
      <c r="K60" s="2" t="s">
        <v>317</v>
      </c>
      <c r="L60" s="2" t="str">
        <f>IFERROR(VALUE(SUBSTITUTE(SUBSTITUTE(_xlfn.XLOOKUP(K59,Bets!$A:$A,Bets!$B:$B),"O",""),"U","")),"")</f>
        <v/>
      </c>
      <c r="M60" s="2" t="str">
        <f>IFERROR(VALUE(SUBSTITUTE(SUBSTITUTE(_xlfn.XLOOKUP(K59,Bets!$D:$D,Bets!$E:$E),"O",""),"U","")),"")</f>
        <v/>
      </c>
      <c r="N60" s="2" t="str">
        <f>IFERROR(VALUE(SUBSTITUTE(SUBSTITUTE(_xlfn.XLOOKUP(K59,Bets!$G:$G,Bets!$H:$H),"O",""),"U","")),"")</f>
        <v/>
      </c>
      <c r="O60" s="2" t="str">
        <f>IFERROR(VALUE(SUBSTITUTE(SUBSTITUTE(_xlfn.XLOOKUP(K59,Bets!$J:$J,Bets!$K:$K),"O",""),"U","")),"")</f>
        <v/>
      </c>
      <c r="P60" s="2" t="str">
        <f>IFERROR(VALUE(SUBSTITUTE(SUBSTITUTE(_xlfn.XLOOKUP(K59,Bets!$M:$M,Bets!$N:$N),"O",""),"U","")),"")</f>
        <v/>
      </c>
      <c r="Q60" s="2" t="str">
        <f>IFERROR(VALUE(SUBSTITUTE(SUBSTITUTE(_xlfn.XLOOKUP(K59,Bets!$P:$P,Bets!$Q:$Q),"O",""),"U","")),"")</f>
        <v/>
      </c>
      <c r="R60" s="2" t="str">
        <f>IFERROR(VALUE(SUBSTITUTE(SUBSTITUTE(_xlfn.XLOOKUP(K59,Bets!$S:$S,Bets!$T:$T),"O",""),"U","")),"")</f>
        <v/>
      </c>
      <c r="S60" s="2" t="str">
        <f>IFERROR(VALUE(SUBSTITUTE(SUBSTITUTE(_xlfn.XLOOKUP(K59,Bets!$V:$V,Bets!$W:$W),"O",""),"U","")),"")</f>
        <v/>
      </c>
      <c r="U60" s="2" t="s">
        <v>317</v>
      </c>
      <c r="V60" s="2" t="str">
        <f>IFERROR(VALUE(SUBSTITUTE(SUBSTITUTE(_xlfn.XLOOKUP(U59,Bets!$A:$A,Bets!$B:$B),"O",""),"U","")),"")</f>
        <v/>
      </c>
      <c r="W60" s="2" t="str">
        <f>IFERROR(VALUE(SUBSTITUTE(SUBSTITUTE(_xlfn.XLOOKUP(U59,Bets!$D:$D,Bets!$E:$E),"O",""),"U","")),"")</f>
        <v/>
      </c>
      <c r="X60" s="2" t="str">
        <f>IFERROR(VALUE(SUBSTITUTE(SUBSTITUTE(_xlfn.XLOOKUP(U59,Bets!$G:$G,Bets!$H:$H),"O",""),"U","")),"")</f>
        <v/>
      </c>
      <c r="Y60" s="2" t="str">
        <f>IFERROR(VALUE(SUBSTITUTE(SUBSTITUTE(_xlfn.XLOOKUP(U59,Bets!$J:$J,Bets!$K:$K),"O",""),"U","")),"")</f>
        <v/>
      </c>
      <c r="Z60" s="2" t="str">
        <f>IFERROR(VALUE(SUBSTITUTE(SUBSTITUTE(_xlfn.XLOOKUP(U59,Bets!$M:$M,Bets!$N:$N),"O",""),"U","")),"")</f>
        <v/>
      </c>
      <c r="AA60" s="2" t="str">
        <f>IFERROR(VALUE(SUBSTITUTE(SUBSTITUTE(_xlfn.XLOOKUP(U59,Bets!$P:$P,Bets!$Q:$Q),"O",""),"U","")),"")</f>
        <v/>
      </c>
      <c r="AB60" s="2" t="str">
        <f>IFERROR(VALUE(SUBSTITUTE(SUBSTITUTE(_xlfn.XLOOKUP(U59,Bets!$S:$S,Bets!$T:$T),"O",""),"U","")),"")</f>
        <v/>
      </c>
      <c r="AC60" s="2" t="str">
        <f>IFERROR(VALUE(SUBSTITUTE(SUBSTITUTE(_xlfn.XLOOKUP(U59,Bets!$V:$V,Bets!$W:$W),"O",""),"U","")),"")</f>
        <v/>
      </c>
      <c r="AD60" s="2"/>
      <c r="AE60" s="2" t="s">
        <v>317</v>
      </c>
      <c r="AF60" s="2" t="str">
        <f>IFERROR(VALUE(SUBSTITUTE(SUBSTITUTE(_xlfn.XLOOKUP(AE59,Bets!$A:$A,Bets!$B:$B),"O",""),"U","")),"")</f>
        <v/>
      </c>
      <c r="AG60" s="2" t="str">
        <f>IFERROR(VALUE(SUBSTITUTE(SUBSTITUTE(_xlfn.XLOOKUP(AE59,Bets!$D:$D,Bets!$E:$E),"O",""),"U","")),"")</f>
        <v/>
      </c>
      <c r="AH60" s="2" t="str">
        <f>IFERROR(VALUE(SUBSTITUTE(SUBSTITUTE(_xlfn.XLOOKUP(AE59,Bets!$G:$G,Bets!$H:$H),"O",""),"U","")),"")</f>
        <v/>
      </c>
      <c r="AI60" s="2" t="str">
        <f>IFERROR(VALUE(SUBSTITUTE(SUBSTITUTE(_xlfn.XLOOKUP(AE59,Bets!$J:$J,Bets!$K:$K),"O",""),"U","")),"")</f>
        <v/>
      </c>
      <c r="AJ60" s="2" t="str">
        <f>IFERROR(VALUE(SUBSTITUTE(SUBSTITUTE(_xlfn.XLOOKUP(AE59,Bets!$M:$M,Bets!$N:$N),"O",""),"U","")),"")</f>
        <v/>
      </c>
      <c r="AK60" s="2" t="str">
        <f>IFERROR(VALUE(SUBSTITUTE(SUBSTITUTE(_xlfn.XLOOKUP(AE59,Bets!$P:$P,Bets!$Q:$Q),"O",""),"U","")),"")</f>
        <v/>
      </c>
      <c r="AL60" s="2" t="str">
        <f>IFERROR(VALUE(SUBSTITUTE(SUBSTITUTE(_xlfn.XLOOKUP(AE59,Bets!$S:$S,Bets!$T:$T),"O",""),"U","")),"")</f>
        <v/>
      </c>
      <c r="AM60" s="2" t="str">
        <f>IFERROR(VALUE(SUBSTITUTE(SUBSTITUTE(_xlfn.XLOOKUP(AE59,Bets!$V:$V,Bets!$W:$W),"O",""),"U","")),"")</f>
        <v/>
      </c>
      <c r="AO60" s="2" t="s">
        <v>317</v>
      </c>
      <c r="AP60" s="2" t="str">
        <f>IFERROR(VALUE(SUBSTITUTE(SUBSTITUTE(_xlfn.XLOOKUP(AO59,Bets!$A:$A,Bets!$B:$B),"O",""),"U","")),"")</f>
        <v/>
      </c>
      <c r="AQ60" s="2" t="str">
        <f>IFERROR(VALUE(SUBSTITUTE(SUBSTITUTE(_xlfn.XLOOKUP(AO59,Bets!$D:$D,Bets!$E:$E),"O",""),"U","")),"")</f>
        <v/>
      </c>
      <c r="AR60" s="2" t="str">
        <f>IFERROR(VALUE(SUBSTITUTE(SUBSTITUTE(_xlfn.XLOOKUP(AO59,Bets!$G:$G,Bets!$H:$H),"O",""),"U","")),"")</f>
        <v/>
      </c>
      <c r="AS60" s="2" t="str">
        <f>IFERROR(VALUE(SUBSTITUTE(SUBSTITUTE(_xlfn.XLOOKUP(AO59,Bets!$J:$J,Bets!$K:$K),"O",""),"U","")),"")</f>
        <v/>
      </c>
      <c r="AT60" s="2" t="str">
        <f>IFERROR(VALUE(SUBSTITUTE(SUBSTITUTE(_xlfn.XLOOKUP(AO59,Bets!$M:$M,Bets!$N:$N),"O",""),"U","")),"")</f>
        <v/>
      </c>
      <c r="AU60" s="2" t="str">
        <f>IFERROR(VALUE(SUBSTITUTE(SUBSTITUTE(_xlfn.XLOOKUP(AO59,Bets!$P:$P,Bets!$Q:$Q),"O",""),"U","")),"")</f>
        <v/>
      </c>
      <c r="AV60" s="2" t="str">
        <f>IFERROR(VALUE(SUBSTITUTE(SUBSTITUTE(_xlfn.XLOOKUP(AO59,Bets!$S:$S,Bets!$T:$T),"O",""),"U","")),"")</f>
        <v/>
      </c>
      <c r="AW60" s="2" t="str">
        <f>IFERROR(VALUE(SUBSTITUTE(SUBSTITUTE(_xlfn.XLOOKUP(AO59,Bets!$V:$V,Bets!$W:$W),"O",""),"U","")),"")</f>
        <v/>
      </c>
    </row>
    <row r="61" spans="1:49" ht="12.75" x14ac:dyDescent="0.2">
      <c r="A61" s="2" t="s">
        <v>318</v>
      </c>
      <c r="B61" s="22" t="str">
        <f t="shared" ref="B61:E61" si="279">IFERROR(1-(B60/B59),"")</f>
        <v/>
      </c>
      <c r="C61" s="22" t="str">
        <f t="shared" si="279"/>
        <v/>
      </c>
      <c r="D61" s="22" t="str">
        <f t="shared" si="279"/>
        <v/>
      </c>
      <c r="E61" s="22" t="str">
        <f t="shared" si="279"/>
        <v/>
      </c>
      <c r="F61" s="22" t="str">
        <f t="shared" ref="F61" si="280">IFERROR(1-(F60/F59),"")</f>
        <v/>
      </c>
      <c r="G61" s="22" t="str">
        <f t="shared" ref="G61" si="281">IFERROR(1-(G60/G59),"")</f>
        <v/>
      </c>
      <c r="H61" s="22" t="str">
        <f t="shared" ref="H61" si="282">IFERROR(1-(H60/H59),"")</f>
        <v/>
      </c>
      <c r="I61" s="22" t="str">
        <f t="shared" ref="I61" si="283">IFERROR(1-(I60/I59),"")</f>
        <v/>
      </c>
      <c r="J61" s="2"/>
      <c r="K61" s="2" t="s">
        <v>318</v>
      </c>
      <c r="L61" s="22" t="str">
        <f t="shared" ref="L61:O61" si="284">IFERROR(1-(L60/L59),"")</f>
        <v/>
      </c>
      <c r="M61" s="22" t="str">
        <f t="shared" si="284"/>
        <v/>
      </c>
      <c r="N61" s="22" t="str">
        <f t="shared" si="284"/>
        <v/>
      </c>
      <c r="O61" s="22" t="str">
        <f t="shared" si="284"/>
        <v/>
      </c>
      <c r="P61" s="22" t="str">
        <f t="shared" ref="P61" si="285">IFERROR(1-(P60/P59),"")</f>
        <v/>
      </c>
      <c r="Q61" s="22" t="str">
        <f t="shared" ref="Q61" si="286">IFERROR(1-(Q60/Q59),"")</f>
        <v/>
      </c>
      <c r="R61" s="22" t="str">
        <f t="shared" ref="R61" si="287">IFERROR(1-(R60/R59),"")</f>
        <v/>
      </c>
      <c r="S61" s="22" t="str">
        <f t="shared" ref="S61" si="288">IFERROR(1-(S60/S59),"")</f>
        <v/>
      </c>
      <c r="T61" s="2"/>
      <c r="U61" s="2" t="s">
        <v>318</v>
      </c>
      <c r="V61" s="22" t="str">
        <f t="shared" ref="V61:Y61" si="289">IFERROR(1-(V60/V59),"")</f>
        <v/>
      </c>
      <c r="W61" s="22" t="str">
        <f t="shared" si="289"/>
        <v/>
      </c>
      <c r="X61" s="22" t="str">
        <f t="shared" si="289"/>
        <v/>
      </c>
      <c r="Y61" s="22" t="str">
        <f t="shared" si="289"/>
        <v/>
      </c>
      <c r="Z61" s="22" t="str">
        <f t="shared" ref="Z61" si="290">IFERROR(1-(Z60/Z59),"")</f>
        <v/>
      </c>
      <c r="AA61" s="22" t="str">
        <f t="shared" ref="AA61" si="291">IFERROR(1-(AA60/AA59),"")</f>
        <v/>
      </c>
      <c r="AB61" s="22" t="str">
        <f t="shared" ref="AB61" si="292">IFERROR(1-(AB60/AB59),"")</f>
        <v/>
      </c>
      <c r="AC61" s="22" t="str">
        <f t="shared" ref="AC61" si="293">IFERROR(1-(AC60/AC59),"")</f>
        <v/>
      </c>
      <c r="AD61" s="2"/>
      <c r="AE61" s="2" t="s">
        <v>318</v>
      </c>
      <c r="AF61" s="22" t="str">
        <f t="shared" ref="AF61:AI61" si="294">IFERROR(1-(AF60/AF59),"")</f>
        <v/>
      </c>
      <c r="AG61" s="22" t="str">
        <f t="shared" si="294"/>
        <v/>
      </c>
      <c r="AH61" s="22" t="str">
        <f t="shared" si="294"/>
        <v/>
      </c>
      <c r="AI61" s="22" t="str">
        <f t="shared" si="294"/>
        <v/>
      </c>
      <c r="AJ61" s="22" t="str">
        <f t="shared" ref="AJ61" si="295">IFERROR(1-(AJ60/AJ59),"")</f>
        <v/>
      </c>
      <c r="AK61" s="22" t="str">
        <f t="shared" ref="AK61" si="296">IFERROR(1-(AK60/AK59),"")</f>
        <v/>
      </c>
      <c r="AL61" s="22" t="str">
        <f t="shared" ref="AL61" si="297">IFERROR(1-(AL60/AL59),"")</f>
        <v/>
      </c>
      <c r="AM61" s="22" t="str">
        <f t="shared" ref="AM61" si="298">IFERROR(1-(AM60/AM59),"")</f>
        <v/>
      </c>
      <c r="AO61" s="2" t="s">
        <v>318</v>
      </c>
      <c r="AP61" s="22" t="str">
        <f t="shared" ref="AP61:AS61" si="299">IFERROR(1-(AP60/AP59),"")</f>
        <v/>
      </c>
      <c r="AQ61" s="22" t="str">
        <f t="shared" si="299"/>
        <v/>
      </c>
      <c r="AR61" s="22" t="str">
        <f t="shared" si="299"/>
        <v/>
      </c>
      <c r="AS61" s="22" t="str">
        <f t="shared" si="299"/>
        <v/>
      </c>
      <c r="AT61" s="22" t="str">
        <f t="shared" ref="AT61" si="300">IFERROR(1-(AT60/AT59),"")</f>
        <v/>
      </c>
      <c r="AU61" s="22" t="str">
        <f t="shared" ref="AU61" si="301">IFERROR(1-(AU60/AU59),"")</f>
        <v/>
      </c>
      <c r="AV61" s="22" t="str">
        <f t="shared" ref="AV61" si="302">IFERROR(1-(AV60/AV59),"")</f>
        <v/>
      </c>
      <c r="AW61" s="22" t="str">
        <f t="shared" ref="AW61" si="303">IFERROR(1-(AW60/AW59),"")</f>
        <v/>
      </c>
    </row>
    <row r="62" spans="1:49" ht="12.75" x14ac:dyDescent="0.2">
      <c r="A62" s="2" t="s">
        <v>223</v>
      </c>
      <c r="B62" s="22" t="str">
        <f t="shared" ref="B62:I62" si="304">IFERROR(1-(B59/B60),"")</f>
        <v/>
      </c>
      <c r="C62" s="22" t="str">
        <f t="shared" si="304"/>
        <v/>
      </c>
      <c r="D62" s="22" t="str">
        <f t="shared" si="304"/>
        <v/>
      </c>
      <c r="E62" s="22" t="str">
        <f t="shared" si="304"/>
        <v/>
      </c>
      <c r="F62" s="22" t="str">
        <f t="shared" si="304"/>
        <v/>
      </c>
      <c r="G62" s="22" t="str">
        <f t="shared" si="304"/>
        <v/>
      </c>
      <c r="H62" s="22" t="str">
        <f t="shared" si="304"/>
        <v/>
      </c>
      <c r="I62" s="22" t="str">
        <f t="shared" si="304"/>
        <v/>
      </c>
      <c r="J62" s="2"/>
      <c r="K62" s="2" t="s">
        <v>223</v>
      </c>
      <c r="L62" s="22" t="str">
        <f t="shared" ref="L62:S62" si="305">IFERROR(1-(L59/L60),"")</f>
        <v/>
      </c>
      <c r="M62" s="22" t="str">
        <f t="shared" si="305"/>
        <v/>
      </c>
      <c r="N62" s="22" t="str">
        <f t="shared" si="305"/>
        <v/>
      </c>
      <c r="O62" s="22" t="str">
        <f t="shared" si="305"/>
        <v/>
      </c>
      <c r="P62" s="22" t="str">
        <f t="shared" si="305"/>
        <v/>
      </c>
      <c r="Q62" s="22" t="str">
        <f t="shared" si="305"/>
        <v/>
      </c>
      <c r="R62" s="22" t="str">
        <f t="shared" si="305"/>
        <v/>
      </c>
      <c r="S62" s="22" t="str">
        <f t="shared" si="305"/>
        <v/>
      </c>
      <c r="T62" s="2"/>
      <c r="U62" s="2" t="s">
        <v>223</v>
      </c>
      <c r="V62" s="22" t="str">
        <f t="shared" ref="V62:AC62" si="306">IFERROR(1-(V59/V60),"")</f>
        <v/>
      </c>
      <c r="W62" s="22" t="str">
        <f t="shared" si="306"/>
        <v/>
      </c>
      <c r="X62" s="22" t="str">
        <f t="shared" si="306"/>
        <v/>
      </c>
      <c r="Y62" s="22" t="str">
        <f t="shared" si="306"/>
        <v/>
      </c>
      <c r="Z62" s="22" t="str">
        <f t="shared" si="306"/>
        <v/>
      </c>
      <c r="AA62" s="22" t="str">
        <f t="shared" si="306"/>
        <v/>
      </c>
      <c r="AB62" s="22" t="str">
        <f t="shared" si="306"/>
        <v/>
      </c>
      <c r="AC62" s="22" t="str">
        <f t="shared" si="306"/>
        <v/>
      </c>
      <c r="AD62" s="2"/>
      <c r="AE62" s="2" t="s">
        <v>223</v>
      </c>
      <c r="AF62" s="22" t="str">
        <f t="shared" ref="AF62:AM62" si="307">IFERROR(1-(AF59/AF60),"")</f>
        <v/>
      </c>
      <c r="AG62" s="22" t="str">
        <f t="shared" si="307"/>
        <v/>
      </c>
      <c r="AH62" s="22" t="str">
        <f t="shared" si="307"/>
        <v/>
      </c>
      <c r="AI62" s="22" t="str">
        <f t="shared" si="307"/>
        <v/>
      </c>
      <c r="AJ62" s="22" t="str">
        <f t="shared" si="307"/>
        <v/>
      </c>
      <c r="AK62" s="22" t="str">
        <f t="shared" si="307"/>
        <v/>
      </c>
      <c r="AL62" s="22" t="str">
        <f t="shared" si="307"/>
        <v/>
      </c>
      <c r="AM62" s="22" t="str">
        <f t="shared" si="307"/>
        <v/>
      </c>
      <c r="AO62" s="2" t="s">
        <v>223</v>
      </c>
      <c r="AP62" s="22" t="str">
        <f t="shared" ref="AP62:AW62" si="308">IFERROR(1-(AP59/AP60),"")</f>
        <v/>
      </c>
      <c r="AQ62" s="22" t="str">
        <f t="shared" si="308"/>
        <v/>
      </c>
      <c r="AR62" s="22" t="str">
        <f t="shared" si="308"/>
        <v/>
      </c>
      <c r="AS62" s="22" t="str">
        <f t="shared" si="308"/>
        <v/>
      </c>
      <c r="AT62" s="22" t="str">
        <f t="shared" si="308"/>
        <v/>
      </c>
      <c r="AU62" s="22" t="str">
        <f t="shared" si="308"/>
        <v/>
      </c>
      <c r="AV62" s="22" t="str">
        <f t="shared" si="308"/>
        <v/>
      </c>
      <c r="AW62" s="22" t="str">
        <f t="shared" si="308"/>
        <v/>
      </c>
    </row>
    <row r="63" spans="1:49" ht="12.75" x14ac:dyDescent="0.2">
      <c r="A63" s="23" t="s">
        <v>319</v>
      </c>
      <c r="B63" s="23"/>
      <c r="C63" s="23"/>
      <c r="D63" s="23"/>
      <c r="E63" s="23"/>
      <c r="F63" s="23"/>
      <c r="G63" s="23"/>
      <c r="H63" s="23"/>
      <c r="I63" s="23"/>
      <c r="J63" s="23"/>
      <c r="K63" s="23" t="s">
        <v>319</v>
      </c>
      <c r="L63" s="23"/>
      <c r="M63" s="23"/>
      <c r="N63" s="23"/>
      <c r="O63" s="23"/>
      <c r="P63" s="23"/>
      <c r="Q63" s="23"/>
      <c r="R63" s="23"/>
      <c r="S63" s="23"/>
      <c r="T63" s="2"/>
      <c r="U63" s="23" t="s">
        <v>319</v>
      </c>
      <c r="V63" s="23"/>
      <c r="W63" s="23"/>
      <c r="X63" s="23"/>
      <c r="Y63" s="23"/>
      <c r="Z63" s="23"/>
      <c r="AA63" s="23"/>
      <c r="AB63" s="23"/>
      <c r="AC63" s="23"/>
      <c r="AD63" s="23"/>
      <c r="AE63" s="23" t="s">
        <v>319</v>
      </c>
      <c r="AF63" s="23"/>
      <c r="AG63" s="23"/>
      <c r="AH63" s="23"/>
      <c r="AI63" s="23"/>
      <c r="AJ63" s="23"/>
      <c r="AK63" s="23"/>
      <c r="AL63" s="23"/>
      <c r="AM63" s="23"/>
      <c r="AO63" s="23" t="s">
        <v>319</v>
      </c>
      <c r="AP63" s="23"/>
      <c r="AQ63" s="23"/>
      <c r="AR63" s="23"/>
      <c r="AS63" s="23"/>
      <c r="AT63" s="23"/>
      <c r="AU63" s="23"/>
      <c r="AV63" s="23"/>
      <c r="AW63" s="23"/>
    </row>
    <row r="64" spans="1:49" ht="12.75" x14ac:dyDescent="0.2">
      <c r="A64" s="2" t="s">
        <v>320</v>
      </c>
      <c r="B64" s="22" t="e">
        <f t="shared" ref="B64:C64" si="309">IF(B59&gt;B60,IF(B63&gt;B60,"Wins","Lost"),IF(B63&lt;B60,"Wins","Lost"))</f>
        <v>#REF!</v>
      </c>
      <c r="C64" s="22" t="e">
        <f t="shared" si="309"/>
        <v>#REF!</v>
      </c>
      <c r="D64" s="22" t="e">
        <f t="shared" ref="D64:I64" si="310">IF(D59&gt;D60,IF(D63&gt;=D60,"Wins","Lost"),IF(D63&lt;D60,"Wins","Lost"))</f>
        <v>#REF!</v>
      </c>
      <c r="E64" s="22" t="e">
        <f t="shared" si="310"/>
        <v>#REF!</v>
      </c>
      <c r="F64" s="22" t="e">
        <f t="shared" si="310"/>
        <v>#REF!</v>
      </c>
      <c r="G64" s="22" t="e">
        <f t="shared" si="310"/>
        <v>#REF!</v>
      </c>
      <c r="H64" s="22" t="e">
        <f t="shared" si="310"/>
        <v>#REF!</v>
      </c>
      <c r="I64" s="22" t="e">
        <f t="shared" si="310"/>
        <v>#REF!</v>
      </c>
      <c r="J64" s="2"/>
      <c r="K64" s="2" t="s">
        <v>320</v>
      </c>
      <c r="L64" s="22" t="e">
        <f t="shared" ref="L64:M64" si="311">IF(L59&gt;L60,IF(L63&gt;L60,"Wins","Lost"),IF(L63&lt;L60,"Wins","Lost"))</f>
        <v>#REF!</v>
      </c>
      <c r="M64" s="22" t="e">
        <f t="shared" si="311"/>
        <v>#REF!</v>
      </c>
      <c r="N64" s="22" t="e">
        <f t="shared" ref="N64:S64" si="312">IF(N59&gt;N60,IF(N63&gt;=N60,"Wins","Lost"),IF(N63&lt;N60,"Wins","Lost"))</f>
        <v>#REF!</v>
      </c>
      <c r="O64" s="22" t="e">
        <f t="shared" si="312"/>
        <v>#REF!</v>
      </c>
      <c r="P64" s="22" t="e">
        <f t="shared" si="312"/>
        <v>#REF!</v>
      </c>
      <c r="Q64" s="22" t="e">
        <f t="shared" si="312"/>
        <v>#REF!</v>
      </c>
      <c r="R64" s="22" t="e">
        <f t="shared" si="312"/>
        <v>#REF!</v>
      </c>
      <c r="S64" s="22" t="e">
        <f t="shared" si="312"/>
        <v>#REF!</v>
      </c>
      <c r="T64" s="2"/>
      <c r="U64" s="2" t="s">
        <v>320</v>
      </c>
      <c r="V64" s="22" t="e">
        <f t="shared" ref="V64:W64" si="313">IF(V59&gt;V60,IF(V63&gt;V60,"Wins","Lost"),IF(V63&lt;V60,"Wins","Lost"))</f>
        <v>#REF!</v>
      </c>
      <c r="W64" s="22" t="e">
        <f t="shared" si="313"/>
        <v>#REF!</v>
      </c>
      <c r="X64" s="22" t="e">
        <f t="shared" ref="X64:AC64" si="314">IF(X59&gt;X60,IF(X63&gt;=X60,"Wins","Lost"),IF(X63&lt;X60,"Wins","Lost"))</f>
        <v>#REF!</v>
      </c>
      <c r="Y64" s="22" t="e">
        <f t="shared" si="314"/>
        <v>#REF!</v>
      </c>
      <c r="Z64" s="22" t="e">
        <f t="shared" si="314"/>
        <v>#REF!</v>
      </c>
      <c r="AA64" s="22" t="e">
        <f t="shared" si="314"/>
        <v>#REF!</v>
      </c>
      <c r="AB64" s="22" t="e">
        <f t="shared" si="314"/>
        <v>#REF!</v>
      </c>
      <c r="AC64" s="22" t="e">
        <f t="shared" si="314"/>
        <v>#REF!</v>
      </c>
      <c r="AD64" s="2"/>
      <c r="AE64" s="2" t="s">
        <v>320</v>
      </c>
      <c r="AF64" s="22" t="e">
        <f t="shared" ref="AF64:AG64" si="315">IF(AF59&gt;AF60,IF(AF63&gt;AF60,"Wins","Lost"),IF(AF63&lt;AF60,"Wins","Lost"))</f>
        <v>#REF!</v>
      </c>
      <c r="AG64" s="22" t="e">
        <f t="shared" si="315"/>
        <v>#REF!</v>
      </c>
      <c r="AH64" s="22" t="e">
        <f t="shared" ref="AH64:AM64" si="316">IF(AH59&gt;AH60,IF(AH63&gt;=AH60,"Wins","Lost"),IF(AH63&lt;AH60,"Wins","Lost"))</f>
        <v>#REF!</v>
      </c>
      <c r="AI64" s="22" t="e">
        <f t="shared" si="316"/>
        <v>#REF!</v>
      </c>
      <c r="AJ64" s="22" t="e">
        <f t="shared" si="316"/>
        <v>#REF!</v>
      </c>
      <c r="AK64" s="22" t="e">
        <f t="shared" si="316"/>
        <v>#REF!</v>
      </c>
      <c r="AL64" s="22" t="e">
        <f t="shared" si="316"/>
        <v>#REF!</v>
      </c>
      <c r="AM64" s="22" t="e">
        <f t="shared" si="316"/>
        <v>#REF!</v>
      </c>
      <c r="AO64" s="2" t="s">
        <v>320</v>
      </c>
      <c r="AP64" s="22" t="e">
        <f t="shared" ref="AP64:AQ64" si="317">IF(AP59&gt;AP60,IF(AP63&gt;AP60,"Wins","Lost"),IF(AP63&lt;AP60,"Wins","Lost"))</f>
        <v>#REF!</v>
      </c>
      <c r="AQ64" s="22" t="e">
        <f t="shared" si="317"/>
        <v>#REF!</v>
      </c>
      <c r="AR64" s="22" t="e">
        <f t="shared" ref="AR64:AW64" si="318">IF(AR59&gt;AR60,IF(AR63&gt;=AR60,"Wins","Lost"),IF(AR63&lt;AR60,"Wins","Lost"))</f>
        <v>#REF!</v>
      </c>
      <c r="AS64" s="22" t="e">
        <f t="shared" si="318"/>
        <v>#REF!</v>
      </c>
      <c r="AT64" s="22" t="e">
        <f t="shared" si="318"/>
        <v>#REF!</v>
      </c>
      <c r="AU64" s="22" t="e">
        <f t="shared" si="318"/>
        <v>#REF!</v>
      </c>
      <c r="AV64" s="22" t="e">
        <f t="shared" si="318"/>
        <v>#REF!</v>
      </c>
      <c r="AW64" s="22" t="e">
        <f t="shared" si="318"/>
        <v>#REF!</v>
      </c>
    </row>
    <row r="65" spans="1:49" ht="12.7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49" ht="12.75" x14ac:dyDescent="0.2">
      <c r="A66" s="2" t="s">
        <v>0</v>
      </c>
      <c r="B66" s="2" t="s">
        <v>153</v>
      </c>
      <c r="C66" s="2" t="s">
        <v>165</v>
      </c>
      <c r="D66" s="2" t="s">
        <v>162</v>
      </c>
      <c r="E66" s="2" t="s">
        <v>169</v>
      </c>
      <c r="F66" s="2" t="s">
        <v>794</v>
      </c>
      <c r="G66" s="2" t="s">
        <v>797</v>
      </c>
      <c r="H66" s="2" t="s">
        <v>800</v>
      </c>
      <c r="I66" s="2" t="s">
        <v>803</v>
      </c>
      <c r="J66" s="2"/>
      <c r="K66" s="2" t="s">
        <v>0</v>
      </c>
      <c r="L66" s="2" t="s">
        <v>153</v>
      </c>
      <c r="M66" s="2" t="s">
        <v>165</v>
      </c>
      <c r="N66" s="2" t="s">
        <v>162</v>
      </c>
      <c r="O66" s="2" t="s">
        <v>169</v>
      </c>
      <c r="P66" s="2" t="s">
        <v>794</v>
      </c>
      <c r="Q66" s="2" t="s">
        <v>797</v>
      </c>
      <c r="R66" s="2" t="s">
        <v>800</v>
      </c>
      <c r="S66" s="2" t="s">
        <v>803</v>
      </c>
      <c r="T66" s="2"/>
      <c r="U66" s="2" t="s">
        <v>0</v>
      </c>
      <c r="V66" s="2" t="s">
        <v>153</v>
      </c>
      <c r="W66" s="2" t="s">
        <v>165</v>
      </c>
      <c r="X66" s="2" t="s">
        <v>162</v>
      </c>
      <c r="Y66" s="2" t="s">
        <v>169</v>
      </c>
      <c r="Z66" s="2" t="s">
        <v>794</v>
      </c>
      <c r="AA66" s="2" t="s">
        <v>797</v>
      </c>
      <c r="AB66" s="2" t="s">
        <v>800</v>
      </c>
      <c r="AC66" s="2" t="s">
        <v>803</v>
      </c>
      <c r="AD66" s="2"/>
      <c r="AE66" s="2" t="s">
        <v>0</v>
      </c>
      <c r="AF66" s="2" t="s">
        <v>153</v>
      </c>
      <c r="AG66" s="2" t="s">
        <v>165</v>
      </c>
      <c r="AH66" s="2" t="s">
        <v>162</v>
      </c>
      <c r="AI66" s="2" t="s">
        <v>169</v>
      </c>
      <c r="AJ66" s="2" t="s">
        <v>794</v>
      </c>
      <c r="AK66" s="2" t="s">
        <v>797</v>
      </c>
      <c r="AL66" s="2" t="s">
        <v>800</v>
      </c>
      <c r="AM66" s="2" t="s">
        <v>803</v>
      </c>
      <c r="AO66" s="2" t="s">
        <v>0</v>
      </c>
      <c r="AP66" s="2" t="s">
        <v>153</v>
      </c>
      <c r="AQ66" s="2" t="s">
        <v>165</v>
      </c>
      <c r="AR66" s="2" t="s">
        <v>162</v>
      </c>
      <c r="AS66" s="2" t="s">
        <v>169</v>
      </c>
      <c r="AT66" s="2" t="s">
        <v>794</v>
      </c>
      <c r="AU66" s="2" t="s">
        <v>797</v>
      </c>
      <c r="AV66" s="2" t="s">
        <v>800</v>
      </c>
      <c r="AW66" s="2" t="s">
        <v>803</v>
      </c>
    </row>
    <row r="67" spans="1:49" ht="12.75" x14ac:dyDescent="0.2">
      <c r="A67" s="2" t="e">
        <f>Bets!#REF!</f>
        <v>#REF!</v>
      </c>
      <c r="B67" s="2" t="e">
        <f>_xlfn.XLOOKUP(A67,PlayerStats!$AF:$AF,PlayerStats!$AD:$AD)</f>
        <v>#REF!</v>
      </c>
      <c r="C67" s="2" t="e">
        <f>_xlfn.XLOOKUP(A67,PlayerStats!$AF:$AF,PlayerStats!$X:$X)</f>
        <v>#REF!</v>
      </c>
      <c r="D67" s="2" t="e">
        <f>_xlfn.XLOOKUP(A67,PlayerStats!$AF:$AF,PlayerStats!$Y:$Y)</f>
        <v>#REF!</v>
      </c>
      <c r="E67" s="2" t="e">
        <f>_xlfn.XLOOKUP(A67,PlayerStats!$AF:$AF,PlayerStats!$L:$L)</f>
        <v>#REF!</v>
      </c>
      <c r="F67" s="2" t="e">
        <f>B67+D67</f>
        <v>#REF!</v>
      </c>
      <c r="G67" s="2" t="e">
        <f>B67+C67</f>
        <v>#REF!</v>
      </c>
      <c r="H67" s="2" t="e">
        <f>C67+D67</f>
        <v>#REF!</v>
      </c>
      <c r="I67" s="2" t="e">
        <f>B67+C67+D67</f>
        <v>#REF!</v>
      </c>
      <c r="J67" s="2"/>
      <c r="K67" s="2" t="e">
        <f>Bets!#REF!</f>
        <v>#REF!</v>
      </c>
      <c r="L67" s="2" t="e">
        <f>_xlfn.XLOOKUP(K67,PlayerStats!$AF:$AF,PlayerStats!$AD:$AD)</f>
        <v>#REF!</v>
      </c>
      <c r="M67" s="2" t="e">
        <f>_xlfn.XLOOKUP(K67,PlayerStats!$AF:$AF,PlayerStats!$X:$X)</f>
        <v>#REF!</v>
      </c>
      <c r="N67" s="2" t="e">
        <f>_xlfn.XLOOKUP(K67,PlayerStats!$AF:$AF,PlayerStats!$Y:$Y)</f>
        <v>#REF!</v>
      </c>
      <c r="O67" s="2" t="e">
        <f>_xlfn.XLOOKUP(K67,PlayerStats!$AF:$AF,PlayerStats!$L:$L)</f>
        <v>#REF!</v>
      </c>
      <c r="P67" s="2" t="e">
        <f>L67+N67</f>
        <v>#REF!</v>
      </c>
      <c r="Q67" s="2" t="e">
        <f>L67+M67</f>
        <v>#REF!</v>
      </c>
      <c r="R67" s="2" t="e">
        <f>M67+N67</f>
        <v>#REF!</v>
      </c>
      <c r="S67" s="2" t="e">
        <f>L67+M67+N67</f>
        <v>#REF!</v>
      </c>
      <c r="T67" s="2"/>
      <c r="U67" s="2" t="e">
        <f>Bets!#REF!</f>
        <v>#REF!</v>
      </c>
      <c r="V67" s="2" t="e">
        <f>_xlfn.XLOOKUP(U67,PlayerStats!$AF:$AF,PlayerStats!$AD:$AD)</f>
        <v>#REF!</v>
      </c>
      <c r="W67" s="2" t="e">
        <f>_xlfn.XLOOKUP(U67,PlayerStats!$AF:$AF,PlayerStats!$X:$X)</f>
        <v>#REF!</v>
      </c>
      <c r="X67" s="2" t="e">
        <f>_xlfn.XLOOKUP(U67,PlayerStats!$AF:$AF,PlayerStats!$Y:$Y)</f>
        <v>#REF!</v>
      </c>
      <c r="Y67" s="2" t="e">
        <f>_xlfn.XLOOKUP(U67,PlayerStats!$AF:$AF,PlayerStats!$L:$L)</f>
        <v>#REF!</v>
      </c>
      <c r="Z67" s="2" t="e">
        <f>V67+X67</f>
        <v>#REF!</v>
      </c>
      <c r="AA67" s="2" t="e">
        <f>V67+W67</f>
        <v>#REF!</v>
      </c>
      <c r="AB67" s="2" t="e">
        <f>W67+X67</f>
        <v>#REF!</v>
      </c>
      <c r="AC67" s="2" t="e">
        <f>V67+W67+X67</f>
        <v>#REF!</v>
      </c>
      <c r="AD67" s="2"/>
      <c r="AE67" s="2" t="e">
        <f>Bets!#REF!</f>
        <v>#REF!</v>
      </c>
      <c r="AF67" s="2" t="e">
        <f>_xlfn.XLOOKUP(AE67,PlayerStats!$AF:$AF,PlayerStats!$AD:$AD)</f>
        <v>#REF!</v>
      </c>
      <c r="AG67" s="2" t="e">
        <f>_xlfn.XLOOKUP(AE67,PlayerStats!$AF:$AF,PlayerStats!$X:$X)</f>
        <v>#REF!</v>
      </c>
      <c r="AH67" s="2" t="e">
        <f>_xlfn.XLOOKUP(AE67,PlayerStats!$AF:$AF,PlayerStats!$Y:$Y)</f>
        <v>#REF!</v>
      </c>
      <c r="AI67" s="2" t="e">
        <f>_xlfn.XLOOKUP(AE67,PlayerStats!$AF:$AF,PlayerStats!$L:$L)</f>
        <v>#REF!</v>
      </c>
      <c r="AJ67" s="2" t="e">
        <f>AF67+AH67</f>
        <v>#REF!</v>
      </c>
      <c r="AK67" s="2" t="e">
        <f>AF67+AG67</f>
        <v>#REF!</v>
      </c>
      <c r="AL67" s="2" t="e">
        <f>AG67+AH67</f>
        <v>#REF!</v>
      </c>
      <c r="AM67" s="2" t="e">
        <f>AF67+AG67+AH67</f>
        <v>#REF!</v>
      </c>
      <c r="AO67" s="2" t="e">
        <f>Bets!#REF!</f>
        <v>#REF!</v>
      </c>
      <c r="AP67" s="2" t="e">
        <f>_xlfn.XLOOKUP(AO67,PlayerStats!$AF:$AF,PlayerStats!$AD:$AD)</f>
        <v>#REF!</v>
      </c>
      <c r="AQ67" s="2" t="e">
        <f>_xlfn.XLOOKUP(AO67,PlayerStats!$AF:$AF,PlayerStats!$X:$X)</f>
        <v>#REF!</v>
      </c>
      <c r="AR67" s="2" t="e">
        <f>_xlfn.XLOOKUP(AO67,PlayerStats!$AF:$AF,PlayerStats!$Y:$Y)</f>
        <v>#REF!</v>
      </c>
      <c r="AS67" s="2" t="e">
        <f>_xlfn.XLOOKUP(AO67,PlayerStats!$AF:$AF,PlayerStats!$L:$L)</f>
        <v>#REF!</v>
      </c>
      <c r="AT67" s="2" t="e">
        <f>AP67+AR67</f>
        <v>#REF!</v>
      </c>
      <c r="AU67" s="2" t="e">
        <f>AP67+AQ67</f>
        <v>#REF!</v>
      </c>
      <c r="AV67" s="2" t="e">
        <f>AQ67+AR67</f>
        <v>#REF!</v>
      </c>
      <c r="AW67" s="2" t="e">
        <f>AP67+AQ67+AR67</f>
        <v>#REF!</v>
      </c>
    </row>
    <row r="68" spans="1:49" ht="12.75" x14ac:dyDescent="0.2">
      <c r="A68" s="2" t="s">
        <v>317</v>
      </c>
      <c r="B68" s="2" t="str">
        <f>IFERROR(VALUE(SUBSTITUTE(SUBSTITUTE(_xlfn.XLOOKUP(A67,Bets!$A:$A,Bets!$B:$B),"O",""),"U","")),"")</f>
        <v/>
      </c>
      <c r="C68" s="2" t="str">
        <f>IFERROR(VALUE(SUBSTITUTE(SUBSTITUTE(_xlfn.XLOOKUP(A67,Bets!$D:$D,Bets!$E:$E),"O",""),"U","")),"")</f>
        <v/>
      </c>
      <c r="D68" s="2" t="str">
        <f>IFERROR(VALUE(SUBSTITUTE(SUBSTITUTE(_xlfn.XLOOKUP(A67,Bets!$G:$G,Bets!$H:$H),"O",""),"U","")),"")</f>
        <v/>
      </c>
      <c r="E68" s="2" t="str">
        <f>IFERROR(VALUE(SUBSTITUTE(SUBSTITUTE(_xlfn.XLOOKUP(A67,Bets!$J:$J,Bets!$K:$K),"O",""),"U","")),"")</f>
        <v/>
      </c>
      <c r="F68" s="2" t="str">
        <f>IFERROR(VALUE(SUBSTITUTE(SUBSTITUTE(_xlfn.XLOOKUP(A67,Bets!$M:$M,Bets!$N:$N),"O",""),"U","")),"")</f>
        <v/>
      </c>
      <c r="G68" s="2" t="str">
        <f>IFERROR(VALUE(SUBSTITUTE(SUBSTITUTE(_xlfn.XLOOKUP(A67,Bets!$P:$P,Bets!$Q:$Q),"O",""),"U","")),"")</f>
        <v/>
      </c>
      <c r="H68" s="2" t="str">
        <f>IFERROR(VALUE(SUBSTITUTE(SUBSTITUTE(_xlfn.XLOOKUP(A67,Bets!$S:$S,Bets!$T:$T),"O",""),"U","")),"")</f>
        <v/>
      </c>
      <c r="I68" s="2" t="str">
        <f>IFERROR(VALUE(SUBSTITUTE(SUBSTITUTE(_xlfn.XLOOKUP(A67,Bets!$V:$V,Bets!$W:$W),"O",""),"U","")),"")</f>
        <v/>
      </c>
      <c r="J68" s="2"/>
      <c r="K68" s="2" t="s">
        <v>317</v>
      </c>
      <c r="L68" s="2" t="str">
        <f>IFERROR(VALUE(SUBSTITUTE(SUBSTITUTE(_xlfn.XLOOKUP(K67,Bets!$A:$A,Bets!$B:$B),"O",""),"U","")),"")</f>
        <v/>
      </c>
      <c r="M68" s="2" t="str">
        <f>IFERROR(VALUE(SUBSTITUTE(SUBSTITUTE(_xlfn.XLOOKUP(K67,Bets!$D:$D,Bets!$E:$E),"O",""),"U","")),"")</f>
        <v/>
      </c>
      <c r="N68" s="2" t="str">
        <f>IFERROR(VALUE(SUBSTITUTE(SUBSTITUTE(_xlfn.XLOOKUP(K67,Bets!$G:$G,Bets!$H:$H),"O",""),"U","")),"")</f>
        <v/>
      </c>
      <c r="O68" s="2" t="str">
        <f>IFERROR(VALUE(SUBSTITUTE(SUBSTITUTE(_xlfn.XLOOKUP(K67,Bets!$J:$J,Bets!$K:$K),"O",""),"U","")),"")</f>
        <v/>
      </c>
      <c r="P68" s="2" t="str">
        <f>IFERROR(VALUE(SUBSTITUTE(SUBSTITUTE(_xlfn.XLOOKUP(K67,Bets!$M:$M,Bets!$N:$N),"O",""),"U","")),"")</f>
        <v/>
      </c>
      <c r="Q68" s="2" t="str">
        <f>IFERROR(VALUE(SUBSTITUTE(SUBSTITUTE(_xlfn.XLOOKUP(K67,Bets!$P:$P,Bets!$Q:$Q),"O",""),"U","")),"")</f>
        <v/>
      </c>
      <c r="R68" s="2" t="str">
        <f>IFERROR(VALUE(SUBSTITUTE(SUBSTITUTE(_xlfn.XLOOKUP(K67,Bets!$S:$S,Bets!$T:$T),"O",""),"U","")),"")</f>
        <v/>
      </c>
      <c r="S68" s="2" t="str">
        <f>IFERROR(VALUE(SUBSTITUTE(SUBSTITUTE(_xlfn.XLOOKUP(K67,Bets!$V:$V,Bets!$W:$W),"O",""),"U","")),"")</f>
        <v/>
      </c>
      <c r="U68" s="2" t="s">
        <v>317</v>
      </c>
      <c r="V68" s="2" t="str">
        <f>IFERROR(VALUE(SUBSTITUTE(SUBSTITUTE(_xlfn.XLOOKUP(U67,Bets!$A:$A,Bets!$B:$B),"O",""),"U","")),"")</f>
        <v/>
      </c>
      <c r="W68" s="2" t="str">
        <f>IFERROR(VALUE(SUBSTITUTE(SUBSTITUTE(_xlfn.XLOOKUP(U67,Bets!$D:$D,Bets!$E:$E),"O",""),"U","")),"")</f>
        <v/>
      </c>
      <c r="X68" s="2" t="str">
        <f>IFERROR(VALUE(SUBSTITUTE(SUBSTITUTE(_xlfn.XLOOKUP(U67,Bets!$G:$G,Bets!$H:$H),"O",""),"U","")),"")</f>
        <v/>
      </c>
      <c r="Y68" s="2" t="str">
        <f>IFERROR(VALUE(SUBSTITUTE(SUBSTITUTE(_xlfn.XLOOKUP(U67,Bets!$J:$J,Bets!$K:$K),"O",""),"U","")),"")</f>
        <v/>
      </c>
      <c r="Z68" s="2" t="str">
        <f>IFERROR(VALUE(SUBSTITUTE(SUBSTITUTE(_xlfn.XLOOKUP(U67,Bets!$M:$M,Bets!$N:$N),"O",""),"U","")),"")</f>
        <v/>
      </c>
      <c r="AA68" s="2" t="str">
        <f>IFERROR(VALUE(SUBSTITUTE(SUBSTITUTE(_xlfn.XLOOKUP(U67,Bets!$P:$P,Bets!$Q:$Q),"O",""),"U","")),"")</f>
        <v/>
      </c>
      <c r="AB68" s="2" t="str">
        <f>IFERROR(VALUE(SUBSTITUTE(SUBSTITUTE(_xlfn.XLOOKUP(U67,Bets!$S:$S,Bets!$T:$T),"O",""),"U","")),"")</f>
        <v/>
      </c>
      <c r="AC68" s="2" t="str">
        <f>IFERROR(VALUE(SUBSTITUTE(SUBSTITUTE(_xlfn.XLOOKUP(U67,Bets!$V:$V,Bets!$W:$W),"O",""),"U","")),"")</f>
        <v/>
      </c>
      <c r="AD68" s="2"/>
      <c r="AE68" s="2" t="s">
        <v>317</v>
      </c>
      <c r="AF68" s="2" t="str">
        <f>IFERROR(VALUE(SUBSTITUTE(SUBSTITUTE(_xlfn.XLOOKUP(AE67,Bets!$A:$A,Bets!$B:$B),"O",""),"U","")),"")</f>
        <v/>
      </c>
      <c r="AG68" s="2" t="str">
        <f>IFERROR(VALUE(SUBSTITUTE(SUBSTITUTE(_xlfn.XLOOKUP(AE67,Bets!$D:$D,Bets!$E:$E),"O",""),"U","")),"")</f>
        <v/>
      </c>
      <c r="AH68" s="2" t="str">
        <f>IFERROR(VALUE(SUBSTITUTE(SUBSTITUTE(_xlfn.XLOOKUP(AE67,Bets!$G:$G,Bets!$H:$H),"O",""),"U","")),"")</f>
        <v/>
      </c>
      <c r="AI68" s="2" t="str">
        <f>IFERROR(VALUE(SUBSTITUTE(SUBSTITUTE(_xlfn.XLOOKUP(AE67,Bets!$J:$J,Bets!$K:$K),"O",""),"U","")),"")</f>
        <v/>
      </c>
      <c r="AJ68" s="2" t="str">
        <f>IFERROR(VALUE(SUBSTITUTE(SUBSTITUTE(_xlfn.XLOOKUP(AE67,Bets!$M:$M,Bets!$N:$N),"O",""),"U","")),"")</f>
        <v/>
      </c>
      <c r="AK68" s="2" t="str">
        <f>IFERROR(VALUE(SUBSTITUTE(SUBSTITUTE(_xlfn.XLOOKUP(AE67,Bets!$P:$P,Bets!$Q:$Q),"O",""),"U","")),"")</f>
        <v/>
      </c>
      <c r="AL68" s="2" t="str">
        <f>IFERROR(VALUE(SUBSTITUTE(SUBSTITUTE(_xlfn.XLOOKUP(AE67,Bets!$S:$S,Bets!$T:$T),"O",""),"U","")),"")</f>
        <v/>
      </c>
      <c r="AM68" s="2" t="str">
        <f>IFERROR(VALUE(SUBSTITUTE(SUBSTITUTE(_xlfn.XLOOKUP(AE67,Bets!$V:$V,Bets!$W:$W),"O",""),"U","")),"")</f>
        <v/>
      </c>
      <c r="AO68" s="2" t="s">
        <v>317</v>
      </c>
      <c r="AP68" s="2" t="str">
        <f>IFERROR(VALUE(SUBSTITUTE(SUBSTITUTE(_xlfn.XLOOKUP(AO67,Bets!$A:$A,Bets!$B:$B),"O",""),"U","")),"")</f>
        <v/>
      </c>
      <c r="AQ68" s="2" t="str">
        <f>IFERROR(VALUE(SUBSTITUTE(SUBSTITUTE(_xlfn.XLOOKUP(AO67,Bets!$D:$D,Bets!$E:$E),"O",""),"U","")),"")</f>
        <v/>
      </c>
      <c r="AR68" s="2" t="str">
        <f>IFERROR(VALUE(SUBSTITUTE(SUBSTITUTE(_xlfn.XLOOKUP(AO67,Bets!$G:$G,Bets!$H:$H),"O",""),"U","")),"")</f>
        <v/>
      </c>
      <c r="AS68" s="2" t="str">
        <f>IFERROR(VALUE(SUBSTITUTE(SUBSTITUTE(_xlfn.XLOOKUP(AO67,Bets!$J:$J,Bets!$K:$K),"O",""),"U","")),"")</f>
        <v/>
      </c>
      <c r="AT68" s="2" t="str">
        <f>IFERROR(VALUE(SUBSTITUTE(SUBSTITUTE(_xlfn.XLOOKUP(AO67,Bets!$M:$M,Bets!$N:$N),"O",""),"U","")),"")</f>
        <v/>
      </c>
      <c r="AU68" s="2" t="str">
        <f>IFERROR(VALUE(SUBSTITUTE(SUBSTITUTE(_xlfn.XLOOKUP(AO67,Bets!$P:$P,Bets!$Q:$Q),"O",""),"U","")),"")</f>
        <v/>
      </c>
      <c r="AV68" s="2" t="str">
        <f>IFERROR(VALUE(SUBSTITUTE(SUBSTITUTE(_xlfn.XLOOKUP(AO67,Bets!$S:$S,Bets!$T:$T),"O",""),"U","")),"")</f>
        <v/>
      </c>
      <c r="AW68" s="2" t="str">
        <f>IFERROR(VALUE(SUBSTITUTE(SUBSTITUTE(_xlfn.XLOOKUP(AO67,Bets!$V:$V,Bets!$W:$W),"O",""),"U","")),"")</f>
        <v/>
      </c>
    </row>
    <row r="69" spans="1:49" ht="12.75" x14ac:dyDescent="0.2">
      <c r="A69" s="2" t="s">
        <v>318</v>
      </c>
      <c r="B69" s="22" t="str">
        <f t="shared" ref="B69:I69" si="319">IFERROR(1-(B68/B67),"")</f>
        <v/>
      </c>
      <c r="C69" s="22" t="str">
        <f t="shared" si="319"/>
        <v/>
      </c>
      <c r="D69" s="22" t="str">
        <f t="shared" si="319"/>
        <v/>
      </c>
      <c r="E69" s="22" t="str">
        <f t="shared" si="319"/>
        <v/>
      </c>
      <c r="F69" s="22" t="str">
        <f t="shared" si="319"/>
        <v/>
      </c>
      <c r="G69" s="22" t="str">
        <f t="shared" si="319"/>
        <v/>
      </c>
      <c r="H69" s="22" t="str">
        <f t="shared" si="319"/>
        <v/>
      </c>
      <c r="I69" s="22" t="str">
        <f t="shared" si="319"/>
        <v/>
      </c>
      <c r="J69" s="2"/>
      <c r="K69" s="2" t="s">
        <v>318</v>
      </c>
      <c r="L69" s="22" t="str">
        <f t="shared" ref="L69:S69" si="320">IFERROR(1-(L68/L67),"")</f>
        <v/>
      </c>
      <c r="M69" s="22" t="str">
        <f t="shared" si="320"/>
        <v/>
      </c>
      <c r="N69" s="22" t="str">
        <f t="shared" si="320"/>
        <v/>
      </c>
      <c r="O69" s="22" t="str">
        <f t="shared" si="320"/>
        <v/>
      </c>
      <c r="P69" s="22" t="str">
        <f t="shared" si="320"/>
        <v/>
      </c>
      <c r="Q69" s="22" t="str">
        <f t="shared" si="320"/>
        <v/>
      </c>
      <c r="R69" s="22" t="str">
        <f t="shared" si="320"/>
        <v/>
      </c>
      <c r="S69" s="22" t="str">
        <f t="shared" si="320"/>
        <v/>
      </c>
      <c r="T69" s="2"/>
      <c r="U69" s="2" t="s">
        <v>318</v>
      </c>
      <c r="V69" s="22" t="str">
        <f t="shared" ref="V69:AC69" si="321">IFERROR(1-(V68/V67),"")</f>
        <v/>
      </c>
      <c r="W69" s="22" t="str">
        <f t="shared" si="321"/>
        <v/>
      </c>
      <c r="X69" s="22" t="str">
        <f t="shared" si="321"/>
        <v/>
      </c>
      <c r="Y69" s="22" t="str">
        <f t="shared" si="321"/>
        <v/>
      </c>
      <c r="Z69" s="22" t="str">
        <f t="shared" si="321"/>
        <v/>
      </c>
      <c r="AA69" s="22" t="str">
        <f t="shared" si="321"/>
        <v/>
      </c>
      <c r="AB69" s="22" t="str">
        <f t="shared" si="321"/>
        <v/>
      </c>
      <c r="AC69" s="22" t="str">
        <f t="shared" si="321"/>
        <v/>
      </c>
      <c r="AD69" s="2"/>
      <c r="AE69" s="2" t="s">
        <v>318</v>
      </c>
      <c r="AF69" s="22" t="str">
        <f t="shared" ref="AF69:AM69" si="322">IFERROR(1-(AF68/AF67),"")</f>
        <v/>
      </c>
      <c r="AG69" s="22" t="str">
        <f t="shared" si="322"/>
        <v/>
      </c>
      <c r="AH69" s="22" t="str">
        <f t="shared" si="322"/>
        <v/>
      </c>
      <c r="AI69" s="22" t="str">
        <f t="shared" si="322"/>
        <v/>
      </c>
      <c r="AJ69" s="22" t="str">
        <f t="shared" si="322"/>
        <v/>
      </c>
      <c r="AK69" s="22" t="str">
        <f t="shared" si="322"/>
        <v/>
      </c>
      <c r="AL69" s="22" t="str">
        <f t="shared" si="322"/>
        <v/>
      </c>
      <c r="AM69" s="22" t="str">
        <f t="shared" si="322"/>
        <v/>
      </c>
      <c r="AO69" s="2" t="s">
        <v>318</v>
      </c>
      <c r="AP69" s="22" t="str">
        <f t="shared" ref="AP69:AW69" si="323">IFERROR(1-(AP68/AP67),"")</f>
        <v/>
      </c>
      <c r="AQ69" s="22" t="str">
        <f t="shared" si="323"/>
        <v/>
      </c>
      <c r="AR69" s="22" t="str">
        <f t="shared" si="323"/>
        <v/>
      </c>
      <c r="AS69" s="22" t="str">
        <f t="shared" si="323"/>
        <v/>
      </c>
      <c r="AT69" s="22" t="str">
        <f t="shared" si="323"/>
        <v/>
      </c>
      <c r="AU69" s="22" t="str">
        <f t="shared" si="323"/>
        <v/>
      </c>
      <c r="AV69" s="22" t="str">
        <f t="shared" si="323"/>
        <v/>
      </c>
      <c r="AW69" s="22" t="str">
        <f t="shared" si="323"/>
        <v/>
      </c>
    </row>
    <row r="70" spans="1:49" ht="12.75" x14ac:dyDescent="0.2">
      <c r="A70" s="2" t="s">
        <v>223</v>
      </c>
      <c r="B70" s="22" t="str">
        <f t="shared" ref="B70:I70" si="324">IFERROR(1-(B67/B68),"")</f>
        <v/>
      </c>
      <c r="C70" s="22" t="str">
        <f t="shared" si="324"/>
        <v/>
      </c>
      <c r="D70" s="22" t="str">
        <f t="shared" si="324"/>
        <v/>
      </c>
      <c r="E70" s="22" t="str">
        <f t="shared" si="324"/>
        <v/>
      </c>
      <c r="F70" s="22" t="str">
        <f t="shared" si="324"/>
        <v/>
      </c>
      <c r="G70" s="22" t="str">
        <f t="shared" si="324"/>
        <v/>
      </c>
      <c r="H70" s="22" t="str">
        <f t="shared" si="324"/>
        <v/>
      </c>
      <c r="I70" s="22" t="str">
        <f t="shared" si="324"/>
        <v/>
      </c>
      <c r="J70" s="2"/>
      <c r="K70" s="2" t="s">
        <v>223</v>
      </c>
      <c r="L70" s="22" t="str">
        <f t="shared" ref="L70:S70" si="325">IFERROR(1-(L67/L68),"")</f>
        <v/>
      </c>
      <c r="M70" s="22" t="str">
        <f t="shared" si="325"/>
        <v/>
      </c>
      <c r="N70" s="22" t="str">
        <f t="shared" si="325"/>
        <v/>
      </c>
      <c r="O70" s="22" t="str">
        <f t="shared" si="325"/>
        <v/>
      </c>
      <c r="P70" s="22" t="str">
        <f t="shared" si="325"/>
        <v/>
      </c>
      <c r="Q70" s="22" t="str">
        <f t="shared" si="325"/>
        <v/>
      </c>
      <c r="R70" s="22" t="str">
        <f t="shared" si="325"/>
        <v/>
      </c>
      <c r="S70" s="22" t="str">
        <f t="shared" si="325"/>
        <v/>
      </c>
      <c r="T70" s="2"/>
      <c r="U70" s="2" t="s">
        <v>223</v>
      </c>
      <c r="V70" s="22" t="str">
        <f t="shared" ref="V70:AC70" si="326">IFERROR(1-(V67/V68),"")</f>
        <v/>
      </c>
      <c r="W70" s="22" t="str">
        <f t="shared" si="326"/>
        <v/>
      </c>
      <c r="X70" s="22" t="str">
        <f t="shared" si="326"/>
        <v/>
      </c>
      <c r="Y70" s="22" t="str">
        <f t="shared" si="326"/>
        <v/>
      </c>
      <c r="Z70" s="22" t="str">
        <f t="shared" si="326"/>
        <v/>
      </c>
      <c r="AA70" s="22" t="str">
        <f t="shared" si="326"/>
        <v/>
      </c>
      <c r="AB70" s="22" t="str">
        <f t="shared" si="326"/>
        <v/>
      </c>
      <c r="AC70" s="22" t="str">
        <f t="shared" si="326"/>
        <v/>
      </c>
      <c r="AD70" s="2"/>
      <c r="AE70" s="2" t="s">
        <v>223</v>
      </c>
      <c r="AF70" s="22" t="str">
        <f t="shared" ref="AF70:AM70" si="327">IFERROR(1-(AF67/AF68),"")</f>
        <v/>
      </c>
      <c r="AG70" s="22" t="str">
        <f t="shared" si="327"/>
        <v/>
      </c>
      <c r="AH70" s="22" t="str">
        <f t="shared" si="327"/>
        <v/>
      </c>
      <c r="AI70" s="22" t="str">
        <f t="shared" si="327"/>
        <v/>
      </c>
      <c r="AJ70" s="22" t="str">
        <f t="shared" si="327"/>
        <v/>
      </c>
      <c r="AK70" s="22" t="str">
        <f t="shared" si="327"/>
        <v/>
      </c>
      <c r="AL70" s="22" t="str">
        <f t="shared" si="327"/>
        <v/>
      </c>
      <c r="AM70" s="22" t="str">
        <f t="shared" si="327"/>
        <v/>
      </c>
      <c r="AO70" s="2" t="s">
        <v>223</v>
      </c>
      <c r="AP70" s="22" t="str">
        <f t="shared" ref="AP70:AW70" si="328">IFERROR(1-(AP67/AP68),"")</f>
        <v/>
      </c>
      <c r="AQ70" s="22" t="str">
        <f t="shared" si="328"/>
        <v/>
      </c>
      <c r="AR70" s="22" t="str">
        <f t="shared" si="328"/>
        <v/>
      </c>
      <c r="AS70" s="22" t="str">
        <f t="shared" si="328"/>
        <v/>
      </c>
      <c r="AT70" s="22" t="str">
        <f t="shared" si="328"/>
        <v/>
      </c>
      <c r="AU70" s="22" t="str">
        <f t="shared" si="328"/>
        <v/>
      </c>
      <c r="AV70" s="22" t="str">
        <f t="shared" si="328"/>
        <v/>
      </c>
      <c r="AW70" s="22" t="str">
        <f t="shared" si="328"/>
        <v/>
      </c>
    </row>
    <row r="71" spans="1:49" ht="12.75" x14ac:dyDescent="0.2">
      <c r="A71" s="23" t="s">
        <v>319</v>
      </c>
      <c r="B71" s="23"/>
      <c r="C71" s="23"/>
      <c r="D71" s="23"/>
      <c r="E71" s="23"/>
      <c r="F71" s="23"/>
      <c r="G71" s="23"/>
      <c r="H71" s="23"/>
      <c r="I71" s="23"/>
      <c r="J71" s="23"/>
      <c r="K71" s="23" t="s">
        <v>319</v>
      </c>
      <c r="L71" s="23"/>
      <c r="M71" s="23"/>
      <c r="N71" s="23"/>
      <c r="O71" s="23"/>
      <c r="P71" s="23"/>
      <c r="Q71" s="23"/>
      <c r="R71" s="23"/>
      <c r="S71" s="23"/>
      <c r="T71" s="2"/>
      <c r="U71" s="23" t="s">
        <v>319</v>
      </c>
      <c r="V71" s="23"/>
      <c r="W71" s="23"/>
      <c r="X71" s="23"/>
      <c r="Y71" s="23"/>
      <c r="Z71" s="23"/>
      <c r="AA71" s="23"/>
      <c r="AB71" s="23"/>
      <c r="AC71" s="23"/>
      <c r="AD71" s="23"/>
      <c r="AE71" s="23" t="s">
        <v>319</v>
      </c>
      <c r="AF71" s="23"/>
      <c r="AG71" s="23"/>
      <c r="AH71" s="23"/>
      <c r="AI71" s="23"/>
      <c r="AJ71" s="23"/>
      <c r="AK71" s="23"/>
      <c r="AL71" s="23"/>
      <c r="AM71" s="23"/>
      <c r="AO71" s="23" t="s">
        <v>319</v>
      </c>
      <c r="AP71" s="23"/>
      <c r="AQ71" s="23"/>
      <c r="AR71" s="23"/>
      <c r="AS71" s="23"/>
      <c r="AT71" s="23"/>
      <c r="AU71" s="23"/>
      <c r="AV71" s="23"/>
      <c r="AW71" s="23"/>
    </row>
    <row r="72" spans="1:49" ht="12.75" x14ac:dyDescent="0.2">
      <c r="A72" s="2" t="s">
        <v>320</v>
      </c>
      <c r="B72" s="22" t="e">
        <f t="shared" ref="B72:C72" si="329">IF(B67&gt;B68,IF(B71&gt;B68,"Wins","Lost"),IF(B71&lt;B68,"Wins","Lost"))</f>
        <v>#REF!</v>
      </c>
      <c r="C72" s="22" t="e">
        <f t="shared" si="329"/>
        <v>#REF!</v>
      </c>
      <c r="D72" s="22" t="e">
        <f t="shared" ref="D72:I72" si="330">IF(D67&gt;D68,IF(D71&gt;=D68,"Wins","Lost"),IF(D71&lt;D68,"Wins","Lost"))</f>
        <v>#REF!</v>
      </c>
      <c r="E72" s="22" t="e">
        <f t="shared" si="330"/>
        <v>#REF!</v>
      </c>
      <c r="F72" s="22" t="e">
        <f t="shared" si="330"/>
        <v>#REF!</v>
      </c>
      <c r="G72" s="22" t="e">
        <f t="shared" si="330"/>
        <v>#REF!</v>
      </c>
      <c r="H72" s="22" t="e">
        <f t="shared" si="330"/>
        <v>#REF!</v>
      </c>
      <c r="I72" s="22" t="e">
        <f t="shared" si="330"/>
        <v>#REF!</v>
      </c>
      <c r="J72" s="2"/>
      <c r="K72" s="2" t="s">
        <v>320</v>
      </c>
      <c r="L72" s="22" t="e">
        <f t="shared" ref="L72:M72" si="331">IF(L67&gt;L68,IF(L71&gt;L68,"Wins","Lost"),IF(L71&lt;L68,"Wins","Lost"))</f>
        <v>#REF!</v>
      </c>
      <c r="M72" s="22" t="e">
        <f t="shared" si="331"/>
        <v>#REF!</v>
      </c>
      <c r="N72" s="22" t="e">
        <f t="shared" ref="N72:S72" si="332">IF(N67&gt;N68,IF(N71&gt;=N68,"Wins","Lost"),IF(N71&lt;N68,"Wins","Lost"))</f>
        <v>#REF!</v>
      </c>
      <c r="O72" s="22" t="e">
        <f t="shared" si="332"/>
        <v>#REF!</v>
      </c>
      <c r="P72" s="22" t="e">
        <f t="shared" si="332"/>
        <v>#REF!</v>
      </c>
      <c r="Q72" s="22" t="e">
        <f t="shared" si="332"/>
        <v>#REF!</v>
      </c>
      <c r="R72" s="22" t="e">
        <f t="shared" si="332"/>
        <v>#REF!</v>
      </c>
      <c r="S72" s="22" t="e">
        <f t="shared" si="332"/>
        <v>#REF!</v>
      </c>
      <c r="T72" s="2"/>
      <c r="U72" s="2" t="s">
        <v>320</v>
      </c>
      <c r="V72" s="22" t="e">
        <f t="shared" ref="V72:W72" si="333">IF(V67&gt;V68,IF(V71&gt;V68,"Wins","Lost"),IF(V71&lt;V68,"Wins","Lost"))</f>
        <v>#REF!</v>
      </c>
      <c r="W72" s="22" t="e">
        <f t="shared" si="333"/>
        <v>#REF!</v>
      </c>
      <c r="X72" s="22" t="e">
        <f t="shared" ref="X72:AC72" si="334">IF(X67&gt;X68,IF(X71&gt;=X68,"Wins","Lost"),IF(X71&lt;X68,"Wins","Lost"))</f>
        <v>#REF!</v>
      </c>
      <c r="Y72" s="22" t="e">
        <f t="shared" si="334"/>
        <v>#REF!</v>
      </c>
      <c r="Z72" s="22" t="e">
        <f t="shared" si="334"/>
        <v>#REF!</v>
      </c>
      <c r="AA72" s="22" t="e">
        <f t="shared" si="334"/>
        <v>#REF!</v>
      </c>
      <c r="AB72" s="22" t="e">
        <f t="shared" si="334"/>
        <v>#REF!</v>
      </c>
      <c r="AC72" s="22" t="e">
        <f t="shared" si="334"/>
        <v>#REF!</v>
      </c>
      <c r="AD72" s="2"/>
      <c r="AE72" s="2" t="s">
        <v>320</v>
      </c>
      <c r="AF72" s="22" t="e">
        <f t="shared" ref="AF72:AG72" si="335">IF(AF67&gt;AF68,IF(AF71&gt;AF68,"Wins","Lost"),IF(AF71&lt;AF68,"Wins","Lost"))</f>
        <v>#REF!</v>
      </c>
      <c r="AG72" s="22" t="e">
        <f t="shared" si="335"/>
        <v>#REF!</v>
      </c>
      <c r="AH72" s="22" t="e">
        <f t="shared" ref="AH72:AM72" si="336">IF(AH67&gt;AH68,IF(AH71&gt;=AH68,"Wins","Lost"),IF(AH71&lt;AH68,"Wins","Lost"))</f>
        <v>#REF!</v>
      </c>
      <c r="AI72" s="22" t="e">
        <f t="shared" si="336"/>
        <v>#REF!</v>
      </c>
      <c r="AJ72" s="22" t="e">
        <f t="shared" si="336"/>
        <v>#REF!</v>
      </c>
      <c r="AK72" s="22" t="e">
        <f t="shared" si="336"/>
        <v>#REF!</v>
      </c>
      <c r="AL72" s="22" t="e">
        <f t="shared" si="336"/>
        <v>#REF!</v>
      </c>
      <c r="AM72" s="22" t="e">
        <f t="shared" si="336"/>
        <v>#REF!</v>
      </c>
      <c r="AO72" s="2" t="s">
        <v>320</v>
      </c>
      <c r="AP72" s="22" t="e">
        <f t="shared" ref="AP72:AQ72" si="337">IF(AP67&gt;AP68,IF(AP71&gt;AP68,"Wins","Lost"),IF(AP71&lt;AP68,"Wins","Lost"))</f>
        <v>#REF!</v>
      </c>
      <c r="AQ72" s="22" t="e">
        <f t="shared" si="337"/>
        <v>#REF!</v>
      </c>
      <c r="AR72" s="22" t="e">
        <f t="shared" ref="AR72:AW72" si="338">IF(AR67&gt;AR68,IF(AR71&gt;=AR68,"Wins","Lost"),IF(AR71&lt;AR68,"Wins","Lost"))</f>
        <v>#REF!</v>
      </c>
      <c r="AS72" s="22" t="e">
        <f t="shared" si="338"/>
        <v>#REF!</v>
      </c>
      <c r="AT72" s="22" t="e">
        <f t="shared" si="338"/>
        <v>#REF!</v>
      </c>
      <c r="AU72" s="22" t="e">
        <f t="shared" si="338"/>
        <v>#REF!</v>
      </c>
      <c r="AV72" s="22" t="e">
        <f t="shared" si="338"/>
        <v>#REF!</v>
      </c>
      <c r="AW72" s="22" t="e">
        <f t="shared" si="338"/>
        <v>#REF!</v>
      </c>
    </row>
    <row r="73" spans="1:49" ht="12.75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T73" s="2"/>
      <c r="AU73" s="2"/>
      <c r="AV73" s="2"/>
      <c r="AW73" s="2"/>
    </row>
    <row r="74" spans="1:49" ht="12.75" x14ac:dyDescent="0.2">
      <c r="A74" s="2" t="s">
        <v>0</v>
      </c>
      <c r="B74" s="2" t="s">
        <v>153</v>
      </c>
      <c r="C74" s="2" t="s">
        <v>165</v>
      </c>
      <c r="D74" s="2" t="s">
        <v>162</v>
      </c>
      <c r="E74" s="2" t="s">
        <v>169</v>
      </c>
      <c r="F74" s="2" t="s">
        <v>794</v>
      </c>
      <c r="G74" s="2" t="s">
        <v>797</v>
      </c>
      <c r="H74" s="2" t="s">
        <v>800</v>
      </c>
      <c r="I74" s="2" t="s">
        <v>803</v>
      </c>
      <c r="J74" s="2"/>
      <c r="K74" s="2" t="s">
        <v>0</v>
      </c>
      <c r="L74" s="2" t="s">
        <v>153</v>
      </c>
      <c r="M74" s="2" t="s">
        <v>165</v>
      </c>
      <c r="N74" s="2" t="s">
        <v>162</v>
      </c>
      <c r="O74" s="2" t="s">
        <v>169</v>
      </c>
      <c r="P74" s="2" t="s">
        <v>794</v>
      </c>
      <c r="Q74" s="2" t="s">
        <v>797</v>
      </c>
      <c r="R74" s="2" t="s">
        <v>800</v>
      </c>
      <c r="S74" s="2" t="s">
        <v>803</v>
      </c>
      <c r="T74" s="2"/>
      <c r="U74" s="2" t="s">
        <v>0</v>
      </c>
      <c r="V74" s="2" t="s">
        <v>153</v>
      </c>
      <c r="W74" s="2" t="s">
        <v>165</v>
      </c>
      <c r="X74" s="2" t="s">
        <v>162</v>
      </c>
      <c r="Y74" s="2" t="s">
        <v>169</v>
      </c>
      <c r="Z74" s="2" t="s">
        <v>794</v>
      </c>
      <c r="AA74" s="2" t="s">
        <v>797</v>
      </c>
      <c r="AB74" s="2" t="s">
        <v>800</v>
      </c>
      <c r="AC74" s="2" t="s">
        <v>803</v>
      </c>
      <c r="AD74" s="2"/>
      <c r="AE74" s="2" t="s">
        <v>0</v>
      </c>
      <c r="AF74" s="2" t="s">
        <v>153</v>
      </c>
      <c r="AG74" s="2" t="s">
        <v>165</v>
      </c>
      <c r="AH74" s="2" t="s">
        <v>162</v>
      </c>
      <c r="AI74" s="2" t="s">
        <v>169</v>
      </c>
      <c r="AJ74" s="2" t="s">
        <v>794</v>
      </c>
      <c r="AK74" s="2" t="s">
        <v>797</v>
      </c>
      <c r="AL74" s="2" t="s">
        <v>800</v>
      </c>
      <c r="AM74" s="2" t="s">
        <v>803</v>
      </c>
      <c r="AO74" s="2" t="s">
        <v>0</v>
      </c>
      <c r="AP74" s="2" t="s">
        <v>153</v>
      </c>
      <c r="AQ74" s="2" t="s">
        <v>165</v>
      </c>
      <c r="AR74" s="2" t="s">
        <v>162</v>
      </c>
      <c r="AS74" s="2" t="s">
        <v>169</v>
      </c>
      <c r="AT74" s="2" t="s">
        <v>794</v>
      </c>
      <c r="AU74" s="2" t="s">
        <v>797</v>
      </c>
      <c r="AV74" s="2" t="s">
        <v>800</v>
      </c>
      <c r="AW74" s="2" t="s">
        <v>803</v>
      </c>
    </row>
    <row r="75" spans="1:49" ht="12.75" x14ac:dyDescent="0.2">
      <c r="A75" s="2" t="e">
        <f>Bets!#REF!</f>
        <v>#REF!</v>
      </c>
      <c r="B75" s="2" t="e">
        <f>_xlfn.XLOOKUP(A75,PlayerStats!$AF:$AF,PlayerStats!$AD:$AD)</f>
        <v>#REF!</v>
      </c>
      <c r="C75" s="2" t="e">
        <f>_xlfn.XLOOKUP(A75,PlayerStats!$AF:$AF,PlayerStats!$X:$X)</f>
        <v>#REF!</v>
      </c>
      <c r="D75" s="2" t="e">
        <f>_xlfn.XLOOKUP(A75,PlayerStats!$AF:$AF,PlayerStats!$Y:$Y)</f>
        <v>#REF!</v>
      </c>
      <c r="E75" s="2" t="e">
        <f>_xlfn.XLOOKUP(A75,PlayerStats!$AF:$AF,PlayerStats!$L:$L)</f>
        <v>#REF!</v>
      </c>
      <c r="F75" s="2" t="e">
        <f>B75+D75</f>
        <v>#REF!</v>
      </c>
      <c r="G75" s="2" t="e">
        <f>B75+C75</f>
        <v>#REF!</v>
      </c>
      <c r="H75" s="2" t="e">
        <f>C75+D75</f>
        <v>#REF!</v>
      </c>
      <c r="I75" s="2" t="e">
        <f>B75+C75+D75</f>
        <v>#REF!</v>
      </c>
      <c r="J75" s="2"/>
      <c r="K75" s="2" t="e">
        <f>Bets!#REF!</f>
        <v>#REF!</v>
      </c>
      <c r="L75" s="2" t="e">
        <f>_xlfn.XLOOKUP(K75,PlayerStats!$AF:$AF,PlayerStats!$AD:$AD)</f>
        <v>#REF!</v>
      </c>
      <c r="M75" s="2" t="e">
        <f>_xlfn.XLOOKUP(K75,PlayerStats!$AF:$AF,PlayerStats!$X:$X)</f>
        <v>#REF!</v>
      </c>
      <c r="N75" s="2" t="e">
        <f>_xlfn.XLOOKUP(K75,PlayerStats!$AF:$AF,PlayerStats!$Y:$Y)</f>
        <v>#REF!</v>
      </c>
      <c r="O75" s="2" t="e">
        <f>_xlfn.XLOOKUP(K75,PlayerStats!$AF:$AF,PlayerStats!$L:$L)</f>
        <v>#REF!</v>
      </c>
      <c r="P75" s="2" t="e">
        <f>L75+N75</f>
        <v>#REF!</v>
      </c>
      <c r="Q75" s="2" t="e">
        <f>L75+M75</f>
        <v>#REF!</v>
      </c>
      <c r="R75" s="2" t="e">
        <f>M75+N75</f>
        <v>#REF!</v>
      </c>
      <c r="S75" s="2" t="e">
        <f>L75+M75+N75</f>
        <v>#REF!</v>
      </c>
      <c r="T75" s="2"/>
      <c r="U75" s="2" t="e">
        <f>Bets!#REF!</f>
        <v>#REF!</v>
      </c>
      <c r="V75" s="2" t="e">
        <f>_xlfn.XLOOKUP(U75,PlayerStats!$AF:$AF,PlayerStats!$AD:$AD)</f>
        <v>#REF!</v>
      </c>
      <c r="W75" s="2" t="e">
        <f>_xlfn.XLOOKUP(U75,PlayerStats!$AF:$AF,PlayerStats!$X:$X)</f>
        <v>#REF!</v>
      </c>
      <c r="X75" s="2" t="e">
        <f>_xlfn.XLOOKUP(U75,PlayerStats!$AF:$AF,PlayerStats!$Y:$Y)</f>
        <v>#REF!</v>
      </c>
      <c r="Y75" s="2" t="e">
        <f>_xlfn.XLOOKUP(U75,PlayerStats!$AF:$AF,PlayerStats!$L:$L)</f>
        <v>#REF!</v>
      </c>
      <c r="Z75" s="2" t="e">
        <f>V75+X75</f>
        <v>#REF!</v>
      </c>
      <c r="AA75" s="2" t="e">
        <f>V75+W75</f>
        <v>#REF!</v>
      </c>
      <c r="AB75" s="2" t="e">
        <f>W75+X75</f>
        <v>#REF!</v>
      </c>
      <c r="AC75" s="2" t="e">
        <f>V75+W75+X75</f>
        <v>#REF!</v>
      </c>
      <c r="AD75" s="2"/>
      <c r="AE75" s="2" t="e">
        <f>Bets!#REF!</f>
        <v>#REF!</v>
      </c>
      <c r="AF75" s="2" t="e">
        <f>_xlfn.XLOOKUP(AE75,PlayerStats!$AF:$AF,PlayerStats!$AD:$AD)</f>
        <v>#REF!</v>
      </c>
      <c r="AG75" s="2" t="e">
        <f>_xlfn.XLOOKUP(AE75,PlayerStats!$AF:$AF,PlayerStats!$X:$X)</f>
        <v>#REF!</v>
      </c>
      <c r="AH75" s="2" t="e">
        <f>_xlfn.XLOOKUP(AE75,PlayerStats!$AF:$AF,PlayerStats!$Y:$Y)</f>
        <v>#REF!</v>
      </c>
      <c r="AI75" s="2" t="e">
        <f>_xlfn.XLOOKUP(AE75,PlayerStats!$AF:$AF,PlayerStats!$L:$L)</f>
        <v>#REF!</v>
      </c>
      <c r="AJ75" s="2" t="e">
        <f>AF75+AH75</f>
        <v>#REF!</v>
      </c>
      <c r="AK75" s="2" t="e">
        <f>AF75+AG75</f>
        <v>#REF!</v>
      </c>
      <c r="AL75" s="2" t="e">
        <f>AG75+AH75</f>
        <v>#REF!</v>
      </c>
      <c r="AM75" s="2" t="e">
        <f>AF75+AG75+AH75</f>
        <v>#REF!</v>
      </c>
      <c r="AO75" s="2" t="e">
        <f>Bets!#REF!</f>
        <v>#REF!</v>
      </c>
      <c r="AP75" s="2" t="e">
        <f>_xlfn.XLOOKUP(AO75,PlayerStats!$AF:$AF,PlayerStats!$AD:$AD)</f>
        <v>#REF!</v>
      </c>
      <c r="AQ75" s="2" t="e">
        <f>_xlfn.XLOOKUP(AO75,PlayerStats!$AF:$AF,PlayerStats!$X:$X)</f>
        <v>#REF!</v>
      </c>
      <c r="AR75" s="2" t="e">
        <f>_xlfn.XLOOKUP(AO75,PlayerStats!$AF:$AF,PlayerStats!$Y:$Y)</f>
        <v>#REF!</v>
      </c>
      <c r="AS75" s="2" t="e">
        <f>_xlfn.XLOOKUP(AO75,PlayerStats!$AF:$AF,PlayerStats!$L:$L)</f>
        <v>#REF!</v>
      </c>
      <c r="AT75" s="2" t="e">
        <f>AP75+AR75</f>
        <v>#REF!</v>
      </c>
      <c r="AU75" s="2" t="e">
        <f>AP75+AQ75</f>
        <v>#REF!</v>
      </c>
      <c r="AV75" s="2" t="e">
        <f>AQ75+AR75</f>
        <v>#REF!</v>
      </c>
      <c r="AW75" s="2" t="e">
        <f>AP75+AQ75+AR75</f>
        <v>#REF!</v>
      </c>
    </row>
    <row r="76" spans="1:49" ht="12.75" x14ac:dyDescent="0.2">
      <c r="A76" s="2" t="s">
        <v>317</v>
      </c>
      <c r="B76" s="2" t="str">
        <f>IFERROR(VALUE(SUBSTITUTE(SUBSTITUTE(_xlfn.XLOOKUP(A75,Bets!$A:$A,Bets!$B:$B),"O",""),"U","")),"")</f>
        <v/>
      </c>
      <c r="C76" s="2" t="str">
        <f>IFERROR(VALUE(SUBSTITUTE(SUBSTITUTE(_xlfn.XLOOKUP(A75,Bets!$D:$D,Bets!$E:$E),"O",""),"U","")),"")</f>
        <v/>
      </c>
      <c r="D76" s="2" t="str">
        <f>IFERROR(VALUE(SUBSTITUTE(SUBSTITUTE(_xlfn.XLOOKUP(A75,Bets!$G:$G,Bets!$H:$H),"O",""),"U","")),"")</f>
        <v/>
      </c>
      <c r="E76" s="2" t="str">
        <f>IFERROR(VALUE(SUBSTITUTE(SUBSTITUTE(_xlfn.XLOOKUP(A75,Bets!$J:$J,Bets!$K:$K),"O",""),"U","")),"")</f>
        <v/>
      </c>
      <c r="F76" s="2" t="str">
        <f>IFERROR(VALUE(SUBSTITUTE(SUBSTITUTE(_xlfn.XLOOKUP(A75,Bets!$M:$M,Bets!$N:$N),"O",""),"U","")),"")</f>
        <v/>
      </c>
      <c r="G76" s="2" t="str">
        <f>IFERROR(VALUE(SUBSTITUTE(SUBSTITUTE(_xlfn.XLOOKUP(A75,Bets!$P:$P,Bets!$Q:$Q),"O",""),"U","")),"")</f>
        <v/>
      </c>
      <c r="H76" s="2" t="str">
        <f>IFERROR(VALUE(SUBSTITUTE(SUBSTITUTE(_xlfn.XLOOKUP(A75,Bets!$S:$S,Bets!$T:$T),"O",""),"U","")),"")</f>
        <v/>
      </c>
      <c r="I76" s="2" t="str">
        <f>IFERROR(VALUE(SUBSTITUTE(SUBSTITUTE(_xlfn.XLOOKUP(A75,Bets!$V:$V,Bets!$W:$W),"O",""),"U","")),"")</f>
        <v/>
      </c>
      <c r="J76" s="2"/>
      <c r="K76" s="2" t="s">
        <v>317</v>
      </c>
      <c r="L76" s="2" t="str">
        <f>IFERROR(VALUE(SUBSTITUTE(SUBSTITUTE(_xlfn.XLOOKUP(K75,Bets!$A:$A,Bets!$B:$B),"O",""),"U","")),"")</f>
        <v/>
      </c>
      <c r="M76" s="2" t="str">
        <f>IFERROR(VALUE(SUBSTITUTE(SUBSTITUTE(_xlfn.XLOOKUP(K75,Bets!$D:$D,Bets!$E:$E),"O",""),"U","")),"")</f>
        <v/>
      </c>
      <c r="N76" s="2" t="str">
        <f>IFERROR(VALUE(SUBSTITUTE(SUBSTITUTE(_xlfn.XLOOKUP(K75,Bets!$G:$G,Bets!$H:$H),"O",""),"U","")),"")</f>
        <v/>
      </c>
      <c r="O76" s="2" t="str">
        <f>IFERROR(VALUE(SUBSTITUTE(SUBSTITUTE(_xlfn.XLOOKUP(K75,Bets!$J:$J,Bets!$K:$K),"O",""),"U","")),"")</f>
        <v/>
      </c>
      <c r="P76" s="2" t="str">
        <f>IFERROR(VALUE(SUBSTITUTE(SUBSTITUTE(_xlfn.XLOOKUP(K75,Bets!$M:$M,Bets!$N:$N),"O",""),"U","")),"")</f>
        <v/>
      </c>
      <c r="Q76" s="2" t="str">
        <f>IFERROR(VALUE(SUBSTITUTE(SUBSTITUTE(_xlfn.XLOOKUP(K75,Bets!$P:$P,Bets!$Q:$Q),"O",""),"U","")),"")</f>
        <v/>
      </c>
      <c r="R76" s="2" t="str">
        <f>IFERROR(VALUE(SUBSTITUTE(SUBSTITUTE(_xlfn.XLOOKUP(K75,Bets!$S:$S,Bets!$T:$T),"O",""),"U","")),"")</f>
        <v/>
      </c>
      <c r="S76" s="2" t="str">
        <f>IFERROR(VALUE(SUBSTITUTE(SUBSTITUTE(_xlfn.XLOOKUP(K75,Bets!$V:$V,Bets!$W:$W),"O",""),"U","")),"")</f>
        <v/>
      </c>
      <c r="U76" s="2" t="s">
        <v>317</v>
      </c>
      <c r="V76" s="2" t="str">
        <f>IFERROR(VALUE(SUBSTITUTE(SUBSTITUTE(_xlfn.XLOOKUP(U75,Bets!$A:$A,Bets!$B:$B),"O",""),"U","")),"")</f>
        <v/>
      </c>
      <c r="W76" s="2" t="str">
        <f>IFERROR(VALUE(SUBSTITUTE(SUBSTITUTE(_xlfn.XLOOKUP(U75,Bets!$D:$D,Bets!$E:$E),"O",""),"U","")),"")</f>
        <v/>
      </c>
      <c r="X76" s="2" t="str">
        <f>IFERROR(VALUE(SUBSTITUTE(SUBSTITUTE(_xlfn.XLOOKUP(U75,Bets!$G:$G,Bets!$H:$H),"O",""),"U","")),"")</f>
        <v/>
      </c>
      <c r="Y76" s="2" t="str">
        <f>IFERROR(VALUE(SUBSTITUTE(SUBSTITUTE(_xlfn.XLOOKUP(U75,Bets!$J:$J,Bets!$K:$K),"O",""),"U","")),"")</f>
        <v/>
      </c>
      <c r="Z76" s="2" t="str">
        <f>IFERROR(VALUE(SUBSTITUTE(SUBSTITUTE(_xlfn.XLOOKUP(U75,Bets!$M:$M,Bets!$N:$N),"O",""),"U","")),"")</f>
        <v/>
      </c>
      <c r="AA76" s="2" t="str">
        <f>IFERROR(VALUE(SUBSTITUTE(SUBSTITUTE(_xlfn.XLOOKUP(U75,Bets!$P:$P,Bets!$Q:$Q),"O",""),"U","")),"")</f>
        <v/>
      </c>
      <c r="AB76" s="2" t="str">
        <f>IFERROR(VALUE(SUBSTITUTE(SUBSTITUTE(_xlfn.XLOOKUP(U75,Bets!$S:$S,Bets!$T:$T),"O",""),"U","")),"")</f>
        <v/>
      </c>
      <c r="AC76" s="2" t="str">
        <f>IFERROR(VALUE(SUBSTITUTE(SUBSTITUTE(_xlfn.XLOOKUP(U75,Bets!$V:$V,Bets!$W:$W),"O",""),"U","")),"")</f>
        <v/>
      </c>
      <c r="AD76" s="2"/>
      <c r="AE76" s="2" t="s">
        <v>317</v>
      </c>
      <c r="AF76" s="2" t="str">
        <f>IFERROR(VALUE(SUBSTITUTE(SUBSTITUTE(_xlfn.XLOOKUP(AE75,Bets!$A:$A,Bets!$B:$B),"O",""),"U","")),"")</f>
        <v/>
      </c>
      <c r="AG76" s="2" t="str">
        <f>IFERROR(VALUE(SUBSTITUTE(SUBSTITUTE(_xlfn.XLOOKUP(AE75,Bets!$D:$D,Bets!$E:$E),"O",""),"U","")),"")</f>
        <v/>
      </c>
      <c r="AH76" s="2" t="str">
        <f>IFERROR(VALUE(SUBSTITUTE(SUBSTITUTE(_xlfn.XLOOKUP(AE75,Bets!$G:$G,Bets!$H:$H),"O",""),"U","")),"")</f>
        <v/>
      </c>
      <c r="AI76" s="2" t="str">
        <f>IFERROR(VALUE(SUBSTITUTE(SUBSTITUTE(_xlfn.XLOOKUP(AE75,Bets!$J:$J,Bets!$K:$K),"O",""),"U","")),"")</f>
        <v/>
      </c>
      <c r="AJ76" s="2" t="str">
        <f>IFERROR(VALUE(SUBSTITUTE(SUBSTITUTE(_xlfn.XLOOKUP(AE75,Bets!$M:$M,Bets!$N:$N),"O",""),"U","")),"")</f>
        <v/>
      </c>
      <c r="AK76" s="2" t="str">
        <f>IFERROR(VALUE(SUBSTITUTE(SUBSTITUTE(_xlfn.XLOOKUP(AE75,Bets!$P:$P,Bets!$Q:$Q),"O",""),"U","")),"")</f>
        <v/>
      </c>
      <c r="AL76" s="2" t="str">
        <f>IFERROR(VALUE(SUBSTITUTE(SUBSTITUTE(_xlfn.XLOOKUP(AE75,Bets!$S:$S,Bets!$T:$T),"O",""),"U","")),"")</f>
        <v/>
      </c>
      <c r="AM76" s="2" t="str">
        <f>IFERROR(VALUE(SUBSTITUTE(SUBSTITUTE(_xlfn.XLOOKUP(AE75,Bets!$V:$V,Bets!$W:$W),"O",""),"U","")),"")</f>
        <v/>
      </c>
      <c r="AO76" s="2" t="s">
        <v>317</v>
      </c>
      <c r="AP76" s="2" t="str">
        <f>IFERROR(VALUE(SUBSTITUTE(SUBSTITUTE(_xlfn.XLOOKUP(AO75,Bets!$A:$A,Bets!$B:$B),"O",""),"U","")),"")</f>
        <v/>
      </c>
      <c r="AQ76" s="2" t="str">
        <f>IFERROR(VALUE(SUBSTITUTE(SUBSTITUTE(_xlfn.XLOOKUP(AO75,Bets!$D:$D,Bets!$E:$E),"O",""),"U","")),"")</f>
        <v/>
      </c>
      <c r="AR76" s="2" t="str">
        <f>IFERROR(VALUE(SUBSTITUTE(SUBSTITUTE(_xlfn.XLOOKUP(AO75,Bets!$G:$G,Bets!$H:$H),"O",""),"U","")),"")</f>
        <v/>
      </c>
      <c r="AS76" s="2" t="str">
        <f>IFERROR(VALUE(SUBSTITUTE(SUBSTITUTE(_xlfn.XLOOKUP(AO75,Bets!$J:$J,Bets!$K:$K),"O",""),"U","")),"")</f>
        <v/>
      </c>
      <c r="AT76" s="2" t="str">
        <f>IFERROR(VALUE(SUBSTITUTE(SUBSTITUTE(_xlfn.XLOOKUP(AO75,Bets!$M:$M,Bets!$N:$N),"O",""),"U","")),"")</f>
        <v/>
      </c>
      <c r="AU76" s="2" t="str">
        <f>IFERROR(VALUE(SUBSTITUTE(SUBSTITUTE(_xlfn.XLOOKUP(AO75,Bets!$P:$P,Bets!$Q:$Q),"O",""),"U","")),"")</f>
        <v/>
      </c>
      <c r="AV76" s="2" t="str">
        <f>IFERROR(VALUE(SUBSTITUTE(SUBSTITUTE(_xlfn.XLOOKUP(AO75,Bets!$S:$S,Bets!$T:$T),"O",""),"U","")),"")</f>
        <v/>
      </c>
      <c r="AW76" s="2" t="str">
        <f>IFERROR(VALUE(SUBSTITUTE(SUBSTITUTE(_xlfn.XLOOKUP(AO75,Bets!$V:$V,Bets!$W:$W),"O",""),"U","")),"")</f>
        <v/>
      </c>
    </row>
    <row r="77" spans="1:49" ht="12.75" x14ac:dyDescent="0.2">
      <c r="A77" s="2" t="s">
        <v>318</v>
      </c>
      <c r="B77" s="22" t="str">
        <f t="shared" ref="B77:I77" si="339">IFERROR(1-(B76/B75),"")</f>
        <v/>
      </c>
      <c r="C77" s="22" t="str">
        <f t="shared" si="339"/>
        <v/>
      </c>
      <c r="D77" s="22" t="str">
        <f t="shared" si="339"/>
        <v/>
      </c>
      <c r="E77" s="22" t="str">
        <f t="shared" si="339"/>
        <v/>
      </c>
      <c r="F77" s="22" t="str">
        <f t="shared" si="339"/>
        <v/>
      </c>
      <c r="G77" s="22" t="str">
        <f t="shared" si="339"/>
        <v/>
      </c>
      <c r="H77" s="22" t="str">
        <f t="shared" si="339"/>
        <v/>
      </c>
      <c r="I77" s="22" t="str">
        <f t="shared" si="339"/>
        <v/>
      </c>
      <c r="J77" s="2"/>
      <c r="K77" s="2" t="s">
        <v>318</v>
      </c>
      <c r="L77" s="22" t="str">
        <f t="shared" ref="L77:S77" si="340">IFERROR(1-(L76/L75),"")</f>
        <v/>
      </c>
      <c r="M77" s="22" t="str">
        <f t="shared" si="340"/>
        <v/>
      </c>
      <c r="N77" s="22" t="str">
        <f t="shared" si="340"/>
        <v/>
      </c>
      <c r="O77" s="22" t="str">
        <f t="shared" si="340"/>
        <v/>
      </c>
      <c r="P77" s="22" t="str">
        <f t="shared" si="340"/>
        <v/>
      </c>
      <c r="Q77" s="22" t="str">
        <f t="shared" si="340"/>
        <v/>
      </c>
      <c r="R77" s="22" t="str">
        <f t="shared" si="340"/>
        <v/>
      </c>
      <c r="S77" s="22" t="str">
        <f t="shared" si="340"/>
        <v/>
      </c>
      <c r="T77" s="2"/>
      <c r="U77" s="2" t="s">
        <v>318</v>
      </c>
      <c r="V77" s="22" t="str">
        <f t="shared" ref="V77:AC77" si="341">IFERROR(1-(V76/V75),"")</f>
        <v/>
      </c>
      <c r="W77" s="22" t="str">
        <f t="shared" si="341"/>
        <v/>
      </c>
      <c r="X77" s="22" t="str">
        <f t="shared" si="341"/>
        <v/>
      </c>
      <c r="Y77" s="22" t="str">
        <f t="shared" si="341"/>
        <v/>
      </c>
      <c r="Z77" s="22" t="str">
        <f t="shared" si="341"/>
        <v/>
      </c>
      <c r="AA77" s="22" t="str">
        <f t="shared" si="341"/>
        <v/>
      </c>
      <c r="AB77" s="22" t="str">
        <f t="shared" si="341"/>
        <v/>
      </c>
      <c r="AC77" s="22" t="str">
        <f t="shared" si="341"/>
        <v/>
      </c>
      <c r="AD77" s="2"/>
      <c r="AE77" s="2" t="s">
        <v>318</v>
      </c>
      <c r="AF77" s="22" t="str">
        <f t="shared" ref="AF77:AM77" si="342">IFERROR(1-(AF76/AF75),"")</f>
        <v/>
      </c>
      <c r="AG77" s="22" t="str">
        <f t="shared" si="342"/>
        <v/>
      </c>
      <c r="AH77" s="22" t="str">
        <f t="shared" si="342"/>
        <v/>
      </c>
      <c r="AI77" s="22" t="str">
        <f t="shared" si="342"/>
        <v/>
      </c>
      <c r="AJ77" s="22" t="str">
        <f t="shared" si="342"/>
        <v/>
      </c>
      <c r="AK77" s="22" t="str">
        <f t="shared" si="342"/>
        <v/>
      </c>
      <c r="AL77" s="22" t="str">
        <f t="shared" si="342"/>
        <v/>
      </c>
      <c r="AM77" s="22" t="str">
        <f t="shared" si="342"/>
        <v/>
      </c>
      <c r="AO77" s="2" t="s">
        <v>318</v>
      </c>
      <c r="AP77" s="22" t="str">
        <f t="shared" ref="AP77:AW77" si="343">IFERROR(1-(AP76/AP75),"")</f>
        <v/>
      </c>
      <c r="AQ77" s="22" t="str">
        <f t="shared" si="343"/>
        <v/>
      </c>
      <c r="AR77" s="22" t="str">
        <f t="shared" si="343"/>
        <v/>
      </c>
      <c r="AS77" s="22" t="str">
        <f t="shared" si="343"/>
        <v/>
      </c>
      <c r="AT77" s="22" t="str">
        <f t="shared" si="343"/>
        <v/>
      </c>
      <c r="AU77" s="22" t="str">
        <f t="shared" si="343"/>
        <v/>
      </c>
      <c r="AV77" s="22" t="str">
        <f t="shared" si="343"/>
        <v/>
      </c>
      <c r="AW77" s="22" t="str">
        <f t="shared" si="343"/>
        <v/>
      </c>
    </row>
    <row r="78" spans="1:49" ht="12.75" x14ac:dyDescent="0.2">
      <c r="A78" s="2" t="s">
        <v>223</v>
      </c>
      <c r="B78" s="22" t="str">
        <f t="shared" ref="B78:I78" si="344">IFERROR(1-(B75/B76),"")</f>
        <v/>
      </c>
      <c r="C78" s="22" t="str">
        <f t="shared" si="344"/>
        <v/>
      </c>
      <c r="D78" s="22" t="str">
        <f t="shared" si="344"/>
        <v/>
      </c>
      <c r="E78" s="22" t="str">
        <f t="shared" si="344"/>
        <v/>
      </c>
      <c r="F78" s="22" t="str">
        <f t="shared" si="344"/>
        <v/>
      </c>
      <c r="G78" s="22" t="str">
        <f t="shared" si="344"/>
        <v/>
      </c>
      <c r="H78" s="22" t="str">
        <f t="shared" si="344"/>
        <v/>
      </c>
      <c r="I78" s="22" t="str">
        <f t="shared" si="344"/>
        <v/>
      </c>
      <c r="J78" s="2"/>
      <c r="K78" s="2" t="s">
        <v>223</v>
      </c>
      <c r="L78" s="22" t="str">
        <f t="shared" ref="L78:S78" si="345">IFERROR(1-(L75/L76),"")</f>
        <v/>
      </c>
      <c r="M78" s="22" t="str">
        <f t="shared" si="345"/>
        <v/>
      </c>
      <c r="N78" s="22" t="str">
        <f t="shared" si="345"/>
        <v/>
      </c>
      <c r="O78" s="22" t="str">
        <f t="shared" si="345"/>
        <v/>
      </c>
      <c r="P78" s="22" t="str">
        <f t="shared" si="345"/>
        <v/>
      </c>
      <c r="Q78" s="22" t="str">
        <f t="shared" si="345"/>
        <v/>
      </c>
      <c r="R78" s="22" t="str">
        <f t="shared" si="345"/>
        <v/>
      </c>
      <c r="S78" s="22" t="str">
        <f t="shared" si="345"/>
        <v/>
      </c>
      <c r="T78" s="2"/>
      <c r="U78" s="2" t="s">
        <v>223</v>
      </c>
      <c r="V78" s="22" t="str">
        <f t="shared" ref="V78:AC78" si="346">IFERROR(1-(V75/V76),"")</f>
        <v/>
      </c>
      <c r="W78" s="22" t="str">
        <f t="shared" si="346"/>
        <v/>
      </c>
      <c r="X78" s="22" t="str">
        <f t="shared" si="346"/>
        <v/>
      </c>
      <c r="Y78" s="22" t="str">
        <f t="shared" si="346"/>
        <v/>
      </c>
      <c r="Z78" s="22" t="str">
        <f t="shared" si="346"/>
        <v/>
      </c>
      <c r="AA78" s="22" t="str">
        <f t="shared" si="346"/>
        <v/>
      </c>
      <c r="AB78" s="22" t="str">
        <f t="shared" si="346"/>
        <v/>
      </c>
      <c r="AC78" s="22" t="str">
        <f t="shared" si="346"/>
        <v/>
      </c>
      <c r="AD78" s="2"/>
      <c r="AE78" s="2" t="s">
        <v>223</v>
      </c>
      <c r="AF78" s="22" t="str">
        <f t="shared" ref="AF78:AM78" si="347">IFERROR(1-(AF75/AF76),"")</f>
        <v/>
      </c>
      <c r="AG78" s="22" t="str">
        <f t="shared" si="347"/>
        <v/>
      </c>
      <c r="AH78" s="22" t="str">
        <f t="shared" si="347"/>
        <v/>
      </c>
      <c r="AI78" s="22" t="str">
        <f t="shared" si="347"/>
        <v/>
      </c>
      <c r="AJ78" s="22" t="str">
        <f t="shared" si="347"/>
        <v/>
      </c>
      <c r="AK78" s="22" t="str">
        <f t="shared" si="347"/>
        <v/>
      </c>
      <c r="AL78" s="22" t="str">
        <f t="shared" si="347"/>
        <v/>
      </c>
      <c r="AM78" s="22" t="str">
        <f t="shared" si="347"/>
        <v/>
      </c>
      <c r="AO78" s="2" t="s">
        <v>223</v>
      </c>
      <c r="AP78" s="22" t="str">
        <f t="shared" ref="AP78:AW78" si="348">IFERROR(1-(AP75/AP76),"")</f>
        <v/>
      </c>
      <c r="AQ78" s="22" t="str">
        <f t="shared" si="348"/>
        <v/>
      </c>
      <c r="AR78" s="22" t="str">
        <f t="shared" si="348"/>
        <v/>
      </c>
      <c r="AS78" s="22" t="str">
        <f t="shared" si="348"/>
        <v/>
      </c>
      <c r="AT78" s="22" t="str">
        <f t="shared" si="348"/>
        <v/>
      </c>
      <c r="AU78" s="22" t="str">
        <f t="shared" si="348"/>
        <v/>
      </c>
      <c r="AV78" s="22" t="str">
        <f t="shared" si="348"/>
        <v/>
      </c>
      <c r="AW78" s="22" t="str">
        <f t="shared" si="348"/>
        <v/>
      </c>
    </row>
    <row r="79" spans="1:49" ht="12.75" x14ac:dyDescent="0.2">
      <c r="A79" s="23" t="s">
        <v>319</v>
      </c>
      <c r="B79" s="23"/>
      <c r="C79" s="23"/>
      <c r="D79" s="23"/>
      <c r="E79" s="23"/>
      <c r="F79" s="23"/>
      <c r="G79" s="23"/>
      <c r="H79" s="23"/>
      <c r="I79" s="23"/>
      <c r="J79" s="23"/>
      <c r="K79" s="23" t="s">
        <v>319</v>
      </c>
      <c r="L79" s="23"/>
      <c r="M79" s="23"/>
      <c r="N79" s="23"/>
      <c r="O79" s="23"/>
      <c r="P79" s="23"/>
      <c r="Q79" s="23"/>
      <c r="R79" s="23"/>
      <c r="S79" s="23"/>
      <c r="T79" s="2"/>
      <c r="U79" s="23" t="s">
        <v>319</v>
      </c>
      <c r="V79" s="23"/>
      <c r="W79" s="23"/>
      <c r="X79" s="23"/>
      <c r="Y79" s="23"/>
      <c r="Z79" s="23"/>
      <c r="AA79" s="23"/>
      <c r="AB79" s="23"/>
      <c r="AC79" s="23"/>
      <c r="AD79" s="23"/>
      <c r="AE79" s="23" t="s">
        <v>319</v>
      </c>
      <c r="AF79" s="23"/>
      <c r="AG79" s="23"/>
      <c r="AH79" s="23"/>
      <c r="AI79" s="23"/>
      <c r="AJ79" s="23"/>
      <c r="AK79" s="23"/>
      <c r="AL79" s="23"/>
      <c r="AM79" s="23"/>
      <c r="AO79" s="23" t="s">
        <v>319</v>
      </c>
      <c r="AP79" s="23"/>
      <c r="AQ79" s="23"/>
      <c r="AR79" s="23"/>
      <c r="AS79" s="23"/>
      <c r="AT79" s="23"/>
      <c r="AU79" s="23"/>
      <c r="AV79" s="23"/>
      <c r="AW79" s="23"/>
    </row>
    <row r="80" spans="1:49" ht="12.75" x14ac:dyDescent="0.2">
      <c r="A80" s="2" t="s">
        <v>320</v>
      </c>
      <c r="B80" s="22" t="e">
        <f t="shared" ref="B80:C80" si="349">IF(B75&gt;B76,IF(B79&gt;B76,"Wins","Lost"),IF(B79&lt;B76,"Wins","Lost"))</f>
        <v>#REF!</v>
      </c>
      <c r="C80" s="22" t="e">
        <f t="shared" si="349"/>
        <v>#REF!</v>
      </c>
      <c r="D80" s="22" t="e">
        <f t="shared" ref="D80:I80" si="350">IF(D75&gt;D76,IF(D79&gt;=D76,"Wins","Lost"),IF(D79&lt;D76,"Wins","Lost"))</f>
        <v>#REF!</v>
      </c>
      <c r="E80" s="22" t="e">
        <f t="shared" si="350"/>
        <v>#REF!</v>
      </c>
      <c r="F80" s="22" t="e">
        <f t="shared" si="350"/>
        <v>#REF!</v>
      </c>
      <c r="G80" s="22" t="e">
        <f t="shared" si="350"/>
        <v>#REF!</v>
      </c>
      <c r="H80" s="22" t="e">
        <f t="shared" si="350"/>
        <v>#REF!</v>
      </c>
      <c r="I80" s="22" t="e">
        <f t="shared" si="350"/>
        <v>#REF!</v>
      </c>
      <c r="J80" s="2"/>
      <c r="K80" s="2" t="s">
        <v>320</v>
      </c>
      <c r="L80" s="22" t="e">
        <f t="shared" ref="L80:M80" si="351">IF(L75&gt;L76,IF(L79&gt;L76,"Wins","Lost"),IF(L79&lt;L76,"Wins","Lost"))</f>
        <v>#REF!</v>
      </c>
      <c r="M80" s="22" t="e">
        <f t="shared" si="351"/>
        <v>#REF!</v>
      </c>
      <c r="N80" s="22" t="e">
        <f t="shared" ref="N80:S80" si="352">IF(N75&gt;N76,IF(N79&gt;=N76,"Wins","Lost"),IF(N79&lt;N76,"Wins","Lost"))</f>
        <v>#REF!</v>
      </c>
      <c r="O80" s="22" t="e">
        <f t="shared" si="352"/>
        <v>#REF!</v>
      </c>
      <c r="P80" s="22" t="e">
        <f t="shared" si="352"/>
        <v>#REF!</v>
      </c>
      <c r="Q80" s="22" t="e">
        <f t="shared" si="352"/>
        <v>#REF!</v>
      </c>
      <c r="R80" s="22" t="e">
        <f t="shared" si="352"/>
        <v>#REF!</v>
      </c>
      <c r="S80" s="22" t="e">
        <f t="shared" si="352"/>
        <v>#REF!</v>
      </c>
      <c r="T80" s="2"/>
      <c r="U80" s="2" t="s">
        <v>320</v>
      </c>
      <c r="V80" s="22" t="e">
        <f t="shared" ref="V80:W80" si="353">IF(V75&gt;V76,IF(V79&gt;V76,"Wins","Lost"),IF(V79&lt;V76,"Wins","Lost"))</f>
        <v>#REF!</v>
      </c>
      <c r="W80" s="22" t="e">
        <f t="shared" si="353"/>
        <v>#REF!</v>
      </c>
      <c r="X80" s="22" t="e">
        <f t="shared" ref="X80:AC80" si="354">IF(X75&gt;X76,IF(X79&gt;=X76,"Wins","Lost"),IF(X79&lt;X76,"Wins","Lost"))</f>
        <v>#REF!</v>
      </c>
      <c r="Y80" s="22" t="e">
        <f t="shared" si="354"/>
        <v>#REF!</v>
      </c>
      <c r="Z80" s="22" t="e">
        <f t="shared" si="354"/>
        <v>#REF!</v>
      </c>
      <c r="AA80" s="22" t="e">
        <f t="shared" si="354"/>
        <v>#REF!</v>
      </c>
      <c r="AB80" s="22" t="e">
        <f t="shared" si="354"/>
        <v>#REF!</v>
      </c>
      <c r="AC80" s="22" t="e">
        <f t="shared" si="354"/>
        <v>#REF!</v>
      </c>
      <c r="AD80" s="2"/>
      <c r="AE80" s="2" t="s">
        <v>320</v>
      </c>
      <c r="AF80" s="22" t="e">
        <f t="shared" ref="AF80:AG80" si="355">IF(AF75&gt;AF76,IF(AF79&gt;AF76,"Wins","Lost"),IF(AF79&lt;AF76,"Wins","Lost"))</f>
        <v>#REF!</v>
      </c>
      <c r="AG80" s="22" t="e">
        <f t="shared" si="355"/>
        <v>#REF!</v>
      </c>
      <c r="AH80" s="22" t="e">
        <f t="shared" ref="AH80:AM80" si="356">IF(AH75&gt;AH76,IF(AH79&gt;=AH76,"Wins","Lost"),IF(AH79&lt;AH76,"Wins","Lost"))</f>
        <v>#REF!</v>
      </c>
      <c r="AI80" s="22" t="e">
        <f t="shared" si="356"/>
        <v>#REF!</v>
      </c>
      <c r="AJ80" s="22" t="e">
        <f t="shared" si="356"/>
        <v>#REF!</v>
      </c>
      <c r="AK80" s="22" t="e">
        <f t="shared" si="356"/>
        <v>#REF!</v>
      </c>
      <c r="AL80" s="22" t="e">
        <f t="shared" si="356"/>
        <v>#REF!</v>
      </c>
      <c r="AM80" s="22" t="e">
        <f t="shared" si="356"/>
        <v>#REF!</v>
      </c>
      <c r="AO80" s="2" t="s">
        <v>320</v>
      </c>
      <c r="AP80" s="22" t="e">
        <f t="shared" ref="AP80:AQ80" si="357">IF(AP75&gt;AP76,IF(AP79&gt;AP76,"Wins","Lost"),IF(AP79&lt;AP76,"Wins","Lost"))</f>
        <v>#REF!</v>
      </c>
      <c r="AQ80" s="22" t="e">
        <f t="shared" si="357"/>
        <v>#REF!</v>
      </c>
      <c r="AR80" s="22" t="e">
        <f t="shared" ref="AR80:AW80" si="358">IF(AR75&gt;AR76,IF(AR79&gt;=AR76,"Wins","Lost"),IF(AR79&lt;AR76,"Wins","Lost"))</f>
        <v>#REF!</v>
      </c>
      <c r="AS80" s="22" t="e">
        <f t="shared" si="358"/>
        <v>#REF!</v>
      </c>
      <c r="AT80" s="22" t="e">
        <f t="shared" si="358"/>
        <v>#REF!</v>
      </c>
      <c r="AU80" s="22" t="e">
        <f t="shared" si="358"/>
        <v>#REF!</v>
      </c>
      <c r="AV80" s="22" t="e">
        <f t="shared" si="358"/>
        <v>#REF!</v>
      </c>
      <c r="AW80" s="22" t="e">
        <f t="shared" si="358"/>
        <v>#REF!</v>
      </c>
    </row>
    <row r="81" spans="1:49" ht="12.75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49" ht="12" customHeight="1" x14ac:dyDescent="0.2">
      <c r="A82" s="2" t="s">
        <v>0</v>
      </c>
      <c r="B82" s="2" t="s">
        <v>153</v>
      </c>
      <c r="C82" s="2" t="s">
        <v>165</v>
      </c>
      <c r="D82" s="2" t="s">
        <v>162</v>
      </c>
      <c r="E82" s="2" t="s">
        <v>169</v>
      </c>
      <c r="F82" s="2" t="s">
        <v>794</v>
      </c>
      <c r="G82" s="2" t="s">
        <v>797</v>
      </c>
      <c r="H82" s="2" t="s">
        <v>800</v>
      </c>
      <c r="I82" s="2" t="s">
        <v>803</v>
      </c>
      <c r="J82" s="2"/>
      <c r="K82" s="2" t="s">
        <v>0</v>
      </c>
      <c r="L82" s="2" t="s">
        <v>153</v>
      </c>
      <c r="M82" s="2" t="s">
        <v>165</v>
      </c>
      <c r="N82" s="2" t="s">
        <v>162</v>
      </c>
      <c r="O82" s="2" t="s">
        <v>169</v>
      </c>
      <c r="P82" s="2" t="s">
        <v>794</v>
      </c>
      <c r="Q82" s="2" t="s">
        <v>797</v>
      </c>
      <c r="R82" s="2" t="s">
        <v>800</v>
      </c>
      <c r="S82" s="2" t="s">
        <v>803</v>
      </c>
      <c r="T82" s="2"/>
      <c r="U82" s="2" t="s">
        <v>0</v>
      </c>
      <c r="V82" s="2" t="s">
        <v>153</v>
      </c>
      <c r="W82" s="2" t="s">
        <v>165</v>
      </c>
      <c r="X82" s="2" t="s">
        <v>162</v>
      </c>
      <c r="Y82" s="2" t="s">
        <v>169</v>
      </c>
      <c r="Z82" s="2" t="s">
        <v>794</v>
      </c>
      <c r="AA82" s="2" t="s">
        <v>797</v>
      </c>
      <c r="AB82" s="2" t="s">
        <v>800</v>
      </c>
      <c r="AC82" s="2" t="s">
        <v>803</v>
      </c>
      <c r="AD82" s="2"/>
      <c r="AE82" s="2" t="s">
        <v>0</v>
      </c>
      <c r="AF82" s="2" t="s">
        <v>153</v>
      </c>
      <c r="AG82" s="2" t="s">
        <v>165</v>
      </c>
      <c r="AH82" s="2" t="s">
        <v>162</v>
      </c>
      <c r="AI82" s="2" t="s">
        <v>169</v>
      </c>
      <c r="AJ82" s="2" t="s">
        <v>794</v>
      </c>
      <c r="AK82" s="2" t="s">
        <v>797</v>
      </c>
      <c r="AL82" s="2" t="s">
        <v>800</v>
      </c>
      <c r="AM82" s="2" t="s">
        <v>803</v>
      </c>
      <c r="AO82" s="2" t="s">
        <v>0</v>
      </c>
      <c r="AP82" s="2" t="s">
        <v>153</v>
      </c>
      <c r="AQ82" s="2" t="s">
        <v>165</v>
      </c>
      <c r="AR82" s="2" t="s">
        <v>162</v>
      </c>
      <c r="AS82" s="2" t="s">
        <v>169</v>
      </c>
      <c r="AT82" s="2" t="s">
        <v>794</v>
      </c>
      <c r="AU82" s="2" t="s">
        <v>797</v>
      </c>
      <c r="AV82" s="2" t="s">
        <v>800</v>
      </c>
      <c r="AW82" s="2" t="s">
        <v>803</v>
      </c>
    </row>
    <row r="83" spans="1:49" ht="12.75" x14ac:dyDescent="0.2">
      <c r="A83" s="2" t="e">
        <f>Bets!#REF!</f>
        <v>#REF!</v>
      </c>
      <c r="B83" s="2" t="e">
        <f>_xlfn.XLOOKUP(A83,PlayerStats!$AF:$AF,PlayerStats!$AD:$AD)</f>
        <v>#REF!</v>
      </c>
      <c r="C83" s="2" t="e">
        <f>_xlfn.XLOOKUP(A83,PlayerStats!$AF:$AF,PlayerStats!$X:$X)</f>
        <v>#REF!</v>
      </c>
      <c r="D83" s="2" t="e">
        <f>_xlfn.XLOOKUP(A83,PlayerStats!$AF:$AF,PlayerStats!$Y:$Y)</f>
        <v>#REF!</v>
      </c>
      <c r="E83" s="2" t="e">
        <f>_xlfn.XLOOKUP(A83,PlayerStats!$AF:$AF,PlayerStats!$L:$L)</f>
        <v>#REF!</v>
      </c>
      <c r="F83" s="2" t="e">
        <f>B83+D83</f>
        <v>#REF!</v>
      </c>
      <c r="G83" s="2" t="e">
        <f>B83+C83</f>
        <v>#REF!</v>
      </c>
      <c r="H83" s="2" t="e">
        <f>C83+D83</f>
        <v>#REF!</v>
      </c>
      <c r="I83" s="2" t="e">
        <f>B83+C83+D83</f>
        <v>#REF!</v>
      </c>
      <c r="J83" s="2"/>
      <c r="K83" s="2" t="e">
        <f>Bets!#REF!</f>
        <v>#REF!</v>
      </c>
      <c r="L83" s="2" t="e">
        <f>_xlfn.XLOOKUP(K83,PlayerStats!$AF:$AF,PlayerStats!$AD:$AD)</f>
        <v>#REF!</v>
      </c>
      <c r="M83" s="2" t="e">
        <f>_xlfn.XLOOKUP(K83,PlayerStats!$AF:$AF,PlayerStats!$X:$X)</f>
        <v>#REF!</v>
      </c>
      <c r="N83" s="2" t="e">
        <f>_xlfn.XLOOKUP(K83,PlayerStats!$AF:$AF,PlayerStats!$Y:$Y)</f>
        <v>#REF!</v>
      </c>
      <c r="O83" s="2" t="e">
        <f>_xlfn.XLOOKUP(K83,PlayerStats!$AF:$AF,PlayerStats!$L:$L)</f>
        <v>#REF!</v>
      </c>
      <c r="P83" s="2" t="e">
        <f>L83+N83</f>
        <v>#REF!</v>
      </c>
      <c r="Q83" s="2" t="e">
        <f>L83+M83</f>
        <v>#REF!</v>
      </c>
      <c r="R83" s="2" t="e">
        <f>M83+N83</f>
        <v>#REF!</v>
      </c>
      <c r="S83" s="2" t="e">
        <f>L83+M83+N83</f>
        <v>#REF!</v>
      </c>
      <c r="T83" s="2"/>
      <c r="U83" s="2" t="e">
        <f>Bets!#REF!</f>
        <v>#REF!</v>
      </c>
      <c r="V83" s="2" t="e">
        <f>_xlfn.XLOOKUP(U83,PlayerStats!$AF:$AF,PlayerStats!$AD:$AD)</f>
        <v>#REF!</v>
      </c>
      <c r="W83" s="2" t="e">
        <f>_xlfn.XLOOKUP(U83,PlayerStats!$AF:$AF,PlayerStats!$X:$X)</f>
        <v>#REF!</v>
      </c>
      <c r="X83" s="2" t="e">
        <f>_xlfn.XLOOKUP(U83,PlayerStats!$AF:$AF,PlayerStats!$Y:$Y)</f>
        <v>#REF!</v>
      </c>
      <c r="Y83" s="2" t="e">
        <f>_xlfn.XLOOKUP(U83,PlayerStats!$AF:$AF,PlayerStats!$L:$L)</f>
        <v>#REF!</v>
      </c>
      <c r="Z83" s="2" t="e">
        <f>V83+X83</f>
        <v>#REF!</v>
      </c>
      <c r="AA83" s="2" t="e">
        <f>V83+W83</f>
        <v>#REF!</v>
      </c>
      <c r="AB83" s="2" t="e">
        <f>W83+X83</f>
        <v>#REF!</v>
      </c>
      <c r="AC83" s="2" t="e">
        <f>V83+W83+X83</f>
        <v>#REF!</v>
      </c>
      <c r="AD83" s="2"/>
      <c r="AE83" s="2" t="e">
        <f>Bets!#REF!</f>
        <v>#REF!</v>
      </c>
      <c r="AF83" s="2" t="e">
        <f>_xlfn.XLOOKUP(AE83,PlayerStats!$AF:$AF,PlayerStats!$AD:$AD)</f>
        <v>#REF!</v>
      </c>
      <c r="AG83" s="2" t="e">
        <f>_xlfn.XLOOKUP(AE83,PlayerStats!$AF:$AF,PlayerStats!$X:$X)</f>
        <v>#REF!</v>
      </c>
      <c r="AH83" s="2" t="e">
        <f>_xlfn.XLOOKUP(AE83,PlayerStats!$AF:$AF,PlayerStats!$Y:$Y)</f>
        <v>#REF!</v>
      </c>
      <c r="AI83" s="2" t="e">
        <f>_xlfn.XLOOKUP(AE83,PlayerStats!$AF:$AF,PlayerStats!$L:$L)</f>
        <v>#REF!</v>
      </c>
      <c r="AJ83" s="2" t="e">
        <f>AF83+AH83</f>
        <v>#REF!</v>
      </c>
      <c r="AK83" s="2" t="e">
        <f>AF83+AG83</f>
        <v>#REF!</v>
      </c>
      <c r="AL83" s="2" t="e">
        <f>AG83+AH83</f>
        <v>#REF!</v>
      </c>
      <c r="AM83" s="2" t="e">
        <f>AF83+AG83+AH83</f>
        <v>#REF!</v>
      </c>
      <c r="AO83" s="2" t="e">
        <f>Bets!#REF!</f>
        <v>#REF!</v>
      </c>
      <c r="AP83" s="2" t="e">
        <f>_xlfn.XLOOKUP(AO83,PlayerStats!$AF:$AF,PlayerStats!$AD:$AD)</f>
        <v>#REF!</v>
      </c>
      <c r="AQ83" s="2" t="e">
        <f>_xlfn.XLOOKUP(AO83,PlayerStats!$AF:$AF,PlayerStats!$X:$X)</f>
        <v>#REF!</v>
      </c>
      <c r="AR83" s="2" t="e">
        <f>_xlfn.XLOOKUP(AO83,PlayerStats!$AF:$AF,PlayerStats!$Y:$Y)</f>
        <v>#REF!</v>
      </c>
      <c r="AS83" s="2" t="e">
        <f>_xlfn.XLOOKUP(AO83,PlayerStats!$AF:$AF,PlayerStats!$L:$L)</f>
        <v>#REF!</v>
      </c>
      <c r="AT83" s="2" t="e">
        <f>AP83+AR83</f>
        <v>#REF!</v>
      </c>
      <c r="AU83" s="2" t="e">
        <f>AP83+AQ83</f>
        <v>#REF!</v>
      </c>
      <c r="AV83" s="2" t="e">
        <f>AQ83+AR83</f>
        <v>#REF!</v>
      </c>
      <c r="AW83" s="2" t="e">
        <f>AP83+AQ83+AR83</f>
        <v>#REF!</v>
      </c>
    </row>
    <row r="84" spans="1:49" ht="12.75" x14ac:dyDescent="0.2">
      <c r="A84" s="2" t="s">
        <v>317</v>
      </c>
      <c r="B84" s="2" t="str">
        <f>IFERROR(VALUE(SUBSTITUTE(SUBSTITUTE(_xlfn.XLOOKUP(A83,Bets!$A:$A,Bets!$B:$B),"O",""),"U","")),"")</f>
        <v/>
      </c>
      <c r="C84" s="2" t="str">
        <f>IFERROR(VALUE(SUBSTITUTE(SUBSTITUTE(_xlfn.XLOOKUP(A83,Bets!$D:$D,Bets!$E:$E),"O",""),"U","")),"")</f>
        <v/>
      </c>
      <c r="D84" s="2" t="str">
        <f>IFERROR(VALUE(SUBSTITUTE(SUBSTITUTE(_xlfn.XLOOKUP(A83,Bets!$G:$G,Bets!$H:$H),"O",""),"U","")),"")</f>
        <v/>
      </c>
      <c r="E84" s="2" t="str">
        <f>IFERROR(VALUE(SUBSTITUTE(SUBSTITUTE(_xlfn.XLOOKUP(A83,Bets!$J:$J,Bets!$K:$K),"O",""),"U","")),"")</f>
        <v/>
      </c>
      <c r="F84" s="2" t="str">
        <f>IFERROR(VALUE(SUBSTITUTE(SUBSTITUTE(_xlfn.XLOOKUP(A83,Bets!$M:$M,Bets!$N:$N),"O",""),"U","")),"")</f>
        <v/>
      </c>
      <c r="G84" s="2" t="str">
        <f>IFERROR(VALUE(SUBSTITUTE(SUBSTITUTE(_xlfn.XLOOKUP(A83,Bets!$P:$P,Bets!$Q:$Q),"O",""),"U","")),"")</f>
        <v/>
      </c>
      <c r="H84" s="2" t="str">
        <f>IFERROR(VALUE(SUBSTITUTE(SUBSTITUTE(_xlfn.XLOOKUP(A83,Bets!$S:$S,Bets!$T:$T),"O",""),"U","")),"")</f>
        <v/>
      </c>
      <c r="I84" s="2" t="str">
        <f>IFERROR(VALUE(SUBSTITUTE(SUBSTITUTE(_xlfn.XLOOKUP(A83,Bets!$V:$V,Bets!$W:$W),"O",""),"U","")),"")</f>
        <v/>
      </c>
      <c r="J84" s="2"/>
      <c r="K84" s="2" t="s">
        <v>317</v>
      </c>
      <c r="L84" s="2" t="str">
        <f>IFERROR(VALUE(SUBSTITUTE(SUBSTITUTE(_xlfn.XLOOKUP(K83,Bets!$A:$A,Bets!$B:$B),"O",""),"U","")),"")</f>
        <v/>
      </c>
      <c r="M84" s="2" t="str">
        <f>IFERROR(VALUE(SUBSTITUTE(SUBSTITUTE(_xlfn.XLOOKUP(K83,Bets!$D:$D,Bets!$E:$E),"O",""),"U","")),"")</f>
        <v/>
      </c>
      <c r="N84" s="2" t="str">
        <f>IFERROR(VALUE(SUBSTITUTE(SUBSTITUTE(_xlfn.XLOOKUP(K83,Bets!$G:$G,Bets!$H:$H),"O",""),"U","")),"")</f>
        <v/>
      </c>
      <c r="O84" s="2" t="str">
        <f>IFERROR(VALUE(SUBSTITUTE(SUBSTITUTE(_xlfn.XLOOKUP(K83,Bets!$J:$J,Bets!$K:$K),"O",""),"U","")),"")</f>
        <v/>
      </c>
      <c r="P84" s="2" t="str">
        <f>IFERROR(VALUE(SUBSTITUTE(SUBSTITUTE(_xlfn.XLOOKUP(K83,Bets!$M:$M,Bets!$N:$N),"O",""),"U","")),"")</f>
        <v/>
      </c>
      <c r="Q84" s="2" t="str">
        <f>IFERROR(VALUE(SUBSTITUTE(SUBSTITUTE(_xlfn.XLOOKUP(K83,Bets!$P:$P,Bets!$Q:$Q),"O",""),"U","")),"")</f>
        <v/>
      </c>
      <c r="R84" s="2" t="str">
        <f>IFERROR(VALUE(SUBSTITUTE(SUBSTITUTE(_xlfn.XLOOKUP(K83,Bets!$S:$S,Bets!$T:$T),"O",""),"U","")),"")</f>
        <v/>
      </c>
      <c r="S84" s="2" t="str">
        <f>IFERROR(VALUE(SUBSTITUTE(SUBSTITUTE(_xlfn.XLOOKUP(K83,Bets!$V:$V,Bets!$W:$W),"O",""),"U","")),"")</f>
        <v/>
      </c>
      <c r="U84" s="2" t="s">
        <v>317</v>
      </c>
      <c r="V84" s="2" t="str">
        <f>IFERROR(VALUE(SUBSTITUTE(SUBSTITUTE(_xlfn.XLOOKUP(U83,Bets!$A:$A,Bets!$B:$B),"O",""),"U","")),"")</f>
        <v/>
      </c>
      <c r="W84" s="2" t="str">
        <f>IFERROR(VALUE(SUBSTITUTE(SUBSTITUTE(_xlfn.XLOOKUP(U83,Bets!$D:$D,Bets!$E:$E),"O",""),"U","")),"")</f>
        <v/>
      </c>
      <c r="X84" s="2" t="str">
        <f>IFERROR(VALUE(SUBSTITUTE(SUBSTITUTE(_xlfn.XLOOKUP(U83,Bets!$G:$G,Bets!$H:$H),"O",""),"U","")),"")</f>
        <v/>
      </c>
      <c r="Y84" s="2" t="str">
        <f>IFERROR(VALUE(SUBSTITUTE(SUBSTITUTE(_xlfn.XLOOKUP(U83,Bets!$J:$J,Bets!$K:$K),"O",""),"U","")),"")</f>
        <v/>
      </c>
      <c r="Z84" s="2" t="str">
        <f>IFERROR(VALUE(SUBSTITUTE(SUBSTITUTE(_xlfn.XLOOKUP(U83,Bets!$M:$M,Bets!$N:$N),"O",""),"U","")),"")</f>
        <v/>
      </c>
      <c r="AA84" s="2" t="str">
        <f>IFERROR(VALUE(SUBSTITUTE(SUBSTITUTE(_xlfn.XLOOKUP(U83,Bets!$P:$P,Bets!$Q:$Q),"O",""),"U","")),"")</f>
        <v/>
      </c>
      <c r="AB84" s="2" t="str">
        <f>IFERROR(VALUE(SUBSTITUTE(SUBSTITUTE(_xlfn.XLOOKUP(U83,Bets!$S:$S,Bets!$T:$T),"O",""),"U","")),"")</f>
        <v/>
      </c>
      <c r="AC84" s="2" t="str">
        <f>IFERROR(VALUE(SUBSTITUTE(SUBSTITUTE(_xlfn.XLOOKUP(U83,Bets!$V:$V,Bets!$W:$W),"O",""),"U","")),"")</f>
        <v/>
      </c>
      <c r="AD84" s="2"/>
      <c r="AE84" s="2" t="s">
        <v>317</v>
      </c>
      <c r="AF84" s="2" t="str">
        <f>IFERROR(VALUE(SUBSTITUTE(SUBSTITUTE(_xlfn.XLOOKUP(AE83,Bets!$A:$A,Bets!$B:$B),"O",""),"U","")),"")</f>
        <v/>
      </c>
      <c r="AG84" s="2" t="str">
        <f>IFERROR(VALUE(SUBSTITUTE(SUBSTITUTE(_xlfn.XLOOKUP(AE83,Bets!$D:$D,Bets!$E:$E),"O",""),"U","")),"")</f>
        <v/>
      </c>
      <c r="AH84" s="2" t="str">
        <f>IFERROR(VALUE(SUBSTITUTE(SUBSTITUTE(_xlfn.XLOOKUP(AE83,Bets!$G:$G,Bets!$H:$H),"O",""),"U","")),"")</f>
        <v/>
      </c>
      <c r="AI84" s="2" t="str">
        <f>IFERROR(VALUE(SUBSTITUTE(SUBSTITUTE(_xlfn.XLOOKUP(AE83,Bets!$J:$J,Bets!$K:$K),"O",""),"U","")),"")</f>
        <v/>
      </c>
      <c r="AJ84" s="2" t="str">
        <f>IFERROR(VALUE(SUBSTITUTE(SUBSTITUTE(_xlfn.XLOOKUP(AE83,Bets!$M:$M,Bets!$N:$N),"O",""),"U","")),"")</f>
        <v/>
      </c>
      <c r="AK84" s="2" t="str">
        <f>IFERROR(VALUE(SUBSTITUTE(SUBSTITUTE(_xlfn.XLOOKUP(AE83,Bets!$P:$P,Bets!$Q:$Q),"O",""),"U","")),"")</f>
        <v/>
      </c>
      <c r="AL84" s="2" t="str">
        <f>IFERROR(VALUE(SUBSTITUTE(SUBSTITUTE(_xlfn.XLOOKUP(AE83,Bets!$S:$S,Bets!$T:$T),"O",""),"U","")),"")</f>
        <v/>
      </c>
      <c r="AM84" s="2" t="str">
        <f>IFERROR(VALUE(SUBSTITUTE(SUBSTITUTE(_xlfn.XLOOKUP(AE83,Bets!$V:$V,Bets!$W:$W),"O",""),"U","")),"")</f>
        <v/>
      </c>
      <c r="AO84" s="2" t="s">
        <v>317</v>
      </c>
      <c r="AP84" s="2" t="str">
        <f>IFERROR(VALUE(SUBSTITUTE(SUBSTITUTE(_xlfn.XLOOKUP(AO83,Bets!$A:$A,Bets!$B:$B),"O",""),"U","")),"")</f>
        <v/>
      </c>
      <c r="AQ84" s="2" t="str">
        <f>IFERROR(VALUE(SUBSTITUTE(SUBSTITUTE(_xlfn.XLOOKUP(AO83,Bets!$D:$D,Bets!$E:$E),"O",""),"U","")),"")</f>
        <v/>
      </c>
      <c r="AR84" s="2" t="str">
        <f>IFERROR(VALUE(SUBSTITUTE(SUBSTITUTE(_xlfn.XLOOKUP(AO83,Bets!$G:$G,Bets!$H:$H),"O",""),"U","")),"")</f>
        <v/>
      </c>
      <c r="AS84" s="2" t="str">
        <f>IFERROR(VALUE(SUBSTITUTE(SUBSTITUTE(_xlfn.XLOOKUP(AO83,Bets!$J:$J,Bets!$K:$K),"O",""),"U","")),"")</f>
        <v/>
      </c>
      <c r="AT84" s="2" t="str">
        <f>IFERROR(VALUE(SUBSTITUTE(SUBSTITUTE(_xlfn.XLOOKUP(AO83,Bets!$M:$M,Bets!$N:$N),"O",""),"U","")),"")</f>
        <v/>
      </c>
      <c r="AU84" s="2" t="str">
        <f>IFERROR(VALUE(SUBSTITUTE(SUBSTITUTE(_xlfn.XLOOKUP(AO83,Bets!$P:$P,Bets!$Q:$Q),"O",""),"U","")),"")</f>
        <v/>
      </c>
      <c r="AV84" s="2" t="str">
        <f>IFERROR(VALUE(SUBSTITUTE(SUBSTITUTE(_xlfn.XLOOKUP(AO83,Bets!$S:$S,Bets!$T:$T),"O",""),"U","")),"")</f>
        <v/>
      </c>
      <c r="AW84" s="2" t="str">
        <f>IFERROR(VALUE(SUBSTITUTE(SUBSTITUTE(_xlfn.XLOOKUP(AO83,Bets!$V:$V,Bets!$W:$W),"O",""),"U","")),"")</f>
        <v/>
      </c>
    </row>
    <row r="85" spans="1:49" ht="12.75" x14ac:dyDescent="0.2">
      <c r="A85" s="2" t="s">
        <v>318</v>
      </c>
      <c r="B85" s="22" t="str">
        <f t="shared" ref="B85:I85" si="359">IFERROR(1-(B84/B83),"")</f>
        <v/>
      </c>
      <c r="C85" s="22" t="str">
        <f t="shared" si="359"/>
        <v/>
      </c>
      <c r="D85" s="22" t="str">
        <f t="shared" si="359"/>
        <v/>
      </c>
      <c r="E85" s="22" t="str">
        <f t="shared" si="359"/>
        <v/>
      </c>
      <c r="F85" s="22" t="str">
        <f t="shared" si="359"/>
        <v/>
      </c>
      <c r="G85" s="22" t="str">
        <f t="shared" si="359"/>
        <v/>
      </c>
      <c r="H85" s="22" t="str">
        <f t="shared" si="359"/>
        <v/>
      </c>
      <c r="I85" s="22" t="str">
        <f t="shared" si="359"/>
        <v/>
      </c>
      <c r="J85" s="2"/>
      <c r="K85" s="2" t="s">
        <v>318</v>
      </c>
      <c r="L85" s="22" t="str">
        <f t="shared" ref="L85:S85" si="360">IFERROR(1-(L84/L83),"")</f>
        <v/>
      </c>
      <c r="M85" s="22" t="str">
        <f t="shared" si="360"/>
        <v/>
      </c>
      <c r="N85" s="22" t="str">
        <f t="shared" si="360"/>
        <v/>
      </c>
      <c r="O85" s="22" t="str">
        <f t="shared" si="360"/>
        <v/>
      </c>
      <c r="P85" s="22" t="str">
        <f t="shared" si="360"/>
        <v/>
      </c>
      <c r="Q85" s="22" t="str">
        <f t="shared" si="360"/>
        <v/>
      </c>
      <c r="R85" s="22" t="str">
        <f t="shared" si="360"/>
        <v/>
      </c>
      <c r="S85" s="22" t="str">
        <f t="shared" si="360"/>
        <v/>
      </c>
      <c r="T85" s="2"/>
      <c r="U85" s="2" t="s">
        <v>318</v>
      </c>
      <c r="V85" s="22" t="str">
        <f t="shared" ref="V85:AC85" si="361">IFERROR(1-(V84/V83),"")</f>
        <v/>
      </c>
      <c r="W85" s="22" t="str">
        <f t="shared" si="361"/>
        <v/>
      </c>
      <c r="X85" s="22" t="str">
        <f t="shared" si="361"/>
        <v/>
      </c>
      <c r="Y85" s="22" t="str">
        <f t="shared" si="361"/>
        <v/>
      </c>
      <c r="Z85" s="22" t="str">
        <f t="shared" si="361"/>
        <v/>
      </c>
      <c r="AA85" s="22" t="str">
        <f t="shared" si="361"/>
        <v/>
      </c>
      <c r="AB85" s="22" t="str">
        <f t="shared" si="361"/>
        <v/>
      </c>
      <c r="AC85" s="22" t="str">
        <f t="shared" si="361"/>
        <v/>
      </c>
      <c r="AD85" s="2"/>
      <c r="AE85" s="2" t="s">
        <v>318</v>
      </c>
      <c r="AF85" s="22" t="str">
        <f t="shared" ref="AF85:AM85" si="362">IFERROR(1-(AF84/AF83),"")</f>
        <v/>
      </c>
      <c r="AG85" s="22" t="str">
        <f t="shared" si="362"/>
        <v/>
      </c>
      <c r="AH85" s="22" t="str">
        <f t="shared" si="362"/>
        <v/>
      </c>
      <c r="AI85" s="22" t="str">
        <f t="shared" si="362"/>
        <v/>
      </c>
      <c r="AJ85" s="22" t="str">
        <f t="shared" si="362"/>
        <v/>
      </c>
      <c r="AK85" s="22" t="str">
        <f t="shared" si="362"/>
        <v/>
      </c>
      <c r="AL85" s="22" t="str">
        <f t="shared" si="362"/>
        <v/>
      </c>
      <c r="AM85" s="22" t="str">
        <f t="shared" si="362"/>
        <v/>
      </c>
      <c r="AO85" s="2" t="s">
        <v>318</v>
      </c>
      <c r="AP85" s="22" t="str">
        <f t="shared" ref="AP85:AW85" si="363">IFERROR(1-(AP84/AP83),"")</f>
        <v/>
      </c>
      <c r="AQ85" s="22" t="str">
        <f t="shared" si="363"/>
        <v/>
      </c>
      <c r="AR85" s="22" t="str">
        <f t="shared" si="363"/>
        <v/>
      </c>
      <c r="AS85" s="22" t="str">
        <f t="shared" si="363"/>
        <v/>
      </c>
      <c r="AT85" s="22" t="str">
        <f t="shared" si="363"/>
        <v/>
      </c>
      <c r="AU85" s="22" t="str">
        <f t="shared" si="363"/>
        <v/>
      </c>
      <c r="AV85" s="22" t="str">
        <f t="shared" si="363"/>
        <v/>
      </c>
      <c r="AW85" s="22" t="str">
        <f t="shared" si="363"/>
        <v/>
      </c>
    </row>
    <row r="86" spans="1:49" ht="12.75" x14ac:dyDescent="0.2">
      <c r="A86" s="2" t="s">
        <v>223</v>
      </c>
      <c r="B86" s="22" t="str">
        <f t="shared" ref="B86:I86" si="364">IFERROR(1-(B83/B84),"")</f>
        <v/>
      </c>
      <c r="C86" s="22" t="str">
        <f t="shared" si="364"/>
        <v/>
      </c>
      <c r="D86" s="22" t="str">
        <f t="shared" si="364"/>
        <v/>
      </c>
      <c r="E86" s="22" t="str">
        <f t="shared" si="364"/>
        <v/>
      </c>
      <c r="F86" s="22" t="str">
        <f t="shared" si="364"/>
        <v/>
      </c>
      <c r="G86" s="22" t="str">
        <f t="shared" si="364"/>
        <v/>
      </c>
      <c r="H86" s="22" t="str">
        <f t="shared" si="364"/>
        <v/>
      </c>
      <c r="I86" s="22" t="str">
        <f t="shared" si="364"/>
        <v/>
      </c>
      <c r="J86" s="2"/>
      <c r="K86" s="2" t="s">
        <v>223</v>
      </c>
      <c r="L86" s="22" t="str">
        <f t="shared" ref="L86:S86" si="365">IFERROR(1-(L83/L84),"")</f>
        <v/>
      </c>
      <c r="M86" s="22" t="str">
        <f t="shared" si="365"/>
        <v/>
      </c>
      <c r="N86" s="22" t="str">
        <f t="shared" si="365"/>
        <v/>
      </c>
      <c r="O86" s="22" t="str">
        <f t="shared" si="365"/>
        <v/>
      </c>
      <c r="P86" s="22" t="str">
        <f t="shared" si="365"/>
        <v/>
      </c>
      <c r="Q86" s="22" t="str">
        <f t="shared" si="365"/>
        <v/>
      </c>
      <c r="R86" s="22" t="str">
        <f t="shared" si="365"/>
        <v/>
      </c>
      <c r="S86" s="22" t="str">
        <f t="shared" si="365"/>
        <v/>
      </c>
      <c r="T86" s="2"/>
      <c r="U86" s="2" t="s">
        <v>223</v>
      </c>
      <c r="V86" s="22" t="str">
        <f t="shared" ref="V86:AC86" si="366">IFERROR(1-(V83/V84),"")</f>
        <v/>
      </c>
      <c r="W86" s="22" t="str">
        <f t="shared" si="366"/>
        <v/>
      </c>
      <c r="X86" s="22" t="str">
        <f t="shared" si="366"/>
        <v/>
      </c>
      <c r="Y86" s="22" t="str">
        <f t="shared" si="366"/>
        <v/>
      </c>
      <c r="Z86" s="22" t="str">
        <f t="shared" si="366"/>
        <v/>
      </c>
      <c r="AA86" s="22" t="str">
        <f t="shared" si="366"/>
        <v/>
      </c>
      <c r="AB86" s="22" t="str">
        <f t="shared" si="366"/>
        <v/>
      </c>
      <c r="AC86" s="22" t="str">
        <f t="shared" si="366"/>
        <v/>
      </c>
      <c r="AD86" s="2"/>
      <c r="AE86" s="2" t="s">
        <v>223</v>
      </c>
      <c r="AF86" s="22" t="str">
        <f t="shared" ref="AF86:AM86" si="367">IFERROR(1-(AF83/AF84),"")</f>
        <v/>
      </c>
      <c r="AG86" s="22" t="str">
        <f t="shared" si="367"/>
        <v/>
      </c>
      <c r="AH86" s="22" t="str">
        <f t="shared" si="367"/>
        <v/>
      </c>
      <c r="AI86" s="22" t="str">
        <f t="shared" si="367"/>
        <v/>
      </c>
      <c r="AJ86" s="22" t="str">
        <f t="shared" si="367"/>
        <v/>
      </c>
      <c r="AK86" s="22" t="str">
        <f t="shared" si="367"/>
        <v/>
      </c>
      <c r="AL86" s="22" t="str">
        <f t="shared" si="367"/>
        <v/>
      </c>
      <c r="AM86" s="22" t="str">
        <f t="shared" si="367"/>
        <v/>
      </c>
      <c r="AO86" s="2" t="s">
        <v>223</v>
      </c>
      <c r="AP86" s="22" t="str">
        <f t="shared" ref="AP86:AW86" si="368">IFERROR(1-(AP83/AP84),"")</f>
        <v/>
      </c>
      <c r="AQ86" s="22" t="str">
        <f t="shared" si="368"/>
        <v/>
      </c>
      <c r="AR86" s="22" t="str">
        <f t="shared" si="368"/>
        <v/>
      </c>
      <c r="AS86" s="22" t="str">
        <f t="shared" si="368"/>
        <v/>
      </c>
      <c r="AT86" s="22" t="str">
        <f t="shared" si="368"/>
        <v/>
      </c>
      <c r="AU86" s="22" t="str">
        <f t="shared" si="368"/>
        <v/>
      </c>
      <c r="AV86" s="22" t="str">
        <f t="shared" si="368"/>
        <v/>
      </c>
      <c r="AW86" s="22" t="str">
        <f t="shared" si="368"/>
        <v/>
      </c>
    </row>
    <row r="87" spans="1:49" ht="12.75" x14ac:dyDescent="0.2">
      <c r="A87" s="23" t="s">
        <v>319</v>
      </c>
      <c r="B87" s="23"/>
      <c r="C87" s="23"/>
      <c r="D87" s="23"/>
      <c r="E87" s="23"/>
      <c r="F87" s="23"/>
      <c r="G87" s="23"/>
      <c r="H87" s="23"/>
      <c r="I87" s="23"/>
      <c r="J87" s="23"/>
      <c r="K87" s="23" t="s">
        <v>319</v>
      </c>
      <c r="L87" s="23"/>
      <c r="M87" s="23"/>
      <c r="N87" s="23"/>
      <c r="O87" s="23"/>
      <c r="P87" s="23"/>
      <c r="Q87" s="23"/>
      <c r="R87" s="23"/>
      <c r="S87" s="23"/>
      <c r="T87" s="2"/>
      <c r="U87" s="23" t="s">
        <v>319</v>
      </c>
      <c r="V87" s="23"/>
      <c r="W87" s="23"/>
      <c r="X87" s="23"/>
      <c r="Y87" s="23"/>
      <c r="Z87" s="23"/>
      <c r="AA87" s="23"/>
      <c r="AB87" s="23"/>
      <c r="AC87" s="23"/>
      <c r="AD87" s="23"/>
      <c r="AE87" s="23" t="s">
        <v>319</v>
      </c>
      <c r="AF87" s="23"/>
      <c r="AG87" s="23"/>
      <c r="AH87" s="23"/>
      <c r="AI87" s="23"/>
      <c r="AJ87" s="23"/>
      <c r="AK87" s="23"/>
      <c r="AL87" s="23"/>
      <c r="AM87" s="23"/>
      <c r="AO87" s="23" t="s">
        <v>319</v>
      </c>
      <c r="AP87" s="23"/>
      <c r="AQ87" s="23"/>
      <c r="AR87" s="23"/>
      <c r="AS87" s="23"/>
      <c r="AT87" s="23"/>
      <c r="AU87" s="23"/>
      <c r="AV87" s="23"/>
      <c r="AW87" s="23"/>
    </row>
    <row r="88" spans="1:49" ht="12.75" x14ac:dyDescent="0.2">
      <c r="A88" s="2" t="s">
        <v>320</v>
      </c>
      <c r="B88" s="22" t="e">
        <f t="shared" ref="B88:C88" si="369">IF(B83&gt;B84,IF(B87&gt;B84,"Wins","Lost"),IF(B87&lt;B84,"Wins","Lost"))</f>
        <v>#REF!</v>
      </c>
      <c r="C88" s="22" t="e">
        <f t="shared" si="369"/>
        <v>#REF!</v>
      </c>
      <c r="D88" s="22" t="e">
        <f t="shared" ref="D88:I88" si="370">IF(D83&gt;D84,IF(D87&gt;=D84,"Wins","Lost"),IF(D87&lt;D84,"Wins","Lost"))</f>
        <v>#REF!</v>
      </c>
      <c r="E88" s="22" t="e">
        <f t="shared" si="370"/>
        <v>#REF!</v>
      </c>
      <c r="F88" s="22" t="e">
        <f t="shared" si="370"/>
        <v>#REF!</v>
      </c>
      <c r="G88" s="22" t="e">
        <f t="shared" si="370"/>
        <v>#REF!</v>
      </c>
      <c r="H88" s="22" t="e">
        <f t="shared" si="370"/>
        <v>#REF!</v>
      </c>
      <c r="I88" s="22" t="e">
        <f t="shared" si="370"/>
        <v>#REF!</v>
      </c>
      <c r="J88" s="2"/>
      <c r="K88" s="2" t="s">
        <v>320</v>
      </c>
      <c r="L88" s="22" t="e">
        <f t="shared" ref="L88:M88" si="371">IF(L83&gt;L84,IF(L87&gt;L84,"Wins","Lost"),IF(L87&lt;L84,"Wins","Lost"))</f>
        <v>#REF!</v>
      </c>
      <c r="M88" s="22" t="e">
        <f t="shared" si="371"/>
        <v>#REF!</v>
      </c>
      <c r="N88" s="22" t="e">
        <f t="shared" ref="N88:S88" si="372">IF(N83&gt;N84,IF(N87&gt;=N84,"Wins","Lost"),IF(N87&lt;N84,"Wins","Lost"))</f>
        <v>#REF!</v>
      </c>
      <c r="O88" s="22" t="e">
        <f t="shared" si="372"/>
        <v>#REF!</v>
      </c>
      <c r="P88" s="22" t="e">
        <f t="shared" si="372"/>
        <v>#REF!</v>
      </c>
      <c r="Q88" s="22" t="e">
        <f t="shared" si="372"/>
        <v>#REF!</v>
      </c>
      <c r="R88" s="22" t="e">
        <f t="shared" si="372"/>
        <v>#REF!</v>
      </c>
      <c r="S88" s="22" t="e">
        <f t="shared" si="372"/>
        <v>#REF!</v>
      </c>
      <c r="T88" s="2"/>
      <c r="U88" s="2" t="s">
        <v>320</v>
      </c>
      <c r="V88" s="22" t="e">
        <f t="shared" ref="V88:W88" si="373">IF(V83&gt;V84,IF(V87&gt;V84,"Wins","Lost"),IF(V87&lt;V84,"Wins","Lost"))</f>
        <v>#REF!</v>
      </c>
      <c r="W88" s="22" t="e">
        <f t="shared" si="373"/>
        <v>#REF!</v>
      </c>
      <c r="X88" s="22" t="e">
        <f t="shared" ref="X88:AC88" si="374">IF(X83&gt;X84,IF(X87&gt;=X84,"Wins","Lost"),IF(X87&lt;X84,"Wins","Lost"))</f>
        <v>#REF!</v>
      </c>
      <c r="Y88" s="22" t="e">
        <f t="shared" si="374"/>
        <v>#REF!</v>
      </c>
      <c r="Z88" s="22" t="e">
        <f t="shared" si="374"/>
        <v>#REF!</v>
      </c>
      <c r="AA88" s="22" t="e">
        <f t="shared" si="374"/>
        <v>#REF!</v>
      </c>
      <c r="AB88" s="22" t="e">
        <f t="shared" si="374"/>
        <v>#REF!</v>
      </c>
      <c r="AC88" s="22" t="e">
        <f t="shared" si="374"/>
        <v>#REF!</v>
      </c>
      <c r="AD88" s="2"/>
      <c r="AE88" s="2" t="s">
        <v>320</v>
      </c>
      <c r="AF88" s="22" t="e">
        <f t="shared" ref="AF88:AG88" si="375">IF(AF83&gt;AF84,IF(AF87&gt;AF84,"Wins","Lost"),IF(AF87&lt;AF84,"Wins","Lost"))</f>
        <v>#REF!</v>
      </c>
      <c r="AG88" s="22" t="e">
        <f t="shared" si="375"/>
        <v>#REF!</v>
      </c>
      <c r="AH88" s="22" t="e">
        <f t="shared" ref="AH88:AM88" si="376">IF(AH83&gt;AH84,IF(AH87&gt;=AH84,"Wins","Lost"),IF(AH87&lt;AH84,"Wins","Lost"))</f>
        <v>#REF!</v>
      </c>
      <c r="AI88" s="22" t="e">
        <f t="shared" si="376"/>
        <v>#REF!</v>
      </c>
      <c r="AJ88" s="22" t="e">
        <f t="shared" si="376"/>
        <v>#REF!</v>
      </c>
      <c r="AK88" s="22" t="e">
        <f t="shared" si="376"/>
        <v>#REF!</v>
      </c>
      <c r="AL88" s="22" t="e">
        <f t="shared" si="376"/>
        <v>#REF!</v>
      </c>
      <c r="AM88" s="22" t="e">
        <f t="shared" si="376"/>
        <v>#REF!</v>
      </c>
      <c r="AO88" s="2" t="s">
        <v>320</v>
      </c>
      <c r="AP88" s="22" t="e">
        <f t="shared" ref="AP88:AQ88" si="377">IF(AP83&gt;AP84,IF(AP87&gt;AP84,"Wins","Lost"),IF(AP87&lt;AP84,"Wins","Lost"))</f>
        <v>#REF!</v>
      </c>
      <c r="AQ88" s="22" t="e">
        <f t="shared" si="377"/>
        <v>#REF!</v>
      </c>
      <c r="AR88" s="22" t="e">
        <f t="shared" ref="AR88:AW88" si="378">IF(AR83&gt;AR84,IF(AR87&gt;=AR84,"Wins","Lost"),IF(AR87&lt;AR84,"Wins","Lost"))</f>
        <v>#REF!</v>
      </c>
      <c r="AS88" s="22" t="e">
        <f t="shared" si="378"/>
        <v>#REF!</v>
      </c>
      <c r="AT88" s="22" t="e">
        <f t="shared" si="378"/>
        <v>#REF!</v>
      </c>
      <c r="AU88" s="22" t="e">
        <f t="shared" si="378"/>
        <v>#REF!</v>
      </c>
      <c r="AV88" s="22" t="e">
        <f t="shared" si="378"/>
        <v>#REF!</v>
      </c>
      <c r="AW88" s="22" t="e">
        <f t="shared" si="378"/>
        <v>#REF!</v>
      </c>
    </row>
    <row r="89" spans="1:49" ht="12.75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T89" s="2"/>
      <c r="AU89" s="2"/>
      <c r="AV89" s="2"/>
      <c r="AW89" s="2"/>
    </row>
    <row r="90" spans="1:49" ht="12.75" x14ac:dyDescent="0.2">
      <c r="A90" s="2" t="s">
        <v>0</v>
      </c>
      <c r="B90" s="2" t="s">
        <v>153</v>
      </c>
      <c r="C90" s="2" t="s">
        <v>165</v>
      </c>
      <c r="D90" s="2" t="s">
        <v>162</v>
      </c>
      <c r="E90" s="2" t="s">
        <v>169</v>
      </c>
      <c r="F90" s="2" t="s">
        <v>794</v>
      </c>
      <c r="G90" s="2" t="s">
        <v>797</v>
      </c>
      <c r="H90" s="2" t="s">
        <v>800</v>
      </c>
      <c r="I90" s="2" t="s">
        <v>803</v>
      </c>
      <c r="J90" s="2"/>
      <c r="K90" s="2" t="s">
        <v>0</v>
      </c>
      <c r="L90" s="2" t="s">
        <v>153</v>
      </c>
      <c r="M90" s="2" t="s">
        <v>165</v>
      </c>
      <c r="N90" s="2" t="s">
        <v>162</v>
      </c>
      <c r="O90" s="2" t="s">
        <v>169</v>
      </c>
      <c r="P90" s="2" t="s">
        <v>794</v>
      </c>
      <c r="Q90" s="2" t="s">
        <v>797</v>
      </c>
      <c r="R90" s="2" t="s">
        <v>800</v>
      </c>
      <c r="S90" s="2" t="s">
        <v>803</v>
      </c>
      <c r="T90" s="2"/>
      <c r="U90" s="2" t="s">
        <v>0</v>
      </c>
      <c r="V90" s="2" t="s">
        <v>153</v>
      </c>
      <c r="W90" s="2" t="s">
        <v>165</v>
      </c>
      <c r="X90" s="2" t="s">
        <v>162</v>
      </c>
      <c r="Y90" s="2" t="s">
        <v>169</v>
      </c>
      <c r="Z90" s="2" t="s">
        <v>794</v>
      </c>
      <c r="AA90" s="2" t="s">
        <v>797</v>
      </c>
      <c r="AB90" s="2" t="s">
        <v>800</v>
      </c>
      <c r="AC90" s="2" t="s">
        <v>803</v>
      </c>
      <c r="AD90" s="2"/>
      <c r="AE90" s="2" t="s">
        <v>0</v>
      </c>
      <c r="AF90" s="2" t="s">
        <v>153</v>
      </c>
      <c r="AG90" s="2" t="s">
        <v>165</v>
      </c>
      <c r="AH90" s="2" t="s">
        <v>162</v>
      </c>
      <c r="AI90" s="2" t="s">
        <v>169</v>
      </c>
      <c r="AJ90" s="2" t="s">
        <v>794</v>
      </c>
      <c r="AK90" s="2" t="s">
        <v>797</v>
      </c>
      <c r="AL90" s="2" t="s">
        <v>800</v>
      </c>
      <c r="AM90" s="2" t="s">
        <v>803</v>
      </c>
      <c r="AO90" s="2" t="s">
        <v>0</v>
      </c>
      <c r="AP90" s="2" t="s">
        <v>153</v>
      </c>
      <c r="AQ90" s="2" t="s">
        <v>165</v>
      </c>
      <c r="AR90" s="2" t="s">
        <v>162</v>
      </c>
      <c r="AS90" s="2" t="s">
        <v>169</v>
      </c>
      <c r="AT90" s="2" t="s">
        <v>794</v>
      </c>
      <c r="AU90" s="2" t="s">
        <v>797</v>
      </c>
      <c r="AV90" s="2" t="s">
        <v>800</v>
      </c>
      <c r="AW90" s="2" t="s">
        <v>803</v>
      </c>
    </row>
    <row r="91" spans="1:49" ht="12.75" x14ac:dyDescent="0.2">
      <c r="A91" s="2" t="e">
        <f>Bets!#REF!</f>
        <v>#REF!</v>
      </c>
      <c r="B91" s="2" t="e">
        <f>_xlfn.XLOOKUP(A91,PlayerStats!$AF:$AF,PlayerStats!$AD:$AD)</f>
        <v>#REF!</v>
      </c>
      <c r="C91" s="2" t="e">
        <f>_xlfn.XLOOKUP(A91,PlayerStats!$AF:$AF,PlayerStats!$X:$X)</f>
        <v>#REF!</v>
      </c>
      <c r="D91" s="2" t="e">
        <f>_xlfn.XLOOKUP(A91,PlayerStats!$AF:$AF,PlayerStats!$Y:$Y)</f>
        <v>#REF!</v>
      </c>
      <c r="E91" s="2" t="e">
        <f>_xlfn.XLOOKUP(A91,PlayerStats!$AF:$AF,PlayerStats!$L:$L)</f>
        <v>#REF!</v>
      </c>
      <c r="F91" s="2" t="e">
        <f>B91+D91</f>
        <v>#REF!</v>
      </c>
      <c r="G91" s="2" t="e">
        <f>B91+C91</f>
        <v>#REF!</v>
      </c>
      <c r="H91" s="2" t="e">
        <f>C91+D91</f>
        <v>#REF!</v>
      </c>
      <c r="I91" s="2" t="e">
        <f>B91+C91+D91</f>
        <v>#REF!</v>
      </c>
      <c r="J91" s="2"/>
      <c r="K91" s="2" t="e">
        <f>Bets!#REF!</f>
        <v>#REF!</v>
      </c>
      <c r="L91" s="2" t="e">
        <f>_xlfn.XLOOKUP(K91,PlayerStats!$AF:$AF,PlayerStats!$AD:$AD)</f>
        <v>#REF!</v>
      </c>
      <c r="M91" s="2" t="e">
        <f>_xlfn.XLOOKUP(K91,PlayerStats!$AF:$AF,PlayerStats!$X:$X)</f>
        <v>#REF!</v>
      </c>
      <c r="N91" s="2" t="e">
        <f>_xlfn.XLOOKUP(K91,PlayerStats!$AF:$AF,PlayerStats!$Y:$Y)</f>
        <v>#REF!</v>
      </c>
      <c r="O91" s="2" t="e">
        <f>_xlfn.XLOOKUP(K91,PlayerStats!$AF:$AF,PlayerStats!$L:$L)</f>
        <v>#REF!</v>
      </c>
      <c r="P91" s="2" t="e">
        <f>L91+N91</f>
        <v>#REF!</v>
      </c>
      <c r="Q91" s="2" t="e">
        <f>L91+M91</f>
        <v>#REF!</v>
      </c>
      <c r="R91" s="2" t="e">
        <f>M91+N91</f>
        <v>#REF!</v>
      </c>
      <c r="S91" s="2" t="e">
        <f>L91+M91+N91</f>
        <v>#REF!</v>
      </c>
      <c r="T91" s="2"/>
      <c r="U91" s="2" t="e">
        <f>Bets!#REF!</f>
        <v>#REF!</v>
      </c>
      <c r="V91" s="2" t="e">
        <f>_xlfn.XLOOKUP(U91,PlayerStats!$AF:$AF,PlayerStats!$AD:$AD)</f>
        <v>#REF!</v>
      </c>
      <c r="W91" s="2" t="e">
        <f>_xlfn.XLOOKUP(U91,PlayerStats!$AF:$AF,PlayerStats!$X:$X)</f>
        <v>#REF!</v>
      </c>
      <c r="X91" s="2" t="e">
        <f>_xlfn.XLOOKUP(U91,PlayerStats!$AF:$AF,PlayerStats!$Y:$Y)</f>
        <v>#REF!</v>
      </c>
      <c r="Y91" s="2" t="e">
        <f>_xlfn.XLOOKUP(U91,PlayerStats!$AF:$AF,PlayerStats!$L:$L)</f>
        <v>#REF!</v>
      </c>
      <c r="Z91" s="2" t="e">
        <f>V91+X91</f>
        <v>#REF!</v>
      </c>
      <c r="AA91" s="2" t="e">
        <f>V91+W91</f>
        <v>#REF!</v>
      </c>
      <c r="AB91" s="2" t="e">
        <f>W91+X91</f>
        <v>#REF!</v>
      </c>
      <c r="AC91" s="2" t="e">
        <f>V91+W91+X91</f>
        <v>#REF!</v>
      </c>
      <c r="AD91" s="2"/>
      <c r="AE91" s="2" t="e">
        <f>Bets!#REF!</f>
        <v>#REF!</v>
      </c>
      <c r="AF91" s="2" t="e">
        <f>_xlfn.XLOOKUP(AE91,PlayerStats!$AF:$AF,PlayerStats!$AD:$AD)</f>
        <v>#REF!</v>
      </c>
      <c r="AG91" s="2" t="e">
        <f>_xlfn.XLOOKUP(AE91,PlayerStats!$AF:$AF,PlayerStats!$X:$X)</f>
        <v>#REF!</v>
      </c>
      <c r="AH91" s="2" t="e">
        <f>_xlfn.XLOOKUP(AE91,PlayerStats!$AF:$AF,PlayerStats!$Y:$Y)</f>
        <v>#REF!</v>
      </c>
      <c r="AI91" s="2" t="e">
        <f>_xlfn.XLOOKUP(AE91,PlayerStats!$AF:$AF,PlayerStats!$L:$L)</f>
        <v>#REF!</v>
      </c>
      <c r="AJ91" s="2" t="e">
        <f>AF91+AH91</f>
        <v>#REF!</v>
      </c>
      <c r="AK91" s="2" t="e">
        <f>AF91+AG91</f>
        <v>#REF!</v>
      </c>
      <c r="AL91" s="2" t="e">
        <f>AG91+AH91</f>
        <v>#REF!</v>
      </c>
      <c r="AM91" s="2" t="e">
        <f>AF91+AG91+AH91</f>
        <v>#REF!</v>
      </c>
      <c r="AO91" s="2" t="str">
        <f>Bets!$A107</f>
        <v>Mikal Bridges</v>
      </c>
      <c r="AP91" s="2">
        <f>_xlfn.XLOOKUP(AO91,PlayerStats!$AF:$AF,PlayerStats!$AD:$AD)</f>
        <v>15.4</v>
      </c>
      <c r="AQ91" s="2">
        <f>_xlfn.XLOOKUP(AO91,PlayerStats!$AF:$AF,PlayerStats!$X:$X)</f>
        <v>4.5</v>
      </c>
      <c r="AR91" s="2">
        <f>_xlfn.XLOOKUP(AO91,PlayerStats!$AF:$AF,PlayerStats!$Y:$Y)</f>
        <v>3.1</v>
      </c>
      <c r="AS91" s="2">
        <f>_xlfn.XLOOKUP(AO91,PlayerStats!$AF:$AF,PlayerStats!$L:$L)</f>
        <v>1.8</v>
      </c>
      <c r="AT91" s="2">
        <f>AP91+AR91</f>
        <v>18.5</v>
      </c>
      <c r="AU91" s="2">
        <f>AP91+AQ91</f>
        <v>19.899999999999999</v>
      </c>
      <c r="AV91" s="2">
        <f>AQ91+AR91</f>
        <v>7.6</v>
      </c>
      <c r="AW91" s="2">
        <f>AP91+AQ91+AR91</f>
        <v>23</v>
      </c>
    </row>
    <row r="92" spans="1:49" ht="12.75" x14ac:dyDescent="0.2">
      <c r="A92" s="2" t="s">
        <v>317</v>
      </c>
      <c r="B92" s="2" t="str">
        <f>IFERROR(VALUE(SUBSTITUTE(SUBSTITUTE(_xlfn.XLOOKUP(A91,Bets!$A:$A,Bets!$B:$B),"O",""),"U","")),"")</f>
        <v/>
      </c>
      <c r="C92" s="2" t="str">
        <f>IFERROR(VALUE(SUBSTITUTE(SUBSTITUTE(_xlfn.XLOOKUP(A91,Bets!$D:$D,Bets!$E:$E),"O",""),"U","")),"")</f>
        <v/>
      </c>
      <c r="D92" s="2" t="str">
        <f>IFERROR(VALUE(SUBSTITUTE(SUBSTITUTE(_xlfn.XLOOKUP(A91,Bets!$G:$G,Bets!$H:$H),"O",""),"U","")),"")</f>
        <v/>
      </c>
      <c r="E92" s="2" t="str">
        <f>IFERROR(VALUE(SUBSTITUTE(SUBSTITUTE(_xlfn.XLOOKUP(A91,Bets!$J:$J,Bets!$K:$K),"O",""),"U","")),"")</f>
        <v/>
      </c>
      <c r="F92" s="2" t="str">
        <f>IFERROR(VALUE(SUBSTITUTE(SUBSTITUTE(_xlfn.XLOOKUP(A91,Bets!$M:$M,Bets!$N:$N),"O",""),"U","")),"")</f>
        <v/>
      </c>
      <c r="G92" s="2" t="str">
        <f>IFERROR(VALUE(SUBSTITUTE(SUBSTITUTE(_xlfn.XLOOKUP(A91,Bets!$P:$P,Bets!$Q:$Q),"O",""),"U","")),"")</f>
        <v/>
      </c>
      <c r="H92" s="2" t="str">
        <f>IFERROR(VALUE(SUBSTITUTE(SUBSTITUTE(_xlfn.XLOOKUP(A91,Bets!$S:$S,Bets!$T:$T),"O",""),"U","")),"")</f>
        <v/>
      </c>
      <c r="I92" s="2" t="str">
        <f>IFERROR(VALUE(SUBSTITUTE(SUBSTITUTE(_xlfn.XLOOKUP(A91,Bets!$V:$V,Bets!$W:$W),"O",""),"U","")),"")</f>
        <v/>
      </c>
      <c r="J92" s="2"/>
      <c r="K92" s="2" t="s">
        <v>317</v>
      </c>
      <c r="L92" s="2" t="str">
        <f>IFERROR(VALUE(SUBSTITUTE(SUBSTITUTE(_xlfn.XLOOKUP(K91,Bets!$A:$A,Bets!$B:$B),"O",""),"U","")),"")</f>
        <v/>
      </c>
      <c r="M92" s="2" t="str">
        <f>IFERROR(VALUE(SUBSTITUTE(SUBSTITUTE(_xlfn.XLOOKUP(K91,Bets!$D:$D,Bets!$E:$E),"O",""),"U","")),"")</f>
        <v/>
      </c>
      <c r="N92" s="2" t="str">
        <f>IFERROR(VALUE(SUBSTITUTE(SUBSTITUTE(_xlfn.XLOOKUP(K91,Bets!$G:$G,Bets!$H:$H),"O",""),"U","")),"")</f>
        <v/>
      </c>
      <c r="O92" s="2" t="str">
        <f>IFERROR(VALUE(SUBSTITUTE(SUBSTITUTE(_xlfn.XLOOKUP(K91,Bets!$J:$J,Bets!$K:$K),"O",""),"U","")),"")</f>
        <v/>
      </c>
      <c r="P92" s="2" t="str">
        <f>IFERROR(VALUE(SUBSTITUTE(SUBSTITUTE(_xlfn.XLOOKUP(K91,Bets!$M:$M,Bets!$N:$N),"O",""),"U","")),"")</f>
        <v/>
      </c>
      <c r="Q92" s="2" t="str">
        <f>IFERROR(VALUE(SUBSTITUTE(SUBSTITUTE(_xlfn.XLOOKUP(K91,Bets!$P:$P,Bets!$Q:$Q),"O",""),"U","")),"")</f>
        <v/>
      </c>
      <c r="R92" s="2" t="str">
        <f>IFERROR(VALUE(SUBSTITUTE(SUBSTITUTE(_xlfn.XLOOKUP(K91,Bets!$S:$S,Bets!$T:$T),"O",""),"U","")),"")</f>
        <v/>
      </c>
      <c r="S92" s="2" t="str">
        <f>IFERROR(VALUE(SUBSTITUTE(SUBSTITUTE(_xlfn.XLOOKUP(K91,Bets!$V:$V,Bets!$W:$W),"O",""),"U","")),"")</f>
        <v/>
      </c>
      <c r="U92" s="2" t="s">
        <v>317</v>
      </c>
      <c r="V92" s="2" t="str">
        <f>IFERROR(VALUE(SUBSTITUTE(SUBSTITUTE(_xlfn.XLOOKUP(U91,Bets!$A:$A,Bets!$B:$B),"O",""),"U","")),"")</f>
        <v/>
      </c>
      <c r="W92" s="2" t="str">
        <f>IFERROR(VALUE(SUBSTITUTE(SUBSTITUTE(_xlfn.XLOOKUP(U91,Bets!$D:$D,Bets!$E:$E),"O",""),"U","")),"")</f>
        <v/>
      </c>
      <c r="X92" s="2" t="str">
        <f>IFERROR(VALUE(SUBSTITUTE(SUBSTITUTE(_xlfn.XLOOKUP(U91,Bets!$G:$G,Bets!$H:$H),"O",""),"U","")),"")</f>
        <v/>
      </c>
      <c r="Y92" s="2" t="str">
        <f>IFERROR(VALUE(SUBSTITUTE(SUBSTITUTE(_xlfn.XLOOKUP(U91,Bets!$J:$J,Bets!$K:$K),"O",""),"U","")),"")</f>
        <v/>
      </c>
      <c r="Z92" s="2" t="str">
        <f>IFERROR(VALUE(SUBSTITUTE(SUBSTITUTE(_xlfn.XLOOKUP(U91,Bets!$M:$M,Bets!$N:$N),"O",""),"U","")),"")</f>
        <v/>
      </c>
      <c r="AA92" s="2" t="str">
        <f>IFERROR(VALUE(SUBSTITUTE(SUBSTITUTE(_xlfn.XLOOKUP(U91,Bets!$P:$P,Bets!$Q:$Q),"O",""),"U","")),"")</f>
        <v/>
      </c>
      <c r="AB92" s="2" t="str">
        <f>IFERROR(VALUE(SUBSTITUTE(SUBSTITUTE(_xlfn.XLOOKUP(U91,Bets!$S:$S,Bets!$T:$T),"O",""),"U","")),"")</f>
        <v/>
      </c>
      <c r="AC92" s="2" t="str">
        <f>IFERROR(VALUE(SUBSTITUTE(SUBSTITUTE(_xlfn.XLOOKUP(U91,Bets!$V:$V,Bets!$W:$W),"O",""),"U","")),"")</f>
        <v/>
      </c>
      <c r="AD92" s="2"/>
      <c r="AE92" s="2" t="s">
        <v>317</v>
      </c>
      <c r="AF92" s="2" t="str">
        <f>IFERROR(VALUE(SUBSTITUTE(SUBSTITUTE(_xlfn.XLOOKUP(AE91,Bets!$A:$A,Bets!$B:$B),"O",""),"U","")),"")</f>
        <v/>
      </c>
      <c r="AG92" s="2" t="str">
        <f>IFERROR(VALUE(SUBSTITUTE(SUBSTITUTE(_xlfn.XLOOKUP(AE91,Bets!$D:$D,Bets!$E:$E),"O",""),"U","")),"")</f>
        <v/>
      </c>
      <c r="AH92" s="2" t="str">
        <f>IFERROR(VALUE(SUBSTITUTE(SUBSTITUTE(_xlfn.XLOOKUP(AE91,Bets!$G:$G,Bets!$H:$H),"O",""),"U","")),"")</f>
        <v/>
      </c>
      <c r="AI92" s="2" t="str">
        <f>IFERROR(VALUE(SUBSTITUTE(SUBSTITUTE(_xlfn.XLOOKUP(AE91,Bets!$J:$J,Bets!$K:$K),"O",""),"U","")),"")</f>
        <v/>
      </c>
      <c r="AJ92" s="2" t="str">
        <f>IFERROR(VALUE(SUBSTITUTE(SUBSTITUTE(_xlfn.XLOOKUP(AE91,Bets!$M:$M,Bets!$N:$N),"O",""),"U","")),"")</f>
        <v/>
      </c>
      <c r="AK92" s="2" t="str">
        <f>IFERROR(VALUE(SUBSTITUTE(SUBSTITUTE(_xlfn.XLOOKUP(AE91,Bets!$P:$P,Bets!$Q:$Q),"O",""),"U","")),"")</f>
        <v/>
      </c>
      <c r="AL92" s="2" t="str">
        <f>IFERROR(VALUE(SUBSTITUTE(SUBSTITUTE(_xlfn.XLOOKUP(AE91,Bets!$S:$S,Bets!$T:$T),"O",""),"U","")),"")</f>
        <v/>
      </c>
      <c r="AM92" s="2" t="str">
        <f>IFERROR(VALUE(SUBSTITUTE(SUBSTITUTE(_xlfn.XLOOKUP(AE91,Bets!$V:$V,Bets!$W:$W),"O",""),"U","")),"")</f>
        <v/>
      </c>
      <c r="AO92" s="2" t="s">
        <v>317</v>
      </c>
      <c r="AP92" s="2">
        <f>IFERROR(VALUE(SUBSTITUTE(SUBSTITUTE(_xlfn.XLOOKUP(AO91,Bets!$A:$A,Bets!$B:$B),"O",""),"U","")),"")</f>
        <v>15.5</v>
      </c>
      <c r="AQ92" s="2">
        <f>IFERROR(VALUE(SUBSTITUTE(SUBSTITUTE(_xlfn.XLOOKUP(AO91,Bets!$D:$D,Bets!$E:$E),"O",""),"U","")),"")</f>
        <v>3.5</v>
      </c>
      <c r="AR92" s="2">
        <f>IFERROR(VALUE(SUBSTITUTE(SUBSTITUTE(_xlfn.XLOOKUP(AO91,Bets!$G:$G,Bets!$H:$H),"O",""),"U","")),"")</f>
        <v>2.5</v>
      </c>
      <c r="AS92" s="2">
        <f>IFERROR(VALUE(SUBSTITUTE(SUBSTITUTE(_xlfn.XLOOKUP(AO91,Bets!$J:$J,Bets!$K:$K),"O",""),"U","")),"")</f>
        <v>2.5</v>
      </c>
      <c r="AT92" s="2" t="str">
        <f>IFERROR(VALUE(SUBSTITUTE(SUBSTITUTE(_xlfn.XLOOKUP(AO91,Bets!$M:$M,Bets!$N:$N),"O",""),"U","")),"")</f>
        <v/>
      </c>
      <c r="AU92" s="2" t="str">
        <f>IFERROR(VALUE(SUBSTITUTE(SUBSTITUTE(_xlfn.XLOOKUP(AO91,Bets!$P:$P,Bets!$Q:$Q),"O",""),"U","")),"")</f>
        <v/>
      </c>
      <c r="AV92" s="2" t="str">
        <f>IFERROR(VALUE(SUBSTITUTE(SUBSTITUTE(_xlfn.XLOOKUP(AO91,Bets!$S:$S,Bets!$T:$T),"O",""),"U","")),"")</f>
        <v/>
      </c>
      <c r="AW92" s="2" t="str">
        <f>IFERROR(VALUE(SUBSTITUTE(SUBSTITUTE(_xlfn.XLOOKUP(AO91,Bets!$V:$V,Bets!$W:$W),"O",""),"U","")),"")</f>
        <v/>
      </c>
    </row>
    <row r="93" spans="1:49" ht="12.75" x14ac:dyDescent="0.2">
      <c r="A93" s="2" t="s">
        <v>318</v>
      </c>
      <c r="B93" s="22" t="str">
        <f t="shared" ref="B93:I93" si="379">IFERROR(1-(B92/B91),"")</f>
        <v/>
      </c>
      <c r="C93" s="22" t="str">
        <f t="shared" si="379"/>
        <v/>
      </c>
      <c r="D93" s="22" t="str">
        <f t="shared" si="379"/>
        <v/>
      </c>
      <c r="E93" s="22" t="str">
        <f t="shared" si="379"/>
        <v/>
      </c>
      <c r="F93" s="22" t="str">
        <f t="shared" si="379"/>
        <v/>
      </c>
      <c r="G93" s="22" t="str">
        <f t="shared" si="379"/>
        <v/>
      </c>
      <c r="H93" s="22" t="str">
        <f t="shared" si="379"/>
        <v/>
      </c>
      <c r="I93" s="22" t="str">
        <f t="shared" si="379"/>
        <v/>
      </c>
      <c r="J93" s="2"/>
      <c r="K93" s="2" t="s">
        <v>318</v>
      </c>
      <c r="L93" s="22" t="str">
        <f t="shared" ref="L93:S93" si="380">IFERROR(1-(L92/L91),"")</f>
        <v/>
      </c>
      <c r="M93" s="22" t="str">
        <f t="shared" si="380"/>
        <v/>
      </c>
      <c r="N93" s="22" t="str">
        <f t="shared" si="380"/>
        <v/>
      </c>
      <c r="O93" s="22" t="str">
        <f t="shared" si="380"/>
        <v/>
      </c>
      <c r="P93" s="22" t="str">
        <f t="shared" si="380"/>
        <v/>
      </c>
      <c r="Q93" s="22" t="str">
        <f t="shared" si="380"/>
        <v/>
      </c>
      <c r="R93" s="22" t="str">
        <f t="shared" si="380"/>
        <v/>
      </c>
      <c r="S93" s="22" t="str">
        <f t="shared" si="380"/>
        <v/>
      </c>
      <c r="T93" s="2"/>
      <c r="U93" s="2" t="s">
        <v>318</v>
      </c>
      <c r="V93" s="22" t="str">
        <f t="shared" ref="V93:AC93" si="381">IFERROR(1-(V92/V91),"")</f>
        <v/>
      </c>
      <c r="W93" s="22" t="str">
        <f t="shared" si="381"/>
        <v/>
      </c>
      <c r="X93" s="22" t="str">
        <f t="shared" si="381"/>
        <v/>
      </c>
      <c r="Y93" s="22" t="str">
        <f t="shared" si="381"/>
        <v/>
      </c>
      <c r="Z93" s="22" t="str">
        <f t="shared" si="381"/>
        <v/>
      </c>
      <c r="AA93" s="22" t="str">
        <f t="shared" si="381"/>
        <v/>
      </c>
      <c r="AB93" s="22" t="str">
        <f t="shared" si="381"/>
        <v/>
      </c>
      <c r="AC93" s="22" t="str">
        <f t="shared" si="381"/>
        <v/>
      </c>
      <c r="AD93" s="2"/>
      <c r="AE93" s="2" t="s">
        <v>318</v>
      </c>
      <c r="AF93" s="22" t="str">
        <f t="shared" ref="AF93:AM93" si="382">IFERROR(1-(AF92/AF91),"")</f>
        <v/>
      </c>
      <c r="AG93" s="22" t="str">
        <f t="shared" si="382"/>
        <v/>
      </c>
      <c r="AH93" s="22" t="str">
        <f t="shared" si="382"/>
        <v/>
      </c>
      <c r="AI93" s="22" t="str">
        <f t="shared" si="382"/>
        <v/>
      </c>
      <c r="AJ93" s="22" t="str">
        <f t="shared" si="382"/>
        <v/>
      </c>
      <c r="AK93" s="22" t="str">
        <f t="shared" si="382"/>
        <v/>
      </c>
      <c r="AL93" s="22" t="str">
        <f t="shared" si="382"/>
        <v/>
      </c>
      <c r="AM93" s="22" t="str">
        <f t="shared" si="382"/>
        <v/>
      </c>
      <c r="AO93" s="2" t="s">
        <v>318</v>
      </c>
      <c r="AP93" s="22">
        <f t="shared" ref="AP93:AW93" si="383">IFERROR(1-(AP92/AP91),"")</f>
        <v>-6.4935064935065512E-3</v>
      </c>
      <c r="AQ93" s="22">
        <f t="shared" si="383"/>
        <v>0.22222222222222221</v>
      </c>
      <c r="AR93" s="22">
        <f t="shared" si="383"/>
        <v>0.19354838709677424</v>
      </c>
      <c r="AS93" s="22">
        <f t="shared" si="383"/>
        <v>-0.38888888888888884</v>
      </c>
      <c r="AT93" s="22" t="str">
        <f t="shared" si="383"/>
        <v/>
      </c>
      <c r="AU93" s="22" t="str">
        <f t="shared" si="383"/>
        <v/>
      </c>
      <c r="AV93" s="22" t="str">
        <f t="shared" si="383"/>
        <v/>
      </c>
      <c r="AW93" s="22" t="str">
        <f t="shared" si="383"/>
        <v/>
      </c>
    </row>
    <row r="94" spans="1:49" ht="12.75" x14ac:dyDescent="0.2">
      <c r="A94" s="2" t="s">
        <v>223</v>
      </c>
      <c r="B94" s="22" t="str">
        <f t="shared" ref="B94:I94" si="384">IFERROR(1-(B91/B92),"")</f>
        <v/>
      </c>
      <c r="C94" s="22" t="str">
        <f t="shared" si="384"/>
        <v/>
      </c>
      <c r="D94" s="22" t="str">
        <f t="shared" si="384"/>
        <v/>
      </c>
      <c r="E94" s="22" t="str">
        <f t="shared" si="384"/>
        <v/>
      </c>
      <c r="F94" s="22" t="str">
        <f t="shared" si="384"/>
        <v/>
      </c>
      <c r="G94" s="22" t="str">
        <f t="shared" si="384"/>
        <v/>
      </c>
      <c r="H94" s="22" t="str">
        <f t="shared" si="384"/>
        <v/>
      </c>
      <c r="I94" s="22" t="str">
        <f t="shared" si="384"/>
        <v/>
      </c>
      <c r="J94" s="2"/>
      <c r="K94" s="2" t="s">
        <v>223</v>
      </c>
      <c r="L94" s="22" t="str">
        <f t="shared" ref="L94:S94" si="385">IFERROR(1-(L91/L92),"")</f>
        <v/>
      </c>
      <c r="M94" s="22" t="str">
        <f t="shared" si="385"/>
        <v/>
      </c>
      <c r="N94" s="22" t="str">
        <f t="shared" si="385"/>
        <v/>
      </c>
      <c r="O94" s="22" t="str">
        <f t="shared" si="385"/>
        <v/>
      </c>
      <c r="P94" s="22" t="str">
        <f t="shared" si="385"/>
        <v/>
      </c>
      <c r="Q94" s="22" t="str">
        <f t="shared" si="385"/>
        <v/>
      </c>
      <c r="R94" s="22" t="str">
        <f t="shared" si="385"/>
        <v/>
      </c>
      <c r="S94" s="22" t="str">
        <f t="shared" si="385"/>
        <v/>
      </c>
      <c r="T94" s="2"/>
      <c r="U94" s="2" t="s">
        <v>223</v>
      </c>
      <c r="V94" s="22" t="str">
        <f t="shared" ref="V94:AC94" si="386">IFERROR(1-(V91/V92),"")</f>
        <v/>
      </c>
      <c r="W94" s="22" t="str">
        <f t="shared" si="386"/>
        <v/>
      </c>
      <c r="X94" s="22" t="str">
        <f t="shared" si="386"/>
        <v/>
      </c>
      <c r="Y94" s="22" t="str">
        <f t="shared" si="386"/>
        <v/>
      </c>
      <c r="Z94" s="22" t="str">
        <f t="shared" si="386"/>
        <v/>
      </c>
      <c r="AA94" s="22" t="str">
        <f t="shared" si="386"/>
        <v/>
      </c>
      <c r="AB94" s="22" t="str">
        <f t="shared" si="386"/>
        <v/>
      </c>
      <c r="AC94" s="22" t="str">
        <f t="shared" si="386"/>
        <v/>
      </c>
      <c r="AD94" s="2"/>
      <c r="AE94" s="2" t="s">
        <v>223</v>
      </c>
      <c r="AF94" s="22" t="str">
        <f t="shared" ref="AF94:AM94" si="387">IFERROR(1-(AF91/AF92),"")</f>
        <v/>
      </c>
      <c r="AG94" s="22" t="str">
        <f t="shared" si="387"/>
        <v/>
      </c>
      <c r="AH94" s="22" t="str">
        <f t="shared" si="387"/>
        <v/>
      </c>
      <c r="AI94" s="22" t="str">
        <f t="shared" si="387"/>
        <v/>
      </c>
      <c r="AJ94" s="22" t="str">
        <f t="shared" si="387"/>
        <v/>
      </c>
      <c r="AK94" s="22" t="str">
        <f t="shared" si="387"/>
        <v/>
      </c>
      <c r="AL94" s="22" t="str">
        <f t="shared" si="387"/>
        <v/>
      </c>
      <c r="AM94" s="22" t="str">
        <f t="shared" si="387"/>
        <v/>
      </c>
      <c r="AO94" s="2" t="s">
        <v>223</v>
      </c>
      <c r="AP94" s="22">
        <f t="shared" ref="AP94:AW94" si="388">IFERROR(1-(AP91/AP92),"")</f>
        <v>6.4516129032258229E-3</v>
      </c>
      <c r="AQ94" s="22">
        <f t="shared" si="388"/>
        <v>-0.28571428571428581</v>
      </c>
      <c r="AR94" s="22">
        <f t="shared" si="388"/>
        <v>-0.24</v>
      </c>
      <c r="AS94" s="22">
        <f t="shared" si="388"/>
        <v>0.28000000000000003</v>
      </c>
      <c r="AT94" s="22" t="str">
        <f t="shared" si="388"/>
        <v/>
      </c>
      <c r="AU94" s="22" t="str">
        <f t="shared" si="388"/>
        <v/>
      </c>
      <c r="AV94" s="22" t="str">
        <f t="shared" si="388"/>
        <v/>
      </c>
      <c r="AW94" s="22" t="str">
        <f t="shared" si="388"/>
        <v/>
      </c>
    </row>
    <row r="95" spans="1:49" ht="12.75" x14ac:dyDescent="0.2">
      <c r="A95" s="23" t="s">
        <v>319</v>
      </c>
      <c r="B95" s="23"/>
      <c r="C95" s="23"/>
      <c r="D95" s="23"/>
      <c r="E95" s="23"/>
      <c r="F95" s="23"/>
      <c r="G95" s="23"/>
      <c r="H95" s="23"/>
      <c r="I95" s="23"/>
      <c r="J95" s="23"/>
      <c r="K95" s="23" t="s">
        <v>319</v>
      </c>
      <c r="L95" s="23"/>
      <c r="M95" s="23"/>
      <c r="N95" s="23"/>
      <c r="O95" s="23"/>
      <c r="P95" s="23"/>
      <c r="Q95" s="23"/>
      <c r="R95" s="23"/>
      <c r="S95" s="23"/>
      <c r="T95" s="2"/>
      <c r="U95" s="23" t="s">
        <v>319</v>
      </c>
      <c r="V95" s="23"/>
      <c r="W95" s="23"/>
      <c r="X95" s="23"/>
      <c r="Y95" s="23"/>
      <c r="Z95" s="23"/>
      <c r="AA95" s="23"/>
      <c r="AB95" s="23"/>
      <c r="AC95" s="23"/>
      <c r="AD95" s="23"/>
      <c r="AE95" s="23" t="s">
        <v>319</v>
      </c>
      <c r="AF95" s="23"/>
      <c r="AG95" s="23"/>
      <c r="AH95" s="23"/>
      <c r="AI95" s="23"/>
      <c r="AJ95" s="23"/>
      <c r="AK95" s="23"/>
      <c r="AL95" s="23"/>
      <c r="AM95" s="23"/>
      <c r="AO95" s="23" t="s">
        <v>319</v>
      </c>
      <c r="AP95" s="23"/>
      <c r="AQ95" s="23"/>
      <c r="AR95" s="23"/>
      <c r="AS95" s="23"/>
      <c r="AT95" s="23"/>
      <c r="AU95" s="23"/>
      <c r="AV95" s="23"/>
      <c r="AW95" s="23"/>
    </row>
    <row r="96" spans="1:49" ht="12.75" x14ac:dyDescent="0.2">
      <c r="A96" s="2" t="s">
        <v>320</v>
      </c>
      <c r="B96" s="22" t="e">
        <f t="shared" ref="B96:C96" si="389">IF(B91&gt;B92,IF(B95&gt;B92,"Wins","Lost"),IF(B95&lt;B92,"Wins","Lost"))</f>
        <v>#REF!</v>
      </c>
      <c r="C96" s="22" t="e">
        <f t="shared" si="389"/>
        <v>#REF!</v>
      </c>
      <c r="D96" s="22" t="e">
        <f t="shared" ref="D96:I96" si="390">IF(D91&gt;D92,IF(D95&gt;=D92,"Wins","Lost"),IF(D95&lt;D92,"Wins","Lost"))</f>
        <v>#REF!</v>
      </c>
      <c r="E96" s="22" t="e">
        <f t="shared" si="390"/>
        <v>#REF!</v>
      </c>
      <c r="F96" s="22" t="e">
        <f t="shared" si="390"/>
        <v>#REF!</v>
      </c>
      <c r="G96" s="22" t="e">
        <f t="shared" si="390"/>
        <v>#REF!</v>
      </c>
      <c r="H96" s="22" t="e">
        <f t="shared" si="390"/>
        <v>#REF!</v>
      </c>
      <c r="I96" s="22" t="e">
        <f t="shared" si="390"/>
        <v>#REF!</v>
      </c>
      <c r="J96" s="2"/>
      <c r="K96" s="2" t="s">
        <v>320</v>
      </c>
      <c r="L96" s="22" t="e">
        <f t="shared" ref="L96:M96" si="391">IF(L91&gt;L92,IF(L95&gt;L92,"Wins","Lost"),IF(L95&lt;L92,"Wins","Lost"))</f>
        <v>#REF!</v>
      </c>
      <c r="M96" s="22" t="e">
        <f t="shared" si="391"/>
        <v>#REF!</v>
      </c>
      <c r="N96" s="22" t="e">
        <f t="shared" ref="N96:S96" si="392">IF(N91&gt;N92,IF(N95&gt;=N92,"Wins","Lost"),IF(N95&lt;N92,"Wins","Lost"))</f>
        <v>#REF!</v>
      </c>
      <c r="O96" s="22" t="e">
        <f t="shared" si="392"/>
        <v>#REF!</v>
      </c>
      <c r="P96" s="22" t="e">
        <f t="shared" si="392"/>
        <v>#REF!</v>
      </c>
      <c r="Q96" s="22" t="e">
        <f t="shared" si="392"/>
        <v>#REF!</v>
      </c>
      <c r="R96" s="22" t="e">
        <f t="shared" si="392"/>
        <v>#REF!</v>
      </c>
      <c r="S96" s="22" t="e">
        <f t="shared" si="392"/>
        <v>#REF!</v>
      </c>
      <c r="T96" s="2"/>
      <c r="U96" s="2" t="s">
        <v>320</v>
      </c>
      <c r="V96" s="22" t="e">
        <f t="shared" ref="V96:W96" si="393">IF(V91&gt;V92,IF(V95&gt;V92,"Wins","Lost"),IF(V95&lt;V92,"Wins","Lost"))</f>
        <v>#REF!</v>
      </c>
      <c r="W96" s="22" t="e">
        <f t="shared" si="393"/>
        <v>#REF!</v>
      </c>
      <c r="X96" s="22" t="e">
        <f t="shared" ref="X96:AC96" si="394">IF(X91&gt;X92,IF(X95&gt;=X92,"Wins","Lost"),IF(X95&lt;X92,"Wins","Lost"))</f>
        <v>#REF!</v>
      </c>
      <c r="Y96" s="22" t="e">
        <f t="shared" si="394"/>
        <v>#REF!</v>
      </c>
      <c r="Z96" s="22" t="e">
        <f t="shared" si="394"/>
        <v>#REF!</v>
      </c>
      <c r="AA96" s="22" t="e">
        <f t="shared" si="394"/>
        <v>#REF!</v>
      </c>
      <c r="AB96" s="22" t="e">
        <f t="shared" si="394"/>
        <v>#REF!</v>
      </c>
      <c r="AC96" s="22" t="e">
        <f t="shared" si="394"/>
        <v>#REF!</v>
      </c>
      <c r="AD96" s="2"/>
      <c r="AE96" s="2" t="s">
        <v>320</v>
      </c>
      <c r="AF96" s="22" t="e">
        <f t="shared" ref="AF96:AG96" si="395">IF(AF91&gt;AF92,IF(AF95&gt;AF92,"Wins","Lost"),IF(AF95&lt;AF92,"Wins","Lost"))</f>
        <v>#REF!</v>
      </c>
      <c r="AG96" s="22" t="e">
        <f t="shared" si="395"/>
        <v>#REF!</v>
      </c>
      <c r="AH96" s="22" t="e">
        <f t="shared" ref="AH96:AM96" si="396">IF(AH91&gt;AH92,IF(AH95&gt;=AH92,"Wins","Lost"),IF(AH95&lt;AH92,"Wins","Lost"))</f>
        <v>#REF!</v>
      </c>
      <c r="AI96" s="22" t="e">
        <f t="shared" si="396"/>
        <v>#REF!</v>
      </c>
      <c r="AJ96" s="22" t="e">
        <f t="shared" si="396"/>
        <v>#REF!</v>
      </c>
      <c r="AK96" s="22" t="e">
        <f t="shared" si="396"/>
        <v>#REF!</v>
      </c>
      <c r="AL96" s="22" t="e">
        <f t="shared" si="396"/>
        <v>#REF!</v>
      </c>
      <c r="AM96" s="22" t="e">
        <f t="shared" si="396"/>
        <v>#REF!</v>
      </c>
      <c r="AO96" s="2" t="s">
        <v>320</v>
      </c>
      <c r="AP96" s="22" t="str">
        <f t="shared" ref="AP96:AQ96" si="397">IF(AP91&gt;AP92,IF(AP95&gt;AP92,"Wins","Lost"),IF(AP95&lt;AP92,"Wins","Lost"))</f>
        <v>Wins</v>
      </c>
      <c r="AQ96" s="22" t="str">
        <f t="shared" si="397"/>
        <v>Lost</v>
      </c>
      <c r="AR96" s="22" t="str">
        <f t="shared" ref="AR96:AW96" si="398">IF(AR91&gt;AR92,IF(AR95&gt;=AR92,"Wins","Lost"),IF(AR95&lt;AR92,"Wins","Lost"))</f>
        <v>Lost</v>
      </c>
      <c r="AS96" s="22" t="str">
        <f t="shared" si="398"/>
        <v>Wins</v>
      </c>
      <c r="AT96" s="22" t="str">
        <f t="shared" si="398"/>
        <v>Lost</v>
      </c>
      <c r="AU96" s="22" t="str">
        <f t="shared" si="398"/>
        <v>Lost</v>
      </c>
      <c r="AV96" s="22" t="str">
        <f t="shared" si="398"/>
        <v>Lost</v>
      </c>
      <c r="AW96" s="22" t="str">
        <f t="shared" si="398"/>
        <v>Lost</v>
      </c>
    </row>
    <row r="97" spans="1:49" ht="12.7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49" ht="12.75" x14ac:dyDescent="0.2">
      <c r="A98" s="2" t="s">
        <v>0</v>
      </c>
      <c r="B98" s="2" t="s">
        <v>153</v>
      </c>
      <c r="C98" s="2" t="s">
        <v>165</v>
      </c>
      <c r="D98" s="2" t="s">
        <v>162</v>
      </c>
      <c r="E98" s="2" t="s">
        <v>169</v>
      </c>
      <c r="F98" s="2" t="s">
        <v>794</v>
      </c>
      <c r="G98" s="2" t="s">
        <v>797</v>
      </c>
      <c r="H98" s="2" t="s">
        <v>800</v>
      </c>
      <c r="I98" s="2" t="s">
        <v>803</v>
      </c>
      <c r="J98" s="2"/>
      <c r="K98" s="2" t="s">
        <v>0</v>
      </c>
      <c r="L98" s="2" t="s">
        <v>153</v>
      </c>
      <c r="M98" s="2" t="s">
        <v>165</v>
      </c>
      <c r="N98" s="2" t="s">
        <v>162</v>
      </c>
      <c r="O98" s="2" t="s">
        <v>169</v>
      </c>
      <c r="P98" s="2" t="s">
        <v>794</v>
      </c>
      <c r="Q98" s="2" t="s">
        <v>797</v>
      </c>
      <c r="R98" s="2" t="s">
        <v>800</v>
      </c>
      <c r="S98" s="2" t="s">
        <v>803</v>
      </c>
      <c r="T98" s="2"/>
      <c r="U98" s="2" t="s">
        <v>0</v>
      </c>
      <c r="V98" s="2" t="s">
        <v>153</v>
      </c>
      <c r="W98" s="2" t="s">
        <v>165</v>
      </c>
      <c r="X98" s="2" t="s">
        <v>162</v>
      </c>
      <c r="Y98" s="2" t="s">
        <v>169</v>
      </c>
      <c r="Z98" s="2" t="s">
        <v>794</v>
      </c>
      <c r="AA98" s="2" t="s">
        <v>797</v>
      </c>
      <c r="AB98" s="2" t="s">
        <v>800</v>
      </c>
      <c r="AC98" s="2" t="s">
        <v>803</v>
      </c>
      <c r="AD98" s="2"/>
      <c r="AE98" s="2" t="s">
        <v>0</v>
      </c>
      <c r="AF98" s="2" t="s">
        <v>153</v>
      </c>
      <c r="AG98" s="2" t="s">
        <v>165</v>
      </c>
      <c r="AH98" s="2" t="s">
        <v>162</v>
      </c>
      <c r="AI98" s="2" t="s">
        <v>169</v>
      </c>
      <c r="AJ98" s="2" t="s">
        <v>794</v>
      </c>
      <c r="AK98" s="2" t="s">
        <v>797</v>
      </c>
      <c r="AL98" s="2" t="s">
        <v>800</v>
      </c>
      <c r="AM98" s="2" t="s">
        <v>803</v>
      </c>
      <c r="AO98" s="2" t="s">
        <v>0</v>
      </c>
      <c r="AP98" s="2" t="s">
        <v>153</v>
      </c>
      <c r="AQ98" s="2" t="s">
        <v>165</v>
      </c>
      <c r="AR98" s="2" t="s">
        <v>162</v>
      </c>
      <c r="AS98" s="2" t="s">
        <v>169</v>
      </c>
      <c r="AT98" s="2" t="s">
        <v>794</v>
      </c>
      <c r="AU98" s="2" t="s">
        <v>797</v>
      </c>
      <c r="AV98" s="2" t="s">
        <v>800</v>
      </c>
      <c r="AW98" s="2" t="s">
        <v>803</v>
      </c>
    </row>
    <row r="99" spans="1:49" ht="12.75" x14ac:dyDescent="0.2">
      <c r="A99" s="2" t="e">
        <f>Bets!#REF!</f>
        <v>#REF!</v>
      </c>
      <c r="B99" s="2" t="e">
        <f>_xlfn.XLOOKUP(A99,PlayerStats!$AF:$AF,PlayerStats!$AD:$AD)</f>
        <v>#REF!</v>
      </c>
      <c r="C99" s="2" t="e">
        <f>_xlfn.XLOOKUP(A99,PlayerStats!$AF:$AF,PlayerStats!$X:$X)</f>
        <v>#REF!</v>
      </c>
      <c r="D99" s="2" t="e">
        <f>_xlfn.XLOOKUP(A99,PlayerStats!$AF:$AF,PlayerStats!$Y:$Y)</f>
        <v>#REF!</v>
      </c>
      <c r="E99" s="2" t="e">
        <f>_xlfn.XLOOKUP(A99,PlayerStats!$AF:$AF,PlayerStats!$L:$L)</f>
        <v>#REF!</v>
      </c>
      <c r="F99" s="2" t="e">
        <f>B99+D99</f>
        <v>#REF!</v>
      </c>
      <c r="G99" s="2" t="e">
        <f>B99+C99</f>
        <v>#REF!</v>
      </c>
      <c r="H99" s="2" t="e">
        <f>C99+D99</f>
        <v>#REF!</v>
      </c>
      <c r="I99" s="2" t="e">
        <f>B99+C99+D99</f>
        <v>#REF!</v>
      </c>
      <c r="J99" s="2"/>
      <c r="K99" s="2" t="e">
        <f>Bets!#REF!</f>
        <v>#REF!</v>
      </c>
      <c r="L99" s="2" t="e">
        <f>_xlfn.XLOOKUP(K99,PlayerStats!$AF:$AF,PlayerStats!$AD:$AD)</f>
        <v>#REF!</v>
      </c>
      <c r="M99" s="2" t="e">
        <f>_xlfn.XLOOKUP(K99,PlayerStats!$AF:$AF,PlayerStats!$X:$X)</f>
        <v>#REF!</v>
      </c>
      <c r="N99" s="2" t="e">
        <f>_xlfn.XLOOKUP(K99,PlayerStats!$AF:$AF,PlayerStats!$Y:$Y)</f>
        <v>#REF!</v>
      </c>
      <c r="O99" s="2" t="e">
        <f>_xlfn.XLOOKUP(K99,PlayerStats!$AF:$AF,PlayerStats!$L:$L)</f>
        <v>#REF!</v>
      </c>
      <c r="P99" s="2" t="e">
        <f>L99+N99</f>
        <v>#REF!</v>
      </c>
      <c r="Q99" s="2" t="e">
        <f>L99+M99</f>
        <v>#REF!</v>
      </c>
      <c r="R99" s="2" t="e">
        <f>M99+N99</f>
        <v>#REF!</v>
      </c>
      <c r="S99" s="2" t="e">
        <f>L99+M99+N99</f>
        <v>#REF!</v>
      </c>
      <c r="T99" s="2"/>
      <c r="U99" s="2" t="e">
        <f>Bets!#REF!</f>
        <v>#REF!</v>
      </c>
      <c r="V99" s="2" t="e">
        <f>_xlfn.XLOOKUP(U99,PlayerStats!$AF:$AF,PlayerStats!$AD:$AD)</f>
        <v>#REF!</v>
      </c>
      <c r="W99" s="2" t="e">
        <f>_xlfn.XLOOKUP(U99,PlayerStats!$AF:$AF,PlayerStats!$X:$X)</f>
        <v>#REF!</v>
      </c>
      <c r="X99" s="2" t="e">
        <f>_xlfn.XLOOKUP(U99,PlayerStats!$AF:$AF,PlayerStats!$Y:$Y)</f>
        <v>#REF!</v>
      </c>
      <c r="Y99" s="2" t="e">
        <f>_xlfn.XLOOKUP(U99,PlayerStats!$AF:$AF,PlayerStats!$L:$L)</f>
        <v>#REF!</v>
      </c>
      <c r="Z99" s="2" t="e">
        <f>V99+X99</f>
        <v>#REF!</v>
      </c>
      <c r="AA99" s="2" t="e">
        <f>V99+W99</f>
        <v>#REF!</v>
      </c>
      <c r="AB99" s="2" t="e">
        <f>W99+X99</f>
        <v>#REF!</v>
      </c>
      <c r="AC99" s="2" t="e">
        <f>V99+W99+X99</f>
        <v>#REF!</v>
      </c>
      <c r="AD99" s="2"/>
      <c r="AE99" s="2" t="e">
        <f>Bets!#REF!</f>
        <v>#REF!</v>
      </c>
      <c r="AF99" s="2" t="e">
        <f>_xlfn.XLOOKUP(AE99,PlayerStats!$AF:$AF,PlayerStats!$AD:$AD)</f>
        <v>#REF!</v>
      </c>
      <c r="AG99" s="2" t="e">
        <f>_xlfn.XLOOKUP(AE99,PlayerStats!$AF:$AF,PlayerStats!$X:$X)</f>
        <v>#REF!</v>
      </c>
      <c r="AH99" s="2" t="e">
        <f>_xlfn.XLOOKUP(AE99,PlayerStats!$AF:$AF,PlayerStats!$Y:$Y)</f>
        <v>#REF!</v>
      </c>
      <c r="AI99" s="2" t="e">
        <f>_xlfn.XLOOKUP(AE99,PlayerStats!$AF:$AF,PlayerStats!$L:$L)</f>
        <v>#REF!</v>
      </c>
      <c r="AJ99" s="2" t="e">
        <f>AF99+AH99</f>
        <v>#REF!</v>
      </c>
      <c r="AK99" s="2" t="e">
        <f>AF99+AG99</f>
        <v>#REF!</v>
      </c>
      <c r="AL99" s="2" t="e">
        <f>AG99+AH99</f>
        <v>#REF!</v>
      </c>
      <c r="AM99" s="2" t="e">
        <f>AF99+AG99+AH99</f>
        <v>#REF!</v>
      </c>
      <c r="AO99" s="2" t="e">
        <f>Bets!#REF!</f>
        <v>#REF!</v>
      </c>
      <c r="AP99" s="2" t="e">
        <f>_xlfn.XLOOKUP(AO99,PlayerStats!$AF:$AF,PlayerStats!$AD:$AD)</f>
        <v>#REF!</v>
      </c>
      <c r="AQ99" s="2" t="e">
        <f>_xlfn.XLOOKUP(AO99,PlayerStats!$AF:$AF,PlayerStats!$X:$X)</f>
        <v>#REF!</v>
      </c>
      <c r="AR99" s="2" t="e">
        <f>_xlfn.XLOOKUP(AO99,PlayerStats!$AF:$AF,PlayerStats!$Y:$Y)</f>
        <v>#REF!</v>
      </c>
      <c r="AS99" s="2" t="e">
        <f>_xlfn.XLOOKUP(AO99,PlayerStats!$AF:$AF,PlayerStats!$L:$L)</f>
        <v>#REF!</v>
      </c>
      <c r="AT99" s="2" t="e">
        <f>AP99+AR99</f>
        <v>#REF!</v>
      </c>
      <c r="AU99" s="2" t="e">
        <f>AP99+AQ99</f>
        <v>#REF!</v>
      </c>
      <c r="AV99" s="2" t="e">
        <f>AQ99+AR99</f>
        <v>#REF!</v>
      </c>
      <c r="AW99" s="2" t="e">
        <f>AP99+AQ99+AR99</f>
        <v>#REF!</v>
      </c>
    </row>
    <row r="100" spans="1:49" ht="12.75" x14ac:dyDescent="0.2">
      <c r="A100" s="2" t="s">
        <v>317</v>
      </c>
      <c r="B100" s="2" t="str">
        <f>IFERROR(VALUE(SUBSTITUTE(SUBSTITUTE(_xlfn.XLOOKUP(A99,Bets!$A:$A,Bets!$B:$B),"O",""),"U","")),"")</f>
        <v/>
      </c>
      <c r="C100" s="2" t="str">
        <f>IFERROR(VALUE(SUBSTITUTE(SUBSTITUTE(_xlfn.XLOOKUP(A99,Bets!$D:$D,Bets!$E:$E),"O",""),"U","")),"")</f>
        <v/>
      </c>
      <c r="D100" s="2" t="str">
        <f>IFERROR(VALUE(SUBSTITUTE(SUBSTITUTE(_xlfn.XLOOKUP(A99,Bets!$G:$G,Bets!$H:$H),"O",""),"U","")),"")</f>
        <v/>
      </c>
      <c r="E100" s="2" t="str">
        <f>IFERROR(VALUE(SUBSTITUTE(SUBSTITUTE(_xlfn.XLOOKUP(A99,Bets!$J:$J,Bets!$K:$K),"O",""),"U","")),"")</f>
        <v/>
      </c>
      <c r="F100" s="2" t="str">
        <f>IFERROR(VALUE(SUBSTITUTE(SUBSTITUTE(_xlfn.XLOOKUP(A99,Bets!$M:$M,Bets!$N:$N),"O",""),"U","")),"")</f>
        <v/>
      </c>
      <c r="G100" s="2" t="str">
        <f>IFERROR(VALUE(SUBSTITUTE(SUBSTITUTE(_xlfn.XLOOKUP(A99,Bets!$P:$P,Bets!$Q:$Q),"O",""),"U","")),"")</f>
        <v/>
      </c>
      <c r="H100" s="2" t="str">
        <f>IFERROR(VALUE(SUBSTITUTE(SUBSTITUTE(_xlfn.XLOOKUP(A99,Bets!$S:$S,Bets!$T:$T),"O",""),"U","")),"")</f>
        <v/>
      </c>
      <c r="I100" s="2" t="str">
        <f>IFERROR(VALUE(SUBSTITUTE(SUBSTITUTE(_xlfn.XLOOKUP(A99,Bets!$V:$V,Bets!$W:$W),"O",""),"U","")),"")</f>
        <v/>
      </c>
      <c r="J100" s="2"/>
      <c r="K100" s="2" t="s">
        <v>317</v>
      </c>
      <c r="L100" s="2" t="str">
        <f>IFERROR(VALUE(SUBSTITUTE(SUBSTITUTE(_xlfn.XLOOKUP(K99,Bets!$A:$A,Bets!$B:$B),"O",""),"U","")),"")</f>
        <v/>
      </c>
      <c r="M100" s="2" t="str">
        <f>IFERROR(VALUE(SUBSTITUTE(SUBSTITUTE(_xlfn.XLOOKUP(K99,Bets!$D:$D,Bets!$E:$E),"O",""),"U","")),"")</f>
        <v/>
      </c>
      <c r="N100" s="2" t="str">
        <f>IFERROR(VALUE(SUBSTITUTE(SUBSTITUTE(_xlfn.XLOOKUP(K99,Bets!$G:$G,Bets!$H:$H),"O",""),"U","")),"")</f>
        <v/>
      </c>
      <c r="O100" s="2" t="str">
        <f>IFERROR(VALUE(SUBSTITUTE(SUBSTITUTE(_xlfn.XLOOKUP(K99,Bets!$J:$J,Bets!$K:$K),"O",""),"U","")),"")</f>
        <v/>
      </c>
      <c r="P100" s="2" t="str">
        <f>IFERROR(VALUE(SUBSTITUTE(SUBSTITUTE(_xlfn.XLOOKUP(K99,Bets!$M:$M,Bets!$N:$N),"O",""),"U","")),"")</f>
        <v/>
      </c>
      <c r="Q100" s="2" t="str">
        <f>IFERROR(VALUE(SUBSTITUTE(SUBSTITUTE(_xlfn.XLOOKUP(K99,Bets!$P:$P,Bets!$Q:$Q),"O",""),"U","")),"")</f>
        <v/>
      </c>
      <c r="R100" s="2" t="str">
        <f>IFERROR(VALUE(SUBSTITUTE(SUBSTITUTE(_xlfn.XLOOKUP(K99,Bets!$S:$S,Bets!$T:$T),"O",""),"U","")),"")</f>
        <v/>
      </c>
      <c r="S100" s="2" t="str">
        <f>IFERROR(VALUE(SUBSTITUTE(SUBSTITUTE(_xlfn.XLOOKUP(K99,Bets!$V:$V,Bets!$W:$W),"O",""),"U","")),"")</f>
        <v/>
      </c>
      <c r="U100" s="2" t="s">
        <v>317</v>
      </c>
      <c r="V100" s="2" t="str">
        <f>IFERROR(VALUE(SUBSTITUTE(SUBSTITUTE(_xlfn.XLOOKUP(U99,Bets!$A:$A,Bets!$B:$B),"O",""),"U","")),"")</f>
        <v/>
      </c>
      <c r="W100" s="2" t="str">
        <f>IFERROR(VALUE(SUBSTITUTE(SUBSTITUTE(_xlfn.XLOOKUP(U99,Bets!$D:$D,Bets!$E:$E),"O",""),"U","")),"")</f>
        <v/>
      </c>
      <c r="X100" s="2" t="str">
        <f>IFERROR(VALUE(SUBSTITUTE(SUBSTITUTE(_xlfn.XLOOKUP(U99,Bets!$G:$G,Bets!$H:$H),"O",""),"U","")),"")</f>
        <v/>
      </c>
      <c r="Y100" s="2" t="str">
        <f>IFERROR(VALUE(SUBSTITUTE(SUBSTITUTE(_xlfn.XLOOKUP(U99,Bets!$J:$J,Bets!$K:$K),"O",""),"U","")),"")</f>
        <v/>
      </c>
      <c r="Z100" s="2" t="str">
        <f>IFERROR(VALUE(SUBSTITUTE(SUBSTITUTE(_xlfn.XLOOKUP(U99,Bets!$M:$M,Bets!$N:$N),"O",""),"U","")),"")</f>
        <v/>
      </c>
      <c r="AA100" s="2" t="str">
        <f>IFERROR(VALUE(SUBSTITUTE(SUBSTITUTE(_xlfn.XLOOKUP(U99,Bets!$P:$P,Bets!$Q:$Q),"O",""),"U","")),"")</f>
        <v/>
      </c>
      <c r="AB100" s="2" t="str">
        <f>IFERROR(VALUE(SUBSTITUTE(SUBSTITUTE(_xlfn.XLOOKUP(U99,Bets!$S:$S,Bets!$T:$T),"O",""),"U","")),"")</f>
        <v/>
      </c>
      <c r="AC100" s="2" t="str">
        <f>IFERROR(VALUE(SUBSTITUTE(SUBSTITUTE(_xlfn.XLOOKUP(U99,Bets!$V:$V,Bets!$W:$W),"O",""),"U","")),"")</f>
        <v/>
      </c>
      <c r="AD100" s="2"/>
      <c r="AE100" s="2" t="s">
        <v>317</v>
      </c>
      <c r="AF100" s="2" t="str">
        <f>IFERROR(VALUE(SUBSTITUTE(SUBSTITUTE(_xlfn.XLOOKUP(AE99,Bets!$A:$A,Bets!$B:$B),"O",""),"U","")),"")</f>
        <v/>
      </c>
      <c r="AG100" s="2" t="str">
        <f>IFERROR(VALUE(SUBSTITUTE(SUBSTITUTE(_xlfn.XLOOKUP(AE99,Bets!$D:$D,Bets!$E:$E),"O",""),"U","")),"")</f>
        <v/>
      </c>
      <c r="AH100" s="2" t="str">
        <f>IFERROR(VALUE(SUBSTITUTE(SUBSTITUTE(_xlfn.XLOOKUP(AE99,Bets!$G:$G,Bets!$H:$H),"O",""),"U","")),"")</f>
        <v/>
      </c>
      <c r="AI100" s="2" t="str">
        <f>IFERROR(VALUE(SUBSTITUTE(SUBSTITUTE(_xlfn.XLOOKUP(AE99,Bets!$J:$J,Bets!$K:$K),"O",""),"U","")),"")</f>
        <v/>
      </c>
      <c r="AJ100" s="2" t="str">
        <f>IFERROR(VALUE(SUBSTITUTE(SUBSTITUTE(_xlfn.XLOOKUP(AE99,Bets!$M:$M,Bets!$N:$N),"O",""),"U","")),"")</f>
        <v/>
      </c>
      <c r="AK100" s="2" t="str">
        <f>IFERROR(VALUE(SUBSTITUTE(SUBSTITUTE(_xlfn.XLOOKUP(AE99,Bets!$P:$P,Bets!$Q:$Q),"O",""),"U","")),"")</f>
        <v/>
      </c>
      <c r="AL100" s="2" t="str">
        <f>IFERROR(VALUE(SUBSTITUTE(SUBSTITUTE(_xlfn.XLOOKUP(AE99,Bets!$S:$S,Bets!$T:$T),"O",""),"U","")),"")</f>
        <v/>
      </c>
      <c r="AM100" s="2" t="str">
        <f>IFERROR(VALUE(SUBSTITUTE(SUBSTITUTE(_xlfn.XLOOKUP(AE99,Bets!$V:$V,Bets!$W:$W),"O",""),"U","")),"")</f>
        <v/>
      </c>
      <c r="AO100" s="2" t="s">
        <v>317</v>
      </c>
      <c r="AP100" s="2" t="str">
        <f>IFERROR(VALUE(SUBSTITUTE(SUBSTITUTE(_xlfn.XLOOKUP(AO99,Bets!$A:$A,Bets!$B:$B),"O",""),"U","")),"")</f>
        <v/>
      </c>
      <c r="AQ100" s="2" t="str">
        <f>IFERROR(VALUE(SUBSTITUTE(SUBSTITUTE(_xlfn.XLOOKUP(AO99,Bets!$D:$D,Bets!$E:$E),"O",""),"U","")),"")</f>
        <v/>
      </c>
      <c r="AR100" s="2" t="str">
        <f>IFERROR(VALUE(SUBSTITUTE(SUBSTITUTE(_xlfn.XLOOKUP(AO99,Bets!$G:$G,Bets!$H:$H),"O",""),"U","")),"")</f>
        <v/>
      </c>
      <c r="AS100" s="2" t="str">
        <f>IFERROR(VALUE(SUBSTITUTE(SUBSTITUTE(_xlfn.XLOOKUP(AO99,Bets!$J:$J,Bets!$K:$K),"O",""),"U","")),"")</f>
        <v/>
      </c>
      <c r="AT100" s="2" t="str">
        <f>IFERROR(VALUE(SUBSTITUTE(SUBSTITUTE(_xlfn.XLOOKUP(AO99,Bets!$M:$M,Bets!$N:$N),"O",""),"U","")),"")</f>
        <v/>
      </c>
      <c r="AU100" s="2" t="str">
        <f>IFERROR(VALUE(SUBSTITUTE(SUBSTITUTE(_xlfn.XLOOKUP(AO99,Bets!$P:$P,Bets!$Q:$Q),"O",""),"U","")),"")</f>
        <v/>
      </c>
      <c r="AV100" s="2" t="str">
        <f>IFERROR(VALUE(SUBSTITUTE(SUBSTITUTE(_xlfn.XLOOKUP(AO99,Bets!$S:$S,Bets!$T:$T),"O",""),"U","")),"")</f>
        <v/>
      </c>
      <c r="AW100" s="2" t="str">
        <f>IFERROR(VALUE(SUBSTITUTE(SUBSTITUTE(_xlfn.XLOOKUP(AO99,Bets!$V:$V,Bets!$W:$W),"O",""),"U","")),"")</f>
        <v/>
      </c>
    </row>
    <row r="101" spans="1:49" ht="12.75" x14ac:dyDescent="0.2">
      <c r="A101" s="2" t="s">
        <v>318</v>
      </c>
      <c r="B101" s="22" t="str">
        <f t="shared" ref="B101:I101" si="399">IFERROR(1-(B100/B99),"")</f>
        <v/>
      </c>
      <c r="C101" s="22" t="str">
        <f t="shared" si="399"/>
        <v/>
      </c>
      <c r="D101" s="22" t="str">
        <f t="shared" si="399"/>
        <v/>
      </c>
      <c r="E101" s="22" t="str">
        <f t="shared" si="399"/>
        <v/>
      </c>
      <c r="F101" s="22" t="str">
        <f t="shared" si="399"/>
        <v/>
      </c>
      <c r="G101" s="22" t="str">
        <f t="shared" si="399"/>
        <v/>
      </c>
      <c r="H101" s="22" t="str">
        <f t="shared" si="399"/>
        <v/>
      </c>
      <c r="I101" s="22" t="str">
        <f t="shared" si="399"/>
        <v/>
      </c>
      <c r="J101" s="2"/>
      <c r="K101" s="2" t="s">
        <v>318</v>
      </c>
      <c r="L101" s="22" t="str">
        <f t="shared" ref="L101:S101" si="400">IFERROR(1-(L100/L99),"")</f>
        <v/>
      </c>
      <c r="M101" s="22" t="str">
        <f t="shared" si="400"/>
        <v/>
      </c>
      <c r="N101" s="22" t="str">
        <f t="shared" si="400"/>
        <v/>
      </c>
      <c r="O101" s="22" t="str">
        <f t="shared" si="400"/>
        <v/>
      </c>
      <c r="P101" s="22" t="str">
        <f t="shared" si="400"/>
        <v/>
      </c>
      <c r="Q101" s="22" t="str">
        <f t="shared" si="400"/>
        <v/>
      </c>
      <c r="R101" s="22" t="str">
        <f t="shared" si="400"/>
        <v/>
      </c>
      <c r="S101" s="22" t="str">
        <f t="shared" si="400"/>
        <v/>
      </c>
      <c r="T101" s="2"/>
      <c r="U101" s="2" t="s">
        <v>318</v>
      </c>
      <c r="V101" s="22" t="str">
        <f t="shared" ref="V101:AC101" si="401">IFERROR(1-(V100/V99),"")</f>
        <v/>
      </c>
      <c r="W101" s="22" t="str">
        <f t="shared" si="401"/>
        <v/>
      </c>
      <c r="X101" s="22" t="str">
        <f t="shared" si="401"/>
        <v/>
      </c>
      <c r="Y101" s="22" t="str">
        <f t="shared" si="401"/>
        <v/>
      </c>
      <c r="Z101" s="22" t="str">
        <f t="shared" si="401"/>
        <v/>
      </c>
      <c r="AA101" s="22" t="str">
        <f t="shared" si="401"/>
        <v/>
      </c>
      <c r="AB101" s="22" t="str">
        <f t="shared" si="401"/>
        <v/>
      </c>
      <c r="AC101" s="22" t="str">
        <f t="shared" si="401"/>
        <v/>
      </c>
      <c r="AD101" s="2"/>
      <c r="AE101" s="2" t="s">
        <v>318</v>
      </c>
      <c r="AF101" s="22" t="str">
        <f t="shared" ref="AF101:AM101" si="402">IFERROR(1-(AF100/AF99),"")</f>
        <v/>
      </c>
      <c r="AG101" s="22" t="str">
        <f t="shared" si="402"/>
        <v/>
      </c>
      <c r="AH101" s="22" t="str">
        <f t="shared" si="402"/>
        <v/>
      </c>
      <c r="AI101" s="22" t="str">
        <f t="shared" si="402"/>
        <v/>
      </c>
      <c r="AJ101" s="22" t="str">
        <f t="shared" si="402"/>
        <v/>
      </c>
      <c r="AK101" s="22" t="str">
        <f t="shared" si="402"/>
        <v/>
      </c>
      <c r="AL101" s="22" t="str">
        <f t="shared" si="402"/>
        <v/>
      </c>
      <c r="AM101" s="22" t="str">
        <f t="shared" si="402"/>
        <v/>
      </c>
      <c r="AO101" s="2" t="s">
        <v>318</v>
      </c>
      <c r="AP101" s="22" t="str">
        <f t="shared" ref="AP101:AW101" si="403">IFERROR(1-(AP100/AP99),"")</f>
        <v/>
      </c>
      <c r="AQ101" s="22" t="str">
        <f t="shared" si="403"/>
        <v/>
      </c>
      <c r="AR101" s="22" t="str">
        <f t="shared" si="403"/>
        <v/>
      </c>
      <c r="AS101" s="22" t="str">
        <f t="shared" si="403"/>
        <v/>
      </c>
      <c r="AT101" s="22" t="str">
        <f t="shared" si="403"/>
        <v/>
      </c>
      <c r="AU101" s="22" t="str">
        <f t="shared" si="403"/>
        <v/>
      </c>
      <c r="AV101" s="22" t="str">
        <f t="shared" si="403"/>
        <v/>
      </c>
      <c r="AW101" s="22" t="str">
        <f t="shared" si="403"/>
        <v/>
      </c>
    </row>
    <row r="102" spans="1:49" ht="12.75" x14ac:dyDescent="0.2">
      <c r="A102" s="2" t="s">
        <v>223</v>
      </c>
      <c r="B102" s="22" t="str">
        <f t="shared" ref="B102:I102" si="404">IFERROR(1-(B99/B100),"")</f>
        <v/>
      </c>
      <c r="C102" s="22" t="str">
        <f t="shared" si="404"/>
        <v/>
      </c>
      <c r="D102" s="22" t="str">
        <f t="shared" si="404"/>
        <v/>
      </c>
      <c r="E102" s="22" t="str">
        <f t="shared" si="404"/>
        <v/>
      </c>
      <c r="F102" s="22" t="str">
        <f t="shared" si="404"/>
        <v/>
      </c>
      <c r="G102" s="22" t="str">
        <f t="shared" si="404"/>
        <v/>
      </c>
      <c r="H102" s="22" t="str">
        <f t="shared" si="404"/>
        <v/>
      </c>
      <c r="I102" s="22" t="str">
        <f t="shared" si="404"/>
        <v/>
      </c>
      <c r="J102" s="2"/>
      <c r="K102" s="2" t="s">
        <v>223</v>
      </c>
      <c r="L102" s="22" t="str">
        <f t="shared" ref="L102:S102" si="405">IFERROR(1-(L99/L100),"")</f>
        <v/>
      </c>
      <c r="M102" s="22" t="str">
        <f t="shared" si="405"/>
        <v/>
      </c>
      <c r="N102" s="22" t="str">
        <f t="shared" si="405"/>
        <v/>
      </c>
      <c r="O102" s="22" t="str">
        <f t="shared" si="405"/>
        <v/>
      </c>
      <c r="P102" s="22" t="str">
        <f t="shared" si="405"/>
        <v/>
      </c>
      <c r="Q102" s="22" t="str">
        <f t="shared" si="405"/>
        <v/>
      </c>
      <c r="R102" s="22" t="str">
        <f t="shared" si="405"/>
        <v/>
      </c>
      <c r="S102" s="22" t="str">
        <f t="shared" si="405"/>
        <v/>
      </c>
      <c r="T102" s="2"/>
      <c r="U102" s="2" t="s">
        <v>223</v>
      </c>
      <c r="V102" s="22" t="str">
        <f t="shared" ref="V102:AC102" si="406">IFERROR(1-(V99/V100),"")</f>
        <v/>
      </c>
      <c r="W102" s="22" t="str">
        <f t="shared" si="406"/>
        <v/>
      </c>
      <c r="X102" s="22" t="str">
        <f t="shared" si="406"/>
        <v/>
      </c>
      <c r="Y102" s="22" t="str">
        <f t="shared" si="406"/>
        <v/>
      </c>
      <c r="Z102" s="22" t="str">
        <f t="shared" si="406"/>
        <v/>
      </c>
      <c r="AA102" s="22" t="str">
        <f t="shared" si="406"/>
        <v/>
      </c>
      <c r="AB102" s="22" t="str">
        <f t="shared" si="406"/>
        <v/>
      </c>
      <c r="AC102" s="22" t="str">
        <f t="shared" si="406"/>
        <v/>
      </c>
      <c r="AD102" s="2"/>
      <c r="AE102" s="2" t="s">
        <v>223</v>
      </c>
      <c r="AF102" s="22" t="str">
        <f t="shared" ref="AF102:AM102" si="407">IFERROR(1-(AF99/AF100),"")</f>
        <v/>
      </c>
      <c r="AG102" s="22" t="str">
        <f t="shared" si="407"/>
        <v/>
      </c>
      <c r="AH102" s="22" t="str">
        <f t="shared" si="407"/>
        <v/>
      </c>
      <c r="AI102" s="22" t="str">
        <f t="shared" si="407"/>
        <v/>
      </c>
      <c r="AJ102" s="22" t="str">
        <f t="shared" si="407"/>
        <v/>
      </c>
      <c r="AK102" s="22" t="str">
        <f t="shared" si="407"/>
        <v/>
      </c>
      <c r="AL102" s="22" t="str">
        <f t="shared" si="407"/>
        <v/>
      </c>
      <c r="AM102" s="22" t="str">
        <f t="shared" si="407"/>
        <v/>
      </c>
      <c r="AO102" s="2" t="s">
        <v>223</v>
      </c>
      <c r="AP102" s="22" t="str">
        <f t="shared" ref="AP102:AW102" si="408">IFERROR(1-(AP99/AP100),"")</f>
        <v/>
      </c>
      <c r="AQ102" s="22" t="str">
        <f t="shared" si="408"/>
        <v/>
      </c>
      <c r="AR102" s="22" t="str">
        <f t="shared" si="408"/>
        <v/>
      </c>
      <c r="AS102" s="22" t="str">
        <f t="shared" si="408"/>
        <v/>
      </c>
      <c r="AT102" s="22" t="str">
        <f t="shared" si="408"/>
        <v/>
      </c>
      <c r="AU102" s="22" t="str">
        <f t="shared" si="408"/>
        <v/>
      </c>
      <c r="AV102" s="22" t="str">
        <f t="shared" si="408"/>
        <v/>
      </c>
      <c r="AW102" s="22" t="str">
        <f t="shared" si="408"/>
        <v/>
      </c>
    </row>
    <row r="103" spans="1:49" ht="12.75" x14ac:dyDescent="0.2">
      <c r="A103" s="23" t="s">
        <v>319</v>
      </c>
      <c r="B103" s="23"/>
      <c r="C103" s="23"/>
      <c r="D103" s="23"/>
      <c r="E103" s="23"/>
      <c r="F103" s="23"/>
      <c r="G103" s="23"/>
      <c r="H103" s="23"/>
      <c r="I103" s="23"/>
      <c r="J103" s="23"/>
      <c r="K103" s="23" t="s">
        <v>319</v>
      </c>
      <c r="L103" s="23"/>
      <c r="M103" s="23"/>
      <c r="N103" s="23"/>
      <c r="O103" s="23"/>
      <c r="P103" s="23"/>
      <c r="Q103" s="23"/>
      <c r="R103" s="23"/>
      <c r="S103" s="23"/>
      <c r="T103" s="2"/>
      <c r="U103" s="23" t="s">
        <v>319</v>
      </c>
      <c r="V103" s="23"/>
      <c r="W103" s="23"/>
      <c r="X103" s="23"/>
      <c r="Y103" s="23"/>
      <c r="Z103" s="23"/>
      <c r="AA103" s="23"/>
      <c r="AB103" s="23"/>
      <c r="AC103" s="23"/>
      <c r="AD103" s="23"/>
      <c r="AE103" s="23" t="s">
        <v>319</v>
      </c>
      <c r="AF103" s="23"/>
      <c r="AG103" s="23"/>
      <c r="AH103" s="23"/>
      <c r="AI103" s="23"/>
      <c r="AJ103" s="23"/>
      <c r="AK103" s="23"/>
      <c r="AL103" s="23"/>
      <c r="AM103" s="23"/>
      <c r="AO103" s="23" t="s">
        <v>319</v>
      </c>
      <c r="AP103" s="23"/>
      <c r="AQ103" s="23"/>
      <c r="AR103" s="23"/>
      <c r="AS103" s="23"/>
      <c r="AT103" s="23"/>
      <c r="AU103" s="23"/>
      <c r="AV103" s="23"/>
      <c r="AW103" s="23"/>
    </row>
    <row r="104" spans="1:49" ht="12.75" x14ac:dyDescent="0.2">
      <c r="A104" s="2" t="s">
        <v>320</v>
      </c>
      <c r="B104" s="22" t="e">
        <f t="shared" ref="B104:C104" si="409">IF(B99&gt;B100,IF(B103&gt;B100,"Wins","Lost"),IF(B103&lt;B100,"Wins","Lost"))</f>
        <v>#REF!</v>
      </c>
      <c r="C104" s="22" t="e">
        <f t="shared" si="409"/>
        <v>#REF!</v>
      </c>
      <c r="D104" s="22" t="e">
        <f t="shared" ref="D104:I104" si="410">IF(D99&gt;D100,IF(D103&gt;=D100,"Wins","Lost"),IF(D103&lt;D100,"Wins","Lost"))</f>
        <v>#REF!</v>
      </c>
      <c r="E104" s="22" t="e">
        <f t="shared" si="410"/>
        <v>#REF!</v>
      </c>
      <c r="F104" s="22" t="e">
        <f t="shared" si="410"/>
        <v>#REF!</v>
      </c>
      <c r="G104" s="22" t="e">
        <f t="shared" si="410"/>
        <v>#REF!</v>
      </c>
      <c r="H104" s="22" t="e">
        <f t="shared" si="410"/>
        <v>#REF!</v>
      </c>
      <c r="I104" s="22" t="e">
        <f t="shared" si="410"/>
        <v>#REF!</v>
      </c>
      <c r="J104" s="2"/>
      <c r="K104" s="2" t="s">
        <v>320</v>
      </c>
      <c r="L104" s="22" t="e">
        <f t="shared" ref="L104:M104" si="411">IF(L99&gt;L100,IF(L103&gt;L100,"Wins","Lost"),IF(L103&lt;L100,"Wins","Lost"))</f>
        <v>#REF!</v>
      </c>
      <c r="M104" s="22" t="e">
        <f t="shared" si="411"/>
        <v>#REF!</v>
      </c>
      <c r="N104" s="22" t="e">
        <f t="shared" ref="N104:S104" si="412">IF(N99&gt;N100,IF(N103&gt;=N100,"Wins","Lost"),IF(N103&lt;N100,"Wins","Lost"))</f>
        <v>#REF!</v>
      </c>
      <c r="O104" s="22" t="e">
        <f t="shared" si="412"/>
        <v>#REF!</v>
      </c>
      <c r="P104" s="22" t="e">
        <f t="shared" si="412"/>
        <v>#REF!</v>
      </c>
      <c r="Q104" s="22" t="e">
        <f t="shared" si="412"/>
        <v>#REF!</v>
      </c>
      <c r="R104" s="22" t="e">
        <f t="shared" si="412"/>
        <v>#REF!</v>
      </c>
      <c r="S104" s="22" t="e">
        <f t="shared" si="412"/>
        <v>#REF!</v>
      </c>
      <c r="T104" s="2"/>
      <c r="U104" s="2" t="s">
        <v>320</v>
      </c>
      <c r="V104" s="22" t="e">
        <f t="shared" ref="V104:W104" si="413">IF(V99&gt;V100,IF(V103&gt;V100,"Wins","Lost"),IF(V103&lt;V100,"Wins","Lost"))</f>
        <v>#REF!</v>
      </c>
      <c r="W104" s="22" t="e">
        <f t="shared" si="413"/>
        <v>#REF!</v>
      </c>
      <c r="X104" s="22" t="e">
        <f t="shared" ref="X104:AC104" si="414">IF(X99&gt;X100,IF(X103&gt;=X100,"Wins","Lost"),IF(X103&lt;X100,"Wins","Lost"))</f>
        <v>#REF!</v>
      </c>
      <c r="Y104" s="22" t="e">
        <f t="shared" si="414"/>
        <v>#REF!</v>
      </c>
      <c r="Z104" s="22" t="e">
        <f t="shared" si="414"/>
        <v>#REF!</v>
      </c>
      <c r="AA104" s="22" t="e">
        <f t="shared" si="414"/>
        <v>#REF!</v>
      </c>
      <c r="AB104" s="22" t="e">
        <f t="shared" si="414"/>
        <v>#REF!</v>
      </c>
      <c r="AC104" s="22" t="e">
        <f t="shared" si="414"/>
        <v>#REF!</v>
      </c>
      <c r="AD104" s="2"/>
      <c r="AE104" s="2" t="s">
        <v>320</v>
      </c>
      <c r="AF104" s="22" t="e">
        <f t="shared" ref="AF104:AG104" si="415">IF(AF99&gt;AF100,IF(AF103&gt;AF100,"Wins","Lost"),IF(AF103&lt;AF100,"Wins","Lost"))</f>
        <v>#REF!</v>
      </c>
      <c r="AG104" s="22" t="e">
        <f t="shared" si="415"/>
        <v>#REF!</v>
      </c>
      <c r="AH104" s="22" t="e">
        <f t="shared" ref="AH104:AM104" si="416">IF(AH99&gt;AH100,IF(AH103&gt;=AH100,"Wins","Lost"),IF(AH103&lt;AH100,"Wins","Lost"))</f>
        <v>#REF!</v>
      </c>
      <c r="AI104" s="22" t="e">
        <f t="shared" si="416"/>
        <v>#REF!</v>
      </c>
      <c r="AJ104" s="22" t="e">
        <f t="shared" si="416"/>
        <v>#REF!</v>
      </c>
      <c r="AK104" s="22" t="e">
        <f t="shared" si="416"/>
        <v>#REF!</v>
      </c>
      <c r="AL104" s="22" t="e">
        <f t="shared" si="416"/>
        <v>#REF!</v>
      </c>
      <c r="AM104" s="22" t="e">
        <f t="shared" si="416"/>
        <v>#REF!</v>
      </c>
      <c r="AO104" s="2" t="s">
        <v>320</v>
      </c>
      <c r="AP104" s="22" t="e">
        <f t="shared" ref="AP104:AQ104" si="417">IF(AP99&gt;AP100,IF(AP103&gt;AP100,"Wins","Lost"),IF(AP103&lt;AP100,"Wins","Lost"))</f>
        <v>#REF!</v>
      </c>
      <c r="AQ104" s="22" t="e">
        <f t="shared" si="417"/>
        <v>#REF!</v>
      </c>
      <c r="AR104" s="22" t="e">
        <f t="shared" ref="AR104:AW104" si="418">IF(AR99&gt;AR100,IF(AR103&gt;=AR100,"Wins","Lost"),IF(AR103&lt;AR100,"Wins","Lost"))</f>
        <v>#REF!</v>
      </c>
      <c r="AS104" s="22" t="e">
        <f t="shared" si="418"/>
        <v>#REF!</v>
      </c>
      <c r="AT104" s="22" t="e">
        <f t="shared" si="418"/>
        <v>#REF!</v>
      </c>
      <c r="AU104" s="22" t="e">
        <f t="shared" si="418"/>
        <v>#REF!</v>
      </c>
      <c r="AV104" s="22" t="e">
        <f t="shared" si="418"/>
        <v>#REF!</v>
      </c>
      <c r="AW104" s="22" t="e">
        <f t="shared" si="418"/>
        <v>#REF!</v>
      </c>
    </row>
    <row r="105" spans="1:49" ht="12.75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T105" s="2"/>
      <c r="AU105" s="2"/>
      <c r="AV105" s="2"/>
      <c r="AW105" s="2"/>
    </row>
    <row r="106" spans="1:49" ht="12.75" x14ac:dyDescent="0.2">
      <c r="A106" s="2" t="s">
        <v>0</v>
      </c>
      <c r="B106" s="2" t="s">
        <v>153</v>
      </c>
      <c r="C106" s="2" t="s">
        <v>165</v>
      </c>
      <c r="D106" s="2" t="s">
        <v>162</v>
      </c>
      <c r="E106" s="2" t="s">
        <v>169</v>
      </c>
      <c r="F106" s="2" t="s">
        <v>794</v>
      </c>
      <c r="G106" s="2" t="s">
        <v>797</v>
      </c>
      <c r="H106" s="2" t="s">
        <v>800</v>
      </c>
      <c r="I106" s="2" t="s">
        <v>803</v>
      </c>
      <c r="J106" s="2"/>
      <c r="K106" s="2" t="s">
        <v>0</v>
      </c>
      <c r="L106" s="2" t="s">
        <v>153</v>
      </c>
      <c r="M106" s="2" t="s">
        <v>165</v>
      </c>
      <c r="N106" s="2" t="s">
        <v>162</v>
      </c>
      <c r="O106" s="2" t="s">
        <v>169</v>
      </c>
      <c r="P106" s="2" t="s">
        <v>794</v>
      </c>
      <c r="Q106" s="2" t="s">
        <v>797</v>
      </c>
      <c r="R106" s="2" t="s">
        <v>800</v>
      </c>
      <c r="S106" s="2" t="s">
        <v>803</v>
      </c>
      <c r="T106" s="2"/>
      <c r="U106" s="2" t="s">
        <v>0</v>
      </c>
      <c r="V106" s="2" t="s">
        <v>153</v>
      </c>
      <c r="W106" s="2" t="s">
        <v>165</v>
      </c>
      <c r="X106" s="2" t="s">
        <v>162</v>
      </c>
      <c r="Y106" s="2" t="s">
        <v>169</v>
      </c>
      <c r="Z106" s="2" t="s">
        <v>794</v>
      </c>
      <c r="AA106" s="2" t="s">
        <v>797</v>
      </c>
      <c r="AB106" s="2" t="s">
        <v>800</v>
      </c>
      <c r="AC106" s="2" t="s">
        <v>803</v>
      </c>
      <c r="AD106" s="2"/>
      <c r="AE106" s="2" t="s">
        <v>0</v>
      </c>
      <c r="AF106" s="2" t="s">
        <v>153</v>
      </c>
      <c r="AG106" s="2" t="s">
        <v>165</v>
      </c>
      <c r="AH106" s="2" t="s">
        <v>162</v>
      </c>
      <c r="AI106" s="2" t="s">
        <v>169</v>
      </c>
      <c r="AJ106" s="2" t="s">
        <v>794</v>
      </c>
      <c r="AK106" s="2" t="s">
        <v>797</v>
      </c>
      <c r="AL106" s="2" t="s">
        <v>800</v>
      </c>
      <c r="AM106" s="2" t="s">
        <v>803</v>
      </c>
      <c r="AO106" s="2" t="s">
        <v>0</v>
      </c>
      <c r="AP106" s="2" t="s">
        <v>153</v>
      </c>
      <c r="AQ106" s="2" t="s">
        <v>165</v>
      </c>
      <c r="AR106" s="2" t="s">
        <v>162</v>
      </c>
      <c r="AS106" s="2" t="s">
        <v>169</v>
      </c>
      <c r="AT106" s="2" t="s">
        <v>794</v>
      </c>
      <c r="AU106" s="2" t="s">
        <v>797</v>
      </c>
      <c r="AV106" s="2" t="s">
        <v>800</v>
      </c>
      <c r="AW106" s="2" t="s">
        <v>803</v>
      </c>
    </row>
    <row r="107" spans="1:49" ht="12.75" x14ac:dyDescent="0.2">
      <c r="A107" s="2" t="e">
        <f>Bets!#REF!</f>
        <v>#REF!</v>
      </c>
      <c r="B107" s="2" t="e">
        <f>_xlfn.XLOOKUP(A107,PlayerStats!$AF:$AF,PlayerStats!$AD:$AD)</f>
        <v>#REF!</v>
      </c>
      <c r="C107" s="2" t="e">
        <f>_xlfn.XLOOKUP(A107,PlayerStats!$AF:$AF,PlayerStats!$X:$X)</f>
        <v>#REF!</v>
      </c>
      <c r="D107" s="2" t="e">
        <f>_xlfn.XLOOKUP(A107,PlayerStats!$AF:$AF,PlayerStats!$Y:$Y)</f>
        <v>#REF!</v>
      </c>
      <c r="E107" s="2" t="e">
        <f>_xlfn.XLOOKUP(A107,PlayerStats!$AF:$AF,PlayerStats!$L:$L)</f>
        <v>#REF!</v>
      </c>
      <c r="F107" s="2" t="e">
        <f>B107+D107</f>
        <v>#REF!</v>
      </c>
      <c r="G107" s="2" t="e">
        <f>B107+C107</f>
        <v>#REF!</v>
      </c>
      <c r="H107" s="2" t="e">
        <f>C107+D107</f>
        <v>#REF!</v>
      </c>
      <c r="I107" s="2" t="e">
        <f>B107+C107+D107</f>
        <v>#REF!</v>
      </c>
      <c r="J107" s="2"/>
      <c r="K107" s="2" t="e">
        <f>Bets!#REF!</f>
        <v>#REF!</v>
      </c>
      <c r="L107" s="2" t="e">
        <f>_xlfn.XLOOKUP(K107,PlayerStats!$AF:$AF,PlayerStats!$AD:$AD)</f>
        <v>#REF!</v>
      </c>
      <c r="M107" s="2" t="e">
        <f>_xlfn.XLOOKUP(K107,PlayerStats!$AF:$AF,PlayerStats!$X:$X)</f>
        <v>#REF!</v>
      </c>
      <c r="N107" s="2" t="e">
        <f>_xlfn.XLOOKUP(K107,PlayerStats!$AF:$AF,PlayerStats!$Y:$Y)</f>
        <v>#REF!</v>
      </c>
      <c r="O107" s="2" t="e">
        <f>_xlfn.XLOOKUP(K107,PlayerStats!$AF:$AF,PlayerStats!$L:$L)</f>
        <v>#REF!</v>
      </c>
      <c r="P107" s="2" t="e">
        <f>L107+N107</f>
        <v>#REF!</v>
      </c>
      <c r="Q107" s="2" t="e">
        <f>L107+M107</f>
        <v>#REF!</v>
      </c>
      <c r="R107" s="2" t="e">
        <f>M107+N107</f>
        <v>#REF!</v>
      </c>
      <c r="S107" s="2" t="e">
        <f>L107+M107+N107</f>
        <v>#REF!</v>
      </c>
      <c r="T107" s="2"/>
      <c r="U107" s="2" t="e">
        <f>Bets!#REF!</f>
        <v>#REF!</v>
      </c>
      <c r="V107" s="2" t="e">
        <f>_xlfn.XLOOKUP(U107,PlayerStats!$AF:$AF,PlayerStats!$AD:$AD)</f>
        <v>#REF!</v>
      </c>
      <c r="W107" s="2" t="e">
        <f>_xlfn.XLOOKUP(U107,PlayerStats!$AF:$AF,PlayerStats!$X:$X)</f>
        <v>#REF!</v>
      </c>
      <c r="X107" s="2" t="e">
        <f>_xlfn.XLOOKUP(U107,PlayerStats!$AF:$AF,PlayerStats!$Y:$Y)</f>
        <v>#REF!</v>
      </c>
      <c r="Y107" s="2" t="e">
        <f>_xlfn.XLOOKUP(U107,PlayerStats!$AF:$AF,PlayerStats!$L:$L)</f>
        <v>#REF!</v>
      </c>
      <c r="Z107" s="2" t="e">
        <f>V107+X107</f>
        <v>#REF!</v>
      </c>
      <c r="AA107" s="2" t="e">
        <f>V107+W107</f>
        <v>#REF!</v>
      </c>
      <c r="AB107" s="2" t="e">
        <f>W107+X107</f>
        <v>#REF!</v>
      </c>
      <c r="AC107" s="2" t="e">
        <f>V107+W107+X107</f>
        <v>#REF!</v>
      </c>
      <c r="AD107" s="2"/>
      <c r="AE107" s="2" t="e">
        <f>Bets!#REF!</f>
        <v>#REF!</v>
      </c>
      <c r="AF107" s="2" t="e">
        <f>_xlfn.XLOOKUP(AE107,PlayerStats!$AF:$AF,PlayerStats!$AD:$AD)</f>
        <v>#REF!</v>
      </c>
      <c r="AG107" s="2" t="e">
        <f>_xlfn.XLOOKUP(AE107,PlayerStats!$AF:$AF,PlayerStats!$X:$X)</f>
        <v>#REF!</v>
      </c>
      <c r="AH107" s="2" t="e">
        <f>_xlfn.XLOOKUP(AE107,PlayerStats!$AF:$AF,PlayerStats!$Y:$Y)</f>
        <v>#REF!</v>
      </c>
      <c r="AI107" s="2" t="e">
        <f>_xlfn.XLOOKUP(AE107,PlayerStats!$AF:$AF,PlayerStats!$L:$L)</f>
        <v>#REF!</v>
      </c>
      <c r="AJ107" s="2" t="e">
        <f>AF107+AH107</f>
        <v>#REF!</v>
      </c>
      <c r="AK107" s="2" t="e">
        <f>AF107+AG107</f>
        <v>#REF!</v>
      </c>
      <c r="AL107" s="2" t="e">
        <f>AG107+AH107</f>
        <v>#REF!</v>
      </c>
      <c r="AM107" s="2" t="e">
        <f>AF107+AG107+AH107</f>
        <v>#REF!</v>
      </c>
      <c r="AO107" s="2" t="e">
        <f>Bets!#REF!</f>
        <v>#REF!</v>
      </c>
      <c r="AP107" s="2" t="e">
        <f>_xlfn.XLOOKUP(AO107,PlayerStats!$AF:$AF,PlayerStats!$AD:$AD)</f>
        <v>#REF!</v>
      </c>
      <c r="AQ107" s="2" t="e">
        <f>_xlfn.XLOOKUP(AO107,PlayerStats!$AF:$AF,PlayerStats!$X:$X)</f>
        <v>#REF!</v>
      </c>
      <c r="AR107" s="2" t="e">
        <f>_xlfn.XLOOKUP(AO107,PlayerStats!$AF:$AF,PlayerStats!$Y:$Y)</f>
        <v>#REF!</v>
      </c>
      <c r="AS107" s="2" t="e">
        <f>_xlfn.XLOOKUP(AO107,PlayerStats!$AF:$AF,PlayerStats!$L:$L)</f>
        <v>#REF!</v>
      </c>
      <c r="AT107" s="2" t="e">
        <f>AP107+AR107</f>
        <v>#REF!</v>
      </c>
      <c r="AU107" s="2" t="e">
        <f>AP107+AQ107</f>
        <v>#REF!</v>
      </c>
      <c r="AV107" s="2" t="e">
        <f>AQ107+AR107</f>
        <v>#REF!</v>
      </c>
      <c r="AW107" s="2" t="e">
        <f>AP107+AQ107+AR107</f>
        <v>#REF!</v>
      </c>
    </row>
    <row r="108" spans="1:49" ht="12.75" x14ac:dyDescent="0.2">
      <c r="A108" s="2" t="s">
        <v>317</v>
      </c>
      <c r="B108" s="2" t="str">
        <f>IFERROR(VALUE(SUBSTITUTE(SUBSTITUTE(_xlfn.XLOOKUP(A107,Bets!$A:$A,Bets!$B:$B),"O",""),"U","")),"")</f>
        <v/>
      </c>
      <c r="C108" s="2" t="str">
        <f>IFERROR(VALUE(SUBSTITUTE(SUBSTITUTE(_xlfn.XLOOKUP(A107,Bets!$D:$D,Bets!$E:$E),"O",""),"U","")),"")</f>
        <v/>
      </c>
      <c r="D108" s="2" t="str">
        <f>IFERROR(VALUE(SUBSTITUTE(SUBSTITUTE(_xlfn.XLOOKUP(A107,Bets!$G:$G,Bets!$H:$H),"O",""),"U","")),"")</f>
        <v/>
      </c>
      <c r="E108" s="2" t="str">
        <f>IFERROR(VALUE(SUBSTITUTE(SUBSTITUTE(_xlfn.XLOOKUP(A107,Bets!$J:$J,Bets!$K:$K),"O",""),"U","")),"")</f>
        <v/>
      </c>
      <c r="F108" s="2" t="str">
        <f>IFERROR(VALUE(SUBSTITUTE(SUBSTITUTE(_xlfn.XLOOKUP(A107,Bets!$M:$M,Bets!$N:$N),"O",""),"U","")),"")</f>
        <v/>
      </c>
      <c r="G108" s="2" t="str">
        <f>IFERROR(VALUE(SUBSTITUTE(SUBSTITUTE(_xlfn.XLOOKUP(A107,Bets!$P:$P,Bets!$Q:$Q),"O",""),"U","")),"")</f>
        <v/>
      </c>
      <c r="H108" s="2" t="str">
        <f>IFERROR(VALUE(SUBSTITUTE(SUBSTITUTE(_xlfn.XLOOKUP(A107,Bets!$S:$S,Bets!$T:$T),"O",""),"U","")),"")</f>
        <v/>
      </c>
      <c r="I108" s="2" t="str">
        <f>IFERROR(VALUE(SUBSTITUTE(SUBSTITUTE(_xlfn.XLOOKUP(A107,Bets!$V:$V,Bets!$W:$W),"O",""),"U","")),"")</f>
        <v/>
      </c>
      <c r="J108" s="2"/>
      <c r="K108" s="2" t="s">
        <v>317</v>
      </c>
      <c r="L108" s="2" t="str">
        <f>IFERROR(VALUE(SUBSTITUTE(SUBSTITUTE(_xlfn.XLOOKUP(K107,Bets!$A:$A,Bets!$B:$B),"O",""),"U","")),"")</f>
        <v/>
      </c>
      <c r="M108" s="2" t="str">
        <f>IFERROR(VALUE(SUBSTITUTE(SUBSTITUTE(_xlfn.XLOOKUP(K107,Bets!$D:$D,Bets!$E:$E),"O",""),"U","")),"")</f>
        <v/>
      </c>
      <c r="N108" s="2" t="str">
        <f>IFERROR(VALUE(SUBSTITUTE(SUBSTITUTE(_xlfn.XLOOKUP(K107,Bets!$G:$G,Bets!$H:$H),"O",""),"U","")),"")</f>
        <v/>
      </c>
      <c r="O108" s="2" t="str">
        <f>IFERROR(VALUE(SUBSTITUTE(SUBSTITUTE(_xlfn.XLOOKUP(K107,Bets!$J:$J,Bets!$K:$K),"O",""),"U","")),"")</f>
        <v/>
      </c>
      <c r="P108" s="2" t="str">
        <f>IFERROR(VALUE(SUBSTITUTE(SUBSTITUTE(_xlfn.XLOOKUP(K107,Bets!$M:$M,Bets!$N:$N),"O",""),"U","")),"")</f>
        <v/>
      </c>
      <c r="Q108" s="2" t="str">
        <f>IFERROR(VALUE(SUBSTITUTE(SUBSTITUTE(_xlfn.XLOOKUP(K107,Bets!$P:$P,Bets!$Q:$Q),"O",""),"U","")),"")</f>
        <v/>
      </c>
      <c r="R108" s="2" t="str">
        <f>IFERROR(VALUE(SUBSTITUTE(SUBSTITUTE(_xlfn.XLOOKUP(K107,Bets!$S:$S,Bets!$T:$T),"O",""),"U","")),"")</f>
        <v/>
      </c>
      <c r="S108" s="2" t="str">
        <f>IFERROR(VALUE(SUBSTITUTE(SUBSTITUTE(_xlfn.XLOOKUP(K107,Bets!$V:$V,Bets!$W:$W),"O",""),"U","")),"")</f>
        <v/>
      </c>
      <c r="U108" s="2" t="s">
        <v>317</v>
      </c>
      <c r="V108" s="2" t="str">
        <f>IFERROR(VALUE(SUBSTITUTE(SUBSTITUTE(_xlfn.XLOOKUP(U107,Bets!$A:$A,Bets!$B:$B),"O",""),"U","")),"")</f>
        <v/>
      </c>
      <c r="W108" s="2" t="str">
        <f>IFERROR(VALUE(SUBSTITUTE(SUBSTITUTE(_xlfn.XLOOKUP(U107,Bets!$D:$D,Bets!$E:$E),"O",""),"U","")),"")</f>
        <v/>
      </c>
      <c r="X108" s="2" t="str">
        <f>IFERROR(VALUE(SUBSTITUTE(SUBSTITUTE(_xlfn.XLOOKUP(U107,Bets!$G:$G,Bets!$H:$H),"O",""),"U","")),"")</f>
        <v/>
      </c>
      <c r="Y108" s="2" t="str">
        <f>IFERROR(VALUE(SUBSTITUTE(SUBSTITUTE(_xlfn.XLOOKUP(U107,Bets!$J:$J,Bets!$K:$K),"O",""),"U","")),"")</f>
        <v/>
      </c>
      <c r="Z108" s="2" t="str">
        <f>IFERROR(VALUE(SUBSTITUTE(SUBSTITUTE(_xlfn.XLOOKUP(U107,Bets!$M:$M,Bets!$N:$N),"O",""),"U","")),"")</f>
        <v/>
      </c>
      <c r="AA108" s="2" t="str">
        <f>IFERROR(VALUE(SUBSTITUTE(SUBSTITUTE(_xlfn.XLOOKUP(U107,Bets!$P:$P,Bets!$Q:$Q),"O",""),"U","")),"")</f>
        <v/>
      </c>
      <c r="AB108" s="2" t="str">
        <f>IFERROR(VALUE(SUBSTITUTE(SUBSTITUTE(_xlfn.XLOOKUP(U107,Bets!$S:$S,Bets!$T:$T),"O",""),"U","")),"")</f>
        <v/>
      </c>
      <c r="AC108" s="2" t="str">
        <f>IFERROR(VALUE(SUBSTITUTE(SUBSTITUTE(_xlfn.XLOOKUP(U107,Bets!$V:$V,Bets!$W:$W),"O",""),"U","")),"")</f>
        <v/>
      </c>
      <c r="AD108" s="2"/>
      <c r="AE108" s="2" t="s">
        <v>317</v>
      </c>
      <c r="AF108" s="2" t="str">
        <f>IFERROR(VALUE(SUBSTITUTE(SUBSTITUTE(_xlfn.XLOOKUP(AE107,Bets!$A:$A,Bets!$B:$B),"O",""),"U","")),"")</f>
        <v/>
      </c>
      <c r="AG108" s="2" t="str">
        <f>IFERROR(VALUE(SUBSTITUTE(SUBSTITUTE(_xlfn.XLOOKUP(AE107,Bets!$D:$D,Bets!$E:$E),"O",""),"U","")),"")</f>
        <v/>
      </c>
      <c r="AH108" s="2" t="str">
        <f>IFERROR(VALUE(SUBSTITUTE(SUBSTITUTE(_xlfn.XLOOKUP(AE107,Bets!$G:$G,Bets!$H:$H),"O",""),"U","")),"")</f>
        <v/>
      </c>
      <c r="AI108" s="2" t="str">
        <f>IFERROR(VALUE(SUBSTITUTE(SUBSTITUTE(_xlfn.XLOOKUP(AE107,Bets!$J:$J,Bets!$K:$K),"O",""),"U","")),"")</f>
        <v/>
      </c>
      <c r="AJ108" s="2" t="str">
        <f>IFERROR(VALUE(SUBSTITUTE(SUBSTITUTE(_xlfn.XLOOKUP(AE107,Bets!$M:$M,Bets!$N:$N),"O",""),"U","")),"")</f>
        <v/>
      </c>
      <c r="AK108" s="2" t="str">
        <f>IFERROR(VALUE(SUBSTITUTE(SUBSTITUTE(_xlfn.XLOOKUP(AE107,Bets!$P:$P,Bets!$Q:$Q),"O",""),"U","")),"")</f>
        <v/>
      </c>
      <c r="AL108" s="2" t="str">
        <f>IFERROR(VALUE(SUBSTITUTE(SUBSTITUTE(_xlfn.XLOOKUP(AE107,Bets!$S:$S,Bets!$T:$T),"O",""),"U","")),"")</f>
        <v/>
      </c>
      <c r="AM108" s="2" t="str">
        <f>IFERROR(VALUE(SUBSTITUTE(SUBSTITUTE(_xlfn.XLOOKUP(AE107,Bets!$V:$V,Bets!$W:$W),"O",""),"U","")),"")</f>
        <v/>
      </c>
      <c r="AO108" s="2" t="s">
        <v>317</v>
      </c>
      <c r="AP108" s="2" t="str">
        <f>IFERROR(VALUE(SUBSTITUTE(SUBSTITUTE(_xlfn.XLOOKUP(AO107,Bets!$A:$A,Bets!$B:$B),"O",""),"U","")),"")</f>
        <v/>
      </c>
      <c r="AQ108" s="2" t="str">
        <f>IFERROR(VALUE(SUBSTITUTE(SUBSTITUTE(_xlfn.XLOOKUP(AO107,Bets!$D:$D,Bets!$E:$E),"O",""),"U","")),"")</f>
        <v/>
      </c>
      <c r="AR108" s="2" t="str">
        <f>IFERROR(VALUE(SUBSTITUTE(SUBSTITUTE(_xlfn.XLOOKUP(AO107,Bets!$G:$G,Bets!$H:$H),"O",""),"U","")),"")</f>
        <v/>
      </c>
      <c r="AS108" s="2" t="str">
        <f>IFERROR(VALUE(SUBSTITUTE(SUBSTITUTE(_xlfn.XLOOKUP(AO107,Bets!$J:$J,Bets!$K:$K),"O",""),"U","")),"")</f>
        <v/>
      </c>
      <c r="AT108" s="2" t="str">
        <f>IFERROR(VALUE(SUBSTITUTE(SUBSTITUTE(_xlfn.XLOOKUP(AO107,Bets!$M:$M,Bets!$N:$N),"O",""),"U","")),"")</f>
        <v/>
      </c>
      <c r="AU108" s="2" t="str">
        <f>IFERROR(VALUE(SUBSTITUTE(SUBSTITUTE(_xlfn.XLOOKUP(AO107,Bets!$P:$P,Bets!$Q:$Q),"O",""),"U","")),"")</f>
        <v/>
      </c>
      <c r="AV108" s="2" t="str">
        <f>IFERROR(VALUE(SUBSTITUTE(SUBSTITUTE(_xlfn.XLOOKUP(AO107,Bets!$S:$S,Bets!$T:$T),"O",""),"U","")),"")</f>
        <v/>
      </c>
      <c r="AW108" s="2" t="str">
        <f>IFERROR(VALUE(SUBSTITUTE(SUBSTITUTE(_xlfn.XLOOKUP(AO107,Bets!$V:$V,Bets!$W:$W),"O",""),"U","")),"")</f>
        <v/>
      </c>
    </row>
    <row r="109" spans="1:49" ht="12.75" x14ac:dyDescent="0.2">
      <c r="A109" s="2" t="s">
        <v>318</v>
      </c>
      <c r="B109" s="22" t="str">
        <f t="shared" ref="B109:I109" si="419">IFERROR(1-(B108/B107),"")</f>
        <v/>
      </c>
      <c r="C109" s="22" t="str">
        <f t="shared" si="419"/>
        <v/>
      </c>
      <c r="D109" s="22" t="str">
        <f t="shared" si="419"/>
        <v/>
      </c>
      <c r="E109" s="22" t="str">
        <f t="shared" si="419"/>
        <v/>
      </c>
      <c r="F109" s="22" t="str">
        <f t="shared" si="419"/>
        <v/>
      </c>
      <c r="G109" s="22" t="str">
        <f t="shared" si="419"/>
        <v/>
      </c>
      <c r="H109" s="22" t="str">
        <f t="shared" si="419"/>
        <v/>
      </c>
      <c r="I109" s="22" t="str">
        <f t="shared" si="419"/>
        <v/>
      </c>
      <c r="J109" s="2"/>
      <c r="K109" s="2" t="s">
        <v>318</v>
      </c>
      <c r="L109" s="22" t="str">
        <f t="shared" ref="L109:S109" si="420">IFERROR(1-(L108/L107),"")</f>
        <v/>
      </c>
      <c r="M109" s="22" t="str">
        <f t="shared" si="420"/>
        <v/>
      </c>
      <c r="N109" s="22" t="str">
        <f t="shared" si="420"/>
        <v/>
      </c>
      <c r="O109" s="22" t="str">
        <f t="shared" si="420"/>
        <v/>
      </c>
      <c r="P109" s="22" t="str">
        <f t="shared" si="420"/>
        <v/>
      </c>
      <c r="Q109" s="22" t="str">
        <f t="shared" si="420"/>
        <v/>
      </c>
      <c r="R109" s="22" t="str">
        <f t="shared" si="420"/>
        <v/>
      </c>
      <c r="S109" s="22" t="str">
        <f t="shared" si="420"/>
        <v/>
      </c>
      <c r="T109" s="2"/>
      <c r="U109" s="2" t="s">
        <v>318</v>
      </c>
      <c r="V109" s="22" t="str">
        <f t="shared" ref="V109:AC109" si="421">IFERROR(1-(V108/V107),"")</f>
        <v/>
      </c>
      <c r="W109" s="22" t="str">
        <f t="shared" si="421"/>
        <v/>
      </c>
      <c r="X109" s="22" t="str">
        <f t="shared" si="421"/>
        <v/>
      </c>
      <c r="Y109" s="22" t="str">
        <f t="shared" si="421"/>
        <v/>
      </c>
      <c r="Z109" s="22" t="str">
        <f t="shared" si="421"/>
        <v/>
      </c>
      <c r="AA109" s="22" t="str">
        <f t="shared" si="421"/>
        <v/>
      </c>
      <c r="AB109" s="22" t="str">
        <f t="shared" si="421"/>
        <v/>
      </c>
      <c r="AC109" s="22" t="str">
        <f t="shared" si="421"/>
        <v/>
      </c>
      <c r="AD109" s="2"/>
      <c r="AE109" s="2" t="s">
        <v>318</v>
      </c>
      <c r="AF109" s="22" t="str">
        <f t="shared" ref="AF109:AM109" si="422">IFERROR(1-(AF108/AF107),"")</f>
        <v/>
      </c>
      <c r="AG109" s="22" t="str">
        <f t="shared" si="422"/>
        <v/>
      </c>
      <c r="AH109" s="22" t="str">
        <f t="shared" si="422"/>
        <v/>
      </c>
      <c r="AI109" s="22" t="str">
        <f t="shared" si="422"/>
        <v/>
      </c>
      <c r="AJ109" s="22" t="str">
        <f t="shared" si="422"/>
        <v/>
      </c>
      <c r="AK109" s="22" t="str">
        <f t="shared" si="422"/>
        <v/>
      </c>
      <c r="AL109" s="22" t="str">
        <f t="shared" si="422"/>
        <v/>
      </c>
      <c r="AM109" s="22" t="str">
        <f t="shared" si="422"/>
        <v/>
      </c>
      <c r="AO109" s="2" t="s">
        <v>318</v>
      </c>
      <c r="AP109" s="22" t="str">
        <f t="shared" ref="AP109:AW109" si="423">IFERROR(1-(AP108/AP107),"")</f>
        <v/>
      </c>
      <c r="AQ109" s="22" t="str">
        <f t="shared" si="423"/>
        <v/>
      </c>
      <c r="AR109" s="22" t="str">
        <f t="shared" si="423"/>
        <v/>
      </c>
      <c r="AS109" s="22" t="str">
        <f t="shared" si="423"/>
        <v/>
      </c>
      <c r="AT109" s="22" t="str">
        <f t="shared" si="423"/>
        <v/>
      </c>
      <c r="AU109" s="22" t="str">
        <f t="shared" si="423"/>
        <v/>
      </c>
      <c r="AV109" s="22" t="str">
        <f t="shared" si="423"/>
        <v/>
      </c>
      <c r="AW109" s="22" t="str">
        <f t="shared" si="423"/>
        <v/>
      </c>
    </row>
    <row r="110" spans="1:49" ht="12.75" x14ac:dyDescent="0.2">
      <c r="A110" s="2" t="s">
        <v>223</v>
      </c>
      <c r="B110" s="22" t="str">
        <f t="shared" ref="B110:I110" si="424">IFERROR(1-(B107/B108),"")</f>
        <v/>
      </c>
      <c r="C110" s="22" t="str">
        <f t="shared" si="424"/>
        <v/>
      </c>
      <c r="D110" s="22" t="str">
        <f t="shared" si="424"/>
        <v/>
      </c>
      <c r="E110" s="22" t="str">
        <f t="shared" si="424"/>
        <v/>
      </c>
      <c r="F110" s="22" t="str">
        <f t="shared" si="424"/>
        <v/>
      </c>
      <c r="G110" s="22" t="str">
        <f t="shared" si="424"/>
        <v/>
      </c>
      <c r="H110" s="22" t="str">
        <f t="shared" si="424"/>
        <v/>
      </c>
      <c r="I110" s="22" t="str">
        <f t="shared" si="424"/>
        <v/>
      </c>
      <c r="J110" s="2"/>
      <c r="K110" s="2" t="s">
        <v>223</v>
      </c>
      <c r="L110" s="22" t="str">
        <f t="shared" ref="L110:S110" si="425">IFERROR(1-(L107/L108),"")</f>
        <v/>
      </c>
      <c r="M110" s="22" t="str">
        <f t="shared" si="425"/>
        <v/>
      </c>
      <c r="N110" s="22" t="str">
        <f t="shared" si="425"/>
        <v/>
      </c>
      <c r="O110" s="22" t="str">
        <f t="shared" si="425"/>
        <v/>
      </c>
      <c r="P110" s="22" t="str">
        <f t="shared" si="425"/>
        <v/>
      </c>
      <c r="Q110" s="22" t="str">
        <f t="shared" si="425"/>
        <v/>
      </c>
      <c r="R110" s="22" t="str">
        <f t="shared" si="425"/>
        <v/>
      </c>
      <c r="S110" s="22" t="str">
        <f t="shared" si="425"/>
        <v/>
      </c>
      <c r="T110" s="2"/>
      <c r="U110" s="2" t="s">
        <v>223</v>
      </c>
      <c r="V110" s="22" t="str">
        <f t="shared" ref="V110:AC110" si="426">IFERROR(1-(V107/V108),"")</f>
        <v/>
      </c>
      <c r="W110" s="22" t="str">
        <f t="shared" si="426"/>
        <v/>
      </c>
      <c r="X110" s="22" t="str">
        <f t="shared" si="426"/>
        <v/>
      </c>
      <c r="Y110" s="22" t="str">
        <f t="shared" si="426"/>
        <v/>
      </c>
      <c r="Z110" s="22" t="str">
        <f t="shared" si="426"/>
        <v/>
      </c>
      <c r="AA110" s="22" t="str">
        <f t="shared" si="426"/>
        <v/>
      </c>
      <c r="AB110" s="22" t="str">
        <f t="shared" si="426"/>
        <v/>
      </c>
      <c r="AC110" s="22" t="str">
        <f t="shared" si="426"/>
        <v/>
      </c>
      <c r="AD110" s="2"/>
      <c r="AE110" s="2" t="s">
        <v>223</v>
      </c>
      <c r="AF110" s="22" t="str">
        <f t="shared" ref="AF110:AM110" si="427">IFERROR(1-(AF107/AF108),"")</f>
        <v/>
      </c>
      <c r="AG110" s="22" t="str">
        <f t="shared" si="427"/>
        <v/>
      </c>
      <c r="AH110" s="22" t="str">
        <f t="shared" si="427"/>
        <v/>
      </c>
      <c r="AI110" s="22" t="str">
        <f t="shared" si="427"/>
        <v/>
      </c>
      <c r="AJ110" s="22" t="str">
        <f t="shared" si="427"/>
        <v/>
      </c>
      <c r="AK110" s="22" t="str">
        <f t="shared" si="427"/>
        <v/>
      </c>
      <c r="AL110" s="22" t="str">
        <f t="shared" si="427"/>
        <v/>
      </c>
      <c r="AM110" s="22" t="str">
        <f t="shared" si="427"/>
        <v/>
      </c>
      <c r="AO110" s="2" t="s">
        <v>223</v>
      </c>
      <c r="AP110" s="22" t="str">
        <f t="shared" ref="AP110:AW110" si="428">IFERROR(1-(AP107/AP108),"")</f>
        <v/>
      </c>
      <c r="AQ110" s="22" t="str">
        <f t="shared" si="428"/>
        <v/>
      </c>
      <c r="AR110" s="22" t="str">
        <f t="shared" si="428"/>
        <v/>
      </c>
      <c r="AS110" s="22" t="str">
        <f t="shared" si="428"/>
        <v/>
      </c>
      <c r="AT110" s="22" t="str">
        <f t="shared" si="428"/>
        <v/>
      </c>
      <c r="AU110" s="22" t="str">
        <f t="shared" si="428"/>
        <v/>
      </c>
      <c r="AV110" s="22" t="str">
        <f t="shared" si="428"/>
        <v/>
      </c>
      <c r="AW110" s="22" t="str">
        <f t="shared" si="428"/>
        <v/>
      </c>
    </row>
    <row r="111" spans="1:49" ht="12.75" x14ac:dyDescent="0.2">
      <c r="A111" s="23" t="s">
        <v>319</v>
      </c>
      <c r="B111" s="23"/>
      <c r="C111" s="23"/>
      <c r="D111" s="23"/>
      <c r="E111" s="23"/>
      <c r="F111" s="23"/>
      <c r="G111" s="23"/>
      <c r="H111" s="23"/>
      <c r="I111" s="23"/>
      <c r="J111" s="23"/>
      <c r="K111" s="23" t="s">
        <v>319</v>
      </c>
      <c r="L111" s="23"/>
      <c r="M111" s="23"/>
      <c r="N111" s="23"/>
      <c r="O111" s="23"/>
      <c r="P111" s="23"/>
      <c r="Q111" s="23"/>
      <c r="R111" s="23"/>
      <c r="S111" s="23"/>
      <c r="T111" s="2"/>
      <c r="U111" s="23" t="s">
        <v>319</v>
      </c>
      <c r="V111" s="23"/>
      <c r="W111" s="23"/>
      <c r="X111" s="23"/>
      <c r="Y111" s="23"/>
      <c r="Z111" s="23"/>
      <c r="AA111" s="23"/>
      <c r="AB111" s="23"/>
      <c r="AC111" s="23"/>
      <c r="AD111" s="23"/>
      <c r="AE111" s="23" t="s">
        <v>319</v>
      </c>
      <c r="AF111" s="23"/>
      <c r="AG111" s="23"/>
      <c r="AH111" s="23"/>
      <c r="AI111" s="23"/>
      <c r="AJ111" s="23"/>
      <c r="AK111" s="23"/>
      <c r="AL111" s="23"/>
      <c r="AM111" s="23"/>
      <c r="AO111" s="23" t="s">
        <v>319</v>
      </c>
      <c r="AP111" s="23"/>
      <c r="AQ111" s="23"/>
      <c r="AR111" s="23"/>
      <c r="AS111" s="23"/>
      <c r="AT111" s="23"/>
      <c r="AU111" s="23"/>
      <c r="AV111" s="23"/>
      <c r="AW111" s="23"/>
    </row>
    <row r="112" spans="1:49" ht="12.75" x14ac:dyDescent="0.2">
      <c r="A112" s="2" t="s">
        <v>320</v>
      </c>
      <c r="B112" s="22" t="e">
        <f t="shared" ref="B112:C112" si="429">IF(B107&gt;B108,IF(B111&gt;B108,"Wins","Lost"),IF(B111&lt;B108,"Wins","Lost"))</f>
        <v>#REF!</v>
      </c>
      <c r="C112" s="22" t="e">
        <f t="shared" si="429"/>
        <v>#REF!</v>
      </c>
      <c r="D112" s="22" t="e">
        <f t="shared" ref="D112:I112" si="430">IF(D107&gt;D108,IF(D111&gt;=D108,"Wins","Lost"),IF(D111&lt;D108,"Wins","Lost"))</f>
        <v>#REF!</v>
      </c>
      <c r="E112" s="22" t="e">
        <f t="shared" si="430"/>
        <v>#REF!</v>
      </c>
      <c r="F112" s="22" t="e">
        <f t="shared" si="430"/>
        <v>#REF!</v>
      </c>
      <c r="G112" s="22" t="e">
        <f t="shared" si="430"/>
        <v>#REF!</v>
      </c>
      <c r="H112" s="22" t="e">
        <f t="shared" si="430"/>
        <v>#REF!</v>
      </c>
      <c r="I112" s="22" t="e">
        <f t="shared" si="430"/>
        <v>#REF!</v>
      </c>
      <c r="J112" s="2"/>
      <c r="K112" s="2" t="s">
        <v>320</v>
      </c>
      <c r="L112" s="22" t="e">
        <f t="shared" ref="L112:M112" si="431">IF(L107&gt;L108,IF(L111&gt;L108,"Wins","Lost"),IF(L111&lt;L108,"Wins","Lost"))</f>
        <v>#REF!</v>
      </c>
      <c r="M112" s="22" t="e">
        <f t="shared" si="431"/>
        <v>#REF!</v>
      </c>
      <c r="N112" s="22" t="e">
        <f t="shared" ref="N112:S112" si="432">IF(N107&gt;N108,IF(N111&gt;=N108,"Wins","Lost"),IF(N111&lt;N108,"Wins","Lost"))</f>
        <v>#REF!</v>
      </c>
      <c r="O112" s="22" t="e">
        <f t="shared" si="432"/>
        <v>#REF!</v>
      </c>
      <c r="P112" s="22" t="e">
        <f t="shared" si="432"/>
        <v>#REF!</v>
      </c>
      <c r="Q112" s="22" t="e">
        <f t="shared" si="432"/>
        <v>#REF!</v>
      </c>
      <c r="R112" s="22" t="e">
        <f t="shared" si="432"/>
        <v>#REF!</v>
      </c>
      <c r="S112" s="22" t="e">
        <f t="shared" si="432"/>
        <v>#REF!</v>
      </c>
      <c r="T112" s="2"/>
      <c r="U112" s="2" t="s">
        <v>320</v>
      </c>
      <c r="V112" s="22" t="e">
        <f t="shared" ref="V112:W112" si="433">IF(V107&gt;V108,IF(V111&gt;V108,"Wins","Lost"),IF(V111&lt;V108,"Wins","Lost"))</f>
        <v>#REF!</v>
      </c>
      <c r="W112" s="22" t="e">
        <f t="shared" si="433"/>
        <v>#REF!</v>
      </c>
      <c r="X112" s="22" t="e">
        <f t="shared" ref="X112:AC112" si="434">IF(X107&gt;X108,IF(X111&gt;=X108,"Wins","Lost"),IF(X111&lt;X108,"Wins","Lost"))</f>
        <v>#REF!</v>
      </c>
      <c r="Y112" s="22" t="e">
        <f t="shared" si="434"/>
        <v>#REF!</v>
      </c>
      <c r="Z112" s="22" t="e">
        <f t="shared" si="434"/>
        <v>#REF!</v>
      </c>
      <c r="AA112" s="22" t="e">
        <f t="shared" si="434"/>
        <v>#REF!</v>
      </c>
      <c r="AB112" s="22" t="e">
        <f t="shared" si="434"/>
        <v>#REF!</v>
      </c>
      <c r="AC112" s="22" t="e">
        <f t="shared" si="434"/>
        <v>#REF!</v>
      </c>
      <c r="AD112" s="2"/>
      <c r="AE112" s="2" t="s">
        <v>320</v>
      </c>
      <c r="AF112" s="22" t="e">
        <f t="shared" ref="AF112:AG112" si="435">IF(AF107&gt;AF108,IF(AF111&gt;AF108,"Wins","Lost"),IF(AF111&lt;AF108,"Wins","Lost"))</f>
        <v>#REF!</v>
      </c>
      <c r="AG112" s="22" t="e">
        <f t="shared" si="435"/>
        <v>#REF!</v>
      </c>
      <c r="AH112" s="22" t="e">
        <f t="shared" ref="AH112:AM112" si="436">IF(AH107&gt;AH108,IF(AH111&gt;=AH108,"Wins","Lost"),IF(AH111&lt;AH108,"Wins","Lost"))</f>
        <v>#REF!</v>
      </c>
      <c r="AI112" s="22" t="e">
        <f t="shared" si="436"/>
        <v>#REF!</v>
      </c>
      <c r="AJ112" s="22" t="e">
        <f t="shared" si="436"/>
        <v>#REF!</v>
      </c>
      <c r="AK112" s="22" t="e">
        <f t="shared" si="436"/>
        <v>#REF!</v>
      </c>
      <c r="AL112" s="22" t="e">
        <f t="shared" si="436"/>
        <v>#REF!</v>
      </c>
      <c r="AM112" s="22" t="e">
        <f t="shared" si="436"/>
        <v>#REF!</v>
      </c>
      <c r="AO112" s="2" t="s">
        <v>320</v>
      </c>
      <c r="AP112" s="22" t="e">
        <f t="shared" ref="AP112:AQ112" si="437">IF(AP107&gt;AP108,IF(AP111&gt;AP108,"Wins","Lost"),IF(AP111&lt;AP108,"Wins","Lost"))</f>
        <v>#REF!</v>
      </c>
      <c r="AQ112" s="22" t="e">
        <f t="shared" si="437"/>
        <v>#REF!</v>
      </c>
      <c r="AR112" s="22" t="e">
        <f t="shared" ref="AR112:AW112" si="438">IF(AR107&gt;AR108,IF(AR111&gt;=AR108,"Wins","Lost"),IF(AR111&lt;AR108,"Wins","Lost"))</f>
        <v>#REF!</v>
      </c>
      <c r="AS112" s="22" t="e">
        <f t="shared" si="438"/>
        <v>#REF!</v>
      </c>
      <c r="AT112" s="22" t="e">
        <f t="shared" si="438"/>
        <v>#REF!</v>
      </c>
      <c r="AU112" s="22" t="e">
        <f t="shared" si="438"/>
        <v>#REF!</v>
      </c>
      <c r="AV112" s="22" t="e">
        <f t="shared" si="438"/>
        <v>#REF!</v>
      </c>
      <c r="AW112" s="22" t="e">
        <f t="shared" si="438"/>
        <v>#REF!</v>
      </c>
    </row>
    <row r="113" spans="1:49" ht="12.75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49" ht="12.75" x14ac:dyDescent="0.2">
      <c r="A114" s="2" t="s">
        <v>0</v>
      </c>
      <c r="B114" s="2" t="s">
        <v>153</v>
      </c>
      <c r="C114" s="2" t="s">
        <v>165</v>
      </c>
      <c r="D114" s="2" t="s">
        <v>162</v>
      </c>
      <c r="E114" s="2" t="s">
        <v>169</v>
      </c>
      <c r="F114" s="2" t="s">
        <v>794</v>
      </c>
      <c r="G114" s="2" t="s">
        <v>797</v>
      </c>
      <c r="H114" s="2" t="s">
        <v>800</v>
      </c>
      <c r="I114" s="2" t="s">
        <v>803</v>
      </c>
      <c r="J114" s="2"/>
      <c r="K114" s="2" t="s">
        <v>0</v>
      </c>
      <c r="L114" s="2" t="s">
        <v>153</v>
      </c>
      <c r="M114" s="2" t="s">
        <v>165</v>
      </c>
      <c r="N114" s="2" t="s">
        <v>162</v>
      </c>
      <c r="O114" s="2" t="s">
        <v>169</v>
      </c>
      <c r="P114" s="2" t="s">
        <v>794</v>
      </c>
      <c r="Q114" s="2" t="s">
        <v>797</v>
      </c>
      <c r="R114" s="2" t="s">
        <v>800</v>
      </c>
      <c r="S114" s="2" t="s">
        <v>803</v>
      </c>
      <c r="T114" s="2"/>
      <c r="U114" s="2" t="s">
        <v>0</v>
      </c>
      <c r="V114" s="2" t="s">
        <v>153</v>
      </c>
      <c r="W114" s="2" t="s">
        <v>165</v>
      </c>
      <c r="X114" s="2" t="s">
        <v>162</v>
      </c>
      <c r="Y114" s="2" t="s">
        <v>169</v>
      </c>
      <c r="Z114" s="2" t="s">
        <v>794</v>
      </c>
      <c r="AA114" s="2" t="s">
        <v>797</v>
      </c>
      <c r="AB114" s="2" t="s">
        <v>800</v>
      </c>
      <c r="AC114" s="2" t="s">
        <v>803</v>
      </c>
      <c r="AD114" s="2"/>
      <c r="AE114" s="2" t="s">
        <v>0</v>
      </c>
      <c r="AF114" s="2" t="s">
        <v>153</v>
      </c>
      <c r="AG114" s="2" t="s">
        <v>165</v>
      </c>
      <c r="AH114" s="2" t="s">
        <v>162</v>
      </c>
      <c r="AI114" s="2" t="s">
        <v>169</v>
      </c>
      <c r="AJ114" s="2" t="s">
        <v>794</v>
      </c>
      <c r="AK114" s="2" t="s">
        <v>797</v>
      </c>
      <c r="AL114" s="2" t="s">
        <v>800</v>
      </c>
      <c r="AM114" s="2" t="s">
        <v>803</v>
      </c>
      <c r="AO114" s="2" t="s">
        <v>0</v>
      </c>
      <c r="AP114" s="2" t="s">
        <v>153</v>
      </c>
      <c r="AQ114" s="2" t="s">
        <v>165</v>
      </c>
      <c r="AR114" s="2" t="s">
        <v>162</v>
      </c>
      <c r="AS114" s="2" t="s">
        <v>169</v>
      </c>
      <c r="AT114" s="2" t="s">
        <v>794</v>
      </c>
      <c r="AU114" s="2" t="s">
        <v>797</v>
      </c>
      <c r="AV114" s="2" t="s">
        <v>800</v>
      </c>
      <c r="AW114" s="2" t="s">
        <v>803</v>
      </c>
    </row>
    <row r="115" spans="1:49" ht="12.75" x14ac:dyDescent="0.2">
      <c r="A115" s="2" t="e">
        <f>Bets!#REF!</f>
        <v>#REF!</v>
      </c>
      <c r="B115" s="2" t="e">
        <f>_xlfn.XLOOKUP(A115,PlayerStats!$AF:$AF,PlayerStats!$AD:$AD)</f>
        <v>#REF!</v>
      </c>
      <c r="C115" s="2" t="e">
        <f>_xlfn.XLOOKUP(A115,PlayerStats!$AF:$AF,PlayerStats!$X:$X)</f>
        <v>#REF!</v>
      </c>
      <c r="D115" s="2" t="e">
        <f>_xlfn.XLOOKUP(A115,PlayerStats!$AF:$AF,PlayerStats!$Y:$Y)</f>
        <v>#REF!</v>
      </c>
      <c r="E115" s="2" t="e">
        <f>_xlfn.XLOOKUP(A115,PlayerStats!$AF:$AF,PlayerStats!$L:$L)</f>
        <v>#REF!</v>
      </c>
      <c r="F115" s="2" t="e">
        <f>B115+D115</f>
        <v>#REF!</v>
      </c>
      <c r="G115" s="2" t="e">
        <f>B115+C115</f>
        <v>#REF!</v>
      </c>
      <c r="H115" s="2" t="e">
        <f>C115+D115</f>
        <v>#REF!</v>
      </c>
      <c r="I115" s="2" t="e">
        <f>B115+C115+D115</f>
        <v>#REF!</v>
      </c>
      <c r="J115" s="2"/>
      <c r="K115" s="2" t="e">
        <f>Bets!#REF!</f>
        <v>#REF!</v>
      </c>
      <c r="L115" s="2" t="e">
        <f>_xlfn.XLOOKUP(K115,PlayerStats!$AF:$AF,PlayerStats!$AD:$AD)</f>
        <v>#REF!</v>
      </c>
      <c r="M115" s="2" t="e">
        <f>_xlfn.XLOOKUP(K115,PlayerStats!$AF:$AF,PlayerStats!$X:$X)</f>
        <v>#REF!</v>
      </c>
      <c r="N115" s="2" t="e">
        <f>_xlfn.XLOOKUP(K115,PlayerStats!$AF:$AF,PlayerStats!$Y:$Y)</f>
        <v>#REF!</v>
      </c>
      <c r="O115" s="2" t="e">
        <f>_xlfn.XLOOKUP(K115,PlayerStats!$AF:$AF,PlayerStats!$L:$L)</f>
        <v>#REF!</v>
      </c>
      <c r="P115" s="2" t="e">
        <f>L115+N115</f>
        <v>#REF!</v>
      </c>
      <c r="Q115" s="2" t="e">
        <f>L115+M115</f>
        <v>#REF!</v>
      </c>
      <c r="R115" s="2" t="e">
        <f>M115+N115</f>
        <v>#REF!</v>
      </c>
      <c r="S115" s="2" t="e">
        <f>L115+M115+N115</f>
        <v>#REF!</v>
      </c>
      <c r="T115" s="2"/>
      <c r="U115" s="2" t="e">
        <f>Bets!#REF!</f>
        <v>#REF!</v>
      </c>
      <c r="V115" s="2" t="e">
        <f>_xlfn.XLOOKUP(U115,PlayerStats!$AF:$AF,PlayerStats!$AD:$AD)</f>
        <v>#REF!</v>
      </c>
      <c r="W115" s="2" t="e">
        <f>_xlfn.XLOOKUP(U115,PlayerStats!$AF:$AF,PlayerStats!$X:$X)</f>
        <v>#REF!</v>
      </c>
      <c r="X115" s="2" t="e">
        <f>_xlfn.XLOOKUP(U115,PlayerStats!$AF:$AF,PlayerStats!$Y:$Y)</f>
        <v>#REF!</v>
      </c>
      <c r="Y115" s="2" t="e">
        <f>_xlfn.XLOOKUP(U115,PlayerStats!$AF:$AF,PlayerStats!$L:$L)</f>
        <v>#REF!</v>
      </c>
      <c r="Z115" s="2" t="e">
        <f>V115+X115</f>
        <v>#REF!</v>
      </c>
      <c r="AA115" s="2" t="e">
        <f>V115+W115</f>
        <v>#REF!</v>
      </c>
      <c r="AB115" s="2" t="e">
        <f>W115+X115</f>
        <v>#REF!</v>
      </c>
      <c r="AC115" s="2" t="e">
        <f>V115+W115+X115</f>
        <v>#REF!</v>
      </c>
      <c r="AD115" s="2"/>
      <c r="AE115" s="2" t="e">
        <f>Bets!#REF!</f>
        <v>#REF!</v>
      </c>
      <c r="AF115" s="2" t="e">
        <f>_xlfn.XLOOKUP(AE115,PlayerStats!$AF:$AF,PlayerStats!$AD:$AD)</f>
        <v>#REF!</v>
      </c>
      <c r="AG115" s="2" t="e">
        <f>_xlfn.XLOOKUP(AE115,PlayerStats!$AF:$AF,PlayerStats!$X:$X)</f>
        <v>#REF!</v>
      </c>
      <c r="AH115" s="2" t="e">
        <f>_xlfn.XLOOKUP(AE115,PlayerStats!$AF:$AF,PlayerStats!$Y:$Y)</f>
        <v>#REF!</v>
      </c>
      <c r="AI115" s="2" t="e">
        <f>_xlfn.XLOOKUP(AE115,PlayerStats!$AF:$AF,PlayerStats!$L:$L)</f>
        <v>#REF!</v>
      </c>
      <c r="AJ115" s="2" t="e">
        <f>AF115+AH115</f>
        <v>#REF!</v>
      </c>
      <c r="AK115" s="2" t="e">
        <f>AF115+AG115</f>
        <v>#REF!</v>
      </c>
      <c r="AL115" s="2" t="e">
        <f>AG115+AH115</f>
        <v>#REF!</v>
      </c>
      <c r="AM115" s="2" t="e">
        <f>AF115+AG115+AH115</f>
        <v>#REF!</v>
      </c>
      <c r="AO115" s="2" t="e">
        <f>Bets!#REF!</f>
        <v>#REF!</v>
      </c>
      <c r="AP115" s="2" t="e">
        <f>_xlfn.XLOOKUP(AO115,PlayerStats!$AF:$AF,PlayerStats!$AD:$AD)</f>
        <v>#REF!</v>
      </c>
      <c r="AQ115" s="2" t="e">
        <f>_xlfn.XLOOKUP(AO115,PlayerStats!$AF:$AF,PlayerStats!$X:$X)</f>
        <v>#REF!</v>
      </c>
      <c r="AR115" s="2" t="e">
        <f>_xlfn.XLOOKUP(AO115,PlayerStats!$AF:$AF,PlayerStats!$Y:$Y)</f>
        <v>#REF!</v>
      </c>
      <c r="AS115" s="2" t="e">
        <f>_xlfn.XLOOKUP(AO115,PlayerStats!$AF:$AF,PlayerStats!$L:$L)</f>
        <v>#REF!</v>
      </c>
      <c r="AT115" s="2" t="e">
        <f>AP115+AR115</f>
        <v>#REF!</v>
      </c>
      <c r="AU115" s="2" t="e">
        <f>AP115+AQ115</f>
        <v>#REF!</v>
      </c>
      <c r="AV115" s="2" t="e">
        <f>AQ115+AR115</f>
        <v>#REF!</v>
      </c>
      <c r="AW115" s="2" t="e">
        <f>AP115+AQ115+AR115</f>
        <v>#REF!</v>
      </c>
    </row>
    <row r="116" spans="1:49" ht="12.75" x14ac:dyDescent="0.2">
      <c r="A116" s="2" t="s">
        <v>317</v>
      </c>
      <c r="B116" s="2" t="str">
        <f>IFERROR(VALUE(SUBSTITUTE(SUBSTITUTE(_xlfn.XLOOKUP(A115,Bets!$A:$A,Bets!$B:$B),"O",""),"U","")),"")</f>
        <v/>
      </c>
      <c r="C116" s="2" t="str">
        <f>IFERROR(VALUE(SUBSTITUTE(SUBSTITUTE(_xlfn.XLOOKUP(A115,Bets!$D:$D,Bets!$E:$E),"O",""),"U","")),"")</f>
        <v/>
      </c>
      <c r="D116" s="2" t="str">
        <f>IFERROR(VALUE(SUBSTITUTE(SUBSTITUTE(_xlfn.XLOOKUP(A115,Bets!$G:$G,Bets!$H:$H),"O",""),"U","")),"")</f>
        <v/>
      </c>
      <c r="E116" s="2" t="str">
        <f>IFERROR(VALUE(SUBSTITUTE(SUBSTITUTE(_xlfn.XLOOKUP(A115,Bets!$J:$J,Bets!$K:$K),"O",""),"U","")),"")</f>
        <v/>
      </c>
      <c r="F116" s="2" t="str">
        <f>IFERROR(VALUE(SUBSTITUTE(SUBSTITUTE(_xlfn.XLOOKUP(A115,Bets!$M:$M,Bets!$N:$N),"O",""),"U","")),"")</f>
        <v/>
      </c>
      <c r="G116" s="2" t="str">
        <f>IFERROR(VALUE(SUBSTITUTE(SUBSTITUTE(_xlfn.XLOOKUP(A115,Bets!$P:$P,Bets!$Q:$Q),"O",""),"U","")),"")</f>
        <v/>
      </c>
      <c r="H116" s="2" t="str">
        <f>IFERROR(VALUE(SUBSTITUTE(SUBSTITUTE(_xlfn.XLOOKUP(A115,Bets!$S:$S,Bets!$T:$T),"O",""),"U","")),"")</f>
        <v/>
      </c>
      <c r="I116" s="2" t="str">
        <f>IFERROR(VALUE(SUBSTITUTE(SUBSTITUTE(_xlfn.XLOOKUP(A115,Bets!$V:$V,Bets!$W:$W),"O",""),"U","")),"")</f>
        <v/>
      </c>
      <c r="J116" s="2"/>
      <c r="K116" s="2" t="s">
        <v>317</v>
      </c>
      <c r="L116" s="2" t="str">
        <f>IFERROR(VALUE(SUBSTITUTE(SUBSTITUTE(_xlfn.XLOOKUP(K115,Bets!$A:$A,Bets!$B:$B),"O",""),"U","")),"")</f>
        <v/>
      </c>
      <c r="M116" s="2" t="str">
        <f>IFERROR(VALUE(SUBSTITUTE(SUBSTITUTE(_xlfn.XLOOKUP(K115,Bets!$D:$D,Bets!$E:$E),"O",""),"U","")),"")</f>
        <v/>
      </c>
      <c r="N116" s="2" t="str">
        <f>IFERROR(VALUE(SUBSTITUTE(SUBSTITUTE(_xlfn.XLOOKUP(K115,Bets!$G:$G,Bets!$H:$H),"O",""),"U","")),"")</f>
        <v/>
      </c>
      <c r="O116" s="2" t="str">
        <f>IFERROR(VALUE(SUBSTITUTE(SUBSTITUTE(_xlfn.XLOOKUP(K115,Bets!$J:$J,Bets!$K:$K),"O",""),"U","")),"")</f>
        <v/>
      </c>
      <c r="P116" s="2" t="str">
        <f>IFERROR(VALUE(SUBSTITUTE(SUBSTITUTE(_xlfn.XLOOKUP(K115,Bets!$M:$M,Bets!$N:$N),"O",""),"U","")),"")</f>
        <v/>
      </c>
      <c r="Q116" s="2" t="str">
        <f>IFERROR(VALUE(SUBSTITUTE(SUBSTITUTE(_xlfn.XLOOKUP(K115,Bets!$P:$P,Bets!$Q:$Q),"O",""),"U","")),"")</f>
        <v/>
      </c>
      <c r="R116" s="2" t="str">
        <f>IFERROR(VALUE(SUBSTITUTE(SUBSTITUTE(_xlfn.XLOOKUP(K115,Bets!$S:$S,Bets!$T:$T),"O",""),"U","")),"")</f>
        <v/>
      </c>
      <c r="S116" s="2" t="str">
        <f>IFERROR(VALUE(SUBSTITUTE(SUBSTITUTE(_xlfn.XLOOKUP(K115,Bets!$V:$V,Bets!$W:$W),"O",""),"U","")),"")</f>
        <v/>
      </c>
      <c r="U116" s="2" t="s">
        <v>317</v>
      </c>
      <c r="V116" s="2" t="str">
        <f>IFERROR(VALUE(SUBSTITUTE(SUBSTITUTE(_xlfn.XLOOKUP(U115,Bets!$A:$A,Bets!$B:$B),"O",""),"U","")),"")</f>
        <v/>
      </c>
      <c r="W116" s="2" t="str">
        <f>IFERROR(VALUE(SUBSTITUTE(SUBSTITUTE(_xlfn.XLOOKUP(U115,Bets!$D:$D,Bets!$E:$E),"O",""),"U","")),"")</f>
        <v/>
      </c>
      <c r="X116" s="2" t="str">
        <f>IFERROR(VALUE(SUBSTITUTE(SUBSTITUTE(_xlfn.XLOOKUP(U115,Bets!$G:$G,Bets!$H:$H),"O",""),"U","")),"")</f>
        <v/>
      </c>
      <c r="Y116" s="2" t="str">
        <f>IFERROR(VALUE(SUBSTITUTE(SUBSTITUTE(_xlfn.XLOOKUP(U115,Bets!$J:$J,Bets!$K:$K),"O",""),"U","")),"")</f>
        <v/>
      </c>
      <c r="Z116" s="2" t="str">
        <f>IFERROR(VALUE(SUBSTITUTE(SUBSTITUTE(_xlfn.XLOOKUP(U115,Bets!$M:$M,Bets!$N:$N),"O",""),"U","")),"")</f>
        <v/>
      </c>
      <c r="AA116" s="2" t="str">
        <f>IFERROR(VALUE(SUBSTITUTE(SUBSTITUTE(_xlfn.XLOOKUP(U115,Bets!$P:$P,Bets!$Q:$Q),"O",""),"U","")),"")</f>
        <v/>
      </c>
      <c r="AB116" s="2" t="str">
        <f>IFERROR(VALUE(SUBSTITUTE(SUBSTITUTE(_xlfn.XLOOKUP(U115,Bets!$S:$S,Bets!$T:$T),"O",""),"U","")),"")</f>
        <v/>
      </c>
      <c r="AC116" s="2" t="str">
        <f>IFERROR(VALUE(SUBSTITUTE(SUBSTITUTE(_xlfn.XLOOKUP(U115,Bets!$V:$V,Bets!$W:$W),"O",""),"U","")),"")</f>
        <v/>
      </c>
      <c r="AD116" s="2"/>
      <c r="AE116" s="2" t="s">
        <v>317</v>
      </c>
      <c r="AF116" s="2" t="str">
        <f>IFERROR(VALUE(SUBSTITUTE(SUBSTITUTE(_xlfn.XLOOKUP(AE115,Bets!$A:$A,Bets!$B:$B),"O",""),"U","")),"")</f>
        <v/>
      </c>
      <c r="AG116" s="2" t="str">
        <f>IFERROR(VALUE(SUBSTITUTE(SUBSTITUTE(_xlfn.XLOOKUP(AE115,Bets!$D:$D,Bets!$E:$E),"O",""),"U","")),"")</f>
        <v/>
      </c>
      <c r="AH116" s="2" t="str">
        <f>IFERROR(VALUE(SUBSTITUTE(SUBSTITUTE(_xlfn.XLOOKUP(AE115,Bets!$G:$G,Bets!$H:$H),"O",""),"U","")),"")</f>
        <v/>
      </c>
      <c r="AI116" s="2" t="str">
        <f>IFERROR(VALUE(SUBSTITUTE(SUBSTITUTE(_xlfn.XLOOKUP(AE115,Bets!$J:$J,Bets!$K:$K),"O",""),"U","")),"")</f>
        <v/>
      </c>
      <c r="AJ116" s="2" t="str">
        <f>IFERROR(VALUE(SUBSTITUTE(SUBSTITUTE(_xlfn.XLOOKUP(AE115,Bets!$M:$M,Bets!$N:$N),"O",""),"U","")),"")</f>
        <v/>
      </c>
      <c r="AK116" s="2" t="str">
        <f>IFERROR(VALUE(SUBSTITUTE(SUBSTITUTE(_xlfn.XLOOKUP(AE115,Bets!$P:$P,Bets!$Q:$Q),"O",""),"U","")),"")</f>
        <v/>
      </c>
      <c r="AL116" s="2" t="str">
        <f>IFERROR(VALUE(SUBSTITUTE(SUBSTITUTE(_xlfn.XLOOKUP(AE115,Bets!$S:$S,Bets!$T:$T),"O",""),"U","")),"")</f>
        <v/>
      </c>
      <c r="AM116" s="2" t="str">
        <f>IFERROR(VALUE(SUBSTITUTE(SUBSTITUTE(_xlfn.XLOOKUP(AE115,Bets!$V:$V,Bets!$W:$W),"O",""),"U","")),"")</f>
        <v/>
      </c>
      <c r="AO116" s="2" t="s">
        <v>317</v>
      </c>
      <c r="AP116" s="2" t="str">
        <f>IFERROR(VALUE(SUBSTITUTE(SUBSTITUTE(_xlfn.XLOOKUP(AO115,Bets!$A:$A,Bets!$B:$B),"O",""),"U","")),"")</f>
        <v/>
      </c>
      <c r="AQ116" s="2" t="str">
        <f>IFERROR(VALUE(SUBSTITUTE(SUBSTITUTE(_xlfn.XLOOKUP(AO115,Bets!$D:$D,Bets!$E:$E),"O",""),"U","")),"")</f>
        <v/>
      </c>
      <c r="AR116" s="2" t="str">
        <f>IFERROR(VALUE(SUBSTITUTE(SUBSTITUTE(_xlfn.XLOOKUP(AO115,Bets!$G:$G,Bets!$H:$H),"O",""),"U","")),"")</f>
        <v/>
      </c>
      <c r="AS116" s="2" t="str">
        <f>IFERROR(VALUE(SUBSTITUTE(SUBSTITUTE(_xlfn.XLOOKUP(AO115,Bets!$J:$J,Bets!$K:$K),"O",""),"U","")),"")</f>
        <v/>
      </c>
      <c r="AT116" s="2" t="str">
        <f>IFERROR(VALUE(SUBSTITUTE(SUBSTITUTE(_xlfn.XLOOKUP(AO115,Bets!$M:$M,Bets!$N:$N),"O",""),"U","")),"")</f>
        <v/>
      </c>
      <c r="AU116" s="2" t="str">
        <f>IFERROR(VALUE(SUBSTITUTE(SUBSTITUTE(_xlfn.XLOOKUP(AO115,Bets!$P:$P,Bets!$Q:$Q),"O",""),"U","")),"")</f>
        <v/>
      </c>
      <c r="AV116" s="2" t="str">
        <f>IFERROR(VALUE(SUBSTITUTE(SUBSTITUTE(_xlfn.XLOOKUP(AO115,Bets!$S:$S,Bets!$T:$T),"O",""),"U","")),"")</f>
        <v/>
      </c>
      <c r="AW116" s="2" t="str">
        <f>IFERROR(VALUE(SUBSTITUTE(SUBSTITUTE(_xlfn.XLOOKUP(AO115,Bets!$V:$V,Bets!$W:$W),"O",""),"U","")),"")</f>
        <v/>
      </c>
    </row>
    <row r="117" spans="1:49" ht="12.75" x14ac:dyDescent="0.2">
      <c r="A117" s="2" t="s">
        <v>318</v>
      </c>
      <c r="B117" s="22" t="str">
        <f t="shared" ref="B117:I117" si="439">IFERROR(1-(B116/B115),"")</f>
        <v/>
      </c>
      <c r="C117" s="22" t="str">
        <f t="shared" si="439"/>
        <v/>
      </c>
      <c r="D117" s="22" t="str">
        <f t="shared" si="439"/>
        <v/>
      </c>
      <c r="E117" s="22" t="str">
        <f t="shared" si="439"/>
        <v/>
      </c>
      <c r="F117" s="22" t="str">
        <f t="shared" si="439"/>
        <v/>
      </c>
      <c r="G117" s="22" t="str">
        <f t="shared" si="439"/>
        <v/>
      </c>
      <c r="H117" s="22" t="str">
        <f t="shared" si="439"/>
        <v/>
      </c>
      <c r="I117" s="22" t="str">
        <f t="shared" si="439"/>
        <v/>
      </c>
      <c r="J117" s="2"/>
      <c r="K117" s="2" t="s">
        <v>318</v>
      </c>
      <c r="L117" s="22" t="str">
        <f t="shared" ref="L117:S117" si="440">IFERROR(1-(L116/L115),"")</f>
        <v/>
      </c>
      <c r="M117" s="22" t="str">
        <f t="shared" si="440"/>
        <v/>
      </c>
      <c r="N117" s="22" t="str">
        <f t="shared" si="440"/>
        <v/>
      </c>
      <c r="O117" s="22" t="str">
        <f t="shared" si="440"/>
        <v/>
      </c>
      <c r="P117" s="22" t="str">
        <f t="shared" si="440"/>
        <v/>
      </c>
      <c r="Q117" s="22" t="str">
        <f t="shared" si="440"/>
        <v/>
      </c>
      <c r="R117" s="22" t="str">
        <f t="shared" si="440"/>
        <v/>
      </c>
      <c r="S117" s="22" t="str">
        <f t="shared" si="440"/>
        <v/>
      </c>
      <c r="T117" s="2"/>
      <c r="U117" s="2" t="s">
        <v>318</v>
      </c>
      <c r="V117" s="22" t="str">
        <f t="shared" ref="V117:AC117" si="441">IFERROR(1-(V116/V115),"")</f>
        <v/>
      </c>
      <c r="W117" s="22" t="str">
        <f t="shared" si="441"/>
        <v/>
      </c>
      <c r="X117" s="22" t="str">
        <f t="shared" si="441"/>
        <v/>
      </c>
      <c r="Y117" s="22" t="str">
        <f t="shared" si="441"/>
        <v/>
      </c>
      <c r="Z117" s="22" t="str">
        <f t="shared" si="441"/>
        <v/>
      </c>
      <c r="AA117" s="22" t="str">
        <f t="shared" si="441"/>
        <v/>
      </c>
      <c r="AB117" s="22" t="str">
        <f t="shared" si="441"/>
        <v/>
      </c>
      <c r="AC117" s="22" t="str">
        <f t="shared" si="441"/>
        <v/>
      </c>
      <c r="AD117" s="2"/>
      <c r="AE117" s="2" t="s">
        <v>318</v>
      </c>
      <c r="AF117" s="22" t="str">
        <f t="shared" ref="AF117:AM117" si="442">IFERROR(1-(AF116/AF115),"")</f>
        <v/>
      </c>
      <c r="AG117" s="22" t="str">
        <f t="shared" si="442"/>
        <v/>
      </c>
      <c r="AH117" s="22" t="str">
        <f t="shared" si="442"/>
        <v/>
      </c>
      <c r="AI117" s="22" t="str">
        <f t="shared" si="442"/>
        <v/>
      </c>
      <c r="AJ117" s="22" t="str">
        <f t="shared" si="442"/>
        <v/>
      </c>
      <c r="AK117" s="22" t="str">
        <f t="shared" si="442"/>
        <v/>
      </c>
      <c r="AL117" s="22" t="str">
        <f t="shared" si="442"/>
        <v/>
      </c>
      <c r="AM117" s="22" t="str">
        <f t="shared" si="442"/>
        <v/>
      </c>
      <c r="AO117" s="2" t="s">
        <v>318</v>
      </c>
      <c r="AP117" s="22" t="str">
        <f t="shared" ref="AP117:AW117" si="443">IFERROR(1-(AP116/AP115),"")</f>
        <v/>
      </c>
      <c r="AQ117" s="22" t="str">
        <f t="shared" si="443"/>
        <v/>
      </c>
      <c r="AR117" s="22" t="str">
        <f t="shared" si="443"/>
        <v/>
      </c>
      <c r="AS117" s="22" t="str">
        <f t="shared" si="443"/>
        <v/>
      </c>
      <c r="AT117" s="22" t="str">
        <f t="shared" si="443"/>
        <v/>
      </c>
      <c r="AU117" s="22" t="str">
        <f t="shared" si="443"/>
        <v/>
      </c>
      <c r="AV117" s="22" t="str">
        <f t="shared" si="443"/>
        <v/>
      </c>
      <c r="AW117" s="22" t="str">
        <f t="shared" si="443"/>
        <v/>
      </c>
    </row>
    <row r="118" spans="1:49" ht="12.75" x14ac:dyDescent="0.2">
      <c r="A118" s="2" t="s">
        <v>223</v>
      </c>
      <c r="B118" s="22" t="str">
        <f t="shared" ref="B118:I118" si="444">IFERROR(1-(B115/B116),"")</f>
        <v/>
      </c>
      <c r="C118" s="22" t="str">
        <f t="shared" si="444"/>
        <v/>
      </c>
      <c r="D118" s="22" t="str">
        <f t="shared" si="444"/>
        <v/>
      </c>
      <c r="E118" s="22" t="str">
        <f t="shared" si="444"/>
        <v/>
      </c>
      <c r="F118" s="22" t="str">
        <f t="shared" si="444"/>
        <v/>
      </c>
      <c r="G118" s="22" t="str">
        <f t="shared" si="444"/>
        <v/>
      </c>
      <c r="H118" s="22" t="str">
        <f t="shared" si="444"/>
        <v/>
      </c>
      <c r="I118" s="22" t="str">
        <f t="shared" si="444"/>
        <v/>
      </c>
      <c r="J118" s="2"/>
      <c r="K118" s="2" t="s">
        <v>223</v>
      </c>
      <c r="L118" s="22" t="str">
        <f t="shared" ref="L118:S118" si="445">IFERROR(1-(L115/L116),"")</f>
        <v/>
      </c>
      <c r="M118" s="22" t="str">
        <f t="shared" si="445"/>
        <v/>
      </c>
      <c r="N118" s="22" t="str">
        <f t="shared" si="445"/>
        <v/>
      </c>
      <c r="O118" s="22" t="str">
        <f t="shared" si="445"/>
        <v/>
      </c>
      <c r="P118" s="22" t="str">
        <f t="shared" si="445"/>
        <v/>
      </c>
      <c r="Q118" s="22" t="str">
        <f t="shared" si="445"/>
        <v/>
      </c>
      <c r="R118" s="22" t="str">
        <f t="shared" si="445"/>
        <v/>
      </c>
      <c r="S118" s="22" t="str">
        <f t="shared" si="445"/>
        <v/>
      </c>
      <c r="T118" s="2"/>
      <c r="U118" s="2" t="s">
        <v>223</v>
      </c>
      <c r="V118" s="22" t="str">
        <f t="shared" ref="V118:AC118" si="446">IFERROR(1-(V115/V116),"")</f>
        <v/>
      </c>
      <c r="W118" s="22" t="str">
        <f t="shared" si="446"/>
        <v/>
      </c>
      <c r="X118" s="22" t="str">
        <f t="shared" si="446"/>
        <v/>
      </c>
      <c r="Y118" s="22" t="str">
        <f t="shared" si="446"/>
        <v/>
      </c>
      <c r="Z118" s="22" t="str">
        <f t="shared" si="446"/>
        <v/>
      </c>
      <c r="AA118" s="22" t="str">
        <f t="shared" si="446"/>
        <v/>
      </c>
      <c r="AB118" s="22" t="str">
        <f t="shared" si="446"/>
        <v/>
      </c>
      <c r="AC118" s="22" t="str">
        <f t="shared" si="446"/>
        <v/>
      </c>
      <c r="AD118" s="2"/>
      <c r="AE118" s="2" t="s">
        <v>223</v>
      </c>
      <c r="AF118" s="22" t="str">
        <f t="shared" ref="AF118:AM118" si="447">IFERROR(1-(AF115/AF116),"")</f>
        <v/>
      </c>
      <c r="AG118" s="22" t="str">
        <f t="shared" si="447"/>
        <v/>
      </c>
      <c r="AH118" s="22" t="str">
        <f t="shared" si="447"/>
        <v/>
      </c>
      <c r="AI118" s="22" t="str">
        <f t="shared" si="447"/>
        <v/>
      </c>
      <c r="AJ118" s="22" t="str">
        <f t="shared" si="447"/>
        <v/>
      </c>
      <c r="AK118" s="22" t="str">
        <f t="shared" si="447"/>
        <v/>
      </c>
      <c r="AL118" s="22" t="str">
        <f t="shared" si="447"/>
        <v/>
      </c>
      <c r="AM118" s="22" t="str">
        <f t="shared" si="447"/>
        <v/>
      </c>
      <c r="AO118" s="2" t="s">
        <v>223</v>
      </c>
      <c r="AP118" s="22" t="str">
        <f t="shared" ref="AP118:AW118" si="448">IFERROR(1-(AP115/AP116),"")</f>
        <v/>
      </c>
      <c r="AQ118" s="22" t="str">
        <f t="shared" si="448"/>
        <v/>
      </c>
      <c r="AR118" s="22" t="str">
        <f t="shared" si="448"/>
        <v/>
      </c>
      <c r="AS118" s="22" t="str">
        <f t="shared" si="448"/>
        <v/>
      </c>
      <c r="AT118" s="22" t="str">
        <f t="shared" si="448"/>
        <v/>
      </c>
      <c r="AU118" s="22" t="str">
        <f t="shared" si="448"/>
        <v/>
      </c>
      <c r="AV118" s="22" t="str">
        <f t="shared" si="448"/>
        <v/>
      </c>
      <c r="AW118" s="22" t="str">
        <f t="shared" si="448"/>
        <v/>
      </c>
    </row>
    <row r="119" spans="1:49" ht="12.75" x14ac:dyDescent="0.2">
      <c r="A119" s="23" t="s">
        <v>319</v>
      </c>
      <c r="B119" s="23"/>
      <c r="C119" s="23"/>
      <c r="D119" s="23"/>
      <c r="E119" s="23"/>
      <c r="F119" s="23"/>
      <c r="G119" s="23"/>
      <c r="H119" s="23"/>
      <c r="I119" s="23"/>
      <c r="J119" s="23"/>
      <c r="K119" s="23" t="s">
        <v>319</v>
      </c>
      <c r="L119" s="23"/>
      <c r="M119" s="23"/>
      <c r="N119" s="23"/>
      <c r="O119" s="23"/>
      <c r="P119" s="23"/>
      <c r="Q119" s="23"/>
      <c r="R119" s="23"/>
      <c r="S119" s="23"/>
      <c r="T119" s="2"/>
      <c r="U119" s="23" t="s">
        <v>319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 t="s">
        <v>319</v>
      </c>
      <c r="AF119" s="23"/>
      <c r="AG119" s="23"/>
      <c r="AH119" s="23"/>
      <c r="AI119" s="23"/>
      <c r="AJ119" s="23"/>
      <c r="AK119" s="23"/>
      <c r="AL119" s="23"/>
      <c r="AM119" s="23"/>
      <c r="AO119" s="23" t="s">
        <v>319</v>
      </c>
      <c r="AP119" s="23"/>
      <c r="AQ119" s="23"/>
      <c r="AR119" s="23"/>
      <c r="AS119" s="23"/>
      <c r="AT119" s="23"/>
      <c r="AU119" s="23"/>
      <c r="AV119" s="23"/>
      <c r="AW119" s="23"/>
    </row>
    <row r="120" spans="1:49" ht="12.75" x14ac:dyDescent="0.2">
      <c r="A120" s="2" t="s">
        <v>320</v>
      </c>
      <c r="B120" s="22" t="e">
        <f t="shared" ref="B120:C120" si="449">IF(B115&gt;B116,IF(B119&gt;B116,"Wins","Lost"),IF(B119&lt;B116,"Wins","Lost"))</f>
        <v>#REF!</v>
      </c>
      <c r="C120" s="22" t="e">
        <f t="shared" si="449"/>
        <v>#REF!</v>
      </c>
      <c r="D120" s="22" t="e">
        <f t="shared" ref="D120:I120" si="450">IF(D115&gt;D116,IF(D119&gt;=D116,"Wins","Lost"),IF(D119&lt;D116,"Wins","Lost"))</f>
        <v>#REF!</v>
      </c>
      <c r="E120" s="22" t="e">
        <f t="shared" si="450"/>
        <v>#REF!</v>
      </c>
      <c r="F120" s="22" t="e">
        <f t="shared" si="450"/>
        <v>#REF!</v>
      </c>
      <c r="G120" s="22" t="e">
        <f t="shared" si="450"/>
        <v>#REF!</v>
      </c>
      <c r="H120" s="22" t="e">
        <f t="shared" si="450"/>
        <v>#REF!</v>
      </c>
      <c r="I120" s="22" t="e">
        <f t="shared" si="450"/>
        <v>#REF!</v>
      </c>
      <c r="J120" s="2"/>
      <c r="K120" s="2" t="s">
        <v>320</v>
      </c>
      <c r="L120" s="22" t="e">
        <f t="shared" ref="L120:M120" si="451">IF(L115&gt;L116,IF(L119&gt;L116,"Wins","Lost"),IF(L119&lt;L116,"Wins","Lost"))</f>
        <v>#REF!</v>
      </c>
      <c r="M120" s="22" t="e">
        <f t="shared" si="451"/>
        <v>#REF!</v>
      </c>
      <c r="N120" s="22" t="e">
        <f t="shared" ref="N120:S120" si="452">IF(N115&gt;N116,IF(N119&gt;=N116,"Wins","Lost"),IF(N119&lt;N116,"Wins","Lost"))</f>
        <v>#REF!</v>
      </c>
      <c r="O120" s="22" t="e">
        <f t="shared" si="452"/>
        <v>#REF!</v>
      </c>
      <c r="P120" s="22" t="e">
        <f t="shared" si="452"/>
        <v>#REF!</v>
      </c>
      <c r="Q120" s="22" t="e">
        <f t="shared" si="452"/>
        <v>#REF!</v>
      </c>
      <c r="R120" s="22" t="e">
        <f t="shared" si="452"/>
        <v>#REF!</v>
      </c>
      <c r="S120" s="22" t="e">
        <f t="shared" si="452"/>
        <v>#REF!</v>
      </c>
      <c r="T120" s="2"/>
      <c r="U120" s="2" t="s">
        <v>320</v>
      </c>
      <c r="V120" s="22" t="e">
        <f t="shared" ref="V120:W120" si="453">IF(V115&gt;V116,IF(V119&gt;V116,"Wins","Lost"),IF(V119&lt;V116,"Wins","Lost"))</f>
        <v>#REF!</v>
      </c>
      <c r="W120" s="22" t="e">
        <f t="shared" si="453"/>
        <v>#REF!</v>
      </c>
      <c r="X120" s="22" t="e">
        <f t="shared" ref="X120:AC120" si="454">IF(X115&gt;X116,IF(X119&gt;=X116,"Wins","Lost"),IF(X119&lt;X116,"Wins","Lost"))</f>
        <v>#REF!</v>
      </c>
      <c r="Y120" s="22" t="e">
        <f t="shared" si="454"/>
        <v>#REF!</v>
      </c>
      <c r="Z120" s="22" t="e">
        <f t="shared" si="454"/>
        <v>#REF!</v>
      </c>
      <c r="AA120" s="22" t="e">
        <f t="shared" si="454"/>
        <v>#REF!</v>
      </c>
      <c r="AB120" s="22" t="e">
        <f t="shared" si="454"/>
        <v>#REF!</v>
      </c>
      <c r="AC120" s="22" t="e">
        <f t="shared" si="454"/>
        <v>#REF!</v>
      </c>
      <c r="AD120" s="2"/>
      <c r="AE120" s="2" t="s">
        <v>320</v>
      </c>
      <c r="AF120" s="22" t="e">
        <f t="shared" ref="AF120:AG120" si="455">IF(AF115&gt;AF116,IF(AF119&gt;AF116,"Wins","Lost"),IF(AF119&lt;AF116,"Wins","Lost"))</f>
        <v>#REF!</v>
      </c>
      <c r="AG120" s="22" t="e">
        <f t="shared" si="455"/>
        <v>#REF!</v>
      </c>
      <c r="AH120" s="22" t="e">
        <f t="shared" ref="AH120:AM120" si="456">IF(AH115&gt;AH116,IF(AH119&gt;=AH116,"Wins","Lost"),IF(AH119&lt;AH116,"Wins","Lost"))</f>
        <v>#REF!</v>
      </c>
      <c r="AI120" s="22" t="e">
        <f t="shared" si="456"/>
        <v>#REF!</v>
      </c>
      <c r="AJ120" s="22" t="e">
        <f t="shared" si="456"/>
        <v>#REF!</v>
      </c>
      <c r="AK120" s="22" t="e">
        <f t="shared" si="456"/>
        <v>#REF!</v>
      </c>
      <c r="AL120" s="22" t="e">
        <f t="shared" si="456"/>
        <v>#REF!</v>
      </c>
      <c r="AM120" s="22" t="e">
        <f t="shared" si="456"/>
        <v>#REF!</v>
      </c>
      <c r="AO120" s="2" t="s">
        <v>320</v>
      </c>
      <c r="AP120" s="22" t="e">
        <f t="shared" ref="AP120:AQ120" si="457">IF(AP115&gt;AP116,IF(AP119&gt;AP116,"Wins","Lost"),IF(AP119&lt;AP116,"Wins","Lost"))</f>
        <v>#REF!</v>
      </c>
      <c r="AQ120" s="22" t="e">
        <f t="shared" si="457"/>
        <v>#REF!</v>
      </c>
      <c r="AR120" s="22" t="e">
        <f t="shared" ref="AR120:AW120" si="458">IF(AR115&gt;AR116,IF(AR119&gt;=AR116,"Wins","Lost"),IF(AR119&lt;AR116,"Wins","Lost"))</f>
        <v>#REF!</v>
      </c>
      <c r="AS120" s="22" t="e">
        <f t="shared" si="458"/>
        <v>#REF!</v>
      </c>
      <c r="AT120" s="22" t="e">
        <f t="shared" si="458"/>
        <v>#REF!</v>
      </c>
      <c r="AU120" s="22" t="e">
        <f t="shared" si="458"/>
        <v>#REF!</v>
      </c>
      <c r="AV120" s="22" t="e">
        <f t="shared" si="458"/>
        <v>#REF!</v>
      </c>
      <c r="AW120" s="22" t="e">
        <f t="shared" si="458"/>
        <v>#REF!</v>
      </c>
    </row>
    <row r="121" spans="1:49" ht="12.75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49" ht="12.75" x14ac:dyDescent="0.2">
      <c r="A122" s="2" t="s">
        <v>0</v>
      </c>
      <c r="B122" s="2" t="s">
        <v>153</v>
      </c>
      <c r="C122" s="2" t="s">
        <v>165</v>
      </c>
      <c r="D122" s="2" t="s">
        <v>162</v>
      </c>
      <c r="E122" s="2" t="s">
        <v>169</v>
      </c>
      <c r="F122" s="2" t="s">
        <v>794</v>
      </c>
      <c r="G122" s="2" t="s">
        <v>797</v>
      </c>
      <c r="H122" s="2" t="s">
        <v>800</v>
      </c>
      <c r="I122" s="2" t="s">
        <v>803</v>
      </c>
      <c r="J122" s="2"/>
      <c r="K122" s="2" t="s">
        <v>0</v>
      </c>
      <c r="L122" s="2" t="s">
        <v>153</v>
      </c>
      <c r="M122" s="2" t="s">
        <v>165</v>
      </c>
      <c r="N122" s="2" t="s">
        <v>162</v>
      </c>
      <c r="O122" s="2" t="s">
        <v>169</v>
      </c>
      <c r="P122" s="2" t="s">
        <v>794</v>
      </c>
      <c r="Q122" s="2" t="s">
        <v>797</v>
      </c>
      <c r="R122" s="2" t="s">
        <v>800</v>
      </c>
      <c r="S122" s="2" t="s">
        <v>803</v>
      </c>
      <c r="T122" s="2"/>
      <c r="U122" s="2" t="s">
        <v>0</v>
      </c>
      <c r="V122" s="2" t="s">
        <v>153</v>
      </c>
      <c r="W122" s="2" t="s">
        <v>165</v>
      </c>
      <c r="X122" s="2" t="s">
        <v>162</v>
      </c>
      <c r="Y122" s="2" t="s">
        <v>169</v>
      </c>
      <c r="Z122" s="2" t="s">
        <v>794</v>
      </c>
      <c r="AA122" s="2" t="s">
        <v>797</v>
      </c>
      <c r="AB122" s="2" t="s">
        <v>800</v>
      </c>
      <c r="AC122" s="2" t="s">
        <v>803</v>
      </c>
      <c r="AD122" s="2"/>
      <c r="AE122" s="2" t="s">
        <v>0</v>
      </c>
      <c r="AF122" s="2" t="s">
        <v>153</v>
      </c>
      <c r="AG122" s="2" t="s">
        <v>165</v>
      </c>
      <c r="AH122" s="2" t="s">
        <v>162</v>
      </c>
      <c r="AI122" s="2" t="s">
        <v>169</v>
      </c>
      <c r="AJ122" s="2" t="s">
        <v>794</v>
      </c>
      <c r="AK122" s="2" t="s">
        <v>797</v>
      </c>
      <c r="AL122" s="2" t="s">
        <v>800</v>
      </c>
      <c r="AM122" s="2" t="s">
        <v>803</v>
      </c>
      <c r="AO122" s="2" t="s">
        <v>0</v>
      </c>
      <c r="AP122" s="2" t="s">
        <v>153</v>
      </c>
      <c r="AQ122" s="2" t="s">
        <v>165</v>
      </c>
      <c r="AR122" s="2" t="s">
        <v>162</v>
      </c>
      <c r="AS122" s="2" t="s">
        <v>169</v>
      </c>
      <c r="AT122" s="2" t="s">
        <v>794</v>
      </c>
      <c r="AU122" s="2" t="s">
        <v>797</v>
      </c>
      <c r="AV122" s="2" t="s">
        <v>800</v>
      </c>
      <c r="AW122" s="2" t="s">
        <v>803</v>
      </c>
    </row>
    <row r="123" spans="1:49" ht="12.75" x14ac:dyDescent="0.2">
      <c r="A123" s="2" t="e">
        <f>Bets!#REF!</f>
        <v>#REF!</v>
      </c>
      <c r="B123" s="2" t="e">
        <f>_xlfn.XLOOKUP(A123,PlayerStats!$AF:$AF,PlayerStats!$AD:$AD)</f>
        <v>#REF!</v>
      </c>
      <c r="C123" s="2" t="e">
        <f>_xlfn.XLOOKUP(A123,PlayerStats!$AF:$AF,PlayerStats!$X:$X)</f>
        <v>#REF!</v>
      </c>
      <c r="D123" s="2" t="e">
        <f>_xlfn.XLOOKUP(A123,PlayerStats!$AF:$AF,PlayerStats!$Y:$Y)</f>
        <v>#REF!</v>
      </c>
      <c r="E123" s="2" t="e">
        <f>_xlfn.XLOOKUP(A123,PlayerStats!$AF:$AF,PlayerStats!$L:$L)</f>
        <v>#REF!</v>
      </c>
      <c r="F123" s="2" t="e">
        <f>B123+D123</f>
        <v>#REF!</v>
      </c>
      <c r="G123" s="2" t="e">
        <f>B123+C123</f>
        <v>#REF!</v>
      </c>
      <c r="H123" s="2" t="e">
        <f>C123+D123</f>
        <v>#REF!</v>
      </c>
      <c r="I123" s="2" t="e">
        <f>B123+C123+D123</f>
        <v>#REF!</v>
      </c>
      <c r="J123" s="2"/>
      <c r="K123" s="2" t="e">
        <f>Bets!#REF!</f>
        <v>#REF!</v>
      </c>
      <c r="L123" s="2" t="e">
        <f>_xlfn.XLOOKUP(K123,PlayerStats!$AF:$AF,PlayerStats!$AD:$AD)</f>
        <v>#REF!</v>
      </c>
      <c r="M123" s="2" t="e">
        <f>_xlfn.XLOOKUP(K123,PlayerStats!$AF:$AF,PlayerStats!$X:$X)</f>
        <v>#REF!</v>
      </c>
      <c r="N123" s="2" t="e">
        <f>_xlfn.XLOOKUP(K123,PlayerStats!$AF:$AF,PlayerStats!$Y:$Y)</f>
        <v>#REF!</v>
      </c>
      <c r="O123" s="2" t="e">
        <f>_xlfn.XLOOKUP(K123,PlayerStats!$AF:$AF,PlayerStats!$L:$L)</f>
        <v>#REF!</v>
      </c>
      <c r="P123" s="2" t="e">
        <f>L123+N123</f>
        <v>#REF!</v>
      </c>
      <c r="Q123" s="2" t="e">
        <f>L123+M123</f>
        <v>#REF!</v>
      </c>
      <c r="R123" s="2" t="e">
        <f>M123+N123</f>
        <v>#REF!</v>
      </c>
      <c r="S123" s="2" t="e">
        <f>L123+M123+N123</f>
        <v>#REF!</v>
      </c>
      <c r="T123" s="2"/>
      <c r="U123" s="2" t="e">
        <f>Bets!#REF!</f>
        <v>#REF!</v>
      </c>
      <c r="V123" s="2" t="e">
        <f>_xlfn.XLOOKUP(U123,PlayerStats!$AF:$AF,PlayerStats!$AD:$AD)</f>
        <v>#REF!</v>
      </c>
      <c r="W123" s="2" t="e">
        <f>_xlfn.XLOOKUP(U123,PlayerStats!$AF:$AF,PlayerStats!$X:$X)</f>
        <v>#REF!</v>
      </c>
      <c r="X123" s="2" t="e">
        <f>_xlfn.XLOOKUP(U123,PlayerStats!$AF:$AF,PlayerStats!$Y:$Y)</f>
        <v>#REF!</v>
      </c>
      <c r="Y123" s="2" t="e">
        <f>_xlfn.XLOOKUP(U123,PlayerStats!$AF:$AF,PlayerStats!$L:$L)</f>
        <v>#REF!</v>
      </c>
      <c r="Z123" s="2" t="e">
        <f>V123+X123</f>
        <v>#REF!</v>
      </c>
      <c r="AA123" s="2" t="e">
        <f>V123+W123</f>
        <v>#REF!</v>
      </c>
      <c r="AB123" s="2" t="e">
        <f>W123+X123</f>
        <v>#REF!</v>
      </c>
      <c r="AC123" s="2" t="e">
        <f>V123+W123+X123</f>
        <v>#REF!</v>
      </c>
      <c r="AD123" s="2"/>
      <c r="AE123" s="2" t="e">
        <f>Bets!#REF!</f>
        <v>#REF!</v>
      </c>
      <c r="AF123" s="2" t="e">
        <f>_xlfn.XLOOKUP(AE123,PlayerStats!$AF:$AF,PlayerStats!$AD:$AD)</f>
        <v>#REF!</v>
      </c>
      <c r="AG123" s="2" t="e">
        <f>_xlfn.XLOOKUP(AE123,PlayerStats!$AF:$AF,PlayerStats!$X:$X)</f>
        <v>#REF!</v>
      </c>
      <c r="AH123" s="2" t="e">
        <f>_xlfn.XLOOKUP(AE123,PlayerStats!$AF:$AF,PlayerStats!$Y:$Y)</f>
        <v>#REF!</v>
      </c>
      <c r="AI123" s="2" t="e">
        <f>_xlfn.XLOOKUP(AE123,PlayerStats!$AF:$AF,PlayerStats!$L:$L)</f>
        <v>#REF!</v>
      </c>
      <c r="AJ123" s="2" t="e">
        <f>AF123+AH123</f>
        <v>#REF!</v>
      </c>
      <c r="AK123" s="2" t="e">
        <f>AF123+AG123</f>
        <v>#REF!</v>
      </c>
      <c r="AL123" s="2" t="e">
        <f>AG123+AH123</f>
        <v>#REF!</v>
      </c>
      <c r="AM123" s="2" t="e">
        <f>AF123+AG123+AH123</f>
        <v>#REF!</v>
      </c>
      <c r="AO123" s="2" t="str">
        <f>Bets!$A107</f>
        <v>Mikal Bridges</v>
      </c>
      <c r="AP123" s="2">
        <f>_xlfn.XLOOKUP(AO123,PlayerStats!$AF:$AF,PlayerStats!$AD:$AD)</f>
        <v>15.4</v>
      </c>
      <c r="AQ123" s="2">
        <f>_xlfn.XLOOKUP(AO123,PlayerStats!$AF:$AF,PlayerStats!$X:$X)</f>
        <v>4.5</v>
      </c>
      <c r="AR123" s="2">
        <f>_xlfn.XLOOKUP(AO123,PlayerStats!$AF:$AF,PlayerStats!$Y:$Y)</f>
        <v>3.1</v>
      </c>
      <c r="AS123" s="2">
        <f>_xlfn.XLOOKUP(AO123,PlayerStats!$AF:$AF,PlayerStats!$L:$L)</f>
        <v>1.8</v>
      </c>
      <c r="AT123" s="2">
        <f>AP123+AR123</f>
        <v>18.5</v>
      </c>
      <c r="AU123" s="2">
        <f>AP123+AQ123</f>
        <v>19.899999999999999</v>
      </c>
      <c r="AV123" s="2">
        <f>AQ123+AR123</f>
        <v>7.6</v>
      </c>
      <c r="AW123" s="2">
        <f>AP123+AQ123+AR123</f>
        <v>23</v>
      </c>
    </row>
    <row r="124" spans="1:49" ht="12.75" x14ac:dyDescent="0.2">
      <c r="A124" s="2" t="s">
        <v>317</v>
      </c>
      <c r="B124" s="2" t="str">
        <f>IFERROR(VALUE(SUBSTITUTE(SUBSTITUTE(_xlfn.XLOOKUP(A123,Bets!$A:$A,Bets!$B:$B),"O",""),"U","")),"")</f>
        <v/>
      </c>
      <c r="C124" s="2" t="str">
        <f>IFERROR(VALUE(SUBSTITUTE(SUBSTITUTE(_xlfn.XLOOKUP(A123,Bets!$D:$D,Bets!$E:$E),"O",""),"U","")),"")</f>
        <v/>
      </c>
      <c r="D124" s="2" t="str">
        <f>IFERROR(VALUE(SUBSTITUTE(SUBSTITUTE(_xlfn.XLOOKUP(A123,Bets!$G:$G,Bets!$H:$H),"O",""),"U","")),"")</f>
        <v/>
      </c>
      <c r="E124" s="2" t="str">
        <f>IFERROR(VALUE(SUBSTITUTE(SUBSTITUTE(_xlfn.XLOOKUP(A123,Bets!$J:$J,Bets!$K:$K),"O",""),"U","")),"")</f>
        <v/>
      </c>
      <c r="F124" s="2" t="str">
        <f>IFERROR(VALUE(SUBSTITUTE(SUBSTITUTE(_xlfn.XLOOKUP(A123,Bets!$M:$M,Bets!$N:$N),"O",""),"U","")),"")</f>
        <v/>
      </c>
      <c r="G124" s="2" t="str">
        <f>IFERROR(VALUE(SUBSTITUTE(SUBSTITUTE(_xlfn.XLOOKUP(A123,Bets!$P:$P,Bets!$Q:$Q),"O",""),"U","")),"")</f>
        <v/>
      </c>
      <c r="H124" s="2" t="str">
        <f>IFERROR(VALUE(SUBSTITUTE(SUBSTITUTE(_xlfn.XLOOKUP(A123,Bets!$S:$S,Bets!$T:$T),"O",""),"U","")),"")</f>
        <v/>
      </c>
      <c r="I124" s="2" t="str">
        <f>IFERROR(VALUE(SUBSTITUTE(SUBSTITUTE(_xlfn.XLOOKUP(A123,Bets!$V:$V,Bets!$W:$W),"O",""),"U","")),"")</f>
        <v/>
      </c>
      <c r="J124" s="2"/>
      <c r="K124" s="2" t="s">
        <v>317</v>
      </c>
      <c r="L124" s="2" t="str">
        <f>IFERROR(VALUE(SUBSTITUTE(SUBSTITUTE(_xlfn.XLOOKUP(K123,Bets!$A:$A,Bets!$B:$B),"O",""),"U","")),"")</f>
        <v/>
      </c>
      <c r="M124" s="2" t="str">
        <f>IFERROR(VALUE(SUBSTITUTE(SUBSTITUTE(_xlfn.XLOOKUP(K123,Bets!$D:$D,Bets!$E:$E),"O",""),"U","")),"")</f>
        <v/>
      </c>
      <c r="N124" s="2" t="str">
        <f>IFERROR(VALUE(SUBSTITUTE(SUBSTITUTE(_xlfn.XLOOKUP(K123,Bets!$G:$G,Bets!$H:$H),"O",""),"U","")),"")</f>
        <v/>
      </c>
      <c r="O124" s="2" t="str">
        <f>IFERROR(VALUE(SUBSTITUTE(SUBSTITUTE(_xlfn.XLOOKUP(K123,Bets!$J:$J,Bets!$K:$K),"O",""),"U","")),"")</f>
        <v/>
      </c>
      <c r="P124" s="2" t="str">
        <f>IFERROR(VALUE(SUBSTITUTE(SUBSTITUTE(_xlfn.XLOOKUP(K123,Bets!$M:$M,Bets!$N:$N),"O",""),"U","")),"")</f>
        <v/>
      </c>
      <c r="Q124" s="2" t="str">
        <f>IFERROR(VALUE(SUBSTITUTE(SUBSTITUTE(_xlfn.XLOOKUP(K123,Bets!$P:$P,Bets!$Q:$Q),"O",""),"U","")),"")</f>
        <v/>
      </c>
      <c r="R124" s="2" t="str">
        <f>IFERROR(VALUE(SUBSTITUTE(SUBSTITUTE(_xlfn.XLOOKUP(K123,Bets!$S:$S,Bets!$T:$T),"O",""),"U","")),"")</f>
        <v/>
      </c>
      <c r="S124" s="2" t="str">
        <f>IFERROR(VALUE(SUBSTITUTE(SUBSTITUTE(_xlfn.XLOOKUP(K123,Bets!$V:$V,Bets!$W:$W),"O",""),"U","")),"")</f>
        <v/>
      </c>
      <c r="U124" s="2" t="s">
        <v>317</v>
      </c>
      <c r="V124" s="2" t="str">
        <f>IFERROR(VALUE(SUBSTITUTE(SUBSTITUTE(_xlfn.XLOOKUP(U123,Bets!$A:$A,Bets!$B:$B),"O",""),"U","")),"")</f>
        <v/>
      </c>
      <c r="W124" s="2" t="str">
        <f>IFERROR(VALUE(SUBSTITUTE(SUBSTITUTE(_xlfn.XLOOKUP(U123,Bets!$D:$D,Bets!$E:$E),"O",""),"U","")),"")</f>
        <v/>
      </c>
      <c r="X124" s="2" t="str">
        <f>IFERROR(VALUE(SUBSTITUTE(SUBSTITUTE(_xlfn.XLOOKUP(U123,Bets!$G:$G,Bets!$H:$H),"O",""),"U","")),"")</f>
        <v/>
      </c>
      <c r="Y124" s="2" t="str">
        <f>IFERROR(VALUE(SUBSTITUTE(SUBSTITUTE(_xlfn.XLOOKUP(U123,Bets!$J:$J,Bets!$K:$K),"O",""),"U","")),"")</f>
        <v/>
      </c>
      <c r="Z124" s="2" t="str">
        <f>IFERROR(VALUE(SUBSTITUTE(SUBSTITUTE(_xlfn.XLOOKUP(U123,Bets!$M:$M,Bets!$N:$N),"O",""),"U","")),"")</f>
        <v/>
      </c>
      <c r="AA124" s="2" t="str">
        <f>IFERROR(VALUE(SUBSTITUTE(SUBSTITUTE(_xlfn.XLOOKUP(U123,Bets!$P:$P,Bets!$Q:$Q),"O",""),"U","")),"")</f>
        <v/>
      </c>
      <c r="AB124" s="2" t="str">
        <f>IFERROR(VALUE(SUBSTITUTE(SUBSTITUTE(_xlfn.XLOOKUP(U123,Bets!$S:$S,Bets!$T:$T),"O",""),"U","")),"")</f>
        <v/>
      </c>
      <c r="AC124" s="2" t="str">
        <f>IFERROR(VALUE(SUBSTITUTE(SUBSTITUTE(_xlfn.XLOOKUP(U123,Bets!$V:$V,Bets!$W:$W),"O",""),"U","")),"")</f>
        <v/>
      </c>
      <c r="AD124" s="2"/>
      <c r="AE124" s="2" t="s">
        <v>317</v>
      </c>
      <c r="AF124" s="2" t="str">
        <f>IFERROR(VALUE(SUBSTITUTE(SUBSTITUTE(_xlfn.XLOOKUP(AE123,Bets!$A:$A,Bets!$B:$B),"O",""),"U","")),"")</f>
        <v/>
      </c>
      <c r="AG124" s="2" t="str">
        <f>IFERROR(VALUE(SUBSTITUTE(SUBSTITUTE(_xlfn.XLOOKUP(AE123,Bets!$D:$D,Bets!$E:$E),"O",""),"U","")),"")</f>
        <v/>
      </c>
      <c r="AH124" s="2" t="str">
        <f>IFERROR(VALUE(SUBSTITUTE(SUBSTITUTE(_xlfn.XLOOKUP(AE123,Bets!$G:$G,Bets!$H:$H),"O",""),"U","")),"")</f>
        <v/>
      </c>
      <c r="AI124" s="2" t="str">
        <f>IFERROR(VALUE(SUBSTITUTE(SUBSTITUTE(_xlfn.XLOOKUP(AE123,Bets!$J:$J,Bets!$K:$K),"O",""),"U","")),"")</f>
        <v/>
      </c>
      <c r="AJ124" s="2" t="str">
        <f>IFERROR(VALUE(SUBSTITUTE(SUBSTITUTE(_xlfn.XLOOKUP(AE123,Bets!$M:$M,Bets!$N:$N),"O",""),"U","")),"")</f>
        <v/>
      </c>
      <c r="AK124" s="2" t="str">
        <f>IFERROR(VALUE(SUBSTITUTE(SUBSTITUTE(_xlfn.XLOOKUP(AE123,Bets!$P:$P,Bets!$Q:$Q),"O",""),"U","")),"")</f>
        <v/>
      </c>
      <c r="AL124" s="2" t="str">
        <f>IFERROR(VALUE(SUBSTITUTE(SUBSTITUTE(_xlfn.XLOOKUP(AE123,Bets!$S:$S,Bets!$T:$T),"O",""),"U","")),"")</f>
        <v/>
      </c>
      <c r="AM124" s="2" t="str">
        <f>IFERROR(VALUE(SUBSTITUTE(SUBSTITUTE(_xlfn.XLOOKUP(AE123,Bets!$V:$V,Bets!$W:$W),"O",""),"U","")),"")</f>
        <v/>
      </c>
      <c r="AO124" s="2" t="s">
        <v>317</v>
      </c>
      <c r="AP124" s="2">
        <f>IFERROR(VALUE(SUBSTITUTE(SUBSTITUTE(_xlfn.XLOOKUP(AO123,Bets!$A:$A,Bets!$B:$B),"O",""),"U","")),"")</f>
        <v>15.5</v>
      </c>
      <c r="AQ124" s="2">
        <f>IFERROR(VALUE(SUBSTITUTE(SUBSTITUTE(_xlfn.XLOOKUP(AO123,Bets!$D:$D,Bets!$E:$E),"O",""),"U","")),"")</f>
        <v>3.5</v>
      </c>
      <c r="AR124" s="2">
        <f>IFERROR(VALUE(SUBSTITUTE(SUBSTITUTE(_xlfn.XLOOKUP(AO123,Bets!$G:$G,Bets!$H:$H),"O",""),"U","")),"")</f>
        <v>2.5</v>
      </c>
      <c r="AS124" s="2">
        <f>IFERROR(VALUE(SUBSTITUTE(SUBSTITUTE(_xlfn.XLOOKUP(AO123,Bets!$J:$J,Bets!$K:$K),"O",""),"U","")),"")</f>
        <v>2.5</v>
      </c>
      <c r="AT124" s="2" t="str">
        <f>IFERROR(VALUE(SUBSTITUTE(SUBSTITUTE(_xlfn.XLOOKUP(AO123,Bets!$M:$M,Bets!$N:$N),"O",""),"U","")),"")</f>
        <v/>
      </c>
      <c r="AU124" s="2" t="str">
        <f>IFERROR(VALUE(SUBSTITUTE(SUBSTITUTE(_xlfn.XLOOKUP(AO123,Bets!$P:$P,Bets!$Q:$Q),"O",""),"U","")),"")</f>
        <v/>
      </c>
      <c r="AV124" s="2" t="str">
        <f>IFERROR(VALUE(SUBSTITUTE(SUBSTITUTE(_xlfn.XLOOKUP(AO123,Bets!$S:$S,Bets!$T:$T),"O",""),"U","")),"")</f>
        <v/>
      </c>
      <c r="AW124" s="2" t="str">
        <f>IFERROR(VALUE(SUBSTITUTE(SUBSTITUTE(_xlfn.XLOOKUP(AO123,Bets!$V:$V,Bets!$W:$W),"O",""),"U","")),"")</f>
        <v/>
      </c>
    </row>
    <row r="125" spans="1:49" ht="12.75" x14ac:dyDescent="0.2">
      <c r="A125" s="2" t="s">
        <v>318</v>
      </c>
      <c r="B125" s="22" t="str">
        <f t="shared" ref="B125:I125" si="459">IFERROR(1-(B124/B123),"")</f>
        <v/>
      </c>
      <c r="C125" s="22" t="str">
        <f t="shared" si="459"/>
        <v/>
      </c>
      <c r="D125" s="22" t="str">
        <f t="shared" si="459"/>
        <v/>
      </c>
      <c r="E125" s="22" t="str">
        <f t="shared" si="459"/>
        <v/>
      </c>
      <c r="F125" s="22" t="str">
        <f t="shared" si="459"/>
        <v/>
      </c>
      <c r="G125" s="22" t="str">
        <f t="shared" si="459"/>
        <v/>
      </c>
      <c r="H125" s="22" t="str">
        <f t="shared" si="459"/>
        <v/>
      </c>
      <c r="I125" s="22" t="str">
        <f t="shared" si="459"/>
        <v/>
      </c>
      <c r="J125" s="2"/>
      <c r="K125" s="2" t="s">
        <v>318</v>
      </c>
      <c r="L125" s="22" t="str">
        <f t="shared" ref="L125:S125" si="460">IFERROR(1-(L124/L123),"")</f>
        <v/>
      </c>
      <c r="M125" s="22" t="str">
        <f t="shared" si="460"/>
        <v/>
      </c>
      <c r="N125" s="22" t="str">
        <f t="shared" si="460"/>
        <v/>
      </c>
      <c r="O125" s="22" t="str">
        <f t="shared" si="460"/>
        <v/>
      </c>
      <c r="P125" s="22" t="str">
        <f t="shared" si="460"/>
        <v/>
      </c>
      <c r="Q125" s="22" t="str">
        <f t="shared" si="460"/>
        <v/>
      </c>
      <c r="R125" s="22" t="str">
        <f t="shared" si="460"/>
        <v/>
      </c>
      <c r="S125" s="22" t="str">
        <f t="shared" si="460"/>
        <v/>
      </c>
      <c r="T125" s="2"/>
      <c r="U125" s="2" t="s">
        <v>318</v>
      </c>
      <c r="V125" s="22" t="str">
        <f t="shared" ref="V125:AC125" si="461">IFERROR(1-(V124/V123),"")</f>
        <v/>
      </c>
      <c r="W125" s="22" t="str">
        <f t="shared" si="461"/>
        <v/>
      </c>
      <c r="X125" s="22" t="str">
        <f t="shared" si="461"/>
        <v/>
      </c>
      <c r="Y125" s="22" t="str">
        <f t="shared" si="461"/>
        <v/>
      </c>
      <c r="Z125" s="22" t="str">
        <f t="shared" si="461"/>
        <v/>
      </c>
      <c r="AA125" s="22" t="str">
        <f t="shared" si="461"/>
        <v/>
      </c>
      <c r="AB125" s="22" t="str">
        <f t="shared" si="461"/>
        <v/>
      </c>
      <c r="AC125" s="22" t="str">
        <f t="shared" si="461"/>
        <v/>
      </c>
      <c r="AD125" s="2"/>
      <c r="AE125" s="2" t="s">
        <v>318</v>
      </c>
      <c r="AF125" s="22" t="str">
        <f t="shared" ref="AF125:AM125" si="462">IFERROR(1-(AF124/AF123),"")</f>
        <v/>
      </c>
      <c r="AG125" s="22" t="str">
        <f t="shared" si="462"/>
        <v/>
      </c>
      <c r="AH125" s="22" t="str">
        <f t="shared" si="462"/>
        <v/>
      </c>
      <c r="AI125" s="22" t="str">
        <f t="shared" si="462"/>
        <v/>
      </c>
      <c r="AJ125" s="22" t="str">
        <f t="shared" si="462"/>
        <v/>
      </c>
      <c r="AK125" s="22" t="str">
        <f t="shared" si="462"/>
        <v/>
      </c>
      <c r="AL125" s="22" t="str">
        <f t="shared" si="462"/>
        <v/>
      </c>
      <c r="AM125" s="22" t="str">
        <f t="shared" si="462"/>
        <v/>
      </c>
      <c r="AO125" s="2" t="s">
        <v>318</v>
      </c>
      <c r="AP125" s="22">
        <f t="shared" ref="AP125:AW125" si="463">IFERROR(1-(AP124/AP123),"")</f>
        <v>-6.4935064935065512E-3</v>
      </c>
      <c r="AQ125" s="22">
        <f t="shared" si="463"/>
        <v>0.22222222222222221</v>
      </c>
      <c r="AR125" s="22">
        <f t="shared" si="463"/>
        <v>0.19354838709677424</v>
      </c>
      <c r="AS125" s="22">
        <f t="shared" si="463"/>
        <v>-0.38888888888888884</v>
      </c>
      <c r="AT125" s="22" t="str">
        <f t="shared" si="463"/>
        <v/>
      </c>
      <c r="AU125" s="22" t="str">
        <f t="shared" si="463"/>
        <v/>
      </c>
      <c r="AV125" s="22" t="str">
        <f t="shared" si="463"/>
        <v/>
      </c>
      <c r="AW125" s="22" t="str">
        <f t="shared" si="463"/>
        <v/>
      </c>
    </row>
    <row r="126" spans="1:49" ht="12.75" x14ac:dyDescent="0.2">
      <c r="A126" s="2" t="s">
        <v>223</v>
      </c>
      <c r="B126" s="22" t="str">
        <f t="shared" ref="B126:I126" si="464">IFERROR(1-(B123/B124),"")</f>
        <v/>
      </c>
      <c r="C126" s="22" t="str">
        <f t="shared" si="464"/>
        <v/>
      </c>
      <c r="D126" s="22" t="str">
        <f t="shared" si="464"/>
        <v/>
      </c>
      <c r="E126" s="22" t="str">
        <f t="shared" si="464"/>
        <v/>
      </c>
      <c r="F126" s="22" t="str">
        <f t="shared" si="464"/>
        <v/>
      </c>
      <c r="G126" s="22" t="str">
        <f t="shared" si="464"/>
        <v/>
      </c>
      <c r="H126" s="22" t="str">
        <f t="shared" si="464"/>
        <v/>
      </c>
      <c r="I126" s="22" t="str">
        <f t="shared" si="464"/>
        <v/>
      </c>
      <c r="J126" s="2"/>
      <c r="K126" s="2" t="s">
        <v>223</v>
      </c>
      <c r="L126" s="22" t="str">
        <f t="shared" ref="L126:S126" si="465">IFERROR(1-(L123/L124),"")</f>
        <v/>
      </c>
      <c r="M126" s="22" t="str">
        <f t="shared" si="465"/>
        <v/>
      </c>
      <c r="N126" s="22" t="str">
        <f t="shared" si="465"/>
        <v/>
      </c>
      <c r="O126" s="22" t="str">
        <f t="shared" si="465"/>
        <v/>
      </c>
      <c r="P126" s="22" t="str">
        <f t="shared" si="465"/>
        <v/>
      </c>
      <c r="Q126" s="22" t="str">
        <f t="shared" si="465"/>
        <v/>
      </c>
      <c r="R126" s="22" t="str">
        <f t="shared" si="465"/>
        <v/>
      </c>
      <c r="S126" s="22" t="str">
        <f t="shared" si="465"/>
        <v/>
      </c>
      <c r="T126" s="2"/>
      <c r="U126" s="2" t="s">
        <v>223</v>
      </c>
      <c r="V126" s="22" t="str">
        <f t="shared" ref="V126:AC126" si="466">IFERROR(1-(V123/V124),"")</f>
        <v/>
      </c>
      <c r="W126" s="22" t="str">
        <f t="shared" si="466"/>
        <v/>
      </c>
      <c r="X126" s="22" t="str">
        <f t="shared" si="466"/>
        <v/>
      </c>
      <c r="Y126" s="22" t="str">
        <f t="shared" si="466"/>
        <v/>
      </c>
      <c r="Z126" s="22" t="str">
        <f t="shared" si="466"/>
        <v/>
      </c>
      <c r="AA126" s="22" t="str">
        <f t="shared" si="466"/>
        <v/>
      </c>
      <c r="AB126" s="22" t="str">
        <f t="shared" si="466"/>
        <v/>
      </c>
      <c r="AC126" s="22" t="str">
        <f t="shared" si="466"/>
        <v/>
      </c>
      <c r="AD126" s="2"/>
      <c r="AE126" s="2" t="s">
        <v>223</v>
      </c>
      <c r="AF126" s="22" t="str">
        <f t="shared" ref="AF126:AM126" si="467">IFERROR(1-(AF123/AF124),"")</f>
        <v/>
      </c>
      <c r="AG126" s="22" t="str">
        <f t="shared" si="467"/>
        <v/>
      </c>
      <c r="AH126" s="22" t="str">
        <f t="shared" si="467"/>
        <v/>
      </c>
      <c r="AI126" s="22" t="str">
        <f t="shared" si="467"/>
        <v/>
      </c>
      <c r="AJ126" s="22" t="str">
        <f t="shared" si="467"/>
        <v/>
      </c>
      <c r="AK126" s="22" t="str">
        <f t="shared" si="467"/>
        <v/>
      </c>
      <c r="AL126" s="22" t="str">
        <f t="shared" si="467"/>
        <v/>
      </c>
      <c r="AM126" s="22" t="str">
        <f t="shared" si="467"/>
        <v/>
      </c>
      <c r="AO126" s="2" t="s">
        <v>223</v>
      </c>
      <c r="AP126" s="22">
        <f t="shared" ref="AP126:AW126" si="468">IFERROR(1-(AP123/AP124),"")</f>
        <v>6.4516129032258229E-3</v>
      </c>
      <c r="AQ126" s="22">
        <f t="shared" si="468"/>
        <v>-0.28571428571428581</v>
      </c>
      <c r="AR126" s="22">
        <f t="shared" si="468"/>
        <v>-0.24</v>
      </c>
      <c r="AS126" s="22">
        <f t="shared" si="468"/>
        <v>0.28000000000000003</v>
      </c>
      <c r="AT126" s="22" t="str">
        <f t="shared" si="468"/>
        <v/>
      </c>
      <c r="AU126" s="22" t="str">
        <f t="shared" si="468"/>
        <v/>
      </c>
      <c r="AV126" s="22" t="str">
        <f t="shared" si="468"/>
        <v/>
      </c>
      <c r="AW126" s="22" t="str">
        <f t="shared" si="468"/>
        <v/>
      </c>
    </row>
    <row r="127" spans="1:49" ht="12.75" x14ac:dyDescent="0.2">
      <c r="A127" s="23" t="s">
        <v>319</v>
      </c>
      <c r="B127" s="23"/>
      <c r="C127" s="23"/>
      <c r="D127" s="23"/>
      <c r="E127" s="23"/>
      <c r="F127" s="23"/>
      <c r="G127" s="23"/>
      <c r="H127" s="23"/>
      <c r="I127" s="23"/>
      <c r="J127" s="23"/>
      <c r="K127" s="23" t="s">
        <v>319</v>
      </c>
      <c r="L127" s="23"/>
      <c r="M127" s="23"/>
      <c r="N127" s="23"/>
      <c r="O127" s="23"/>
      <c r="P127" s="23"/>
      <c r="Q127" s="23"/>
      <c r="R127" s="23"/>
      <c r="S127" s="23"/>
      <c r="T127" s="2"/>
      <c r="U127" s="23" t="s">
        <v>319</v>
      </c>
      <c r="V127" s="23"/>
      <c r="W127" s="23"/>
      <c r="X127" s="23"/>
      <c r="Y127" s="23"/>
      <c r="Z127" s="23"/>
      <c r="AA127" s="23"/>
      <c r="AB127" s="23"/>
      <c r="AC127" s="23"/>
      <c r="AD127" s="23"/>
      <c r="AE127" s="23" t="s">
        <v>319</v>
      </c>
      <c r="AF127" s="23"/>
      <c r="AG127" s="23"/>
      <c r="AH127" s="23"/>
      <c r="AI127" s="23"/>
      <c r="AJ127" s="23"/>
      <c r="AK127" s="23"/>
      <c r="AL127" s="23"/>
      <c r="AM127" s="23"/>
      <c r="AO127" s="23" t="s">
        <v>319</v>
      </c>
      <c r="AP127" s="23"/>
      <c r="AQ127" s="23"/>
      <c r="AR127" s="23"/>
      <c r="AS127" s="23"/>
      <c r="AT127" s="23"/>
      <c r="AU127" s="23"/>
      <c r="AV127" s="23"/>
      <c r="AW127" s="23"/>
    </row>
    <row r="128" spans="1:49" ht="12.75" x14ac:dyDescent="0.2">
      <c r="A128" s="2" t="s">
        <v>320</v>
      </c>
      <c r="B128" s="22" t="e">
        <f t="shared" ref="B128:C128" si="469">IF(B123&gt;B124,IF(B127&gt;B124,"Wins","Lost"),IF(B127&lt;B124,"Wins","Lost"))</f>
        <v>#REF!</v>
      </c>
      <c r="C128" s="22" t="e">
        <f t="shared" si="469"/>
        <v>#REF!</v>
      </c>
      <c r="D128" s="22" t="e">
        <f t="shared" ref="D128:I128" si="470">IF(D123&gt;D124,IF(D127&gt;=D124,"Wins","Lost"),IF(D127&lt;D124,"Wins","Lost"))</f>
        <v>#REF!</v>
      </c>
      <c r="E128" s="22" t="e">
        <f t="shared" si="470"/>
        <v>#REF!</v>
      </c>
      <c r="F128" s="22" t="e">
        <f t="shared" si="470"/>
        <v>#REF!</v>
      </c>
      <c r="G128" s="22" t="e">
        <f t="shared" si="470"/>
        <v>#REF!</v>
      </c>
      <c r="H128" s="22" t="e">
        <f t="shared" si="470"/>
        <v>#REF!</v>
      </c>
      <c r="I128" s="22" t="e">
        <f t="shared" si="470"/>
        <v>#REF!</v>
      </c>
      <c r="J128" s="2"/>
      <c r="K128" s="2" t="s">
        <v>320</v>
      </c>
      <c r="L128" s="22" t="e">
        <f t="shared" ref="L128:M128" si="471">IF(L123&gt;L124,IF(L127&gt;L124,"Wins","Lost"),IF(L127&lt;L124,"Wins","Lost"))</f>
        <v>#REF!</v>
      </c>
      <c r="M128" s="22" t="e">
        <f t="shared" si="471"/>
        <v>#REF!</v>
      </c>
      <c r="N128" s="22" t="e">
        <f t="shared" ref="N128:S128" si="472">IF(N123&gt;N124,IF(N127&gt;=N124,"Wins","Lost"),IF(N127&lt;N124,"Wins","Lost"))</f>
        <v>#REF!</v>
      </c>
      <c r="O128" s="22" t="e">
        <f t="shared" si="472"/>
        <v>#REF!</v>
      </c>
      <c r="P128" s="22" t="e">
        <f t="shared" si="472"/>
        <v>#REF!</v>
      </c>
      <c r="Q128" s="22" t="e">
        <f t="shared" si="472"/>
        <v>#REF!</v>
      </c>
      <c r="R128" s="22" t="e">
        <f t="shared" si="472"/>
        <v>#REF!</v>
      </c>
      <c r="S128" s="22" t="e">
        <f t="shared" si="472"/>
        <v>#REF!</v>
      </c>
      <c r="T128" s="2"/>
      <c r="U128" s="2" t="s">
        <v>320</v>
      </c>
      <c r="V128" s="22" t="e">
        <f t="shared" ref="V128:W128" si="473">IF(V123&gt;V124,IF(V127&gt;V124,"Wins","Lost"),IF(V127&lt;V124,"Wins","Lost"))</f>
        <v>#REF!</v>
      </c>
      <c r="W128" s="22" t="e">
        <f t="shared" si="473"/>
        <v>#REF!</v>
      </c>
      <c r="X128" s="22" t="e">
        <f t="shared" ref="X128:AC128" si="474">IF(X123&gt;X124,IF(X127&gt;=X124,"Wins","Lost"),IF(X127&lt;X124,"Wins","Lost"))</f>
        <v>#REF!</v>
      </c>
      <c r="Y128" s="22" t="e">
        <f t="shared" si="474"/>
        <v>#REF!</v>
      </c>
      <c r="Z128" s="22" t="e">
        <f t="shared" si="474"/>
        <v>#REF!</v>
      </c>
      <c r="AA128" s="22" t="e">
        <f t="shared" si="474"/>
        <v>#REF!</v>
      </c>
      <c r="AB128" s="22" t="e">
        <f t="shared" si="474"/>
        <v>#REF!</v>
      </c>
      <c r="AC128" s="22" t="e">
        <f t="shared" si="474"/>
        <v>#REF!</v>
      </c>
      <c r="AD128" s="2"/>
      <c r="AE128" s="2" t="s">
        <v>320</v>
      </c>
      <c r="AF128" s="22" t="e">
        <f t="shared" ref="AF128:AG128" si="475">IF(AF123&gt;AF124,IF(AF127&gt;AF124,"Wins","Lost"),IF(AF127&lt;AF124,"Wins","Lost"))</f>
        <v>#REF!</v>
      </c>
      <c r="AG128" s="22" t="e">
        <f t="shared" si="475"/>
        <v>#REF!</v>
      </c>
      <c r="AH128" s="22" t="e">
        <f t="shared" ref="AH128:AM128" si="476">IF(AH123&gt;AH124,IF(AH127&gt;=AH124,"Wins","Lost"),IF(AH127&lt;AH124,"Wins","Lost"))</f>
        <v>#REF!</v>
      </c>
      <c r="AI128" s="22" t="e">
        <f t="shared" si="476"/>
        <v>#REF!</v>
      </c>
      <c r="AJ128" s="22" t="e">
        <f t="shared" si="476"/>
        <v>#REF!</v>
      </c>
      <c r="AK128" s="22" t="e">
        <f t="shared" si="476"/>
        <v>#REF!</v>
      </c>
      <c r="AL128" s="22" t="e">
        <f t="shared" si="476"/>
        <v>#REF!</v>
      </c>
      <c r="AM128" s="22" t="e">
        <f t="shared" si="476"/>
        <v>#REF!</v>
      </c>
      <c r="AO128" s="2" t="s">
        <v>320</v>
      </c>
      <c r="AP128" s="22" t="str">
        <f t="shared" ref="AP128:AQ128" si="477">IF(AP123&gt;AP124,IF(AP127&gt;AP124,"Wins","Lost"),IF(AP127&lt;AP124,"Wins","Lost"))</f>
        <v>Wins</v>
      </c>
      <c r="AQ128" s="22" t="str">
        <f t="shared" si="477"/>
        <v>Lost</v>
      </c>
      <c r="AR128" s="22" t="str">
        <f t="shared" ref="AR128:AW128" si="478">IF(AR123&gt;AR124,IF(AR127&gt;=AR124,"Wins","Lost"),IF(AR127&lt;AR124,"Wins","Lost"))</f>
        <v>Lost</v>
      </c>
      <c r="AS128" s="22" t="str">
        <f t="shared" si="478"/>
        <v>Wins</v>
      </c>
      <c r="AT128" s="22" t="str">
        <f t="shared" si="478"/>
        <v>Lost</v>
      </c>
      <c r="AU128" s="22" t="str">
        <f t="shared" si="478"/>
        <v>Lost</v>
      </c>
      <c r="AV128" s="22" t="str">
        <f t="shared" si="478"/>
        <v>Lost</v>
      </c>
      <c r="AW128" s="22" t="str">
        <f t="shared" si="478"/>
        <v>Lost</v>
      </c>
    </row>
    <row r="129" spans="1:38" ht="12.7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 ht="12.7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 ht="12.7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 ht="12.7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 ht="12.7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 ht="12.7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 ht="12.7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 ht="12.7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 ht="12.7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 ht="12.7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 ht="12.7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38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38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 spans="1:38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 spans="1:38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</row>
    <row r="181" spans="1:38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38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38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 spans="1:38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38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38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38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38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</row>
    <row r="189" spans="1:38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</row>
    <row r="190" spans="1:38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</row>
    <row r="191" spans="1:38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38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</row>
    <row r="193" spans="1:38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 spans="1:38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 spans="1:38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 spans="1:38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 spans="1:38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</row>
    <row r="198" spans="1:38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 spans="1:38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 spans="1:38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 spans="1:38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 spans="1:38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 spans="1:38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 spans="1:38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 spans="1:38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 spans="1:38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 spans="1:38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 spans="1:38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 spans="1:38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 spans="1:38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 spans="1:38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 spans="1:38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 spans="1:38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 spans="1:38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 spans="1:38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 spans="1:38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 spans="1:38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 spans="1:38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 spans="1:38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</row>
    <row r="220" spans="1:38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 spans="1:38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 spans="1:38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 spans="1:38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 spans="1:38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 spans="1:38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</row>
    <row r="226" spans="1:38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</row>
    <row r="227" spans="1:38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</row>
    <row r="228" spans="1:38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</row>
    <row r="229" spans="1:38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</row>
    <row r="230" spans="1:38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 spans="1:38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</row>
    <row r="232" spans="1:38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</row>
    <row r="233" spans="1:38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</row>
    <row r="234" spans="1:38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 spans="1:38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</row>
    <row r="236" spans="1:38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 spans="1:38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</row>
    <row r="238" spans="1:38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 spans="1:38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 spans="1:38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 spans="1:38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 spans="1:38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 spans="1:38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38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38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38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spans="1:38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 spans="1:38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spans="1:38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spans="1:38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 spans="1:38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 spans="1:38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spans="1:38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 spans="1:38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 spans="1:38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spans="1:38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spans="1:38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spans="1:38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spans="1:38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spans="1:38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 spans="1:38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spans="1:38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spans="1:38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 spans="1:38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 spans="1:38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 spans="1:38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spans="1:38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 spans="1:38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 spans="1:38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 spans="1:38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spans="1:38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spans="1:38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spans="1:38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 spans="1:38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 spans="1:38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 spans="1:38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 spans="1:38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spans="1:38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 spans="1:38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 spans="1:38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 spans="1:38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 spans="1:38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 spans="1:38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spans="1:38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 spans="1:38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spans="1:38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 spans="1:38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 spans="1:38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 spans="1:38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spans="1:38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 spans="1:38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spans="1:38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spans="1:38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 spans="1:38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 spans="1:38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 spans="1:38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 spans="1:38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 spans="1:38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 spans="1:38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 spans="1:38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 spans="1:38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 spans="1:38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 spans="1:38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 spans="1:38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 spans="1:38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 spans="1:38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 spans="1:38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 spans="1:38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 spans="1:38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 spans="1:38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 spans="1:38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 spans="1:38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 spans="1:38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 spans="1:38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 spans="1:38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 spans="1:38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 spans="1:38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 spans="1:38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 spans="1:38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 spans="1:38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 spans="1:38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 spans="1:38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 spans="1:38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 spans="1:38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 spans="1:38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 spans="1:38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 spans="1:38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 spans="1:38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 spans="1:38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 spans="1:38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 spans="1:38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 spans="1:38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 spans="1:38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 spans="1:38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 spans="1:38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 spans="1:38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 spans="1:38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 spans="1:38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 spans="1:38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 spans="1:38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</row>
    <row r="358" spans="1:38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</row>
    <row r="359" spans="1:38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</row>
    <row r="360" spans="1:38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</row>
    <row r="361" spans="1:38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</row>
    <row r="362" spans="1:38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</row>
    <row r="363" spans="1:38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</row>
    <row r="364" spans="1:38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</row>
    <row r="365" spans="1:38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</row>
    <row r="366" spans="1:38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</row>
    <row r="367" spans="1:38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</row>
    <row r="368" spans="1:38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</row>
    <row r="369" spans="1:38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</row>
    <row r="370" spans="1:38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</row>
    <row r="371" spans="1:38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</row>
    <row r="372" spans="1:38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</row>
    <row r="373" spans="1:38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</row>
    <row r="374" spans="1:38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</row>
    <row r="375" spans="1:38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</row>
    <row r="376" spans="1:38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</row>
    <row r="377" spans="1:38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</row>
    <row r="378" spans="1:38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</row>
    <row r="379" spans="1:38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</row>
    <row r="380" spans="1:38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</row>
    <row r="381" spans="1:38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</row>
    <row r="382" spans="1:38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</row>
    <row r="383" spans="1:38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</row>
    <row r="384" spans="1:38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</row>
    <row r="385" spans="1:38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</row>
    <row r="386" spans="1:38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</row>
    <row r="387" spans="1:38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</row>
    <row r="388" spans="1:38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</row>
    <row r="389" spans="1:38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</row>
    <row r="390" spans="1:38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</row>
    <row r="391" spans="1:38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</row>
    <row r="392" spans="1:38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</row>
    <row r="393" spans="1:38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</row>
    <row r="394" spans="1:38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</row>
    <row r="395" spans="1:38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</row>
    <row r="396" spans="1:38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</row>
    <row r="397" spans="1:38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</row>
    <row r="398" spans="1:38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</row>
    <row r="399" spans="1:38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</row>
    <row r="400" spans="1:38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</row>
    <row r="401" spans="1:38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</row>
    <row r="402" spans="1:38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</row>
    <row r="403" spans="1:38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</row>
    <row r="404" spans="1:38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</row>
    <row r="405" spans="1:38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</row>
    <row r="406" spans="1:38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</row>
    <row r="407" spans="1:38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</row>
    <row r="408" spans="1:38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</row>
    <row r="409" spans="1:38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</row>
    <row r="410" spans="1:38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</row>
    <row r="411" spans="1:38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</row>
    <row r="412" spans="1:38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</row>
    <row r="413" spans="1:38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</row>
    <row r="414" spans="1:38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</row>
    <row r="415" spans="1:38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</row>
    <row r="416" spans="1:38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</row>
    <row r="417" spans="1:38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</row>
    <row r="418" spans="1:38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</row>
    <row r="419" spans="1:38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</row>
    <row r="420" spans="1:38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</row>
    <row r="421" spans="1:38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</row>
    <row r="422" spans="1:38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</row>
    <row r="423" spans="1:38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</row>
    <row r="424" spans="1:38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</row>
    <row r="425" spans="1:38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</row>
    <row r="426" spans="1:38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</row>
    <row r="427" spans="1:38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</row>
    <row r="428" spans="1:38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</row>
    <row r="429" spans="1:38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</row>
    <row r="430" spans="1:38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</row>
    <row r="431" spans="1:38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</row>
    <row r="432" spans="1:38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</row>
    <row r="433" spans="1:38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</row>
    <row r="434" spans="1:38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</row>
    <row r="435" spans="1:38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</row>
    <row r="436" spans="1:38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</row>
    <row r="437" spans="1:38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</row>
    <row r="438" spans="1:38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</row>
    <row r="439" spans="1:38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</row>
    <row r="440" spans="1:38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</row>
    <row r="441" spans="1:38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</row>
    <row r="442" spans="1:38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</row>
    <row r="443" spans="1:38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</row>
    <row r="444" spans="1:38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</row>
    <row r="445" spans="1:38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</row>
    <row r="446" spans="1:38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</row>
    <row r="447" spans="1:38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</row>
    <row r="448" spans="1:38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</row>
    <row r="449" spans="1:38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</row>
    <row r="450" spans="1:38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</row>
    <row r="451" spans="1:38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</row>
    <row r="452" spans="1:38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</row>
    <row r="453" spans="1:38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</row>
    <row r="454" spans="1:38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</row>
    <row r="455" spans="1:38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</row>
    <row r="456" spans="1:38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</row>
    <row r="457" spans="1:38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</row>
    <row r="458" spans="1:38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</row>
    <row r="459" spans="1:38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</row>
    <row r="460" spans="1:38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</row>
    <row r="461" spans="1:38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</row>
    <row r="462" spans="1:38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</row>
    <row r="463" spans="1:38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</row>
    <row r="464" spans="1:38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</row>
    <row r="465" spans="1:38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</row>
    <row r="466" spans="1:38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</row>
    <row r="467" spans="1:38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</row>
    <row r="468" spans="1:38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</row>
    <row r="469" spans="1:38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</row>
    <row r="470" spans="1:38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</row>
    <row r="471" spans="1:38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</row>
    <row r="472" spans="1:38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</row>
    <row r="473" spans="1:38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</row>
    <row r="474" spans="1:38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</row>
    <row r="475" spans="1:38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</row>
    <row r="476" spans="1:38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</row>
    <row r="477" spans="1:38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</row>
    <row r="478" spans="1:38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</row>
    <row r="479" spans="1:38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</row>
    <row r="480" spans="1:38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</row>
    <row r="481" spans="1:38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</row>
    <row r="482" spans="1:38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</row>
    <row r="483" spans="1:38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</row>
    <row r="484" spans="1:38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</row>
    <row r="485" spans="1:38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</row>
    <row r="486" spans="1:38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</row>
    <row r="487" spans="1:38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</row>
    <row r="488" spans="1:38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</row>
    <row r="489" spans="1:38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</row>
    <row r="490" spans="1:38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</row>
    <row r="491" spans="1:38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</row>
    <row r="492" spans="1:38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</row>
    <row r="493" spans="1:38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</row>
    <row r="494" spans="1:38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</row>
    <row r="495" spans="1:38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</row>
    <row r="496" spans="1:38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</row>
    <row r="497" spans="1:38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</row>
    <row r="498" spans="1:38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</row>
    <row r="499" spans="1:38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</row>
    <row r="500" spans="1:38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</row>
    <row r="501" spans="1:38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</row>
    <row r="502" spans="1:38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</row>
    <row r="503" spans="1:38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</row>
    <row r="504" spans="1:38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</row>
    <row r="505" spans="1:38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</row>
    <row r="506" spans="1:38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</row>
    <row r="507" spans="1:38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</row>
    <row r="508" spans="1:38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</row>
    <row r="509" spans="1:38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</row>
    <row r="510" spans="1:38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</row>
    <row r="511" spans="1:38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</row>
    <row r="512" spans="1:38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</row>
    <row r="513" spans="1:38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</row>
    <row r="514" spans="1:38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</row>
    <row r="515" spans="1:38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</row>
    <row r="516" spans="1:38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</row>
    <row r="517" spans="1:38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</row>
    <row r="518" spans="1:38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</row>
    <row r="519" spans="1:38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</row>
    <row r="520" spans="1:38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</row>
    <row r="521" spans="1:38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</row>
    <row r="522" spans="1:38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</row>
    <row r="523" spans="1:38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</row>
    <row r="524" spans="1:38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</row>
    <row r="525" spans="1:38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</row>
    <row r="526" spans="1:38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</row>
    <row r="527" spans="1:38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</row>
    <row r="528" spans="1:38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</row>
    <row r="529" spans="1:38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</row>
    <row r="530" spans="1:38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</row>
    <row r="531" spans="1:38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</row>
    <row r="532" spans="1:38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</row>
    <row r="533" spans="1:38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</row>
    <row r="534" spans="1:38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</row>
    <row r="535" spans="1:38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</row>
    <row r="536" spans="1:38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</row>
    <row r="537" spans="1:38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</row>
    <row r="538" spans="1:38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</row>
    <row r="539" spans="1:38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</row>
    <row r="540" spans="1:38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</row>
    <row r="541" spans="1:38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</row>
    <row r="542" spans="1:38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</row>
    <row r="543" spans="1:38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</row>
    <row r="544" spans="1:38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</row>
    <row r="545" spans="1:38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</row>
    <row r="546" spans="1:38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</row>
    <row r="547" spans="1:38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</row>
    <row r="548" spans="1:38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</row>
    <row r="549" spans="1:38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</row>
    <row r="550" spans="1:38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</row>
    <row r="551" spans="1:38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</row>
    <row r="552" spans="1:38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</row>
    <row r="553" spans="1:38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</row>
    <row r="554" spans="1:38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</row>
    <row r="555" spans="1:38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</row>
    <row r="556" spans="1:38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</row>
    <row r="557" spans="1:38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</row>
    <row r="558" spans="1:38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</row>
    <row r="559" spans="1:38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</row>
    <row r="560" spans="1:38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</row>
    <row r="561" spans="1:38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</row>
    <row r="562" spans="1:38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</row>
    <row r="563" spans="1:38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</row>
    <row r="564" spans="1:38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</row>
    <row r="565" spans="1:38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</row>
    <row r="566" spans="1:38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</row>
    <row r="567" spans="1:38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</row>
    <row r="568" spans="1:38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</row>
    <row r="569" spans="1:38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</row>
    <row r="570" spans="1:38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</row>
    <row r="571" spans="1:38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</row>
    <row r="572" spans="1:38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</row>
    <row r="573" spans="1:38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AH573" s="2"/>
      <c r="AI573" s="2"/>
      <c r="AJ573" s="2"/>
      <c r="AK573" s="2"/>
      <c r="AL573" s="2"/>
    </row>
    <row r="574" spans="1:38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AH574" s="2"/>
      <c r="AI574" s="2"/>
      <c r="AJ574" s="2"/>
      <c r="AK574" s="2"/>
      <c r="AL574" s="2"/>
    </row>
    <row r="575" spans="1:38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AH575" s="2"/>
      <c r="AI575" s="2"/>
      <c r="AJ575" s="2"/>
      <c r="AK575" s="2"/>
      <c r="AL575" s="2"/>
    </row>
    <row r="576" spans="1:38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AH576" s="2"/>
      <c r="AI576" s="2"/>
      <c r="AJ576" s="2"/>
      <c r="AK576" s="2"/>
      <c r="AL576" s="2"/>
    </row>
    <row r="577" spans="1:38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AH577" s="2"/>
      <c r="AI577" s="2"/>
      <c r="AJ577" s="2"/>
      <c r="AK577" s="2"/>
      <c r="AL577" s="2"/>
    </row>
    <row r="578" spans="1:38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AH578" s="2"/>
      <c r="AI578" s="2"/>
      <c r="AJ578" s="2"/>
      <c r="AK578" s="2"/>
      <c r="AL578" s="2"/>
    </row>
    <row r="579" spans="1:38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AH579" s="2"/>
      <c r="AI579" s="2"/>
      <c r="AJ579" s="2"/>
      <c r="AK579" s="2"/>
      <c r="AL579" s="2"/>
    </row>
    <row r="580" spans="1:38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AH580" s="2"/>
      <c r="AI580" s="2"/>
      <c r="AJ580" s="2"/>
      <c r="AK580" s="2"/>
      <c r="AL580" s="2"/>
    </row>
    <row r="581" spans="1:38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AH581" s="2"/>
      <c r="AI581" s="2"/>
      <c r="AJ581" s="2"/>
      <c r="AK581" s="2"/>
      <c r="AL581" s="2"/>
    </row>
    <row r="582" spans="1:38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AH582" s="2"/>
      <c r="AI582" s="2"/>
      <c r="AJ582" s="2"/>
      <c r="AK582" s="2"/>
      <c r="AL582" s="2"/>
    </row>
    <row r="583" spans="1:38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AH583" s="2"/>
      <c r="AI583" s="2"/>
      <c r="AJ583" s="2"/>
      <c r="AK583" s="2"/>
      <c r="AL583" s="2"/>
    </row>
    <row r="584" spans="1:38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AH584" s="2"/>
      <c r="AI584" s="2"/>
      <c r="AJ584" s="2"/>
      <c r="AK584" s="2"/>
      <c r="AL584" s="2"/>
    </row>
    <row r="585" spans="1:38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AH585" s="2"/>
      <c r="AI585" s="2"/>
      <c r="AJ585" s="2"/>
      <c r="AK585" s="2"/>
      <c r="AL585" s="2"/>
    </row>
    <row r="586" spans="1:38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AH586" s="2"/>
      <c r="AI586" s="2"/>
      <c r="AJ586" s="2"/>
      <c r="AK586" s="2"/>
      <c r="AL586" s="2"/>
    </row>
    <row r="587" spans="1:38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AH587" s="2"/>
      <c r="AI587" s="2"/>
      <c r="AJ587" s="2"/>
      <c r="AK587" s="2"/>
      <c r="AL587" s="2"/>
    </row>
    <row r="588" spans="1:38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AH588" s="2"/>
      <c r="AI588" s="2"/>
      <c r="AJ588" s="2"/>
      <c r="AK588" s="2"/>
      <c r="AL588" s="2"/>
    </row>
    <row r="589" spans="1:38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AH589" s="2"/>
      <c r="AI589" s="2"/>
      <c r="AJ589" s="2"/>
      <c r="AK589" s="2"/>
      <c r="AL589" s="2"/>
    </row>
    <row r="590" spans="1:38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AH590" s="2"/>
      <c r="AI590" s="2"/>
      <c r="AJ590" s="2"/>
      <c r="AK590" s="2"/>
      <c r="AL590" s="2"/>
    </row>
    <row r="591" spans="1:38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AH591" s="2"/>
      <c r="AI591" s="2"/>
      <c r="AJ591" s="2"/>
      <c r="AK591" s="2"/>
      <c r="AL591" s="2"/>
    </row>
    <row r="592" spans="1:38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AH592" s="2"/>
      <c r="AI592" s="2"/>
      <c r="AJ592" s="2"/>
      <c r="AK592" s="2"/>
      <c r="AL592" s="2"/>
    </row>
    <row r="593" spans="1:38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AH593" s="2"/>
      <c r="AI593" s="2"/>
      <c r="AJ593" s="2"/>
      <c r="AK593" s="2"/>
      <c r="AL593" s="2"/>
    </row>
  </sheetData>
  <conditionalFormatting sqref="T10:T11 T1:AC1 A7:S8 A15:S16 A23:S24 A31:S32 U7:AM8 U15:AM16 U23:AM24 U31:AM32">
    <cfRule type="containsText" dxfId="176" priority="330" operator="containsText" text="Wins">
      <formula>NOT(ISERROR(SEARCH(("Wins"),(A1))))</formula>
    </cfRule>
  </conditionalFormatting>
  <conditionalFormatting sqref="V5:Y6 AF5:AI6 V13:Y14 AF13:AI14 V21:Y22 AF21:AI22 V29:Y30 AF29:AI30">
    <cfRule type="cellIs" dxfId="175" priority="326" operator="between">
      <formula>0.4</formula>
      <formula>0.7</formula>
    </cfRule>
  </conditionalFormatting>
  <conditionalFormatting sqref="V5:Y6 AF5:AI6 V13:Y14 AF13:AI14 V21:Y22 AF21:AI22 V29:Y30 AF29:AI30">
    <cfRule type="cellIs" dxfId="174" priority="327" operator="between">
      <formula>0.3</formula>
      <formula>0.4</formula>
    </cfRule>
  </conditionalFormatting>
  <conditionalFormatting sqref="AO15:AS16 AO23:AS24 AO7:AS8 AO31:AS32">
    <cfRule type="containsText" dxfId="173" priority="325" operator="containsText" text="Wins">
      <formula>NOT(ISERROR(SEARCH(("Wins"),(AO7))))</formula>
    </cfRule>
  </conditionalFormatting>
  <conditionalFormatting sqref="AP5:AS6 AP13:AS14 AP21:AS22 AP29:AS30">
    <cfRule type="cellIs" dxfId="172" priority="323" operator="between">
      <formula>0.4</formula>
      <formula>0.7</formula>
    </cfRule>
  </conditionalFormatting>
  <conditionalFormatting sqref="AP5:AS6 AP13:AS14 AP21:AS22 AP29:AS30">
    <cfRule type="cellIs" dxfId="171" priority="324" operator="between">
      <formula>0.3</formula>
      <formula>0.4</formula>
    </cfRule>
  </conditionalFormatting>
  <conditionalFormatting sqref="B37:E38 L37:O38">
    <cfRule type="cellIs" dxfId="170" priority="320" operator="between">
      <formula>0.4</formula>
      <formula>0.9</formula>
    </cfRule>
  </conditionalFormatting>
  <conditionalFormatting sqref="B37:E38 L37:O38">
    <cfRule type="cellIs" dxfId="169" priority="321" operator="between">
      <formula>0.3</formula>
      <formula>0.4</formula>
    </cfRule>
  </conditionalFormatting>
  <conditionalFormatting sqref="A39:E40 U39:Y40 J39:O40 AD39:AI40">
    <cfRule type="containsText" dxfId="168" priority="322" operator="containsText" text="Wins">
      <formula>NOT(ISERROR(SEARCH(("Wins"),(A39))))</formula>
    </cfRule>
  </conditionalFormatting>
  <conditionalFormatting sqref="V37:Y38 AF37:AI38">
    <cfRule type="cellIs" dxfId="167" priority="318" operator="between">
      <formula>0.4</formula>
      <formula>0.7</formula>
    </cfRule>
  </conditionalFormatting>
  <conditionalFormatting sqref="V37:Y38 AF37:AI38">
    <cfRule type="cellIs" dxfId="166" priority="319" operator="between">
      <formula>0.3</formula>
      <formula>0.4</formula>
    </cfRule>
  </conditionalFormatting>
  <conditionalFormatting sqref="AO39:AS40">
    <cfRule type="containsText" dxfId="165" priority="317" operator="containsText" text="Wins">
      <formula>NOT(ISERROR(SEARCH(("Wins"),(AO39))))</formula>
    </cfRule>
  </conditionalFormatting>
  <conditionalFormatting sqref="AP37:AS38">
    <cfRule type="cellIs" dxfId="164" priority="315" operator="between">
      <formula>0.4</formula>
      <formula>0.7</formula>
    </cfRule>
  </conditionalFormatting>
  <conditionalFormatting sqref="AP37:AS38">
    <cfRule type="cellIs" dxfId="163" priority="316" operator="between">
      <formula>0.3</formula>
      <formula>0.4</formula>
    </cfRule>
  </conditionalFormatting>
  <conditionalFormatting sqref="B45:E46 L45:O46">
    <cfRule type="cellIs" dxfId="162" priority="312" operator="between">
      <formula>0.4</formula>
      <formula>0.7</formula>
    </cfRule>
  </conditionalFormatting>
  <conditionalFormatting sqref="B45:E46 L45:O46">
    <cfRule type="cellIs" dxfId="161" priority="313" operator="between">
      <formula>0.3</formula>
      <formula>0.4</formula>
    </cfRule>
  </conditionalFormatting>
  <conditionalFormatting sqref="A47:E48 U47:Y48 J47:O48 AD47:AI48">
    <cfRule type="containsText" dxfId="160" priority="314" operator="containsText" text="Wins">
      <formula>NOT(ISERROR(SEARCH(("Wins"),(A47))))</formula>
    </cfRule>
  </conditionalFormatting>
  <conditionalFormatting sqref="V45:Y46 AF45:AI46">
    <cfRule type="cellIs" dxfId="159" priority="310" operator="between">
      <formula>0.4</formula>
      <formula>0.7</formula>
    </cfRule>
  </conditionalFormatting>
  <conditionalFormatting sqref="V45:Y46 AF45:AI46">
    <cfRule type="cellIs" dxfId="158" priority="311" operator="between">
      <formula>0.3</formula>
      <formula>0.4</formula>
    </cfRule>
  </conditionalFormatting>
  <conditionalFormatting sqref="AO47:AS48">
    <cfRule type="containsText" dxfId="157" priority="309" operator="containsText" text="Wins">
      <formula>NOT(ISERROR(SEARCH(("Wins"),(AO47))))</formula>
    </cfRule>
  </conditionalFormatting>
  <conditionalFormatting sqref="AP45:AS46">
    <cfRule type="cellIs" dxfId="156" priority="307" operator="between">
      <formula>0.4</formula>
      <formula>0.7</formula>
    </cfRule>
  </conditionalFormatting>
  <conditionalFormatting sqref="AP45:AS46">
    <cfRule type="cellIs" dxfId="155" priority="308" operator="between">
      <formula>0.25</formula>
      <formula>0.4</formula>
    </cfRule>
  </conditionalFormatting>
  <conditionalFormatting sqref="B53:E54 L53:O54">
    <cfRule type="cellIs" dxfId="154" priority="304" operator="between">
      <formula>0.4</formula>
      <formula>0.7</formula>
    </cfRule>
  </conditionalFormatting>
  <conditionalFormatting sqref="B53:E54 L53:O54">
    <cfRule type="cellIs" dxfId="153" priority="305" operator="between">
      <formula>0.3</formula>
      <formula>0.4</formula>
    </cfRule>
  </conditionalFormatting>
  <conditionalFormatting sqref="A55:E56 U55:Y56 J55:O56 AD55:AI56">
    <cfRule type="containsText" dxfId="152" priority="306" operator="containsText" text="Wins">
      <formula>NOT(ISERROR(SEARCH(("Wins"),(A55))))</formula>
    </cfRule>
  </conditionalFormatting>
  <conditionalFormatting sqref="V53:Y54 AF53:AI54">
    <cfRule type="cellIs" dxfId="151" priority="302" operator="between">
      <formula>0.4</formula>
      <formula>0.7</formula>
    </cfRule>
  </conditionalFormatting>
  <conditionalFormatting sqref="V53:Y54 AF53:AI54">
    <cfRule type="cellIs" dxfId="150" priority="303" operator="between">
      <formula>0.3</formula>
      <formula>0.4</formula>
    </cfRule>
  </conditionalFormatting>
  <conditionalFormatting sqref="AO55:AS56">
    <cfRule type="containsText" dxfId="149" priority="301" operator="containsText" text="Wins">
      <formula>NOT(ISERROR(SEARCH(("Wins"),(AO55))))</formula>
    </cfRule>
  </conditionalFormatting>
  <conditionalFormatting sqref="AP53:AS54">
    <cfRule type="cellIs" dxfId="148" priority="299" operator="between">
      <formula>0.4</formula>
      <formula>0.7</formula>
    </cfRule>
  </conditionalFormatting>
  <conditionalFormatting sqref="AP53:AS54">
    <cfRule type="cellIs" dxfId="147" priority="300" operator="between">
      <formula>0.3</formula>
      <formula>0.4</formula>
    </cfRule>
  </conditionalFormatting>
  <conditionalFormatting sqref="B61:E62 L61:O62">
    <cfRule type="cellIs" dxfId="146" priority="296" operator="between">
      <formula>0.4</formula>
      <formula>0.7</formula>
    </cfRule>
  </conditionalFormatting>
  <conditionalFormatting sqref="B61:E62 L61:O62">
    <cfRule type="cellIs" dxfId="145" priority="297" operator="between">
      <formula>0.3</formula>
      <formula>0.4</formula>
    </cfRule>
  </conditionalFormatting>
  <conditionalFormatting sqref="A63:E64 U63:Y64 J63:O64 AD63:AI64">
    <cfRule type="containsText" dxfId="144" priority="298" operator="containsText" text="Wins">
      <formula>NOT(ISERROR(SEARCH(("Wins"),(A63))))</formula>
    </cfRule>
  </conditionalFormatting>
  <conditionalFormatting sqref="V61:Y62 AF61:AI62">
    <cfRule type="cellIs" dxfId="143" priority="294" operator="between">
      <formula>0.4</formula>
      <formula>0.7</formula>
    </cfRule>
  </conditionalFormatting>
  <conditionalFormatting sqref="V61:Y62 AF61:AI62">
    <cfRule type="cellIs" dxfId="142" priority="295" operator="between">
      <formula>0.3</formula>
      <formula>0.4</formula>
    </cfRule>
  </conditionalFormatting>
  <conditionalFormatting sqref="AO63:AS64">
    <cfRule type="containsText" dxfId="141" priority="293" operator="containsText" text="Wins">
      <formula>NOT(ISERROR(SEARCH(("Wins"),(AO63))))</formula>
    </cfRule>
  </conditionalFormatting>
  <conditionalFormatting sqref="AP61:AS62">
    <cfRule type="cellIs" dxfId="140" priority="291" operator="between">
      <formula>0.4</formula>
      <formula>0.7</formula>
    </cfRule>
  </conditionalFormatting>
  <conditionalFormatting sqref="AP61:AS62">
    <cfRule type="cellIs" dxfId="139" priority="292" operator="between">
      <formula>0.3</formula>
      <formula>0.4</formula>
    </cfRule>
  </conditionalFormatting>
  <conditionalFormatting sqref="A5:XFD6 A13:XFD14 A21:XFD22 A29:XFD30 A37:XFD38 A45:XFD46 A53:XFD54 A61:XFD62">
    <cfRule type="cellIs" dxfId="138" priority="328" operator="between">
      <formula>0.4</formula>
      <formula>0.7</formula>
    </cfRule>
    <cfRule type="cellIs" dxfId="137" priority="329" operator="between">
      <formula>0.25</formula>
      <formula>0.4</formula>
    </cfRule>
  </conditionalFormatting>
  <conditionalFormatting sqref="F39:I40">
    <cfRule type="containsText" dxfId="136" priority="135" operator="containsText" text="Wins">
      <formula>NOT(ISERROR(SEARCH(("Wins"),(F39))))</formula>
    </cfRule>
  </conditionalFormatting>
  <conditionalFormatting sqref="F47:I48">
    <cfRule type="containsText" dxfId="135" priority="134" operator="containsText" text="Wins">
      <formula>NOT(ISERROR(SEARCH(("Wins"),(F47))))</formula>
    </cfRule>
  </conditionalFormatting>
  <conditionalFormatting sqref="F55:I56">
    <cfRule type="containsText" dxfId="134" priority="133" operator="containsText" text="Wins">
      <formula>NOT(ISERROR(SEARCH(("Wins"),(F55))))</formula>
    </cfRule>
  </conditionalFormatting>
  <conditionalFormatting sqref="F63:I64">
    <cfRule type="containsText" dxfId="133" priority="132" operator="containsText" text="Wins">
      <formula>NOT(ISERROR(SEARCH(("Wins"),(F63))))</formula>
    </cfRule>
  </conditionalFormatting>
  <conditionalFormatting sqref="P39:S40">
    <cfRule type="containsText" dxfId="132" priority="131" operator="containsText" text="Wins">
      <formula>NOT(ISERROR(SEARCH(("Wins"),(P39))))</formula>
    </cfRule>
  </conditionalFormatting>
  <conditionalFormatting sqref="P47:S48">
    <cfRule type="containsText" dxfId="131" priority="130" operator="containsText" text="Wins">
      <formula>NOT(ISERROR(SEARCH(("Wins"),(P47))))</formula>
    </cfRule>
  </conditionalFormatting>
  <conditionalFormatting sqref="P55:S56">
    <cfRule type="containsText" dxfId="130" priority="129" operator="containsText" text="Wins">
      <formula>NOT(ISERROR(SEARCH(("Wins"),(P55))))</formula>
    </cfRule>
  </conditionalFormatting>
  <conditionalFormatting sqref="P63:S64">
    <cfRule type="containsText" dxfId="129" priority="128" operator="containsText" text="Wins">
      <formula>NOT(ISERROR(SEARCH(("Wins"),(P63))))</formula>
    </cfRule>
  </conditionalFormatting>
  <conditionalFormatting sqref="Z39:AC40">
    <cfRule type="containsText" dxfId="128" priority="127" operator="containsText" text="Wins">
      <formula>NOT(ISERROR(SEARCH(("Wins"),(Z39))))</formula>
    </cfRule>
  </conditionalFormatting>
  <conditionalFormatting sqref="Z47:AC48">
    <cfRule type="containsText" dxfId="127" priority="126" operator="containsText" text="Wins">
      <formula>NOT(ISERROR(SEARCH(("Wins"),(Z47))))</formula>
    </cfRule>
  </conditionalFormatting>
  <conditionalFormatting sqref="Z55:AC56">
    <cfRule type="containsText" dxfId="126" priority="125" operator="containsText" text="Wins">
      <formula>NOT(ISERROR(SEARCH(("Wins"),(Z55))))</formula>
    </cfRule>
  </conditionalFormatting>
  <conditionalFormatting sqref="Z63:AC64">
    <cfRule type="containsText" dxfId="125" priority="124" operator="containsText" text="Wins">
      <formula>NOT(ISERROR(SEARCH(("Wins"),(Z63))))</formula>
    </cfRule>
  </conditionalFormatting>
  <conditionalFormatting sqref="AJ39:AM40">
    <cfRule type="containsText" dxfId="124" priority="123" operator="containsText" text="Wins">
      <formula>NOT(ISERROR(SEARCH(("Wins"),(AJ39))))</formula>
    </cfRule>
  </conditionalFormatting>
  <conditionalFormatting sqref="AJ47:AM48">
    <cfRule type="containsText" dxfId="123" priority="122" operator="containsText" text="Wins">
      <formula>NOT(ISERROR(SEARCH(("Wins"),(AJ47))))</formula>
    </cfRule>
  </conditionalFormatting>
  <conditionalFormatting sqref="AJ55:AM56">
    <cfRule type="containsText" dxfId="122" priority="121" operator="containsText" text="Wins">
      <formula>NOT(ISERROR(SEARCH(("Wins"),(AJ55))))</formula>
    </cfRule>
  </conditionalFormatting>
  <conditionalFormatting sqref="AJ63:AM64">
    <cfRule type="containsText" dxfId="121" priority="120" operator="containsText" text="Wins">
      <formula>NOT(ISERROR(SEARCH(("Wins"),(AJ63))))</formula>
    </cfRule>
  </conditionalFormatting>
  <conditionalFormatting sqref="AT7:AW8 AT15:AW16 AT23:AW24 AT31:AW32">
    <cfRule type="containsText" dxfId="120" priority="119" operator="containsText" text="Wins">
      <formula>NOT(ISERROR(SEARCH(("Wins"),(AT7))))</formula>
    </cfRule>
  </conditionalFormatting>
  <conditionalFormatting sqref="AT39:AW40">
    <cfRule type="containsText" dxfId="119" priority="118" operator="containsText" text="Wins">
      <formula>NOT(ISERROR(SEARCH(("Wins"),(AT39))))</formula>
    </cfRule>
  </conditionalFormatting>
  <conditionalFormatting sqref="AT47:AW48">
    <cfRule type="containsText" dxfId="118" priority="117" operator="containsText" text="Wins">
      <formula>NOT(ISERROR(SEARCH(("Wins"),(AT47))))</formula>
    </cfRule>
  </conditionalFormatting>
  <conditionalFormatting sqref="AT55:AW56">
    <cfRule type="containsText" dxfId="117" priority="116" operator="containsText" text="Wins">
      <formula>NOT(ISERROR(SEARCH(("Wins"),(AT55))))</formula>
    </cfRule>
  </conditionalFormatting>
  <conditionalFormatting sqref="AT63:AW64">
    <cfRule type="containsText" dxfId="116" priority="115" operator="containsText" text="Wins">
      <formula>NOT(ISERROR(SEARCH(("Wins"),(AT63))))</formula>
    </cfRule>
  </conditionalFormatting>
  <conditionalFormatting sqref="B69:E70 L69:O70">
    <cfRule type="cellIs" dxfId="115" priority="110" operator="between">
      <formula>0.4</formula>
      <formula>0.7</formula>
    </cfRule>
  </conditionalFormatting>
  <conditionalFormatting sqref="B69:E70 L69:O70">
    <cfRule type="cellIs" dxfId="114" priority="111" operator="between">
      <formula>0.3</formula>
      <formula>0.4</formula>
    </cfRule>
  </conditionalFormatting>
  <conditionalFormatting sqref="A71:E72 U71:Y72 J71:O72 AD71:AI72">
    <cfRule type="containsText" dxfId="113" priority="112" operator="containsText" text="Wins">
      <formula>NOT(ISERROR(SEARCH(("Wins"),(A71))))</formula>
    </cfRule>
  </conditionalFormatting>
  <conditionalFormatting sqref="V69:Y70 AF69:AI70">
    <cfRule type="cellIs" dxfId="112" priority="108" operator="between">
      <formula>0.4</formula>
      <formula>0.7</formula>
    </cfRule>
  </conditionalFormatting>
  <conditionalFormatting sqref="V69:Y70 AF69:AI70">
    <cfRule type="cellIs" dxfId="111" priority="109" operator="between">
      <formula>0.3</formula>
      <formula>0.4</formula>
    </cfRule>
  </conditionalFormatting>
  <conditionalFormatting sqref="AO71:AS72">
    <cfRule type="containsText" dxfId="110" priority="107" operator="containsText" text="Wins">
      <formula>NOT(ISERROR(SEARCH(("Wins"),(AO71))))</formula>
    </cfRule>
  </conditionalFormatting>
  <conditionalFormatting sqref="AP69:AS70">
    <cfRule type="cellIs" dxfId="109" priority="105" operator="between">
      <formula>0.4</formula>
      <formula>0.7</formula>
    </cfRule>
  </conditionalFormatting>
  <conditionalFormatting sqref="AP69:AS70">
    <cfRule type="cellIs" dxfId="108" priority="106" operator="between">
      <formula>0.3</formula>
      <formula>0.4</formula>
    </cfRule>
  </conditionalFormatting>
  <conditionalFormatting sqref="B77:E78 L77:O78">
    <cfRule type="cellIs" dxfId="107" priority="102" operator="between">
      <formula>0.4</formula>
      <formula>0.7</formula>
    </cfRule>
  </conditionalFormatting>
  <conditionalFormatting sqref="B77:E78 L77:O78">
    <cfRule type="cellIs" dxfId="106" priority="103" operator="between">
      <formula>0.3</formula>
      <formula>0.4</formula>
    </cfRule>
  </conditionalFormatting>
  <conditionalFormatting sqref="A79:E80 U79:Y80 J79:O80 AD79:AI80">
    <cfRule type="containsText" dxfId="105" priority="104" operator="containsText" text="Wins">
      <formula>NOT(ISERROR(SEARCH(("Wins"),(A79))))</formula>
    </cfRule>
  </conditionalFormatting>
  <conditionalFormatting sqref="V77:Y78 AF77:AI78">
    <cfRule type="cellIs" dxfId="104" priority="100" operator="between">
      <formula>0.4</formula>
      <formula>0.7</formula>
    </cfRule>
  </conditionalFormatting>
  <conditionalFormatting sqref="V77:Y78 AF77:AI78">
    <cfRule type="cellIs" dxfId="103" priority="101" operator="between">
      <formula>0.3</formula>
      <formula>0.4</formula>
    </cfRule>
  </conditionalFormatting>
  <conditionalFormatting sqref="AO79:AS80">
    <cfRule type="containsText" dxfId="102" priority="99" operator="containsText" text="Wins">
      <formula>NOT(ISERROR(SEARCH(("Wins"),(AO79))))</formula>
    </cfRule>
  </conditionalFormatting>
  <conditionalFormatting sqref="AP77:AS78">
    <cfRule type="cellIs" dxfId="101" priority="97" operator="between">
      <formula>0.4</formula>
      <formula>0.7</formula>
    </cfRule>
  </conditionalFormatting>
  <conditionalFormatting sqref="AP77:AS78">
    <cfRule type="cellIs" dxfId="100" priority="98" operator="between">
      <formula>0.3</formula>
      <formula>0.4</formula>
    </cfRule>
  </conditionalFormatting>
  <conditionalFormatting sqref="A69:XFD70 A77:XFD78">
    <cfRule type="cellIs" dxfId="99" priority="113" operator="between">
      <formula>0.4</formula>
      <formula>0.7</formula>
    </cfRule>
    <cfRule type="cellIs" dxfId="98" priority="114" operator="between">
      <formula>0.25</formula>
      <formula>0.4</formula>
    </cfRule>
  </conditionalFormatting>
  <conditionalFormatting sqref="F71:I72">
    <cfRule type="containsText" dxfId="97" priority="96" operator="containsText" text="Wins">
      <formula>NOT(ISERROR(SEARCH(("Wins"),(F71))))</formula>
    </cfRule>
  </conditionalFormatting>
  <conditionalFormatting sqref="F79:I80">
    <cfRule type="containsText" dxfId="96" priority="95" operator="containsText" text="Wins">
      <formula>NOT(ISERROR(SEARCH(("Wins"),(F79))))</formula>
    </cfRule>
  </conditionalFormatting>
  <conditionalFormatting sqref="P71:S72">
    <cfRule type="containsText" dxfId="95" priority="94" operator="containsText" text="Wins">
      <formula>NOT(ISERROR(SEARCH(("Wins"),(P71))))</formula>
    </cfRule>
  </conditionalFormatting>
  <conditionalFormatting sqref="P79:S80">
    <cfRule type="containsText" dxfId="94" priority="93" operator="containsText" text="Wins">
      <formula>NOT(ISERROR(SEARCH(("Wins"),(P79))))</formula>
    </cfRule>
  </conditionalFormatting>
  <conditionalFormatting sqref="Z71:AC72">
    <cfRule type="containsText" dxfId="93" priority="92" operator="containsText" text="Wins">
      <formula>NOT(ISERROR(SEARCH(("Wins"),(Z71))))</formula>
    </cfRule>
  </conditionalFormatting>
  <conditionalFormatting sqref="Z79:AC80">
    <cfRule type="containsText" dxfId="92" priority="91" operator="containsText" text="Wins">
      <formula>NOT(ISERROR(SEARCH(("Wins"),(Z79))))</formula>
    </cfRule>
  </conditionalFormatting>
  <conditionalFormatting sqref="AJ71:AM72">
    <cfRule type="containsText" dxfId="91" priority="90" operator="containsText" text="Wins">
      <formula>NOT(ISERROR(SEARCH(("Wins"),(AJ71))))</formula>
    </cfRule>
  </conditionalFormatting>
  <conditionalFormatting sqref="AJ79:AM80">
    <cfRule type="containsText" dxfId="90" priority="89" operator="containsText" text="Wins">
      <formula>NOT(ISERROR(SEARCH(("Wins"),(AJ79))))</formula>
    </cfRule>
  </conditionalFormatting>
  <conditionalFormatting sqref="AT71:AW72">
    <cfRule type="containsText" dxfId="89" priority="88" operator="containsText" text="Wins">
      <formula>NOT(ISERROR(SEARCH(("Wins"),(AT71))))</formula>
    </cfRule>
  </conditionalFormatting>
  <conditionalFormatting sqref="AT79:AW80">
    <cfRule type="containsText" dxfId="88" priority="87" operator="containsText" text="Wins">
      <formula>NOT(ISERROR(SEARCH(("Wins"),(AT79))))</formula>
    </cfRule>
  </conditionalFormatting>
  <conditionalFormatting sqref="B85:E86 L85:O86">
    <cfRule type="cellIs" dxfId="87" priority="82" operator="between">
      <formula>0.4</formula>
      <formula>0.7</formula>
    </cfRule>
  </conditionalFormatting>
  <conditionalFormatting sqref="B85:E86 L85:O86">
    <cfRule type="cellIs" dxfId="86" priority="83" operator="between">
      <formula>0.3</formula>
      <formula>0.4</formula>
    </cfRule>
  </conditionalFormatting>
  <conditionalFormatting sqref="A87:E88 U87:Y88 J87:O88 AD87:AI88">
    <cfRule type="containsText" dxfId="85" priority="84" operator="containsText" text="Wins">
      <formula>NOT(ISERROR(SEARCH(("Wins"),(A87))))</formula>
    </cfRule>
  </conditionalFormatting>
  <conditionalFormatting sqref="V85:Y86 AF85:AI86">
    <cfRule type="cellIs" dxfId="84" priority="80" operator="between">
      <formula>0.4</formula>
      <formula>0.7</formula>
    </cfRule>
  </conditionalFormatting>
  <conditionalFormatting sqref="V85:Y86 AF85:AI86">
    <cfRule type="cellIs" dxfId="83" priority="81" operator="between">
      <formula>0.3</formula>
      <formula>0.4</formula>
    </cfRule>
  </conditionalFormatting>
  <conditionalFormatting sqref="AO87:AS88">
    <cfRule type="containsText" dxfId="82" priority="79" operator="containsText" text="Wins">
      <formula>NOT(ISERROR(SEARCH(("Wins"),(AO87))))</formula>
    </cfRule>
  </conditionalFormatting>
  <conditionalFormatting sqref="AP85:AS86">
    <cfRule type="cellIs" dxfId="81" priority="77" operator="between">
      <formula>0.4</formula>
      <formula>0.7</formula>
    </cfRule>
  </conditionalFormatting>
  <conditionalFormatting sqref="AP85:AS86">
    <cfRule type="cellIs" dxfId="80" priority="78" operator="between">
      <formula>0.3</formula>
      <formula>0.4</formula>
    </cfRule>
  </conditionalFormatting>
  <conditionalFormatting sqref="B93:E94 L93:O94">
    <cfRule type="cellIs" dxfId="79" priority="74" operator="between">
      <formula>0.4</formula>
      <formula>0.7</formula>
    </cfRule>
  </conditionalFormatting>
  <conditionalFormatting sqref="B93:E94 L93:O94">
    <cfRule type="cellIs" dxfId="78" priority="75" operator="between">
      <formula>0.3</formula>
      <formula>0.4</formula>
    </cfRule>
  </conditionalFormatting>
  <conditionalFormatting sqref="A95:E96 U95:Y96 J95:O96 AD95:AI96">
    <cfRule type="containsText" dxfId="77" priority="76" operator="containsText" text="Wins">
      <formula>NOT(ISERROR(SEARCH(("Wins"),(A95))))</formula>
    </cfRule>
  </conditionalFormatting>
  <conditionalFormatting sqref="V93:Y94 AF93:AI94">
    <cfRule type="cellIs" dxfId="76" priority="72" operator="between">
      <formula>0.4</formula>
      <formula>0.7</formula>
    </cfRule>
  </conditionalFormatting>
  <conditionalFormatting sqref="V93:Y94 AF93:AI94">
    <cfRule type="cellIs" dxfId="75" priority="73" operator="between">
      <formula>0.3</formula>
      <formula>0.4</formula>
    </cfRule>
  </conditionalFormatting>
  <conditionalFormatting sqref="AO95:AS96">
    <cfRule type="containsText" dxfId="74" priority="71" operator="containsText" text="Wins">
      <formula>NOT(ISERROR(SEARCH(("Wins"),(AO95))))</formula>
    </cfRule>
  </conditionalFormatting>
  <conditionalFormatting sqref="AP93:AS94">
    <cfRule type="cellIs" dxfId="73" priority="69" operator="between">
      <formula>0.4</formula>
      <formula>0.7</formula>
    </cfRule>
  </conditionalFormatting>
  <conditionalFormatting sqref="AP93:AS94">
    <cfRule type="cellIs" dxfId="72" priority="70" operator="between">
      <formula>0.3</formula>
      <formula>0.4</formula>
    </cfRule>
  </conditionalFormatting>
  <conditionalFormatting sqref="A85:XFD86 A93:XFD94">
    <cfRule type="cellIs" dxfId="71" priority="85" operator="between">
      <formula>0.4</formula>
      <formula>0.7</formula>
    </cfRule>
    <cfRule type="cellIs" dxfId="70" priority="86" operator="between">
      <formula>0.25</formula>
      <formula>0.4</formula>
    </cfRule>
  </conditionalFormatting>
  <conditionalFormatting sqref="F87:I88">
    <cfRule type="containsText" dxfId="69" priority="68" operator="containsText" text="Wins">
      <formula>NOT(ISERROR(SEARCH(("Wins"),(F87))))</formula>
    </cfRule>
  </conditionalFormatting>
  <conditionalFormatting sqref="F95:I96">
    <cfRule type="containsText" dxfId="68" priority="67" operator="containsText" text="Wins">
      <formula>NOT(ISERROR(SEARCH(("Wins"),(F95))))</formula>
    </cfRule>
  </conditionalFormatting>
  <conditionalFormatting sqref="P87:S88">
    <cfRule type="containsText" dxfId="67" priority="66" operator="containsText" text="Wins">
      <formula>NOT(ISERROR(SEARCH(("Wins"),(P87))))</formula>
    </cfRule>
  </conditionalFormatting>
  <conditionalFormatting sqref="P95:S96">
    <cfRule type="containsText" dxfId="66" priority="65" operator="containsText" text="Wins">
      <formula>NOT(ISERROR(SEARCH(("Wins"),(P95))))</formula>
    </cfRule>
  </conditionalFormatting>
  <conditionalFormatting sqref="Z87:AC88">
    <cfRule type="containsText" dxfId="65" priority="64" operator="containsText" text="Wins">
      <formula>NOT(ISERROR(SEARCH(("Wins"),(Z87))))</formula>
    </cfRule>
  </conditionalFormatting>
  <conditionalFormatting sqref="Z95:AC96">
    <cfRule type="containsText" dxfId="64" priority="63" operator="containsText" text="Wins">
      <formula>NOT(ISERROR(SEARCH(("Wins"),(Z95))))</formula>
    </cfRule>
  </conditionalFormatting>
  <conditionalFormatting sqref="AJ87:AM88">
    <cfRule type="containsText" dxfId="63" priority="62" operator="containsText" text="Wins">
      <formula>NOT(ISERROR(SEARCH(("Wins"),(AJ87))))</formula>
    </cfRule>
  </conditionalFormatting>
  <conditionalFormatting sqref="AJ95:AM96">
    <cfRule type="containsText" dxfId="62" priority="61" operator="containsText" text="Wins">
      <formula>NOT(ISERROR(SEARCH(("Wins"),(AJ95))))</formula>
    </cfRule>
  </conditionalFormatting>
  <conditionalFormatting sqref="AT87:AW88">
    <cfRule type="containsText" dxfId="61" priority="60" operator="containsText" text="Wins">
      <formula>NOT(ISERROR(SEARCH(("Wins"),(AT87))))</formula>
    </cfRule>
  </conditionalFormatting>
  <conditionalFormatting sqref="AT95:AW96">
    <cfRule type="containsText" dxfId="60" priority="59" operator="containsText" text="Wins">
      <formula>NOT(ISERROR(SEARCH(("Wins"),(AT95))))</formula>
    </cfRule>
  </conditionalFormatting>
  <conditionalFormatting sqref="B101:E102 L101:O102">
    <cfRule type="cellIs" dxfId="59" priority="54" operator="between">
      <formula>0.4</formula>
      <formula>0.7</formula>
    </cfRule>
  </conditionalFormatting>
  <conditionalFormatting sqref="B101:E102 L101:O102">
    <cfRule type="cellIs" dxfId="58" priority="55" operator="between">
      <formula>0.3</formula>
      <formula>0.4</formula>
    </cfRule>
  </conditionalFormatting>
  <conditionalFormatting sqref="A103:E104 U103:Y104 J103:O104 AD103:AI104">
    <cfRule type="containsText" dxfId="57" priority="56" operator="containsText" text="Wins">
      <formula>NOT(ISERROR(SEARCH(("Wins"),(A103))))</formula>
    </cfRule>
  </conditionalFormatting>
  <conditionalFormatting sqref="V101:Y102 AF101:AI102">
    <cfRule type="cellIs" dxfId="56" priority="52" operator="between">
      <formula>0.4</formula>
      <formula>0.7</formula>
    </cfRule>
  </conditionalFormatting>
  <conditionalFormatting sqref="V101:Y102 AF101:AI102">
    <cfRule type="cellIs" dxfId="55" priority="53" operator="between">
      <formula>0.3</formula>
      <formula>0.4</formula>
    </cfRule>
  </conditionalFormatting>
  <conditionalFormatting sqref="AO103:AS104">
    <cfRule type="containsText" dxfId="54" priority="51" operator="containsText" text="Wins">
      <formula>NOT(ISERROR(SEARCH(("Wins"),(AO103))))</formula>
    </cfRule>
  </conditionalFormatting>
  <conditionalFormatting sqref="AP101:AS102">
    <cfRule type="cellIs" dxfId="53" priority="49" operator="between">
      <formula>0.4</formula>
      <formula>0.7</formula>
    </cfRule>
  </conditionalFormatting>
  <conditionalFormatting sqref="AP101:AS102">
    <cfRule type="cellIs" dxfId="52" priority="50" operator="between">
      <formula>0.3</formula>
      <formula>0.4</formula>
    </cfRule>
  </conditionalFormatting>
  <conditionalFormatting sqref="B109:E110 L109:O110">
    <cfRule type="cellIs" dxfId="51" priority="46" operator="between">
      <formula>0.4</formula>
      <formula>0.7</formula>
    </cfRule>
  </conditionalFormatting>
  <conditionalFormatting sqref="B109:E110 L109:O110">
    <cfRule type="cellIs" dxfId="50" priority="47" operator="between">
      <formula>0.3</formula>
      <formula>0.4</formula>
    </cfRule>
  </conditionalFormatting>
  <conditionalFormatting sqref="A111:E112 U111:Y112 J111:O112 AD111:AI112">
    <cfRule type="containsText" dxfId="49" priority="48" operator="containsText" text="Wins">
      <formula>NOT(ISERROR(SEARCH(("Wins"),(A111))))</formula>
    </cfRule>
  </conditionalFormatting>
  <conditionalFormatting sqref="V109:Y110 AF109:AI110">
    <cfRule type="cellIs" dxfId="48" priority="44" operator="between">
      <formula>0.4</formula>
      <formula>0.7</formula>
    </cfRule>
  </conditionalFormatting>
  <conditionalFormatting sqref="V109:Y110 AF109:AI110">
    <cfRule type="cellIs" dxfId="47" priority="45" operator="between">
      <formula>0.3</formula>
      <formula>0.4</formula>
    </cfRule>
  </conditionalFormatting>
  <conditionalFormatting sqref="AO111:AS112">
    <cfRule type="containsText" dxfId="46" priority="43" operator="containsText" text="Wins">
      <formula>NOT(ISERROR(SEARCH(("Wins"),(AO111))))</formula>
    </cfRule>
  </conditionalFormatting>
  <conditionalFormatting sqref="AP109:AS110">
    <cfRule type="cellIs" dxfId="45" priority="41" operator="between">
      <formula>0.4</formula>
      <formula>0.7</formula>
    </cfRule>
  </conditionalFormatting>
  <conditionalFormatting sqref="AP109:AS110">
    <cfRule type="cellIs" dxfId="44" priority="42" operator="between">
      <formula>0.3</formula>
      <formula>0.4</formula>
    </cfRule>
  </conditionalFormatting>
  <conditionalFormatting sqref="A101:XFD102 A109:XFD110">
    <cfRule type="cellIs" dxfId="43" priority="57" operator="between">
      <formula>0.4</formula>
      <formula>0.7</formula>
    </cfRule>
    <cfRule type="cellIs" dxfId="42" priority="58" operator="between">
      <formula>0.25</formula>
      <formula>0.4</formula>
    </cfRule>
  </conditionalFormatting>
  <conditionalFormatting sqref="F103:I104">
    <cfRule type="containsText" dxfId="41" priority="40" operator="containsText" text="Wins">
      <formula>NOT(ISERROR(SEARCH(("Wins"),(F103))))</formula>
    </cfRule>
  </conditionalFormatting>
  <conditionalFormatting sqref="F111:I112">
    <cfRule type="containsText" dxfId="40" priority="39" operator="containsText" text="Wins">
      <formula>NOT(ISERROR(SEARCH(("Wins"),(F111))))</formula>
    </cfRule>
  </conditionalFormatting>
  <conditionalFormatting sqref="P103:S104">
    <cfRule type="containsText" dxfId="39" priority="38" operator="containsText" text="Wins">
      <formula>NOT(ISERROR(SEARCH(("Wins"),(P103))))</formula>
    </cfRule>
  </conditionalFormatting>
  <conditionalFormatting sqref="P111:S112">
    <cfRule type="containsText" dxfId="38" priority="37" operator="containsText" text="Wins">
      <formula>NOT(ISERROR(SEARCH(("Wins"),(P111))))</formula>
    </cfRule>
  </conditionalFormatting>
  <conditionalFormatting sqref="Z103:AC104">
    <cfRule type="containsText" dxfId="37" priority="36" operator="containsText" text="Wins">
      <formula>NOT(ISERROR(SEARCH(("Wins"),(Z103))))</formula>
    </cfRule>
  </conditionalFormatting>
  <conditionalFormatting sqref="Z111:AC112">
    <cfRule type="containsText" dxfId="36" priority="35" operator="containsText" text="Wins">
      <formula>NOT(ISERROR(SEARCH(("Wins"),(Z111))))</formula>
    </cfRule>
  </conditionalFormatting>
  <conditionalFormatting sqref="AJ103:AM104">
    <cfRule type="containsText" dxfId="35" priority="34" operator="containsText" text="Wins">
      <formula>NOT(ISERROR(SEARCH(("Wins"),(AJ103))))</formula>
    </cfRule>
  </conditionalFormatting>
  <conditionalFormatting sqref="AJ111:AM112">
    <cfRule type="containsText" dxfId="34" priority="33" operator="containsText" text="Wins">
      <formula>NOT(ISERROR(SEARCH(("Wins"),(AJ111))))</formula>
    </cfRule>
  </conditionalFormatting>
  <conditionalFormatting sqref="AT103:AW104">
    <cfRule type="containsText" dxfId="33" priority="32" operator="containsText" text="Wins">
      <formula>NOT(ISERROR(SEARCH(("Wins"),(AT103))))</formula>
    </cfRule>
  </conditionalFormatting>
  <conditionalFormatting sqref="AT111:AW112">
    <cfRule type="containsText" dxfId="32" priority="31" operator="containsText" text="Wins">
      <formula>NOT(ISERROR(SEARCH(("Wins"),(AT111))))</formula>
    </cfRule>
  </conditionalFormatting>
  <conditionalFormatting sqref="B117:E118 L117:O118">
    <cfRule type="cellIs" dxfId="31" priority="26" operator="between">
      <formula>0.4</formula>
      <formula>0.7</formula>
    </cfRule>
  </conditionalFormatting>
  <conditionalFormatting sqref="B117:E118 L117:O118">
    <cfRule type="cellIs" dxfId="30" priority="27" operator="between">
      <formula>0.3</formula>
      <formula>0.4</formula>
    </cfRule>
  </conditionalFormatting>
  <conditionalFormatting sqref="A119:E120 U119:Y120 J119:O120 AD119:AI120">
    <cfRule type="containsText" dxfId="29" priority="28" operator="containsText" text="Wins">
      <formula>NOT(ISERROR(SEARCH(("Wins"),(A119))))</formula>
    </cfRule>
  </conditionalFormatting>
  <conditionalFormatting sqref="V117:Y118 AF117:AI118">
    <cfRule type="cellIs" dxfId="28" priority="24" operator="between">
      <formula>0.4</formula>
      <formula>0.7</formula>
    </cfRule>
  </conditionalFormatting>
  <conditionalFormatting sqref="V117:Y118 AF117:AI118">
    <cfRule type="cellIs" dxfId="27" priority="25" operator="between">
      <formula>0.3</formula>
      <formula>0.4</formula>
    </cfRule>
  </conditionalFormatting>
  <conditionalFormatting sqref="AO119:AS120">
    <cfRule type="containsText" dxfId="26" priority="23" operator="containsText" text="Wins">
      <formula>NOT(ISERROR(SEARCH(("Wins"),(AO119))))</formula>
    </cfRule>
  </conditionalFormatting>
  <conditionalFormatting sqref="AP117:AS118">
    <cfRule type="cellIs" dxfId="25" priority="21" operator="between">
      <formula>0.4</formula>
      <formula>0.7</formula>
    </cfRule>
  </conditionalFormatting>
  <conditionalFormatting sqref="AP117:AS118">
    <cfRule type="cellIs" dxfId="24" priority="22" operator="between">
      <formula>0.3</formula>
      <formula>0.4</formula>
    </cfRule>
  </conditionalFormatting>
  <conditionalFormatting sqref="A117:XFD118">
    <cfRule type="cellIs" dxfId="23" priority="29" operator="between">
      <formula>0.4</formula>
      <formula>0.7</formula>
    </cfRule>
    <cfRule type="cellIs" dxfId="22" priority="30" operator="between">
      <formula>0.25</formula>
      <formula>0.4</formula>
    </cfRule>
  </conditionalFormatting>
  <conditionalFormatting sqref="F119:I120">
    <cfRule type="containsText" dxfId="21" priority="20" operator="containsText" text="Wins">
      <formula>NOT(ISERROR(SEARCH(("Wins"),(F119))))</formula>
    </cfRule>
  </conditionalFormatting>
  <conditionalFormatting sqref="P119:S120">
    <cfRule type="containsText" dxfId="20" priority="19" operator="containsText" text="Wins">
      <formula>NOT(ISERROR(SEARCH(("Wins"),(P119))))</formula>
    </cfRule>
  </conditionalFormatting>
  <conditionalFormatting sqref="Z119:AC120">
    <cfRule type="containsText" dxfId="19" priority="18" operator="containsText" text="Wins">
      <formula>NOT(ISERROR(SEARCH(("Wins"),(Z119))))</formula>
    </cfRule>
  </conditionalFormatting>
  <conditionalFormatting sqref="AJ119:AM120">
    <cfRule type="containsText" dxfId="18" priority="17" operator="containsText" text="Wins">
      <formula>NOT(ISERROR(SEARCH(("Wins"),(AJ119))))</formula>
    </cfRule>
  </conditionalFormatting>
  <conditionalFormatting sqref="AT119:AW120">
    <cfRule type="containsText" dxfId="17" priority="16" operator="containsText" text="Wins">
      <formula>NOT(ISERROR(SEARCH(("Wins"),(AT119))))</formula>
    </cfRule>
  </conditionalFormatting>
  <conditionalFormatting sqref="B125:E126 L125:O126">
    <cfRule type="cellIs" dxfId="16" priority="11" operator="between">
      <formula>0.4</formula>
      <formula>0.7</formula>
    </cfRule>
  </conditionalFormatting>
  <conditionalFormatting sqref="B125:E126 L125:O126">
    <cfRule type="cellIs" dxfId="15" priority="12" operator="between">
      <formula>0.3</formula>
      <formula>0.4</formula>
    </cfRule>
  </conditionalFormatting>
  <conditionalFormatting sqref="A127:E128 U127:Y128 J127:O128 AD127:AI128">
    <cfRule type="containsText" dxfId="14" priority="13" operator="containsText" text="Wins">
      <formula>NOT(ISERROR(SEARCH(("Wins"),(A127))))</formula>
    </cfRule>
  </conditionalFormatting>
  <conditionalFormatting sqref="V125:Y126 AF125:AI126">
    <cfRule type="cellIs" dxfId="13" priority="9" operator="between">
      <formula>0.4</formula>
      <formula>0.7</formula>
    </cfRule>
  </conditionalFormatting>
  <conditionalFormatting sqref="V125:Y126 AF125:AI126">
    <cfRule type="cellIs" dxfId="12" priority="10" operator="between">
      <formula>0.3</formula>
      <formula>0.4</formula>
    </cfRule>
  </conditionalFormatting>
  <conditionalFormatting sqref="AO127:AS128">
    <cfRule type="containsText" dxfId="11" priority="8" operator="containsText" text="Wins">
      <formula>NOT(ISERROR(SEARCH(("Wins"),(AO127))))</formula>
    </cfRule>
  </conditionalFormatting>
  <conditionalFormatting sqref="AP125:AS126">
    <cfRule type="cellIs" dxfId="10" priority="6" operator="between">
      <formula>0.4</formula>
      <formula>0.7</formula>
    </cfRule>
  </conditionalFormatting>
  <conditionalFormatting sqref="AP125:AS126">
    <cfRule type="cellIs" dxfId="9" priority="7" operator="between">
      <formula>0.3</formula>
      <formula>0.4</formula>
    </cfRule>
  </conditionalFormatting>
  <conditionalFormatting sqref="A125:XFD126">
    <cfRule type="cellIs" dxfId="8" priority="14" operator="between">
      <formula>0.4</formula>
      <formula>0.7</formula>
    </cfRule>
    <cfRule type="cellIs" dxfId="7" priority="15" operator="between">
      <formula>0.25</formula>
      <formula>0.4</formula>
    </cfRule>
  </conditionalFormatting>
  <conditionalFormatting sqref="F127:I128">
    <cfRule type="containsText" dxfId="6" priority="5" operator="containsText" text="Wins">
      <formula>NOT(ISERROR(SEARCH(("Wins"),(F127))))</formula>
    </cfRule>
  </conditionalFormatting>
  <conditionalFormatting sqref="P127:S128">
    <cfRule type="containsText" dxfId="5" priority="4" operator="containsText" text="Wins">
      <formula>NOT(ISERROR(SEARCH(("Wins"),(P127))))</formula>
    </cfRule>
  </conditionalFormatting>
  <conditionalFormatting sqref="Z127:AC128">
    <cfRule type="containsText" dxfId="4" priority="3" operator="containsText" text="Wins">
      <formula>NOT(ISERROR(SEARCH(("Wins"),(Z127))))</formula>
    </cfRule>
  </conditionalFormatting>
  <conditionalFormatting sqref="AJ127:AM128">
    <cfRule type="containsText" dxfId="3" priority="2" operator="containsText" text="Wins">
      <formula>NOT(ISERROR(SEARCH(("Wins"),(AJ127))))</formula>
    </cfRule>
  </conditionalFormatting>
  <conditionalFormatting sqref="AT127:AW128">
    <cfRule type="containsText" dxfId="2" priority="1" operator="containsText" text="Wins">
      <formula>NOT(ISERROR(SEARCH(("Wins"),(AT127))))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240B1-DE0B-4B5B-8A20-9DAFB5D417C1}">
  <dimension ref="A1:H28"/>
  <sheetViews>
    <sheetView workbookViewId="0">
      <selection activeCell="M24" sqref="M24"/>
    </sheetView>
  </sheetViews>
  <sheetFormatPr defaultRowHeight="12.75" x14ac:dyDescent="0.2"/>
  <cols>
    <col min="1" max="1" width="9.140625" style="29"/>
    <col min="2" max="2" width="11" style="29" bestFit="1" customWidth="1"/>
    <col min="3" max="16384" width="9.140625" style="29"/>
  </cols>
  <sheetData>
    <row r="1" spans="1:8" x14ac:dyDescent="0.2">
      <c r="C1" s="29" t="s">
        <v>939</v>
      </c>
      <c r="D1" s="29" t="s">
        <v>938</v>
      </c>
      <c r="E1" s="29" t="s">
        <v>940</v>
      </c>
      <c r="F1" s="31" t="s">
        <v>929</v>
      </c>
    </row>
    <row r="2" spans="1:8" x14ac:dyDescent="0.2">
      <c r="A2" s="29">
        <v>1</v>
      </c>
      <c r="B2" s="29" t="s">
        <v>149</v>
      </c>
      <c r="C2" s="29">
        <v>11.5</v>
      </c>
      <c r="D2" s="29" t="s">
        <v>899</v>
      </c>
      <c r="E2" s="29" t="s">
        <v>343</v>
      </c>
      <c r="G2" s="29" t="str">
        <f t="shared" ref="G2:G22" si="0">IF(F2="","",IF(AND(D2="U",C2&gt;=F2),"Yes",IF(AND(D2="O",C2&lt;=F2),"Yes","No")))</f>
        <v/>
      </c>
      <c r="H2" s="29">
        <v>1</v>
      </c>
    </row>
    <row r="3" spans="1:8" x14ac:dyDescent="0.2">
      <c r="A3" s="29">
        <v>2</v>
      </c>
      <c r="B3" s="29" t="s">
        <v>547</v>
      </c>
      <c r="C3" s="29">
        <v>0.5</v>
      </c>
      <c r="D3" s="29" t="s">
        <v>901</v>
      </c>
      <c r="E3" s="29" t="s">
        <v>169</v>
      </c>
      <c r="G3" s="29" t="str">
        <f t="shared" si="0"/>
        <v/>
      </c>
      <c r="H3" s="29">
        <v>1</v>
      </c>
    </row>
    <row r="4" spans="1:8" x14ac:dyDescent="0.2">
      <c r="A4" s="29">
        <v>3</v>
      </c>
      <c r="B4" s="29" t="s">
        <v>900</v>
      </c>
      <c r="C4" s="29">
        <v>2.5</v>
      </c>
      <c r="D4" s="31" t="s">
        <v>899</v>
      </c>
      <c r="E4" s="29" t="s">
        <v>344</v>
      </c>
      <c r="G4" s="29" t="str">
        <f t="shared" si="0"/>
        <v/>
      </c>
    </row>
    <row r="5" spans="1:8" x14ac:dyDescent="0.2">
      <c r="A5" s="29">
        <v>4</v>
      </c>
      <c r="B5" s="29" t="s">
        <v>941</v>
      </c>
      <c r="C5" s="29">
        <v>1.5</v>
      </c>
      <c r="D5" s="29" t="s">
        <v>899</v>
      </c>
      <c r="E5" s="29" t="s">
        <v>169</v>
      </c>
      <c r="G5" s="29" t="str">
        <f t="shared" si="0"/>
        <v/>
      </c>
      <c r="H5" s="29">
        <v>1</v>
      </c>
    </row>
    <row r="6" spans="1:8" x14ac:dyDescent="0.2">
      <c r="A6" s="29">
        <v>5</v>
      </c>
      <c r="B6" s="29" t="s">
        <v>942</v>
      </c>
      <c r="C6" s="29">
        <v>2.5</v>
      </c>
      <c r="D6" s="29" t="s">
        <v>899</v>
      </c>
      <c r="E6" s="29" t="s">
        <v>344</v>
      </c>
      <c r="G6" s="29" t="str">
        <f t="shared" si="0"/>
        <v/>
      </c>
      <c r="H6" s="29">
        <v>1</v>
      </c>
    </row>
    <row r="7" spans="1:8" x14ac:dyDescent="0.2">
      <c r="A7" s="29">
        <v>6</v>
      </c>
      <c r="B7" s="29" t="s">
        <v>943</v>
      </c>
      <c r="C7" s="29">
        <v>3.5</v>
      </c>
      <c r="D7" s="29" t="s">
        <v>899</v>
      </c>
      <c r="E7" s="29" t="s">
        <v>169</v>
      </c>
      <c r="G7" s="29" t="str">
        <f t="shared" si="0"/>
        <v/>
      </c>
      <c r="H7" s="29">
        <v>1</v>
      </c>
    </row>
    <row r="8" spans="1:8" x14ac:dyDescent="0.2">
      <c r="A8" s="29">
        <v>7</v>
      </c>
      <c r="B8" s="29" t="s">
        <v>944</v>
      </c>
      <c r="C8" s="29">
        <v>7.5</v>
      </c>
      <c r="D8" s="29" t="s">
        <v>899</v>
      </c>
      <c r="E8" s="29" t="s">
        <v>344</v>
      </c>
      <c r="G8" s="29" t="str">
        <f t="shared" si="0"/>
        <v/>
      </c>
      <c r="H8" s="29">
        <v>1</v>
      </c>
    </row>
    <row r="9" spans="1:8" x14ac:dyDescent="0.2">
      <c r="A9" s="29">
        <v>8</v>
      </c>
      <c r="B9" s="29" t="s">
        <v>944</v>
      </c>
      <c r="C9" s="29">
        <v>7.5</v>
      </c>
      <c r="D9" s="29" t="s">
        <v>899</v>
      </c>
      <c r="E9" s="29" t="s">
        <v>343</v>
      </c>
      <c r="G9" s="29" t="str">
        <f t="shared" si="0"/>
        <v/>
      </c>
      <c r="H9" s="29">
        <v>1</v>
      </c>
    </row>
    <row r="10" spans="1:8" x14ac:dyDescent="0.2">
      <c r="A10" s="29">
        <v>9</v>
      </c>
      <c r="B10" s="29" t="s">
        <v>944</v>
      </c>
      <c r="C10" s="29">
        <v>1.5</v>
      </c>
      <c r="D10" s="31" t="s">
        <v>901</v>
      </c>
      <c r="E10" s="29" t="s">
        <v>169</v>
      </c>
      <c r="G10" s="29" t="str">
        <f t="shared" si="0"/>
        <v/>
      </c>
      <c r="H10" s="29">
        <v>1</v>
      </c>
    </row>
    <row r="11" spans="1:8" x14ac:dyDescent="0.2">
      <c r="A11" s="29">
        <v>10</v>
      </c>
      <c r="B11" s="29" t="s">
        <v>945</v>
      </c>
      <c r="C11" s="29">
        <v>1.5</v>
      </c>
      <c r="D11" s="29" t="s">
        <v>899</v>
      </c>
      <c r="E11" s="29" t="s">
        <v>169</v>
      </c>
      <c r="G11" s="29" t="str">
        <f t="shared" si="0"/>
        <v/>
      </c>
    </row>
    <row r="12" spans="1:8" x14ac:dyDescent="0.2">
      <c r="A12" s="29">
        <v>11</v>
      </c>
      <c r="B12" s="29" t="s">
        <v>946</v>
      </c>
      <c r="C12" s="29">
        <v>1.5</v>
      </c>
      <c r="D12" s="29" t="s">
        <v>899</v>
      </c>
      <c r="E12" s="29" t="s">
        <v>169</v>
      </c>
      <c r="G12" s="29" t="str">
        <f t="shared" si="0"/>
        <v/>
      </c>
      <c r="H12" s="29">
        <v>1</v>
      </c>
    </row>
    <row r="13" spans="1:8" x14ac:dyDescent="0.2">
      <c r="A13" s="29">
        <v>12</v>
      </c>
      <c r="B13" s="29" t="s">
        <v>947</v>
      </c>
      <c r="C13" s="29">
        <v>4.5</v>
      </c>
      <c r="D13" s="29" t="s">
        <v>899</v>
      </c>
      <c r="E13" s="29" t="s">
        <v>343</v>
      </c>
      <c r="G13" s="29" t="str">
        <f t="shared" si="0"/>
        <v/>
      </c>
      <c r="H13" s="29">
        <v>1</v>
      </c>
    </row>
    <row r="14" spans="1:8" x14ac:dyDescent="0.2">
      <c r="A14" s="29">
        <v>13</v>
      </c>
      <c r="G14" s="29" t="str">
        <f t="shared" si="0"/>
        <v/>
      </c>
    </row>
    <row r="15" spans="1:8" x14ac:dyDescent="0.2">
      <c r="A15" s="29">
        <v>14</v>
      </c>
      <c r="G15" s="29" t="str">
        <f t="shared" si="0"/>
        <v/>
      </c>
    </row>
    <row r="16" spans="1:8" x14ac:dyDescent="0.2">
      <c r="A16" s="29">
        <v>15</v>
      </c>
      <c r="G16" s="29" t="str">
        <f t="shared" si="0"/>
        <v/>
      </c>
    </row>
    <row r="17" spans="1:7" x14ac:dyDescent="0.2">
      <c r="A17" s="29">
        <v>16</v>
      </c>
      <c r="G17" s="29" t="str">
        <f t="shared" si="0"/>
        <v/>
      </c>
    </row>
    <row r="18" spans="1:7" x14ac:dyDescent="0.2">
      <c r="A18" s="29">
        <v>17</v>
      </c>
      <c r="G18" s="29" t="str">
        <f t="shared" si="0"/>
        <v/>
      </c>
    </row>
    <row r="19" spans="1:7" x14ac:dyDescent="0.2">
      <c r="A19" s="29">
        <v>18</v>
      </c>
      <c r="G19" s="29" t="str">
        <f t="shared" si="0"/>
        <v/>
      </c>
    </row>
    <row r="20" spans="1:7" x14ac:dyDescent="0.2">
      <c r="A20" s="29">
        <v>19</v>
      </c>
      <c r="G20" s="29" t="str">
        <f t="shared" si="0"/>
        <v/>
      </c>
    </row>
    <row r="21" spans="1:7" x14ac:dyDescent="0.2">
      <c r="A21" s="29">
        <v>20</v>
      </c>
      <c r="G21" s="29" t="str">
        <f t="shared" si="0"/>
        <v/>
      </c>
    </row>
    <row r="22" spans="1:7" x14ac:dyDescent="0.2">
      <c r="A22" s="29">
        <v>21</v>
      </c>
      <c r="G22" s="29" t="str">
        <f t="shared" si="0"/>
        <v/>
      </c>
    </row>
    <row r="23" spans="1:7" x14ac:dyDescent="0.2">
      <c r="A23" s="29">
        <v>22</v>
      </c>
      <c r="G23" s="29" t="str">
        <f>IF(F23="","",IF(AND(D23="U",C23&gt;=F23),"Yes",IF(AND(D23="O",C23&lt;=F23),"Yes","No")))</f>
        <v/>
      </c>
    </row>
    <row r="24" spans="1:7" x14ac:dyDescent="0.2">
      <c r="A24" s="29">
        <v>23</v>
      </c>
      <c r="B24" s="31"/>
      <c r="D24" s="31"/>
      <c r="E24" s="31"/>
      <c r="G24" s="29" t="str">
        <f>IF(F24="","",IF(AND(D24="U",C24&gt;=F24),"Yes",IF(AND(D24="O",C24&lt;=F24),"Yes","No")))</f>
        <v/>
      </c>
    </row>
    <row r="25" spans="1:7" x14ac:dyDescent="0.2">
      <c r="A25" s="29">
        <v>24</v>
      </c>
      <c r="G25" s="29" t="str">
        <f>IF(F25="","",IF(AND(D25="U",C25&gt;=F25),"Yes",IF(AND(D25="O",C25&lt;=F25),"Yes","No")))</f>
        <v/>
      </c>
    </row>
    <row r="26" spans="1:7" x14ac:dyDescent="0.2">
      <c r="A26" s="29">
        <v>25</v>
      </c>
      <c r="G26" s="29" t="str">
        <f>IF(F26="","",IF(AND(D26="U",C26&gt;=F26),"Yes",IF(AND(D26="O",C26&lt;=F26),"Yes","No")))</f>
        <v/>
      </c>
    </row>
    <row r="27" spans="1:7" x14ac:dyDescent="0.2">
      <c r="G27" s="33">
        <f>IFERROR(COUNTIF(G2:G26,"Yes")/(COUNTIF(G2:G26,"Yes")+COUNTIF(G2:G26,"No")),0)</f>
        <v>0</v>
      </c>
    </row>
    <row r="28" spans="1:7" x14ac:dyDescent="0.2">
      <c r="A28" s="34">
        <v>1</v>
      </c>
      <c r="B28" s="35">
        <v>559.91999999999996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8FC04-5EA4-4D89-BC55-AA5258DE94A2}">
  <dimension ref="A2:E302"/>
  <sheetViews>
    <sheetView workbookViewId="0">
      <selection activeCell="E4" sqref="E4"/>
    </sheetView>
  </sheetViews>
  <sheetFormatPr defaultRowHeight="12.75" x14ac:dyDescent="0.2"/>
  <cols>
    <col min="1" max="1" width="22.7109375" style="29" bestFit="1" customWidth="1"/>
    <col min="2" max="3" width="9.140625" style="29"/>
    <col min="4" max="4" width="9.140625" style="43"/>
    <col min="5" max="16384" width="9.140625" style="29"/>
  </cols>
  <sheetData>
    <row r="2" spans="1:5" s="30" customFormat="1" x14ac:dyDescent="0.2">
      <c r="A2" s="30" t="s">
        <v>0</v>
      </c>
      <c r="B2" s="30" t="s">
        <v>74</v>
      </c>
      <c r="C2" s="30" t="s">
        <v>6</v>
      </c>
      <c r="D2" s="44" t="s">
        <v>1768</v>
      </c>
      <c r="E2" s="30" t="s">
        <v>1769</v>
      </c>
    </row>
    <row r="3" spans="1:5" x14ac:dyDescent="0.2">
      <c r="A3" s="29" t="s">
        <v>659</v>
      </c>
      <c r="B3" s="29" t="s">
        <v>70</v>
      </c>
      <c r="C3" s="29">
        <v>9</v>
      </c>
      <c r="D3" s="43">
        <f>IFERROR(C3/E3,"")</f>
        <v>0.23684210526315788</v>
      </c>
      <c r="E3" s="29">
        <f>IFERROR(_xlfn.XLOOKUP(A3,Player_Per_Game_Table[Player],Player_Per_Game_Table[GS]),"")</f>
        <v>38</v>
      </c>
    </row>
    <row r="4" spans="1:5" x14ac:dyDescent="0.2">
      <c r="A4" s="29" t="s">
        <v>806</v>
      </c>
      <c r="B4" s="29" t="s">
        <v>70</v>
      </c>
      <c r="C4" s="29">
        <v>1</v>
      </c>
      <c r="D4" s="43" t="str">
        <f>IFERROR(C4/E4,"")</f>
        <v/>
      </c>
      <c r="E4" s="29">
        <f>IFERROR(_xlfn.XLOOKUP(A4,Player_Per_Game_Table[Player],Player_Per_Game_Table[GS]),"")</f>
        <v>0</v>
      </c>
    </row>
    <row r="5" spans="1:5" x14ac:dyDescent="0.2">
      <c r="A5" s="29" t="s">
        <v>1597</v>
      </c>
      <c r="B5" s="29" t="s">
        <v>70</v>
      </c>
      <c r="C5" s="29">
        <v>1</v>
      </c>
      <c r="D5" s="43" t="str">
        <f t="shared" ref="D5:D9" si="0">IFERROR(C5/E5,"")</f>
        <v/>
      </c>
      <c r="E5" s="29">
        <f>IFERROR(_xlfn.XLOOKUP(A5,Player_Per_Game_Table[Player],Player_Per_Game_Table[GS]),"")</f>
        <v>0</v>
      </c>
    </row>
    <row r="6" spans="1:5" x14ac:dyDescent="0.2">
      <c r="A6" s="29" t="s">
        <v>474</v>
      </c>
      <c r="B6" s="29" t="s">
        <v>70</v>
      </c>
      <c r="C6" s="29">
        <v>4</v>
      </c>
      <c r="D6" s="43">
        <f t="shared" si="0"/>
        <v>0.5714285714285714</v>
      </c>
      <c r="E6" s="29">
        <f>IFERROR(_xlfn.XLOOKUP(A6,Player_Per_Game_Table[Player],Player_Per_Game_Table[GS]),"")</f>
        <v>7</v>
      </c>
    </row>
    <row r="7" spans="1:5" x14ac:dyDescent="0.2">
      <c r="A7" s="29" t="s">
        <v>668</v>
      </c>
      <c r="B7" s="29" t="s">
        <v>70</v>
      </c>
      <c r="C7" s="29">
        <v>2</v>
      </c>
      <c r="D7" s="43">
        <f t="shared" si="0"/>
        <v>6.8965517241379309E-2</v>
      </c>
      <c r="E7" s="29">
        <f>IFERROR(_xlfn.XLOOKUP(A7,Player_Per_Game_Table[Player],Player_Per_Game_Table[GS]),"")</f>
        <v>29</v>
      </c>
    </row>
    <row r="8" spans="1:5" x14ac:dyDescent="0.2">
      <c r="A8" s="29" t="s">
        <v>1667</v>
      </c>
      <c r="B8" s="29" t="s">
        <v>70</v>
      </c>
      <c r="C8" s="29">
        <v>4</v>
      </c>
      <c r="D8" s="43">
        <f t="shared" si="0"/>
        <v>4</v>
      </c>
      <c r="E8" s="29">
        <f>IFERROR(_xlfn.XLOOKUP(A8,Player_Per_Game_Table[Player],Player_Per_Game_Table[GS]),"")</f>
        <v>1</v>
      </c>
    </row>
    <row r="9" spans="1:5" x14ac:dyDescent="0.2">
      <c r="A9" s="29" t="s">
        <v>397</v>
      </c>
      <c r="B9" s="29" t="s">
        <v>70</v>
      </c>
      <c r="C9" s="29">
        <v>5</v>
      </c>
      <c r="D9" s="43">
        <f t="shared" si="0"/>
        <v>0.14705882352941177</v>
      </c>
      <c r="E9" s="29">
        <f>IFERROR(_xlfn.XLOOKUP(A9,Player_Per_Game_Table[Player],Player_Per_Game_Table[GS]),"")</f>
        <v>34</v>
      </c>
    </row>
    <row r="10" spans="1:5" x14ac:dyDescent="0.2">
      <c r="A10" s="29" t="s">
        <v>1716</v>
      </c>
      <c r="C10" s="29">
        <f>SUM(C3:C9)</f>
        <v>26</v>
      </c>
      <c r="D10" s="43">
        <f>SUM(D3:D9)</f>
        <v>5.0242950174625207</v>
      </c>
      <c r="E10" s="29">
        <f>SUM(E3:E9)</f>
        <v>109</v>
      </c>
    </row>
    <row r="12" spans="1:5" x14ac:dyDescent="0.2">
      <c r="A12" s="29" t="s">
        <v>453</v>
      </c>
      <c r="B12" s="29" t="s">
        <v>23</v>
      </c>
      <c r="C12" s="29">
        <v>6</v>
      </c>
      <c r="D12" s="43">
        <f>IFERROR(C12/E12,"")</f>
        <v>0.16216216216216217</v>
      </c>
      <c r="E12" s="29">
        <f>IFERROR(_xlfn.XLOOKUP(A12,Player_Per_Game_Table[Player],Player_Per_Game_Table[GS]),"")</f>
        <v>37</v>
      </c>
    </row>
    <row r="13" spans="1:5" x14ac:dyDescent="0.2">
      <c r="A13" s="29" t="s">
        <v>569</v>
      </c>
      <c r="B13" s="29" t="s">
        <v>23</v>
      </c>
      <c r="C13" s="29">
        <v>2</v>
      </c>
      <c r="D13" s="43">
        <f>IFERROR(C13/E13,"")</f>
        <v>6.0606060606060608E-2</v>
      </c>
      <c r="E13" s="29">
        <f>IFERROR(_xlfn.XLOOKUP(A13,Player_Per_Game_Table[Player],Player_Per_Game_Table[GS]),"")</f>
        <v>33</v>
      </c>
    </row>
    <row r="14" spans="1:5" x14ac:dyDescent="0.2">
      <c r="A14" s="29" t="s">
        <v>719</v>
      </c>
      <c r="B14" s="29" t="s">
        <v>23</v>
      </c>
      <c r="C14" s="29">
        <v>5</v>
      </c>
      <c r="D14" s="43">
        <f t="shared" ref="D14:D18" si="1">IFERROR(C14/E14,"")</f>
        <v>0.13513513513513514</v>
      </c>
      <c r="E14" s="29">
        <f>IFERROR(_xlfn.XLOOKUP(A14,Player_Per_Game_Table[Player],Player_Per_Game_Table[GS]),"")</f>
        <v>37</v>
      </c>
    </row>
    <row r="15" spans="1:5" x14ac:dyDescent="0.2">
      <c r="A15" s="29" t="s">
        <v>730</v>
      </c>
      <c r="B15" s="29" t="s">
        <v>23</v>
      </c>
      <c r="C15" s="29">
        <v>1</v>
      </c>
      <c r="D15" s="43" t="str">
        <f t="shared" si="1"/>
        <v/>
      </c>
      <c r="E15" s="29">
        <f>IFERROR(_xlfn.XLOOKUP(A15,Player_Per_Game_Table[Player],Player_Per_Game_Table[GS]),"")</f>
        <v>0</v>
      </c>
    </row>
    <row r="16" spans="1:5" x14ac:dyDescent="0.2">
      <c r="A16" s="29" t="s">
        <v>1717</v>
      </c>
      <c r="B16" s="29" t="s">
        <v>23</v>
      </c>
      <c r="C16" s="29">
        <v>2</v>
      </c>
      <c r="D16" s="43" t="str">
        <f t="shared" si="1"/>
        <v/>
      </c>
      <c r="E16" s="29" t="str">
        <f>IFERROR(_xlfn.XLOOKUP(A16,Player_Per_Game_Table[Player],Player_Per_Game_Table[GS]),"")</f>
        <v/>
      </c>
    </row>
    <row r="17" spans="1:5" x14ac:dyDescent="0.2">
      <c r="A17" s="29" t="s">
        <v>544</v>
      </c>
      <c r="B17" s="29" t="s">
        <v>23</v>
      </c>
      <c r="C17" s="29">
        <v>1</v>
      </c>
      <c r="D17" s="43" t="str">
        <f t="shared" si="1"/>
        <v/>
      </c>
      <c r="E17" s="29">
        <f>IFERROR(_xlfn.XLOOKUP(A17,Player_Per_Game_Table[Player],Player_Per_Game_Table[GS]),"")</f>
        <v>0</v>
      </c>
    </row>
    <row r="18" spans="1:5" x14ac:dyDescent="0.2">
      <c r="A18" s="29" t="s">
        <v>492</v>
      </c>
      <c r="B18" s="29" t="s">
        <v>23</v>
      </c>
      <c r="C18" s="29">
        <v>4</v>
      </c>
      <c r="D18" s="43">
        <f t="shared" si="1"/>
        <v>4</v>
      </c>
      <c r="E18" s="29">
        <f>IFERROR(_xlfn.XLOOKUP(A18,Player_Per_Game_Table[Player],Player_Per_Game_Table[GS]),"")</f>
        <v>1</v>
      </c>
    </row>
    <row r="19" spans="1:5" x14ac:dyDescent="0.2">
      <c r="A19" s="29" t="s">
        <v>1718</v>
      </c>
      <c r="C19" s="29">
        <v>21</v>
      </c>
      <c r="D19" s="43">
        <f>SUM(D12:D18)</f>
        <v>4.3579033579033579</v>
      </c>
      <c r="E19" s="29">
        <f>SUM(E12:E18)</f>
        <v>108</v>
      </c>
    </row>
    <row r="21" spans="1:5" x14ac:dyDescent="0.2">
      <c r="A21" s="29" t="s">
        <v>385</v>
      </c>
      <c r="B21" s="29" t="s">
        <v>18</v>
      </c>
      <c r="C21" s="29">
        <v>4</v>
      </c>
      <c r="E21" s="29">
        <f>IFERROR(_xlfn.XLOOKUP(A21,Player_Per_Game_Table[Player],Player_Per_Game_Table[GS]),"")</f>
        <v>31</v>
      </c>
    </row>
    <row r="22" spans="1:5" x14ac:dyDescent="0.2">
      <c r="A22" s="29" t="s">
        <v>519</v>
      </c>
      <c r="B22" s="29" t="s">
        <v>18</v>
      </c>
      <c r="C22" s="29">
        <v>6</v>
      </c>
      <c r="E22" s="29">
        <f>IFERROR(_xlfn.XLOOKUP(A22,Player_Per_Game_Table[Player],Player_Per_Game_Table[GS]),"")</f>
        <v>25</v>
      </c>
    </row>
    <row r="23" spans="1:5" x14ac:dyDescent="0.2">
      <c r="A23" s="29" t="s">
        <v>1648</v>
      </c>
      <c r="B23" s="29" t="s">
        <v>18</v>
      </c>
      <c r="C23" s="29">
        <v>1</v>
      </c>
      <c r="E23" s="29">
        <f>IFERROR(_xlfn.XLOOKUP(A23,Player_Per_Game_Table[Player],Player_Per_Game_Table[GS]),"")</f>
        <v>6</v>
      </c>
    </row>
    <row r="24" spans="1:5" x14ac:dyDescent="0.2">
      <c r="A24" s="29" t="s">
        <v>1624</v>
      </c>
      <c r="B24" s="29" t="s">
        <v>18</v>
      </c>
      <c r="C24" s="29">
        <v>2</v>
      </c>
      <c r="D24" s="43">
        <f>IFERROR(C24/E24,"")</f>
        <v>0.33333333333333331</v>
      </c>
      <c r="E24" s="29">
        <f>IFERROR(_xlfn.XLOOKUP(A24,Player_Per_Game_Table[Player],Player_Per_Game_Table[GS]),"")</f>
        <v>6</v>
      </c>
    </row>
    <row r="25" spans="1:5" x14ac:dyDescent="0.2">
      <c r="A25" s="29" t="s">
        <v>651</v>
      </c>
      <c r="B25" s="29" t="s">
        <v>18</v>
      </c>
      <c r="C25" s="29">
        <v>3</v>
      </c>
      <c r="D25" s="43">
        <f>IFERROR(C25/E25,"")</f>
        <v>0.33333333333333331</v>
      </c>
      <c r="E25" s="29">
        <f>IFERROR(_xlfn.XLOOKUP(A25,Player_Per_Game_Table[Player],Player_Per_Game_Table[GS]),"")</f>
        <v>9</v>
      </c>
    </row>
    <row r="26" spans="1:5" x14ac:dyDescent="0.2">
      <c r="A26" s="29" t="s">
        <v>380</v>
      </c>
      <c r="B26" s="29" t="s">
        <v>18</v>
      </c>
      <c r="C26" s="29">
        <v>4</v>
      </c>
      <c r="D26" s="43">
        <f t="shared" ref="D26:D30" si="2">IFERROR(C26/E26,"")</f>
        <v>0.125</v>
      </c>
      <c r="E26" s="29">
        <f>IFERROR(_xlfn.XLOOKUP(A26,Player_Per_Game_Table[Player],Player_Per_Game_Table[GS]),"")</f>
        <v>32</v>
      </c>
    </row>
    <row r="27" spans="1:5" x14ac:dyDescent="0.2">
      <c r="A27" s="29" t="s">
        <v>592</v>
      </c>
      <c r="B27" s="29" t="s">
        <v>18</v>
      </c>
      <c r="C27" s="29">
        <v>1</v>
      </c>
      <c r="D27" s="43" t="str">
        <f t="shared" si="2"/>
        <v/>
      </c>
      <c r="E27" s="29">
        <f>IFERROR(_xlfn.XLOOKUP(A27,Player_Per_Game_Table[Player],Player_Per_Game_Table[GS]),"")</f>
        <v>0</v>
      </c>
    </row>
    <row r="28" spans="1:5" x14ac:dyDescent="0.2">
      <c r="A28" s="29" t="s">
        <v>631</v>
      </c>
      <c r="B28" s="29" t="s">
        <v>18</v>
      </c>
      <c r="C28" s="29">
        <v>1</v>
      </c>
      <c r="D28" s="43">
        <f t="shared" si="2"/>
        <v>0.33333333333333331</v>
      </c>
      <c r="E28" s="29">
        <f>IFERROR(_xlfn.XLOOKUP(A28,Player_Per_Game_Table[Player],Player_Per_Game_Table[GS]),"")</f>
        <v>3</v>
      </c>
    </row>
    <row r="29" spans="1:5" x14ac:dyDescent="0.2">
      <c r="A29" s="29" t="s">
        <v>516</v>
      </c>
      <c r="B29" s="29" t="s">
        <v>18</v>
      </c>
      <c r="C29" s="29">
        <v>2</v>
      </c>
      <c r="D29" s="43" t="str">
        <f t="shared" si="2"/>
        <v/>
      </c>
      <c r="E29" s="29">
        <f>IFERROR(_xlfn.XLOOKUP(A29,Player_Per_Game_Table[Player],Player_Per_Game_Table[GS]),"")</f>
        <v>0</v>
      </c>
    </row>
    <row r="30" spans="1:5" x14ac:dyDescent="0.2">
      <c r="A30" s="29" t="s">
        <v>386</v>
      </c>
      <c r="B30" s="29" t="s">
        <v>18</v>
      </c>
      <c r="C30" s="29">
        <v>1</v>
      </c>
      <c r="D30" s="43" t="str">
        <f t="shared" si="2"/>
        <v/>
      </c>
      <c r="E30" s="29">
        <f>IFERROR(_xlfn.XLOOKUP(A30,Player_Per_Game_Table[Player],Player_Per_Game_Table[GS]),"")</f>
        <v>0</v>
      </c>
    </row>
    <row r="31" spans="1:5" x14ac:dyDescent="0.2">
      <c r="A31" s="29" t="s">
        <v>1719</v>
      </c>
      <c r="C31" s="29">
        <v>25</v>
      </c>
      <c r="D31" s="43">
        <f>SUM(D24:D30)</f>
        <v>1.125</v>
      </c>
      <c r="E31" s="29">
        <f>SUM(E21:E30)</f>
        <v>112</v>
      </c>
    </row>
    <row r="33" spans="1:5" x14ac:dyDescent="0.2">
      <c r="A33" s="29" t="s">
        <v>715</v>
      </c>
      <c r="B33" s="29" t="s">
        <v>95</v>
      </c>
      <c r="C33" s="29">
        <v>7</v>
      </c>
      <c r="E33" s="29">
        <f>IFERROR(_xlfn.XLOOKUP(A33,Player_Per_Game_Table[Player],Player_Per_Game_Table[GS]),"")</f>
        <v>30</v>
      </c>
    </row>
    <row r="34" spans="1:5" x14ac:dyDescent="0.2">
      <c r="A34" s="29" t="s">
        <v>683</v>
      </c>
      <c r="B34" s="29" t="s">
        <v>95</v>
      </c>
      <c r="C34" s="29">
        <v>3</v>
      </c>
      <c r="E34" s="29">
        <f>IFERROR(_xlfn.XLOOKUP(A34,Player_Per_Game_Table[Player],Player_Per_Game_Table[GS]),"")</f>
        <v>28</v>
      </c>
    </row>
    <row r="35" spans="1:5" x14ac:dyDescent="0.2">
      <c r="A35" s="29" t="s">
        <v>396</v>
      </c>
      <c r="B35" s="29" t="s">
        <v>95</v>
      </c>
      <c r="C35" s="29">
        <v>5</v>
      </c>
      <c r="E35" s="29">
        <f>IFERROR(_xlfn.XLOOKUP(A35,Player_Per_Game_Table[Player],Player_Per_Game_Table[GS]),"")</f>
        <v>34</v>
      </c>
    </row>
    <row r="36" spans="1:5" x14ac:dyDescent="0.2">
      <c r="A36" s="29" t="s">
        <v>711</v>
      </c>
      <c r="B36" s="29" t="s">
        <v>95</v>
      </c>
      <c r="C36" s="29">
        <v>3</v>
      </c>
      <c r="E36" s="29">
        <f>IFERROR(_xlfn.XLOOKUP(A36,Player_Per_Game_Table[Player],Player_Per_Game_Table[GS]),"")</f>
        <v>21</v>
      </c>
    </row>
    <row r="37" spans="1:5" x14ac:dyDescent="0.2">
      <c r="A37" s="29" t="s">
        <v>375</v>
      </c>
      <c r="B37" s="29" t="s">
        <v>95</v>
      </c>
      <c r="C37" s="29">
        <v>1</v>
      </c>
      <c r="E37" s="29">
        <f>IFERROR(_xlfn.XLOOKUP(A37,Player_Per_Game_Table[Player],Player_Per_Game_Table[GS]),"")</f>
        <v>0</v>
      </c>
    </row>
    <row r="38" spans="1:5" x14ac:dyDescent="0.2">
      <c r="A38" s="29" t="s">
        <v>416</v>
      </c>
      <c r="B38" s="29" t="s">
        <v>95</v>
      </c>
      <c r="C38" s="29">
        <v>3</v>
      </c>
      <c r="E38" s="29">
        <f>IFERROR(_xlfn.XLOOKUP(A38,Player_Per_Game_Table[Player],Player_Per_Game_Table[GS]),"")</f>
        <v>0</v>
      </c>
    </row>
    <row r="39" spans="1:5" x14ac:dyDescent="0.2">
      <c r="A39" s="29" t="s">
        <v>389</v>
      </c>
      <c r="B39" s="29" t="s">
        <v>95</v>
      </c>
      <c r="C39" s="29">
        <v>2</v>
      </c>
      <c r="E39" s="29">
        <f>IFERROR(_xlfn.XLOOKUP(A39,Player_Per_Game_Table[Player],Player_Per_Game_Table[GS]),"")</f>
        <v>34</v>
      </c>
    </row>
    <row r="40" spans="1:5" x14ac:dyDescent="0.2">
      <c r="A40" s="29" t="s">
        <v>1720</v>
      </c>
      <c r="C40" s="29">
        <v>24</v>
      </c>
    </row>
    <row r="42" spans="1:5" x14ac:dyDescent="0.2">
      <c r="A42" s="29" t="s">
        <v>1607</v>
      </c>
      <c r="B42" s="29" t="s">
        <v>22</v>
      </c>
      <c r="C42" s="29">
        <v>8</v>
      </c>
      <c r="E42" s="29">
        <f>IFERROR(_xlfn.XLOOKUP(A42,Player_Per_Game_Table[Player],Player_Per_Game_Table[GS]),"")</f>
        <v>21</v>
      </c>
    </row>
    <row r="43" spans="1:5" x14ac:dyDescent="0.2">
      <c r="A43" s="29" t="s">
        <v>330</v>
      </c>
      <c r="B43" s="29" t="s">
        <v>22</v>
      </c>
      <c r="C43" s="29">
        <v>8</v>
      </c>
      <c r="E43" s="29">
        <f>IFERROR(_xlfn.XLOOKUP(A43,Player_Per_Game_Table[Player],Player_Per_Game_Table[GS]),"")</f>
        <v>34</v>
      </c>
    </row>
    <row r="44" spans="1:5" x14ac:dyDescent="0.2">
      <c r="A44" s="29" t="s">
        <v>324</v>
      </c>
      <c r="B44" s="29" t="s">
        <v>22</v>
      </c>
      <c r="C44" s="29">
        <v>3</v>
      </c>
      <c r="E44" s="29">
        <f>IFERROR(_xlfn.XLOOKUP(A44,Player_Per_Game_Table[Player],Player_Per_Game_Table[GS]),"")</f>
        <v>34</v>
      </c>
    </row>
    <row r="45" spans="1:5" x14ac:dyDescent="0.2">
      <c r="A45" s="29" t="s">
        <v>323</v>
      </c>
      <c r="B45" s="29" t="s">
        <v>22</v>
      </c>
      <c r="C45" s="29">
        <v>7</v>
      </c>
      <c r="E45" s="29">
        <f>IFERROR(_xlfn.XLOOKUP(A45,Player_Per_Game_Table[Player],Player_Per_Game_Table[GS]),"")</f>
        <v>18</v>
      </c>
    </row>
    <row r="46" spans="1:5" x14ac:dyDescent="0.2">
      <c r="A46" s="29" t="s">
        <v>560</v>
      </c>
      <c r="B46" s="29" t="s">
        <v>22</v>
      </c>
      <c r="C46" s="29">
        <v>1</v>
      </c>
      <c r="E46" s="29">
        <f>IFERROR(_xlfn.XLOOKUP(A46,Player_Per_Game_Table[Player],Player_Per_Game_Table[GS]),"")</f>
        <v>21</v>
      </c>
    </row>
    <row r="47" spans="1:5" x14ac:dyDescent="0.2">
      <c r="A47" s="29" t="s">
        <v>1655</v>
      </c>
      <c r="B47" s="29" t="s">
        <v>22</v>
      </c>
      <c r="C47" s="29">
        <v>1</v>
      </c>
      <c r="E47" s="29">
        <f>IFERROR(_xlfn.XLOOKUP(A47,Player_Per_Game_Table[Player],Player_Per_Game_Table[GS]),"")</f>
        <v>0</v>
      </c>
    </row>
    <row r="48" spans="1:5" x14ac:dyDescent="0.2">
      <c r="A48" s="29" t="s">
        <v>548</v>
      </c>
      <c r="B48" s="29" t="s">
        <v>22</v>
      </c>
      <c r="E48" s="29">
        <f>IFERROR(_xlfn.XLOOKUP(A48,Player_Per_Game_Table[Player],Player_Per_Game_Table[GS]),"")</f>
        <v>5</v>
      </c>
    </row>
    <row r="49" spans="1:5" x14ac:dyDescent="0.2">
      <c r="A49" s="29" t="s">
        <v>602</v>
      </c>
      <c r="B49" s="29" t="s">
        <v>22</v>
      </c>
      <c r="C49" s="29">
        <v>1</v>
      </c>
      <c r="E49" s="29">
        <f>IFERROR(_xlfn.XLOOKUP(A49,Player_Per_Game_Table[Player],Player_Per_Game_Table[GS]),"")</f>
        <v>27</v>
      </c>
    </row>
    <row r="50" spans="1:5" x14ac:dyDescent="0.2">
      <c r="A50" s="29" t="s">
        <v>321</v>
      </c>
      <c r="B50" s="29" t="s">
        <v>22</v>
      </c>
      <c r="E50" s="29">
        <f>_xlfn.XLOOKUP(A50,Player_Per_Game_Table[Player],Player_Per_Game_Table[GS])</f>
        <v>32</v>
      </c>
    </row>
    <row r="51" spans="1:5" x14ac:dyDescent="0.2">
      <c r="A51" s="29" t="s">
        <v>1721</v>
      </c>
      <c r="C51" s="29">
        <v>29</v>
      </c>
    </row>
    <row r="53" spans="1:5" x14ac:dyDescent="0.2">
      <c r="A53" s="29" t="s">
        <v>340</v>
      </c>
      <c r="B53" s="29" t="s">
        <v>1722</v>
      </c>
      <c r="C53" s="29">
        <v>3</v>
      </c>
      <c r="E53" s="29">
        <f>IFERROR(_xlfn.XLOOKUP(A53,Player_Per_Game_Table[Player],Player_Per_Game_Table[GS]),"")</f>
        <v>37</v>
      </c>
    </row>
    <row r="54" spans="1:5" x14ac:dyDescent="0.2">
      <c r="A54" s="29" t="s">
        <v>733</v>
      </c>
      <c r="B54" s="29" t="s">
        <v>1722</v>
      </c>
      <c r="C54" s="29">
        <v>3</v>
      </c>
      <c r="E54" s="29">
        <f>IFERROR(_xlfn.XLOOKUP(A54,Player_Per_Game_Table[Player],Player_Per_Game_Table[GS]),"")</f>
        <v>7</v>
      </c>
    </row>
    <row r="55" spans="1:5" x14ac:dyDescent="0.2">
      <c r="A55" s="29" t="s">
        <v>401</v>
      </c>
      <c r="B55" s="29" t="s">
        <v>1722</v>
      </c>
      <c r="C55" s="29">
        <v>2</v>
      </c>
      <c r="E55" s="29">
        <f>IFERROR(_xlfn.XLOOKUP(A55,Player_Per_Game_Table[Player],Player_Per_Game_Table[GS]),"")</f>
        <v>1</v>
      </c>
    </row>
    <row r="56" spans="1:5" x14ac:dyDescent="0.2">
      <c r="A56" s="29" t="s">
        <v>342</v>
      </c>
      <c r="B56" s="29" t="s">
        <v>1722</v>
      </c>
      <c r="C56" s="29">
        <v>2</v>
      </c>
      <c r="E56" s="29">
        <f>IFERROR(_xlfn.XLOOKUP(A56,Player_Per_Game_Table[Player],Player_Per_Game_Table[GS]),"")</f>
        <v>18</v>
      </c>
    </row>
    <row r="57" spans="1:5" x14ac:dyDescent="0.2">
      <c r="A57" s="29" t="s">
        <v>341</v>
      </c>
      <c r="B57" s="29" t="s">
        <v>1722</v>
      </c>
      <c r="C57" s="29">
        <v>1</v>
      </c>
      <c r="E57" s="29">
        <f>IFERROR(_xlfn.XLOOKUP(A57,Player_Per_Game_Table[Player],Player_Per_Game_Table[GS]),"")</f>
        <v>4</v>
      </c>
    </row>
    <row r="58" spans="1:5" x14ac:dyDescent="0.2">
      <c r="A58" s="29" t="s">
        <v>669</v>
      </c>
      <c r="B58" s="29" t="s">
        <v>1722</v>
      </c>
      <c r="E58" s="29">
        <f>IFERROR(_xlfn.XLOOKUP(A58,Player_Per_Game_Table[Player],Player_Per_Game_Table[GS]),"")</f>
        <v>1</v>
      </c>
    </row>
    <row r="59" spans="1:5" x14ac:dyDescent="0.2">
      <c r="A59" s="29" t="s">
        <v>481</v>
      </c>
      <c r="B59" s="29" t="s">
        <v>1722</v>
      </c>
      <c r="C59" s="29">
        <v>3</v>
      </c>
      <c r="E59" s="29">
        <f>IFERROR(_xlfn.XLOOKUP(A59,Player_Per_Game_Table[Player],Player_Per_Game_Table[GS]),"")</f>
        <v>33</v>
      </c>
    </row>
    <row r="60" spans="1:5" x14ac:dyDescent="0.2">
      <c r="A60" s="29" t="s">
        <v>339</v>
      </c>
      <c r="B60" s="29" t="s">
        <v>1722</v>
      </c>
      <c r="C60" s="29">
        <v>2</v>
      </c>
      <c r="E60" s="29">
        <f>IFERROR(_xlfn.XLOOKUP(A60,Player_Per_Game_Table[Player],Player_Per_Game_Table[GS]),"")</f>
        <v>34</v>
      </c>
    </row>
    <row r="61" spans="1:5" x14ac:dyDescent="0.2">
      <c r="A61" s="29" t="s">
        <v>1723</v>
      </c>
      <c r="C61" s="29">
        <v>16</v>
      </c>
    </row>
    <row r="63" spans="1:5" x14ac:dyDescent="0.2">
      <c r="A63" s="29" t="s">
        <v>414</v>
      </c>
      <c r="B63" s="29" t="s">
        <v>64</v>
      </c>
      <c r="C63" s="29">
        <v>11</v>
      </c>
      <c r="E63" s="29">
        <f>IFERROR(_xlfn.XLOOKUP(A63,Player_Per_Game_Table[Player],Player_Per_Game_Table[GS]),"")</f>
        <v>29</v>
      </c>
    </row>
    <row r="64" spans="1:5" x14ac:dyDescent="0.2">
      <c r="A64" s="29" t="s">
        <v>691</v>
      </c>
      <c r="B64" s="29" t="s">
        <v>64</v>
      </c>
      <c r="C64" s="29">
        <v>2</v>
      </c>
      <c r="E64" s="29">
        <f>IFERROR(_xlfn.XLOOKUP(A64,Player_Per_Game_Table[Player],Player_Per_Game_Table[GS]),"")</f>
        <v>27</v>
      </c>
    </row>
    <row r="65" spans="1:5" x14ac:dyDescent="0.2">
      <c r="A65" s="29" t="s">
        <v>392</v>
      </c>
      <c r="B65" s="29" t="s">
        <v>64</v>
      </c>
      <c r="C65" s="29">
        <v>2</v>
      </c>
      <c r="E65" s="29">
        <f>IFERROR(_xlfn.XLOOKUP(A65,Player_Per_Game_Table[Player],Player_Per_Game_Table[GS]),"")</f>
        <v>35</v>
      </c>
    </row>
    <row r="66" spans="1:5" x14ac:dyDescent="0.2">
      <c r="A66" s="29" t="s">
        <v>421</v>
      </c>
      <c r="B66" s="29" t="s">
        <v>64</v>
      </c>
      <c r="C66" s="29">
        <v>2</v>
      </c>
      <c r="E66" s="29">
        <f>IFERROR(_xlfn.XLOOKUP(A66,Player_Per_Game_Table[Player],Player_Per_Game_Table[GS]),"")</f>
        <v>39</v>
      </c>
    </row>
    <row r="67" spans="1:5" x14ac:dyDescent="0.2">
      <c r="A67" s="29" t="s">
        <v>1724</v>
      </c>
      <c r="B67" s="29" t="s">
        <v>64</v>
      </c>
      <c r="C67" s="29">
        <v>9</v>
      </c>
      <c r="E67" s="29" t="str">
        <f>IFERROR(_xlfn.XLOOKUP(A67,Player_Per_Game_Table[Player],Player_Per_Game_Table[GS]),"")</f>
        <v/>
      </c>
    </row>
    <row r="68" spans="1:5" x14ac:dyDescent="0.2">
      <c r="A68" s="29" t="s">
        <v>338</v>
      </c>
      <c r="B68" s="29" t="s">
        <v>64</v>
      </c>
      <c r="C68" s="29">
        <v>3</v>
      </c>
      <c r="E68" s="29">
        <f>IFERROR(_xlfn.XLOOKUP(A68,Player_Per_Game_Table[Player],Player_Per_Game_Table[GS]),"")</f>
        <v>7</v>
      </c>
    </row>
    <row r="69" spans="1:5" x14ac:dyDescent="0.2">
      <c r="A69" s="29" t="s">
        <v>1725</v>
      </c>
      <c r="C69" s="29">
        <v>29</v>
      </c>
    </row>
    <row r="71" spans="1:5" x14ac:dyDescent="0.2">
      <c r="A71" s="29" t="s">
        <v>488</v>
      </c>
      <c r="B71" s="29" t="s">
        <v>87</v>
      </c>
      <c r="C71" s="29">
        <v>2</v>
      </c>
      <c r="E71" s="29">
        <f>IFERROR(_xlfn.XLOOKUP(A71,Player_Per_Game_Table[Player],Player_Per_Game_Table[GS]),"")</f>
        <v>35</v>
      </c>
    </row>
    <row r="72" spans="1:5" x14ac:dyDescent="0.2">
      <c r="A72" s="29" t="s">
        <v>448</v>
      </c>
      <c r="B72" s="29" t="s">
        <v>87</v>
      </c>
      <c r="C72" s="29">
        <v>2</v>
      </c>
      <c r="E72" s="29">
        <f>IFERROR(_xlfn.XLOOKUP(A72,Player_Per_Game_Table[Player],Player_Per_Game_Table[GS]),"")</f>
        <v>12</v>
      </c>
    </row>
    <row r="73" spans="1:5" x14ac:dyDescent="0.2">
      <c r="A73" s="29" t="s">
        <v>406</v>
      </c>
      <c r="B73" s="29" t="s">
        <v>87</v>
      </c>
      <c r="C73" s="29">
        <v>5</v>
      </c>
      <c r="E73" s="29">
        <f>IFERROR(_xlfn.XLOOKUP(A73,Player_Per_Game_Table[Player],Player_Per_Game_Table[GS]),"")</f>
        <v>20</v>
      </c>
    </row>
    <row r="74" spans="1:5" x14ac:dyDescent="0.2">
      <c r="A74" s="29" t="s">
        <v>695</v>
      </c>
      <c r="B74" s="29" t="s">
        <v>87</v>
      </c>
      <c r="C74" s="29">
        <v>6</v>
      </c>
      <c r="E74" s="29">
        <f>IFERROR(_xlfn.XLOOKUP(A74,Player_Per_Game_Table[Player],Player_Per_Game_Table[GS]),"")</f>
        <v>34</v>
      </c>
    </row>
    <row r="75" spans="1:5" x14ac:dyDescent="0.2">
      <c r="A75" s="29" t="s">
        <v>510</v>
      </c>
      <c r="B75" s="29" t="s">
        <v>87</v>
      </c>
      <c r="C75" s="29">
        <v>1</v>
      </c>
      <c r="E75" s="29">
        <f>IFERROR(_xlfn.XLOOKUP(A75,Player_Per_Game_Table[Player],Player_Per_Game_Table[GS]),"")</f>
        <v>25</v>
      </c>
    </row>
    <row r="76" spans="1:5" x14ac:dyDescent="0.2">
      <c r="A76" s="29" t="s">
        <v>1726</v>
      </c>
      <c r="B76" s="29" t="s">
        <v>87</v>
      </c>
      <c r="C76" s="29">
        <v>1</v>
      </c>
      <c r="E76" s="29" t="str">
        <f>IFERROR(_xlfn.XLOOKUP(A76,Player_Per_Game_Table[Player],Player_Per_Game_Table[GS]),"")</f>
        <v/>
      </c>
    </row>
    <row r="77" spans="1:5" x14ac:dyDescent="0.2">
      <c r="A77" s="29" t="s">
        <v>454</v>
      </c>
      <c r="B77" s="29" t="s">
        <v>87</v>
      </c>
      <c r="C77" s="29">
        <v>3</v>
      </c>
      <c r="E77" s="29">
        <f>IFERROR(_xlfn.XLOOKUP(A77,Player_Per_Game_Table[Player],Player_Per_Game_Table[GS]),"")</f>
        <v>0</v>
      </c>
    </row>
    <row r="78" spans="1:5" x14ac:dyDescent="0.2">
      <c r="A78" s="29" t="s">
        <v>638</v>
      </c>
      <c r="B78" s="29" t="s">
        <v>87</v>
      </c>
      <c r="C78" s="29">
        <v>1</v>
      </c>
      <c r="E78" s="29">
        <f>IFERROR(_xlfn.XLOOKUP(A78,Player_Per_Game_Table[Player],Player_Per_Game_Table[GS]),"")</f>
        <v>36</v>
      </c>
    </row>
    <row r="79" spans="1:5" x14ac:dyDescent="0.2">
      <c r="A79" s="29" t="s">
        <v>1727</v>
      </c>
      <c r="C79" s="29">
        <v>21</v>
      </c>
    </row>
    <row r="81" spans="1:5" x14ac:dyDescent="0.2">
      <c r="A81" s="29" t="s">
        <v>573</v>
      </c>
      <c r="B81" s="29" t="s">
        <v>88</v>
      </c>
      <c r="C81" s="29">
        <v>2</v>
      </c>
      <c r="E81" s="29">
        <f>IFERROR(_xlfn.XLOOKUP(A81,Player_Per_Game_Table[Player],Player_Per_Game_Table[GS]),"")</f>
        <v>25</v>
      </c>
    </row>
    <row r="82" spans="1:5" x14ac:dyDescent="0.2">
      <c r="A82" s="29" t="s">
        <v>594</v>
      </c>
      <c r="B82" s="29" t="s">
        <v>88</v>
      </c>
      <c r="C82" s="29">
        <v>3</v>
      </c>
      <c r="E82" s="29">
        <f>IFERROR(_xlfn.XLOOKUP(A82,Player_Per_Game_Table[Player],Player_Per_Game_Table[GS]),"")</f>
        <v>34</v>
      </c>
    </row>
    <row r="83" spans="1:5" x14ac:dyDescent="0.2">
      <c r="A83" s="29" t="s">
        <v>630</v>
      </c>
      <c r="B83" s="29" t="s">
        <v>88</v>
      </c>
      <c r="C83" s="29">
        <v>12</v>
      </c>
      <c r="E83" s="29">
        <f>IFERROR(_xlfn.XLOOKUP(A83,Player_Per_Game_Table[Player],Player_Per_Game_Table[GS]),"")</f>
        <v>32</v>
      </c>
    </row>
    <row r="84" spans="1:5" x14ac:dyDescent="0.2">
      <c r="A84" s="29" t="s">
        <v>654</v>
      </c>
      <c r="B84" s="29" t="s">
        <v>88</v>
      </c>
      <c r="C84" s="29">
        <v>3</v>
      </c>
      <c r="E84" s="29">
        <f>IFERROR(_xlfn.XLOOKUP(A84,Player_Per_Game_Table[Player],Player_Per_Game_Table[GS]),"")</f>
        <v>5</v>
      </c>
    </row>
    <row r="85" spans="1:5" x14ac:dyDescent="0.2">
      <c r="A85" s="29" t="s">
        <v>685</v>
      </c>
      <c r="B85" s="29" t="s">
        <v>88</v>
      </c>
      <c r="C85" s="29">
        <v>1</v>
      </c>
      <c r="E85" s="29">
        <f>IFERROR(_xlfn.XLOOKUP(A85,Player_Per_Game_Table[Player],Player_Per_Game_Table[GS]),"")</f>
        <v>35</v>
      </c>
    </row>
    <row r="86" spans="1:5" x14ac:dyDescent="0.2">
      <c r="A86" s="29" t="s">
        <v>446</v>
      </c>
      <c r="B86" s="29" t="s">
        <v>88</v>
      </c>
      <c r="C86" s="29">
        <v>4</v>
      </c>
      <c r="E86" s="29">
        <f>IFERROR(_xlfn.XLOOKUP(A86,Player_Per_Game_Table[Player],Player_Per_Game_Table[GS]),"")</f>
        <v>0</v>
      </c>
    </row>
    <row r="87" spans="1:5" x14ac:dyDescent="0.2">
      <c r="A87" s="29" t="s">
        <v>574</v>
      </c>
      <c r="B87" s="29" t="s">
        <v>88</v>
      </c>
      <c r="C87" s="29">
        <v>7</v>
      </c>
      <c r="E87" s="29">
        <f>IFERROR(_xlfn.XLOOKUP(A87,Player_Per_Game_Table[Player],Player_Per_Game_Table[GS]),"")</f>
        <v>0</v>
      </c>
    </row>
    <row r="88" spans="1:5" x14ac:dyDescent="0.2">
      <c r="A88" s="29" t="s">
        <v>1728</v>
      </c>
      <c r="C88" s="29">
        <v>32</v>
      </c>
    </row>
    <row r="90" spans="1:5" x14ac:dyDescent="0.2">
      <c r="A90" s="29" t="s">
        <v>617</v>
      </c>
      <c r="B90" s="29" t="s">
        <v>10</v>
      </c>
      <c r="C90" s="29">
        <v>3</v>
      </c>
      <c r="E90" s="29">
        <f>IFERROR(_xlfn.XLOOKUP(A90,Player_Per_Game_Table[Player],Player_Per_Game_Table[GS]),"")</f>
        <v>33</v>
      </c>
    </row>
    <row r="91" spans="1:5" x14ac:dyDescent="0.2">
      <c r="A91" s="29" t="s">
        <v>731</v>
      </c>
      <c r="B91" s="29" t="s">
        <v>10</v>
      </c>
      <c r="C91" s="29">
        <v>2</v>
      </c>
      <c r="E91" s="29">
        <f>IFERROR(_xlfn.XLOOKUP(A91,Player_Per_Game_Table[Player],Player_Per_Game_Table[GS]),"")</f>
        <v>31</v>
      </c>
    </row>
    <row r="92" spans="1:5" x14ac:dyDescent="0.2">
      <c r="A92" s="29" t="s">
        <v>540</v>
      </c>
      <c r="B92" s="29" t="s">
        <v>10</v>
      </c>
      <c r="C92" s="29">
        <v>8</v>
      </c>
      <c r="E92" s="29">
        <f>IFERROR(_xlfn.XLOOKUP(A92,Player_Per_Game_Table[Player],Player_Per_Game_Table[GS]),"")</f>
        <v>34</v>
      </c>
    </row>
    <row r="93" spans="1:5" x14ac:dyDescent="0.2">
      <c r="A93" s="29" t="s">
        <v>647</v>
      </c>
      <c r="B93" s="29" t="s">
        <v>10</v>
      </c>
      <c r="C93" s="29">
        <v>5</v>
      </c>
      <c r="E93" s="29">
        <f>IFERROR(_xlfn.XLOOKUP(A93,Player_Per_Game_Table[Player],Player_Per_Game_Table[GS]),"")</f>
        <v>30</v>
      </c>
    </row>
    <row r="94" spans="1:5" x14ac:dyDescent="0.2">
      <c r="A94" s="29" t="s">
        <v>723</v>
      </c>
      <c r="B94" s="29" t="s">
        <v>10</v>
      </c>
      <c r="C94" s="29">
        <v>1</v>
      </c>
      <c r="E94" s="29">
        <f>IFERROR(_xlfn.XLOOKUP(A94,Player_Per_Game_Table[Player],Player_Per_Game_Table[GS]),"")</f>
        <v>32</v>
      </c>
    </row>
    <row r="95" spans="1:5" x14ac:dyDescent="0.2">
      <c r="A95" s="29" t="s">
        <v>547</v>
      </c>
      <c r="B95" s="29" t="s">
        <v>10</v>
      </c>
      <c r="C95" s="29">
        <v>1</v>
      </c>
      <c r="E95" s="29">
        <f>IFERROR(_xlfn.XLOOKUP(A95,Player_Per_Game_Table[Player],Player_Per_Game_Table[GS]),"")</f>
        <v>37</v>
      </c>
    </row>
    <row r="96" spans="1:5" x14ac:dyDescent="0.2">
      <c r="A96" s="29" t="s">
        <v>716</v>
      </c>
      <c r="B96" s="29" t="s">
        <v>10</v>
      </c>
      <c r="C96" s="29">
        <v>2</v>
      </c>
      <c r="E96" s="29">
        <f>IFERROR(_xlfn.XLOOKUP(A96,Player_Per_Game_Table[Player],Player_Per_Game_Table[GS]),"")</f>
        <v>24</v>
      </c>
    </row>
    <row r="97" spans="1:5" x14ac:dyDescent="0.2">
      <c r="A97" s="29" t="s">
        <v>598</v>
      </c>
      <c r="B97" s="29" t="s">
        <v>10</v>
      </c>
      <c r="C97" s="29">
        <v>5</v>
      </c>
      <c r="E97" s="29">
        <f>IFERROR(_xlfn.XLOOKUP(A97,Player_Per_Game_Table[Player],Player_Per_Game_Table[GS]),"")</f>
        <v>0</v>
      </c>
    </row>
    <row r="98" spans="1:5" x14ac:dyDescent="0.2">
      <c r="A98" s="29" t="s">
        <v>468</v>
      </c>
      <c r="B98" s="29" t="s">
        <v>10</v>
      </c>
      <c r="C98" s="29">
        <v>1</v>
      </c>
      <c r="E98" s="29">
        <f>IFERROR(_xlfn.XLOOKUP(A98,Player_Per_Game_Table[Player],Player_Per_Game_Table[GS]),"")</f>
        <v>5</v>
      </c>
    </row>
    <row r="99" spans="1:5" x14ac:dyDescent="0.2">
      <c r="A99" s="29" t="s">
        <v>1729</v>
      </c>
      <c r="C99" s="29">
        <v>28</v>
      </c>
    </row>
    <row r="101" spans="1:5" x14ac:dyDescent="0.2">
      <c r="A101" s="29" t="s">
        <v>17</v>
      </c>
      <c r="B101" s="29" t="s">
        <v>8</v>
      </c>
      <c r="C101" s="29">
        <v>7</v>
      </c>
      <c r="E101" s="29">
        <f>IFERROR(_xlfn.XLOOKUP(A101,Player_Per_Game_Table[Player],Player_Per_Game_Table[GS]),"")</f>
        <v>35</v>
      </c>
    </row>
    <row r="102" spans="1:5" x14ac:dyDescent="0.2">
      <c r="A102" s="29" t="s">
        <v>28</v>
      </c>
      <c r="B102" s="29" t="s">
        <v>8</v>
      </c>
      <c r="C102" s="29">
        <v>3</v>
      </c>
      <c r="E102" s="29">
        <f>IFERROR(_xlfn.XLOOKUP(A102,Player_Per_Game_Table[Player],Player_Per_Game_Table[GS]),"")</f>
        <v>25</v>
      </c>
    </row>
    <row r="103" spans="1:5" x14ac:dyDescent="0.2">
      <c r="A103" s="29" t="s">
        <v>30</v>
      </c>
      <c r="B103" s="29" t="s">
        <v>8</v>
      </c>
      <c r="C103" s="29">
        <v>3</v>
      </c>
      <c r="E103" s="29">
        <f>IFERROR(_xlfn.XLOOKUP(A103,Player_Per_Game_Table[Player],Player_Per_Game_Table[GS]),"")</f>
        <v>34</v>
      </c>
    </row>
    <row r="104" spans="1:5" x14ac:dyDescent="0.2">
      <c r="A104" s="29" t="s">
        <v>31</v>
      </c>
      <c r="B104" s="29" t="s">
        <v>8</v>
      </c>
      <c r="C104" s="29">
        <v>1</v>
      </c>
      <c r="E104" s="29">
        <f>IFERROR(_xlfn.XLOOKUP(A104,Player_Per_Game_Table[Player],Player_Per_Game_Table[GS]),"")</f>
        <v>34</v>
      </c>
    </row>
    <row r="105" spans="1:5" x14ac:dyDescent="0.2">
      <c r="A105" s="29" t="s">
        <v>1730</v>
      </c>
      <c r="B105" s="29" t="s">
        <v>8</v>
      </c>
      <c r="C105" s="29">
        <v>2</v>
      </c>
      <c r="E105" s="29" t="str">
        <f>IFERROR(_xlfn.XLOOKUP(A105,Player_Per_Game_Table[Player],Player_Per_Game_Table[GS]),"")</f>
        <v/>
      </c>
    </row>
    <row r="106" spans="1:5" x14ac:dyDescent="0.2">
      <c r="A106" s="29" t="s">
        <v>667</v>
      </c>
      <c r="B106" s="29" t="s">
        <v>8</v>
      </c>
      <c r="C106" s="29">
        <v>5</v>
      </c>
      <c r="E106" s="29">
        <f>IFERROR(_xlfn.XLOOKUP(A106,Player_Per_Game_Table[Player],Player_Per_Game_Table[GS]),"")</f>
        <v>0</v>
      </c>
    </row>
    <row r="107" spans="1:5" x14ac:dyDescent="0.2">
      <c r="A107" s="29" t="s">
        <v>452</v>
      </c>
      <c r="B107" s="29" t="s">
        <v>8</v>
      </c>
      <c r="C107" s="29">
        <v>2</v>
      </c>
      <c r="E107" s="29">
        <f>IFERROR(_xlfn.XLOOKUP(A107,Player_Per_Game_Table[Player],Player_Per_Game_Table[GS]),"")</f>
        <v>0</v>
      </c>
    </row>
    <row r="108" spans="1:5" x14ac:dyDescent="0.2">
      <c r="A108" s="29" t="s">
        <v>50</v>
      </c>
      <c r="B108" s="29" t="s">
        <v>8</v>
      </c>
      <c r="C108" s="29">
        <v>1</v>
      </c>
      <c r="E108" s="29">
        <f>IFERROR(_xlfn.XLOOKUP(A108,Player_Per_Game_Table[Player],Player_Per_Game_Table[GS]),"")</f>
        <v>36</v>
      </c>
    </row>
    <row r="109" spans="1:5" x14ac:dyDescent="0.2">
      <c r="A109" s="29" t="s">
        <v>1731</v>
      </c>
      <c r="C109" s="29">
        <v>24</v>
      </c>
    </row>
    <row r="111" spans="1:5" x14ac:dyDescent="0.2">
      <c r="A111" s="29" t="s">
        <v>326</v>
      </c>
      <c r="B111" s="29" t="s">
        <v>89</v>
      </c>
      <c r="C111" s="29">
        <v>8</v>
      </c>
      <c r="E111" s="29">
        <f>IFERROR(_xlfn.XLOOKUP(A111,Player_Per_Game_Table[Player],Player_Per_Game_Table[GS]),"")</f>
        <v>36</v>
      </c>
    </row>
    <row r="112" spans="1:5" x14ac:dyDescent="0.2">
      <c r="A112" s="29" t="s">
        <v>39</v>
      </c>
      <c r="B112" s="29" t="s">
        <v>89</v>
      </c>
      <c r="C112" s="29">
        <v>1</v>
      </c>
      <c r="E112" s="29">
        <f>IFERROR(_xlfn.XLOOKUP(A112,Player_Per_Game_Table[Player],Player_Per_Game_Table[GS]),"")</f>
        <v>0</v>
      </c>
    </row>
    <row r="113" spans="1:5" x14ac:dyDescent="0.2">
      <c r="A113" s="29" t="s">
        <v>1732</v>
      </c>
      <c r="B113" s="29" t="s">
        <v>89</v>
      </c>
      <c r="C113" s="29">
        <v>1</v>
      </c>
      <c r="E113" s="29" t="str">
        <f>IFERROR(_xlfn.XLOOKUP(A113,Player_Per_Game_Table[Player],Player_Per_Game_Table[GS]),"")</f>
        <v/>
      </c>
    </row>
    <row r="114" spans="1:5" x14ac:dyDescent="0.2">
      <c r="A114" s="29" t="s">
        <v>712</v>
      </c>
      <c r="B114" s="29" t="s">
        <v>89</v>
      </c>
      <c r="C114" s="29">
        <v>5</v>
      </c>
      <c r="E114" s="29">
        <f>IFERROR(_xlfn.XLOOKUP(A114,Player_Per_Game_Table[Player],Player_Per_Game_Table[GS]),"")</f>
        <v>33</v>
      </c>
    </row>
    <row r="115" spans="1:5" x14ac:dyDescent="0.2">
      <c r="A115" s="29" t="s">
        <v>463</v>
      </c>
      <c r="B115" s="29" t="s">
        <v>89</v>
      </c>
      <c r="C115" s="29">
        <v>3</v>
      </c>
      <c r="E115" s="29">
        <f>IFERROR(_xlfn.XLOOKUP(A115,Player_Per_Game_Table[Player],Player_Per_Game_Table[GS]),"")</f>
        <v>5</v>
      </c>
    </row>
    <row r="116" spans="1:5" x14ac:dyDescent="0.2">
      <c r="A116" s="29" t="s">
        <v>520</v>
      </c>
      <c r="B116" s="29" t="s">
        <v>89</v>
      </c>
      <c r="C116" s="29">
        <v>2</v>
      </c>
      <c r="E116" s="29">
        <f>IFERROR(_xlfn.XLOOKUP(A116,Player_Per_Game_Table[Player],Player_Per_Game_Table[GS]),"")</f>
        <v>0</v>
      </c>
    </row>
    <row r="117" spans="1:5" x14ac:dyDescent="0.2">
      <c r="A117" s="29" t="s">
        <v>1733</v>
      </c>
      <c r="B117" s="29" t="s">
        <v>89</v>
      </c>
      <c r="C117" s="29">
        <v>1</v>
      </c>
      <c r="E117" s="29" t="str">
        <f>IFERROR(_xlfn.XLOOKUP(A117,Player_Per_Game_Table[Player],Player_Per_Game_Table[GS]),"")</f>
        <v/>
      </c>
    </row>
    <row r="118" spans="1:5" x14ac:dyDescent="0.2">
      <c r="A118" s="29" t="s">
        <v>595</v>
      </c>
      <c r="B118" s="29" t="s">
        <v>89</v>
      </c>
      <c r="C118" s="29">
        <v>1</v>
      </c>
      <c r="E118" s="29">
        <f>IFERROR(_xlfn.XLOOKUP(A118,Player_Per_Game_Table[Player],Player_Per_Game_Table[GS]),"")</f>
        <v>0</v>
      </c>
    </row>
    <row r="119" spans="1:5" x14ac:dyDescent="0.2">
      <c r="A119" s="29" t="s">
        <v>1734</v>
      </c>
      <c r="C119" s="29">
        <v>22</v>
      </c>
    </row>
    <row r="121" spans="1:5" x14ac:dyDescent="0.2">
      <c r="A121" s="29" t="s">
        <v>477</v>
      </c>
      <c r="B121" s="29" t="s">
        <v>78</v>
      </c>
      <c r="C121" s="29">
        <v>4</v>
      </c>
      <c r="E121" s="29">
        <f>IFERROR(_xlfn.XLOOKUP(A121,Player_Per_Game_Table[Player],Player_Per_Game_Table[GS]),"")</f>
        <v>30</v>
      </c>
    </row>
    <row r="122" spans="1:5" x14ac:dyDescent="0.2">
      <c r="A122" s="29" t="s">
        <v>608</v>
      </c>
      <c r="B122" s="29" t="s">
        <v>78</v>
      </c>
      <c r="C122" s="29">
        <v>6</v>
      </c>
      <c r="E122" s="29">
        <f>IFERROR(_xlfn.XLOOKUP(A122,Player_Per_Game_Table[Player],Player_Per_Game_Table[GS]),"")</f>
        <v>37</v>
      </c>
    </row>
    <row r="123" spans="1:5" x14ac:dyDescent="0.2">
      <c r="A123" s="29" t="s">
        <v>1735</v>
      </c>
      <c r="B123" s="29" t="s">
        <v>78</v>
      </c>
      <c r="C123" s="29">
        <v>1</v>
      </c>
      <c r="E123" s="29" t="str">
        <f>IFERROR(_xlfn.XLOOKUP(A123,Player_Per_Game_Table[Player],Player_Per_Game_Table[GS]),"")</f>
        <v/>
      </c>
    </row>
    <row r="124" spans="1:5" x14ac:dyDescent="0.2">
      <c r="A124" s="29" t="s">
        <v>381</v>
      </c>
      <c r="B124" s="29" t="s">
        <v>78</v>
      </c>
      <c r="C124" s="29">
        <v>6</v>
      </c>
      <c r="E124" s="29">
        <f>IFERROR(_xlfn.XLOOKUP(A124,Player_Per_Game_Table[Player],Player_Per_Game_Table[GS]),"")</f>
        <v>32</v>
      </c>
    </row>
    <row r="125" spans="1:5" x14ac:dyDescent="0.2">
      <c r="A125" s="29" t="s">
        <v>585</v>
      </c>
      <c r="B125" s="29" t="s">
        <v>78</v>
      </c>
      <c r="C125" s="29">
        <v>5</v>
      </c>
      <c r="E125" s="29">
        <f>IFERROR(_xlfn.XLOOKUP(A125,Player_Per_Game_Table[Player],Player_Per_Game_Table[GS]),"")</f>
        <v>37</v>
      </c>
    </row>
    <row r="126" spans="1:5" x14ac:dyDescent="0.2">
      <c r="A126" s="29" t="s">
        <v>636</v>
      </c>
      <c r="B126" s="29" t="s">
        <v>78</v>
      </c>
      <c r="C126" s="29">
        <v>4</v>
      </c>
      <c r="E126" s="29">
        <f>IFERROR(_xlfn.XLOOKUP(A126,Player_Per_Game_Table[Player],Player_Per_Game_Table[GS]),"")</f>
        <v>9</v>
      </c>
    </row>
    <row r="127" spans="1:5" x14ac:dyDescent="0.2">
      <c r="A127" s="29" t="s">
        <v>579</v>
      </c>
      <c r="B127" s="29" t="s">
        <v>78</v>
      </c>
      <c r="C127" s="29">
        <v>1</v>
      </c>
      <c r="E127" s="29">
        <f>IFERROR(_xlfn.XLOOKUP(A127,Player_Per_Game_Table[Player],Player_Per_Game_Table[GS]),"")</f>
        <v>3</v>
      </c>
    </row>
    <row r="128" spans="1:5" x14ac:dyDescent="0.2">
      <c r="A128" s="29" t="s">
        <v>679</v>
      </c>
      <c r="B128" s="29" t="s">
        <v>78</v>
      </c>
      <c r="C128" s="29">
        <v>1</v>
      </c>
      <c r="E128" s="29">
        <f>IFERROR(_xlfn.XLOOKUP(A128,Player_Per_Game_Table[Player],Player_Per_Game_Table[GS]),"")</f>
        <v>10</v>
      </c>
    </row>
    <row r="129" spans="1:5" x14ac:dyDescent="0.2">
      <c r="A129" s="29" t="s">
        <v>720</v>
      </c>
      <c r="B129" s="29" t="s">
        <v>78</v>
      </c>
      <c r="C129" s="29">
        <v>1</v>
      </c>
      <c r="E129" s="29">
        <f>IFERROR(_xlfn.XLOOKUP(A129,Player_Per_Game_Table[Player],Player_Per_Game_Table[GS]),"")</f>
        <v>9</v>
      </c>
    </row>
    <row r="130" spans="1:5" x14ac:dyDescent="0.2">
      <c r="A130" s="29" t="s">
        <v>1736</v>
      </c>
      <c r="C130" s="29">
        <v>29</v>
      </c>
    </row>
    <row r="132" spans="1:5" x14ac:dyDescent="0.2">
      <c r="A132" s="29" t="s">
        <v>402</v>
      </c>
      <c r="B132" s="29" t="s">
        <v>93</v>
      </c>
      <c r="C132" s="29">
        <v>2</v>
      </c>
      <c r="E132" s="29">
        <f>IFERROR(_xlfn.XLOOKUP(A132,Player_Per_Game_Table[Player],Player_Per_Game_Table[GS]),"")</f>
        <v>24</v>
      </c>
    </row>
    <row r="133" spans="1:5" x14ac:dyDescent="0.2">
      <c r="A133" s="29" t="s">
        <v>335</v>
      </c>
      <c r="B133" s="29" t="s">
        <v>93</v>
      </c>
      <c r="C133" s="29">
        <v>1</v>
      </c>
      <c r="E133" s="29">
        <f>IFERROR(_xlfn.XLOOKUP(A133,Player_Per_Game_Table[Player],Player_Per_Game_Table[GS]),"")</f>
        <v>37</v>
      </c>
    </row>
    <row r="134" spans="1:5" x14ac:dyDescent="0.2">
      <c r="A134" s="29" t="s">
        <v>502</v>
      </c>
      <c r="B134" s="29" t="s">
        <v>93</v>
      </c>
      <c r="E134" s="29">
        <f>IFERROR(_xlfn.XLOOKUP(A134,Player_Per_Game_Table[Player],Player_Per_Game_Table[GS]),"")</f>
        <v>5</v>
      </c>
    </row>
    <row r="135" spans="1:5" x14ac:dyDescent="0.2">
      <c r="A135" s="29" t="s">
        <v>565</v>
      </c>
      <c r="B135" s="29" t="s">
        <v>93</v>
      </c>
      <c r="C135" s="29">
        <v>7</v>
      </c>
      <c r="E135" s="29">
        <f>IFERROR(_xlfn.XLOOKUP(A135,Player_Per_Game_Table[Player],Player_Per_Game_Table[GS]),"")</f>
        <v>38</v>
      </c>
    </row>
    <row r="136" spans="1:5" x14ac:dyDescent="0.2">
      <c r="A136" s="29" t="s">
        <v>476</v>
      </c>
      <c r="B136" s="29" t="s">
        <v>93</v>
      </c>
      <c r="C136" s="29">
        <v>4</v>
      </c>
      <c r="E136" s="29">
        <f>IFERROR(_xlfn.XLOOKUP(A136,Player_Per_Game_Table[Player],Player_Per_Game_Table[GS]),"")</f>
        <v>8</v>
      </c>
    </row>
    <row r="137" spans="1:5" x14ac:dyDescent="0.2">
      <c r="A137" s="29" t="s">
        <v>428</v>
      </c>
      <c r="B137" s="29" t="s">
        <v>93</v>
      </c>
      <c r="C137" s="29">
        <v>3</v>
      </c>
      <c r="E137" s="29">
        <f>IFERROR(_xlfn.XLOOKUP(A137,Player_Per_Game_Table[Player],Player_Per_Game_Table[GS]),"")</f>
        <v>36</v>
      </c>
    </row>
    <row r="138" spans="1:5" x14ac:dyDescent="0.2">
      <c r="A138" s="29" t="s">
        <v>518</v>
      </c>
      <c r="B138" s="29" t="s">
        <v>93</v>
      </c>
      <c r="C138" s="29">
        <v>4</v>
      </c>
      <c r="E138" s="29">
        <f>IFERROR(_xlfn.XLOOKUP(A138,Player_Per_Game_Table[Player],Player_Per_Game_Table[GS]),"")</f>
        <v>3</v>
      </c>
    </row>
    <row r="139" spans="1:5" x14ac:dyDescent="0.2">
      <c r="A139" s="29" t="s">
        <v>1737</v>
      </c>
      <c r="C139" s="29">
        <v>21</v>
      </c>
    </row>
    <row r="141" spans="1:5" x14ac:dyDescent="0.2">
      <c r="A141" s="29" t="s">
        <v>46</v>
      </c>
      <c r="B141" s="29" t="s">
        <v>32</v>
      </c>
      <c r="C141" s="29">
        <v>6</v>
      </c>
      <c r="E141" s="29">
        <f>IFERROR(_xlfn.XLOOKUP(A141,Player_Per_Game_Table[Player],Player_Per_Game_Table[GS]),"")</f>
        <v>28</v>
      </c>
    </row>
    <row r="142" spans="1:5" x14ac:dyDescent="0.2">
      <c r="A142" s="29" t="s">
        <v>38</v>
      </c>
      <c r="B142" s="29" t="s">
        <v>32</v>
      </c>
      <c r="C142" s="29">
        <v>4</v>
      </c>
      <c r="E142" s="29">
        <f>IFERROR(_xlfn.XLOOKUP(A142,Player_Per_Game_Table[Player],Player_Per_Game_Table[GS]),"")</f>
        <v>16</v>
      </c>
    </row>
    <row r="143" spans="1:5" x14ac:dyDescent="0.2">
      <c r="A143" s="29" t="s">
        <v>41</v>
      </c>
      <c r="B143" s="29" t="s">
        <v>32</v>
      </c>
      <c r="C143" s="29">
        <v>4</v>
      </c>
      <c r="E143" s="29">
        <f>IFERROR(_xlfn.XLOOKUP(A143,Player_Per_Game_Table[Player],Player_Per_Game_Table[GS]),"")</f>
        <v>34</v>
      </c>
    </row>
    <row r="144" spans="1:5" x14ac:dyDescent="0.2">
      <c r="A144" s="29" t="s">
        <v>462</v>
      </c>
      <c r="B144" s="29" t="s">
        <v>32</v>
      </c>
      <c r="C144" s="29">
        <v>1</v>
      </c>
      <c r="E144" s="29">
        <f>IFERROR(_xlfn.XLOOKUP(A144,Player_Per_Game_Table[Player],Player_Per_Game_Table[GS]),"")</f>
        <v>0</v>
      </c>
    </row>
    <row r="145" spans="1:5" x14ac:dyDescent="0.2">
      <c r="A145" s="29" t="s">
        <v>753</v>
      </c>
      <c r="B145" s="29" t="s">
        <v>32</v>
      </c>
      <c r="C145" s="29">
        <v>4</v>
      </c>
      <c r="E145" s="29">
        <f>IFERROR(_xlfn.XLOOKUP(A145,Player_Per_Game_Table[Player],Player_Per_Game_Table[GS]),"")</f>
        <v>1</v>
      </c>
    </row>
    <row r="146" spans="1:5" x14ac:dyDescent="0.2">
      <c r="A146" s="29" t="s">
        <v>625</v>
      </c>
      <c r="B146" s="29" t="s">
        <v>32</v>
      </c>
      <c r="E146" s="29">
        <f>IFERROR(_xlfn.XLOOKUP(A146,Player_Per_Game_Table[Player],Player_Per_Game_Table[GS]),"")</f>
        <v>0</v>
      </c>
    </row>
    <row r="147" spans="1:5" x14ac:dyDescent="0.2">
      <c r="A147" s="29" t="s">
        <v>1738</v>
      </c>
      <c r="B147" s="29" t="s">
        <v>32</v>
      </c>
      <c r="E147" s="29" t="str">
        <f>IFERROR(_xlfn.XLOOKUP(A147,Player_Per_Game_Table[Player],Player_Per_Game_Table[GS]),"")</f>
        <v/>
      </c>
    </row>
    <row r="148" spans="1:5" x14ac:dyDescent="0.2">
      <c r="A148" s="29" t="s">
        <v>605</v>
      </c>
      <c r="B148" s="29" t="s">
        <v>32</v>
      </c>
      <c r="E148" s="29">
        <f>IFERROR(_xlfn.XLOOKUP(A148,Player_Per_Game_Table[Player],Player_Per_Game_Table[GS]),"")</f>
        <v>9</v>
      </c>
    </row>
    <row r="149" spans="1:5" x14ac:dyDescent="0.2">
      <c r="A149" s="29" t="s">
        <v>662</v>
      </c>
      <c r="B149" s="29" t="s">
        <v>32</v>
      </c>
      <c r="C149" s="29">
        <v>1</v>
      </c>
      <c r="E149" s="29">
        <f>IFERROR(_xlfn.XLOOKUP(A149,Player_Per_Game_Table[Player],Player_Per_Game_Table[GS]),"")</f>
        <v>0</v>
      </c>
    </row>
    <row r="150" spans="1:5" x14ac:dyDescent="0.2">
      <c r="A150" s="29" t="s">
        <v>561</v>
      </c>
      <c r="B150" s="29" t="s">
        <v>32</v>
      </c>
      <c r="C150" s="29">
        <v>4</v>
      </c>
      <c r="E150" s="29">
        <f>IFERROR(_xlfn.XLOOKUP(A150,Player_Per_Game_Table[Player],Player_Per_Game_Table[GS]),"")</f>
        <v>0</v>
      </c>
    </row>
    <row r="151" spans="1:5" x14ac:dyDescent="0.2">
      <c r="A151" s="29" t="s">
        <v>1739</v>
      </c>
      <c r="C151" s="29">
        <v>24</v>
      </c>
    </row>
    <row r="153" spans="1:5" x14ac:dyDescent="0.2">
      <c r="A153" s="29" t="s">
        <v>746</v>
      </c>
      <c r="B153" s="29" t="s">
        <v>19</v>
      </c>
      <c r="C153" s="29">
        <v>6</v>
      </c>
      <c r="E153" s="29">
        <f>IFERROR(_xlfn.XLOOKUP(A153,Player_Per_Game_Table[Player],Player_Per_Game_Table[GS]),"")</f>
        <v>34</v>
      </c>
    </row>
    <row r="154" spans="1:5" x14ac:dyDescent="0.2">
      <c r="A154" s="29" t="s">
        <v>443</v>
      </c>
      <c r="B154" s="29" t="s">
        <v>19</v>
      </c>
      <c r="C154" s="29">
        <v>2</v>
      </c>
      <c r="E154" s="29">
        <f>IFERROR(_xlfn.XLOOKUP(A154,Player_Per_Game_Table[Player],Player_Per_Game_Table[GS]),"")</f>
        <v>30</v>
      </c>
    </row>
    <row r="155" spans="1:5" x14ac:dyDescent="0.2">
      <c r="A155" s="29" t="s">
        <v>431</v>
      </c>
      <c r="B155" s="29" t="s">
        <v>19</v>
      </c>
      <c r="C155" s="29">
        <v>6</v>
      </c>
      <c r="E155" s="29">
        <f>IFERROR(_xlfn.XLOOKUP(A155,Player_Per_Game_Table[Player],Player_Per_Game_Table[GS]),"")</f>
        <v>27</v>
      </c>
    </row>
    <row r="156" spans="1:5" x14ac:dyDescent="0.2">
      <c r="A156" s="29" t="s">
        <v>328</v>
      </c>
      <c r="B156" s="29" t="s">
        <v>19</v>
      </c>
      <c r="C156" s="29">
        <v>1</v>
      </c>
      <c r="E156" s="29">
        <f>IFERROR(_xlfn.XLOOKUP(A156,Player_Per_Game_Table[Player],Player_Per_Game_Table[GS]),"")</f>
        <v>36</v>
      </c>
    </row>
    <row r="157" spans="1:5" x14ac:dyDescent="0.2">
      <c r="A157" s="29" t="s">
        <v>1740</v>
      </c>
      <c r="B157" s="29" t="s">
        <v>19</v>
      </c>
      <c r="C157" s="29">
        <v>1</v>
      </c>
      <c r="E157" s="29" t="str">
        <f>IFERROR(_xlfn.XLOOKUP(A157,Player_Per_Game_Table[Player],Player_Per_Game_Table[GS]),"")</f>
        <v/>
      </c>
    </row>
    <row r="158" spans="1:5" x14ac:dyDescent="0.2">
      <c r="A158" s="29" t="s">
        <v>1649</v>
      </c>
      <c r="B158" s="29" t="s">
        <v>19</v>
      </c>
      <c r="C158" s="29">
        <v>3</v>
      </c>
      <c r="E158" s="29">
        <f>IFERROR(_xlfn.XLOOKUP(A158,Player_Per_Game_Table[Player],Player_Per_Game_Table[GS]),"")</f>
        <v>3</v>
      </c>
    </row>
    <row r="159" spans="1:5" x14ac:dyDescent="0.2">
      <c r="A159" s="29" t="s">
        <v>660</v>
      </c>
      <c r="B159" s="29" t="s">
        <v>19</v>
      </c>
      <c r="C159" s="29">
        <v>1</v>
      </c>
      <c r="E159" s="29">
        <f>IFERROR(_xlfn.XLOOKUP(A159,Player_Per_Game_Table[Player],Player_Per_Game_Table[GS]),"")</f>
        <v>8</v>
      </c>
    </row>
    <row r="160" spans="1:5" x14ac:dyDescent="0.2">
      <c r="A160" s="29" t="s">
        <v>1741</v>
      </c>
      <c r="B160" s="29" t="s">
        <v>19</v>
      </c>
      <c r="C160" s="29">
        <v>3</v>
      </c>
      <c r="E160" s="29" t="str">
        <f>IFERROR(_xlfn.XLOOKUP(A160,Player_Per_Game_Table[Player],Player_Per_Game_Table[GS]),"")</f>
        <v/>
      </c>
    </row>
    <row r="161" spans="1:5" x14ac:dyDescent="0.2">
      <c r="A161" s="29" t="s">
        <v>1742</v>
      </c>
      <c r="C161" s="29">
        <v>23</v>
      </c>
    </row>
    <row r="163" spans="1:5" x14ac:dyDescent="0.2">
      <c r="A163" s="29" t="s">
        <v>37</v>
      </c>
      <c r="B163" s="29" t="s">
        <v>34</v>
      </c>
      <c r="C163" s="29">
        <v>2</v>
      </c>
      <c r="E163" s="29">
        <f>IFERROR(_xlfn.XLOOKUP(A163,Player_Per_Game_Table[Player],Player_Per_Game_Table[GS]),"")</f>
        <v>25</v>
      </c>
    </row>
    <row r="164" spans="1:5" x14ac:dyDescent="0.2">
      <c r="A164" s="29" t="s">
        <v>48</v>
      </c>
      <c r="B164" s="29" t="s">
        <v>34</v>
      </c>
      <c r="C164" s="29">
        <v>3</v>
      </c>
      <c r="E164" s="29">
        <f>IFERROR(_xlfn.XLOOKUP(A164,Player_Per_Game_Table[Player],Player_Per_Game_Table[GS]),"")</f>
        <v>34</v>
      </c>
    </row>
    <row r="165" spans="1:5" x14ac:dyDescent="0.2">
      <c r="A165" s="29" t="s">
        <v>43</v>
      </c>
      <c r="B165" s="29" t="s">
        <v>34</v>
      </c>
      <c r="C165" s="29">
        <v>2</v>
      </c>
      <c r="E165" s="29">
        <f>IFERROR(_xlfn.XLOOKUP(A165,Player_Per_Game_Table[Player],Player_Per_Game_Table[GS]),"")</f>
        <v>30</v>
      </c>
    </row>
    <row r="166" spans="1:5" x14ac:dyDescent="0.2">
      <c r="A166" s="29" t="s">
        <v>40</v>
      </c>
      <c r="B166" s="29" t="s">
        <v>34</v>
      </c>
      <c r="C166" s="29">
        <v>3</v>
      </c>
      <c r="E166" s="29">
        <f>IFERROR(_xlfn.XLOOKUP(A166,Player_Per_Game_Table[Player],Player_Per_Game_Table[GS]),"")</f>
        <v>19</v>
      </c>
    </row>
    <row r="167" spans="1:5" x14ac:dyDescent="0.2">
      <c r="A167" s="29" t="s">
        <v>45</v>
      </c>
      <c r="B167" s="29" t="s">
        <v>34</v>
      </c>
      <c r="C167" s="29">
        <v>6</v>
      </c>
      <c r="E167" s="29">
        <f>IFERROR(_xlfn.XLOOKUP(A167,Player_Per_Game_Table[Player],Player_Per_Game_Table[GS]),"")</f>
        <v>22</v>
      </c>
    </row>
    <row r="168" spans="1:5" x14ac:dyDescent="0.2">
      <c r="A168" s="29" t="s">
        <v>934</v>
      </c>
      <c r="B168" s="29" t="s">
        <v>34</v>
      </c>
      <c r="C168" s="29">
        <v>1</v>
      </c>
      <c r="E168" s="29">
        <f>IFERROR(_xlfn.XLOOKUP(A168,Player_Per_Game_Table[Player],Player_Per_Game_Table[GS]),"")</f>
        <v>2</v>
      </c>
    </row>
    <row r="169" spans="1:5" x14ac:dyDescent="0.2">
      <c r="A169" s="29" t="s">
        <v>56</v>
      </c>
      <c r="B169" s="29" t="s">
        <v>34</v>
      </c>
      <c r="C169" s="29">
        <v>4</v>
      </c>
      <c r="E169" s="29">
        <f>IFERROR(_xlfn.XLOOKUP(A169,Player_Per_Game_Table[Player],Player_Per_Game_Table[GS]),"")</f>
        <v>38</v>
      </c>
    </row>
    <row r="170" spans="1:5" x14ac:dyDescent="0.2">
      <c r="A170" s="29" t="s">
        <v>1743</v>
      </c>
      <c r="C170" s="29">
        <v>21</v>
      </c>
    </row>
    <row r="172" spans="1:5" x14ac:dyDescent="0.2">
      <c r="A172" s="29" t="s">
        <v>145</v>
      </c>
      <c r="B172" s="29" t="s">
        <v>65</v>
      </c>
      <c r="C172" s="29">
        <v>5</v>
      </c>
      <c r="E172" s="29">
        <f>IFERROR(_xlfn.XLOOKUP(A172,Player_Per_Game_Table[Player],Player_Per_Game_Table[GS]),"")</f>
        <v>29</v>
      </c>
    </row>
    <row r="173" spans="1:5" x14ac:dyDescent="0.2">
      <c r="A173" s="29" t="s">
        <v>533</v>
      </c>
      <c r="B173" s="29" t="s">
        <v>65</v>
      </c>
      <c r="C173" s="29">
        <v>2</v>
      </c>
      <c r="E173" s="29">
        <f>IFERROR(_xlfn.XLOOKUP(A173,Player_Per_Game_Table[Player],Player_Per_Game_Table[GS]),"")</f>
        <v>36</v>
      </c>
    </row>
    <row r="174" spans="1:5" x14ac:dyDescent="0.2">
      <c r="A174" s="29" t="s">
        <v>1744</v>
      </c>
      <c r="B174" s="29" t="s">
        <v>65</v>
      </c>
      <c r="C174" s="29">
        <v>3</v>
      </c>
      <c r="E174" s="29" t="str">
        <f>IFERROR(_xlfn.XLOOKUP(A174,Player_Per_Game_Table[Player],Player_Per_Game_Table[GS]),"")</f>
        <v/>
      </c>
    </row>
    <row r="175" spans="1:5" x14ac:dyDescent="0.2">
      <c r="A175" s="29" t="s">
        <v>400</v>
      </c>
      <c r="B175" s="29" t="s">
        <v>65</v>
      </c>
      <c r="C175" s="29">
        <v>1</v>
      </c>
      <c r="E175" s="29">
        <f>IFERROR(_xlfn.XLOOKUP(A175,Player_Per_Game_Table[Player],Player_Per_Game_Table[GS]),"")</f>
        <v>5</v>
      </c>
    </row>
    <row r="176" spans="1:5" x14ac:dyDescent="0.2">
      <c r="A176" s="29" t="s">
        <v>583</v>
      </c>
      <c r="B176" s="29" t="s">
        <v>65</v>
      </c>
      <c r="C176" s="29">
        <v>2</v>
      </c>
      <c r="E176" s="29">
        <f>IFERROR(_xlfn.XLOOKUP(A176,Player_Per_Game_Table[Player],Player_Per_Game_Table[GS]),"")</f>
        <v>14</v>
      </c>
    </row>
    <row r="177" spans="1:5" x14ac:dyDescent="0.2">
      <c r="A177" s="29" t="s">
        <v>553</v>
      </c>
      <c r="B177" s="29" t="s">
        <v>65</v>
      </c>
      <c r="C177" s="29">
        <v>2</v>
      </c>
      <c r="E177" s="29">
        <f>IFERROR(_xlfn.XLOOKUP(A177,Player_Per_Game_Table[Player],Player_Per_Game_Table[GS]),"")</f>
        <v>7</v>
      </c>
    </row>
    <row r="178" spans="1:5" x14ac:dyDescent="0.2">
      <c r="A178" s="29" t="s">
        <v>747</v>
      </c>
      <c r="B178" s="29" t="s">
        <v>65</v>
      </c>
      <c r="C178" s="29">
        <v>5</v>
      </c>
      <c r="E178" s="29">
        <f>IFERROR(_xlfn.XLOOKUP(A178,Player_Per_Game_Table[Player],Player_Per_Game_Table[GS]),"")</f>
        <v>37</v>
      </c>
    </row>
    <row r="179" spans="1:5" x14ac:dyDescent="0.2">
      <c r="A179" s="29" t="s">
        <v>613</v>
      </c>
      <c r="B179" s="29" t="s">
        <v>65</v>
      </c>
      <c r="C179" s="29">
        <v>3</v>
      </c>
      <c r="E179" s="29">
        <f>IFERROR(_xlfn.XLOOKUP(A179,Player_Per_Game_Table[Player],Player_Per_Game_Table[GS]),"")</f>
        <v>36</v>
      </c>
    </row>
    <row r="180" spans="1:5" x14ac:dyDescent="0.2">
      <c r="A180" s="29" t="s">
        <v>528</v>
      </c>
      <c r="B180" s="29" t="s">
        <v>65</v>
      </c>
      <c r="C180" s="29">
        <v>1</v>
      </c>
      <c r="E180" s="29">
        <f>IFERROR(_xlfn.XLOOKUP(A180,Player_Per_Game_Table[Player],Player_Per_Game_Table[GS]),"")</f>
        <v>0</v>
      </c>
    </row>
    <row r="181" spans="1:5" x14ac:dyDescent="0.2">
      <c r="A181" s="29" t="s">
        <v>1745</v>
      </c>
      <c r="C181" s="29">
        <v>24</v>
      </c>
    </row>
    <row r="183" spans="1:5" x14ac:dyDescent="0.2">
      <c r="A183" s="29" t="s">
        <v>534</v>
      </c>
      <c r="B183" s="29" t="s">
        <v>12</v>
      </c>
      <c r="C183" s="29">
        <v>7</v>
      </c>
      <c r="E183" s="29">
        <f>IFERROR(_xlfn.XLOOKUP(A183,Player_Per_Game_Table[Player],Player_Per_Game_Table[GS]),"")</f>
        <v>29</v>
      </c>
    </row>
    <row r="184" spans="1:5" x14ac:dyDescent="0.2">
      <c r="A184" s="29" t="s">
        <v>29</v>
      </c>
      <c r="B184" s="29" t="s">
        <v>12</v>
      </c>
      <c r="C184" s="29">
        <v>3</v>
      </c>
      <c r="E184" s="29">
        <f>IFERROR(_xlfn.XLOOKUP(A184,Player_Per_Game_Table[Player],Player_Per_Game_Table[GS]),"")</f>
        <v>3</v>
      </c>
    </row>
    <row r="185" spans="1:5" x14ac:dyDescent="0.2">
      <c r="A185" s="29" t="s">
        <v>26</v>
      </c>
      <c r="B185" s="29" t="s">
        <v>12</v>
      </c>
      <c r="C185" s="29">
        <v>6</v>
      </c>
      <c r="E185" s="29">
        <f>IFERROR(_xlfn.XLOOKUP(A185,Player_Per_Game_Table[Player],Player_Per_Game_Table[GS]),"")</f>
        <v>25</v>
      </c>
    </row>
    <row r="186" spans="1:5" x14ac:dyDescent="0.2">
      <c r="A186" s="29" t="s">
        <v>522</v>
      </c>
      <c r="B186" s="29" t="s">
        <v>12</v>
      </c>
      <c r="C186" s="29">
        <v>1</v>
      </c>
      <c r="E186" s="29">
        <f>IFERROR(_xlfn.XLOOKUP(A186,Player_Per_Game_Table[Player],Player_Per_Game_Table[GS]),"")</f>
        <v>1</v>
      </c>
    </row>
    <row r="187" spans="1:5" x14ac:dyDescent="0.2">
      <c r="A187" s="29" t="s">
        <v>1679</v>
      </c>
      <c r="B187" s="29" t="s">
        <v>12</v>
      </c>
      <c r="C187" s="29">
        <v>2</v>
      </c>
      <c r="E187" s="29">
        <f>IFERROR(_xlfn.XLOOKUP(A187,Player_Per_Game_Table[Player],Player_Per_Game_Table[GS]),"")</f>
        <v>0</v>
      </c>
    </row>
    <row r="188" spans="1:5" x14ac:dyDescent="0.2">
      <c r="A188" s="29" t="s">
        <v>1746</v>
      </c>
      <c r="B188" s="29" t="s">
        <v>12</v>
      </c>
      <c r="C188" s="29">
        <v>1</v>
      </c>
      <c r="E188" s="29" t="str">
        <f>IFERROR(_xlfn.XLOOKUP(A188,Player_Per_Game_Table[Player],Player_Per_Game_Table[GS]),"")</f>
        <v/>
      </c>
    </row>
    <row r="189" spans="1:5" x14ac:dyDescent="0.2">
      <c r="A189" s="29" t="s">
        <v>610</v>
      </c>
      <c r="B189" s="29" t="s">
        <v>12</v>
      </c>
      <c r="E189" s="29">
        <f>IFERROR(_xlfn.XLOOKUP(A189,Player_Per_Game_Table[Player],Player_Per_Game_Table[GS]),"")</f>
        <v>0</v>
      </c>
    </row>
    <row r="190" spans="1:5" x14ac:dyDescent="0.2">
      <c r="A190" s="29" t="s">
        <v>549</v>
      </c>
      <c r="B190" s="29" t="s">
        <v>12</v>
      </c>
      <c r="C190" s="29">
        <v>4</v>
      </c>
      <c r="E190" s="29">
        <f>IFERROR(_xlfn.XLOOKUP(A190,Player_Per_Game_Table[Player],Player_Per_Game_Table[GS]),"")</f>
        <v>3</v>
      </c>
    </row>
    <row r="191" spans="1:5" x14ac:dyDescent="0.2">
      <c r="A191" s="29" t="s">
        <v>1747</v>
      </c>
      <c r="B191" s="29" t="s">
        <v>12</v>
      </c>
      <c r="C191" s="29">
        <v>1</v>
      </c>
      <c r="E191" s="29" t="str">
        <f>IFERROR(_xlfn.XLOOKUP(A191,Player_Per_Game_Table[Player],Player_Per_Game_Table[GS]),"")</f>
        <v/>
      </c>
    </row>
    <row r="192" spans="1:5" x14ac:dyDescent="0.2">
      <c r="A192" s="29" t="s">
        <v>1748</v>
      </c>
      <c r="C192" s="29">
        <v>25</v>
      </c>
    </row>
    <row r="194" spans="1:5" x14ac:dyDescent="0.2">
      <c r="A194" s="29" t="s">
        <v>398</v>
      </c>
      <c r="B194" s="29" t="s">
        <v>25</v>
      </c>
      <c r="C194" s="29">
        <v>9</v>
      </c>
      <c r="E194" s="29">
        <f>IFERROR(_xlfn.XLOOKUP(A194,Player_Per_Game_Table[Player],Player_Per_Game_Table[GS]),"")</f>
        <v>0</v>
      </c>
    </row>
    <row r="195" spans="1:5" x14ac:dyDescent="0.2">
      <c r="A195" s="29" t="s">
        <v>542</v>
      </c>
      <c r="B195" s="29" t="s">
        <v>25</v>
      </c>
      <c r="C195" s="29">
        <v>8</v>
      </c>
      <c r="E195" s="29">
        <f>IFERROR(_xlfn.XLOOKUP(A195,Player_Per_Game_Table[Player],Player_Per_Game_Table[GS]),"")</f>
        <v>34</v>
      </c>
    </row>
    <row r="196" spans="1:5" x14ac:dyDescent="0.2">
      <c r="A196" s="29" t="s">
        <v>615</v>
      </c>
      <c r="B196" s="29" t="s">
        <v>25</v>
      </c>
      <c r="C196" s="29">
        <v>2</v>
      </c>
      <c r="E196" s="29">
        <f>IFERROR(_xlfn.XLOOKUP(A196,Player_Per_Game_Table[Player],Player_Per_Game_Table[GS]),"")</f>
        <v>34</v>
      </c>
    </row>
    <row r="197" spans="1:5" x14ac:dyDescent="0.2">
      <c r="A197" s="29" t="s">
        <v>493</v>
      </c>
      <c r="B197" s="29" t="s">
        <v>25</v>
      </c>
      <c r="C197" s="29">
        <v>1</v>
      </c>
      <c r="E197" s="29">
        <f>IFERROR(_xlfn.XLOOKUP(A197,Player_Per_Game_Table[Player],Player_Per_Game_Table[GS]),"")</f>
        <v>3</v>
      </c>
    </row>
    <row r="198" spans="1:5" x14ac:dyDescent="0.2">
      <c r="A198" s="29" t="s">
        <v>666</v>
      </c>
      <c r="B198" s="29" t="s">
        <v>25</v>
      </c>
      <c r="C198" s="29">
        <v>2</v>
      </c>
      <c r="E198" s="29">
        <f>IFERROR(_xlfn.XLOOKUP(A198,Player_Per_Game_Table[Player],Player_Per_Game_Table[GS]),"")</f>
        <v>9</v>
      </c>
    </row>
    <row r="199" spans="1:5" x14ac:dyDescent="0.2">
      <c r="A199" s="29" t="s">
        <v>485</v>
      </c>
      <c r="B199" s="29" t="s">
        <v>25</v>
      </c>
      <c r="C199" s="29">
        <v>5</v>
      </c>
      <c r="E199" s="29">
        <f>IFERROR(_xlfn.XLOOKUP(A199,Player_Per_Game_Table[Player],Player_Per_Game_Table[GS]),"")</f>
        <v>32</v>
      </c>
    </row>
    <row r="200" spans="1:5" x14ac:dyDescent="0.2">
      <c r="A200" s="29" t="s">
        <v>491</v>
      </c>
      <c r="B200" s="29" t="s">
        <v>25</v>
      </c>
      <c r="E200" s="29">
        <f>IFERROR(_xlfn.XLOOKUP(A200,Player_Per_Game_Table[Player],Player_Per_Game_Table[GS]),"")</f>
        <v>1</v>
      </c>
    </row>
    <row r="201" spans="1:5" x14ac:dyDescent="0.2">
      <c r="A201" s="29" t="s">
        <v>650</v>
      </c>
      <c r="B201" s="29" t="s">
        <v>25</v>
      </c>
      <c r="E201" s="29">
        <f>IFERROR(_xlfn.XLOOKUP(A201,Player_Per_Game_Table[Player],Player_Per_Game_Table[GS]),"")</f>
        <v>23</v>
      </c>
    </row>
    <row r="202" spans="1:5" x14ac:dyDescent="0.2">
      <c r="A202" s="29" t="s">
        <v>1749</v>
      </c>
      <c r="C202" s="29">
        <v>27</v>
      </c>
    </row>
    <row r="204" spans="1:5" x14ac:dyDescent="0.2">
      <c r="A204" s="29" t="s">
        <v>634</v>
      </c>
      <c r="B204" s="29" t="s">
        <v>11</v>
      </c>
      <c r="E204" s="29">
        <f>IFERROR(_xlfn.XLOOKUP(A204,Player_Per_Game_Table[Player],Player_Per_Game_Table[GS]),"")</f>
        <v>1</v>
      </c>
    </row>
    <row r="205" spans="1:5" x14ac:dyDescent="0.2">
      <c r="A205" s="29" t="s">
        <v>405</v>
      </c>
      <c r="B205" s="29" t="s">
        <v>11</v>
      </c>
      <c r="C205" s="29">
        <v>3</v>
      </c>
      <c r="E205" s="29">
        <f>IFERROR(_xlfn.XLOOKUP(A205,Player_Per_Game_Table[Player],Player_Per_Game_Table[GS]),"")</f>
        <v>31</v>
      </c>
    </row>
    <row r="206" spans="1:5" x14ac:dyDescent="0.2">
      <c r="A206" s="29" t="s">
        <v>466</v>
      </c>
      <c r="B206" s="29" t="s">
        <v>11</v>
      </c>
      <c r="C206" s="29">
        <v>7</v>
      </c>
      <c r="E206" s="29">
        <f>IFERROR(_xlfn.XLOOKUP(A206,Player_Per_Game_Table[Player],Player_Per_Game_Table[GS]),"")</f>
        <v>39</v>
      </c>
    </row>
    <row r="207" spans="1:5" x14ac:dyDescent="0.2">
      <c r="A207" s="29" t="s">
        <v>663</v>
      </c>
      <c r="B207" s="29" t="s">
        <v>11</v>
      </c>
      <c r="C207" s="29">
        <v>1</v>
      </c>
      <c r="E207" s="29">
        <f>IFERROR(_xlfn.XLOOKUP(A207,Player_Per_Game_Table[Player],Player_Per_Game_Table[GS]),"")</f>
        <v>4</v>
      </c>
    </row>
    <row r="208" spans="1:5" x14ac:dyDescent="0.2">
      <c r="A208" s="29" t="s">
        <v>675</v>
      </c>
      <c r="B208" s="29" t="s">
        <v>11</v>
      </c>
      <c r="C208" s="29">
        <v>6</v>
      </c>
      <c r="E208" s="29">
        <f>IFERROR(_xlfn.XLOOKUP(A208,Player_Per_Game_Table[Player],Player_Per_Game_Table[GS]),"")</f>
        <v>36</v>
      </c>
    </row>
    <row r="209" spans="1:5" x14ac:dyDescent="0.2">
      <c r="A209" s="29" t="s">
        <v>710</v>
      </c>
      <c r="B209" s="29" t="s">
        <v>11</v>
      </c>
      <c r="C209" s="29">
        <v>6</v>
      </c>
      <c r="E209" s="29">
        <f>IFERROR(_xlfn.XLOOKUP(A209,Player_Per_Game_Table[Player],Player_Per_Game_Table[GS]),"")</f>
        <v>21</v>
      </c>
    </row>
    <row r="210" spans="1:5" x14ac:dyDescent="0.2">
      <c r="A210" s="29" t="s">
        <v>714</v>
      </c>
      <c r="B210" s="29" t="s">
        <v>11</v>
      </c>
      <c r="C210" s="29">
        <v>3</v>
      </c>
      <c r="E210" s="29">
        <f>IFERROR(_xlfn.XLOOKUP(A210,Player_Per_Game_Table[Player],Player_Per_Game_Table[GS]),"")</f>
        <v>36</v>
      </c>
    </row>
    <row r="211" spans="1:5" x14ac:dyDescent="0.2">
      <c r="A211" s="29" t="s">
        <v>596</v>
      </c>
      <c r="B211" s="29" t="s">
        <v>11</v>
      </c>
      <c r="C211" s="29">
        <v>2</v>
      </c>
      <c r="E211" s="29">
        <f>IFERROR(_xlfn.XLOOKUP(A211,Player_Per_Game_Table[Player],Player_Per_Game_Table[GS]),"")</f>
        <v>36</v>
      </c>
    </row>
    <row r="212" spans="1:5" x14ac:dyDescent="0.2">
      <c r="A212" s="29" t="s">
        <v>1750</v>
      </c>
      <c r="C212" s="29">
        <v>28</v>
      </c>
    </row>
    <row r="214" spans="1:5" x14ac:dyDescent="0.2">
      <c r="A214" s="29" t="s">
        <v>329</v>
      </c>
      <c r="B214" s="29" t="s">
        <v>92</v>
      </c>
      <c r="C214" s="29">
        <v>1</v>
      </c>
      <c r="E214" s="29">
        <f>IFERROR(_xlfn.XLOOKUP(A214,Player_Per_Game_Table[Player],Player_Per_Game_Table[GS]),"")</f>
        <v>37</v>
      </c>
    </row>
    <row r="215" spans="1:5" x14ac:dyDescent="0.2">
      <c r="A215" s="29" t="s">
        <v>451</v>
      </c>
      <c r="B215" s="29" t="s">
        <v>92</v>
      </c>
      <c r="C215" s="29">
        <v>1</v>
      </c>
      <c r="E215" s="29">
        <f>IFERROR(_xlfn.XLOOKUP(A215,Player_Per_Game_Table[Player],Player_Per_Game_Table[GS]),"")</f>
        <v>2</v>
      </c>
    </row>
    <row r="216" spans="1:5" x14ac:dyDescent="0.2">
      <c r="A216" s="29" t="s">
        <v>325</v>
      </c>
      <c r="B216" s="29" t="s">
        <v>92</v>
      </c>
      <c r="C216" s="29">
        <v>7</v>
      </c>
      <c r="E216" s="29">
        <f>IFERROR(_xlfn.XLOOKUP(A216,Player_Per_Game_Table[Player],Player_Per_Game_Table[GS]),"")</f>
        <v>34</v>
      </c>
    </row>
    <row r="217" spans="1:5" x14ac:dyDescent="0.2">
      <c r="A217" s="29" t="s">
        <v>498</v>
      </c>
      <c r="B217" s="29" t="s">
        <v>92</v>
      </c>
      <c r="C217" s="29">
        <v>2</v>
      </c>
      <c r="E217" s="29">
        <f>IFERROR(_xlfn.XLOOKUP(A217,Player_Per_Game_Table[Player],Player_Per_Game_Table[GS]),"")</f>
        <v>37</v>
      </c>
    </row>
    <row r="218" spans="1:5" x14ac:dyDescent="0.2">
      <c r="A218" s="29" t="s">
        <v>1599</v>
      </c>
      <c r="B218" s="29" t="s">
        <v>92</v>
      </c>
      <c r="C218" s="29">
        <v>3</v>
      </c>
      <c r="E218" s="29">
        <f>IFERROR(_xlfn.XLOOKUP(A218,Player_Per_Game_Table[Player],Player_Per_Game_Table[GS]),"")</f>
        <v>13</v>
      </c>
    </row>
    <row r="219" spans="1:5" x14ac:dyDescent="0.2">
      <c r="A219" s="29" t="s">
        <v>603</v>
      </c>
      <c r="B219" s="29" t="s">
        <v>92</v>
      </c>
      <c r="C219" s="29">
        <v>1</v>
      </c>
      <c r="E219" s="29">
        <f>IFERROR(_xlfn.XLOOKUP(A219,Player_Per_Game_Table[Player],Player_Per_Game_Table[GS]),"")</f>
        <v>0</v>
      </c>
    </row>
    <row r="220" spans="1:5" x14ac:dyDescent="0.2">
      <c r="A220" s="29" t="s">
        <v>521</v>
      </c>
      <c r="B220" s="29" t="s">
        <v>92</v>
      </c>
      <c r="C220" s="29">
        <v>5</v>
      </c>
      <c r="E220" s="29">
        <f>IFERROR(_xlfn.XLOOKUP(A220,Player_Per_Game_Table[Player],Player_Per_Game_Table[GS]),"")</f>
        <v>0</v>
      </c>
    </row>
    <row r="221" spans="1:5" x14ac:dyDescent="0.2">
      <c r="A221" s="29" t="s">
        <v>543</v>
      </c>
      <c r="B221" s="29" t="s">
        <v>92</v>
      </c>
      <c r="C221" s="29">
        <v>1</v>
      </c>
      <c r="E221" s="29">
        <f>IFERROR(_xlfn.XLOOKUP(A221,Player_Per_Game_Table[Player],Player_Per_Game_Table[GS]),"")</f>
        <v>1</v>
      </c>
    </row>
    <row r="222" spans="1:5" x14ac:dyDescent="0.2">
      <c r="A222" s="29" t="s">
        <v>1751</v>
      </c>
      <c r="C222" s="29">
        <v>21</v>
      </c>
    </row>
    <row r="224" spans="1:5" x14ac:dyDescent="0.2">
      <c r="A224" s="29" t="s">
        <v>1752</v>
      </c>
      <c r="B224" s="29" t="s">
        <v>1753</v>
      </c>
      <c r="C224" s="29">
        <v>2</v>
      </c>
      <c r="E224" s="29" t="str">
        <f>IFERROR(_xlfn.XLOOKUP(A224,Player_Per_Game_Table[Player],Player_Per_Game_Table[GS]),"")</f>
        <v/>
      </c>
    </row>
    <row r="225" spans="1:5" x14ac:dyDescent="0.2">
      <c r="A225" s="29" t="s">
        <v>604</v>
      </c>
      <c r="B225" s="29" t="s">
        <v>1753</v>
      </c>
      <c r="C225" s="29">
        <v>2</v>
      </c>
      <c r="E225" s="29">
        <f>IFERROR(_xlfn.XLOOKUP(A225,Player_Per_Game_Table[Player],Player_Per_Game_Table[GS]),"")</f>
        <v>1</v>
      </c>
    </row>
    <row r="226" spans="1:5" x14ac:dyDescent="0.2">
      <c r="A226" s="29" t="s">
        <v>423</v>
      </c>
      <c r="B226" s="29" t="s">
        <v>1753</v>
      </c>
      <c r="C226" s="29">
        <v>2</v>
      </c>
      <c r="E226" s="29">
        <f>IFERROR(_xlfn.XLOOKUP(A226,Player_Per_Game_Table[Player],Player_Per_Game_Table[GS]),"")</f>
        <v>19</v>
      </c>
    </row>
    <row r="227" spans="1:5" x14ac:dyDescent="0.2">
      <c r="A227" s="29" t="s">
        <v>440</v>
      </c>
      <c r="B227" s="29" t="s">
        <v>1753</v>
      </c>
      <c r="C227" s="29">
        <v>2</v>
      </c>
      <c r="E227" s="29">
        <f>IFERROR(_xlfn.XLOOKUP(A227,Player_Per_Game_Table[Player],Player_Per_Game_Table[GS]),"")</f>
        <v>35</v>
      </c>
    </row>
    <row r="228" spans="1:5" x14ac:dyDescent="0.2">
      <c r="A228" s="29" t="s">
        <v>35</v>
      </c>
      <c r="B228" s="29" t="s">
        <v>1753</v>
      </c>
      <c r="C228" s="29">
        <v>1</v>
      </c>
      <c r="E228" s="29">
        <f>IFERROR(_xlfn.XLOOKUP(A228,Player_Per_Game_Table[Player],Player_Per_Game_Table[GS]),"")</f>
        <v>22</v>
      </c>
    </row>
    <row r="229" spans="1:5" x14ac:dyDescent="0.2">
      <c r="A229" s="29" t="s">
        <v>467</v>
      </c>
      <c r="B229" s="29" t="s">
        <v>1753</v>
      </c>
      <c r="C229" s="29">
        <v>1</v>
      </c>
      <c r="E229" s="29">
        <f>IFERROR(_xlfn.XLOOKUP(A229,Player_Per_Game_Table[Player],Player_Per_Game_Table[GS]),"")</f>
        <v>1</v>
      </c>
    </row>
    <row r="230" spans="1:5" x14ac:dyDescent="0.2">
      <c r="A230" s="29" t="s">
        <v>13</v>
      </c>
      <c r="B230" s="29" t="s">
        <v>1753</v>
      </c>
      <c r="C230" s="29">
        <v>7</v>
      </c>
      <c r="E230" s="29">
        <f>IFERROR(_xlfn.XLOOKUP(A230,Player_Per_Game_Table[Player],Player_Per_Game_Table[GS]),"")</f>
        <v>37</v>
      </c>
    </row>
    <row r="231" spans="1:5" x14ac:dyDescent="0.2">
      <c r="A231" s="29" t="s">
        <v>496</v>
      </c>
      <c r="B231" s="29" t="s">
        <v>1753</v>
      </c>
      <c r="C231" s="29">
        <v>1</v>
      </c>
      <c r="E231" s="29">
        <f>IFERROR(_xlfn.XLOOKUP(A231,Player_Per_Game_Table[Player],Player_Per_Game_Table[GS]),"")</f>
        <v>8</v>
      </c>
    </row>
    <row r="232" spans="1:5" x14ac:dyDescent="0.2">
      <c r="A232" s="29" t="s">
        <v>681</v>
      </c>
      <c r="B232" s="29" t="s">
        <v>1753</v>
      </c>
      <c r="C232" s="29">
        <v>1</v>
      </c>
      <c r="E232" s="29">
        <f>IFERROR(_xlfn.XLOOKUP(A232,Player_Per_Game_Table[Player],Player_Per_Game_Table[GS]),"")</f>
        <v>1</v>
      </c>
    </row>
    <row r="233" spans="1:5" x14ac:dyDescent="0.2">
      <c r="A233" s="29" t="s">
        <v>703</v>
      </c>
      <c r="B233" s="29" t="s">
        <v>1753</v>
      </c>
      <c r="C233" s="29">
        <v>1</v>
      </c>
      <c r="E233" s="29">
        <f>IFERROR(_xlfn.XLOOKUP(A233,Player_Per_Game_Table[Player],Player_Per_Game_Table[GS]),"")</f>
        <v>0</v>
      </c>
    </row>
    <row r="234" spans="1:5" x14ac:dyDescent="0.2">
      <c r="A234" s="29" t="s">
        <v>503</v>
      </c>
      <c r="B234" s="29" t="s">
        <v>1753</v>
      </c>
      <c r="C234" s="29">
        <v>2</v>
      </c>
      <c r="E234" s="29">
        <f>IFERROR(_xlfn.XLOOKUP(A234,Player_Per_Game_Table[Player],Player_Per_Game_Table[GS]),"")</f>
        <v>18</v>
      </c>
    </row>
    <row r="235" spans="1:5" x14ac:dyDescent="0.2">
      <c r="A235" s="29" t="s">
        <v>1754</v>
      </c>
      <c r="B235" s="29" t="s">
        <v>1753</v>
      </c>
      <c r="C235" s="29">
        <v>2</v>
      </c>
      <c r="E235" s="29" t="str">
        <f>IFERROR(_xlfn.XLOOKUP(A235,Player_Per_Game_Table[Player],Player_Per_Game_Table[GS]),"")</f>
        <v/>
      </c>
    </row>
    <row r="236" spans="1:5" x14ac:dyDescent="0.2">
      <c r="A236" s="29" t="s">
        <v>1755</v>
      </c>
      <c r="C236" s="29">
        <v>24</v>
      </c>
    </row>
    <row r="238" spans="1:5" x14ac:dyDescent="0.2">
      <c r="A238" s="29" t="s">
        <v>388</v>
      </c>
      <c r="B238" s="29" t="s">
        <v>9</v>
      </c>
      <c r="C238" s="29">
        <v>2</v>
      </c>
      <c r="E238" s="29">
        <f>IFERROR(_xlfn.XLOOKUP(A238,Player_Per_Game_Table[Player],Player_Per_Game_Table[GS]),"")</f>
        <v>3</v>
      </c>
    </row>
    <row r="239" spans="1:5" x14ac:dyDescent="0.2">
      <c r="A239" s="29" t="s">
        <v>393</v>
      </c>
      <c r="B239" s="29" t="s">
        <v>9</v>
      </c>
      <c r="C239" s="29">
        <v>3</v>
      </c>
      <c r="E239" s="29">
        <f>IFERROR(_xlfn.XLOOKUP(A239,Player_Per_Game_Table[Player],Player_Per_Game_Table[GS]),"")</f>
        <v>5</v>
      </c>
    </row>
    <row r="240" spans="1:5" x14ac:dyDescent="0.2">
      <c r="A240" s="29" t="s">
        <v>433</v>
      </c>
      <c r="B240" s="29" t="s">
        <v>9</v>
      </c>
      <c r="C240" s="29">
        <v>7</v>
      </c>
      <c r="E240" s="29">
        <f>IFERROR(_xlfn.XLOOKUP(A240,Player_Per_Game_Table[Player],Player_Per_Game_Table[GS]),"")</f>
        <v>16</v>
      </c>
    </row>
    <row r="241" spans="1:5" x14ac:dyDescent="0.2">
      <c r="A241" s="29" t="s">
        <v>578</v>
      </c>
      <c r="B241" s="29" t="s">
        <v>9</v>
      </c>
      <c r="C241" s="29">
        <v>1</v>
      </c>
      <c r="E241" s="29">
        <f>IFERROR(_xlfn.XLOOKUP(A241,Player_Per_Game_Table[Player],Player_Per_Game_Table[GS]),"")</f>
        <v>1</v>
      </c>
    </row>
    <row r="242" spans="1:5" x14ac:dyDescent="0.2">
      <c r="A242" s="29" t="s">
        <v>1619</v>
      </c>
      <c r="B242" s="29" t="s">
        <v>9</v>
      </c>
      <c r="C242" s="29">
        <v>5</v>
      </c>
      <c r="E242" s="29">
        <f>IFERROR(_xlfn.XLOOKUP(A242,Player_Per_Game_Table[Player],Player_Per_Game_Table[GS]),"")</f>
        <v>4</v>
      </c>
    </row>
    <row r="243" spans="1:5" x14ac:dyDescent="0.2">
      <c r="A243" s="29" t="s">
        <v>697</v>
      </c>
      <c r="B243" s="29" t="s">
        <v>9</v>
      </c>
      <c r="C243" s="29">
        <v>1</v>
      </c>
      <c r="E243" s="29">
        <f>IFERROR(_xlfn.XLOOKUP(A243,Player_Per_Game_Table[Player],Player_Per_Game_Table[GS]),"")</f>
        <v>13</v>
      </c>
    </row>
    <row r="244" spans="1:5" x14ac:dyDescent="0.2">
      <c r="A244" s="29" t="s">
        <v>721</v>
      </c>
      <c r="B244" s="29" t="s">
        <v>9</v>
      </c>
      <c r="C244" s="29">
        <v>4</v>
      </c>
      <c r="E244" s="29">
        <f>IFERROR(_xlfn.XLOOKUP(A244,Player_Per_Game_Table[Player],Player_Per_Game_Table[GS]),"")</f>
        <v>37</v>
      </c>
    </row>
    <row r="245" spans="1:5" x14ac:dyDescent="0.2">
      <c r="A245" s="29" t="s">
        <v>1756</v>
      </c>
      <c r="C245" s="29">
        <v>23</v>
      </c>
    </row>
    <row r="247" spans="1:5" x14ac:dyDescent="0.2">
      <c r="A247" s="29" t="s">
        <v>486</v>
      </c>
      <c r="B247" s="29" t="s">
        <v>94</v>
      </c>
      <c r="C247" s="29">
        <v>3</v>
      </c>
      <c r="E247" s="29">
        <f>IFERROR(_xlfn.XLOOKUP(A247,Player_Per_Game_Table[Player],Player_Per_Game_Table[GS]),"")</f>
        <v>32</v>
      </c>
    </row>
    <row r="248" spans="1:5" x14ac:dyDescent="0.2">
      <c r="A248" s="29" t="s">
        <v>490</v>
      </c>
      <c r="B248" s="29" t="s">
        <v>94</v>
      </c>
      <c r="C248" s="29">
        <v>5</v>
      </c>
      <c r="E248" s="29">
        <f>IFERROR(_xlfn.XLOOKUP(A248,Player_Per_Game_Table[Player],Player_Per_Game_Table[GS]),"")</f>
        <v>38</v>
      </c>
    </row>
    <row r="249" spans="1:5" x14ac:dyDescent="0.2">
      <c r="A249" s="29" t="s">
        <v>590</v>
      </c>
      <c r="B249" s="29" t="s">
        <v>94</v>
      </c>
      <c r="E249" s="29">
        <f>IFERROR(_xlfn.XLOOKUP(A249,Player_Per_Game_Table[Player],Player_Per_Game_Table[GS]),"")</f>
        <v>0</v>
      </c>
    </row>
    <row r="250" spans="1:5" x14ac:dyDescent="0.2">
      <c r="A250" s="29" t="s">
        <v>649</v>
      </c>
      <c r="B250" s="29" t="s">
        <v>94</v>
      </c>
      <c r="C250" s="29">
        <v>1</v>
      </c>
      <c r="E250" s="29">
        <f>IFERROR(_xlfn.XLOOKUP(A250,Player_Per_Game_Table[Player],Player_Per_Game_Table[GS]),"")</f>
        <v>37</v>
      </c>
    </row>
    <row r="251" spans="1:5" x14ac:dyDescent="0.2">
      <c r="A251" s="29" t="s">
        <v>1757</v>
      </c>
      <c r="B251" s="29" t="s">
        <v>94</v>
      </c>
      <c r="C251" s="29">
        <v>1</v>
      </c>
      <c r="E251" s="29" t="str">
        <f>IFERROR(_xlfn.XLOOKUP(A251,Player_Per_Game_Table[Player],Player_Per_Game_Table[GS]),"")</f>
        <v/>
      </c>
    </row>
    <row r="252" spans="1:5" x14ac:dyDescent="0.2">
      <c r="A252" s="29" t="s">
        <v>700</v>
      </c>
      <c r="B252" s="29" t="s">
        <v>94</v>
      </c>
      <c r="C252" s="29">
        <v>3</v>
      </c>
      <c r="E252" s="29">
        <f>IFERROR(_xlfn.XLOOKUP(A252,Player_Per_Game_Table[Player],Player_Per_Game_Table[GS]),"")</f>
        <v>2</v>
      </c>
    </row>
    <row r="253" spans="1:5" x14ac:dyDescent="0.2">
      <c r="A253" s="29" t="s">
        <v>1758</v>
      </c>
      <c r="B253" s="29" t="s">
        <v>94</v>
      </c>
      <c r="C253" s="29">
        <v>5</v>
      </c>
      <c r="E253" s="29" t="str">
        <f>IFERROR(_xlfn.XLOOKUP(A253,Player_Per_Game_Table[Player],Player_Per_Game_Table[GS]),"")</f>
        <v/>
      </c>
    </row>
    <row r="254" spans="1:5" x14ac:dyDescent="0.2">
      <c r="A254" s="29" t="s">
        <v>334</v>
      </c>
      <c r="B254" s="29" t="s">
        <v>94</v>
      </c>
      <c r="C254" s="29">
        <v>9</v>
      </c>
      <c r="E254" s="29">
        <f>IFERROR(_xlfn.XLOOKUP(A254,Player_Per_Game_Table[Player],Player_Per_Game_Table[GS]),"")</f>
        <v>10</v>
      </c>
    </row>
    <row r="255" spans="1:5" x14ac:dyDescent="0.2">
      <c r="A255" s="29" t="s">
        <v>1759</v>
      </c>
      <c r="C255" s="29">
        <v>27</v>
      </c>
    </row>
    <row r="257" spans="1:5" x14ac:dyDescent="0.2">
      <c r="A257" s="29" t="s">
        <v>379</v>
      </c>
      <c r="B257" s="29" t="s">
        <v>91</v>
      </c>
      <c r="E257" s="29">
        <f>IFERROR(_xlfn.XLOOKUP(A257,Player_Per_Game_Table[Player],Player_Per_Game_Table[GS]),"")</f>
        <v>2</v>
      </c>
    </row>
    <row r="258" spans="1:5" x14ac:dyDescent="0.2">
      <c r="A258" s="29" t="s">
        <v>487</v>
      </c>
      <c r="B258" s="29" t="s">
        <v>91</v>
      </c>
      <c r="C258" s="29">
        <v>3</v>
      </c>
      <c r="E258" s="29">
        <f>IFERROR(_xlfn.XLOOKUP(A258,Player_Per_Game_Table[Player],Player_Per_Game_Table[GS]),"")</f>
        <v>0</v>
      </c>
    </row>
    <row r="259" spans="1:5" x14ac:dyDescent="0.2">
      <c r="A259" s="29" t="s">
        <v>505</v>
      </c>
      <c r="B259" s="29" t="s">
        <v>91</v>
      </c>
      <c r="C259" s="29">
        <v>2</v>
      </c>
      <c r="E259" s="29">
        <f>IFERROR(_xlfn.XLOOKUP(A259,Player_Per_Game_Table[Player],Player_Per_Game_Table[GS]),"")</f>
        <v>35</v>
      </c>
    </row>
    <row r="260" spans="1:5" x14ac:dyDescent="0.2">
      <c r="A260" s="29" t="s">
        <v>529</v>
      </c>
      <c r="B260" s="29" t="s">
        <v>91</v>
      </c>
      <c r="C260" s="29">
        <v>3</v>
      </c>
      <c r="E260" s="29">
        <f>IFERROR(_xlfn.XLOOKUP(A260,Player_Per_Game_Table[Player],Player_Per_Game_Table[GS]),"")</f>
        <v>15</v>
      </c>
    </row>
    <row r="261" spans="1:5" x14ac:dyDescent="0.2">
      <c r="A261" s="29" t="s">
        <v>545</v>
      </c>
      <c r="B261" s="29" t="s">
        <v>91</v>
      </c>
      <c r="C261" s="29">
        <v>1</v>
      </c>
      <c r="E261" s="29">
        <f>IFERROR(_xlfn.XLOOKUP(A261,Player_Per_Game_Table[Player],Player_Per_Game_Table[GS]),"")</f>
        <v>26</v>
      </c>
    </row>
    <row r="262" spans="1:5" x14ac:dyDescent="0.2">
      <c r="A262" s="29" t="s">
        <v>1760</v>
      </c>
      <c r="B262" s="29" t="s">
        <v>91</v>
      </c>
      <c r="E262" s="29" t="str">
        <f>IFERROR(_xlfn.XLOOKUP(A262,Player_Per_Game_Table[Player],Player_Per_Game_Table[GS]),"")</f>
        <v/>
      </c>
    </row>
    <row r="263" spans="1:5" x14ac:dyDescent="0.2">
      <c r="A263" s="29" t="s">
        <v>766</v>
      </c>
      <c r="B263" s="29" t="s">
        <v>91</v>
      </c>
      <c r="E263" s="29">
        <f>IFERROR(_xlfn.XLOOKUP(A263,Player_Per_Game_Table[Player],Player_Per_Game_Table[GS]),"")</f>
        <v>0</v>
      </c>
    </row>
    <row r="264" spans="1:5" x14ac:dyDescent="0.2">
      <c r="A264" s="29" t="s">
        <v>713</v>
      </c>
      <c r="B264" s="29" t="s">
        <v>91</v>
      </c>
      <c r="C264" s="29">
        <v>6</v>
      </c>
      <c r="E264" s="29">
        <f>IFERROR(_xlfn.XLOOKUP(A264,Player_Per_Game_Table[Player],Player_Per_Game_Table[GS]),"")</f>
        <v>38</v>
      </c>
    </row>
    <row r="265" spans="1:5" x14ac:dyDescent="0.2">
      <c r="A265" s="29" t="s">
        <v>1761</v>
      </c>
      <c r="C265" s="29">
        <v>15</v>
      </c>
    </row>
    <row r="267" spans="1:5" x14ac:dyDescent="0.2">
      <c r="A267" s="29" t="s">
        <v>427</v>
      </c>
      <c r="B267" s="29" t="s">
        <v>96</v>
      </c>
      <c r="C267" s="29">
        <v>3</v>
      </c>
      <c r="E267" s="29">
        <f>IFERROR(_xlfn.XLOOKUP(A267,Player_Per_Game_Table[Player],Player_Per_Game_Table[GS]),"")</f>
        <v>35</v>
      </c>
    </row>
    <row r="268" spans="1:5" x14ac:dyDescent="0.2">
      <c r="A268" s="29" t="s">
        <v>336</v>
      </c>
      <c r="B268" s="29" t="s">
        <v>96</v>
      </c>
      <c r="C268" s="29">
        <v>2</v>
      </c>
      <c r="E268" s="29">
        <f>IFERROR(_xlfn.XLOOKUP(A268,Player_Per_Game_Table[Player],Player_Per_Game_Table[GS]),"")</f>
        <v>25</v>
      </c>
    </row>
    <row r="269" spans="1:5" x14ac:dyDescent="0.2">
      <c r="A269" s="29" t="s">
        <v>1762</v>
      </c>
      <c r="B269" s="29" t="s">
        <v>96</v>
      </c>
      <c r="C269" s="29">
        <v>1</v>
      </c>
      <c r="E269" s="29" t="str">
        <f>IFERROR(_xlfn.XLOOKUP(A269,Player_Per_Game_Table[Player],Player_Per_Game_Table[GS]),"")</f>
        <v/>
      </c>
    </row>
    <row r="270" spans="1:5" x14ac:dyDescent="0.2">
      <c r="A270" s="29" t="s">
        <v>458</v>
      </c>
      <c r="B270" s="29" t="s">
        <v>96</v>
      </c>
      <c r="C270" s="29">
        <v>7</v>
      </c>
      <c r="E270" s="29">
        <f>IFERROR(_xlfn.XLOOKUP(A270,Player_Per_Game_Table[Player],Player_Per_Game_Table[GS]),"")</f>
        <v>35</v>
      </c>
    </row>
    <row r="271" spans="1:5" x14ac:dyDescent="0.2">
      <c r="A271" s="29" t="s">
        <v>337</v>
      </c>
      <c r="B271" s="29" t="s">
        <v>96</v>
      </c>
      <c r="C271" s="29">
        <v>2</v>
      </c>
      <c r="E271" s="29">
        <f>IFERROR(_xlfn.XLOOKUP(A271,Player_Per_Game_Table[Player],Player_Per_Game_Table[GS]),"")</f>
        <v>31</v>
      </c>
    </row>
    <row r="272" spans="1:5" x14ac:dyDescent="0.2">
      <c r="A272" s="29" t="s">
        <v>1123</v>
      </c>
      <c r="B272" s="29" t="s">
        <v>96</v>
      </c>
      <c r="C272" s="29">
        <v>1</v>
      </c>
      <c r="E272" s="29">
        <f>IFERROR(_xlfn.XLOOKUP(A272,Player_Per_Game_Table[Player],Player_Per_Game_Table[GS]),"")</f>
        <v>1</v>
      </c>
    </row>
    <row r="273" spans="1:5" x14ac:dyDescent="0.2">
      <c r="A273" s="29" t="s">
        <v>500</v>
      </c>
      <c r="B273" s="29" t="s">
        <v>96</v>
      </c>
      <c r="C273" s="29">
        <v>2</v>
      </c>
      <c r="E273" s="29">
        <f>IFERROR(_xlfn.XLOOKUP(A273,Player_Per_Game_Table[Player],Player_Per_Game_Table[GS]),"")</f>
        <v>19</v>
      </c>
    </row>
    <row r="274" spans="1:5" x14ac:dyDescent="0.2">
      <c r="A274" s="29" t="s">
        <v>652</v>
      </c>
      <c r="B274" s="29" t="s">
        <v>96</v>
      </c>
      <c r="C274" s="29">
        <v>10</v>
      </c>
      <c r="E274" s="29">
        <f>IFERROR(_xlfn.XLOOKUP(A274,Player_Per_Game_Table[Player],Player_Per_Game_Table[GS]),"")</f>
        <v>35</v>
      </c>
    </row>
    <row r="275" spans="1:5" x14ac:dyDescent="0.2">
      <c r="A275" s="29" t="s">
        <v>653</v>
      </c>
      <c r="B275" s="29" t="s">
        <v>96</v>
      </c>
      <c r="C275" s="29">
        <v>4</v>
      </c>
      <c r="E275" s="29">
        <f>IFERROR(_xlfn.XLOOKUP(A275,Player_Per_Game_Table[Player],Player_Per_Game_Table[GS]),"")</f>
        <v>23</v>
      </c>
    </row>
    <row r="276" spans="1:5" x14ac:dyDescent="0.2">
      <c r="A276" s="29" t="s">
        <v>1763</v>
      </c>
      <c r="C276" s="29">
        <v>32</v>
      </c>
    </row>
    <row r="278" spans="1:5" x14ac:dyDescent="0.2">
      <c r="A278" s="29" t="s">
        <v>42</v>
      </c>
      <c r="B278" s="29" t="s">
        <v>33</v>
      </c>
      <c r="C278" s="29">
        <v>6</v>
      </c>
      <c r="E278" s="29">
        <f>IFERROR(_xlfn.XLOOKUP(A278,Player_Per_Game_Table[Player],Player_Per_Game_Table[GS]),"")</f>
        <v>36</v>
      </c>
    </row>
    <row r="279" spans="1:5" x14ac:dyDescent="0.2">
      <c r="A279" s="29" t="s">
        <v>49</v>
      </c>
      <c r="B279" s="29" t="s">
        <v>33</v>
      </c>
      <c r="C279" s="29">
        <v>5</v>
      </c>
      <c r="E279" s="29">
        <f>IFERROR(_xlfn.XLOOKUP(A279,Player_Per_Game_Table[Player],Player_Per_Game_Table[GS]),"")</f>
        <v>29</v>
      </c>
    </row>
    <row r="280" spans="1:5" x14ac:dyDescent="0.2">
      <c r="A280" s="29" t="s">
        <v>1622</v>
      </c>
      <c r="B280" s="29" t="s">
        <v>33</v>
      </c>
      <c r="C280" s="29">
        <v>1</v>
      </c>
      <c r="E280" s="29">
        <f>IFERROR(_xlfn.XLOOKUP(A280,Player_Per_Game_Table[Player],Player_Per_Game_Table[GS]),"")</f>
        <v>21</v>
      </c>
    </row>
    <row r="281" spans="1:5" x14ac:dyDescent="0.2">
      <c r="A281" s="29" t="s">
        <v>36</v>
      </c>
      <c r="B281" s="29" t="s">
        <v>33</v>
      </c>
      <c r="C281" s="29">
        <v>3</v>
      </c>
      <c r="E281" s="29">
        <f>IFERROR(_xlfn.XLOOKUP(A281,Player_Per_Game_Table[Player],Player_Per_Game_Table[GS]),"")</f>
        <v>34</v>
      </c>
    </row>
    <row r="282" spans="1:5" x14ac:dyDescent="0.2">
      <c r="A282" s="29" t="s">
        <v>44</v>
      </c>
      <c r="B282" s="29" t="s">
        <v>33</v>
      </c>
      <c r="C282" s="29">
        <v>7</v>
      </c>
      <c r="E282" s="29">
        <f>IFERROR(_xlfn.XLOOKUP(A282,Player_Per_Game_Table[Player],Player_Per_Game_Table[GS]),"")</f>
        <v>36</v>
      </c>
    </row>
    <row r="283" spans="1:5" x14ac:dyDescent="0.2">
      <c r="A283" s="29" t="s">
        <v>567</v>
      </c>
      <c r="B283" s="29" t="s">
        <v>33</v>
      </c>
      <c r="C283" s="29">
        <v>1</v>
      </c>
      <c r="E283" s="29">
        <f>IFERROR(_xlfn.XLOOKUP(A283,Player_Per_Game_Table[Player],Player_Per_Game_Table[GS]),"")</f>
        <v>10</v>
      </c>
    </row>
    <row r="284" spans="1:5" x14ac:dyDescent="0.2">
      <c r="A284" s="29" t="s">
        <v>55</v>
      </c>
      <c r="B284" s="29" t="s">
        <v>33</v>
      </c>
      <c r="C284" s="29">
        <v>7</v>
      </c>
      <c r="E284" s="29">
        <f>IFERROR(_xlfn.XLOOKUP(A284,Player_Per_Game_Table[Player],Player_Per_Game_Table[GS]),"")</f>
        <v>0</v>
      </c>
    </row>
    <row r="285" spans="1:5" x14ac:dyDescent="0.2">
      <c r="A285" s="29" t="s">
        <v>1764</v>
      </c>
      <c r="C285" s="29">
        <v>30</v>
      </c>
    </row>
    <row r="287" spans="1:5" x14ac:dyDescent="0.2">
      <c r="A287" s="29" t="s">
        <v>411</v>
      </c>
      <c r="B287" s="29" t="s">
        <v>24</v>
      </c>
      <c r="C287" s="29">
        <v>5</v>
      </c>
      <c r="E287" s="29">
        <f>IFERROR(_xlfn.XLOOKUP(A287,Player_Per_Game_Table[Player],Player_Per_Game_Table[GS]),"")</f>
        <v>40</v>
      </c>
    </row>
    <row r="288" spans="1:5" x14ac:dyDescent="0.2">
      <c r="A288" s="29" t="s">
        <v>445</v>
      </c>
      <c r="B288" s="29" t="s">
        <v>24</v>
      </c>
      <c r="C288" s="29">
        <v>5</v>
      </c>
      <c r="E288" s="29">
        <f>IFERROR(_xlfn.XLOOKUP(A288,Player_Per_Game_Table[Player],Player_Per_Game_Table[GS]),"")</f>
        <v>28</v>
      </c>
    </row>
    <row r="289" spans="1:5" x14ac:dyDescent="0.2">
      <c r="A289" s="29" t="s">
        <v>483</v>
      </c>
      <c r="B289" s="29" t="s">
        <v>24</v>
      </c>
      <c r="C289" s="29">
        <v>7</v>
      </c>
      <c r="E289" s="29">
        <f>IFERROR(_xlfn.XLOOKUP(A289,Player_Per_Game_Table[Player],Player_Per_Game_Table[GS]),"")</f>
        <v>33</v>
      </c>
    </row>
    <row r="290" spans="1:5" x14ac:dyDescent="0.2">
      <c r="A290" s="29" t="s">
        <v>1681</v>
      </c>
      <c r="B290" s="29" t="s">
        <v>24</v>
      </c>
      <c r="E290" s="29">
        <f>IFERROR(_xlfn.XLOOKUP(A290,Player_Per_Game_Table[Player],Player_Per_Game_Table[GS]),"")</f>
        <v>0</v>
      </c>
    </row>
    <row r="291" spans="1:5" x14ac:dyDescent="0.2">
      <c r="A291" s="29" t="s">
        <v>607</v>
      </c>
      <c r="B291" s="29" t="s">
        <v>24</v>
      </c>
      <c r="C291" s="29">
        <v>8</v>
      </c>
      <c r="E291" s="29">
        <f>IFERROR(_xlfn.XLOOKUP(A291,Player_Per_Game_Table[Player],Player_Per_Game_Table[GS]),"")</f>
        <v>35</v>
      </c>
    </row>
    <row r="292" spans="1:5" x14ac:dyDescent="0.2">
      <c r="A292" s="29" t="s">
        <v>632</v>
      </c>
      <c r="B292" s="29" t="s">
        <v>24</v>
      </c>
      <c r="C292" s="29">
        <v>3</v>
      </c>
      <c r="E292" s="29">
        <f>IFERROR(_xlfn.XLOOKUP(A292,Player_Per_Game_Table[Player],Player_Per_Game_Table[GS]),"")</f>
        <v>35</v>
      </c>
    </row>
    <row r="293" spans="1:5" x14ac:dyDescent="0.2">
      <c r="A293" s="29" t="s">
        <v>1765</v>
      </c>
      <c r="C293" s="29">
        <v>28</v>
      </c>
    </row>
    <row r="295" spans="1:5" x14ac:dyDescent="0.2">
      <c r="A295" s="29" t="s">
        <v>1600</v>
      </c>
      <c r="B295" s="29" t="s">
        <v>90</v>
      </c>
      <c r="C295" s="29">
        <v>3</v>
      </c>
      <c r="E295" s="29">
        <f>IFERROR(_xlfn.XLOOKUP(A295,Player_Per_Game_Table[Player],Player_Per_Game_Table[GS]),"")</f>
        <v>15</v>
      </c>
    </row>
    <row r="296" spans="1:5" x14ac:dyDescent="0.2">
      <c r="A296" s="29" t="s">
        <v>1766</v>
      </c>
      <c r="B296" s="29" t="s">
        <v>90</v>
      </c>
      <c r="C296" s="29">
        <v>8</v>
      </c>
      <c r="E296" s="29" t="str">
        <f>IFERROR(_xlfn.XLOOKUP(A296,Player_Per_Game_Table[Player],Player_Per_Game_Table[GS]),"")</f>
        <v/>
      </c>
    </row>
    <row r="297" spans="1:5" x14ac:dyDescent="0.2">
      <c r="A297" s="29" t="s">
        <v>511</v>
      </c>
      <c r="B297" s="29" t="s">
        <v>90</v>
      </c>
      <c r="C297" s="29">
        <v>6</v>
      </c>
      <c r="E297" s="29">
        <f>IFERROR(_xlfn.XLOOKUP(A297,Player_Per_Game_Table[Player],Player_Per_Game_Table[GS]),"")</f>
        <v>21</v>
      </c>
    </row>
    <row r="298" spans="1:5" x14ac:dyDescent="0.2">
      <c r="A298" s="29" t="s">
        <v>641</v>
      </c>
      <c r="B298" s="29" t="s">
        <v>90</v>
      </c>
      <c r="C298" s="29">
        <v>2</v>
      </c>
      <c r="E298" s="29">
        <f>IFERROR(_xlfn.XLOOKUP(A298,Player_Per_Game_Table[Player],Player_Per_Game_Table[GS]),"")</f>
        <v>30</v>
      </c>
    </row>
    <row r="299" spans="1:5" x14ac:dyDescent="0.2">
      <c r="A299" s="29" t="s">
        <v>646</v>
      </c>
      <c r="B299" s="29" t="s">
        <v>90</v>
      </c>
      <c r="C299" s="29">
        <v>5</v>
      </c>
      <c r="E299" s="29">
        <f>IFERROR(_xlfn.XLOOKUP(A299,Player_Per_Game_Table[Player],Player_Per_Game_Table[GS]),"")</f>
        <v>39</v>
      </c>
    </row>
    <row r="300" spans="1:5" x14ac:dyDescent="0.2">
      <c r="A300" s="29" t="s">
        <v>674</v>
      </c>
      <c r="B300" s="29" t="s">
        <v>90</v>
      </c>
      <c r="E300" s="29">
        <f>IFERROR(_xlfn.XLOOKUP(A300,Player_Per_Game_Table[Player],Player_Per_Game_Table[GS]),"")</f>
        <v>29</v>
      </c>
    </row>
    <row r="301" spans="1:5" x14ac:dyDescent="0.2">
      <c r="A301" s="29" t="s">
        <v>587</v>
      </c>
      <c r="B301" s="29" t="s">
        <v>90</v>
      </c>
      <c r="C301" s="29">
        <v>2</v>
      </c>
      <c r="E301" s="29">
        <f>IFERROR(_xlfn.XLOOKUP(A301,Player_Per_Game_Table[Player],Player_Per_Game_Table[GS]),"")</f>
        <v>0</v>
      </c>
    </row>
    <row r="302" spans="1:5" x14ac:dyDescent="0.2">
      <c r="A302" s="29" t="s">
        <v>1767</v>
      </c>
      <c r="C302" s="29">
        <v>26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2357-E602-4F30-B4F8-BD6D4354BA30}">
  <dimension ref="A1:M401"/>
  <sheetViews>
    <sheetView workbookViewId="0">
      <selection activeCell="M17" sqref="M17"/>
    </sheetView>
  </sheetViews>
  <sheetFormatPr defaultRowHeight="12.75" x14ac:dyDescent="0.2"/>
  <cols>
    <col min="1" max="1" width="10.140625" style="29" bestFit="1" customWidth="1"/>
    <col min="2" max="2" width="12" style="29" bestFit="1" customWidth="1"/>
    <col min="3" max="3" width="9.5703125" style="29" bestFit="1" customWidth="1"/>
    <col min="4" max="6" width="10.85546875" style="29" bestFit="1" customWidth="1"/>
    <col min="7" max="7" width="10.5703125" style="29" bestFit="1" customWidth="1"/>
    <col min="8" max="8" width="9.5703125" style="29" bestFit="1" customWidth="1"/>
    <col min="9" max="16384" width="9.140625" style="29"/>
  </cols>
  <sheetData>
    <row r="1" spans="1:13" x14ac:dyDescent="0.2">
      <c r="A1" s="29" t="s">
        <v>1770</v>
      </c>
      <c r="B1" s="29" t="s">
        <v>74</v>
      </c>
      <c r="C1" s="29" t="s">
        <v>1771</v>
      </c>
      <c r="D1" s="29" t="s">
        <v>225</v>
      </c>
      <c r="E1" s="29" t="s">
        <v>1772</v>
      </c>
      <c r="F1" s="29" t="s">
        <v>226</v>
      </c>
      <c r="G1" s="29" t="s">
        <v>227</v>
      </c>
      <c r="H1" s="29" t="s">
        <v>1773</v>
      </c>
      <c r="K1" s="30" t="s">
        <v>2356</v>
      </c>
      <c r="L1" s="30" t="s">
        <v>2354</v>
      </c>
      <c r="M1" s="30" t="s">
        <v>2355</v>
      </c>
    </row>
    <row r="2" spans="1:13" x14ac:dyDescent="0.2">
      <c r="A2" s="29">
        <v>1</v>
      </c>
      <c r="B2" s="29" t="s">
        <v>1774</v>
      </c>
      <c r="C2" s="29">
        <v>1.0549999999999999</v>
      </c>
      <c r="D2" s="29">
        <v>0.97099999999999997</v>
      </c>
      <c r="E2" s="29">
        <v>0.96399999999999997</v>
      </c>
      <c r="F2" s="29">
        <v>1.0129999999999999</v>
      </c>
      <c r="G2" s="29">
        <v>1.095</v>
      </c>
      <c r="H2" s="29">
        <v>1.052</v>
      </c>
      <c r="K2" s="29" cm="1">
        <f t="array" ref="K2">_xlfn.IFS(C2&lt;=1.06,-50,C2&lt;=1.08,-25,C2&lt;=1.09,25,C2&lt;=1.1,50,C2&lt;=1.11,75,C2&lt;=1.12,100,C2&gt;1.12,125)</f>
        <v>-50</v>
      </c>
      <c r="L2" s="29" cm="1">
        <f t="array" ref="L2">_xlfn.IFS(F2&lt;=1.03,-50,F2&lt;=1.05,-25,F2&lt;=1.07,25,F2&lt;=1.09,50,F2&lt;=1.11,75,F2&lt;=1.13,100,F2&gt;1.13,125)</f>
        <v>-50</v>
      </c>
      <c r="M2" s="29" cm="1">
        <f t="array" ref="M2">_xlfn.IFS(G2&lt;=1.03,-50,G2&lt;=1.05,-25,G2&lt;=1.07,25,G2&lt;=1.09,50,G2&lt;=1.11,75,G2&lt;=1.13,100,G2&gt;1.13,125)</f>
        <v>75</v>
      </c>
    </row>
    <row r="3" spans="1:13" x14ac:dyDescent="0.2">
      <c r="A3" s="29">
        <v>2</v>
      </c>
      <c r="B3" s="29" t="s">
        <v>1775</v>
      </c>
      <c r="C3" s="29">
        <v>1.0580000000000001</v>
      </c>
      <c r="D3" s="29">
        <v>1.056</v>
      </c>
      <c r="E3" s="29">
        <v>0.91400000000000003</v>
      </c>
      <c r="F3" s="29">
        <v>1.0469999999999999</v>
      </c>
      <c r="G3" s="29">
        <v>1.073</v>
      </c>
      <c r="H3" s="29">
        <v>1.0649999999999999</v>
      </c>
      <c r="K3" s="29" cm="1">
        <f t="array" ref="K3">_xlfn.IFS(C3&lt;=1.06,-50,C3&lt;=1.08,-25,C3&lt;=1.09,25,C3&lt;=1.1,50,C3&lt;=1.11,75,C3&lt;=1.12,100,C3&gt;1.12,125)</f>
        <v>-50</v>
      </c>
      <c r="L3" s="29" cm="1">
        <f t="array" ref="L3">_xlfn.IFS(F3&lt;=1.03,-50,F3&lt;=1.05,-25,F3&lt;=1.07,25,F3&lt;=1.09,50,F3&lt;=1.11,75,F3&lt;=1.13,100,F3&gt;1.13,125)</f>
        <v>-25</v>
      </c>
      <c r="M3" s="29" cm="1">
        <f t="array" ref="M3">_xlfn.IFS(G3&lt;=1.03,-50,G3&lt;=1.05,-25,G3&lt;=1.07,25,G3&lt;=1.09,50,G3&lt;=1.11,75,G3&lt;=1.13,100,G3&gt;1.13,125)</f>
        <v>50</v>
      </c>
    </row>
    <row r="4" spans="1:13" x14ac:dyDescent="0.2">
      <c r="A4" s="29">
        <v>3</v>
      </c>
      <c r="B4" s="29" t="s">
        <v>1777</v>
      </c>
      <c r="C4" s="29">
        <v>1.0609999999999999</v>
      </c>
      <c r="D4" s="29">
        <v>1.0069999999999999</v>
      </c>
      <c r="E4" s="29">
        <v>0.85</v>
      </c>
      <c r="F4" s="29">
        <v>1.0589999999999999</v>
      </c>
      <c r="G4" s="29">
        <v>1.0640000000000001</v>
      </c>
      <c r="H4" s="29">
        <v>1.075</v>
      </c>
      <c r="K4" s="29" cm="1">
        <f t="array" ref="K4">_xlfn.IFS(C4&lt;=1.06,-50,C4&lt;=1.08,-25,C4&lt;=1.09,25,C4&lt;=1.1,50,C4&lt;=1.11,75,C4&lt;=1.12,100,C4&gt;1.12,125)</f>
        <v>-25</v>
      </c>
      <c r="L4" s="29" cm="1">
        <f t="array" ref="L4">_xlfn.IFS(F4&lt;=1.03,-50,F4&lt;=1.05,-25,F4&lt;=1.07,25,F4&lt;=1.09,50,F4&lt;=1.11,75,F4&lt;=1.13,100,F4&gt;1.13,125)</f>
        <v>25</v>
      </c>
      <c r="M4" s="29" cm="1">
        <f t="array" ref="M4">_xlfn.IFS(G4&lt;=1.03,-50,G4&lt;=1.05,-25,G4&lt;=1.07,25,G4&lt;=1.09,50,G4&lt;=1.11,75,G4&lt;=1.13,100,G4&gt;1.13,125)</f>
        <v>25</v>
      </c>
    </row>
    <row r="5" spans="1:13" x14ac:dyDescent="0.2">
      <c r="A5" s="29">
        <v>4</v>
      </c>
      <c r="B5" s="29" t="s">
        <v>1776</v>
      </c>
      <c r="C5" s="29">
        <v>1.0669999999999999</v>
      </c>
      <c r="D5" s="29">
        <v>1.0649999999999999</v>
      </c>
      <c r="E5" s="29">
        <v>1.1839999999999999</v>
      </c>
      <c r="F5" s="29">
        <v>1.0449999999999999</v>
      </c>
      <c r="G5" s="29">
        <v>1.097</v>
      </c>
      <c r="H5" s="29">
        <v>1.0760000000000001</v>
      </c>
      <c r="K5" s="29" cm="1">
        <f t="array" ref="K5">_xlfn.IFS(C5&lt;=1.06,-50,C5&lt;=1.08,-25,C5&lt;=1.09,25,C5&lt;=1.1,50,C5&lt;=1.11,75,C5&lt;=1.12,100,C5&gt;1.12,125)</f>
        <v>-25</v>
      </c>
      <c r="L5" s="29" cm="1">
        <f t="array" ref="L5">_xlfn.IFS(F5&lt;=1.03,-50,F5&lt;=1.05,-25,F5&lt;=1.07,25,F5&lt;=1.09,50,F5&lt;=1.11,75,F5&lt;=1.13,100,F5&gt;1.13,125)</f>
        <v>-25</v>
      </c>
      <c r="M5" s="29" cm="1">
        <f t="array" ref="M5">_xlfn.IFS(G5&lt;=1.03,-50,G5&lt;=1.05,-25,G5&lt;=1.07,25,G5&lt;=1.09,50,G5&lt;=1.11,75,G5&lt;=1.13,100,G5&gt;1.13,125)</f>
        <v>75</v>
      </c>
    </row>
    <row r="6" spans="1:13" x14ac:dyDescent="0.2">
      <c r="A6" s="29">
        <v>5</v>
      </c>
      <c r="B6" s="29" t="s">
        <v>1778</v>
      </c>
      <c r="C6" s="29">
        <v>1.073</v>
      </c>
      <c r="D6" s="29">
        <v>1.0960000000000001</v>
      </c>
      <c r="E6" s="29">
        <v>1.0629999999999999</v>
      </c>
      <c r="F6" s="29">
        <v>1.0580000000000001</v>
      </c>
      <c r="G6" s="29">
        <v>1.091</v>
      </c>
      <c r="H6" s="29">
        <v>1.097</v>
      </c>
      <c r="K6" s="29" cm="1">
        <f t="array" ref="K6">_xlfn.IFS(C6&lt;=1.06,-50,C6&lt;=1.08,-25,C6&lt;=1.09,25,C6&lt;=1.1,50,C6&lt;=1.11,75,C6&lt;=1.12,100,C6&gt;1.12,125)</f>
        <v>-25</v>
      </c>
      <c r="L6" s="29" cm="1">
        <f t="array" ref="L6">_xlfn.IFS(F6&lt;=1.03,-50,F6&lt;=1.05,-25,F6&lt;=1.07,25,F6&lt;=1.09,50,F6&lt;=1.11,75,F6&lt;=1.13,100,F6&gt;1.13,125)</f>
        <v>25</v>
      </c>
      <c r="M6" s="29" cm="1">
        <f t="array" ref="M6">_xlfn.IFS(G6&lt;=1.03,-50,G6&lt;=1.05,-25,G6&lt;=1.07,25,G6&lt;=1.09,50,G6&lt;=1.11,75,G6&lt;=1.13,100,G6&gt;1.13,125)</f>
        <v>75</v>
      </c>
    </row>
    <row r="7" spans="1:13" x14ac:dyDescent="0.2">
      <c r="A7" s="29">
        <v>6</v>
      </c>
      <c r="B7" s="29" t="s">
        <v>1779</v>
      </c>
      <c r="C7" s="29">
        <v>1.0760000000000001</v>
      </c>
      <c r="D7" s="29">
        <v>1.1879999999999999</v>
      </c>
      <c r="E7" s="29">
        <v>1.155</v>
      </c>
      <c r="F7" s="29">
        <v>1.04</v>
      </c>
      <c r="G7" s="29">
        <v>1.1100000000000001</v>
      </c>
      <c r="H7" s="29">
        <v>1.069</v>
      </c>
      <c r="K7" s="29" cm="1">
        <f t="array" ref="K7">_xlfn.IFS(C7&lt;=1.06,-50,C7&lt;=1.08,-25,C7&lt;=1.09,25,C7&lt;=1.1,50,C7&lt;=1.11,75,C7&lt;=1.12,100,C7&gt;1.12,125)</f>
        <v>-25</v>
      </c>
      <c r="L7" s="29" cm="1">
        <f t="array" ref="L7">_xlfn.IFS(F7&lt;=1.03,-50,F7&lt;=1.05,-25,F7&lt;=1.07,25,F7&lt;=1.09,50,F7&lt;=1.11,75,F7&lt;=1.13,100,F7&gt;1.13,125)</f>
        <v>-25</v>
      </c>
      <c r="M7" s="29" cm="1">
        <f t="array" ref="M7">_xlfn.IFS(G7&lt;=1.03,-50,G7&lt;=1.05,-25,G7&lt;=1.07,25,G7&lt;=1.09,50,G7&lt;=1.11,75,G7&lt;=1.13,100,G7&gt;1.13,125)</f>
        <v>75</v>
      </c>
    </row>
    <row r="8" spans="1:13" x14ac:dyDescent="0.2">
      <c r="A8" s="29">
        <v>7</v>
      </c>
      <c r="B8" s="29" t="s">
        <v>1780</v>
      </c>
      <c r="C8" s="29">
        <v>1.0820000000000001</v>
      </c>
      <c r="D8" s="29">
        <v>0.96399999999999997</v>
      </c>
      <c r="E8" s="29">
        <v>1.0920000000000001</v>
      </c>
      <c r="F8" s="29">
        <v>1.1000000000000001</v>
      </c>
      <c r="G8" s="29">
        <v>1.0620000000000001</v>
      </c>
      <c r="H8" s="29">
        <v>1.07</v>
      </c>
      <c r="K8" s="29" cm="1">
        <f t="array" ref="K8">_xlfn.IFS(C8&lt;=1.06,-50,C8&lt;=1.08,-25,C8&lt;=1.09,25,C8&lt;=1.1,50,C8&lt;=1.11,75,C8&lt;=1.12,100,C8&gt;1.12,125)</f>
        <v>25</v>
      </c>
      <c r="L8" s="29" cm="1">
        <f t="array" ref="L8">_xlfn.IFS(F8&lt;=1.03,-50,F8&lt;=1.05,-25,F8&lt;=1.07,25,F8&lt;=1.09,50,F8&lt;=1.11,75,F8&lt;=1.13,100,F8&gt;1.13,125)</f>
        <v>75</v>
      </c>
      <c r="M8" s="29" cm="1">
        <f t="array" ref="M8">_xlfn.IFS(G8&lt;=1.03,-50,G8&lt;=1.05,-25,G8&lt;=1.07,25,G8&lt;=1.09,50,G8&lt;=1.11,75,G8&lt;=1.13,100,G8&gt;1.13,125)</f>
        <v>25</v>
      </c>
    </row>
    <row r="9" spans="1:13" x14ac:dyDescent="0.2">
      <c r="A9" s="29">
        <v>8</v>
      </c>
      <c r="B9" s="29" t="s">
        <v>1781</v>
      </c>
      <c r="C9" s="29">
        <v>1.083</v>
      </c>
      <c r="D9" s="29">
        <v>1.1080000000000001</v>
      </c>
      <c r="E9" s="29">
        <v>1.081</v>
      </c>
      <c r="F9" s="29">
        <v>1.0940000000000001</v>
      </c>
      <c r="G9" s="29">
        <v>1.0720000000000001</v>
      </c>
      <c r="H9" s="29">
        <v>1.052</v>
      </c>
      <c r="K9" s="29" cm="1">
        <f t="array" ref="K9">_xlfn.IFS(C9&lt;=1.06,-50,C9&lt;=1.08,-25,C9&lt;=1.09,25,C9&lt;=1.1,50,C9&lt;=1.11,75,C9&lt;=1.12,100,C9&gt;1.12,125)</f>
        <v>25</v>
      </c>
      <c r="L9" s="29" cm="1">
        <f t="array" ref="L9">_xlfn.IFS(F9&lt;=1.03,-50,F9&lt;=1.05,-25,F9&lt;=1.07,25,F9&lt;=1.09,50,F9&lt;=1.11,75,F9&lt;=1.13,100,F9&gt;1.13,125)</f>
        <v>75</v>
      </c>
      <c r="M9" s="29" cm="1">
        <f t="array" ref="M9">_xlfn.IFS(G9&lt;=1.03,-50,G9&lt;=1.05,-25,G9&lt;=1.07,25,G9&lt;=1.09,50,G9&lt;=1.11,75,G9&lt;=1.13,100,G9&gt;1.13,125)</f>
        <v>50</v>
      </c>
    </row>
    <row r="10" spans="1:13" x14ac:dyDescent="0.2">
      <c r="A10" s="29">
        <v>9</v>
      </c>
      <c r="B10" s="29" t="s">
        <v>1783</v>
      </c>
      <c r="C10" s="29">
        <v>1.0880000000000001</v>
      </c>
      <c r="D10" s="29">
        <v>1.044</v>
      </c>
      <c r="E10" s="29">
        <v>1.137</v>
      </c>
      <c r="F10" s="29">
        <v>1.07</v>
      </c>
      <c r="G10" s="29">
        <v>1.105</v>
      </c>
      <c r="H10" s="29">
        <v>1.093</v>
      </c>
      <c r="K10" s="29" cm="1">
        <f t="array" ref="K10">_xlfn.IFS(C10&lt;=1.06,-50,C10&lt;=1.08,-25,C10&lt;=1.09,25,C10&lt;=1.1,50,C10&lt;=1.11,75,C10&lt;=1.12,100,C10&gt;1.12,125)</f>
        <v>25</v>
      </c>
      <c r="L10" s="29" cm="1">
        <f t="array" ref="L10">_xlfn.IFS(F10&lt;=1.03,-50,F10&lt;=1.05,-25,F10&lt;=1.07,25,F10&lt;=1.09,50,F10&lt;=1.11,75,F10&lt;=1.13,100,F10&gt;1.13,125)</f>
        <v>25</v>
      </c>
      <c r="M10" s="29" cm="1">
        <f t="array" ref="M10">_xlfn.IFS(G10&lt;=1.03,-50,G10&lt;=1.05,-25,G10&lt;=1.07,25,G10&lt;=1.09,50,G10&lt;=1.11,75,G10&lt;=1.13,100,G10&gt;1.13,125)</f>
        <v>75</v>
      </c>
    </row>
    <row r="11" spans="1:13" x14ac:dyDescent="0.2">
      <c r="A11" s="29">
        <v>10</v>
      </c>
      <c r="B11" s="29" t="s">
        <v>1786</v>
      </c>
      <c r="C11" s="29">
        <v>1.0940000000000001</v>
      </c>
      <c r="D11" s="29">
        <v>1.0669999999999999</v>
      </c>
      <c r="E11" s="29">
        <v>0.93500000000000005</v>
      </c>
      <c r="F11" s="29">
        <v>1.0720000000000001</v>
      </c>
      <c r="G11" s="29">
        <v>1.115</v>
      </c>
      <c r="H11" s="29">
        <v>1.0529999999999999</v>
      </c>
      <c r="K11" s="29" cm="1">
        <f t="array" ref="K11">_xlfn.IFS(C11&lt;=1.06,-50,C11&lt;=1.08,-25,C11&lt;=1.09,25,C11&lt;=1.1,50,C11&lt;=1.11,75,C11&lt;=1.12,100,C11&gt;1.12,125)</f>
        <v>50</v>
      </c>
      <c r="L11" s="29" cm="1">
        <f t="array" ref="L11">_xlfn.IFS(F11&lt;=1.03,-50,F11&lt;=1.05,-25,F11&lt;=1.07,25,F11&lt;=1.09,50,F11&lt;=1.11,75,F11&lt;=1.13,100,F11&gt;1.13,125)</f>
        <v>50</v>
      </c>
      <c r="M11" s="29" cm="1">
        <f t="array" ref="M11">_xlfn.IFS(G11&lt;=1.03,-50,G11&lt;=1.05,-25,G11&lt;=1.07,25,G11&lt;=1.09,50,G11&lt;=1.11,75,G11&lt;=1.13,100,G11&gt;1.13,125)</f>
        <v>100</v>
      </c>
    </row>
    <row r="12" spans="1:13" x14ac:dyDescent="0.2">
      <c r="A12" s="29">
        <v>11</v>
      </c>
      <c r="B12" s="29" t="s">
        <v>1782</v>
      </c>
      <c r="C12" s="29">
        <v>1.0940000000000001</v>
      </c>
      <c r="D12" s="29">
        <v>1.2150000000000001</v>
      </c>
      <c r="E12" s="29">
        <v>1.3560000000000001</v>
      </c>
      <c r="F12" s="29">
        <v>1.0860000000000001</v>
      </c>
      <c r="G12" s="29">
        <v>1.103</v>
      </c>
      <c r="H12" s="29">
        <v>1.036</v>
      </c>
      <c r="K12" s="29" cm="1">
        <f t="array" ref="K12">_xlfn.IFS(C12&lt;=1.06,-50,C12&lt;=1.08,-25,C12&lt;=1.09,25,C12&lt;=1.1,50,C12&lt;=1.11,75,C12&lt;=1.12,100,C12&gt;1.12,125)</f>
        <v>50</v>
      </c>
      <c r="L12" s="29" cm="1">
        <f t="array" ref="L12">_xlfn.IFS(F12&lt;=1.03,-50,F12&lt;=1.05,-25,F12&lt;=1.07,25,F12&lt;=1.09,50,F12&lt;=1.11,75,F12&lt;=1.13,100,F12&gt;1.13,125)</f>
        <v>50</v>
      </c>
      <c r="M12" s="29" cm="1">
        <f t="array" ref="M12">_xlfn.IFS(G12&lt;=1.03,-50,G12&lt;=1.05,-25,G12&lt;=1.07,25,G12&lt;=1.09,50,G12&lt;=1.11,75,G12&lt;=1.13,100,G12&gt;1.13,125)</f>
        <v>75</v>
      </c>
    </row>
    <row r="13" spans="1:13" x14ac:dyDescent="0.2">
      <c r="A13" s="29">
        <v>12</v>
      </c>
      <c r="B13" s="29" t="s">
        <v>1791</v>
      </c>
      <c r="C13" s="29">
        <v>1.095</v>
      </c>
      <c r="D13" s="29">
        <v>1.032</v>
      </c>
      <c r="E13" s="29">
        <v>0.875</v>
      </c>
      <c r="F13" s="29">
        <v>1.0960000000000001</v>
      </c>
      <c r="G13" s="29">
        <v>1.095</v>
      </c>
      <c r="H13" s="29">
        <v>1.0740000000000001</v>
      </c>
      <c r="K13" s="29" cm="1">
        <f t="array" ref="K13">_xlfn.IFS(C13&lt;=1.06,-50,C13&lt;=1.08,-25,C13&lt;=1.09,25,C13&lt;=1.1,50,C13&lt;=1.11,75,C13&lt;=1.12,100,C13&gt;1.12,125)</f>
        <v>50</v>
      </c>
      <c r="L13" s="29" cm="1">
        <f t="array" ref="L13">_xlfn.IFS(F13&lt;=1.03,-50,F13&lt;=1.05,-25,F13&lt;=1.07,25,F13&lt;=1.09,50,F13&lt;=1.11,75,F13&lt;=1.13,100,F13&gt;1.13,125)</f>
        <v>75</v>
      </c>
      <c r="M13" s="29" cm="1">
        <f t="array" ref="M13">_xlfn.IFS(G13&lt;=1.03,-50,G13&lt;=1.05,-25,G13&lt;=1.07,25,G13&lt;=1.09,50,G13&lt;=1.11,75,G13&lt;=1.13,100,G13&gt;1.13,125)</f>
        <v>75</v>
      </c>
    </row>
    <row r="14" spans="1:13" x14ac:dyDescent="0.2">
      <c r="A14" s="29">
        <v>13</v>
      </c>
      <c r="B14" s="29" t="s">
        <v>1784</v>
      </c>
      <c r="C14" s="29">
        <v>1.097</v>
      </c>
      <c r="D14" s="29">
        <v>1.125</v>
      </c>
      <c r="E14" s="29">
        <v>1.224</v>
      </c>
      <c r="F14" s="29">
        <v>1.085</v>
      </c>
      <c r="G14" s="29">
        <v>1.111</v>
      </c>
      <c r="H14" s="29">
        <v>1.095</v>
      </c>
      <c r="K14" s="29" cm="1">
        <f t="array" ref="K14">_xlfn.IFS(C14&lt;=1.06,-50,C14&lt;=1.08,-25,C14&lt;=1.09,25,C14&lt;=1.1,50,C14&lt;=1.11,75,C14&lt;=1.12,100,C14&gt;1.12,125)</f>
        <v>50</v>
      </c>
      <c r="L14" s="29" cm="1">
        <f t="array" ref="L14">_xlfn.IFS(F14&lt;=1.03,-50,F14&lt;=1.05,-25,F14&lt;=1.07,25,F14&lt;=1.09,50,F14&lt;=1.11,75,F14&lt;=1.13,100,F14&gt;1.13,125)</f>
        <v>50</v>
      </c>
      <c r="M14" s="29" cm="1">
        <f t="array" ref="M14">_xlfn.IFS(G14&lt;=1.03,-50,G14&lt;=1.05,-25,G14&lt;=1.07,25,G14&lt;=1.09,50,G14&lt;=1.11,75,G14&lt;=1.13,100,G14&gt;1.13,125)</f>
        <v>100</v>
      </c>
    </row>
    <row r="15" spans="1:13" x14ac:dyDescent="0.2">
      <c r="A15" s="29">
        <v>14</v>
      </c>
      <c r="B15" s="29" t="s">
        <v>1785</v>
      </c>
      <c r="C15" s="29">
        <v>1.0980000000000001</v>
      </c>
      <c r="D15" s="29">
        <v>0.99199999999999999</v>
      </c>
      <c r="E15" s="29">
        <v>1.177</v>
      </c>
      <c r="F15" s="29">
        <v>1.0880000000000001</v>
      </c>
      <c r="G15" s="29">
        <v>1.107</v>
      </c>
      <c r="H15" s="29">
        <v>1.111</v>
      </c>
      <c r="K15" s="29" cm="1">
        <f t="array" ref="K15">_xlfn.IFS(C15&lt;=1.06,-50,C15&lt;=1.08,-25,C15&lt;=1.09,25,C15&lt;=1.1,50,C15&lt;=1.11,75,C15&lt;=1.12,100,C15&gt;1.12,125)</f>
        <v>50</v>
      </c>
      <c r="L15" s="29" cm="1">
        <f t="array" ref="L15">_xlfn.IFS(F15&lt;=1.03,-50,F15&lt;=1.05,-25,F15&lt;=1.07,25,F15&lt;=1.09,50,F15&lt;=1.11,75,F15&lt;=1.13,100,F15&gt;1.13,125)</f>
        <v>50</v>
      </c>
      <c r="M15" s="29" cm="1">
        <f t="array" ref="M15">_xlfn.IFS(G15&lt;=1.03,-50,G15&lt;=1.05,-25,G15&lt;=1.07,25,G15&lt;=1.09,50,G15&lt;=1.11,75,G15&lt;=1.13,100,G15&gt;1.13,125)</f>
        <v>75</v>
      </c>
    </row>
    <row r="16" spans="1:13" x14ac:dyDescent="0.2">
      <c r="A16" s="29">
        <v>15</v>
      </c>
      <c r="B16" s="29" t="s">
        <v>1787</v>
      </c>
      <c r="C16" s="29">
        <v>1.1000000000000001</v>
      </c>
      <c r="D16" s="29">
        <v>1.153</v>
      </c>
      <c r="E16" s="29">
        <v>1.0880000000000001</v>
      </c>
      <c r="F16" s="29">
        <v>1.0680000000000001</v>
      </c>
      <c r="G16" s="29">
        <v>1.135</v>
      </c>
      <c r="H16" s="29">
        <v>1.07</v>
      </c>
      <c r="K16" s="29" cm="1">
        <f t="array" ref="K16">_xlfn.IFS(C16&lt;=1.06,-50,C16&lt;=1.08,-25,C16&lt;=1.09,25,C16&lt;=1.1,50,C16&lt;=1.11,75,C16&lt;=1.12,100,C16&gt;1.12,125)</f>
        <v>50</v>
      </c>
      <c r="L16" s="29" cm="1">
        <f t="array" ref="L16">_xlfn.IFS(F16&lt;=1.03,-50,F16&lt;=1.05,-25,F16&lt;=1.07,25,F16&lt;=1.09,50,F16&lt;=1.11,75,F16&lt;=1.13,100,F16&gt;1.13,125)</f>
        <v>25</v>
      </c>
      <c r="M16" s="29" cm="1">
        <f t="array" ref="M16">_xlfn.IFS(G16&lt;=1.03,-50,G16&lt;=1.05,-25,G16&lt;=1.07,25,G16&lt;=1.09,50,G16&lt;=1.11,75,G16&lt;=1.13,100,G16&gt;1.13,125)</f>
        <v>125</v>
      </c>
    </row>
    <row r="17" spans="1:13" x14ac:dyDescent="0.2">
      <c r="A17" s="29">
        <v>16</v>
      </c>
      <c r="B17" s="29" t="s">
        <v>1789</v>
      </c>
      <c r="C17" s="29">
        <v>1.1000000000000001</v>
      </c>
      <c r="D17" s="29">
        <v>1.1060000000000001</v>
      </c>
      <c r="E17" s="29">
        <v>1.054</v>
      </c>
      <c r="F17" s="29">
        <v>1.093</v>
      </c>
      <c r="G17" s="29">
        <v>1.1080000000000001</v>
      </c>
      <c r="H17" s="29">
        <v>1.08</v>
      </c>
      <c r="K17" s="29" cm="1">
        <f t="array" ref="K17">_xlfn.IFS(C17&lt;=1.06,-50,C17&lt;=1.08,-25,C17&lt;=1.09,25,C17&lt;=1.1,50,C17&lt;=1.11,75,C17&lt;=1.12,100,C17&gt;1.12,125)</f>
        <v>50</v>
      </c>
      <c r="L17" s="29" cm="1">
        <f t="array" ref="L17">_xlfn.IFS(F17&lt;=1.03,-50,F17&lt;=1.05,-25,F17&lt;=1.07,25,F17&lt;=1.09,50,F17&lt;=1.11,75,F17&lt;=1.13,100,F17&gt;1.13,125)</f>
        <v>75</v>
      </c>
      <c r="M17" s="29" cm="1">
        <f t="array" ref="M17">_xlfn.IFS(G17&lt;=1.03,-50,G17&lt;=1.05,-25,G17&lt;=1.07,25,G17&lt;=1.09,50,G17&lt;=1.11,75,G17&lt;=1.13,100,G17&gt;1.13,125)</f>
        <v>75</v>
      </c>
    </row>
    <row r="18" spans="1:13" x14ac:dyDescent="0.2">
      <c r="A18" s="29">
        <v>17</v>
      </c>
      <c r="B18" s="29" t="s">
        <v>1788</v>
      </c>
      <c r="C18" s="29">
        <v>1.101</v>
      </c>
      <c r="D18" s="29">
        <v>1.153</v>
      </c>
      <c r="E18" s="29">
        <v>1.1399999999999999</v>
      </c>
      <c r="F18" s="29">
        <v>1.071</v>
      </c>
      <c r="G18" s="29">
        <v>1.1319999999999999</v>
      </c>
      <c r="H18" s="29">
        <v>1.1120000000000001</v>
      </c>
      <c r="K18" s="29" cm="1">
        <f t="array" ref="K18">_xlfn.IFS(C18&lt;=1.06,-50,C18&lt;=1.08,-25,C18&lt;=1.09,25,C18&lt;=1.1,50,C18&lt;=1.11,75,C18&lt;=1.12,100,C18&gt;1.12,125)</f>
        <v>75</v>
      </c>
      <c r="L18" s="29" cm="1">
        <f t="array" ref="L18">_xlfn.IFS(F18&lt;=1.03,-50,F18&lt;=1.05,-25,F18&lt;=1.07,25,F18&lt;=1.09,50,F18&lt;=1.11,75,F18&lt;=1.13,100,F18&gt;1.13,125)</f>
        <v>50</v>
      </c>
      <c r="M18" s="29" cm="1">
        <f t="array" ref="M18">_xlfn.IFS(G18&lt;=1.03,-50,G18&lt;=1.05,-25,G18&lt;=1.07,25,G18&lt;=1.09,50,G18&lt;=1.11,75,G18&lt;=1.13,100,G18&gt;1.13,125)</f>
        <v>125</v>
      </c>
    </row>
    <row r="19" spans="1:13" x14ac:dyDescent="0.2">
      <c r="A19" s="29">
        <v>18</v>
      </c>
      <c r="B19" s="29" t="s">
        <v>1790</v>
      </c>
      <c r="C19" s="29">
        <v>1.105</v>
      </c>
      <c r="D19" s="29">
        <v>1.1479999999999999</v>
      </c>
      <c r="E19" s="29">
        <v>1.214</v>
      </c>
      <c r="F19" s="29">
        <v>1.0429999999999999</v>
      </c>
      <c r="G19" s="29">
        <v>1.17</v>
      </c>
      <c r="H19" s="29">
        <v>1.042</v>
      </c>
      <c r="K19" s="29" cm="1">
        <f t="array" ref="K19">_xlfn.IFS(C19&lt;=1.06,-50,C19&lt;=1.08,-25,C19&lt;=1.09,25,C19&lt;=1.1,50,C19&lt;=1.11,75,C19&lt;=1.12,100,C19&gt;1.12,125)</f>
        <v>75</v>
      </c>
      <c r="L19" s="29" cm="1">
        <f t="array" ref="L19">_xlfn.IFS(F19&lt;=1.03,-50,F19&lt;=1.05,-25,F19&lt;=1.07,25,F19&lt;=1.09,50,F19&lt;=1.11,75,F19&lt;=1.13,100,F19&gt;1.13,125)</f>
        <v>-25</v>
      </c>
      <c r="M19" s="29" cm="1">
        <f t="array" ref="M19">_xlfn.IFS(G19&lt;=1.03,-50,G19&lt;=1.05,-25,G19&lt;=1.07,25,G19&lt;=1.09,50,G19&lt;=1.11,75,G19&lt;=1.13,100,G19&gt;1.13,125)</f>
        <v>125</v>
      </c>
    </row>
    <row r="20" spans="1:13" x14ac:dyDescent="0.2">
      <c r="A20" s="29">
        <v>19</v>
      </c>
      <c r="B20" s="29" t="s">
        <v>1792</v>
      </c>
      <c r="C20" s="29">
        <v>1.105</v>
      </c>
      <c r="D20" s="29">
        <v>1.0780000000000001</v>
      </c>
      <c r="E20" s="29">
        <v>1.1240000000000001</v>
      </c>
      <c r="F20" s="29">
        <v>1.087</v>
      </c>
      <c r="G20" s="29">
        <v>1.1180000000000001</v>
      </c>
      <c r="H20" s="29">
        <v>1.1319999999999999</v>
      </c>
      <c r="K20" s="29" cm="1">
        <f t="array" ref="K20">_xlfn.IFS(C20&lt;=1.06,-50,C20&lt;=1.08,-25,C20&lt;=1.09,25,C20&lt;=1.1,50,C20&lt;=1.11,75,C20&lt;=1.12,100,C20&gt;1.12,125)</f>
        <v>75</v>
      </c>
      <c r="L20" s="29" cm="1">
        <f t="array" ref="L20">_xlfn.IFS(F20&lt;=1.03,-50,F20&lt;=1.05,-25,F20&lt;=1.07,25,F20&lt;=1.09,50,F20&lt;=1.11,75,F20&lt;=1.13,100,F20&gt;1.13,125)</f>
        <v>50</v>
      </c>
      <c r="M20" s="29" cm="1">
        <f t="array" ref="M20">_xlfn.IFS(G20&lt;=1.03,-50,G20&lt;=1.05,-25,G20&lt;=1.07,25,G20&lt;=1.09,50,G20&lt;=1.11,75,G20&lt;=1.13,100,G20&gt;1.13,125)</f>
        <v>100</v>
      </c>
    </row>
    <row r="21" spans="1:13" x14ac:dyDescent="0.2">
      <c r="A21" s="29">
        <v>20</v>
      </c>
      <c r="B21" s="29" t="s">
        <v>1794</v>
      </c>
      <c r="C21" s="29">
        <v>1.107</v>
      </c>
      <c r="D21" s="29">
        <v>1.0609999999999999</v>
      </c>
      <c r="E21" s="29">
        <v>1.052</v>
      </c>
      <c r="F21" s="29">
        <v>1.079</v>
      </c>
      <c r="G21" s="29">
        <v>1.1299999999999999</v>
      </c>
      <c r="H21" s="29">
        <v>1.1000000000000001</v>
      </c>
      <c r="K21" s="29" cm="1">
        <f t="array" ref="K21">_xlfn.IFS(C21&lt;=1.06,-50,C21&lt;=1.08,-25,C21&lt;=1.09,25,C21&lt;=1.1,50,C21&lt;=1.11,75,C21&lt;=1.12,100,C21&gt;1.12,125)</f>
        <v>75</v>
      </c>
      <c r="L21" s="29" cm="1">
        <f t="array" ref="L21">_xlfn.IFS(F21&lt;=1.03,-50,F21&lt;=1.05,-25,F21&lt;=1.07,25,F21&lt;=1.09,50,F21&lt;=1.11,75,F21&lt;=1.13,100,F21&gt;1.13,125)</f>
        <v>50</v>
      </c>
      <c r="M21" s="29" cm="1">
        <f t="array" ref="M21">_xlfn.IFS(G21&lt;=1.03,-50,G21&lt;=1.05,-25,G21&lt;=1.07,25,G21&lt;=1.09,50,G21&lt;=1.11,75,G21&lt;=1.13,100,G21&gt;1.13,125)</f>
        <v>100</v>
      </c>
    </row>
    <row r="22" spans="1:13" x14ac:dyDescent="0.2">
      <c r="A22" s="29">
        <v>21</v>
      </c>
      <c r="B22" s="29" t="s">
        <v>1795</v>
      </c>
      <c r="C22" s="29">
        <v>1.1080000000000001</v>
      </c>
      <c r="D22" s="29">
        <v>1.1359999999999999</v>
      </c>
      <c r="E22" s="29">
        <v>1.0529999999999999</v>
      </c>
      <c r="F22" s="29">
        <v>1.083</v>
      </c>
      <c r="G22" s="29">
        <v>1.133</v>
      </c>
      <c r="H22" s="29">
        <v>1.1020000000000001</v>
      </c>
      <c r="K22" s="29" cm="1">
        <f t="array" ref="K22">_xlfn.IFS(C22&lt;=1.06,-50,C22&lt;=1.08,-25,C22&lt;=1.09,25,C22&lt;=1.1,50,C22&lt;=1.11,75,C22&lt;=1.12,100,C22&gt;1.12,125)</f>
        <v>75</v>
      </c>
      <c r="L22" s="29" cm="1">
        <f t="array" ref="L22">_xlfn.IFS(F22&lt;=1.03,-50,F22&lt;=1.05,-25,F22&lt;=1.07,25,F22&lt;=1.09,50,F22&lt;=1.11,75,F22&lt;=1.13,100,F22&gt;1.13,125)</f>
        <v>50</v>
      </c>
      <c r="M22" s="29" cm="1">
        <f t="array" ref="M22">_xlfn.IFS(G22&lt;=1.03,-50,G22&lt;=1.05,-25,G22&lt;=1.07,25,G22&lt;=1.09,50,G22&lt;=1.11,75,G22&lt;=1.13,100,G22&gt;1.13,125)</f>
        <v>125</v>
      </c>
    </row>
    <row r="23" spans="1:13" x14ac:dyDescent="0.2">
      <c r="A23" s="29">
        <v>22</v>
      </c>
      <c r="B23" s="29" t="s">
        <v>1793</v>
      </c>
      <c r="C23" s="29">
        <v>1.109</v>
      </c>
      <c r="D23" s="29">
        <v>1.194</v>
      </c>
      <c r="E23" s="29">
        <v>1.212</v>
      </c>
      <c r="F23" s="29">
        <v>1.103</v>
      </c>
      <c r="G23" s="29">
        <v>1.1140000000000001</v>
      </c>
      <c r="H23" s="29">
        <v>1.1240000000000001</v>
      </c>
      <c r="K23" s="29" cm="1">
        <f t="array" ref="K23">_xlfn.IFS(C23&lt;=1.06,-50,C23&lt;=1.08,-25,C23&lt;=1.09,25,C23&lt;=1.1,50,C23&lt;=1.11,75,C23&lt;=1.12,100,C23&gt;1.12,125)</f>
        <v>75</v>
      </c>
      <c r="L23" s="29" cm="1">
        <f t="array" ref="L23">_xlfn.IFS(F23&lt;=1.03,-50,F23&lt;=1.05,-25,F23&lt;=1.07,25,F23&lt;=1.09,50,F23&lt;=1.11,75,F23&lt;=1.13,100,F23&gt;1.13,125)</f>
        <v>75</v>
      </c>
      <c r="M23" s="29" cm="1">
        <f t="array" ref="M23">_xlfn.IFS(G23&lt;=1.03,-50,G23&lt;=1.05,-25,G23&lt;=1.07,25,G23&lt;=1.09,50,G23&lt;=1.11,75,G23&lt;=1.13,100,G23&gt;1.13,125)</f>
        <v>100</v>
      </c>
    </row>
    <row r="24" spans="1:13" x14ac:dyDescent="0.2">
      <c r="A24" s="29">
        <v>23</v>
      </c>
      <c r="B24" s="29" t="s">
        <v>1796</v>
      </c>
      <c r="C24" s="29">
        <v>1.1100000000000001</v>
      </c>
      <c r="D24" s="29">
        <v>1.135</v>
      </c>
      <c r="E24" s="29">
        <v>1.117</v>
      </c>
      <c r="F24" s="29">
        <v>1.1200000000000001</v>
      </c>
      <c r="G24" s="29">
        <v>1.099</v>
      </c>
      <c r="H24" s="29">
        <v>1.0920000000000001</v>
      </c>
      <c r="K24" s="29" cm="1">
        <f t="array" ref="K24">_xlfn.IFS(C24&lt;=1.06,-50,C24&lt;=1.08,-25,C24&lt;=1.09,25,C24&lt;=1.1,50,C24&lt;=1.11,75,C24&lt;=1.12,100,C24&gt;1.12,125)</f>
        <v>75</v>
      </c>
      <c r="L24" s="29" cm="1">
        <f t="array" ref="L24">_xlfn.IFS(F24&lt;=1.03,-50,F24&lt;=1.05,-25,F24&lt;=1.07,25,F24&lt;=1.09,50,F24&lt;=1.11,75,F24&lt;=1.13,100,F24&gt;1.13,125)</f>
        <v>100</v>
      </c>
      <c r="M24" s="29" cm="1">
        <f t="array" ref="M24">_xlfn.IFS(G24&lt;=1.03,-50,G24&lt;=1.05,-25,G24&lt;=1.07,25,G24&lt;=1.09,50,G24&lt;=1.11,75,G24&lt;=1.13,100,G24&gt;1.13,125)</f>
        <v>75</v>
      </c>
    </row>
    <row r="25" spans="1:13" x14ac:dyDescent="0.2">
      <c r="A25" s="29">
        <v>24</v>
      </c>
      <c r="B25" s="29" t="s">
        <v>1797</v>
      </c>
      <c r="C25" s="29">
        <v>1.113</v>
      </c>
      <c r="D25" s="29">
        <v>1.131</v>
      </c>
      <c r="E25" s="29">
        <v>1.169</v>
      </c>
      <c r="F25" s="29">
        <v>1.131</v>
      </c>
      <c r="G25" s="29">
        <v>1.0940000000000001</v>
      </c>
      <c r="H25" s="29">
        <v>1.119</v>
      </c>
      <c r="K25" s="29" cm="1">
        <f t="array" ref="K25">_xlfn.IFS(C25&lt;=1.06,-50,C25&lt;=1.08,-25,C25&lt;=1.09,25,C25&lt;=1.1,50,C25&lt;=1.11,75,C25&lt;=1.12,100,C25&gt;1.12,125)</f>
        <v>100</v>
      </c>
      <c r="L25" s="29" cm="1">
        <f t="array" ref="L25">_xlfn.IFS(F25&lt;=1.03,-50,F25&lt;=1.05,-25,F25&lt;=1.07,25,F25&lt;=1.09,50,F25&lt;=1.11,75,F25&lt;=1.13,100,F25&gt;1.13,125)</f>
        <v>125</v>
      </c>
      <c r="M25" s="29" cm="1">
        <f t="array" ref="M25">_xlfn.IFS(G25&lt;=1.03,-50,G25&lt;=1.05,-25,G25&lt;=1.07,25,G25&lt;=1.09,50,G25&lt;=1.11,75,G25&lt;=1.13,100,G25&gt;1.13,125)</f>
        <v>75</v>
      </c>
    </row>
    <row r="26" spans="1:13" x14ac:dyDescent="0.2">
      <c r="A26" s="29">
        <v>25</v>
      </c>
      <c r="B26" s="29" t="s">
        <v>1798</v>
      </c>
      <c r="C26" s="29">
        <v>1.1160000000000001</v>
      </c>
      <c r="D26" s="29">
        <v>1.149</v>
      </c>
      <c r="E26" s="29">
        <v>1.18</v>
      </c>
      <c r="F26" s="29">
        <v>1.109</v>
      </c>
      <c r="G26" s="29">
        <v>1.123</v>
      </c>
      <c r="H26" s="29">
        <v>1.105</v>
      </c>
      <c r="K26" s="29" cm="1">
        <f t="array" ref="K26">_xlfn.IFS(C26&lt;=1.06,-50,C26&lt;=1.08,-25,C26&lt;=1.09,25,C26&lt;=1.1,50,C26&lt;=1.11,75,C26&lt;=1.12,100,C26&gt;1.12,125)</f>
        <v>100</v>
      </c>
      <c r="L26" s="29" cm="1">
        <f t="array" ref="L26">_xlfn.IFS(F26&lt;=1.03,-50,F26&lt;=1.05,-25,F26&lt;=1.07,25,F26&lt;=1.09,50,F26&lt;=1.11,75,F26&lt;=1.13,100,F26&gt;1.13,125)</f>
        <v>75</v>
      </c>
      <c r="M26" s="29" cm="1">
        <f t="array" ref="M26">_xlfn.IFS(G26&lt;=1.03,-50,G26&lt;=1.05,-25,G26&lt;=1.07,25,G26&lt;=1.09,50,G26&lt;=1.11,75,G26&lt;=1.13,100,G26&gt;1.13,125)</f>
        <v>100</v>
      </c>
    </row>
    <row r="27" spans="1:13" x14ac:dyDescent="0.2">
      <c r="A27" s="29">
        <v>26</v>
      </c>
      <c r="B27" s="29" t="s">
        <v>1799</v>
      </c>
      <c r="C27" s="29">
        <v>1.1180000000000001</v>
      </c>
      <c r="D27" s="29">
        <v>1.1779999999999999</v>
      </c>
      <c r="E27" s="29">
        <v>1.107</v>
      </c>
      <c r="F27" s="29">
        <v>1.1000000000000001</v>
      </c>
      <c r="G27" s="29">
        <v>1.135</v>
      </c>
      <c r="H27" s="29">
        <v>1.073</v>
      </c>
      <c r="K27" s="29" cm="1">
        <f t="array" ref="K27">_xlfn.IFS(C27&lt;=1.06,-50,C27&lt;=1.08,-25,C27&lt;=1.09,25,C27&lt;=1.1,50,C27&lt;=1.11,75,C27&lt;=1.12,100,C27&gt;1.12,125)</f>
        <v>100</v>
      </c>
      <c r="L27" s="29" cm="1">
        <f t="array" ref="L27">_xlfn.IFS(F27&lt;=1.03,-50,F27&lt;=1.05,-25,F27&lt;=1.07,25,F27&lt;=1.09,50,F27&lt;=1.11,75,F27&lt;=1.13,100,F27&gt;1.13,125)</f>
        <v>75</v>
      </c>
      <c r="M27" s="29" cm="1">
        <f t="array" ref="M27">_xlfn.IFS(G27&lt;=1.03,-50,G27&lt;=1.05,-25,G27&lt;=1.07,25,G27&lt;=1.09,50,G27&lt;=1.11,75,G27&lt;=1.13,100,G27&gt;1.13,125)</f>
        <v>125</v>
      </c>
    </row>
    <row r="28" spans="1:13" x14ac:dyDescent="0.2">
      <c r="A28" s="29">
        <v>27</v>
      </c>
      <c r="B28" s="29" t="s">
        <v>1801</v>
      </c>
      <c r="C28" s="29">
        <v>1.121</v>
      </c>
      <c r="D28" s="29">
        <v>1.1579999999999999</v>
      </c>
      <c r="E28" s="29">
        <v>1.25</v>
      </c>
      <c r="F28" s="29">
        <v>1.071</v>
      </c>
      <c r="G28" s="29">
        <v>1.1639999999999999</v>
      </c>
      <c r="H28" s="29">
        <v>1.095</v>
      </c>
      <c r="K28" s="29" cm="1">
        <f t="array" ref="K28">_xlfn.IFS(C28&lt;=1.06,-50,C28&lt;=1.08,-25,C28&lt;=1.09,25,C28&lt;=1.1,50,C28&lt;=1.11,75,C28&lt;=1.12,100,C28&gt;1.12,125)</f>
        <v>125</v>
      </c>
      <c r="L28" s="29" cm="1">
        <f t="array" ref="L28">_xlfn.IFS(F28&lt;=1.03,-50,F28&lt;=1.05,-25,F28&lt;=1.07,25,F28&lt;=1.09,50,F28&lt;=1.11,75,F28&lt;=1.13,100,F28&gt;1.13,125)</f>
        <v>50</v>
      </c>
      <c r="M28" s="29" cm="1">
        <f t="array" ref="M28">_xlfn.IFS(G28&lt;=1.03,-50,G28&lt;=1.05,-25,G28&lt;=1.07,25,G28&lt;=1.09,50,G28&lt;=1.11,75,G28&lt;=1.13,100,G28&gt;1.13,125)</f>
        <v>125</v>
      </c>
    </row>
    <row r="29" spans="1:13" x14ac:dyDescent="0.2">
      <c r="A29" s="29">
        <v>28</v>
      </c>
      <c r="B29" s="29" t="s">
        <v>1800</v>
      </c>
      <c r="C29" s="29">
        <v>1.1220000000000001</v>
      </c>
      <c r="D29" s="29">
        <v>1.1299999999999999</v>
      </c>
      <c r="E29" s="29">
        <v>1.171</v>
      </c>
      <c r="F29" s="29">
        <v>1.0880000000000001</v>
      </c>
      <c r="G29" s="29">
        <v>1.1519999999999999</v>
      </c>
      <c r="H29" s="29">
        <v>1.131</v>
      </c>
      <c r="K29" s="29" cm="1">
        <f t="array" ref="K29">_xlfn.IFS(C29&lt;=1.06,-50,C29&lt;=1.08,-25,C29&lt;=1.09,25,C29&lt;=1.1,50,C29&lt;=1.11,75,C29&lt;=1.12,100,C29&gt;1.12,125)</f>
        <v>125</v>
      </c>
      <c r="L29" s="29" cm="1">
        <f t="array" ref="L29">_xlfn.IFS(F29&lt;=1.03,-50,F29&lt;=1.05,-25,F29&lt;=1.07,25,F29&lt;=1.09,50,F29&lt;=1.11,75,F29&lt;=1.13,100,F29&gt;1.13,125)</f>
        <v>50</v>
      </c>
      <c r="M29" s="29" cm="1">
        <f t="array" ref="M29">_xlfn.IFS(G29&lt;=1.03,-50,G29&lt;=1.05,-25,G29&lt;=1.07,25,G29&lt;=1.09,50,G29&lt;=1.11,75,G29&lt;=1.13,100,G29&gt;1.13,125)</f>
        <v>125</v>
      </c>
    </row>
    <row r="30" spans="1:13" x14ac:dyDescent="0.2">
      <c r="A30" s="29">
        <v>29</v>
      </c>
      <c r="B30" s="29" t="s">
        <v>1802</v>
      </c>
      <c r="C30" s="29">
        <v>1.1459999999999999</v>
      </c>
      <c r="D30" s="29">
        <v>1.137</v>
      </c>
      <c r="E30" s="29">
        <v>1.1839999999999999</v>
      </c>
      <c r="F30" s="29">
        <v>1.1539999999999999</v>
      </c>
      <c r="G30" s="29">
        <v>1.139</v>
      </c>
      <c r="H30" s="29">
        <v>1.101</v>
      </c>
      <c r="K30" s="29" cm="1">
        <f t="array" ref="K30">_xlfn.IFS(C30&lt;=1.06,-50,C30&lt;=1.08,-25,C30&lt;=1.09,25,C30&lt;=1.1,50,C30&lt;=1.11,75,C30&lt;=1.12,100,C30&gt;1.12,125)</f>
        <v>125</v>
      </c>
      <c r="L30" s="29" cm="1">
        <f t="array" ref="L30">_xlfn.IFS(F30&lt;=1.03,-50,F30&lt;=1.05,-25,F30&lt;=1.07,25,F30&lt;=1.09,50,F30&lt;=1.11,75,F30&lt;=1.13,100,F30&gt;1.13,125)</f>
        <v>125</v>
      </c>
      <c r="M30" s="29" cm="1">
        <f t="array" ref="M30">_xlfn.IFS(G30&lt;=1.03,-50,G30&lt;=1.05,-25,G30&lt;=1.07,25,G30&lt;=1.09,50,G30&lt;=1.11,75,G30&lt;=1.13,100,G30&gt;1.13,125)</f>
        <v>125</v>
      </c>
    </row>
    <row r="31" spans="1:13" x14ac:dyDescent="0.2">
      <c r="A31" s="29">
        <v>30</v>
      </c>
      <c r="B31" s="29" t="s">
        <v>1803</v>
      </c>
      <c r="C31" s="29">
        <v>1.1579999999999999</v>
      </c>
      <c r="D31" s="29">
        <v>1.2390000000000001</v>
      </c>
      <c r="E31" s="29">
        <v>1.121</v>
      </c>
      <c r="F31" s="29">
        <v>1.1379999999999999</v>
      </c>
      <c r="G31" s="29">
        <v>1.179</v>
      </c>
      <c r="H31" s="29">
        <v>1.0900000000000001</v>
      </c>
      <c r="K31" s="29" cm="1">
        <f t="array" ref="K31">_xlfn.IFS(C31&lt;=1.06,-50,C31&lt;=1.08,-25,C31&lt;=1.09,25,C31&lt;=1.1,50,C31&lt;=1.11,75,C31&lt;=1.12,100,C31&gt;1.12,125)</f>
        <v>125</v>
      </c>
      <c r="L31" s="29" cm="1">
        <f t="array" ref="L31">_xlfn.IFS(F31&lt;=1.03,-50,F31&lt;=1.05,-25,F31&lt;=1.07,25,F31&lt;=1.09,50,F31&lt;=1.11,75,F31&lt;=1.13,100,F31&gt;1.13,125)</f>
        <v>125</v>
      </c>
      <c r="M31" s="29" cm="1">
        <f t="array" ref="M31">_xlfn.IFS(G31&lt;=1.03,-50,G31&lt;=1.05,-25,G31&lt;=1.07,25,G31&lt;=1.09,50,G31&lt;=1.11,75,G31&lt;=1.13,100,G31&gt;1.13,125)</f>
        <v>125</v>
      </c>
    </row>
    <row r="38" spans="1:13" x14ac:dyDescent="0.2">
      <c r="A38" s="29" t="s">
        <v>1770</v>
      </c>
      <c r="B38" s="29" t="s">
        <v>74</v>
      </c>
      <c r="C38" s="29" t="s">
        <v>1771</v>
      </c>
      <c r="D38" s="29" t="s">
        <v>225</v>
      </c>
      <c r="E38" s="29" t="s">
        <v>1772</v>
      </c>
      <c r="F38" s="29" t="s">
        <v>226</v>
      </c>
      <c r="G38" s="29" t="s">
        <v>227</v>
      </c>
      <c r="H38" s="29" t="s">
        <v>1773</v>
      </c>
      <c r="K38" s="30"/>
      <c r="L38" s="30"/>
      <c r="M38" s="30"/>
    </row>
    <row r="39" spans="1:13" x14ac:dyDescent="0.2">
      <c r="A39" s="29">
        <v>1</v>
      </c>
      <c r="B39" s="29" t="s">
        <v>1804</v>
      </c>
      <c r="C39" s="29">
        <v>0.755</v>
      </c>
      <c r="D39" s="29">
        <v>0.79</v>
      </c>
      <c r="E39" s="29">
        <v>0.83099999999999996</v>
      </c>
      <c r="F39" s="29" t="s">
        <v>2361</v>
      </c>
      <c r="G39" s="29">
        <v>0.84399999999999997</v>
      </c>
      <c r="H39" s="29">
        <v>0.89100000000000001</v>
      </c>
      <c r="K39" s="29" cm="1">
        <f t="array" ref="K39">IFERROR(_xlfn.IFS(C39&lt;=0.65,-50,C39&lt;=0.75,-25,C39&lt;=0.85,25,C39&lt;=0.95,50,C39&lt;=1.05,75,C39&lt;=1.15,100,C39&gt;1.15,125),"")</f>
        <v>25</v>
      </c>
      <c r="L39" s="29" cm="1">
        <f t="array" ref="L39">IFERROR(_xlfn.IFS(F39&lt;=0.65,-50,F39&lt;=0.75,-25,F39&lt;=0.85,25,F39&lt;=0.95,50,F39&lt;=1.05,75,F39&lt;=1.15,100,F39&gt;1.15,125),"")</f>
        <v>125</v>
      </c>
      <c r="M39" s="29" cm="1">
        <f t="array" ref="M39">IFERROR(_xlfn.IFS(G39&lt;=0.65,-50,G39&lt;=0.75,-25,G39&lt;=0.85,25,G39&lt;=0.95,50,G39&lt;=1.05,75,G39&lt;=1.15,100,G39&gt;1.15,125),"")</f>
        <v>25</v>
      </c>
    </row>
    <row r="40" spans="1:13" x14ac:dyDescent="0.2">
      <c r="A40" s="29">
        <v>2</v>
      </c>
      <c r="B40" s="29" t="s">
        <v>1800</v>
      </c>
      <c r="C40" s="29">
        <v>0.76900000000000002</v>
      </c>
      <c r="D40" s="29">
        <v>0.80400000000000005</v>
      </c>
      <c r="E40" s="29">
        <v>0.97399999999999998</v>
      </c>
      <c r="F40" s="29" t="s">
        <v>1805</v>
      </c>
      <c r="G40" s="29">
        <v>0.84499999999999997</v>
      </c>
      <c r="H40" s="29">
        <v>0.871</v>
      </c>
      <c r="K40" s="29" cm="1">
        <f t="array" ref="K40">IFERROR(_xlfn.IFS(C40&lt;=0.65,-50,C40&lt;=0.75,-25,C40&lt;=0.85,25,C40&lt;=0.95,50,C40&lt;=1.05,75,C40&lt;=1.15,100,C40&gt;1.15,125),"")</f>
        <v>25</v>
      </c>
      <c r="L40" s="29" cm="1">
        <f t="array" ref="L40">IFERROR(_xlfn.IFS(F40&lt;=0.65,-50,F40&lt;=0.75,-25,F40&lt;=0.85,25,F40&lt;=0.95,50,F40&lt;=1.05,75,F40&lt;=1.15,100,F40&gt;1.15,125),"")</f>
        <v>125</v>
      </c>
      <c r="M40" s="29" cm="1">
        <f t="array" ref="M40">IFERROR(_xlfn.IFS(G40&lt;=0.65,-50,G40&lt;=0.75,-25,G40&lt;=0.85,25,G40&lt;=0.95,50,G40&lt;=1.05,75,G40&lt;=1.15,100,G40&gt;1.15,125),"")</f>
        <v>25</v>
      </c>
    </row>
    <row r="41" spans="1:13" x14ac:dyDescent="0.2">
      <c r="A41" s="29">
        <v>3</v>
      </c>
      <c r="B41" s="29" t="s">
        <v>1806</v>
      </c>
      <c r="C41" s="29">
        <v>0.79600000000000004</v>
      </c>
      <c r="D41" s="29">
        <v>0.79600000000000004</v>
      </c>
      <c r="E41" s="29">
        <v>1.004</v>
      </c>
      <c r="F41" s="29" t="s">
        <v>1807</v>
      </c>
      <c r="G41" s="29">
        <v>0.99299999999999999</v>
      </c>
      <c r="H41" s="29">
        <v>0.97899999999999998</v>
      </c>
      <c r="K41" s="29" cm="1">
        <f t="array" ref="K41">IFERROR(_xlfn.IFS(C41&lt;=0.65,-50,C41&lt;=0.75,-25,C41&lt;=0.85,25,C41&lt;=0.95,50,C41&lt;=1.05,75,C41&lt;=1.15,100,C41&gt;1.15,125),"")</f>
        <v>25</v>
      </c>
      <c r="L41" s="29" cm="1">
        <f t="array" ref="L41">IFERROR(_xlfn.IFS(F41&lt;=0.65,-50,F41&lt;=0.75,-25,F41&lt;=0.85,25,F41&lt;=0.95,50,F41&lt;=1.05,75,F41&lt;=1.15,100,F41&gt;1.15,125),"")</f>
        <v>125</v>
      </c>
      <c r="M41" s="29" cm="1">
        <f t="array" ref="M41">IFERROR(_xlfn.IFS(G41&lt;=0.65,-50,G41&lt;=0.75,-25,G41&lt;=0.85,25,G41&lt;=0.95,50,G41&lt;=1.05,75,G41&lt;=1.15,100,G41&gt;1.15,125),"")</f>
        <v>75</v>
      </c>
    </row>
    <row r="42" spans="1:13" x14ac:dyDescent="0.2">
      <c r="A42" s="29">
        <v>4</v>
      </c>
      <c r="B42" s="29" t="s">
        <v>1810</v>
      </c>
      <c r="C42" s="29">
        <v>0.82</v>
      </c>
      <c r="D42" s="29">
        <v>0.89700000000000002</v>
      </c>
      <c r="E42" s="29">
        <v>0.84099999999999997</v>
      </c>
      <c r="F42" s="29" t="s">
        <v>2362</v>
      </c>
      <c r="G42" s="29">
        <v>0.82199999999999995</v>
      </c>
      <c r="H42" s="29">
        <v>0.98599999999999999</v>
      </c>
      <c r="K42" s="29" cm="1">
        <f t="array" ref="K42">IFERROR(_xlfn.IFS(C42&lt;=0.65,-50,C42&lt;=0.75,-25,C42&lt;=0.85,25,C42&lt;=0.95,50,C42&lt;=1.05,75,C42&lt;=1.15,100,C42&gt;1.15,125),"")</f>
        <v>25</v>
      </c>
      <c r="L42" s="29" cm="1">
        <f t="array" ref="L42">IFERROR(_xlfn.IFS(F42&lt;=0.65,-50,F42&lt;=0.75,-25,F42&lt;=0.85,25,F42&lt;=0.95,50,F42&lt;=1.05,75,F42&lt;=1.15,100,F42&gt;1.15,125),"")</f>
        <v>125</v>
      </c>
      <c r="M42" s="29" cm="1">
        <f t="array" ref="M42">IFERROR(_xlfn.IFS(G42&lt;=0.65,-50,G42&lt;=0.75,-25,G42&lt;=0.85,25,G42&lt;=0.95,50,G42&lt;=1.05,75,G42&lt;=1.15,100,G42&gt;1.15,125),"")</f>
        <v>25</v>
      </c>
    </row>
    <row r="43" spans="1:13" x14ac:dyDescent="0.2">
      <c r="A43" s="29">
        <v>5</v>
      </c>
      <c r="B43" s="29" t="s">
        <v>1812</v>
      </c>
      <c r="C43" s="29">
        <v>0.84</v>
      </c>
      <c r="D43" s="29">
        <v>0.91400000000000003</v>
      </c>
      <c r="E43" s="29">
        <v>0.96899999999999997</v>
      </c>
      <c r="F43" s="29" t="s">
        <v>1813</v>
      </c>
      <c r="G43" s="29">
        <v>1.03</v>
      </c>
      <c r="H43" s="29">
        <v>0.90400000000000003</v>
      </c>
      <c r="K43" s="29" cm="1">
        <f t="array" ref="K43">IFERROR(_xlfn.IFS(C43&lt;=0.65,-50,C43&lt;=0.75,-25,C43&lt;=0.85,25,C43&lt;=0.95,50,C43&lt;=1.05,75,C43&lt;=1.15,100,C43&gt;1.15,125),"")</f>
        <v>25</v>
      </c>
      <c r="L43" s="29" cm="1">
        <f t="array" ref="L43">IFERROR(_xlfn.IFS(F43&lt;=0.65,-50,F43&lt;=0.75,-25,F43&lt;=0.85,25,F43&lt;=0.95,50,F43&lt;=1.05,75,F43&lt;=1.15,100,F43&gt;1.15,125),"")</f>
        <v>125</v>
      </c>
      <c r="M43" s="29" cm="1">
        <f t="array" ref="M43">IFERROR(_xlfn.IFS(G43&lt;=0.65,-50,G43&lt;=0.75,-25,G43&lt;=0.85,25,G43&lt;=0.95,50,G43&lt;=1.05,75,G43&lt;=1.15,100,G43&gt;1.15,125),"")</f>
        <v>75</v>
      </c>
    </row>
    <row r="44" spans="1:13" x14ac:dyDescent="0.2">
      <c r="A44" s="29">
        <v>6</v>
      </c>
      <c r="B44" s="29" t="s">
        <v>1814</v>
      </c>
      <c r="C44" s="29">
        <v>0.84499999999999997</v>
      </c>
      <c r="D44" s="29">
        <v>0.86399999999999999</v>
      </c>
      <c r="E44" s="29">
        <v>1.008</v>
      </c>
      <c r="F44" s="29" t="s">
        <v>2363</v>
      </c>
      <c r="G44" s="29">
        <v>0.92700000000000005</v>
      </c>
      <c r="H44" s="29">
        <v>0.92300000000000004</v>
      </c>
      <c r="K44" s="29" cm="1">
        <f t="array" ref="K44">IFERROR(_xlfn.IFS(C44&lt;=0.65,-50,C44&lt;=0.75,-25,C44&lt;=0.85,25,C44&lt;=0.95,50,C44&lt;=1.05,75,C44&lt;=1.15,100,C44&gt;1.15,125),"")</f>
        <v>25</v>
      </c>
      <c r="L44" s="29" cm="1">
        <f t="array" ref="L44">IFERROR(_xlfn.IFS(F44&lt;=0.65,-50,F44&lt;=0.75,-25,F44&lt;=0.85,25,F44&lt;=0.95,50,F44&lt;=1.05,75,F44&lt;=1.15,100,F44&gt;1.15,125),"")</f>
        <v>125</v>
      </c>
      <c r="M44" s="29" cm="1">
        <f t="array" ref="M44">IFERROR(_xlfn.IFS(G44&lt;=0.65,-50,G44&lt;=0.75,-25,G44&lt;=0.85,25,G44&lt;=0.95,50,G44&lt;=1.05,75,G44&lt;=1.15,100,G44&gt;1.15,125),"")</f>
        <v>50</v>
      </c>
    </row>
    <row r="45" spans="1:13" x14ac:dyDescent="0.2">
      <c r="A45" s="29">
        <v>7</v>
      </c>
      <c r="B45" s="29" t="s">
        <v>1808</v>
      </c>
      <c r="C45" s="29">
        <v>0.84699999999999998</v>
      </c>
      <c r="D45" s="29">
        <v>1.0840000000000001</v>
      </c>
      <c r="E45" s="29">
        <v>1.365</v>
      </c>
      <c r="F45" s="29" t="s">
        <v>1809</v>
      </c>
      <c r="G45" s="29">
        <v>0.9</v>
      </c>
      <c r="H45" s="29">
        <v>0.96399999999999997</v>
      </c>
      <c r="K45" s="29" cm="1">
        <f t="array" ref="K45">IFERROR(_xlfn.IFS(C45&lt;=0.65,-50,C45&lt;=0.75,-25,C45&lt;=0.85,25,C45&lt;=0.95,50,C45&lt;=1.05,75,C45&lt;=1.15,100,C45&gt;1.15,125),"")</f>
        <v>25</v>
      </c>
      <c r="L45" s="29" cm="1">
        <f t="array" ref="L45">IFERROR(_xlfn.IFS(F45&lt;=0.65,-50,F45&lt;=0.75,-25,F45&lt;=0.85,25,F45&lt;=0.95,50,F45&lt;=1.05,75,F45&lt;=1.15,100,F45&gt;1.15,125),"")</f>
        <v>125</v>
      </c>
      <c r="M45" s="29" cm="1">
        <f t="array" ref="M45">IFERROR(_xlfn.IFS(G45&lt;=0.65,-50,G45&lt;=0.75,-25,G45&lt;=0.85,25,G45&lt;=0.95,50,G45&lt;=1.05,75,G45&lt;=1.15,100,G45&gt;1.15,125),"")</f>
        <v>50</v>
      </c>
    </row>
    <row r="46" spans="1:13" x14ac:dyDescent="0.2">
      <c r="A46" s="29">
        <v>8</v>
      </c>
      <c r="B46" s="29" t="s">
        <v>1817</v>
      </c>
      <c r="C46" s="29">
        <v>0.85399999999999998</v>
      </c>
      <c r="D46" s="29">
        <v>1.056</v>
      </c>
      <c r="E46" s="29">
        <v>1.153</v>
      </c>
      <c r="F46" s="29" t="s">
        <v>1818</v>
      </c>
      <c r="G46" s="29">
        <v>0.89200000000000002</v>
      </c>
      <c r="H46" s="29">
        <v>0.93400000000000005</v>
      </c>
      <c r="K46" s="29" cm="1">
        <f t="array" ref="K46">IFERROR(_xlfn.IFS(C46&lt;=0.65,-50,C46&lt;=0.75,-25,C46&lt;=0.85,25,C46&lt;=0.95,50,C46&lt;=1.05,75,C46&lt;=1.15,100,C46&gt;1.15,125),"")</f>
        <v>50</v>
      </c>
      <c r="L46" s="29" cm="1">
        <f t="array" ref="L46">IFERROR(_xlfn.IFS(F46&lt;=0.65,-50,F46&lt;=0.75,-25,F46&lt;=0.85,25,F46&lt;=0.95,50,F46&lt;=1.05,75,F46&lt;=1.15,100,F46&gt;1.15,125),"")</f>
        <v>125</v>
      </c>
      <c r="M46" s="29" cm="1">
        <f t="array" ref="M46">IFERROR(_xlfn.IFS(G46&lt;=0.65,-50,G46&lt;=0.75,-25,G46&lt;=0.85,25,G46&lt;=0.95,50,G46&lt;=1.05,75,G46&lt;=1.15,100,G46&gt;1.15,125),"")</f>
        <v>50</v>
      </c>
    </row>
    <row r="47" spans="1:13" x14ac:dyDescent="0.2">
      <c r="A47" s="29">
        <v>9</v>
      </c>
      <c r="B47" s="29" t="s">
        <v>1815</v>
      </c>
      <c r="C47" s="29">
        <v>0.85799999999999998</v>
      </c>
      <c r="D47" s="29">
        <v>0.88500000000000001</v>
      </c>
      <c r="E47" s="29">
        <v>1.155</v>
      </c>
      <c r="F47" s="29" t="s">
        <v>1816</v>
      </c>
      <c r="G47" s="29">
        <v>0.96799999999999997</v>
      </c>
      <c r="H47" s="29">
        <v>0.94</v>
      </c>
      <c r="K47" s="29" cm="1">
        <f t="array" ref="K47">IFERROR(_xlfn.IFS(C47&lt;=0.65,-50,C47&lt;=0.75,-25,C47&lt;=0.85,25,C47&lt;=0.95,50,C47&lt;=1.05,75,C47&lt;=1.15,100,C47&gt;1.15,125),"")</f>
        <v>50</v>
      </c>
      <c r="L47" s="29" cm="1">
        <f t="array" ref="L47">IFERROR(_xlfn.IFS(F47&lt;=0.65,-50,F47&lt;=0.75,-25,F47&lt;=0.85,25,F47&lt;=0.95,50,F47&lt;=1.05,75,F47&lt;=1.15,100,F47&gt;1.15,125),"")</f>
        <v>125</v>
      </c>
      <c r="M47" s="29" cm="1">
        <f t="array" ref="M47">IFERROR(_xlfn.IFS(G47&lt;=0.65,-50,G47&lt;=0.75,-25,G47&lt;=0.85,25,G47&lt;=0.95,50,G47&lt;=1.05,75,G47&lt;=1.15,100,G47&gt;1.15,125),"")</f>
        <v>75</v>
      </c>
    </row>
    <row r="48" spans="1:13" x14ac:dyDescent="0.2">
      <c r="A48" s="29">
        <v>10</v>
      </c>
      <c r="B48" s="29" t="s">
        <v>1799</v>
      </c>
      <c r="C48" s="29">
        <v>0.86</v>
      </c>
      <c r="D48" s="29">
        <v>0.92400000000000004</v>
      </c>
      <c r="E48" s="29">
        <v>0.995</v>
      </c>
      <c r="F48" s="29" t="s">
        <v>1824</v>
      </c>
      <c r="G48" s="29">
        <v>0.875</v>
      </c>
      <c r="H48" s="29">
        <v>1.018</v>
      </c>
      <c r="K48" s="29" cm="1">
        <f t="array" ref="K48">IFERROR(_xlfn.IFS(C48&lt;=0.65,-50,C48&lt;=0.75,-25,C48&lt;=0.85,25,C48&lt;=0.95,50,C48&lt;=1.05,75,C48&lt;=1.15,100,C48&gt;1.15,125),"")</f>
        <v>50</v>
      </c>
      <c r="L48" s="29" cm="1">
        <f t="array" ref="L48">IFERROR(_xlfn.IFS(F48&lt;=0.65,-50,F48&lt;=0.75,-25,F48&lt;=0.85,25,F48&lt;=0.95,50,F48&lt;=1.05,75,F48&lt;=1.15,100,F48&gt;1.15,125),"")</f>
        <v>125</v>
      </c>
      <c r="M48" s="29" cm="1">
        <f t="array" ref="M48">IFERROR(_xlfn.IFS(G48&lt;=0.65,-50,G48&lt;=0.75,-25,G48&lt;=0.85,25,G48&lt;=0.95,50,G48&lt;=1.05,75,G48&lt;=1.15,100,G48&gt;1.15,125),"")</f>
        <v>50</v>
      </c>
    </row>
    <row r="49" spans="1:13" x14ac:dyDescent="0.2">
      <c r="A49" s="29">
        <v>11</v>
      </c>
      <c r="B49" s="29" t="s">
        <v>1826</v>
      </c>
      <c r="C49" s="29">
        <v>0.86199999999999999</v>
      </c>
      <c r="D49" s="29">
        <v>0.81699999999999995</v>
      </c>
      <c r="E49" s="29">
        <v>0.71799999999999997</v>
      </c>
      <c r="F49" s="29" t="s">
        <v>1827</v>
      </c>
      <c r="G49" s="29">
        <v>0.92500000000000004</v>
      </c>
      <c r="H49" s="29">
        <v>0.93</v>
      </c>
      <c r="K49" s="29" cm="1">
        <f t="array" ref="K49">IFERROR(_xlfn.IFS(C49&lt;=0.65,-50,C49&lt;=0.75,-25,C49&lt;=0.85,25,C49&lt;=0.95,50,C49&lt;=1.05,75,C49&lt;=1.15,100,C49&gt;1.15,125),"")</f>
        <v>50</v>
      </c>
      <c r="L49" s="29" cm="1">
        <f t="array" ref="L49">IFERROR(_xlfn.IFS(F49&lt;=0.65,-50,F49&lt;=0.75,-25,F49&lt;=0.85,25,F49&lt;=0.95,50,F49&lt;=1.05,75,F49&lt;=1.15,100,F49&gt;1.15,125),"")</f>
        <v>125</v>
      </c>
      <c r="M49" s="29" cm="1">
        <f t="array" ref="M49">IFERROR(_xlfn.IFS(G49&lt;=0.65,-50,G49&lt;=0.75,-25,G49&lt;=0.85,25,G49&lt;=0.95,50,G49&lt;=1.05,75,G49&lt;=1.15,100,G49&gt;1.15,125),"")</f>
        <v>50</v>
      </c>
    </row>
    <row r="50" spans="1:13" x14ac:dyDescent="0.2">
      <c r="A50" s="29">
        <v>12</v>
      </c>
      <c r="B50" s="29" t="s">
        <v>1830</v>
      </c>
      <c r="C50" s="29">
        <v>0.86299999999999999</v>
      </c>
      <c r="D50" s="29">
        <v>0.82199999999999995</v>
      </c>
      <c r="E50" s="29">
        <v>0.88400000000000001</v>
      </c>
      <c r="F50" s="29" t="s">
        <v>1831</v>
      </c>
      <c r="G50" s="29">
        <v>0.90300000000000002</v>
      </c>
      <c r="H50" s="29">
        <v>0.97099999999999997</v>
      </c>
      <c r="K50" s="29" cm="1">
        <f t="array" ref="K50">IFERROR(_xlfn.IFS(C50&lt;=0.65,-50,C50&lt;=0.75,-25,C50&lt;=0.85,25,C50&lt;=0.95,50,C50&lt;=1.05,75,C50&lt;=1.15,100,C50&gt;1.15,125),"")</f>
        <v>50</v>
      </c>
      <c r="L50" s="29" cm="1">
        <f t="array" ref="L50">IFERROR(_xlfn.IFS(F50&lt;=0.65,-50,F50&lt;=0.75,-25,F50&lt;=0.85,25,F50&lt;=0.95,50,F50&lt;=1.05,75,F50&lt;=1.15,100,F50&gt;1.15,125),"")</f>
        <v>125</v>
      </c>
      <c r="M50" s="29" cm="1">
        <f t="array" ref="M50">IFERROR(_xlfn.IFS(G50&lt;=0.65,-50,G50&lt;=0.75,-25,G50&lt;=0.85,25,G50&lt;=0.95,50,G50&lt;=1.05,75,G50&lt;=1.15,100,G50&gt;1.15,125),"")</f>
        <v>50</v>
      </c>
    </row>
    <row r="51" spans="1:13" x14ac:dyDescent="0.2">
      <c r="A51" s="29">
        <v>13</v>
      </c>
      <c r="B51" s="29" t="s">
        <v>1822</v>
      </c>
      <c r="C51" s="29">
        <v>0.87</v>
      </c>
      <c r="D51" s="29">
        <v>0.99199999999999999</v>
      </c>
      <c r="E51" s="29">
        <v>1.0229999999999999</v>
      </c>
      <c r="F51" s="29" t="s">
        <v>1823</v>
      </c>
      <c r="G51" s="29">
        <v>1.0389999999999999</v>
      </c>
      <c r="H51" s="29">
        <v>0.96099999999999997</v>
      </c>
      <c r="K51" s="29" cm="1">
        <f t="array" ref="K51">IFERROR(_xlfn.IFS(C51&lt;=0.65,-50,C51&lt;=0.75,-25,C51&lt;=0.85,25,C51&lt;=0.95,50,C51&lt;=1.05,75,C51&lt;=1.15,100,C51&gt;1.15,125),"")</f>
        <v>50</v>
      </c>
      <c r="L51" s="29" cm="1">
        <f t="array" ref="L51">IFERROR(_xlfn.IFS(F51&lt;=0.65,-50,F51&lt;=0.75,-25,F51&lt;=0.85,25,F51&lt;=0.95,50,F51&lt;=1.05,75,F51&lt;=1.15,100,F51&gt;1.15,125),"")</f>
        <v>125</v>
      </c>
      <c r="M51" s="29" cm="1">
        <f t="array" ref="M51">IFERROR(_xlfn.IFS(G51&lt;=0.65,-50,G51&lt;=0.75,-25,G51&lt;=0.85,25,G51&lt;=0.95,50,G51&lt;=1.05,75,G51&lt;=1.15,100,G51&gt;1.15,125),"")</f>
        <v>75</v>
      </c>
    </row>
    <row r="52" spans="1:13" x14ac:dyDescent="0.2">
      <c r="A52" s="29">
        <v>14</v>
      </c>
      <c r="B52" s="29" t="s">
        <v>1819</v>
      </c>
      <c r="C52" s="29">
        <v>0.871</v>
      </c>
      <c r="D52" s="29">
        <v>0.95799999999999996</v>
      </c>
      <c r="E52" s="29">
        <v>1.1060000000000001</v>
      </c>
      <c r="F52" s="29" t="s">
        <v>2364</v>
      </c>
      <c r="G52" s="29">
        <v>0.89</v>
      </c>
      <c r="H52" s="29">
        <v>0.871</v>
      </c>
      <c r="K52" s="29" cm="1">
        <f t="array" ref="K52">IFERROR(_xlfn.IFS(C52&lt;=0.65,-50,C52&lt;=0.75,-25,C52&lt;=0.85,25,C52&lt;=0.95,50,C52&lt;=1.05,75,C52&lt;=1.15,100,C52&gt;1.15,125),"")</f>
        <v>50</v>
      </c>
      <c r="L52" s="29" cm="1">
        <f t="array" ref="L52">IFERROR(_xlfn.IFS(F52&lt;=0.65,-50,F52&lt;=0.75,-25,F52&lt;=0.85,25,F52&lt;=0.95,50,F52&lt;=1.05,75,F52&lt;=1.15,100,F52&gt;1.15,125),"")</f>
        <v>125</v>
      </c>
      <c r="M52" s="29" cm="1">
        <f t="array" ref="M52">IFERROR(_xlfn.IFS(G52&lt;=0.65,-50,G52&lt;=0.75,-25,G52&lt;=0.85,25,G52&lt;=0.95,50,G52&lt;=1.05,75,G52&lt;=1.15,100,G52&gt;1.15,125),"")</f>
        <v>50</v>
      </c>
    </row>
    <row r="53" spans="1:13" x14ac:dyDescent="0.2">
      <c r="A53" s="29">
        <v>15</v>
      </c>
      <c r="B53" s="29" t="s">
        <v>1834</v>
      </c>
      <c r="C53" s="29">
        <v>0.872</v>
      </c>
      <c r="D53" s="29">
        <v>1.0309999999999999</v>
      </c>
      <c r="E53" s="29">
        <v>0.96499999999999997</v>
      </c>
      <c r="F53" s="29" t="s">
        <v>2365</v>
      </c>
      <c r="G53" s="29">
        <v>0.88500000000000001</v>
      </c>
      <c r="H53" s="29">
        <v>0.91800000000000004</v>
      </c>
      <c r="K53" s="29" cm="1">
        <f t="array" ref="K53">IFERROR(_xlfn.IFS(C53&lt;=0.65,-50,C53&lt;=0.75,-25,C53&lt;=0.85,25,C53&lt;=0.95,50,C53&lt;=1.05,75,C53&lt;=1.15,100,C53&gt;1.15,125),"")</f>
        <v>50</v>
      </c>
      <c r="L53" s="29" cm="1">
        <f t="array" ref="L53">IFERROR(_xlfn.IFS(F53&lt;=0.65,-50,F53&lt;=0.75,-25,F53&lt;=0.85,25,F53&lt;=0.95,50,F53&lt;=1.05,75,F53&lt;=1.15,100,F53&gt;1.15,125),"")</f>
        <v>125</v>
      </c>
      <c r="M53" s="29" cm="1">
        <f t="array" ref="M53">IFERROR(_xlfn.IFS(G53&lt;=0.65,-50,G53&lt;=0.75,-25,G53&lt;=0.85,25,G53&lt;=0.95,50,G53&lt;=1.05,75,G53&lt;=1.15,100,G53&gt;1.15,125),"")</f>
        <v>50</v>
      </c>
    </row>
    <row r="54" spans="1:13" x14ac:dyDescent="0.2">
      <c r="A54" s="29">
        <v>16</v>
      </c>
      <c r="B54" s="29" t="s">
        <v>1825</v>
      </c>
      <c r="C54" s="29">
        <v>0.872</v>
      </c>
      <c r="D54" s="29">
        <v>0.89800000000000002</v>
      </c>
      <c r="E54" s="29">
        <v>1.0069999999999999</v>
      </c>
      <c r="F54" s="29" t="s">
        <v>2366</v>
      </c>
      <c r="G54" s="29">
        <v>0.88</v>
      </c>
      <c r="H54" s="29">
        <v>0.97099999999999997</v>
      </c>
      <c r="K54" s="29" cm="1">
        <f t="array" ref="K54">IFERROR(_xlfn.IFS(C54&lt;=0.65,-50,C54&lt;=0.75,-25,C54&lt;=0.85,25,C54&lt;=0.95,50,C54&lt;=1.05,75,C54&lt;=1.15,100,C54&gt;1.15,125),"")</f>
        <v>50</v>
      </c>
      <c r="L54" s="29" cm="1">
        <f t="array" ref="L54">IFERROR(_xlfn.IFS(F54&lt;=0.65,-50,F54&lt;=0.75,-25,F54&lt;=0.85,25,F54&lt;=0.95,50,F54&lt;=1.05,75,F54&lt;=1.15,100,F54&gt;1.15,125),"")</f>
        <v>125</v>
      </c>
      <c r="M54" s="29" cm="1">
        <f t="array" ref="M54">IFERROR(_xlfn.IFS(G54&lt;=0.65,-50,G54&lt;=0.75,-25,G54&lt;=0.85,25,G54&lt;=0.95,50,G54&lt;=1.05,75,G54&lt;=1.15,100,G54&gt;1.15,125),"")</f>
        <v>50</v>
      </c>
    </row>
    <row r="55" spans="1:13" x14ac:dyDescent="0.2">
      <c r="A55" s="29">
        <v>17</v>
      </c>
      <c r="B55" s="29" t="s">
        <v>1838</v>
      </c>
      <c r="C55" s="29">
        <v>0.873</v>
      </c>
      <c r="D55" s="29">
        <v>0.746</v>
      </c>
      <c r="E55" s="29">
        <v>0.77500000000000002</v>
      </c>
      <c r="F55" s="29" t="s">
        <v>1827</v>
      </c>
      <c r="G55" s="29">
        <v>0.95399999999999996</v>
      </c>
      <c r="H55" s="29">
        <v>0.98399999999999999</v>
      </c>
      <c r="K55" s="29" cm="1">
        <f t="array" ref="K55">IFERROR(_xlfn.IFS(C55&lt;=0.65,-50,C55&lt;=0.75,-25,C55&lt;=0.85,25,C55&lt;=0.95,50,C55&lt;=1.05,75,C55&lt;=1.15,100,C55&gt;1.15,125),"")</f>
        <v>50</v>
      </c>
      <c r="L55" s="29" cm="1">
        <f t="array" ref="L55">IFERROR(_xlfn.IFS(F55&lt;=0.65,-50,F55&lt;=0.75,-25,F55&lt;=0.85,25,F55&lt;=0.95,50,F55&lt;=1.05,75,F55&lt;=1.15,100,F55&gt;1.15,125),"")</f>
        <v>125</v>
      </c>
      <c r="M55" s="29" cm="1">
        <f t="array" ref="M55">IFERROR(_xlfn.IFS(G55&lt;=0.65,-50,G55&lt;=0.75,-25,G55&lt;=0.85,25,G55&lt;=0.95,50,G55&lt;=1.05,75,G55&lt;=1.15,100,G55&gt;1.15,125),"")</f>
        <v>75</v>
      </c>
    </row>
    <row r="56" spans="1:13" x14ac:dyDescent="0.2">
      <c r="A56" s="29">
        <v>18</v>
      </c>
      <c r="B56" s="29" t="s">
        <v>1839</v>
      </c>
      <c r="C56" s="29">
        <v>0.874</v>
      </c>
      <c r="D56" s="29">
        <v>0.874</v>
      </c>
      <c r="E56" s="29">
        <v>0.95199999999999996</v>
      </c>
      <c r="F56" s="29" t="s">
        <v>1840</v>
      </c>
      <c r="G56" s="29">
        <v>0.89600000000000002</v>
      </c>
      <c r="H56" s="29">
        <v>0.90800000000000003</v>
      </c>
      <c r="K56" s="29" cm="1">
        <f t="array" ref="K56">IFERROR(_xlfn.IFS(C56&lt;=0.65,-50,C56&lt;=0.75,-25,C56&lt;=0.85,25,C56&lt;=0.95,50,C56&lt;=1.05,75,C56&lt;=1.15,100,C56&gt;1.15,125),"")</f>
        <v>50</v>
      </c>
      <c r="L56" s="29" cm="1">
        <f t="array" ref="L56">IFERROR(_xlfn.IFS(F56&lt;=0.65,-50,F56&lt;=0.75,-25,F56&lt;=0.85,25,F56&lt;=0.95,50,F56&lt;=1.05,75,F56&lt;=1.15,100,F56&gt;1.15,125),"")</f>
        <v>125</v>
      </c>
      <c r="M56" s="29" cm="1">
        <f t="array" ref="M56">IFERROR(_xlfn.IFS(G56&lt;=0.65,-50,G56&lt;=0.75,-25,G56&lt;=0.85,25,G56&lt;=0.95,50,G56&lt;=1.05,75,G56&lt;=1.15,100,G56&gt;1.15,125),"")</f>
        <v>50</v>
      </c>
    </row>
    <row r="57" spans="1:13" x14ac:dyDescent="0.2">
      <c r="A57" s="29">
        <v>19</v>
      </c>
      <c r="B57" s="29" t="s">
        <v>1837</v>
      </c>
      <c r="C57" s="29">
        <v>0.874</v>
      </c>
      <c r="D57" s="29">
        <v>0.86799999999999999</v>
      </c>
      <c r="E57" s="29">
        <v>0.89400000000000002</v>
      </c>
      <c r="F57" s="29" t="s">
        <v>1818</v>
      </c>
      <c r="G57" s="29">
        <v>0.93400000000000005</v>
      </c>
      <c r="H57" s="29">
        <v>0.92900000000000005</v>
      </c>
      <c r="K57" s="29" cm="1">
        <f t="array" ref="K57">IFERROR(_xlfn.IFS(C57&lt;=0.65,-50,C57&lt;=0.75,-25,C57&lt;=0.85,25,C57&lt;=0.95,50,C57&lt;=1.05,75,C57&lt;=1.15,100,C57&gt;1.15,125),"")</f>
        <v>50</v>
      </c>
      <c r="L57" s="29" cm="1">
        <f t="array" ref="L57">IFERROR(_xlfn.IFS(F57&lt;=0.65,-50,F57&lt;=0.75,-25,F57&lt;=0.85,25,F57&lt;=0.95,50,F57&lt;=1.05,75,F57&lt;=1.15,100,F57&gt;1.15,125),"")</f>
        <v>125</v>
      </c>
      <c r="M57" s="29" cm="1">
        <f t="array" ref="M57">IFERROR(_xlfn.IFS(G57&lt;=0.65,-50,G57&lt;=0.75,-25,G57&lt;=0.85,25,G57&lt;=0.95,50,G57&lt;=1.05,75,G57&lt;=1.15,100,G57&gt;1.15,125),"")</f>
        <v>50</v>
      </c>
    </row>
    <row r="58" spans="1:13" x14ac:dyDescent="0.2">
      <c r="A58" s="29">
        <v>20</v>
      </c>
      <c r="B58" s="29" t="s">
        <v>1841</v>
      </c>
      <c r="C58" s="29">
        <v>0.875</v>
      </c>
      <c r="D58" s="29">
        <v>0.90500000000000003</v>
      </c>
      <c r="E58" s="29">
        <v>0.88</v>
      </c>
      <c r="F58" s="29" t="s">
        <v>1842</v>
      </c>
      <c r="G58" s="29">
        <v>0.93799999999999994</v>
      </c>
      <c r="H58" s="29">
        <v>0.90900000000000003</v>
      </c>
      <c r="K58" s="29" cm="1">
        <f t="array" ref="K58">IFERROR(_xlfn.IFS(C58&lt;=0.65,-50,C58&lt;=0.75,-25,C58&lt;=0.85,25,C58&lt;=0.95,50,C58&lt;=1.05,75,C58&lt;=1.15,100,C58&gt;1.15,125),"")</f>
        <v>50</v>
      </c>
      <c r="L58" s="29" cm="1">
        <f t="array" ref="L58">IFERROR(_xlfn.IFS(F58&lt;=0.65,-50,F58&lt;=0.75,-25,F58&lt;=0.85,25,F58&lt;=0.95,50,F58&lt;=1.05,75,F58&lt;=1.15,100,F58&gt;1.15,125),"")</f>
        <v>125</v>
      </c>
      <c r="M58" s="29" cm="1">
        <f t="array" ref="M58">IFERROR(_xlfn.IFS(G58&lt;=0.65,-50,G58&lt;=0.75,-25,G58&lt;=0.85,25,G58&lt;=0.95,50,G58&lt;=1.05,75,G58&lt;=1.15,100,G58&gt;1.15,125),"")</f>
        <v>50</v>
      </c>
    </row>
    <row r="59" spans="1:13" x14ac:dyDescent="0.2">
      <c r="A59" s="29">
        <v>21</v>
      </c>
      <c r="B59" s="29" t="s">
        <v>1835</v>
      </c>
      <c r="C59" s="29">
        <v>0.875</v>
      </c>
      <c r="D59" s="29">
        <v>0.86899999999999999</v>
      </c>
      <c r="E59" s="29">
        <v>1</v>
      </c>
      <c r="F59" s="29" t="s">
        <v>1836</v>
      </c>
      <c r="G59" s="29">
        <v>0.97799999999999998</v>
      </c>
      <c r="H59" s="29">
        <v>0.94099999999999995</v>
      </c>
      <c r="K59" s="29" cm="1">
        <f t="array" ref="K59">IFERROR(_xlfn.IFS(C59&lt;=0.65,-50,C59&lt;=0.75,-25,C59&lt;=0.85,25,C59&lt;=0.95,50,C59&lt;=1.05,75,C59&lt;=1.15,100,C59&gt;1.15,125),"")</f>
        <v>50</v>
      </c>
      <c r="L59" s="29" cm="1">
        <f t="array" ref="L59">IFERROR(_xlfn.IFS(F59&lt;=0.65,-50,F59&lt;=0.75,-25,F59&lt;=0.85,25,F59&lt;=0.95,50,F59&lt;=1.05,75,F59&lt;=1.15,100,F59&gt;1.15,125),"")</f>
        <v>125</v>
      </c>
      <c r="M59" s="29" cm="1">
        <f t="array" ref="M59">IFERROR(_xlfn.IFS(G59&lt;=0.65,-50,G59&lt;=0.75,-25,G59&lt;=0.85,25,G59&lt;=0.95,50,G59&lt;=1.05,75,G59&lt;=1.15,100,G59&gt;1.15,125),"")</f>
        <v>75</v>
      </c>
    </row>
    <row r="60" spans="1:13" x14ac:dyDescent="0.2">
      <c r="A60" s="29">
        <v>22</v>
      </c>
      <c r="B60" s="29" t="s">
        <v>1828</v>
      </c>
      <c r="C60" s="29">
        <v>0.878</v>
      </c>
      <c r="D60" s="29">
        <v>0.92600000000000005</v>
      </c>
      <c r="E60" s="29">
        <v>1.0640000000000001</v>
      </c>
      <c r="F60" s="29" t="s">
        <v>1829</v>
      </c>
      <c r="G60" s="29">
        <v>0.93200000000000005</v>
      </c>
      <c r="H60" s="29">
        <v>0.90100000000000002</v>
      </c>
      <c r="K60" s="29" cm="1">
        <f t="array" ref="K60">IFERROR(_xlfn.IFS(C60&lt;=0.65,-50,C60&lt;=0.75,-25,C60&lt;=0.85,25,C60&lt;=0.95,50,C60&lt;=1.05,75,C60&lt;=1.15,100,C60&gt;1.15,125),"")</f>
        <v>50</v>
      </c>
      <c r="L60" s="29" cm="1">
        <f t="array" ref="L60">IFERROR(_xlfn.IFS(F60&lt;=0.65,-50,F60&lt;=0.75,-25,F60&lt;=0.85,25,F60&lt;=0.95,50,F60&lt;=1.05,75,F60&lt;=1.15,100,F60&gt;1.15,125),"")</f>
        <v>125</v>
      </c>
      <c r="M60" s="29" cm="1">
        <f t="array" ref="M60">IFERROR(_xlfn.IFS(G60&lt;=0.65,-50,G60&lt;=0.75,-25,G60&lt;=0.85,25,G60&lt;=0.95,50,G60&lt;=1.05,75,G60&lt;=1.15,100,G60&gt;1.15,125),"")</f>
        <v>50</v>
      </c>
    </row>
    <row r="61" spans="1:13" x14ac:dyDescent="0.2">
      <c r="A61" s="29">
        <v>23</v>
      </c>
      <c r="B61" s="29" t="s">
        <v>1843</v>
      </c>
      <c r="C61" s="29">
        <v>0.879</v>
      </c>
      <c r="D61" s="29">
        <v>0.90500000000000003</v>
      </c>
      <c r="E61" s="29">
        <v>1.02</v>
      </c>
      <c r="F61" s="29" t="s">
        <v>1844</v>
      </c>
      <c r="G61" s="29">
        <v>0.91300000000000003</v>
      </c>
      <c r="H61" s="29">
        <v>0.92</v>
      </c>
      <c r="K61" s="29" cm="1">
        <f t="array" ref="K61">IFERROR(_xlfn.IFS(C61&lt;=0.65,-50,C61&lt;=0.75,-25,C61&lt;=0.85,25,C61&lt;=0.95,50,C61&lt;=1.05,75,C61&lt;=1.15,100,C61&gt;1.15,125),"")</f>
        <v>50</v>
      </c>
      <c r="L61" s="29" cm="1">
        <f t="array" ref="L61">IFERROR(_xlfn.IFS(F61&lt;=0.65,-50,F61&lt;=0.75,-25,F61&lt;=0.85,25,F61&lt;=0.95,50,F61&lt;=1.05,75,F61&lt;=1.15,100,F61&gt;1.15,125),"")</f>
        <v>125</v>
      </c>
      <c r="M61" s="29" cm="1">
        <f t="array" ref="M61">IFERROR(_xlfn.IFS(G61&lt;=0.65,-50,G61&lt;=0.75,-25,G61&lt;=0.85,25,G61&lt;=0.95,50,G61&lt;=1.05,75,G61&lt;=1.15,100,G61&gt;1.15,125),"")</f>
        <v>50</v>
      </c>
    </row>
    <row r="62" spans="1:13" x14ac:dyDescent="0.2">
      <c r="A62" s="29">
        <v>24</v>
      </c>
      <c r="B62" s="29" t="s">
        <v>1847</v>
      </c>
      <c r="C62" s="29">
        <v>0.88400000000000001</v>
      </c>
      <c r="D62" s="29">
        <v>1.044</v>
      </c>
      <c r="E62" s="29">
        <v>0.92600000000000005</v>
      </c>
      <c r="F62" s="29" t="s">
        <v>1848</v>
      </c>
      <c r="G62" s="29">
        <v>0.94699999999999995</v>
      </c>
      <c r="H62" s="29">
        <v>0.94899999999999995</v>
      </c>
      <c r="K62" s="29" cm="1">
        <f t="array" ref="K62">IFERROR(_xlfn.IFS(C62&lt;=0.65,-50,C62&lt;=0.75,-25,C62&lt;=0.85,25,C62&lt;=0.95,50,C62&lt;=1.05,75,C62&lt;=1.15,100,C62&gt;1.15,125),"")</f>
        <v>50</v>
      </c>
      <c r="L62" s="29" cm="1">
        <f t="array" ref="L62">IFERROR(_xlfn.IFS(F62&lt;=0.65,-50,F62&lt;=0.75,-25,F62&lt;=0.85,25,F62&lt;=0.95,50,F62&lt;=1.05,75,F62&lt;=1.15,100,F62&gt;1.15,125),"")</f>
        <v>125</v>
      </c>
      <c r="M62" s="29" cm="1">
        <f t="array" ref="M62">IFERROR(_xlfn.IFS(G62&lt;=0.65,-50,G62&lt;=0.75,-25,G62&lt;=0.85,25,G62&lt;=0.95,50,G62&lt;=1.05,75,G62&lt;=1.15,100,G62&gt;1.15,125),"")</f>
        <v>50</v>
      </c>
    </row>
    <row r="63" spans="1:13" x14ac:dyDescent="0.2">
      <c r="A63" s="29">
        <v>25</v>
      </c>
      <c r="B63" s="29" t="s">
        <v>1849</v>
      </c>
      <c r="C63" s="29">
        <v>0.88500000000000001</v>
      </c>
      <c r="D63" s="29">
        <v>0.92200000000000004</v>
      </c>
      <c r="E63" s="29">
        <v>0.91600000000000004</v>
      </c>
      <c r="F63" s="29" t="s">
        <v>1850</v>
      </c>
      <c r="G63" s="29">
        <v>0.89800000000000002</v>
      </c>
      <c r="H63" s="29">
        <v>0.97399999999999998</v>
      </c>
      <c r="K63" s="29" cm="1">
        <f t="array" ref="K63">IFERROR(_xlfn.IFS(C63&lt;=0.65,-50,C63&lt;=0.75,-25,C63&lt;=0.85,25,C63&lt;=0.95,50,C63&lt;=1.05,75,C63&lt;=1.15,100,C63&gt;1.15,125),"")</f>
        <v>50</v>
      </c>
      <c r="L63" s="29" cm="1">
        <f t="array" ref="L63">IFERROR(_xlfn.IFS(F63&lt;=0.65,-50,F63&lt;=0.75,-25,F63&lt;=0.85,25,F63&lt;=0.95,50,F63&lt;=1.05,75,F63&lt;=1.15,100,F63&gt;1.15,125),"")</f>
        <v>125</v>
      </c>
      <c r="M63" s="29" cm="1">
        <f t="array" ref="M63">IFERROR(_xlfn.IFS(G63&lt;=0.65,-50,G63&lt;=0.75,-25,G63&lt;=0.85,25,G63&lt;=0.95,50,G63&lt;=1.05,75,G63&lt;=1.15,100,G63&gt;1.15,125),"")</f>
        <v>50</v>
      </c>
    </row>
    <row r="64" spans="1:13" x14ac:dyDescent="0.2">
      <c r="A64" s="29">
        <v>26</v>
      </c>
      <c r="B64" s="29" t="s">
        <v>1853</v>
      </c>
      <c r="C64" s="29">
        <v>0.89100000000000001</v>
      </c>
      <c r="D64" s="29">
        <v>0.84499999999999997</v>
      </c>
      <c r="E64" s="29">
        <v>0.76200000000000001</v>
      </c>
      <c r="F64" s="29" t="s">
        <v>1854</v>
      </c>
      <c r="G64" s="29">
        <v>1.0469999999999999</v>
      </c>
      <c r="H64" s="29">
        <v>0.96499999999999997</v>
      </c>
      <c r="K64" s="29" cm="1">
        <f t="array" ref="K64">IFERROR(_xlfn.IFS(C64&lt;=0.65,-50,C64&lt;=0.75,-25,C64&lt;=0.85,25,C64&lt;=0.95,50,C64&lt;=1.05,75,C64&lt;=1.15,100,C64&gt;1.15,125),"")</f>
        <v>50</v>
      </c>
      <c r="L64" s="29" cm="1">
        <f t="array" ref="L64">IFERROR(_xlfn.IFS(F64&lt;=0.65,-50,F64&lt;=0.75,-25,F64&lt;=0.85,25,F64&lt;=0.95,50,F64&lt;=1.05,75,F64&lt;=1.15,100,F64&gt;1.15,125),"")</f>
        <v>125</v>
      </c>
      <c r="M64" s="29" cm="1">
        <f t="array" ref="M64">IFERROR(_xlfn.IFS(G64&lt;=0.65,-50,G64&lt;=0.75,-25,G64&lt;=0.85,25,G64&lt;=0.95,50,G64&lt;=1.05,75,G64&lt;=1.15,100,G64&gt;1.15,125),"")</f>
        <v>75</v>
      </c>
    </row>
    <row r="65" spans="1:13" x14ac:dyDescent="0.2">
      <c r="A65" s="29">
        <v>27</v>
      </c>
      <c r="B65" s="29" t="s">
        <v>1851</v>
      </c>
      <c r="C65" s="29">
        <v>0.89300000000000002</v>
      </c>
      <c r="D65" s="29">
        <v>0.93600000000000005</v>
      </c>
      <c r="E65" s="29">
        <v>0.93100000000000005</v>
      </c>
      <c r="F65" s="29" t="s">
        <v>1852</v>
      </c>
      <c r="G65" s="29">
        <v>0.91400000000000003</v>
      </c>
      <c r="H65" s="29">
        <v>0.97499999999999998</v>
      </c>
      <c r="K65" s="29" cm="1">
        <f t="array" ref="K65">IFERROR(_xlfn.IFS(C65&lt;=0.65,-50,C65&lt;=0.75,-25,C65&lt;=0.85,25,C65&lt;=0.95,50,C65&lt;=1.05,75,C65&lt;=1.15,100,C65&gt;1.15,125),"")</f>
        <v>50</v>
      </c>
      <c r="L65" s="29" cm="1">
        <f t="array" ref="L65">IFERROR(_xlfn.IFS(F65&lt;=0.65,-50,F65&lt;=0.75,-25,F65&lt;=0.85,25,F65&lt;=0.95,50,F65&lt;=1.05,75,F65&lt;=1.15,100,F65&gt;1.15,125),"")</f>
        <v>125</v>
      </c>
      <c r="M65" s="29" cm="1">
        <f t="array" ref="M65">IFERROR(_xlfn.IFS(G65&lt;=0.65,-50,G65&lt;=0.75,-25,G65&lt;=0.85,25,G65&lt;=0.95,50,G65&lt;=1.05,75,G65&lt;=1.15,100,G65&gt;1.15,125),"")</f>
        <v>50</v>
      </c>
    </row>
    <row r="66" spans="1:13" x14ac:dyDescent="0.2">
      <c r="A66" s="29">
        <v>28</v>
      </c>
      <c r="B66" s="29" t="s">
        <v>1793</v>
      </c>
      <c r="C66" s="29">
        <v>0.89400000000000002</v>
      </c>
      <c r="D66" s="29">
        <v>0.94799999999999995</v>
      </c>
      <c r="E66" s="29">
        <v>0.83</v>
      </c>
      <c r="F66" s="29" t="s">
        <v>1811</v>
      </c>
      <c r="G66" s="29">
        <v>1.0149999999999999</v>
      </c>
      <c r="H66" s="29">
        <v>0.94399999999999995</v>
      </c>
      <c r="K66" s="29" cm="1">
        <f t="array" ref="K66">IFERROR(_xlfn.IFS(C66&lt;=0.65,-50,C66&lt;=0.75,-25,C66&lt;=0.85,25,C66&lt;=0.95,50,C66&lt;=1.05,75,C66&lt;=1.15,100,C66&gt;1.15,125),"")</f>
        <v>50</v>
      </c>
      <c r="L66" s="29" cm="1">
        <f t="array" ref="L66">IFERROR(_xlfn.IFS(F66&lt;=0.65,-50,F66&lt;=0.75,-25,F66&lt;=0.85,25,F66&lt;=0.95,50,F66&lt;=1.05,75,F66&lt;=1.15,100,F66&gt;1.15,125),"")</f>
        <v>125</v>
      </c>
      <c r="M66" s="29" cm="1">
        <f t="array" ref="M66">IFERROR(_xlfn.IFS(G66&lt;=0.65,-50,G66&lt;=0.75,-25,G66&lt;=0.85,25,G66&lt;=0.95,50,G66&lt;=1.05,75,G66&lt;=1.15,100,G66&gt;1.15,125),"")</f>
        <v>75</v>
      </c>
    </row>
    <row r="67" spans="1:13" x14ac:dyDescent="0.2">
      <c r="A67" s="29">
        <v>29</v>
      </c>
      <c r="B67" s="29" t="s">
        <v>1857</v>
      </c>
      <c r="C67" s="29">
        <v>0.89400000000000002</v>
      </c>
      <c r="D67" s="29">
        <v>0.89900000000000002</v>
      </c>
      <c r="E67" s="29">
        <v>0.88700000000000001</v>
      </c>
      <c r="F67" s="29" t="s">
        <v>1858</v>
      </c>
      <c r="G67" s="29">
        <v>0.89</v>
      </c>
      <c r="H67" s="29">
        <v>1.052</v>
      </c>
      <c r="K67" s="29" cm="1">
        <f t="array" ref="K67">IFERROR(_xlfn.IFS(C67&lt;=0.65,-50,C67&lt;=0.75,-25,C67&lt;=0.85,25,C67&lt;=0.95,50,C67&lt;=1.05,75,C67&lt;=1.15,100,C67&gt;1.15,125),"")</f>
        <v>50</v>
      </c>
      <c r="L67" s="29" cm="1">
        <f t="array" ref="L67">IFERROR(_xlfn.IFS(F67&lt;=0.65,-50,F67&lt;=0.75,-25,F67&lt;=0.85,25,F67&lt;=0.95,50,F67&lt;=1.05,75,F67&lt;=1.15,100,F67&gt;1.15,125),"")</f>
        <v>125</v>
      </c>
      <c r="M67" s="29" cm="1">
        <f t="array" ref="M67">IFERROR(_xlfn.IFS(G67&lt;=0.65,-50,G67&lt;=0.75,-25,G67&lt;=0.85,25,G67&lt;=0.95,50,G67&lt;=1.05,75,G67&lt;=1.15,100,G67&gt;1.15,125),"")</f>
        <v>50</v>
      </c>
    </row>
    <row r="68" spans="1:13" x14ac:dyDescent="0.2">
      <c r="A68" s="29">
        <v>30</v>
      </c>
      <c r="B68" s="29" t="s">
        <v>1832</v>
      </c>
      <c r="C68" s="29">
        <v>0.89500000000000002</v>
      </c>
      <c r="D68" s="29">
        <v>1.052</v>
      </c>
      <c r="E68" s="29">
        <v>1.248</v>
      </c>
      <c r="F68" s="29" t="s">
        <v>1833</v>
      </c>
      <c r="G68" s="29">
        <v>0.995</v>
      </c>
      <c r="H68" s="29">
        <v>0.97399999999999998</v>
      </c>
      <c r="K68" s="29" cm="1">
        <f t="array" ref="K68">IFERROR(_xlfn.IFS(C68&lt;=0.65,-50,C68&lt;=0.75,-25,C68&lt;=0.85,25,C68&lt;=0.95,50,C68&lt;=1.05,75,C68&lt;=1.15,100,C68&gt;1.15,125),"")</f>
        <v>50</v>
      </c>
      <c r="L68" s="29" cm="1">
        <f t="array" ref="L68">IFERROR(_xlfn.IFS(F68&lt;=0.65,-50,F68&lt;=0.75,-25,F68&lt;=0.85,25,F68&lt;=0.95,50,F68&lt;=1.05,75,F68&lt;=1.15,100,F68&gt;1.15,125),"")</f>
        <v>125</v>
      </c>
      <c r="M68" s="29" cm="1">
        <f t="array" ref="M68">IFERROR(_xlfn.IFS(G68&lt;=0.65,-50,G68&lt;=0.75,-25,G68&lt;=0.85,25,G68&lt;=0.95,50,G68&lt;=1.05,75,G68&lt;=1.15,100,G68&gt;1.15,125),"")</f>
        <v>75</v>
      </c>
    </row>
    <row r="69" spans="1:13" x14ac:dyDescent="0.2">
      <c r="A69" s="29">
        <v>31</v>
      </c>
      <c r="B69" s="29" t="s">
        <v>1845</v>
      </c>
      <c r="C69" s="29">
        <v>0.89600000000000002</v>
      </c>
      <c r="D69" s="29">
        <v>0.93700000000000006</v>
      </c>
      <c r="E69" s="29">
        <v>1.109</v>
      </c>
      <c r="F69" s="29" t="s">
        <v>1846</v>
      </c>
      <c r="G69" s="29">
        <v>0.98699999999999999</v>
      </c>
      <c r="H69" s="29">
        <v>0.88700000000000001</v>
      </c>
      <c r="K69" s="29" cm="1">
        <f t="array" ref="K69">IFERROR(_xlfn.IFS(C69&lt;=0.65,-50,C69&lt;=0.75,-25,C69&lt;=0.85,25,C69&lt;=0.95,50,C69&lt;=1.05,75,C69&lt;=1.15,100,C69&gt;1.15,125),"")</f>
        <v>50</v>
      </c>
      <c r="L69" s="29" cm="1">
        <f t="array" ref="L69">IFERROR(_xlfn.IFS(F69&lt;=0.65,-50,F69&lt;=0.75,-25,F69&lt;=0.85,25,F69&lt;=0.95,50,F69&lt;=1.05,75,F69&lt;=1.15,100,F69&gt;1.15,125),"")</f>
        <v>125</v>
      </c>
      <c r="M69" s="29" cm="1">
        <f t="array" ref="M69">IFERROR(_xlfn.IFS(G69&lt;=0.65,-50,G69&lt;=0.75,-25,G69&lt;=0.85,25,G69&lt;=0.95,50,G69&lt;=1.05,75,G69&lt;=1.15,100,G69&gt;1.15,125),"")</f>
        <v>75</v>
      </c>
    </row>
    <row r="70" spans="1:13" x14ac:dyDescent="0.2">
      <c r="A70" s="29">
        <v>32</v>
      </c>
      <c r="B70" s="29" t="s">
        <v>1871</v>
      </c>
      <c r="C70" s="29">
        <v>0.89700000000000002</v>
      </c>
      <c r="D70" s="29">
        <v>0.81899999999999995</v>
      </c>
      <c r="E70" s="29">
        <v>0.79800000000000004</v>
      </c>
      <c r="F70" s="29" t="s">
        <v>2246</v>
      </c>
      <c r="G70" s="29">
        <v>0.94699999999999995</v>
      </c>
      <c r="H70" s="29">
        <v>0.96099999999999997</v>
      </c>
      <c r="K70" s="29" cm="1">
        <f t="array" ref="K70">IFERROR(_xlfn.IFS(C70&lt;=0.65,-50,C70&lt;=0.75,-25,C70&lt;=0.85,25,C70&lt;=0.95,50,C70&lt;=1.05,75,C70&lt;=1.15,100,C70&gt;1.15,125),"")</f>
        <v>50</v>
      </c>
      <c r="L70" s="29" cm="1">
        <f t="array" ref="L70">IFERROR(_xlfn.IFS(F70&lt;=0.65,-50,F70&lt;=0.75,-25,F70&lt;=0.85,25,F70&lt;=0.95,50,F70&lt;=1.05,75,F70&lt;=1.15,100,F70&gt;1.15,125),"")</f>
        <v>125</v>
      </c>
      <c r="M70" s="29" cm="1">
        <f t="array" ref="M70">IFERROR(_xlfn.IFS(G70&lt;=0.65,-50,G70&lt;=0.75,-25,G70&lt;=0.85,25,G70&lt;=0.95,50,G70&lt;=1.05,75,G70&lt;=1.15,100,G70&gt;1.15,125),"")</f>
        <v>50</v>
      </c>
    </row>
    <row r="71" spans="1:13" x14ac:dyDescent="0.2">
      <c r="A71" s="29">
        <v>33</v>
      </c>
      <c r="B71" s="29" t="s">
        <v>1859</v>
      </c>
      <c r="C71" s="29">
        <v>0.89800000000000002</v>
      </c>
      <c r="D71" s="29">
        <v>0.89400000000000002</v>
      </c>
      <c r="E71" s="29">
        <v>1.0189999999999999</v>
      </c>
      <c r="F71" s="29" t="s">
        <v>1860</v>
      </c>
      <c r="G71" s="29">
        <v>0.91100000000000003</v>
      </c>
      <c r="H71" s="29">
        <v>0.995</v>
      </c>
      <c r="K71" s="29" cm="1">
        <f t="array" ref="K71">IFERROR(_xlfn.IFS(C71&lt;=0.65,-50,C71&lt;=0.75,-25,C71&lt;=0.85,25,C71&lt;=0.95,50,C71&lt;=1.05,75,C71&lt;=1.15,100,C71&gt;1.15,125),"")</f>
        <v>50</v>
      </c>
      <c r="L71" s="29" cm="1">
        <f t="array" ref="L71">IFERROR(_xlfn.IFS(F71&lt;=0.65,-50,F71&lt;=0.75,-25,F71&lt;=0.85,25,F71&lt;=0.95,50,F71&lt;=1.05,75,F71&lt;=1.15,100,F71&gt;1.15,125),"")</f>
        <v>125</v>
      </c>
      <c r="M71" s="29" cm="1">
        <f t="array" ref="M71">IFERROR(_xlfn.IFS(G71&lt;=0.65,-50,G71&lt;=0.75,-25,G71&lt;=0.85,25,G71&lt;=0.95,50,G71&lt;=1.05,75,G71&lt;=1.15,100,G71&gt;1.15,125),"")</f>
        <v>50</v>
      </c>
    </row>
    <row r="72" spans="1:13" x14ac:dyDescent="0.2">
      <c r="A72" s="29">
        <v>34</v>
      </c>
      <c r="B72" s="29" t="s">
        <v>1861</v>
      </c>
      <c r="C72" s="29">
        <v>0.89800000000000002</v>
      </c>
      <c r="D72" s="29">
        <v>1.0209999999999999</v>
      </c>
      <c r="E72" s="29">
        <v>0.98199999999999998</v>
      </c>
      <c r="F72" s="29" t="s">
        <v>1862</v>
      </c>
      <c r="G72" s="29">
        <v>0.89800000000000002</v>
      </c>
      <c r="H72" s="29">
        <v>0.94899999999999995</v>
      </c>
      <c r="K72" s="29" cm="1">
        <f t="array" ref="K72">IFERROR(_xlfn.IFS(C72&lt;=0.65,-50,C72&lt;=0.75,-25,C72&lt;=0.85,25,C72&lt;=0.95,50,C72&lt;=1.05,75,C72&lt;=1.15,100,C72&gt;1.15,125),"")</f>
        <v>50</v>
      </c>
      <c r="L72" s="29" cm="1">
        <f t="array" ref="L72">IFERROR(_xlfn.IFS(F72&lt;=0.65,-50,F72&lt;=0.75,-25,F72&lt;=0.85,25,F72&lt;=0.95,50,F72&lt;=1.05,75,F72&lt;=1.15,100,F72&gt;1.15,125),"")</f>
        <v>125</v>
      </c>
      <c r="M72" s="29" cm="1">
        <f t="array" ref="M72">IFERROR(_xlfn.IFS(G72&lt;=0.65,-50,G72&lt;=0.75,-25,G72&lt;=0.85,25,G72&lt;=0.95,50,G72&lt;=1.05,75,G72&lt;=1.15,100,G72&gt;1.15,125),"")</f>
        <v>50</v>
      </c>
    </row>
    <row r="73" spans="1:13" x14ac:dyDescent="0.2">
      <c r="A73" s="29">
        <v>35</v>
      </c>
      <c r="B73" s="29" t="s">
        <v>1821</v>
      </c>
      <c r="C73" s="29">
        <v>0.89900000000000002</v>
      </c>
      <c r="D73" s="29">
        <v>1.169</v>
      </c>
      <c r="E73" s="29">
        <v>1.4059999999999999</v>
      </c>
      <c r="F73" s="29" t="s">
        <v>1998</v>
      </c>
      <c r="G73" s="29">
        <v>0.91400000000000003</v>
      </c>
      <c r="H73" s="29">
        <v>0.91400000000000003</v>
      </c>
      <c r="K73" s="29" cm="1">
        <f t="array" ref="K73">IFERROR(_xlfn.IFS(C73&lt;=0.65,-50,C73&lt;=0.75,-25,C73&lt;=0.85,25,C73&lt;=0.95,50,C73&lt;=1.05,75,C73&lt;=1.15,100,C73&gt;1.15,125),"")</f>
        <v>50</v>
      </c>
      <c r="L73" s="29" cm="1">
        <f t="array" ref="L73">IFERROR(_xlfn.IFS(F73&lt;=0.65,-50,F73&lt;=0.75,-25,F73&lt;=0.85,25,F73&lt;=0.95,50,F73&lt;=1.05,75,F73&lt;=1.15,100,F73&gt;1.15,125),"")</f>
        <v>125</v>
      </c>
      <c r="M73" s="29" cm="1">
        <f t="array" ref="M73">IFERROR(_xlfn.IFS(G73&lt;=0.65,-50,G73&lt;=0.75,-25,G73&lt;=0.85,25,G73&lt;=0.95,50,G73&lt;=1.05,75,G73&lt;=1.15,100,G73&gt;1.15,125),"")</f>
        <v>50</v>
      </c>
    </row>
    <row r="74" spans="1:13" x14ac:dyDescent="0.2">
      <c r="A74" s="29">
        <v>36</v>
      </c>
      <c r="B74" s="29" t="s">
        <v>1872</v>
      </c>
      <c r="C74" s="29">
        <v>0.89900000000000002</v>
      </c>
      <c r="D74" s="29">
        <v>0.82499999999999996</v>
      </c>
      <c r="E74" s="29">
        <v>0.81599999999999995</v>
      </c>
      <c r="F74" s="29" t="s">
        <v>2367</v>
      </c>
      <c r="G74" s="29">
        <v>0.95399999999999996</v>
      </c>
      <c r="H74" s="29">
        <v>1.018</v>
      </c>
      <c r="K74" s="29" cm="1">
        <f t="array" ref="K74">IFERROR(_xlfn.IFS(C74&lt;=0.65,-50,C74&lt;=0.75,-25,C74&lt;=0.85,25,C74&lt;=0.95,50,C74&lt;=1.05,75,C74&lt;=1.15,100,C74&gt;1.15,125),"")</f>
        <v>50</v>
      </c>
      <c r="L74" s="29" cm="1">
        <f t="array" ref="L74">IFERROR(_xlfn.IFS(F74&lt;=0.65,-50,F74&lt;=0.75,-25,F74&lt;=0.85,25,F74&lt;=0.95,50,F74&lt;=1.05,75,F74&lt;=1.15,100,F74&gt;1.15,125),"")</f>
        <v>125</v>
      </c>
      <c r="M74" s="29" cm="1">
        <f t="array" ref="M74">IFERROR(_xlfn.IFS(G74&lt;=0.65,-50,G74&lt;=0.75,-25,G74&lt;=0.85,25,G74&lt;=0.95,50,G74&lt;=1.05,75,G74&lt;=1.15,100,G74&gt;1.15,125),"")</f>
        <v>75</v>
      </c>
    </row>
    <row r="75" spans="1:13" x14ac:dyDescent="0.2">
      <c r="A75" s="29">
        <v>37</v>
      </c>
      <c r="B75" s="29" t="s">
        <v>1866</v>
      </c>
      <c r="C75" s="29">
        <v>0.90300000000000002</v>
      </c>
      <c r="D75" s="29">
        <v>0.95</v>
      </c>
      <c r="E75" s="29">
        <v>1.0329999999999999</v>
      </c>
      <c r="F75" s="29" t="s">
        <v>1860</v>
      </c>
      <c r="G75" s="29">
        <v>0.91300000000000003</v>
      </c>
      <c r="H75" s="29">
        <v>1.095</v>
      </c>
      <c r="K75" s="29" cm="1">
        <f t="array" ref="K75">IFERROR(_xlfn.IFS(C75&lt;=0.65,-50,C75&lt;=0.75,-25,C75&lt;=0.85,25,C75&lt;=0.95,50,C75&lt;=1.05,75,C75&lt;=1.15,100,C75&gt;1.15,125),"")</f>
        <v>50</v>
      </c>
      <c r="L75" s="29" cm="1">
        <f t="array" ref="L75">IFERROR(_xlfn.IFS(F75&lt;=0.65,-50,F75&lt;=0.75,-25,F75&lt;=0.85,25,F75&lt;=0.95,50,F75&lt;=1.05,75,F75&lt;=1.15,100,F75&gt;1.15,125),"")</f>
        <v>125</v>
      </c>
      <c r="M75" s="29" cm="1">
        <f t="array" ref="M75">IFERROR(_xlfn.IFS(G75&lt;=0.65,-50,G75&lt;=0.75,-25,G75&lt;=0.85,25,G75&lt;=0.95,50,G75&lt;=1.05,75,G75&lt;=1.15,100,G75&gt;1.15,125),"")</f>
        <v>50</v>
      </c>
    </row>
    <row r="76" spans="1:13" x14ac:dyDescent="0.2">
      <c r="A76" s="29">
        <v>38</v>
      </c>
      <c r="B76" s="29" t="s">
        <v>1867</v>
      </c>
      <c r="C76" s="29">
        <v>0.90300000000000002</v>
      </c>
      <c r="D76" s="29">
        <v>0.98099999999999998</v>
      </c>
      <c r="E76" s="29">
        <v>1.0780000000000001</v>
      </c>
      <c r="F76" s="29" t="s">
        <v>1868</v>
      </c>
      <c r="G76" s="29">
        <v>0.93799999999999994</v>
      </c>
      <c r="H76" s="29">
        <v>0.97699999999999998</v>
      </c>
      <c r="K76" s="29" cm="1">
        <f t="array" ref="K76">IFERROR(_xlfn.IFS(C76&lt;=0.65,-50,C76&lt;=0.75,-25,C76&lt;=0.85,25,C76&lt;=0.95,50,C76&lt;=1.05,75,C76&lt;=1.15,100,C76&gt;1.15,125),"")</f>
        <v>50</v>
      </c>
      <c r="L76" s="29" cm="1">
        <f t="array" ref="L76">IFERROR(_xlfn.IFS(F76&lt;=0.65,-50,F76&lt;=0.75,-25,F76&lt;=0.85,25,F76&lt;=0.95,50,F76&lt;=1.05,75,F76&lt;=1.15,100,F76&gt;1.15,125),"")</f>
        <v>125</v>
      </c>
      <c r="M76" s="29" cm="1">
        <f t="array" ref="M76">IFERROR(_xlfn.IFS(G76&lt;=0.65,-50,G76&lt;=0.75,-25,G76&lt;=0.85,25,G76&lt;=0.95,50,G76&lt;=1.05,75,G76&lt;=1.15,100,G76&gt;1.15,125),"")</f>
        <v>50</v>
      </c>
    </row>
    <row r="77" spans="1:13" x14ac:dyDescent="0.2">
      <c r="A77" s="29">
        <v>39</v>
      </c>
      <c r="B77" s="29" t="s">
        <v>1869</v>
      </c>
      <c r="C77" s="29">
        <v>0.90300000000000002</v>
      </c>
      <c r="D77" s="29">
        <v>0.82699999999999996</v>
      </c>
      <c r="E77" s="29">
        <v>0.95099999999999996</v>
      </c>
      <c r="F77" s="29" t="s">
        <v>1870</v>
      </c>
      <c r="G77" s="29">
        <v>0.996</v>
      </c>
      <c r="H77" s="29">
        <v>0.85899999999999999</v>
      </c>
      <c r="K77" s="29" cm="1">
        <f t="array" ref="K77">IFERROR(_xlfn.IFS(C77&lt;=0.65,-50,C77&lt;=0.75,-25,C77&lt;=0.85,25,C77&lt;=0.95,50,C77&lt;=1.05,75,C77&lt;=1.15,100,C77&gt;1.15,125),"")</f>
        <v>50</v>
      </c>
      <c r="L77" s="29" cm="1">
        <f t="array" ref="L77">IFERROR(_xlfn.IFS(F77&lt;=0.65,-50,F77&lt;=0.75,-25,F77&lt;=0.85,25,F77&lt;=0.95,50,F77&lt;=1.05,75,F77&lt;=1.15,100,F77&gt;1.15,125),"")</f>
        <v>125</v>
      </c>
      <c r="M77" s="29" cm="1">
        <f t="array" ref="M77">IFERROR(_xlfn.IFS(G77&lt;=0.65,-50,G77&lt;=0.75,-25,G77&lt;=0.85,25,G77&lt;=0.95,50,G77&lt;=1.05,75,G77&lt;=1.15,100,G77&gt;1.15,125),"")</f>
        <v>75</v>
      </c>
    </row>
    <row r="78" spans="1:13" x14ac:dyDescent="0.2">
      <c r="A78" s="29">
        <v>40</v>
      </c>
      <c r="B78" s="29" t="s">
        <v>1855</v>
      </c>
      <c r="C78" s="29">
        <v>0.90400000000000003</v>
      </c>
      <c r="D78" s="29">
        <v>0.97499999999999998</v>
      </c>
      <c r="E78" s="29">
        <v>1.0620000000000001</v>
      </c>
      <c r="F78" s="29" t="s">
        <v>1856</v>
      </c>
      <c r="G78" s="29">
        <v>0.93500000000000005</v>
      </c>
      <c r="H78" s="29">
        <v>0.94</v>
      </c>
      <c r="K78" s="29" cm="1">
        <f t="array" ref="K78">IFERROR(_xlfn.IFS(C78&lt;=0.65,-50,C78&lt;=0.75,-25,C78&lt;=0.85,25,C78&lt;=0.95,50,C78&lt;=1.05,75,C78&lt;=1.15,100,C78&gt;1.15,125),"")</f>
        <v>50</v>
      </c>
      <c r="L78" s="29" cm="1">
        <f t="array" ref="L78">IFERROR(_xlfn.IFS(F78&lt;=0.65,-50,F78&lt;=0.75,-25,F78&lt;=0.85,25,F78&lt;=0.95,50,F78&lt;=1.05,75,F78&lt;=1.15,100,F78&gt;1.15,125),"")</f>
        <v>125</v>
      </c>
      <c r="M78" s="29" cm="1">
        <f t="array" ref="M78">IFERROR(_xlfn.IFS(G78&lt;=0.65,-50,G78&lt;=0.75,-25,G78&lt;=0.85,25,G78&lt;=0.95,50,G78&lt;=1.05,75,G78&lt;=1.15,100,G78&gt;1.15,125),"")</f>
        <v>50</v>
      </c>
    </row>
    <row r="79" spans="1:13" x14ac:dyDescent="0.2">
      <c r="A79" s="29">
        <v>41</v>
      </c>
      <c r="B79" s="29" t="s">
        <v>1874</v>
      </c>
      <c r="C79" s="29">
        <v>0.90600000000000003</v>
      </c>
      <c r="D79" s="29">
        <v>0.97099999999999997</v>
      </c>
      <c r="E79" s="29">
        <v>1.214</v>
      </c>
      <c r="F79" s="29" t="s">
        <v>1875</v>
      </c>
      <c r="G79" s="29">
        <v>0.86099999999999999</v>
      </c>
      <c r="H79" s="29">
        <v>0.94099999999999995</v>
      </c>
      <c r="K79" s="29" cm="1">
        <f t="array" ref="K79">IFERROR(_xlfn.IFS(C79&lt;=0.65,-50,C79&lt;=0.75,-25,C79&lt;=0.85,25,C79&lt;=0.95,50,C79&lt;=1.05,75,C79&lt;=1.15,100,C79&gt;1.15,125),"")</f>
        <v>50</v>
      </c>
      <c r="L79" s="29" cm="1">
        <f t="array" ref="L79">IFERROR(_xlfn.IFS(F79&lt;=0.65,-50,F79&lt;=0.75,-25,F79&lt;=0.85,25,F79&lt;=0.95,50,F79&lt;=1.05,75,F79&lt;=1.15,100,F79&gt;1.15,125),"")</f>
        <v>125</v>
      </c>
      <c r="M79" s="29" cm="1">
        <f t="array" ref="M79">IFERROR(_xlfn.IFS(G79&lt;=0.65,-50,G79&lt;=0.75,-25,G79&lt;=0.85,25,G79&lt;=0.95,50,G79&lt;=1.05,75,G79&lt;=1.15,100,G79&gt;1.15,125),"")</f>
        <v>50</v>
      </c>
    </row>
    <row r="80" spans="1:13" x14ac:dyDescent="0.2">
      <c r="A80" s="29">
        <v>42</v>
      </c>
      <c r="B80" s="29" t="s">
        <v>1880</v>
      </c>
      <c r="C80" s="29">
        <v>0.90800000000000003</v>
      </c>
      <c r="D80" s="29">
        <v>0.95799999999999996</v>
      </c>
      <c r="E80" s="29">
        <v>0.873</v>
      </c>
      <c r="F80" s="29" t="s">
        <v>1918</v>
      </c>
      <c r="G80" s="29">
        <v>0.89</v>
      </c>
      <c r="H80" s="29">
        <v>0.96399999999999997</v>
      </c>
      <c r="K80" s="29" cm="1">
        <f t="array" ref="K80">IFERROR(_xlfn.IFS(C80&lt;=0.65,-50,C80&lt;=0.75,-25,C80&lt;=0.85,25,C80&lt;=0.95,50,C80&lt;=1.05,75,C80&lt;=1.15,100,C80&gt;1.15,125),"")</f>
        <v>50</v>
      </c>
      <c r="L80" s="29" cm="1">
        <f t="array" ref="L80">IFERROR(_xlfn.IFS(F80&lt;=0.65,-50,F80&lt;=0.75,-25,F80&lt;=0.85,25,F80&lt;=0.95,50,F80&lt;=1.05,75,F80&lt;=1.15,100,F80&gt;1.15,125),"")</f>
        <v>125</v>
      </c>
      <c r="M80" s="29" cm="1">
        <f t="array" ref="M80">IFERROR(_xlfn.IFS(G80&lt;=0.65,-50,G80&lt;=0.75,-25,G80&lt;=0.85,25,G80&lt;=0.95,50,G80&lt;=1.05,75,G80&lt;=1.15,100,G80&gt;1.15,125),"")</f>
        <v>50</v>
      </c>
    </row>
    <row r="81" spans="1:13" x14ac:dyDescent="0.2">
      <c r="A81" s="29">
        <v>43</v>
      </c>
      <c r="B81" s="29" t="s">
        <v>1883</v>
      </c>
      <c r="C81" s="29">
        <v>0.91100000000000003</v>
      </c>
      <c r="D81" s="29">
        <v>0.95499999999999996</v>
      </c>
      <c r="E81" s="29">
        <v>0.89600000000000002</v>
      </c>
      <c r="F81" s="29" t="s">
        <v>2368</v>
      </c>
      <c r="G81" s="29">
        <v>1.006</v>
      </c>
      <c r="H81" s="29">
        <v>1.101</v>
      </c>
      <c r="K81" s="29" cm="1">
        <f t="array" ref="K81">IFERROR(_xlfn.IFS(C81&lt;=0.65,-50,C81&lt;=0.75,-25,C81&lt;=0.85,25,C81&lt;=0.95,50,C81&lt;=1.05,75,C81&lt;=1.15,100,C81&gt;1.15,125),"")</f>
        <v>50</v>
      </c>
      <c r="L81" s="29" cm="1">
        <f t="array" ref="L81">IFERROR(_xlfn.IFS(F81&lt;=0.65,-50,F81&lt;=0.75,-25,F81&lt;=0.85,25,F81&lt;=0.95,50,F81&lt;=1.05,75,F81&lt;=1.15,100,F81&gt;1.15,125),"")</f>
        <v>125</v>
      </c>
      <c r="M81" s="29" cm="1">
        <f t="array" ref="M81">IFERROR(_xlfn.IFS(G81&lt;=0.65,-50,G81&lt;=0.75,-25,G81&lt;=0.85,25,G81&lt;=0.95,50,G81&lt;=1.05,75,G81&lt;=1.15,100,G81&gt;1.15,125),"")</f>
        <v>75</v>
      </c>
    </row>
    <row r="82" spans="1:13" x14ac:dyDescent="0.2">
      <c r="A82" s="29">
        <v>44</v>
      </c>
      <c r="B82" s="29" t="s">
        <v>1881</v>
      </c>
      <c r="C82" s="29">
        <v>0.91100000000000003</v>
      </c>
      <c r="D82" s="29">
        <v>0.89300000000000002</v>
      </c>
      <c r="E82" s="29">
        <v>1.0720000000000001</v>
      </c>
      <c r="F82" s="29" t="s">
        <v>1882</v>
      </c>
      <c r="G82" s="29">
        <v>0.92200000000000004</v>
      </c>
      <c r="H82" s="29">
        <v>1.022</v>
      </c>
      <c r="K82" s="29" cm="1">
        <f t="array" ref="K82">IFERROR(_xlfn.IFS(C82&lt;=0.65,-50,C82&lt;=0.75,-25,C82&lt;=0.85,25,C82&lt;=0.95,50,C82&lt;=1.05,75,C82&lt;=1.15,100,C82&gt;1.15,125),"")</f>
        <v>50</v>
      </c>
      <c r="L82" s="29" cm="1">
        <f t="array" ref="L82">IFERROR(_xlfn.IFS(F82&lt;=0.65,-50,F82&lt;=0.75,-25,F82&lt;=0.85,25,F82&lt;=0.95,50,F82&lt;=1.05,75,F82&lt;=1.15,100,F82&gt;1.15,125),"")</f>
        <v>125</v>
      </c>
      <c r="M82" s="29" cm="1">
        <f t="array" ref="M82">IFERROR(_xlfn.IFS(G82&lt;=0.65,-50,G82&lt;=0.75,-25,G82&lt;=0.85,25,G82&lt;=0.95,50,G82&lt;=1.05,75,G82&lt;=1.15,100,G82&gt;1.15,125),"")</f>
        <v>50</v>
      </c>
    </row>
    <row r="83" spans="1:13" x14ac:dyDescent="0.2">
      <c r="A83" s="29">
        <v>45</v>
      </c>
      <c r="B83" s="29" t="s">
        <v>1884</v>
      </c>
      <c r="C83" s="29">
        <v>0.91300000000000003</v>
      </c>
      <c r="D83" s="29">
        <v>0.95</v>
      </c>
      <c r="E83" s="29">
        <v>0.96699999999999997</v>
      </c>
      <c r="F83" s="29" t="s">
        <v>1885</v>
      </c>
      <c r="G83" s="29">
        <v>0.94</v>
      </c>
      <c r="H83" s="29">
        <v>1.042</v>
      </c>
      <c r="K83" s="29" cm="1">
        <f t="array" ref="K83">IFERROR(_xlfn.IFS(C83&lt;=0.65,-50,C83&lt;=0.75,-25,C83&lt;=0.85,25,C83&lt;=0.95,50,C83&lt;=1.05,75,C83&lt;=1.15,100,C83&gt;1.15,125),"")</f>
        <v>50</v>
      </c>
      <c r="L83" s="29" cm="1">
        <f t="array" ref="L83">IFERROR(_xlfn.IFS(F83&lt;=0.65,-50,F83&lt;=0.75,-25,F83&lt;=0.85,25,F83&lt;=0.95,50,F83&lt;=1.05,75,F83&lt;=1.15,100,F83&gt;1.15,125),"")</f>
        <v>125</v>
      </c>
      <c r="M83" s="29" cm="1">
        <f t="array" ref="M83">IFERROR(_xlfn.IFS(G83&lt;=0.65,-50,G83&lt;=0.75,-25,G83&lt;=0.85,25,G83&lt;=0.95,50,G83&lt;=1.05,75,G83&lt;=1.15,100,G83&gt;1.15,125),"")</f>
        <v>50</v>
      </c>
    </row>
    <row r="84" spans="1:13" x14ac:dyDescent="0.2">
      <c r="A84" s="29">
        <v>46</v>
      </c>
      <c r="B84" s="29" t="s">
        <v>1886</v>
      </c>
      <c r="C84" s="29">
        <v>0.91400000000000003</v>
      </c>
      <c r="D84" s="29">
        <v>0.78</v>
      </c>
      <c r="E84" s="29">
        <v>0.82899999999999996</v>
      </c>
      <c r="F84" s="29" t="s">
        <v>1887</v>
      </c>
      <c r="G84" s="29">
        <v>0.95499999999999996</v>
      </c>
      <c r="H84" s="29">
        <v>0.96699999999999997</v>
      </c>
      <c r="K84" s="29" cm="1">
        <f t="array" ref="K84">IFERROR(_xlfn.IFS(C84&lt;=0.65,-50,C84&lt;=0.75,-25,C84&lt;=0.85,25,C84&lt;=0.95,50,C84&lt;=1.05,75,C84&lt;=1.15,100,C84&gt;1.15,125),"")</f>
        <v>50</v>
      </c>
      <c r="L84" s="29" cm="1">
        <f t="array" ref="L84">IFERROR(_xlfn.IFS(F84&lt;=0.65,-50,F84&lt;=0.75,-25,F84&lt;=0.85,25,F84&lt;=0.95,50,F84&lt;=1.05,75,F84&lt;=1.15,100,F84&gt;1.15,125),"")</f>
        <v>125</v>
      </c>
      <c r="M84" s="29" cm="1">
        <f t="array" ref="M84">IFERROR(_xlfn.IFS(G84&lt;=0.65,-50,G84&lt;=0.75,-25,G84&lt;=0.85,25,G84&lt;=0.95,50,G84&lt;=1.05,75,G84&lt;=1.15,100,G84&gt;1.15,125),"")</f>
        <v>75</v>
      </c>
    </row>
    <row r="85" spans="1:13" x14ac:dyDescent="0.2">
      <c r="A85" s="29">
        <v>47</v>
      </c>
      <c r="B85" s="29" t="s">
        <v>1888</v>
      </c>
      <c r="C85" s="29">
        <v>0.91400000000000003</v>
      </c>
      <c r="D85" s="29">
        <v>0.82399999999999995</v>
      </c>
      <c r="E85" s="29">
        <v>0.81100000000000005</v>
      </c>
      <c r="F85" s="29" t="s">
        <v>1889</v>
      </c>
      <c r="G85" s="29">
        <v>1.042</v>
      </c>
      <c r="H85" s="29">
        <v>1.008</v>
      </c>
      <c r="K85" s="29" cm="1">
        <f t="array" ref="K85">IFERROR(_xlfn.IFS(C85&lt;=0.65,-50,C85&lt;=0.75,-25,C85&lt;=0.85,25,C85&lt;=0.95,50,C85&lt;=1.05,75,C85&lt;=1.15,100,C85&gt;1.15,125),"")</f>
        <v>50</v>
      </c>
      <c r="L85" s="29" cm="1">
        <f t="array" ref="L85">IFERROR(_xlfn.IFS(F85&lt;=0.65,-50,F85&lt;=0.75,-25,F85&lt;=0.85,25,F85&lt;=0.95,50,F85&lt;=1.05,75,F85&lt;=1.15,100,F85&gt;1.15,125),"")</f>
        <v>125</v>
      </c>
      <c r="M85" s="29" cm="1">
        <f t="array" ref="M85">IFERROR(_xlfn.IFS(G85&lt;=0.65,-50,G85&lt;=0.75,-25,G85&lt;=0.85,25,G85&lt;=0.95,50,G85&lt;=1.05,75,G85&lt;=1.15,100,G85&gt;1.15,125),"")</f>
        <v>75</v>
      </c>
    </row>
    <row r="86" spans="1:13" x14ac:dyDescent="0.2">
      <c r="A86" s="29">
        <v>48</v>
      </c>
      <c r="B86" s="29" t="s">
        <v>1864</v>
      </c>
      <c r="C86" s="29">
        <v>0.91400000000000003</v>
      </c>
      <c r="D86" s="29">
        <v>0.88700000000000001</v>
      </c>
      <c r="E86" s="29">
        <v>1.0880000000000001</v>
      </c>
      <c r="F86" s="29" t="s">
        <v>1865</v>
      </c>
      <c r="G86" s="29">
        <v>0.99399999999999999</v>
      </c>
      <c r="H86" s="29">
        <v>0.97499999999999998</v>
      </c>
      <c r="K86" s="29" cm="1">
        <f t="array" ref="K86">IFERROR(_xlfn.IFS(C86&lt;=0.65,-50,C86&lt;=0.75,-25,C86&lt;=0.85,25,C86&lt;=0.95,50,C86&lt;=1.05,75,C86&lt;=1.15,100,C86&gt;1.15,125),"")</f>
        <v>50</v>
      </c>
      <c r="L86" s="29" cm="1">
        <f t="array" ref="L86">IFERROR(_xlfn.IFS(F86&lt;=0.65,-50,F86&lt;=0.75,-25,F86&lt;=0.85,25,F86&lt;=0.95,50,F86&lt;=1.05,75,F86&lt;=1.15,100,F86&gt;1.15,125),"")</f>
        <v>125</v>
      </c>
      <c r="M86" s="29" cm="1">
        <f t="array" ref="M86">IFERROR(_xlfn.IFS(G86&lt;=0.65,-50,G86&lt;=0.75,-25,G86&lt;=0.85,25,G86&lt;=0.95,50,G86&lt;=1.05,75,G86&lt;=1.15,100,G86&gt;1.15,125),"")</f>
        <v>75</v>
      </c>
    </row>
    <row r="87" spans="1:13" x14ac:dyDescent="0.2">
      <c r="A87" s="29">
        <v>49</v>
      </c>
      <c r="B87" s="29" t="s">
        <v>1890</v>
      </c>
      <c r="C87" s="29">
        <v>0.91400000000000003</v>
      </c>
      <c r="D87" s="29">
        <v>0.89300000000000002</v>
      </c>
      <c r="E87" s="29">
        <v>0.90700000000000003</v>
      </c>
      <c r="F87" s="29" t="s">
        <v>1816</v>
      </c>
      <c r="G87" s="29">
        <v>0.97599999999999998</v>
      </c>
      <c r="H87" s="29">
        <v>0.94899999999999995</v>
      </c>
      <c r="K87" s="29" cm="1">
        <f t="array" ref="K87">IFERROR(_xlfn.IFS(C87&lt;=0.65,-50,C87&lt;=0.75,-25,C87&lt;=0.85,25,C87&lt;=0.95,50,C87&lt;=1.05,75,C87&lt;=1.15,100,C87&gt;1.15,125),"")</f>
        <v>50</v>
      </c>
      <c r="L87" s="29" cm="1">
        <f t="array" ref="L87">IFERROR(_xlfn.IFS(F87&lt;=0.65,-50,F87&lt;=0.75,-25,F87&lt;=0.85,25,F87&lt;=0.95,50,F87&lt;=1.05,75,F87&lt;=1.15,100,F87&gt;1.15,125),"")</f>
        <v>125</v>
      </c>
      <c r="M87" s="29" cm="1">
        <f t="array" ref="M87">IFERROR(_xlfn.IFS(G87&lt;=0.65,-50,G87&lt;=0.75,-25,G87&lt;=0.85,25,G87&lt;=0.95,50,G87&lt;=1.05,75,G87&lt;=1.15,100,G87&gt;1.15,125),"")</f>
        <v>75</v>
      </c>
    </row>
    <row r="88" spans="1:13" x14ac:dyDescent="0.2">
      <c r="A88" s="29">
        <v>50</v>
      </c>
      <c r="B88" s="29" t="s">
        <v>1891</v>
      </c>
      <c r="C88" s="29">
        <v>0.91500000000000004</v>
      </c>
      <c r="D88" s="29">
        <v>0.89</v>
      </c>
      <c r="E88" s="29">
        <v>0.83899999999999997</v>
      </c>
      <c r="F88" s="29" t="s">
        <v>1892</v>
      </c>
      <c r="G88" s="29">
        <v>0.95399999999999996</v>
      </c>
      <c r="H88" s="29">
        <v>0.89900000000000002</v>
      </c>
      <c r="K88" s="29" cm="1">
        <f t="array" ref="K88">IFERROR(_xlfn.IFS(C88&lt;=0.65,-50,C88&lt;=0.75,-25,C88&lt;=0.85,25,C88&lt;=0.95,50,C88&lt;=1.05,75,C88&lt;=1.15,100,C88&gt;1.15,125),"")</f>
        <v>50</v>
      </c>
      <c r="L88" s="29" cm="1">
        <f t="array" ref="L88">IFERROR(_xlfn.IFS(F88&lt;=0.65,-50,F88&lt;=0.75,-25,F88&lt;=0.85,25,F88&lt;=0.95,50,F88&lt;=1.05,75,F88&lt;=1.15,100,F88&gt;1.15,125),"")</f>
        <v>125</v>
      </c>
      <c r="M88" s="29" cm="1">
        <f t="array" ref="M88">IFERROR(_xlfn.IFS(G88&lt;=0.65,-50,G88&lt;=0.75,-25,G88&lt;=0.85,25,G88&lt;=0.95,50,G88&lt;=1.05,75,G88&lt;=1.15,100,G88&gt;1.15,125),"")</f>
        <v>75</v>
      </c>
    </row>
    <row r="89" spans="1:13" x14ac:dyDescent="0.2">
      <c r="A89" s="29">
        <v>51</v>
      </c>
      <c r="B89" s="29" t="s">
        <v>1894</v>
      </c>
      <c r="C89" s="29">
        <v>0.91700000000000004</v>
      </c>
      <c r="D89" s="29">
        <v>0.90600000000000003</v>
      </c>
      <c r="E89" s="29">
        <v>0.92800000000000005</v>
      </c>
      <c r="F89" s="29" t="s">
        <v>1895</v>
      </c>
      <c r="G89" s="29">
        <v>1.0329999999999999</v>
      </c>
      <c r="H89" s="29">
        <v>0.93799999999999994</v>
      </c>
      <c r="K89" s="29" cm="1">
        <f t="array" ref="K89">IFERROR(_xlfn.IFS(C89&lt;=0.65,-50,C89&lt;=0.75,-25,C89&lt;=0.85,25,C89&lt;=0.95,50,C89&lt;=1.05,75,C89&lt;=1.15,100,C89&gt;1.15,125),"")</f>
        <v>50</v>
      </c>
      <c r="L89" s="29" cm="1">
        <f t="array" ref="L89">IFERROR(_xlfn.IFS(F89&lt;=0.65,-50,F89&lt;=0.75,-25,F89&lt;=0.85,25,F89&lt;=0.95,50,F89&lt;=1.05,75,F89&lt;=1.15,100,F89&gt;1.15,125),"")</f>
        <v>125</v>
      </c>
      <c r="M89" s="29" cm="1">
        <f t="array" ref="M89">IFERROR(_xlfn.IFS(G89&lt;=0.65,-50,G89&lt;=0.75,-25,G89&lt;=0.85,25,G89&lt;=0.95,50,G89&lt;=1.05,75,G89&lt;=1.15,100,G89&gt;1.15,125),"")</f>
        <v>75</v>
      </c>
    </row>
    <row r="90" spans="1:13" x14ac:dyDescent="0.2">
      <c r="A90" s="29">
        <v>52</v>
      </c>
      <c r="B90" s="29" t="s">
        <v>1896</v>
      </c>
      <c r="C90" s="29">
        <v>0.91800000000000004</v>
      </c>
      <c r="D90" s="29">
        <v>0.91700000000000004</v>
      </c>
      <c r="E90" s="29">
        <v>0.93100000000000005</v>
      </c>
      <c r="F90" s="29" t="s">
        <v>1998</v>
      </c>
      <c r="G90" s="29">
        <v>0.94299999999999995</v>
      </c>
      <c r="H90" s="29">
        <v>0.96</v>
      </c>
      <c r="K90" s="29" cm="1">
        <f t="array" ref="K90">IFERROR(_xlfn.IFS(C90&lt;=0.65,-50,C90&lt;=0.75,-25,C90&lt;=0.85,25,C90&lt;=0.95,50,C90&lt;=1.05,75,C90&lt;=1.15,100,C90&gt;1.15,125),"")</f>
        <v>50</v>
      </c>
      <c r="L90" s="29" cm="1">
        <f t="array" ref="L90">IFERROR(_xlfn.IFS(F90&lt;=0.65,-50,F90&lt;=0.75,-25,F90&lt;=0.85,25,F90&lt;=0.95,50,F90&lt;=1.05,75,F90&lt;=1.15,100,F90&gt;1.15,125),"")</f>
        <v>125</v>
      </c>
      <c r="M90" s="29" cm="1">
        <f t="array" ref="M90">IFERROR(_xlfn.IFS(G90&lt;=0.65,-50,G90&lt;=0.75,-25,G90&lt;=0.85,25,G90&lt;=0.95,50,G90&lt;=1.05,75,G90&lt;=1.15,100,G90&gt;1.15,125),"")</f>
        <v>50</v>
      </c>
    </row>
    <row r="91" spans="1:13" x14ac:dyDescent="0.2">
      <c r="A91" s="29">
        <v>53</v>
      </c>
      <c r="B91" s="29" t="s">
        <v>1863</v>
      </c>
      <c r="C91" s="29">
        <v>0.91900000000000004</v>
      </c>
      <c r="D91" s="29">
        <v>1.0920000000000001</v>
      </c>
      <c r="E91" s="29">
        <v>1.167</v>
      </c>
      <c r="F91" s="29" t="s">
        <v>1820</v>
      </c>
      <c r="G91" s="29">
        <v>1.0149999999999999</v>
      </c>
      <c r="H91" s="29">
        <v>0.97</v>
      </c>
      <c r="K91" s="29" cm="1">
        <f t="array" ref="K91">IFERROR(_xlfn.IFS(C91&lt;=0.65,-50,C91&lt;=0.75,-25,C91&lt;=0.85,25,C91&lt;=0.95,50,C91&lt;=1.05,75,C91&lt;=1.15,100,C91&gt;1.15,125),"")</f>
        <v>50</v>
      </c>
      <c r="L91" s="29" cm="1">
        <f t="array" ref="L91">IFERROR(_xlfn.IFS(F91&lt;=0.65,-50,F91&lt;=0.75,-25,F91&lt;=0.85,25,F91&lt;=0.95,50,F91&lt;=1.05,75,F91&lt;=1.15,100,F91&gt;1.15,125),"")</f>
        <v>125</v>
      </c>
      <c r="M91" s="29" cm="1">
        <f t="array" ref="M91">IFERROR(_xlfn.IFS(G91&lt;=0.65,-50,G91&lt;=0.75,-25,G91&lt;=0.85,25,G91&lt;=0.95,50,G91&lt;=1.05,75,G91&lt;=1.15,100,G91&gt;1.15,125),"")</f>
        <v>75</v>
      </c>
    </row>
    <row r="92" spans="1:13" x14ac:dyDescent="0.2">
      <c r="A92" s="29">
        <v>54</v>
      </c>
      <c r="B92" s="29" t="s">
        <v>1908</v>
      </c>
      <c r="C92" s="29">
        <v>0.92200000000000004</v>
      </c>
      <c r="D92" s="29">
        <v>0.873</v>
      </c>
      <c r="E92" s="29">
        <v>0.94299999999999995</v>
      </c>
      <c r="F92" s="29" t="s">
        <v>1909</v>
      </c>
      <c r="G92" s="29">
        <v>0.89</v>
      </c>
      <c r="H92" s="29">
        <v>0.96</v>
      </c>
      <c r="K92" s="29" cm="1">
        <f t="array" ref="K92">IFERROR(_xlfn.IFS(C92&lt;=0.65,-50,C92&lt;=0.75,-25,C92&lt;=0.85,25,C92&lt;=0.95,50,C92&lt;=1.05,75,C92&lt;=1.15,100,C92&gt;1.15,125),"")</f>
        <v>50</v>
      </c>
      <c r="L92" s="29" cm="1">
        <f t="array" ref="L92">IFERROR(_xlfn.IFS(F92&lt;=0.65,-50,F92&lt;=0.75,-25,F92&lt;=0.85,25,F92&lt;=0.95,50,F92&lt;=1.05,75,F92&lt;=1.15,100,F92&gt;1.15,125),"")</f>
        <v>125</v>
      </c>
      <c r="M92" s="29" cm="1">
        <f t="array" ref="M92">IFERROR(_xlfn.IFS(G92&lt;=0.65,-50,G92&lt;=0.75,-25,G92&lt;=0.85,25,G92&lt;=0.95,50,G92&lt;=1.05,75,G92&lt;=1.15,100,G92&gt;1.15,125),"")</f>
        <v>50</v>
      </c>
    </row>
    <row r="93" spans="1:13" x14ac:dyDescent="0.2">
      <c r="A93" s="29">
        <v>55</v>
      </c>
      <c r="B93" s="29" t="s">
        <v>1878</v>
      </c>
      <c r="C93" s="29">
        <v>0.92400000000000004</v>
      </c>
      <c r="D93" s="29">
        <v>0.95</v>
      </c>
      <c r="E93" s="29">
        <v>1.111</v>
      </c>
      <c r="F93" s="29" t="s">
        <v>1879</v>
      </c>
      <c r="G93" s="29">
        <v>1.0549999999999999</v>
      </c>
      <c r="H93" s="29">
        <v>0.93799999999999994</v>
      </c>
      <c r="K93" s="29" cm="1">
        <f t="array" ref="K93">IFERROR(_xlfn.IFS(C93&lt;=0.65,-50,C93&lt;=0.75,-25,C93&lt;=0.85,25,C93&lt;=0.95,50,C93&lt;=1.05,75,C93&lt;=1.15,100,C93&gt;1.15,125),"")</f>
        <v>50</v>
      </c>
      <c r="L93" s="29" cm="1">
        <f t="array" ref="L93">IFERROR(_xlfn.IFS(F93&lt;=0.65,-50,F93&lt;=0.75,-25,F93&lt;=0.85,25,F93&lt;=0.95,50,F93&lt;=1.05,75,F93&lt;=1.15,100,F93&gt;1.15,125),"")</f>
        <v>125</v>
      </c>
      <c r="M93" s="29" cm="1">
        <f t="array" ref="M93">IFERROR(_xlfn.IFS(G93&lt;=0.65,-50,G93&lt;=0.75,-25,G93&lt;=0.85,25,G93&lt;=0.95,50,G93&lt;=1.05,75,G93&lt;=1.15,100,G93&gt;1.15,125),"")</f>
        <v>100</v>
      </c>
    </row>
    <row r="94" spans="1:13" x14ac:dyDescent="0.2">
      <c r="A94" s="29">
        <v>56</v>
      </c>
      <c r="B94" s="29" t="s">
        <v>1900</v>
      </c>
      <c r="C94" s="29">
        <v>0.92400000000000004</v>
      </c>
      <c r="D94" s="29">
        <v>0.97299999999999998</v>
      </c>
      <c r="E94" s="29">
        <v>0.97799999999999998</v>
      </c>
      <c r="F94" s="29" t="s">
        <v>1901</v>
      </c>
      <c r="G94" s="29">
        <v>0.95699999999999996</v>
      </c>
      <c r="H94" s="29">
        <v>1.002</v>
      </c>
      <c r="K94" s="29" cm="1">
        <f t="array" ref="K94">IFERROR(_xlfn.IFS(C94&lt;=0.65,-50,C94&lt;=0.75,-25,C94&lt;=0.85,25,C94&lt;=0.95,50,C94&lt;=1.05,75,C94&lt;=1.15,100,C94&gt;1.15,125),"")</f>
        <v>50</v>
      </c>
      <c r="L94" s="29" cm="1">
        <f t="array" ref="L94">IFERROR(_xlfn.IFS(F94&lt;=0.65,-50,F94&lt;=0.75,-25,F94&lt;=0.85,25,F94&lt;=0.95,50,F94&lt;=1.05,75,F94&lt;=1.15,100,F94&gt;1.15,125),"")</f>
        <v>125</v>
      </c>
      <c r="M94" s="29" cm="1">
        <f t="array" ref="M94">IFERROR(_xlfn.IFS(G94&lt;=0.65,-50,G94&lt;=0.75,-25,G94&lt;=0.85,25,G94&lt;=0.95,50,G94&lt;=1.05,75,G94&lt;=1.15,100,G94&gt;1.15,125),"")</f>
        <v>75</v>
      </c>
    </row>
    <row r="95" spans="1:13" x14ac:dyDescent="0.2">
      <c r="A95" s="29">
        <v>57</v>
      </c>
      <c r="B95" s="29" t="s">
        <v>1904</v>
      </c>
      <c r="C95" s="29">
        <v>0.92500000000000004</v>
      </c>
      <c r="D95" s="29">
        <v>1.0129999999999999</v>
      </c>
      <c r="E95" s="29">
        <v>1.0009999999999999</v>
      </c>
      <c r="F95" s="29" t="s">
        <v>1905</v>
      </c>
      <c r="G95" s="29">
        <v>0.94699999999999995</v>
      </c>
      <c r="H95" s="29">
        <v>1.0469999999999999</v>
      </c>
      <c r="K95" s="29" cm="1">
        <f t="array" ref="K95">IFERROR(_xlfn.IFS(C95&lt;=0.65,-50,C95&lt;=0.75,-25,C95&lt;=0.85,25,C95&lt;=0.95,50,C95&lt;=1.05,75,C95&lt;=1.15,100,C95&gt;1.15,125),"")</f>
        <v>50</v>
      </c>
      <c r="L95" s="29" cm="1">
        <f t="array" ref="L95">IFERROR(_xlfn.IFS(F95&lt;=0.65,-50,F95&lt;=0.75,-25,F95&lt;=0.85,25,F95&lt;=0.95,50,F95&lt;=1.05,75,F95&lt;=1.15,100,F95&gt;1.15,125),"")</f>
        <v>125</v>
      </c>
      <c r="M95" s="29" cm="1">
        <f t="array" ref="M95">IFERROR(_xlfn.IFS(G95&lt;=0.65,-50,G95&lt;=0.75,-25,G95&lt;=0.85,25,G95&lt;=0.95,50,G95&lt;=1.05,75,G95&lt;=1.15,100,G95&gt;1.15,125),"")</f>
        <v>50</v>
      </c>
    </row>
    <row r="96" spans="1:13" x14ac:dyDescent="0.2">
      <c r="A96" s="29">
        <v>58</v>
      </c>
      <c r="B96" s="29" t="s">
        <v>1876</v>
      </c>
      <c r="C96" s="29">
        <v>0.92700000000000005</v>
      </c>
      <c r="D96" s="29">
        <v>1</v>
      </c>
      <c r="E96" s="29">
        <v>1.24</v>
      </c>
      <c r="F96" s="29" t="s">
        <v>1877</v>
      </c>
      <c r="G96" s="29">
        <v>0.95</v>
      </c>
      <c r="H96" s="29">
        <v>0.875</v>
      </c>
      <c r="K96" s="29" cm="1">
        <f t="array" ref="K96">IFERROR(_xlfn.IFS(C96&lt;=0.65,-50,C96&lt;=0.75,-25,C96&lt;=0.85,25,C96&lt;=0.95,50,C96&lt;=1.05,75,C96&lt;=1.15,100,C96&gt;1.15,125),"")</f>
        <v>50</v>
      </c>
      <c r="L96" s="29" cm="1">
        <f t="array" ref="L96">IFERROR(_xlfn.IFS(F96&lt;=0.65,-50,F96&lt;=0.75,-25,F96&lt;=0.85,25,F96&lt;=0.95,50,F96&lt;=1.05,75,F96&lt;=1.15,100,F96&gt;1.15,125),"")</f>
        <v>125</v>
      </c>
      <c r="M96" s="29" cm="1">
        <f t="array" ref="M96">IFERROR(_xlfn.IFS(G96&lt;=0.65,-50,G96&lt;=0.75,-25,G96&lt;=0.85,25,G96&lt;=0.95,50,G96&lt;=1.05,75,G96&lt;=1.15,100,G96&gt;1.15,125),"")</f>
        <v>50</v>
      </c>
    </row>
    <row r="97" spans="1:13" x14ac:dyDescent="0.2">
      <c r="A97" s="29">
        <v>59</v>
      </c>
      <c r="B97" s="29" t="s">
        <v>1928</v>
      </c>
      <c r="C97" s="29">
        <v>0.92700000000000005</v>
      </c>
      <c r="D97" s="29">
        <v>0.94299999999999995</v>
      </c>
      <c r="E97" s="29">
        <v>0.83299999999999996</v>
      </c>
      <c r="F97" s="29" t="s">
        <v>1924</v>
      </c>
      <c r="G97" s="29">
        <v>1.0069999999999999</v>
      </c>
      <c r="H97" s="29">
        <v>1.0649999999999999</v>
      </c>
      <c r="K97" s="29" cm="1">
        <f t="array" ref="K97">IFERROR(_xlfn.IFS(C97&lt;=0.65,-50,C97&lt;=0.75,-25,C97&lt;=0.85,25,C97&lt;=0.95,50,C97&lt;=1.05,75,C97&lt;=1.15,100,C97&gt;1.15,125),"")</f>
        <v>50</v>
      </c>
      <c r="L97" s="29" cm="1">
        <f t="array" ref="L97">IFERROR(_xlfn.IFS(F97&lt;=0.65,-50,F97&lt;=0.75,-25,F97&lt;=0.85,25,F97&lt;=0.95,50,F97&lt;=1.05,75,F97&lt;=1.15,100,F97&gt;1.15,125),"")</f>
        <v>125</v>
      </c>
      <c r="M97" s="29" cm="1">
        <f t="array" ref="M97">IFERROR(_xlfn.IFS(G97&lt;=0.65,-50,G97&lt;=0.75,-25,G97&lt;=0.85,25,G97&lt;=0.95,50,G97&lt;=1.05,75,G97&lt;=1.15,100,G97&gt;1.15,125),"")</f>
        <v>75</v>
      </c>
    </row>
    <row r="98" spans="1:13" x14ac:dyDescent="0.2">
      <c r="A98" s="29">
        <v>60</v>
      </c>
      <c r="B98" s="29" t="s">
        <v>1926</v>
      </c>
      <c r="C98" s="29">
        <v>0.92700000000000005</v>
      </c>
      <c r="D98" s="29">
        <v>0.875</v>
      </c>
      <c r="E98" s="29">
        <v>0.86299999999999999</v>
      </c>
      <c r="F98" s="29" t="s">
        <v>1927</v>
      </c>
      <c r="G98" s="29">
        <v>0.95199999999999996</v>
      </c>
      <c r="H98" s="29">
        <v>0.97599999999999998</v>
      </c>
      <c r="K98" s="29" cm="1">
        <f t="array" ref="K98">IFERROR(_xlfn.IFS(C98&lt;=0.65,-50,C98&lt;=0.75,-25,C98&lt;=0.85,25,C98&lt;=0.95,50,C98&lt;=1.05,75,C98&lt;=1.15,100,C98&gt;1.15,125),"")</f>
        <v>50</v>
      </c>
      <c r="L98" s="29" cm="1">
        <f t="array" ref="L98">IFERROR(_xlfn.IFS(F98&lt;=0.65,-50,F98&lt;=0.75,-25,F98&lt;=0.85,25,F98&lt;=0.95,50,F98&lt;=1.05,75,F98&lt;=1.15,100,F98&gt;1.15,125),"")</f>
        <v>125</v>
      </c>
      <c r="M98" s="29" cm="1">
        <f t="array" ref="M98">IFERROR(_xlfn.IFS(G98&lt;=0.65,-50,G98&lt;=0.75,-25,G98&lt;=0.85,25,G98&lt;=0.95,50,G98&lt;=1.05,75,G98&lt;=1.15,100,G98&gt;1.15,125),"")</f>
        <v>75</v>
      </c>
    </row>
    <row r="99" spans="1:13" x14ac:dyDescent="0.2">
      <c r="A99" s="29">
        <v>61</v>
      </c>
      <c r="B99" s="29" t="s">
        <v>1914</v>
      </c>
      <c r="C99" s="29">
        <v>0.92900000000000005</v>
      </c>
      <c r="D99" s="29">
        <v>0.98699999999999999</v>
      </c>
      <c r="E99" s="29">
        <v>0.98299999999999998</v>
      </c>
      <c r="F99" s="29" t="s">
        <v>1915</v>
      </c>
      <c r="G99" s="29">
        <v>0.94899999999999995</v>
      </c>
      <c r="H99" s="29">
        <v>0.98799999999999999</v>
      </c>
      <c r="K99" s="29" cm="1">
        <f t="array" ref="K99">IFERROR(_xlfn.IFS(C99&lt;=0.65,-50,C99&lt;=0.75,-25,C99&lt;=0.85,25,C99&lt;=0.95,50,C99&lt;=1.05,75,C99&lt;=1.15,100,C99&gt;1.15,125),"")</f>
        <v>50</v>
      </c>
      <c r="L99" s="29" cm="1">
        <f t="array" ref="L99">IFERROR(_xlfn.IFS(F99&lt;=0.65,-50,F99&lt;=0.75,-25,F99&lt;=0.85,25,F99&lt;=0.95,50,F99&lt;=1.05,75,F99&lt;=1.15,100,F99&gt;1.15,125),"")</f>
        <v>125</v>
      </c>
      <c r="M99" s="29" cm="1">
        <f t="array" ref="M99">IFERROR(_xlfn.IFS(G99&lt;=0.65,-50,G99&lt;=0.75,-25,G99&lt;=0.85,25,G99&lt;=0.95,50,G99&lt;=1.05,75,G99&lt;=1.15,100,G99&gt;1.15,125),"")</f>
        <v>50</v>
      </c>
    </row>
    <row r="100" spans="1:13" x14ac:dyDescent="0.2">
      <c r="A100" s="29">
        <v>62</v>
      </c>
      <c r="B100" s="29" t="s">
        <v>1910</v>
      </c>
      <c r="C100" s="29">
        <v>0.92900000000000005</v>
      </c>
      <c r="D100" s="29">
        <v>0.83199999999999996</v>
      </c>
      <c r="E100" s="29">
        <v>0.96299999999999997</v>
      </c>
      <c r="F100" s="29" t="s">
        <v>1915</v>
      </c>
      <c r="G100" s="29">
        <v>0.95799999999999996</v>
      </c>
      <c r="H100" s="29">
        <v>0.95699999999999996</v>
      </c>
      <c r="K100" s="29" cm="1">
        <f t="array" ref="K100">IFERROR(_xlfn.IFS(C100&lt;=0.65,-50,C100&lt;=0.75,-25,C100&lt;=0.85,25,C100&lt;=0.95,50,C100&lt;=1.05,75,C100&lt;=1.15,100,C100&gt;1.15,125),"")</f>
        <v>50</v>
      </c>
      <c r="L100" s="29" cm="1">
        <f t="array" ref="L100">IFERROR(_xlfn.IFS(F100&lt;=0.65,-50,F100&lt;=0.75,-25,F100&lt;=0.85,25,F100&lt;=0.95,50,F100&lt;=1.05,75,F100&lt;=1.15,100,F100&gt;1.15,125),"")</f>
        <v>125</v>
      </c>
      <c r="M100" s="29" cm="1">
        <f t="array" ref="M100">IFERROR(_xlfn.IFS(G100&lt;=0.65,-50,G100&lt;=0.75,-25,G100&lt;=0.85,25,G100&lt;=0.95,50,G100&lt;=1.05,75,G100&lt;=1.15,100,G100&gt;1.15,125),"")</f>
        <v>75</v>
      </c>
    </row>
    <row r="101" spans="1:13" x14ac:dyDescent="0.2">
      <c r="A101" s="29">
        <v>63</v>
      </c>
      <c r="B101" s="29" t="s">
        <v>1906</v>
      </c>
      <c r="C101" s="29">
        <v>0.92900000000000005</v>
      </c>
      <c r="D101" s="29">
        <v>1.0089999999999999</v>
      </c>
      <c r="E101" s="29">
        <v>1.04</v>
      </c>
      <c r="F101" s="29" t="s">
        <v>1952</v>
      </c>
      <c r="G101" s="29">
        <v>0.91400000000000003</v>
      </c>
      <c r="H101" s="29">
        <v>1.0900000000000001</v>
      </c>
      <c r="K101" s="29" cm="1">
        <f t="array" ref="K101">IFERROR(_xlfn.IFS(C101&lt;=0.65,-50,C101&lt;=0.75,-25,C101&lt;=0.85,25,C101&lt;=0.95,50,C101&lt;=1.05,75,C101&lt;=1.15,100,C101&gt;1.15,125),"")</f>
        <v>50</v>
      </c>
      <c r="L101" s="29" cm="1">
        <f t="array" ref="L101">IFERROR(_xlfn.IFS(F101&lt;=0.65,-50,F101&lt;=0.75,-25,F101&lt;=0.85,25,F101&lt;=0.95,50,F101&lt;=1.05,75,F101&lt;=1.15,100,F101&gt;1.15,125),"")</f>
        <v>125</v>
      </c>
      <c r="M101" s="29" cm="1">
        <f t="array" ref="M101">IFERROR(_xlfn.IFS(G101&lt;=0.65,-50,G101&lt;=0.75,-25,G101&lt;=0.85,25,G101&lt;=0.95,50,G101&lt;=1.05,75,G101&lt;=1.15,100,G101&gt;1.15,125),"")</f>
        <v>50</v>
      </c>
    </row>
    <row r="102" spans="1:13" x14ac:dyDescent="0.2">
      <c r="A102" s="29">
        <v>64</v>
      </c>
      <c r="B102" s="29" t="s">
        <v>1917</v>
      </c>
      <c r="C102" s="29">
        <v>0.93</v>
      </c>
      <c r="D102" s="29">
        <v>0.89</v>
      </c>
      <c r="E102" s="29">
        <v>1.018</v>
      </c>
      <c r="F102" s="29" t="s">
        <v>1918</v>
      </c>
      <c r="G102" s="29">
        <v>0.93400000000000005</v>
      </c>
      <c r="H102" s="29">
        <v>0.998</v>
      </c>
      <c r="K102" s="29" cm="1">
        <f t="array" ref="K102">IFERROR(_xlfn.IFS(C102&lt;=0.65,-50,C102&lt;=0.75,-25,C102&lt;=0.85,25,C102&lt;=0.95,50,C102&lt;=1.05,75,C102&lt;=1.15,100,C102&gt;1.15,125),"")</f>
        <v>50</v>
      </c>
      <c r="L102" s="29" cm="1">
        <f t="array" ref="L102">IFERROR(_xlfn.IFS(F102&lt;=0.65,-50,F102&lt;=0.75,-25,F102&lt;=0.85,25,F102&lt;=0.95,50,F102&lt;=1.05,75,F102&lt;=1.15,100,F102&gt;1.15,125),"")</f>
        <v>125</v>
      </c>
      <c r="M102" s="29" cm="1">
        <f t="array" ref="M102">IFERROR(_xlfn.IFS(G102&lt;=0.65,-50,G102&lt;=0.75,-25,G102&lt;=0.85,25,G102&lt;=0.95,50,G102&lt;=1.05,75,G102&lt;=1.15,100,G102&gt;1.15,125),"")</f>
        <v>50</v>
      </c>
    </row>
    <row r="103" spans="1:13" x14ac:dyDescent="0.2">
      <c r="A103" s="29">
        <v>65</v>
      </c>
      <c r="B103" s="29" t="s">
        <v>1923</v>
      </c>
      <c r="C103" s="29">
        <v>0.93</v>
      </c>
      <c r="D103" s="29">
        <v>0.98899999999999999</v>
      </c>
      <c r="E103" s="29">
        <v>0.92100000000000004</v>
      </c>
      <c r="F103" s="29" t="s">
        <v>1897</v>
      </c>
      <c r="G103" s="29">
        <v>0.99399999999999999</v>
      </c>
      <c r="H103" s="29">
        <v>0.96699999999999997</v>
      </c>
      <c r="K103" s="29" cm="1">
        <f t="array" ref="K103">IFERROR(_xlfn.IFS(C103&lt;=0.65,-50,C103&lt;=0.75,-25,C103&lt;=0.85,25,C103&lt;=0.95,50,C103&lt;=1.05,75,C103&lt;=1.15,100,C103&gt;1.15,125),"")</f>
        <v>50</v>
      </c>
      <c r="L103" s="29" cm="1">
        <f t="array" ref="L103">IFERROR(_xlfn.IFS(F103&lt;=0.65,-50,F103&lt;=0.75,-25,F103&lt;=0.85,25,F103&lt;=0.95,50,F103&lt;=1.05,75,F103&lt;=1.15,100,F103&gt;1.15,125),"")</f>
        <v>125</v>
      </c>
      <c r="M103" s="29" cm="1">
        <f t="array" ref="M103">IFERROR(_xlfn.IFS(G103&lt;=0.65,-50,G103&lt;=0.75,-25,G103&lt;=0.85,25,G103&lt;=0.95,50,G103&lt;=1.05,75,G103&lt;=1.15,100,G103&gt;1.15,125),"")</f>
        <v>75</v>
      </c>
    </row>
    <row r="104" spans="1:13" x14ac:dyDescent="0.2">
      <c r="A104" s="29">
        <v>66</v>
      </c>
      <c r="B104" s="29" t="s">
        <v>1921</v>
      </c>
      <c r="C104" s="29">
        <v>0.93100000000000005</v>
      </c>
      <c r="D104" s="29">
        <v>0.99399999999999999</v>
      </c>
      <c r="E104" s="29">
        <v>1.208</v>
      </c>
      <c r="F104" s="29" t="s">
        <v>1922</v>
      </c>
      <c r="G104" s="29">
        <v>0.96099999999999997</v>
      </c>
      <c r="H104" s="29">
        <v>0.94499999999999995</v>
      </c>
      <c r="K104" s="29" cm="1">
        <f t="array" ref="K104">IFERROR(_xlfn.IFS(C104&lt;=0.65,-50,C104&lt;=0.75,-25,C104&lt;=0.85,25,C104&lt;=0.95,50,C104&lt;=1.05,75,C104&lt;=1.15,100,C104&gt;1.15,125),"")</f>
        <v>50</v>
      </c>
      <c r="L104" s="29" cm="1">
        <f t="array" ref="L104">IFERROR(_xlfn.IFS(F104&lt;=0.65,-50,F104&lt;=0.75,-25,F104&lt;=0.85,25,F104&lt;=0.95,50,F104&lt;=1.05,75,F104&lt;=1.15,100,F104&gt;1.15,125),"")</f>
        <v>125</v>
      </c>
      <c r="M104" s="29" cm="1">
        <f t="array" ref="M104">IFERROR(_xlfn.IFS(G104&lt;=0.65,-50,G104&lt;=0.75,-25,G104&lt;=0.85,25,G104&lt;=0.95,50,G104&lt;=1.05,75,G104&lt;=1.15,100,G104&gt;1.15,125),"")</f>
        <v>75</v>
      </c>
    </row>
    <row r="105" spans="1:13" x14ac:dyDescent="0.2">
      <c r="A105" s="29">
        <v>67</v>
      </c>
      <c r="B105" s="29" t="s">
        <v>1925</v>
      </c>
      <c r="C105" s="29">
        <v>0.93100000000000005</v>
      </c>
      <c r="D105" s="29">
        <v>0.80900000000000005</v>
      </c>
      <c r="E105" s="29">
        <v>0.86</v>
      </c>
      <c r="F105" s="29" t="s">
        <v>1911</v>
      </c>
      <c r="G105" s="29">
        <v>0.96599999999999997</v>
      </c>
      <c r="H105" s="29">
        <v>1.01</v>
      </c>
      <c r="K105" s="29" cm="1">
        <f t="array" ref="K105">IFERROR(_xlfn.IFS(C105&lt;=0.65,-50,C105&lt;=0.75,-25,C105&lt;=0.85,25,C105&lt;=0.95,50,C105&lt;=1.05,75,C105&lt;=1.15,100,C105&gt;1.15,125),"")</f>
        <v>50</v>
      </c>
      <c r="L105" s="29" cm="1">
        <f t="array" ref="L105">IFERROR(_xlfn.IFS(F105&lt;=0.65,-50,F105&lt;=0.75,-25,F105&lt;=0.85,25,F105&lt;=0.95,50,F105&lt;=1.05,75,F105&lt;=1.15,100,F105&gt;1.15,125),"")</f>
        <v>125</v>
      </c>
      <c r="M105" s="29" cm="1">
        <f t="array" ref="M105">IFERROR(_xlfn.IFS(G105&lt;=0.65,-50,G105&lt;=0.75,-25,G105&lt;=0.85,25,G105&lt;=0.95,50,G105&lt;=1.05,75,G105&lt;=1.15,100,G105&gt;1.15,125),"")</f>
        <v>75</v>
      </c>
    </row>
    <row r="106" spans="1:13" x14ac:dyDescent="0.2">
      <c r="A106" s="29">
        <v>68</v>
      </c>
      <c r="B106" s="29" t="s">
        <v>1912</v>
      </c>
      <c r="C106" s="29">
        <v>0.93200000000000005</v>
      </c>
      <c r="D106" s="29">
        <v>0.94</v>
      </c>
      <c r="E106" s="29">
        <v>1.004</v>
      </c>
      <c r="F106" s="29" t="s">
        <v>2369</v>
      </c>
      <c r="G106" s="29">
        <v>0.96599999999999997</v>
      </c>
      <c r="H106" s="29">
        <v>1.008</v>
      </c>
      <c r="K106" s="29" cm="1">
        <f t="array" ref="K106">IFERROR(_xlfn.IFS(C106&lt;=0.65,-50,C106&lt;=0.75,-25,C106&lt;=0.85,25,C106&lt;=0.95,50,C106&lt;=1.05,75,C106&lt;=1.15,100,C106&gt;1.15,125),"")</f>
        <v>50</v>
      </c>
      <c r="L106" s="29" cm="1">
        <f t="array" ref="L106">IFERROR(_xlfn.IFS(F106&lt;=0.65,-50,F106&lt;=0.75,-25,F106&lt;=0.85,25,F106&lt;=0.95,50,F106&lt;=1.05,75,F106&lt;=1.15,100,F106&gt;1.15,125),"")</f>
        <v>125</v>
      </c>
      <c r="M106" s="29" cm="1">
        <f t="array" ref="M106">IFERROR(_xlfn.IFS(G106&lt;=0.65,-50,G106&lt;=0.75,-25,G106&lt;=0.85,25,G106&lt;=0.95,50,G106&lt;=1.05,75,G106&lt;=1.15,100,G106&gt;1.15,125),"")</f>
        <v>75</v>
      </c>
    </row>
    <row r="107" spans="1:13" x14ac:dyDescent="0.2">
      <c r="A107" s="29">
        <v>69</v>
      </c>
      <c r="B107" s="29" t="s">
        <v>1902</v>
      </c>
      <c r="C107" s="29">
        <v>0.93400000000000005</v>
      </c>
      <c r="D107" s="29">
        <v>0.98499999999999999</v>
      </c>
      <c r="E107" s="29">
        <v>1.1060000000000001</v>
      </c>
      <c r="F107" s="29" t="s">
        <v>1903</v>
      </c>
      <c r="G107" s="29">
        <v>0.996</v>
      </c>
      <c r="H107" s="29">
        <v>0.99299999999999999</v>
      </c>
      <c r="K107" s="29" cm="1">
        <f t="array" ref="K107">IFERROR(_xlfn.IFS(C107&lt;=0.65,-50,C107&lt;=0.75,-25,C107&lt;=0.85,25,C107&lt;=0.95,50,C107&lt;=1.05,75,C107&lt;=1.15,100,C107&gt;1.15,125),"")</f>
        <v>50</v>
      </c>
      <c r="L107" s="29" cm="1">
        <f t="array" ref="L107">IFERROR(_xlfn.IFS(F107&lt;=0.65,-50,F107&lt;=0.75,-25,F107&lt;=0.85,25,F107&lt;=0.95,50,F107&lt;=1.05,75,F107&lt;=1.15,100,F107&gt;1.15,125),"")</f>
        <v>125</v>
      </c>
      <c r="M107" s="29" cm="1">
        <f t="array" ref="M107">IFERROR(_xlfn.IFS(G107&lt;=0.65,-50,G107&lt;=0.75,-25,G107&lt;=0.85,25,G107&lt;=0.95,50,G107&lt;=1.05,75,G107&lt;=1.15,100,G107&gt;1.15,125),"")</f>
        <v>75</v>
      </c>
    </row>
    <row r="108" spans="1:13" x14ac:dyDescent="0.2">
      <c r="A108" s="29">
        <v>70</v>
      </c>
      <c r="B108" s="29" t="s">
        <v>1774</v>
      </c>
      <c r="C108" s="29">
        <v>0.93400000000000005</v>
      </c>
      <c r="D108" s="29">
        <v>0.96199999999999997</v>
      </c>
      <c r="E108" s="29">
        <v>1.0880000000000001</v>
      </c>
      <c r="F108" s="29" t="s">
        <v>1887</v>
      </c>
      <c r="G108" s="29">
        <v>0.98599999999999999</v>
      </c>
      <c r="H108" s="29">
        <v>0.94</v>
      </c>
      <c r="K108" s="29" cm="1">
        <f t="array" ref="K108">IFERROR(_xlfn.IFS(C108&lt;=0.65,-50,C108&lt;=0.75,-25,C108&lt;=0.85,25,C108&lt;=0.95,50,C108&lt;=1.05,75,C108&lt;=1.15,100,C108&gt;1.15,125),"")</f>
        <v>50</v>
      </c>
      <c r="L108" s="29" cm="1">
        <f t="array" ref="L108">IFERROR(_xlfn.IFS(F108&lt;=0.65,-50,F108&lt;=0.75,-25,F108&lt;=0.85,25,F108&lt;=0.95,50,F108&lt;=1.05,75,F108&lt;=1.15,100,F108&gt;1.15,125),"")</f>
        <v>125</v>
      </c>
      <c r="M108" s="29" cm="1">
        <f t="array" ref="M108">IFERROR(_xlfn.IFS(G108&lt;=0.65,-50,G108&lt;=0.75,-25,G108&lt;=0.85,25,G108&lt;=0.95,50,G108&lt;=1.05,75,G108&lt;=1.15,100,G108&gt;1.15,125),"")</f>
        <v>75</v>
      </c>
    </row>
    <row r="109" spans="1:13" x14ac:dyDescent="0.2">
      <c r="A109" s="29">
        <v>71</v>
      </c>
      <c r="B109" s="29" t="s">
        <v>1932</v>
      </c>
      <c r="C109" s="29">
        <v>0.93400000000000005</v>
      </c>
      <c r="D109" s="29">
        <v>0.81299999999999994</v>
      </c>
      <c r="E109" s="29">
        <v>0.90200000000000002</v>
      </c>
      <c r="F109" s="29" t="s">
        <v>2118</v>
      </c>
      <c r="G109" s="29">
        <v>0.92700000000000005</v>
      </c>
      <c r="H109" s="29">
        <v>0.998</v>
      </c>
      <c r="K109" s="29" cm="1">
        <f t="array" ref="K109">IFERROR(_xlfn.IFS(C109&lt;=0.65,-50,C109&lt;=0.75,-25,C109&lt;=0.85,25,C109&lt;=0.95,50,C109&lt;=1.05,75,C109&lt;=1.15,100,C109&gt;1.15,125),"")</f>
        <v>50</v>
      </c>
      <c r="L109" s="29" cm="1">
        <f t="array" ref="L109">IFERROR(_xlfn.IFS(F109&lt;=0.65,-50,F109&lt;=0.75,-25,F109&lt;=0.85,25,F109&lt;=0.95,50,F109&lt;=1.05,75,F109&lt;=1.15,100,F109&gt;1.15,125),"")</f>
        <v>125</v>
      </c>
      <c r="M109" s="29" cm="1">
        <f t="array" ref="M109">IFERROR(_xlfn.IFS(G109&lt;=0.65,-50,G109&lt;=0.75,-25,G109&lt;=0.85,25,G109&lt;=0.95,50,G109&lt;=1.05,75,G109&lt;=1.15,100,G109&gt;1.15,125),"")</f>
        <v>50</v>
      </c>
    </row>
    <row r="110" spans="1:13" x14ac:dyDescent="0.2">
      <c r="A110" s="29">
        <v>72</v>
      </c>
      <c r="B110" s="29" t="s">
        <v>1893</v>
      </c>
      <c r="C110" s="29">
        <v>0.93500000000000005</v>
      </c>
      <c r="D110" s="29">
        <v>0.97099999999999997</v>
      </c>
      <c r="E110" s="29">
        <v>1.169</v>
      </c>
      <c r="F110" s="29" t="s">
        <v>1820</v>
      </c>
      <c r="G110" s="29">
        <v>1.077</v>
      </c>
      <c r="H110" s="29">
        <v>0.90600000000000003</v>
      </c>
      <c r="K110" s="29" cm="1">
        <f t="array" ref="K110">IFERROR(_xlfn.IFS(C110&lt;=0.65,-50,C110&lt;=0.75,-25,C110&lt;=0.85,25,C110&lt;=0.95,50,C110&lt;=1.05,75,C110&lt;=1.15,100,C110&gt;1.15,125),"")</f>
        <v>50</v>
      </c>
      <c r="L110" s="29" cm="1">
        <f t="array" ref="L110">IFERROR(_xlfn.IFS(F110&lt;=0.65,-50,F110&lt;=0.75,-25,F110&lt;=0.85,25,F110&lt;=0.95,50,F110&lt;=1.05,75,F110&lt;=1.15,100,F110&gt;1.15,125),"")</f>
        <v>125</v>
      </c>
      <c r="M110" s="29" cm="1">
        <f t="array" ref="M110">IFERROR(_xlfn.IFS(G110&lt;=0.65,-50,G110&lt;=0.75,-25,G110&lt;=0.85,25,G110&lt;=0.95,50,G110&lt;=1.05,75,G110&lt;=1.15,100,G110&gt;1.15,125),"")</f>
        <v>100</v>
      </c>
    </row>
    <row r="111" spans="1:13" x14ac:dyDescent="0.2">
      <c r="A111" s="29">
        <v>73</v>
      </c>
      <c r="B111" s="29" t="s">
        <v>1930</v>
      </c>
      <c r="C111" s="29">
        <v>0.93500000000000005</v>
      </c>
      <c r="D111" s="29">
        <v>1.0009999999999999</v>
      </c>
      <c r="E111" s="29">
        <v>1.07</v>
      </c>
      <c r="F111" s="29" t="s">
        <v>1931</v>
      </c>
      <c r="G111" s="29">
        <v>0.93</v>
      </c>
      <c r="H111" s="29">
        <v>1.006</v>
      </c>
      <c r="K111" s="29" cm="1">
        <f t="array" ref="K111">IFERROR(_xlfn.IFS(C111&lt;=0.65,-50,C111&lt;=0.75,-25,C111&lt;=0.85,25,C111&lt;=0.95,50,C111&lt;=1.05,75,C111&lt;=1.15,100,C111&gt;1.15,125),"")</f>
        <v>50</v>
      </c>
      <c r="L111" s="29" cm="1">
        <f t="array" ref="L111">IFERROR(_xlfn.IFS(F111&lt;=0.65,-50,F111&lt;=0.75,-25,F111&lt;=0.85,25,F111&lt;=0.95,50,F111&lt;=1.05,75,F111&lt;=1.15,100,F111&gt;1.15,125),"")</f>
        <v>125</v>
      </c>
      <c r="M111" s="29" cm="1">
        <f t="array" ref="M111">IFERROR(_xlfn.IFS(G111&lt;=0.65,-50,G111&lt;=0.75,-25,G111&lt;=0.85,25,G111&lt;=0.95,50,G111&lt;=1.05,75,G111&lt;=1.15,100,G111&gt;1.15,125),"")</f>
        <v>50</v>
      </c>
    </row>
    <row r="112" spans="1:13" x14ac:dyDescent="0.2">
      <c r="A112" s="29">
        <v>74</v>
      </c>
      <c r="B112" s="29" t="s">
        <v>1975</v>
      </c>
      <c r="C112" s="29">
        <v>0.93600000000000005</v>
      </c>
      <c r="D112" s="29">
        <v>0.85399999999999998</v>
      </c>
      <c r="E112" s="29">
        <v>0.73099999999999998</v>
      </c>
      <c r="F112" s="29" t="s">
        <v>1895</v>
      </c>
      <c r="G112" s="29">
        <v>1.0109999999999999</v>
      </c>
      <c r="H112" s="29">
        <v>0.98</v>
      </c>
      <c r="K112" s="29" cm="1">
        <f t="array" ref="K112">IFERROR(_xlfn.IFS(C112&lt;=0.65,-50,C112&lt;=0.75,-25,C112&lt;=0.85,25,C112&lt;=0.95,50,C112&lt;=1.05,75,C112&lt;=1.15,100,C112&gt;1.15,125),"")</f>
        <v>50</v>
      </c>
      <c r="L112" s="29" cm="1">
        <f t="array" ref="L112">IFERROR(_xlfn.IFS(F112&lt;=0.65,-50,F112&lt;=0.75,-25,F112&lt;=0.85,25,F112&lt;=0.95,50,F112&lt;=1.05,75,F112&lt;=1.15,100,F112&gt;1.15,125),"")</f>
        <v>125</v>
      </c>
      <c r="M112" s="29" cm="1">
        <f t="array" ref="M112">IFERROR(_xlfn.IFS(G112&lt;=0.65,-50,G112&lt;=0.75,-25,G112&lt;=0.85,25,G112&lt;=0.95,50,G112&lt;=1.05,75,G112&lt;=1.15,100,G112&gt;1.15,125),"")</f>
        <v>75</v>
      </c>
    </row>
    <row r="113" spans="1:13" x14ac:dyDescent="0.2">
      <c r="A113" s="29">
        <v>75</v>
      </c>
      <c r="B113" s="29" t="s">
        <v>1898</v>
      </c>
      <c r="C113" s="29">
        <v>0.93600000000000005</v>
      </c>
      <c r="D113" s="29">
        <v>1.107</v>
      </c>
      <c r="E113" s="29">
        <v>1.18</v>
      </c>
      <c r="F113" s="29" t="s">
        <v>1899</v>
      </c>
      <c r="G113" s="29">
        <v>1.0509999999999999</v>
      </c>
      <c r="H113" s="29">
        <v>0.94199999999999995</v>
      </c>
      <c r="K113" s="29" cm="1">
        <f t="array" ref="K113">IFERROR(_xlfn.IFS(C113&lt;=0.65,-50,C113&lt;=0.75,-25,C113&lt;=0.85,25,C113&lt;=0.95,50,C113&lt;=1.05,75,C113&lt;=1.15,100,C113&gt;1.15,125),"")</f>
        <v>50</v>
      </c>
      <c r="L113" s="29" cm="1">
        <f t="array" ref="L113">IFERROR(_xlfn.IFS(F113&lt;=0.65,-50,F113&lt;=0.75,-25,F113&lt;=0.85,25,F113&lt;=0.95,50,F113&lt;=1.05,75,F113&lt;=1.15,100,F113&gt;1.15,125),"")</f>
        <v>125</v>
      </c>
      <c r="M113" s="29" cm="1">
        <f t="array" ref="M113">IFERROR(_xlfn.IFS(G113&lt;=0.65,-50,G113&lt;=0.75,-25,G113&lt;=0.85,25,G113&lt;=0.95,50,G113&lt;=1.05,75,G113&lt;=1.15,100,G113&gt;1.15,125),"")</f>
        <v>100</v>
      </c>
    </row>
    <row r="114" spans="1:13" x14ac:dyDescent="0.2">
      <c r="A114" s="29">
        <v>76</v>
      </c>
      <c r="B114" s="29" t="s">
        <v>1949</v>
      </c>
      <c r="C114" s="29">
        <v>0.93700000000000006</v>
      </c>
      <c r="D114" s="29">
        <v>0.86399999999999999</v>
      </c>
      <c r="E114" s="29">
        <v>0.86699999999999999</v>
      </c>
      <c r="F114" s="29" t="s">
        <v>2370</v>
      </c>
      <c r="G114" s="29">
        <v>1.022</v>
      </c>
      <c r="H114" s="29">
        <v>0.94299999999999995</v>
      </c>
      <c r="K114" s="29" cm="1">
        <f t="array" ref="K114">IFERROR(_xlfn.IFS(C114&lt;=0.65,-50,C114&lt;=0.75,-25,C114&lt;=0.85,25,C114&lt;=0.95,50,C114&lt;=1.05,75,C114&lt;=1.15,100,C114&gt;1.15,125),"")</f>
        <v>50</v>
      </c>
      <c r="L114" s="29" cm="1">
        <f t="array" ref="L114">IFERROR(_xlfn.IFS(F114&lt;=0.65,-50,F114&lt;=0.75,-25,F114&lt;=0.85,25,F114&lt;=0.95,50,F114&lt;=1.05,75,F114&lt;=1.15,100,F114&gt;1.15,125),"")</f>
        <v>125</v>
      </c>
      <c r="M114" s="29" cm="1">
        <f t="array" ref="M114">IFERROR(_xlfn.IFS(G114&lt;=0.65,-50,G114&lt;=0.75,-25,G114&lt;=0.85,25,G114&lt;=0.95,50,G114&lt;=1.05,75,G114&lt;=1.15,100,G114&gt;1.15,125),"")</f>
        <v>75</v>
      </c>
    </row>
    <row r="115" spans="1:13" x14ac:dyDescent="0.2">
      <c r="A115" s="29">
        <v>77</v>
      </c>
      <c r="B115" s="29" t="s">
        <v>1935</v>
      </c>
      <c r="C115" s="29">
        <v>0.93799999999999994</v>
      </c>
      <c r="D115" s="29">
        <v>0.88900000000000001</v>
      </c>
      <c r="E115" s="29">
        <v>0.85099999999999998</v>
      </c>
      <c r="F115" s="29" t="s">
        <v>1936</v>
      </c>
      <c r="G115" s="29">
        <v>0.98899999999999999</v>
      </c>
      <c r="H115" s="29">
        <v>0.96399999999999997</v>
      </c>
      <c r="K115" s="29" cm="1">
        <f t="array" ref="K115">IFERROR(_xlfn.IFS(C115&lt;=0.65,-50,C115&lt;=0.75,-25,C115&lt;=0.85,25,C115&lt;=0.95,50,C115&lt;=1.05,75,C115&lt;=1.15,100,C115&gt;1.15,125),"")</f>
        <v>50</v>
      </c>
      <c r="L115" s="29" cm="1">
        <f t="array" ref="L115">IFERROR(_xlfn.IFS(F115&lt;=0.65,-50,F115&lt;=0.75,-25,F115&lt;=0.85,25,F115&lt;=0.95,50,F115&lt;=1.05,75,F115&lt;=1.15,100,F115&gt;1.15,125),"")</f>
        <v>125</v>
      </c>
      <c r="M115" s="29" cm="1">
        <f t="array" ref="M115">IFERROR(_xlfn.IFS(G115&lt;=0.65,-50,G115&lt;=0.75,-25,G115&lt;=0.85,25,G115&lt;=0.95,50,G115&lt;=1.05,75,G115&lt;=1.15,100,G115&gt;1.15,125),"")</f>
        <v>75</v>
      </c>
    </row>
    <row r="116" spans="1:13" x14ac:dyDescent="0.2">
      <c r="A116" s="29">
        <v>78</v>
      </c>
      <c r="B116" s="29" t="s">
        <v>1937</v>
      </c>
      <c r="C116" s="29">
        <v>0.93899999999999995</v>
      </c>
      <c r="D116" s="29">
        <v>1.016</v>
      </c>
      <c r="E116" s="29">
        <v>0.98699999999999999</v>
      </c>
      <c r="F116" s="29" t="s">
        <v>1938</v>
      </c>
      <c r="G116" s="29">
        <v>0.95099999999999996</v>
      </c>
      <c r="H116" s="29">
        <v>0.98099999999999998</v>
      </c>
      <c r="K116" s="29" cm="1">
        <f t="array" ref="K116">IFERROR(_xlfn.IFS(C116&lt;=0.65,-50,C116&lt;=0.75,-25,C116&lt;=0.85,25,C116&lt;=0.95,50,C116&lt;=1.05,75,C116&lt;=1.15,100,C116&gt;1.15,125),"")</f>
        <v>50</v>
      </c>
      <c r="L116" s="29" cm="1">
        <f t="array" ref="L116">IFERROR(_xlfn.IFS(F116&lt;=0.65,-50,F116&lt;=0.75,-25,F116&lt;=0.85,25,F116&lt;=0.95,50,F116&lt;=1.05,75,F116&lt;=1.15,100,F116&gt;1.15,125),"")</f>
        <v>125</v>
      </c>
      <c r="M116" s="29" cm="1">
        <f t="array" ref="M116">IFERROR(_xlfn.IFS(G116&lt;=0.65,-50,G116&lt;=0.75,-25,G116&lt;=0.85,25,G116&lt;=0.95,50,G116&lt;=1.05,75,G116&lt;=1.15,100,G116&gt;1.15,125),"")</f>
        <v>75</v>
      </c>
    </row>
    <row r="117" spans="1:13" x14ac:dyDescent="0.2">
      <c r="A117" s="29">
        <v>79</v>
      </c>
      <c r="B117" s="29" t="s">
        <v>1939</v>
      </c>
      <c r="C117" s="29">
        <v>0.93899999999999995</v>
      </c>
      <c r="D117" s="29">
        <v>1.024</v>
      </c>
      <c r="E117" s="29">
        <v>1.073</v>
      </c>
      <c r="F117" s="29" t="s">
        <v>1922</v>
      </c>
      <c r="G117" s="29">
        <v>0.96799999999999997</v>
      </c>
      <c r="H117" s="29">
        <v>0.95699999999999996</v>
      </c>
      <c r="K117" s="29" cm="1">
        <f t="array" ref="K117">IFERROR(_xlfn.IFS(C117&lt;=0.65,-50,C117&lt;=0.75,-25,C117&lt;=0.85,25,C117&lt;=0.95,50,C117&lt;=1.05,75,C117&lt;=1.15,100,C117&gt;1.15,125),"")</f>
        <v>50</v>
      </c>
      <c r="L117" s="29" cm="1">
        <f t="array" ref="L117">IFERROR(_xlfn.IFS(F117&lt;=0.65,-50,F117&lt;=0.75,-25,F117&lt;=0.85,25,F117&lt;=0.95,50,F117&lt;=1.05,75,F117&lt;=1.15,100,F117&gt;1.15,125),"")</f>
        <v>125</v>
      </c>
      <c r="M117" s="29" cm="1">
        <f t="array" ref="M117">IFERROR(_xlfn.IFS(G117&lt;=0.65,-50,G117&lt;=0.75,-25,G117&lt;=0.85,25,G117&lt;=0.95,50,G117&lt;=1.05,75,G117&lt;=1.15,100,G117&gt;1.15,125),"")</f>
        <v>75</v>
      </c>
    </row>
    <row r="118" spans="1:13" x14ac:dyDescent="0.2">
      <c r="A118" s="29">
        <v>80</v>
      </c>
      <c r="B118" s="29" t="s">
        <v>1940</v>
      </c>
      <c r="C118" s="29">
        <v>0.93899999999999995</v>
      </c>
      <c r="D118" s="29">
        <v>0.995</v>
      </c>
      <c r="E118" s="29">
        <v>1.113</v>
      </c>
      <c r="F118" s="29" t="s">
        <v>1856</v>
      </c>
      <c r="G118" s="29">
        <v>1.0189999999999999</v>
      </c>
      <c r="H118" s="29">
        <v>0.93400000000000005</v>
      </c>
      <c r="K118" s="29" cm="1">
        <f t="array" ref="K118">IFERROR(_xlfn.IFS(C118&lt;=0.65,-50,C118&lt;=0.75,-25,C118&lt;=0.85,25,C118&lt;=0.95,50,C118&lt;=1.05,75,C118&lt;=1.15,100,C118&gt;1.15,125),"")</f>
        <v>50</v>
      </c>
      <c r="L118" s="29" cm="1">
        <f t="array" ref="L118">IFERROR(_xlfn.IFS(F118&lt;=0.65,-50,F118&lt;=0.75,-25,F118&lt;=0.85,25,F118&lt;=0.95,50,F118&lt;=1.05,75,F118&lt;=1.15,100,F118&gt;1.15,125),"")</f>
        <v>125</v>
      </c>
      <c r="M118" s="29" cm="1">
        <f t="array" ref="M118">IFERROR(_xlfn.IFS(G118&lt;=0.65,-50,G118&lt;=0.75,-25,G118&lt;=0.85,25,G118&lt;=0.95,50,G118&lt;=1.05,75,G118&lt;=1.15,100,G118&gt;1.15,125),"")</f>
        <v>75</v>
      </c>
    </row>
    <row r="119" spans="1:13" x14ac:dyDescent="0.2">
      <c r="A119" s="29">
        <v>81</v>
      </c>
      <c r="B119" s="29" t="s">
        <v>1798</v>
      </c>
      <c r="C119" s="29">
        <v>0.93899999999999995</v>
      </c>
      <c r="D119" s="29">
        <v>1.0409999999999999</v>
      </c>
      <c r="E119" s="29">
        <v>1.0089999999999999</v>
      </c>
      <c r="F119" s="29" t="s">
        <v>1941</v>
      </c>
      <c r="G119" s="29">
        <v>0.94799999999999995</v>
      </c>
      <c r="H119" s="29">
        <v>1.048</v>
      </c>
      <c r="K119" s="29" cm="1">
        <f t="array" ref="K119">IFERROR(_xlfn.IFS(C119&lt;=0.65,-50,C119&lt;=0.75,-25,C119&lt;=0.85,25,C119&lt;=0.95,50,C119&lt;=1.05,75,C119&lt;=1.15,100,C119&gt;1.15,125),"")</f>
        <v>50</v>
      </c>
      <c r="L119" s="29" cm="1">
        <f t="array" ref="L119">IFERROR(_xlfn.IFS(F119&lt;=0.65,-50,F119&lt;=0.75,-25,F119&lt;=0.85,25,F119&lt;=0.95,50,F119&lt;=1.05,75,F119&lt;=1.15,100,F119&gt;1.15,125),"")</f>
        <v>125</v>
      </c>
      <c r="M119" s="29" cm="1">
        <f t="array" ref="M119">IFERROR(_xlfn.IFS(G119&lt;=0.65,-50,G119&lt;=0.75,-25,G119&lt;=0.85,25,G119&lt;=0.95,50,G119&lt;=1.05,75,G119&lt;=1.15,100,G119&gt;1.15,125),"")</f>
        <v>50</v>
      </c>
    </row>
    <row r="120" spans="1:13" x14ac:dyDescent="0.2">
      <c r="A120" s="29">
        <v>82</v>
      </c>
      <c r="B120" s="29" t="s">
        <v>1951</v>
      </c>
      <c r="C120" s="29">
        <v>0.93899999999999995</v>
      </c>
      <c r="D120" s="29">
        <v>0.89400000000000002</v>
      </c>
      <c r="E120" s="29">
        <v>0.88100000000000001</v>
      </c>
      <c r="F120" s="29" t="s">
        <v>1952</v>
      </c>
      <c r="G120" s="29">
        <v>0.92900000000000005</v>
      </c>
      <c r="H120" s="29">
        <v>1.004</v>
      </c>
      <c r="K120" s="29" cm="1">
        <f t="array" ref="K120">IFERROR(_xlfn.IFS(C120&lt;=0.65,-50,C120&lt;=0.75,-25,C120&lt;=0.85,25,C120&lt;=0.95,50,C120&lt;=1.05,75,C120&lt;=1.15,100,C120&gt;1.15,125),"")</f>
        <v>50</v>
      </c>
      <c r="L120" s="29" cm="1">
        <f t="array" ref="L120">IFERROR(_xlfn.IFS(F120&lt;=0.65,-50,F120&lt;=0.75,-25,F120&lt;=0.85,25,F120&lt;=0.95,50,F120&lt;=1.05,75,F120&lt;=1.15,100,F120&gt;1.15,125),"")</f>
        <v>125</v>
      </c>
      <c r="M120" s="29" cm="1">
        <f t="array" ref="M120">IFERROR(_xlfn.IFS(G120&lt;=0.65,-50,G120&lt;=0.75,-25,G120&lt;=0.85,25,G120&lt;=0.95,50,G120&lt;=1.05,75,G120&lt;=1.15,100,G120&gt;1.15,125),"")</f>
        <v>50</v>
      </c>
    </row>
    <row r="121" spans="1:13" x14ac:dyDescent="0.2">
      <c r="A121" s="29">
        <v>83</v>
      </c>
      <c r="B121" s="29" t="s">
        <v>1944</v>
      </c>
      <c r="C121" s="29">
        <v>0.94</v>
      </c>
      <c r="D121" s="29">
        <v>0.85399999999999998</v>
      </c>
      <c r="E121" s="29">
        <v>0.80500000000000005</v>
      </c>
      <c r="F121" s="29" t="s">
        <v>1945</v>
      </c>
      <c r="G121" s="29">
        <v>0.998</v>
      </c>
      <c r="H121" s="29">
        <v>0.91100000000000003</v>
      </c>
      <c r="K121" s="29" cm="1">
        <f t="array" ref="K121">IFERROR(_xlfn.IFS(C121&lt;=0.65,-50,C121&lt;=0.75,-25,C121&lt;=0.85,25,C121&lt;=0.95,50,C121&lt;=1.05,75,C121&lt;=1.15,100,C121&gt;1.15,125),"")</f>
        <v>50</v>
      </c>
      <c r="L121" s="29" cm="1">
        <f t="array" ref="L121">IFERROR(_xlfn.IFS(F121&lt;=0.65,-50,F121&lt;=0.75,-25,F121&lt;=0.85,25,F121&lt;=0.95,50,F121&lt;=1.05,75,F121&lt;=1.15,100,F121&gt;1.15,125),"")</f>
        <v>125</v>
      </c>
      <c r="M121" s="29" cm="1">
        <f t="array" ref="M121">IFERROR(_xlfn.IFS(G121&lt;=0.65,-50,G121&lt;=0.75,-25,G121&lt;=0.85,25,G121&lt;=0.95,50,G121&lt;=1.05,75,G121&lt;=1.15,100,G121&gt;1.15,125),"")</f>
        <v>75</v>
      </c>
    </row>
    <row r="122" spans="1:13" x14ac:dyDescent="0.2">
      <c r="A122" s="29">
        <v>84</v>
      </c>
      <c r="B122" s="29" t="s">
        <v>1947</v>
      </c>
      <c r="C122" s="29">
        <v>0.94099999999999995</v>
      </c>
      <c r="D122" s="29">
        <v>1.0049999999999999</v>
      </c>
      <c r="E122" s="29">
        <v>1.016</v>
      </c>
      <c r="F122" s="29" t="s">
        <v>1948</v>
      </c>
      <c r="G122" s="29">
        <v>0.98299999999999998</v>
      </c>
      <c r="H122" s="29">
        <v>0.98399999999999999</v>
      </c>
      <c r="K122" s="29" cm="1">
        <f t="array" ref="K122">IFERROR(_xlfn.IFS(C122&lt;=0.65,-50,C122&lt;=0.75,-25,C122&lt;=0.85,25,C122&lt;=0.95,50,C122&lt;=1.05,75,C122&lt;=1.15,100,C122&gt;1.15,125),"")</f>
        <v>50</v>
      </c>
      <c r="L122" s="29" cm="1">
        <f t="array" ref="L122">IFERROR(_xlfn.IFS(F122&lt;=0.65,-50,F122&lt;=0.75,-25,F122&lt;=0.85,25,F122&lt;=0.95,50,F122&lt;=1.05,75,F122&lt;=1.15,100,F122&gt;1.15,125),"")</f>
        <v>125</v>
      </c>
      <c r="M122" s="29" cm="1">
        <f t="array" ref="M122">IFERROR(_xlfn.IFS(G122&lt;=0.65,-50,G122&lt;=0.75,-25,G122&lt;=0.85,25,G122&lt;=0.95,50,G122&lt;=1.05,75,G122&lt;=1.15,100,G122&gt;1.15,125),"")</f>
        <v>75</v>
      </c>
    </row>
    <row r="123" spans="1:13" x14ac:dyDescent="0.2">
      <c r="A123" s="29">
        <v>85</v>
      </c>
      <c r="B123" s="29" t="s">
        <v>1942</v>
      </c>
      <c r="C123" s="29">
        <v>0.94199999999999995</v>
      </c>
      <c r="D123" s="29">
        <v>0.94899999999999995</v>
      </c>
      <c r="E123" s="29">
        <v>0.96799999999999997</v>
      </c>
      <c r="F123" s="29" t="s">
        <v>1943</v>
      </c>
      <c r="G123" s="29">
        <v>0.92500000000000004</v>
      </c>
      <c r="H123" s="29">
        <v>0.93899999999999995</v>
      </c>
      <c r="K123" s="29" cm="1">
        <f t="array" ref="K123">IFERROR(_xlfn.IFS(C123&lt;=0.65,-50,C123&lt;=0.75,-25,C123&lt;=0.85,25,C123&lt;=0.95,50,C123&lt;=1.05,75,C123&lt;=1.15,100,C123&gt;1.15,125),"")</f>
        <v>50</v>
      </c>
      <c r="L123" s="29" cm="1">
        <f t="array" ref="L123">IFERROR(_xlfn.IFS(F123&lt;=0.65,-50,F123&lt;=0.75,-25,F123&lt;=0.85,25,F123&lt;=0.95,50,F123&lt;=1.05,75,F123&lt;=1.15,100,F123&gt;1.15,125),"")</f>
        <v>125</v>
      </c>
      <c r="M123" s="29" cm="1">
        <f t="array" ref="M123">IFERROR(_xlfn.IFS(G123&lt;=0.65,-50,G123&lt;=0.75,-25,G123&lt;=0.85,25,G123&lt;=0.95,50,G123&lt;=1.05,75,G123&lt;=1.15,100,G123&gt;1.15,125),"")</f>
        <v>50</v>
      </c>
    </row>
    <row r="124" spans="1:13" x14ac:dyDescent="0.2">
      <c r="A124" s="29">
        <v>86</v>
      </c>
      <c r="B124" s="29" t="s">
        <v>1919</v>
      </c>
      <c r="C124" s="29">
        <v>0.94199999999999995</v>
      </c>
      <c r="D124" s="29">
        <v>0.90200000000000002</v>
      </c>
      <c r="E124" s="29">
        <v>1.1180000000000001</v>
      </c>
      <c r="F124" s="29" t="s">
        <v>1920</v>
      </c>
      <c r="G124" s="29">
        <v>0.98099999999999998</v>
      </c>
      <c r="H124" s="29">
        <v>1.054</v>
      </c>
      <c r="K124" s="29" cm="1">
        <f t="array" ref="K124">IFERROR(_xlfn.IFS(C124&lt;=0.65,-50,C124&lt;=0.75,-25,C124&lt;=0.85,25,C124&lt;=0.95,50,C124&lt;=1.05,75,C124&lt;=1.15,100,C124&gt;1.15,125),"")</f>
        <v>50</v>
      </c>
      <c r="L124" s="29" cm="1">
        <f t="array" ref="L124">IFERROR(_xlfn.IFS(F124&lt;=0.65,-50,F124&lt;=0.75,-25,F124&lt;=0.85,25,F124&lt;=0.95,50,F124&lt;=1.05,75,F124&lt;=1.15,100,F124&gt;1.15,125),"")</f>
        <v>125</v>
      </c>
      <c r="M124" s="29" cm="1">
        <f t="array" ref="M124">IFERROR(_xlfn.IFS(G124&lt;=0.65,-50,G124&lt;=0.75,-25,G124&lt;=0.85,25,G124&lt;=0.95,50,G124&lt;=1.05,75,G124&lt;=1.15,100,G124&gt;1.15,125),"")</f>
        <v>75</v>
      </c>
    </row>
    <row r="125" spans="1:13" x14ac:dyDescent="0.2">
      <c r="A125" s="29">
        <v>87</v>
      </c>
      <c r="B125" s="29" t="s">
        <v>1950</v>
      </c>
      <c r="C125" s="29">
        <v>0.94199999999999995</v>
      </c>
      <c r="D125" s="29">
        <v>0.86799999999999999</v>
      </c>
      <c r="E125" s="29">
        <v>0.88100000000000001</v>
      </c>
      <c r="F125" s="29" t="s">
        <v>1824</v>
      </c>
      <c r="G125" s="29">
        <v>1.121</v>
      </c>
      <c r="H125" s="29">
        <v>0.97199999999999998</v>
      </c>
      <c r="K125" s="29" cm="1">
        <f t="array" ref="K125">IFERROR(_xlfn.IFS(C125&lt;=0.65,-50,C125&lt;=0.75,-25,C125&lt;=0.85,25,C125&lt;=0.95,50,C125&lt;=1.05,75,C125&lt;=1.15,100,C125&gt;1.15,125),"")</f>
        <v>50</v>
      </c>
      <c r="L125" s="29" cm="1">
        <f t="array" ref="L125">IFERROR(_xlfn.IFS(F125&lt;=0.65,-50,F125&lt;=0.75,-25,F125&lt;=0.85,25,F125&lt;=0.95,50,F125&lt;=1.05,75,F125&lt;=1.15,100,F125&gt;1.15,125),"")</f>
        <v>125</v>
      </c>
      <c r="M125" s="29" cm="1">
        <f t="array" ref="M125">IFERROR(_xlfn.IFS(G125&lt;=0.65,-50,G125&lt;=0.75,-25,G125&lt;=0.85,25,G125&lt;=0.95,50,G125&lt;=1.05,75,G125&lt;=1.15,100,G125&gt;1.15,125),"")</f>
        <v>100</v>
      </c>
    </row>
    <row r="126" spans="1:13" x14ac:dyDescent="0.2">
      <c r="A126" s="29">
        <v>88</v>
      </c>
      <c r="B126" s="29" t="s">
        <v>1933</v>
      </c>
      <c r="C126" s="29">
        <v>0.94299999999999995</v>
      </c>
      <c r="D126" s="29">
        <v>0.94199999999999995</v>
      </c>
      <c r="E126" s="29">
        <v>1.0169999999999999</v>
      </c>
      <c r="F126" s="29" t="s">
        <v>1948</v>
      </c>
      <c r="G126" s="29">
        <v>1.004</v>
      </c>
      <c r="H126" s="29">
        <v>0.95299999999999996</v>
      </c>
      <c r="K126" s="29" cm="1">
        <f t="array" ref="K126">IFERROR(_xlfn.IFS(C126&lt;=0.65,-50,C126&lt;=0.75,-25,C126&lt;=0.85,25,C126&lt;=0.95,50,C126&lt;=1.05,75,C126&lt;=1.15,100,C126&gt;1.15,125),"")</f>
        <v>50</v>
      </c>
      <c r="L126" s="29" cm="1">
        <f t="array" ref="L126">IFERROR(_xlfn.IFS(F126&lt;=0.65,-50,F126&lt;=0.75,-25,F126&lt;=0.85,25,F126&lt;=0.95,50,F126&lt;=1.05,75,F126&lt;=1.15,100,F126&gt;1.15,125),"")</f>
        <v>125</v>
      </c>
      <c r="M126" s="29" cm="1">
        <f t="array" ref="M126">IFERROR(_xlfn.IFS(G126&lt;=0.65,-50,G126&lt;=0.75,-25,G126&lt;=0.85,25,G126&lt;=0.95,50,G126&lt;=1.05,75,G126&lt;=1.15,100,G126&gt;1.15,125),"")</f>
        <v>75</v>
      </c>
    </row>
    <row r="127" spans="1:13" x14ac:dyDescent="0.2">
      <c r="A127" s="29">
        <v>89</v>
      </c>
      <c r="B127" s="29" t="s">
        <v>1946</v>
      </c>
      <c r="C127" s="29">
        <v>0.94299999999999995</v>
      </c>
      <c r="D127" s="29">
        <v>0.85799999999999998</v>
      </c>
      <c r="E127" s="29">
        <v>0.98599999999999999</v>
      </c>
      <c r="F127" s="29" t="s">
        <v>1934</v>
      </c>
      <c r="G127" s="29">
        <v>0.98499999999999999</v>
      </c>
      <c r="H127" s="29">
        <v>1.0229999999999999</v>
      </c>
      <c r="K127" s="29" cm="1">
        <f t="array" ref="K127">IFERROR(_xlfn.IFS(C127&lt;=0.65,-50,C127&lt;=0.75,-25,C127&lt;=0.85,25,C127&lt;=0.95,50,C127&lt;=1.05,75,C127&lt;=1.15,100,C127&gt;1.15,125),"")</f>
        <v>50</v>
      </c>
      <c r="L127" s="29" cm="1">
        <f t="array" ref="L127">IFERROR(_xlfn.IFS(F127&lt;=0.65,-50,F127&lt;=0.75,-25,F127&lt;=0.85,25,F127&lt;=0.95,50,F127&lt;=1.05,75,F127&lt;=1.15,100,F127&gt;1.15,125),"")</f>
        <v>125</v>
      </c>
      <c r="M127" s="29" cm="1">
        <f t="array" ref="M127">IFERROR(_xlfn.IFS(G127&lt;=0.65,-50,G127&lt;=0.75,-25,G127&lt;=0.85,25,G127&lt;=0.95,50,G127&lt;=1.05,75,G127&lt;=1.15,100,G127&gt;1.15,125),"")</f>
        <v>75</v>
      </c>
    </row>
    <row r="128" spans="1:13" x14ac:dyDescent="0.2">
      <c r="A128" s="29">
        <v>90</v>
      </c>
      <c r="B128" s="29" t="s">
        <v>1953</v>
      </c>
      <c r="C128" s="29">
        <v>0.94399999999999995</v>
      </c>
      <c r="D128" s="29">
        <v>0.97799999999999998</v>
      </c>
      <c r="E128" s="29">
        <v>0.998</v>
      </c>
      <c r="F128" s="29" t="s">
        <v>1954</v>
      </c>
      <c r="G128" s="29">
        <v>0.96199999999999997</v>
      </c>
      <c r="H128" s="29">
        <v>0.99099999999999999</v>
      </c>
      <c r="K128" s="29" cm="1">
        <f t="array" ref="K128">IFERROR(_xlfn.IFS(C128&lt;=0.65,-50,C128&lt;=0.75,-25,C128&lt;=0.85,25,C128&lt;=0.95,50,C128&lt;=1.05,75,C128&lt;=1.15,100,C128&gt;1.15,125),"")</f>
        <v>50</v>
      </c>
      <c r="L128" s="29" cm="1">
        <f t="array" ref="L128">IFERROR(_xlfn.IFS(F128&lt;=0.65,-50,F128&lt;=0.75,-25,F128&lt;=0.85,25,F128&lt;=0.95,50,F128&lt;=1.05,75,F128&lt;=1.15,100,F128&gt;1.15,125),"")</f>
        <v>125</v>
      </c>
      <c r="M128" s="29" cm="1">
        <f t="array" ref="M128">IFERROR(_xlfn.IFS(G128&lt;=0.65,-50,G128&lt;=0.75,-25,G128&lt;=0.85,25,G128&lt;=0.95,50,G128&lt;=1.05,75,G128&lt;=1.15,100,G128&gt;1.15,125),"")</f>
        <v>75</v>
      </c>
    </row>
    <row r="129" spans="1:13" x14ac:dyDescent="0.2">
      <c r="A129" s="29">
        <v>91</v>
      </c>
      <c r="B129" s="29" t="s">
        <v>1916</v>
      </c>
      <c r="C129" s="29">
        <v>0.94499999999999995</v>
      </c>
      <c r="D129" s="29">
        <v>1.141</v>
      </c>
      <c r="E129" s="29">
        <v>1.1890000000000001</v>
      </c>
      <c r="F129" s="29" t="s">
        <v>2056</v>
      </c>
      <c r="G129" s="29">
        <v>1.054</v>
      </c>
      <c r="H129" s="29">
        <v>0.93400000000000005</v>
      </c>
      <c r="K129" s="29" cm="1">
        <f t="array" ref="K129">IFERROR(_xlfn.IFS(C129&lt;=0.65,-50,C129&lt;=0.75,-25,C129&lt;=0.85,25,C129&lt;=0.95,50,C129&lt;=1.05,75,C129&lt;=1.15,100,C129&gt;1.15,125),"")</f>
        <v>50</v>
      </c>
      <c r="L129" s="29" cm="1">
        <f t="array" ref="L129">IFERROR(_xlfn.IFS(F129&lt;=0.65,-50,F129&lt;=0.75,-25,F129&lt;=0.85,25,F129&lt;=0.95,50,F129&lt;=1.05,75,F129&lt;=1.15,100,F129&gt;1.15,125),"")</f>
        <v>125</v>
      </c>
      <c r="M129" s="29" cm="1">
        <f t="array" ref="M129">IFERROR(_xlfn.IFS(G129&lt;=0.65,-50,G129&lt;=0.75,-25,G129&lt;=0.85,25,G129&lt;=0.95,50,G129&lt;=1.05,75,G129&lt;=1.15,100,G129&gt;1.15,125),"")</f>
        <v>100</v>
      </c>
    </row>
    <row r="130" spans="1:13" x14ac:dyDescent="0.2">
      <c r="A130" s="29">
        <v>92</v>
      </c>
      <c r="B130" s="29" t="s">
        <v>1957</v>
      </c>
      <c r="C130" s="29">
        <v>0.94499999999999995</v>
      </c>
      <c r="D130" s="29">
        <v>0.875</v>
      </c>
      <c r="E130" s="29">
        <v>0.79</v>
      </c>
      <c r="F130" s="29" t="s">
        <v>1958</v>
      </c>
      <c r="G130" s="29">
        <v>0.95699999999999996</v>
      </c>
      <c r="H130" s="29">
        <v>0.93600000000000005</v>
      </c>
      <c r="K130" s="29" cm="1">
        <f t="array" ref="K130">IFERROR(_xlfn.IFS(C130&lt;=0.65,-50,C130&lt;=0.75,-25,C130&lt;=0.85,25,C130&lt;=0.95,50,C130&lt;=1.05,75,C130&lt;=1.15,100,C130&gt;1.15,125),"")</f>
        <v>50</v>
      </c>
      <c r="L130" s="29" cm="1">
        <f t="array" ref="L130">IFERROR(_xlfn.IFS(F130&lt;=0.65,-50,F130&lt;=0.75,-25,F130&lt;=0.85,25,F130&lt;=0.95,50,F130&lt;=1.05,75,F130&lt;=1.15,100,F130&gt;1.15,125),"")</f>
        <v>125</v>
      </c>
      <c r="M130" s="29" cm="1">
        <f t="array" ref="M130">IFERROR(_xlfn.IFS(G130&lt;=0.65,-50,G130&lt;=0.75,-25,G130&lt;=0.85,25,G130&lt;=0.95,50,G130&lt;=1.05,75,G130&lt;=1.15,100,G130&gt;1.15,125),"")</f>
        <v>75</v>
      </c>
    </row>
    <row r="131" spans="1:13" x14ac:dyDescent="0.2">
      <c r="A131" s="29">
        <v>93</v>
      </c>
      <c r="B131" s="29" t="s">
        <v>1955</v>
      </c>
      <c r="C131" s="29">
        <v>0.94599999999999995</v>
      </c>
      <c r="D131" s="29">
        <v>0.94699999999999995</v>
      </c>
      <c r="E131" s="29">
        <v>0.95399999999999996</v>
      </c>
      <c r="F131" s="29" t="s">
        <v>1846</v>
      </c>
      <c r="G131" s="29">
        <v>1.05</v>
      </c>
      <c r="H131" s="29">
        <v>0.99299999999999999</v>
      </c>
      <c r="K131" s="29" cm="1">
        <f t="array" ref="K131">IFERROR(_xlfn.IFS(C131&lt;=0.65,-50,C131&lt;=0.75,-25,C131&lt;=0.85,25,C131&lt;=0.95,50,C131&lt;=1.05,75,C131&lt;=1.15,100,C131&gt;1.15,125),"")</f>
        <v>50</v>
      </c>
      <c r="L131" s="29" cm="1">
        <f t="array" ref="L131">IFERROR(_xlfn.IFS(F131&lt;=0.65,-50,F131&lt;=0.75,-25,F131&lt;=0.85,25,F131&lt;=0.95,50,F131&lt;=1.05,75,F131&lt;=1.15,100,F131&gt;1.15,125),"")</f>
        <v>125</v>
      </c>
      <c r="M131" s="29" cm="1">
        <f t="array" ref="M131">IFERROR(_xlfn.IFS(G131&lt;=0.65,-50,G131&lt;=0.75,-25,G131&lt;=0.85,25,G131&lt;=0.95,50,G131&lt;=1.05,75,G131&lt;=1.15,100,G131&gt;1.15,125),"")</f>
        <v>75</v>
      </c>
    </row>
    <row r="132" spans="1:13" x14ac:dyDescent="0.2">
      <c r="A132" s="29">
        <v>94</v>
      </c>
      <c r="B132" s="29" t="s">
        <v>1960</v>
      </c>
      <c r="C132" s="29">
        <v>0.94699999999999995</v>
      </c>
      <c r="D132" s="29">
        <v>1.046</v>
      </c>
      <c r="E132" s="29">
        <v>0.94399999999999995</v>
      </c>
      <c r="F132" s="29" t="s">
        <v>1961</v>
      </c>
      <c r="G132" s="29">
        <v>0.92900000000000005</v>
      </c>
      <c r="H132" s="29">
        <v>1.0169999999999999</v>
      </c>
      <c r="K132" s="29" cm="1">
        <f t="array" ref="K132">IFERROR(_xlfn.IFS(C132&lt;=0.65,-50,C132&lt;=0.75,-25,C132&lt;=0.85,25,C132&lt;=0.95,50,C132&lt;=1.05,75,C132&lt;=1.15,100,C132&gt;1.15,125),"")</f>
        <v>50</v>
      </c>
      <c r="L132" s="29" cm="1">
        <f t="array" ref="L132">IFERROR(_xlfn.IFS(F132&lt;=0.65,-50,F132&lt;=0.75,-25,F132&lt;=0.85,25,F132&lt;=0.95,50,F132&lt;=1.05,75,F132&lt;=1.15,100,F132&gt;1.15,125),"")</f>
        <v>125</v>
      </c>
      <c r="M132" s="29" cm="1">
        <f t="array" ref="M132">IFERROR(_xlfn.IFS(G132&lt;=0.65,-50,G132&lt;=0.75,-25,G132&lt;=0.85,25,G132&lt;=0.95,50,G132&lt;=1.05,75,G132&lt;=1.15,100,G132&gt;1.15,125),"")</f>
        <v>50</v>
      </c>
    </row>
    <row r="133" spans="1:13" x14ac:dyDescent="0.2">
      <c r="A133" s="29">
        <v>95</v>
      </c>
      <c r="B133" s="29" t="s">
        <v>1972</v>
      </c>
      <c r="C133" s="29">
        <v>0.94799999999999995</v>
      </c>
      <c r="D133" s="29">
        <v>0.89600000000000002</v>
      </c>
      <c r="E133" s="29">
        <v>0.89100000000000001</v>
      </c>
      <c r="F133" s="29" t="s">
        <v>1887</v>
      </c>
      <c r="G133" s="29">
        <v>1.002</v>
      </c>
      <c r="H133" s="29">
        <v>0.995</v>
      </c>
      <c r="K133" s="29" cm="1">
        <f t="array" ref="K133">IFERROR(_xlfn.IFS(C133&lt;=0.65,-50,C133&lt;=0.75,-25,C133&lt;=0.85,25,C133&lt;=0.95,50,C133&lt;=1.05,75,C133&lt;=1.15,100,C133&gt;1.15,125),"")</f>
        <v>50</v>
      </c>
      <c r="L133" s="29" cm="1">
        <f t="array" ref="L133">IFERROR(_xlfn.IFS(F133&lt;=0.65,-50,F133&lt;=0.75,-25,F133&lt;=0.85,25,F133&lt;=0.95,50,F133&lt;=1.05,75,F133&lt;=1.15,100,F133&gt;1.15,125),"")</f>
        <v>125</v>
      </c>
      <c r="M133" s="29" cm="1">
        <f t="array" ref="M133">IFERROR(_xlfn.IFS(G133&lt;=0.65,-50,G133&lt;=0.75,-25,G133&lt;=0.85,25,G133&lt;=0.95,50,G133&lt;=1.05,75,G133&lt;=1.15,100,G133&gt;1.15,125),"")</f>
        <v>75</v>
      </c>
    </row>
    <row r="134" spans="1:13" x14ac:dyDescent="0.2">
      <c r="A134" s="29">
        <v>96</v>
      </c>
      <c r="B134" s="29" t="s">
        <v>1983</v>
      </c>
      <c r="C134" s="29">
        <v>0.95</v>
      </c>
      <c r="D134" s="29">
        <v>0.85099999999999998</v>
      </c>
      <c r="E134" s="29">
        <v>0.84599999999999997</v>
      </c>
      <c r="F134" s="29" t="s">
        <v>1945</v>
      </c>
      <c r="G134" s="29">
        <v>1.0009999999999999</v>
      </c>
      <c r="H134" s="29">
        <v>0.99199999999999999</v>
      </c>
      <c r="K134" s="29" cm="1">
        <f t="array" ref="K134">IFERROR(_xlfn.IFS(C134&lt;=0.65,-50,C134&lt;=0.75,-25,C134&lt;=0.85,25,C134&lt;=0.95,50,C134&lt;=1.05,75,C134&lt;=1.15,100,C134&gt;1.15,125),"")</f>
        <v>50</v>
      </c>
      <c r="L134" s="29" cm="1">
        <f t="array" ref="L134">IFERROR(_xlfn.IFS(F134&lt;=0.65,-50,F134&lt;=0.75,-25,F134&lt;=0.85,25,F134&lt;=0.95,50,F134&lt;=1.05,75,F134&lt;=1.15,100,F134&gt;1.15,125),"")</f>
        <v>125</v>
      </c>
      <c r="M134" s="29" cm="1">
        <f t="array" ref="M134">IFERROR(_xlfn.IFS(G134&lt;=0.65,-50,G134&lt;=0.75,-25,G134&lt;=0.85,25,G134&lt;=0.95,50,G134&lt;=1.05,75,G134&lt;=1.15,100,G134&gt;1.15,125),"")</f>
        <v>75</v>
      </c>
    </row>
    <row r="135" spans="1:13" x14ac:dyDescent="0.2">
      <c r="A135" s="29">
        <v>97</v>
      </c>
      <c r="B135" s="29" t="s">
        <v>1969</v>
      </c>
      <c r="C135" s="29">
        <v>0.95099999999999996</v>
      </c>
      <c r="D135" s="29">
        <v>0.94599999999999995</v>
      </c>
      <c r="E135" s="29">
        <v>0.94499999999999995</v>
      </c>
      <c r="F135" s="29" t="s">
        <v>1936</v>
      </c>
      <c r="G135" s="29">
        <v>0.96599999999999997</v>
      </c>
      <c r="H135" s="29">
        <v>0.92100000000000004</v>
      </c>
      <c r="K135" s="29" cm="1">
        <f t="array" ref="K135">IFERROR(_xlfn.IFS(C135&lt;=0.65,-50,C135&lt;=0.75,-25,C135&lt;=0.85,25,C135&lt;=0.95,50,C135&lt;=1.05,75,C135&lt;=1.15,100,C135&gt;1.15,125),"")</f>
        <v>75</v>
      </c>
      <c r="L135" s="29" cm="1">
        <f t="array" ref="L135">IFERROR(_xlfn.IFS(F135&lt;=0.65,-50,F135&lt;=0.75,-25,F135&lt;=0.85,25,F135&lt;=0.95,50,F135&lt;=1.05,75,F135&lt;=1.15,100,F135&gt;1.15,125),"")</f>
        <v>125</v>
      </c>
      <c r="M135" s="29" cm="1">
        <f t="array" ref="M135">IFERROR(_xlfn.IFS(G135&lt;=0.65,-50,G135&lt;=0.75,-25,G135&lt;=0.85,25,G135&lt;=0.95,50,G135&lt;=1.05,75,G135&lt;=1.15,100,G135&gt;1.15,125),"")</f>
        <v>75</v>
      </c>
    </row>
    <row r="136" spans="1:13" x14ac:dyDescent="0.2">
      <c r="A136" s="29">
        <v>98</v>
      </c>
      <c r="B136" s="29" t="s">
        <v>1967</v>
      </c>
      <c r="C136" s="29">
        <v>0.95199999999999996</v>
      </c>
      <c r="D136" s="29">
        <v>1.044</v>
      </c>
      <c r="E136" s="29">
        <v>1.0489999999999999</v>
      </c>
      <c r="F136" s="29" t="s">
        <v>1968</v>
      </c>
      <c r="G136" s="29">
        <v>0.94299999999999995</v>
      </c>
      <c r="H136" s="29">
        <v>0.92600000000000005</v>
      </c>
      <c r="K136" s="29" cm="1">
        <f t="array" ref="K136">IFERROR(_xlfn.IFS(C136&lt;=0.65,-50,C136&lt;=0.75,-25,C136&lt;=0.85,25,C136&lt;=0.95,50,C136&lt;=1.05,75,C136&lt;=1.15,100,C136&gt;1.15,125),"")</f>
        <v>75</v>
      </c>
      <c r="L136" s="29" cm="1">
        <f t="array" ref="L136">IFERROR(_xlfn.IFS(F136&lt;=0.65,-50,F136&lt;=0.75,-25,F136&lt;=0.85,25,F136&lt;=0.95,50,F136&lt;=1.05,75,F136&lt;=1.15,100,F136&gt;1.15,125),"")</f>
        <v>125</v>
      </c>
      <c r="M136" s="29" cm="1">
        <f t="array" ref="M136">IFERROR(_xlfn.IFS(G136&lt;=0.65,-50,G136&lt;=0.75,-25,G136&lt;=0.85,25,G136&lt;=0.95,50,G136&lt;=1.05,75,G136&lt;=1.15,100,G136&gt;1.15,125),"")</f>
        <v>50</v>
      </c>
    </row>
    <row r="137" spans="1:13" x14ac:dyDescent="0.2">
      <c r="A137" s="29">
        <v>99</v>
      </c>
      <c r="B137" s="29" t="s">
        <v>1785</v>
      </c>
      <c r="C137" s="29">
        <v>0.95199999999999996</v>
      </c>
      <c r="D137" s="29">
        <v>1.109</v>
      </c>
      <c r="E137" s="29">
        <v>1.085</v>
      </c>
      <c r="F137" s="29" t="s">
        <v>1970</v>
      </c>
      <c r="G137" s="29">
        <v>0.91400000000000003</v>
      </c>
      <c r="H137" s="29">
        <v>0.99</v>
      </c>
      <c r="K137" s="29" cm="1">
        <f t="array" ref="K137">IFERROR(_xlfn.IFS(C137&lt;=0.65,-50,C137&lt;=0.75,-25,C137&lt;=0.85,25,C137&lt;=0.95,50,C137&lt;=1.05,75,C137&lt;=1.15,100,C137&gt;1.15,125),"")</f>
        <v>75</v>
      </c>
      <c r="L137" s="29" cm="1">
        <f t="array" ref="L137">IFERROR(_xlfn.IFS(F137&lt;=0.65,-50,F137&lt;=0.75,-25,F137&lt;=0.85,25,F137&lt;=0.95,50,F137&lt;=1.05,75,F137&lt;=1.15,100,F137&gt;1.15,125),"")</f>
        <v>125</v>
      </c>
      <c r="M137" s="29" cm="1">
        <f t="array" ref="M137">IFERROR(_xlfn.IFS(G137&lt;=0.65,-50,G137&lt;=0.75,-25,G137&lt;=0.85,25,G137&lt;=0.95,50,G137&lt;=1.05,75,G137&lt;=1.15,100,G137&gt;1.15,125),"")</f>
        <v>50</v>
      </c>
    </row>
    <row r="138" spans="1:13" x14ac:dyDescent="0.2">
      <c r="A138" s="29">
        <v>100</v>
      </c>
      <c r="B138" s="29" t="s">
        <v>1929</v>
      </c>
      <c r="C138" s="29">
        <v>0.95199999999999996</v>
      </c>
      <c r="D138" s="29">
        <v>1.1579999999999999</v>
      </c>
      <c r="E138" s="29">
        <v>1.2310000000000001</v>
      </c>
      <c r="F138" s="29" t="s">
        <v>1918</v>
      </c>
      <c r="G138" s="29">
        <v>0.998</v>
      </c>
      <c r="H138" s="29">
        <v>0.97</v>
      </c>
      <c r="K138" s="29" cm="1">
        <f t="array" ref="K138">IFERROR(_xlfn.IFS(C138&lt;=0.65,-50,C138&lt;=0.75,-25,C138&lt;=0.85,25,C138&lt;=0.95,50,C138&lt;=1.05,75,C138&lt;=1.15,100,C138&gt;1.15,125),"")</f>
        <v>75</v>
      </c>
      <c r="L138" s="29" cm="1">
        <f t="array" ref="L138">IFERROR(_xlfn.IFS(F138&lt;=0.65,-50,F138&lt;=0.75,-25,F138&lt;=0.85,25,F138&lt;=0.95,50,F138&lt;=1.05,75,F138&lt;=1.15,100,F138&gt;1.15,125),"")</f>
        <v>125</v>
      </c>
      <c r="M138" s="29" cm="1">
        <f t="array" ref="M138">IFERROR(_xlfn.IFS(G138&lt;=0.65,-50,G138&lt;=0.75,-25,G138&lt;=0.85,25,G138&lt;=0.95,50,G138&lt;=1.05,75,G138&lt;=1.15,100,G138&gt;1.15,125),"")</f>
        <v>75</v>
      </c>
    </row>
    <row r="139" spans="1:13" x14ac:dyDescent="0.2">
      <c r="A139" s="29">
        <v>101</v>
      </c>
      <c r="B139" s="29" t="s">
        <v>1971</v>
      </c>
      <c r="C139" s="29">
        <v>0.95299999999999996</v>
      </c>
      <c r="D139" s="29">
        <v>0.96199999999999997</v>
      </c>
      <c r="E139" s="29">
        <v>1.133</v>
      </c>
      <c r="F139" s="29" t="s">
        <v>1948</v>
      </c>
      <c r="G139" s="29">
        <v>1.0940000000000001</v>
      </c>
      <c r="H139" s="29">
        <v>0.997</v>
      </c>
      <c r="K139" s="29" cm="1">
        <f t="array" ref="K139">IFERROR(_xlfn.IFS(C139&lt;=0.65,-50,C139&lt;=0.75,-25,C139&lt;=0.85,25,C139&lt;=0.95,50,C139&lt;=1.05,75,C139&lt;=1.15,100,C139&gt;1.15,125),"")</f>
        <v>75</v>
      </c>
      <c r="L139" s="29" cm="1">
        <f t="array" ref="L139">IFERROR(_xlfn.IFS(F139&lt;=0.65,-50,F139&lt;=0.75,-25,F139&lt;=0.85,25,F139&lt;=0.95,50,F139&lt;=1.05,75,F139&lt;=1.15,100,F139&gt;1.15,125),"")</f>
        <v>125</v>
      </c>
      <c r="M139" s="29" cm="1">
        <f t="array" ref="M139">IFERROR(_xlfn.IFS(G139&lt;=0.65,-50,G139&lt;=0.75,-25,G139&lt;=0.85,25,G139&lt;=0.95,50,G139&lt;=1.05,75,G139&lt;=1.15,100,G139&gt;1.15,125),"")</f>
        <v>100</v>
      </c>
    </row>
    <row r="140" spans="1:13" x14ac:dyDescent="0.2">
      <c r="A140" s="29">
        <v>102</v>
      </c>
      <c r="B140" s="29" t="s">
        <v>1959</v>
      </c>
      <c r="C140" s="29">
        <v>0.95499999999999996</v>
      </c>
      <c r="D140" s="29">
        <v>1.0329999999999999</v>
      </c>
      <c r="E140" s="29">
        <v>1.077</v>
      </c>
      <c r="F140" s="29" t="s">
        <v>2066</v>
      </c>
      <c r="G140" s="29">
        <v>0.97199999999999998</v>
      </c>
      <c r="H140" s="29">
        <v>1.0289999999999999</v>
      </c>
      <c r="K140" s="29" cm="1">
        <f t="array" ref="K140">IFERROR(_xlfn.IFS(C140&lt;=0.65,-50,C140&lt;=0.75,-25,C140&lt;=0.85,25,C140&lt;=0.95,50,C140&lt;=1.05,75,C140&lt;=1.15,100,C140&gt;1.15,125),"")</f>
        <v>75</v>
      </c>
      <c r="L140" s="29" cm="1">
        <f t="array" ref="L140">IFERROR(_xlfn.IFS(F140&lt;=0.65,-50,F140&lt;=0.75,-25,F140&lt;=0.85,25,F140&lt;=0.95,50,F140&lt;=1.05,75,F140&lt;=1.15,100,F140&gt;1.15,125),"")</f>
        <v>125</v>
      </c>
      <c r="M140" s="29" cm="1">
        <f t="array" ref="M140">IFERROR(_xlfn.IFS(G140&lt;=0.65,-50,G140&lt;=0.75,-25,G140&lt;=0.85,25,G140&lt;=0.95,50,G140&lt;=1.05,75,G140&lt;=1.15,100,G140&gt;1.15,125),"")</f>
        <v>75</v>
      </c>
    </row>
    <row r="141" spans="1:13" x14ac:dyDescent="0.2">
      <c r="A141" s="29">
        <v>103</v>
      </c>
      <c r="B141" s="29" t="s">
        <v>1956</v>
      </c>
      <c r="C141" s="29">
        <v>0.95499999999999996</v>
      </c>
      <c r="D141" s="29">
        <v>0.88400000000000001</v>
      </c>
      <c r="E141" s="29">
        <v>1.0960000000000001</v>
      </c>
      <c r="F141" s="29" t="s">
        <v>1922</v>
      </c>
      <c r="G141" s="29">
        <v>1.012</v>
      </c>
      <c r="H141" s="29">
        <v>0.98799999999999999</v>
      </c>
      <c r="K141" s="29" cm="1">
        <f t="array" ref="K141">IFERROR(_xlfn.IFS(C141&lt;=0.65,-50,C141&lt;=0.75,-25,C141&lt;=0.85,25,C141&lt;=0.95,50,C141&lt;=1.05,75,C141&lt;=1.15,100,C141&gt;1.15,125),"")</f>
        <v>75</v>
      </c>
      <c r="L141" s="29" cm="1">
        <f t="array" ref="L141">IFERROR(_xlfn.IFS(F141&lt;=0.65,-50,F141&lt;=0.75,-25,F141&lt;=0.85,25,F141&lt;=0.95,50,F141&lt;=1.05,75,F141&lt;=1.15,100,F141&gt;1.15,125),"")</f>
        <v>125</v>
      </c>
      <c r="M141" s="29" cm="1">
        <f t="array" ref="M141">IFERROR(_xlfn.IFS(G141&lt;=0.65,-50,G141&lt;=0.75,-25,G141&lt;=0.85,25,G141&lt;=0.95,50,G141&lt;=1.05,75,G141&lt;=1.15,100,G141&gt;1.15,125),"")</f>
        <v>75</v>
      </c>
    </row>
    <row r="142" spans="1:13" x14ac:dyDescent="0.2">
      <c r="A142" s="29">
        <v>104</v>
      </c>
      <c r="B142" s="29" t="s">
        <v>1964</v>
      </c>
      <c r="C142" s="29">
        <v>0.95499999999999996</v>
      </c>
      <c r="D142" s="29">
        <v>1.0449999999999999</v>
      </c>
      <c r="E142" s="29">
        <v>1.04</v>
      </c>
      <c r="F142" s="29" t="s">
        <v>1915</v>
      </c>
      <c r="G142" s="29">
        <v>1.0269999999999999</v>
      </c>
      <c r="H142" s="29">
        <v>1.04</v>
      </c>
      <c r="K142" s="29" cm="1">
        <f t="array" ref="K142">IFERROR(_xlfn.IFS(C142&lt;=0.65,-50,C142&lt;=0.75,-25,C142&lt;=0.85,25,C142&lt;=0.95,50,C142&lt;=1.05,75,C142&lt;=1.15,100,C142&gt;1.15,125),"")</f>
        <v>75</v>
      </c>
      <c r="L142" s="29" cm="1">
        <f t="array" ref="L142">IFERROR(_xlfn.IFS(F142&lt;=0.65,-50,F142&lt;=0.75,-25,F142&lt;=0.85,25,F142&lt;=0.95,50,F142&lt;=1.05,75,F142&lt;=1.15,100,F142&gt;1.15,125),"")</f>
        <v>125</v>
      </c>
      <c r="M142" s="29" cm="1">
        <f t="array" ref="M142">IFERROR(_xlfn.IFS(G142&lt;=0.65,-50,G142&lt;=0.75,-25,G142&lt;=0.85,25,G142&lt;=0.95,50,G142&lt;=1.05,75,G142&lt;=1.15,100,G142&gt;1.15,125),"")</f>
        <v>75</v>
      </c>
    </row>
    <row r="143" spans="1:13" x14ac:dyDescent="0.2">
      <c r="A143" s="29">
        <v>105</v>
      </c>
      <c r="B143" s="29" t="s">
        <v>1977</v>
      </c>
      <c r="C143" s="29">
        <v>0.95599999999999996</v>
      </c>
      <c r="D143" s="29">
        <v>0.88700000000000001</v>
      </c>
      <c r="E143" s="29">
        <v>0.89200000000000002</v>
      </c>
      <c r="F143" s="29" t="s">
        <v>1978</v>
      </c>
      <c r="G143" s="29">
        <v>0.92900000000000005</v>
      </c>
      <c r="H143" s="29">
        <v>1.0509999999999999</v>
      </c>
      <c r="K143" s="29" cm="1">
        <f t="array" ref="K143">IFERROR(_xlfn.IFS(C143&lt;=0.65,-50,C143&lt;=0.75,-25,C143&lt;=0.85,25,C143&lt;=0.95,50,C143&lt;=1.05,75,C143&lt;=1.15,100,C143&gt;1.15,125),"")</f>
        <v>75</v>
      </c>
      <c r="L143" s="29" cm="1">
        <f t="array" ref="L143">IFERROR(_xlfn.IFS(F143&lt;=0.65,-50,F143&lt;=0.75,-25,F143&lt;=0.85,25,F143&lt;=0.95,50,F143&lt;=1.05,75,F143&lt;=1.15,100,F143&gt;1.15,125),"")</f>
        <v>125</v>
      </c>
      <c r="M143" s="29" cm="1">
        <f t="array" ref="M143">IFERROR(_xlfn.IFS(G143&lt;=0.65,-50,G143&lt;=0.75,-25,G143&lt;=0.85,25,G143&lt;=0.95,50,G143&lt;=1.05,75,G143&lt;=1.15,100,G143&gt;1.15,125),"")</f>
        <v>50</v>
      </c>
    </row>
    <row r="144" spans="1:13" x14ac:dyDescent="0.2">
      <c r="A144" s="29">
        <v>106</v>
      </c>
      <c r="B144" s="29" t="s">
        <v>1981</v>
      </c>
      <c r="C144" s="29">
        <v>0.95699999999999996</v>
      </c>
      <c r="D144" s="29">
        <v>1.052</v>
      </c>
      <c r="E144" s="29">
        <v>0.94499999999999995</v>
      </c>
      <c r="F144" s="29" t="s">
        <v>1982</v>
      </c>
      <c r="G144" s="29">
        <v>0.93100000000000005</v>
      </c>
      <c r="H144" s="29">
        <v>1.022</v>
      </c>
      <c r="K144" s="29" cm="1">
        <f t="array" ref="K144">IFERROR(_xlfn.IFS(C144&lt;=0.65,-50,C144&lt;=0.75,-25,C144&lt;=0.85,25,C144&lt;=0.95,50,C144&lt;=1.05,75,C144&lt;=1.15,100,C144&gt;1.15,125),"")</f>
        <v>75</v>
      </c>
      <c r="L144" s="29" cm="1">
        <f t="array" ref="L144">IFERROR(_xlfn.IFS(F144&lt;=0.65,-50,F144&lt;=0.75,-25,F144&lt;=0.85,25,F144&lt;=0.95,50,F144&lt;=1.05,75,F144&lt;=1.15,100,F144&gt;1.15,125),"")</f>
        <v>125</v>
      </c>
      <c r="M144" s="29" cm="1">
        <f t="array" ref="M144">IFERROR(_xlfn.IFS(G144&lt;=0.65,-50,G144&lt;=0.75,-25,G144&lt;=0.85,25,G144&lt;=0.95,50,G144&lt;=1.05,75,G144&lt;=1.15,100,G144&gt;1.15,125),"")</f>
        <v>50</v>
      </c>
    </row>
    <row r="145" spans="1:13" x14ac:dyDescent="0.2">
      <c r="A145" s="29">
        <v>107</v>
      </c>
      <c r="B145" s="29" t="s">
        <v>1966</v>
      </c>
      <c r="C145" s="29">
        <v>0.95699999999999996</v>
      </c>
      <c r="D145" s="29">
        <v>0.91700000000000004</v>
      </c>
      <c r="E145" s="29">
        <v>1.0209999999999999</v>
      </c>
      <c r="F145" s="29" t="s">
        <v>2025</v>
      </c>
      <c r="G145" s="29">
        <v>1.0309999999999999</v>
      </c>
      <c r="H145" s="29">
        <v>0.95799999999999996</v>
      </c>
      <c r="K145" s="29" cm="1">
        <f t="array" ref="K145">IFERROR(_xlfn.IFS(C145&lt;=0.65,-50,C145&lt;=0.75,-25,C145&lt;=0.85,25,C145&lt;=0.95,50,C145&lt;=1.05,75,C145&lt;=1.15,100,C145&gt;1.15,125),"")</f>
        <v>75</v>
      </c>
      <c r="L145" s="29" cm="1">
        <f t="array" ref="L145">IFERROR(_xlfn.IFS(F145&lt;=0.65,-50,F145&lt;=0.75,-25,F145&lt;=0.85,25,F145&lt;=0.95,50,F145&lt;=1.05,75,F145&lt;=1.15,100,F145&gt;1.15,125),"")</f>
        <v>125</v>
      </c>
      <c r="M145" s="29" cm="1">
        <f t="array" ref="M145">IFERROR(_xlfn.IFS(G145&lt;=0.65,-50,G145&lt;=0.75,-25,G145&lt;=0.85,25,G145&lt;=0.95,50,G145&lt;=1.05,75,G145&lt;=1.15,100,G145&gt;1.15,125),"")</f>
        <v>75</v>
      </c>
    </row>
    <row r="146" spans="1:13" x14ac:dyDescent="0.2">
      <c r="A146" s="29">
        <v>108</v>
      </c>
      <c r="B146" s="29" t="s">
        <v>1979</v>
      </c>
      <c r="C146" s="29">
        <v>0.95699999999999996</v>
      </c>
      <c r="D146" s="29">
        <v>0.93700000000000006</v>
      </c>
      <c r="E146" s="29">
        <v>0.96199999999999997</v>
      </c>
      <c r="F146" s="29" t="s">
        <v>1980</v>
      </c>
      <c r="G146" s="29">
        <v>0.96799999999999997</v>
      </c>
      <c r="H146" s="29">
        <v>0.96699999999999997</v>
      </c>
      <c r="K146" s="29" cm="1">
        <f t="array" ref="K146">IFERROR(_xlfn.IFS(C146&lt;=0.65,-50,C146&lt;=0.75,-25,C146&lt;=0.85,25,C146&lt;=0.95,50,C146&lt;=1.05,75,C146&lt;=1.15,100,C146&gt;1.15,125),"")</f>
        <v>75</v>
      </c>
      <c r="L146" s="29" cm="1">
        <f t="array" ref="L146">IFERROR(_xlfn.IFS(F146&lt;=0.65,-50,F146&lt;=0.75,-25,F146&lt;=0.85,25,F146&lt;=0.95,50,F146&lt;=1.05,75,F146&lt;=1.15,100,F146&gt;1.15,125),"")</f>
        <v>125</v>
      </c>
      <c r="M146" s="29" cm="1">
        <f t="array" ref="M146">IFERROR(_xlfn.IFS(G146&lt;=0.65,-50,G146&lt;=0.75,-25,G146&lt;=0.85,25,G146&lt;=0.95,50,G146&lt;=1.05,75,G146&lt;=1.15,100,G146&gt;1.15,125),"")</f>
        <v>75</v>
      </c>
    </row>
    <row r="147" spans="1:13" x14ac:dyDescent="0.2">
      <c r="A147" s="29">
        <v>109</v>
      </c>
      <c r="B147" s="29" t="s">
        <v>1985</v>
      </c>
      <c r="C147" s="29">
        <v>0.95799999999999996</v>
      </c>
      <c r="D147" s="29">
        <v>0.81499999999999995</v>
      </c>
      <c r="E147" s="29">
        <v>0.72899999999999998</v>
      </c>
      <c r="F147" s="29" t="s">
        <v>1986</v>
      </c>
      <c r="G147" s="29">
        <v>1.022</v>
      </c>
      <c r="H147" s="29">
        <v>0.97299999999999998</v>
      </c>
      <c r="K147" s="29" cm="1">
        <f t="array" ref="K147">IFERROR(_xlfn.IFS(C147&lt;=0.65,-50,C147&lt;=0.75,-25,C147&lt;=0.85,25,C147&lt;=0.95,50,C147&lt;=1.05,75,C147&lt;=1.15,100,C147&gt;1.15,125),"")</f>
        <v>75</v>
      </c>
      <c r="L147" s="29" cm="1">
        <f t="array" ref="L147">IFERROR(_xlfn.IFS(F147&lt;=0.65,-50,F147&lt;=0.75,-25,F147&lt;=0.85,25,F147&lt;=0.95,50,F147&lt;=1.05,75,F147&lt;=1.15,100,F147&gt;1.15,125),"")</f>
        <v>125</v>
      </c>
      <c r="M147" s="29" cm="1">
        <f t="array" ref="M147">IFERROR(_xlfn.IFS(G147&lt;=0.65,-50,G147&lt;=0.75,-25,G147&lt;=0.85,25,G147&lt;=0.95,50,G147&lt;=1.05,75,G147&lt;=1.15,100,G147&gt;1.15,125),"")</f>
        <v>75</v>
      </c>
    </row>
    <row r="148" spans="1:13" x14ac:dyDescent="0.2">
      <c r="A148" s="29">
        <v>110</v>
      </c>
      <c r="B148" s="29" t="s">
        <v>1962</v>
      </c>
      <c r="C148" s="29">
        <v>0.95899999999999996</v>
      </c>
      <c r="D148" s="29">
        <v>1.0489999999999999</v>
      </c>
      <c r="E148" s="29">
        <v>1.0900000000000001</v>
      </c>
      <c r="F148" s="29" t="s">
        <v>1963</v>
      </c>
      <c r="G148" s="29">
        <v>1.0089999999999999</v>
      </c>
      <c r="H148" s="29">
        <v>0.97099999999999997</v>
      </c>
      <c r="K148" s="29" cm="1">
        <f t="array" ref="K148">IFERROR(_xlfn.IFS(C148&lt;=0.65,-50,C148&lt;=0.75,-25,C148&lt;=0.85,25,C148&lt;=0.95,50,C148&lt;=1.05,75,C148&lt;=1.15,100,C148&gt;1.15,125),"")</f>
        <v>75</v>
      </c>
      <c r="L148" s="29" cm="1">
        <f t="array" ref="L148">IFERROR(_xlfn.IFS(F148&lt;=0.65,-50,F148&lt;=0.75,-25,F148&lt;=0.85,25,F148&lt;=0.95,50,F148&lt;=1.05,75,F148&lt;=1.15,100,F148&gt;1.15,125),"")</f>
        <v>125</v>
      </c>
      <c r="M148" s="29" cm="1">
        <f t="array" ref="M148">IFERROR(_xlfn.IFS(G148&lt;=0.65,-50,G148&lt;=0.75,-25,G148&lt;=0.85,25,G148&lt;=0.95,50,G148&lt;=1.05,75,G148&lt;=1.15,100,G148&gt;1.15,125),"")</f>
        <v>75</v>
      </c>
    </row>
    <row r="149" spans="1:13" x14ac:dyDescent="0.2">
      <c r="A149" s="29">
        <v>111</v>
      </c>
      <c r="B149" s="29" t="s">
        <v>1989</v>
      </c>
      <c r="C149" s="29">
        <v>0.95899999999999996</v>
      </c>
      <c r="D149" s="29">
        <v>0.98299999999999998</v>
      </c>
      <c r="E149" s="29">
        <v>0.92900000000000005</v>
      </c>
      <c r="F149" s="29" t="s">
        <v>1990</v>
      </c>
      <c r="G149" s="29">
        <v>0.99099999999999999</v>
      </c>
      <c r="H149" s="29">
        <v>1.0449999999999999</v>
      </c>
      <c r="K149" s="29" cm="1">
        <f t="array" ref="K149">IFERROR(_xlfn.IFS(C149&lt;=0.65,-50,C149&lt;=0.75,-25,C149&lt;=0.85,25,C149&lt;=0.95,50,C149&lt;=1.05,75,C149&lt;=1.15,100,C149&gt;1.15,125),"")</f>
        <v>75</v>
      </c>
      <c r="L149" s="29" cm="1">
        <f t="array" ref="L149">IFERROR(_xlfn.IFS(F149&lt;=0.65,-50,F149&lt;=0.75,-25,F149&lt;=0.85,25,F149&lt;=0.95,50,F149&lt;=1.05,75,F149&lt;=1.15,100,F149&gt;1.15,125),"")</f>
        <v>125</v>
      </c>
      <c r="M149" s="29" cm="1">
        <f t="array" ref="M149">IFERROR(_xlfn.IFS(G149&lt;=0.65,-50,G149&lt;=0.75,-25,G149&lt;=0.85,25,G149&lt;=0.95,50,G149&lt;=1.05,75,G149&lt;=1.15,100,G149&gt;1.15,125),"")</f>
        <v>75</v>
      </c>
    </row>
    <row r="150" spans="1:13" x14ac:dyDescent="0.2">
      <c r="A150" s="29">
        <v>112</v>
      </c>
      <c r="B150" s="29" t="s">
        <v>1994</v>
      </c>
      <c r="C150" s="29">
        <v>0.96</v>
      </c>
      <c r="D150" s="29">
        <v>0.94499999999999995</v>
      </c>
      <c r="E150" s="29">
        <v>0.92</v>
      </c>
      <c r="F150" s="29" t="s">
        <v>2099</v>
      </c>
      <c r="G150" s="29">
        <v>1.032</v>
      </c>
      <c r="H150" s="29">
        <v>1.0369999999999999</v>
      </c>
      <c r="K150" s="29" cm="1">
        <f t="array" ref="K150">IFERROR(_xlfn.IFS(C150&lt;=0.65,-50,C150&lt;=0.75,-25,C150&lt;=0.85,25,C150&lt;=0.95,50,C150&lt;=1.05,75,C150&lt;=1.15,100,C150&gt;1.15,125),"")</f>
        <v>75</v>
      </c>
      <c r="L150" s="29" cm="1">
        <f t="array" ref="L150">IFERROR(_xlfn.IFS(F150&lt;=0.65,-50,F150&lt;=0.75,-25,F150&lt;=0.85,25,F150&lt;=0.95,50,F150&lt;=1.05,75,F150&lt;=1.15,100,F150&gt;1.15,125),"")</f>
        <v>125</v>
      </c>
      <c r="M150" s="29" cm="1">
        <f t="array" ref="M150">IFERROR(_xlfn.IFS(G150&lt;=0.65,-50,G150&lt;=0.75,-25,G150&lt;=0.85,25,G150&lt;=0.95,50,G150&lt;=1.05,75,G150&lt;=1.15,100,G150&gt;1.15,125),"")</f>
        <v>75</v>
      </c>
    </row>
    <row r="151" spans="1:13" x14ac:dyDescent="0.2">
      <c r="A151" s="29">
        <v>113</v>
      </c>
      <c r="B151" s="29" t="s">
        <v>2003</v>
      </c>
      <c r="C151" s="29">
        <v>0.96099999999999997</v>
      </c>
      <c r="D151" s="29">
        <v>0.88500000000000001</v>
      </c>
      <c r="E151" s="29">
        <v>0.88900000000000001</v>
      </c>
      <c r="F151" s="29" t="s">
        <v>2004</v>
      </c>
      <c r="G151" s="29">
        <v>1.06</v>
      </c>
      <c r="H151" s="29">
        <v>0.93400000000000005</v>
      </c>
      <c r="K151" s="29" cm="1">
        <f t="array" ref="K151">IFERROR(_xlfn.IFS(C151&lt;=0.65,-50,C151&lt;=0.75,-25,C151&lt;=0.85,25,C151&lt;=0.95,50,C151&lt;=1.05,75,C151&lt;=1.15,100,C151&gt;1.15,125),"")</f>
        <v>75</v>
      </c>
      <c r="L151" s="29" cm="1">
        <f t="array" ref="L151">IFERROR(_xlfn.IFS(F151&lt;=0.65,-50,F151&lt;=0.75,-25,F151&lt;=0.85,25,F151&lt;=0.95,50,F151&lt;=1.05,75,F151&lt;=1.15,100,F151&gt;1.15,125),"")</f>
        <v>125</v>
      </c>
      <c r="M151" s="29" cm="1">
        <f t="array" ref="M151">IFERROR(_xlfn.IFS(G151&lt;=0.65,-50,G151&lt;=0.75,-25,G151&lt;=0.85,25,G151&lt;=0.95,50,G151&lt;=1.05,75,G151&lt;=1.15,100,G151&gt;1.15,125),"")</f>
        <v>100</v>
      </c>
    </row>
    <row r="152" spans="1:13" x14ac:dyDescent="0.2">
      <c r="A152" s="29">
        <v>114</v>
      </c>
      <c r="B152" s="29" t="s">
        <v>1984</v>
      </c>
      <c r="C152" s="29">
        <v>0.96099999999999997</v>
      </c>
      <c r="D152" s="29">
        <v>1.0409999999999999</v>
      </c>
      <c r="E152" s="29">
        <v>1.008</v>
      </c>
      <c r="F152" s="29" t="s">
        <v>1980</v>
      </c>
      <c r="G152" s="29">
        <v>0.98399999999999999</v>
      </c>
      <c r="H152" s="29">
        <v>1.002</v>
      </c>
      <c r="K152" s="29" cm="1">
        <f t="array" ref="K152">IFERROR(_xlfn.IFS(C152&lt;=0.65,-50,C152&lt;=0.75,-25,C152&lt;=0.85,25,C152&lt;=0.95,50,C152&lt;=1.05,75,C152&lt;=1.15,100,C152&gt;1.15,125),"")</f>
        <v>75</v>
      </c>
      <c r="L152" s="29" cm="1">
        <f t="array" ref="L152">IFERROR(_xlfn.IFS(F152&lt;=0.65,-50,F152&lt;=0.75,-25,F152&lt;=0.85,25,F152&lt;=0.95,50,F152&lt;=1.05,75,F152&lt;=1.15,100,F152&gt;1.15,125),"")</f>
        <v>125</v>
      </c>
      <c r="M152" s="29" cm="1">
        <f t="array" ref="M152">IFERROR(_xlfn.IFS(G152&lt;=0.65,-50,G152&lt;=0.75,-25,G152&lt;=0.85,25,G152&lt;=0.95,50,G152&lt;=1.05,75,G152&lt;=1.15,100,G152&gt;1.15,125),"")</f>
        <v>75</v>
      </c>
    </row>
    <row r="153" spans="1:13" x14ac:dyDescent="0.2">
      <c r="A153" s="29">
        <v>115</v>
      </c>
      <c r="B153" s="29" t="s">
        <v>1993</v>
      </c>
      <c r="C153" s="29">
        <v>0.96299999999999997</v>
      </c>
      <c r="D153" s="29">
        <v>0.93400000000000005</v>
      </c>
      <c r="E153" s="29">
        <v>1.028</v>
      </c>
      <c r="F153" s="29" t="s">
        <v>1913</v>
      </c>
      <c r="G153" s="29">
        <v>1.099</v>
      </c>
      <c r="H153" s="29">
        <v>0.94499999999999995</v>
      </c>
      <c r="K153" s="29" cm="1">
        <f t="array" ref="K153">IFERROR(_xlfn.IFS(C153&lt;=0.65,-50,C153&lt;=0.75,-25,C153&lt;=0.85,25,C153&lt;=0.95,50,C153&lt;=1.05,75,C153&lt;=1.15,100,C153&gt;1.15,125),"")</f>
        <v>75</v>
      </c>
      <c r="L153" s="29" cm="1">
        <f t="array" ref="L153">IFERROR(_xlfn.IFS(F153&lt;=0.65,-50,F153&lt;=0.75,-25,F153&lt;=0.85,25,F153&lt;=0.95,50,F153&lt;=1.05,75,F153&lt;=1.15,100,F153&gt;1.15,125),"")</f>
        <v>125</v>
      </c>
      <c r="M153" s="29" cm="1">
        <f t="array" ref="M153">IFERROR(_xlfn.IFS(G153&lt;=0.65,-50,G153&lt;=0.75,-25,G153&lt;=0.85,25,G153&lt;=0.95,50,G153&lt;=1.05,75,G153&lt;=1.15,100,G153&gt;1.15,125),"")</f>
        <v>100</v>
      </c>
    </row>
    <row r="154" spans="1:13" x14ac:dyDescent="0.2">
      <c r="A154" s="29">
        <v>116</v>
      </c>
      <c r="B154" s="29" t="s">
        <v>1991</v>
      </c>
      <c r="C154" s="29">
        <v>0.96299999999999997</v>
      </c>
      <c r="D154" s="29">
        <v>0.90900000000000003</v>
      </c>
      <c r="E154" s="29">
        <v>0.97199999999999998</v>
      </c>
      <c r="F154" s="29" t="s">
        <v>1992</v>
      </c>
      <c r="G154" s="29">
        <v>0.98499999999999999</v>
      </c>
      <c r="H154" s="29">
        <v>0.998</v>
      </c>
      <c r="K154" s="29" cm="1">
        <f t="array" ref="K154">IFERROR(_xlfn.IFS(C154&lt;=0.65,-50,C154&lt;=0.75,-25,C154&lt;=0.85,25,C154&lt;=0.95,50,C154&lt;=1.05,75,C154&lt;=1.15,100,C154&gt;1.15,125),"")</f>
        <v>75</v>
      </c>
      <c r="L154" s="29" cm="1">
        <f t="array" ref="L154">IFERROR(_xlfn.IFS(F154&lt;=0.65,-50,F154&lt;=0.75,-25,F154&lt;=0.85,25,F154&lt;=0.95,50,F154&lt;=1.05,75,F154&lt;=1.15,100,F154&gt;1.15,125),"")</f>
        <v>125</v>
      </c>
      <c r="M154" s="29" cm="1">
        <f t="array" ref="M154">IFERROR(_xlfn.IFS(G154&lt;=0.65,-50,G154&lt;=0.75,-25,G154&lt;=0.85,25,G154&lt;=0.95,50,G154&lt;=1.05,75,G154&lt;=1.15,100,G154&gt;1.15,125),"")</f>
        <v>75</v>
      </c>
    </row>
    <row r="155" spans="1:13" x14ac:dyDescent="0.2">
      <c r="A155" s="29">
        <v>117</v>
      </c>
      <c r="B155" s="29" t="s">
        <v>1987</v>
      </c>
      <c r="C155" s="29">
        <v>0.96299999999999997</v>
      </c>
      <c r="D155" s="29">
        <v>0.85399999999999998</v>
      </c>
      <c r="E155" s="29">
        <v>1.0289999999999999</v>
      </c>
      <c r="F155" s="29" t="s">
        <v>1882</v>
      </c>
      <c r="G155" s="29">
        <v>1.042</v>
      </c>
      <c r="H155" s="29">
        <v>1.0109999999999999</v>
      </c>
      <c r="K155" s="29" cm="1">
        <f t="array" ref="K155">IFERROR(_xlfn.IFS(C155&lt;=0.65,-50,C155&lt;=0.75,-25,C155&lt;=0.85,25,C155&lt;=0.95,50,C155&lt;=1.05,75,C155&lt;=1.15,100,C155&gt;1.15,125),"")</f>
        <v>75</v>
      </c>
      <c r="L155" s="29" cm="1">
        <f t="array" ref="L155">IFERROR(_xlfn.IFS(F155&lt;=0.65,-50,F155&lt;=0.75,-25,F155&lt;=0.85,25,F155&lt;=0.95,50,F155&lt;=1.05,75,F155&lt;=1.15,100,F155&gt;1.15,125),"")</f>
        <v>125</v>
      </c>
      <c r="M155" s="29" cm="1">
        <f t="array" ref="M155">IFERROR(_xlfn.IFS(G155&lt;=0.65,-50,G155&lt;=0.75,-25,G155&lt;=0.85,25,G155&lt;=0.95,50,G155&lt;=1.05,75,G155&lt;=1.15,100,G155&gt;1.15,125),"")</f>
        <v>75</v>
      </c>
    </row>
    <row r="156" spans="1:13" x14ac:dyDescent="0.2">
      <c r="A156" s="29">
        <v>118</v>
      </c>
      <c r="B156" s="29" t="s">
        <v>1988</v>
      </c>
      <c r="C156" s="29">
        <v>0.96499999999999997</v>
      </c>
      <c r="D156" s="29">
        <v>0.97499999999999998</v>
      </c>
      <c r="E156" s="29">
        <v>1.036</v>
      </c>
      <c r="F156" s="29" t="s">
        <v>2000</v>
      </c>
      <c r="G156" s="29">
        <v>1.018</v>
      </c>
      <c r="H156" s="29">
        <v>0.97799999999999998</v>
      </c>
      <c r="K156" s="29" cm="1">
        <f t="array" ref="K156">IFERROR(_xlfn.IFS(C156&lt;=0.65,-50,C156&lt;=0.75,-25,C156&lt;=0.85,25,C156&lt;=0.95,50,C156&lt;=1.05,75,C156&lt;=1.15,100,C156&gt;1.15,125),"")</f>
        <v>75</v>
      </c>
      <c r="L156" s="29" cm="1">
        <f t="array" ref="L156">IFERROR(_xlfn.IFS(F156&lt;=0.65,-50,F156&lt;=0.75,-25,F156&lt;=0.85,25,F156&lt;=0.95,50,F156&lt;=1.05,75,F156&lt;=1.15,100,F156&gt;1.15,125),"")</f>
        <v>125</v>
      </c>
      <c r="M156" s="29" cm="1">
        <f t="array" ref="M156">IFERROR(_xlfn.IFS(G156&lt;=0.65,-50,G156&lt;=0.75,-25,G156&lt;=0.85,25,G156&lt;=0.95,50,G156&lt;=1.05,75,G156&lt;=1.15,100,G156&gt;1.15,125),"")</f>
        <v>75</v>
      </c>
    </row>
    <row r="157" spans="1:13" x14ac:dyDescent="0.2">
      <c r="A157" s="29">
        <v>119</v>
      </c>
      <c r="B157" s="29" t="s">
        <v>1997</v>
      </c>
      <c r="C157" s="29">
        <v>0.96499999999999997</v>
      </c>
      <c r="D157" s="29">
        <v>0.86499999999999999</v>
      </c>
      <c r="E157" s="29">
        <v>0.90900000000000003</v>
      </c>
      <c r="F157" s="29" t="s">
        <v>1998</v>
      </c>
      <c r="G157" s="29">
        <v>0.99</v>
      </c>
      <c r="H157" s="29">
        <v>0.92200000000000004</v>
      </c>
      <c r="K157" s="29" cm="1">
        <f t="array" ref="K157">IFERROR(_xlfn.IFS(C157&lt;=0.65,-50,C157&lt;=0.75,-25,C157&lt;=0.85,25,C157&lt;=0.95,50,C157&lt;=1.05,75,C157&lt;=1.15,100,C157&gt;1.15,125),"")</f>
        <v>75</v>
      </c>
      <c r="L157" s="29" cm="1">
        <f t="array" ref="L157">IFERROR(_xlfn.IFS(F157&lt;=0.65,-50,F157&lt;=0.75,-25,F157&lt;=0.85,25,F157&lt;=0.95,50,F157&lt;=1.05,75,F157&lt;=1.15,100,F157&gt;1.15,125),"")</f>
        <v>125</v>
      </c>
      <c r="M157" s="29" cm="1">
        <f t="array" ref="M157">IFERROR(_xlfn.IFS(G157&lt;=0.65,-50,G157&lt;=0.75,-25,G157&lt;=0.85,25,G157&lt;=0.95,50,G157&lt;=1.05,75,G157&lt;=1.15,100,G157&gt;1.15,125),"")</f>
        <v>75</v>
      </c>
    </row>
    <row r="158" spans="1:13" x14ac:dyDescent="0.2">
      <c r="A158" s="29">
        <v>120</v>
      </c>
      <c r="B158" s="29" t="s">
        <v>1999</v>
      </c>
      <c r="C158" s="29">
        <v>0.96499999999999997</v>
      </c>
      <c r="D158" s="29">
        <v>1.085</v>
      </c>
      <c r="E158" s="29">
        <v>1.177</v>
      </c>
      <c r="F158" s="29" t="s">
        <v>2000</v>
      </c>
      <c r="G158" s="29">
        <v>1.034</v>
      </c>
      <c r="H158" s="29">
        <v>0.98399999999999999</v>
      </c>
      <c r="K158" s="29" cm="1">
        <f t="array" ref="K158">IFERROR(_xlfn.IFS(C158&lt;=0.65,-50,C158&lt;=0.75,-25,C158&lt;=0.85,25,C158&lt;=0.95,50,C158&lt;=1.05,75,C158&lt;=1.15,100,C158&gt;1.15,125),"")</f>
        <v>75</v>
      </c>
      <c r="L158" s="29" cm="1">
        <f t="array" ref="L158">IFERROR(_xlfn.IFS(F158&lt;=0.65,-50,F158&lt;=0.75,-25,F158&lt;=0.85,25,F158&lt;=0.95,50,F158&lt;=1.05,75,F158&lt;=1.15,100,F158&gt;1.15,125),"")</f>
        <v>125</v>
      </c>
      <c r="M158" s="29" cm="1">
        <f t="array" ref="M158">IFERROR(_xlfn.IFS(G158&lt;=0.65,-50,G158&lt;=0.75,-25,G158&lt;=0.85,25,G158&lt;=0.95,50,G158&lt;=1.05,75,G158&lt;=1.15,100,G158&gt;1.15,125),"")</f>
        <v>75</v>
      </c>
    </row>
    <row r="159" spans="1:13" x14ac:dyDescent="0.2">
      <c r="A159" s="29">
        <v>121</v>
      </c>
      <c r="B159" s="29" t="s">
        <v>2011</v>
      </c>
      <c r="C159" s="29">
        <v>0.96599999999999997</v>
      </c>
      <c r="D159" s="29">
        <v>1.0129999999999999</v>
      </c>
      <c r="E159" s="29">
        <v>0.92300000000000004</v>
      </c>
      <c r="F159" s="29" t="s">
        <v>1990</v>
      </c>
      <c r="G159" s="29">
        <v>1.01</v>
      </c>
      <c r="H159" s="29">
        <v>0.95899999999999996</v>
      </c>
      <c r="K159" s="29" cm="1">
        <f t="array" ref="K159">IFERROR(_xlfn.IFS(C159&lt;=0.65,-50,C159&lt;=0.75,-25,C159&lt;=0.85,25,C159&lt;=0.95,50,C159&lt;=1.05,75,C159&lt;=1.15,100,C159&gt;1.15,125),"")</f>
        <v>75</v>
      </c>
      <c r="L159" s="29" cm="1">
        <f t="array" ref="L159">IFERROR(_xlfn.IFS(F159&lt;=0.65,-50,F159&lt;=0.75,-25,F159&lt;=0.85,25,F159&lt;=0.95,50,F159&lt;=1.05,75,F159&lt;=1.15,100,F159&gt;1.15,125),"")</f>
        <v>125</v>
      </c>
      <c r="M159" s="29" cm="1">
        <f t="array" ref="M159">IFERROR(_xlfn.IFS(G159&lt;=0.65,-50,G159&lt;=0.75,-25,G159&lt;=0.85,25,G159&lt;=0.95,50,G159&lt;=1.05,75,G159&lt;=1.15,100,G159&gt;1.15,125),"")</f>
        <v>75</v>
      </c>
    </row>
    <row r="160" spans="1:13" x14ac:dyDescent="0.2">
      <c r="A160" s="29">
        <v>122</v>
      </c>
      <c r="B160" s="29" t="s">
        <v>1976</v>
      </c>
      <c r="C160" s="29">
        <v>0.96799999999999997</v>
      </c>
      <c r="D160" s="29">
        <v>1.1259999999999999</v>
      </c>
      <c r="E160" s="29">
        <v>1.139</v>
      </c>
      <c r="F160" s="29" t="s">
        <v>1970</v>
      </c>
      <c r="G160" s="29">
        <v>0.97299999999999998</v>
      </c>
      <c r="H160" s="29">
        <v>1.026</v>
      </c>
      <c r="K160" s="29" cm="1">
        <f t="array" ref="K160">IFERROR(_xlfn.IFS(C160&lt;=0.65,-50,C160&lt;=0.75,-25,C160&lt;=0.85,25,C160&lt;=0.95,50,C160&lt;=1.05,75,C160&lt;=1.15,100,C160&gt;1.15,125),"")</f>
        <v>75</v>
      </c>
      <c r="L160" s="29" cm="1">
        <f t="array" ref="L160">IFERROR(_xlfn.IFS(F160&lt;=0.65,-50,F160&lt;=0.75,-25,F160&lt;=0.85,25,F160&lt;=0.95,50,F160&lt;=1.05,75,F160&lt;=1.15,100,F160&gt;1.15,125),"")</f>
        <v>125</v>
      </c>
      <c r="M160" s="29" cm="1">
        <f t="array" ref="M160">IFERROR(_xlfn.IFS(G160&lt;=0.65,-50,G160&lt;=0.75,-25,G160&lt;=0.85,25,G160&lt;=0.95,50,G160&lt;=1.05,75,G160&lt;=1.15,100,G160&gt;1.15,125),"")</f>
        <v>75</v>
      </c>
    </row>
    <row r="161" spans="1:13" x14ac:dyDescent="0.2">
      <c r="A161" s="29">
        <v>123</v>
      </c>
      <c r="B161" s="29" t="s">
        <v>2006</v>
      </c>
      <c r="C161" s="29">
        <v>0.96799999999999997</v>
      </c>
      <c r="D161" s="29">
        <v>0.94899999999999995</v>
      </c>
      <c r="E161" s="29">
        <v>1.0680000000000001</v>
      </c>
      <c r="F161" s="29" t="s">
        <v>2007</v>
      </c>
      <c r="G161" s="29">
        <v>1.012</v>
      </c>
      <c r="H161" s="29">
        <v>0.98799999999999999</v>
      </c>
      <c r="K161" s="29" cm="1">
        <f t="array" ref="K161">IFERROR(_xlfn.IFS(C161&lt;=0.65,-50,C161&lt;=0.75,-25,C161&lt;=0.85,25,C161&lt;=0.95,50,C161&lt;=1.05,75,C161&lt;=1.15,100,C161&gt;1.15,125),"")</f>
        <v>75</v>
      </c>
      <c r="L161" s="29" cm="1">
        <f t="array" ref="L161">IFERROR(_xlfn.IFS(F161&lt;=0.65,-50,F161&lt;=0.75,-25,F161&lt;=0.85,25,F161&lt;=0.95,50,F161&lt;=1.05,75,F161&lt;=1.15,100,F161&gt;1.15,125),"")</f>
        <v>125</v>
      </c>
      <c r="M161" s="29" cm="1">
        <f t="array" ref="M161">IFERROR(_xlfn.IFS(G161&lt;=0.65,-50,G161&lt;=0.75,-25,G161&lt;=0.85,25,G161&lt;=0.95,50,G161&lt;=1.05,75,G161&lt;=1.15,100,G161&gt;1.15,125),"")</f>
        <v>75</v>
      </c>
    </row>
    <row r="162" spans="1:13" x14ac:dyDescent="0.2">
      <c r="A162" s="29">
        <v>124</v>
      </c>
      <c r="B162" s="29" t="s">
        <v>2009</v>
      </c>
      <c r="C162" s="29">
        <v>0.96899999999999997</v>
      </c>
      <c r="D162" s="29">
        <v>0.95199999999999996</v>
      </c>
      <c r="E162" s="29">
        <v>0.76100000000000001</v>
      </c>
      <c r="F162" s="29" t="s">
        <v>2010</v>
      </c>
      <c r="G162" s="29">
        <v>0.95399999999999996</v>
      </c>
      <c r="H162" s="29">
        <v>0.95799999999999996</v>
      </c>
      <c r="K162" s="29" cm="1">
        <f t="array" ref="K162">IFERROR(_xlfn.IFS(C162&lt;=0.65,-50,C162&lt;=0.75,-25,C162&lt;=0.85,25,C162&lt;=0.95,50,C162&lt;=1.05,75,C162&lt;=1.15,100,C162&gt;1.15,125),"")</f>
        <v>75</v>
      </c>
      <c r="L162" s="29" cm="1">
        <f t="array" ref="L162">IFERROR(_xlfn.IFS(F162&lt;=0.65,-50,F162&lt;=0.75,-25,F162&lt;=0.85,25,F162&lt;=0.95,50,F162&lt;=1.05,75,F162&lt;=1.15,100,F162&gt;1.15,125),"")</f>
        <v>125</v>
      </c>
      <c r="M162" s="29" cm="1">
        <f t="array" ref="M162">IFERROR(_xlfn.IFS(G162&lt;=0.65,-50,G162&lt;=0.75,-25,G162&lt;=0.85,25,G162&lt;=0.95,50,G162&lt;=1.05,75,G162&lt;=1.15,100,G162&gt;1.15,125),"")</f>
        <v>75</v>
      </c>
    </row>
    <row r="163" spans="1:13" x14ac:dyDescent="0.2">
      <c r="A163" s="29">
        <v>125</v>
      </c>
      <c r="B163" s="29" t="s">
        <v>2008</v>
      </c>
      <c r="C163" s="29">
        <v>0.96899999999999997</v>
      </c>
      <c r="D163" s="29">
        <v>0.95899999999999996</v>
      </c>
      <c r="E163" s="29">
        <v>0.97699999999999998</v>
      </c>
      <c r="F163" s="29" t="s">
        <v>2028</v>
      </c>
      <c r="G163" s="29">
        <v>1.0269999999999999</v>
      </c>
      <c r="H163" s="29">
        <v>0.999</v>
      </c>
      <c r="K163" s="29" cm="1">
        <f t="array" ref="K163">IFERROR(_xlfn.IFS(C163&lt;=0.65,-50,C163&lt;=0.75,-25,C163&lt;=0.85,25,C163&lt;=0.95,50,C163&lt;=1.05,75,C163&lt;=1.15,100,C163&gt;1.15,125),"")</f>
        <v>75</v>
      </c>
      <c r="L163" s="29" cm="1">
        <f t="array" ref="L163">IFERROR(_xlfn.IFS(F163&lt;=0.65,-50,F163&lt;=0.75,-25,F163&lt;=0.85,25,F163&lt;=0.95,50,F163&lt;=1.05,75,F163&lt;=1.15,100,F163&gt;1.15,125),"")</f>
        <v>125</v>
      </c>
      <c r="M163" s="29" cm="1">
        <f t="array" ref="M163">IFERROR(_xlfn.IFS(G163&lt;=0.65,-50,G163&lt;=0.75,-25,G163&lt;=0.85,25,G163&lt;=0.95,50,G163&lt;=1.05,75,G163&lt;=1.15,100,G163&gt;1.15,125),"")</f>
        <v>75</v>
      </c>
    </row>
    <row r="164" spans="1:13" x14ac:dyDescent="0.2">
      <c r="A164" s="29">
        <v>126</v>
      </c>
      <c r="B164" s="29" t="s">
        <v>1973</v>
      </c>
      <c r="C164" s="29">
        <v>0.96899999999999997</v>
      </c>
      <c r="D164" s="29">
        <v>0.997</v>
      </c>
      <c r="E164" s="29">
        <v>1.1779999999999999</v>
      </c>
      <c r="F164" s="29" t="s">
        <v>1974</v>
      </c>
      <c r="G164" s="29">
        <v>1.016</v>
      </c>
      <c r="H164" s="29">
        <v>1.004</v>
      </c>
      <c r="K164" s="29" cm="1">
        <f t="array" ref="K164">IFERROR(_xlfn.IFS(C164&lt;=0.65,-50,C164&lt;=0.75,-25,C164&lt;=0.85,25,C164&lt;=0.95,50,C164&lt;=1.05,75,C164&lt;=1.15,100,C164&gt;1.15,125),"")</f>
        <v>75</v>
      </c>
      <c r="L164" s="29" cm="1">
        <f t="array" ref="L164">IFERROR(_xlfn.IFS(F164&lt;=0.65,-50,F164&lt;=0.75,-25,F164&lt;=0.85,25,F164&lt;=0.95,50,F164&lt;=1.05,75,F164&lt;=1.15,100,F164&gt;1.15,125),"")</f>
        <v>125</v>
      </c>
      <c r="M164" s="29" cm="1">
        <f t="array" ref="M164">IFERROR(_xlfn.IFS(G164&lt;=0.65,-50,G164&lt;=0.75,-25,G164&lt;=0.85,25,G164&lt;=0.95,50,G164&lt;=1.05,75,G164&lt;=1.15,100,G164&gt;1.15,125),"")</f>
        <v>75</v>
      </c>
    </row>
    <row r="165" spans="1:13" x14ac:dyDescent="0.2">
      <c r="A165" s="29">
        <v>127</v>
      </c>
      <c r="B165" s="29" t="s">
        <v>1995</v>
      </c>
      <c r="C165" s="29">
        <v>0.96899999999999997</v>
      </c>
      <c r="D165" s="29">
        <v>0.97099999999999997</v>
      </c>
      <c r="E165" s="29">
        <v>1.028</v>
      </c>
      <c r="F165" s="29" t="s">
        <v>1996</v>
      </c>
      <c r="G165" s="29">
        <v>0.97099999999999997</v>
      </c>
      <c r="H165" s="29">
        <v>1.014</v>
      </c>
      <c r="K165" s="29" cm="1">
        <f t="array" ref="K165">IFERROR(_xlfn.IFS(C165&lt;=0.65,-50,C165&lt;=0.75,-25,C165&lt;=0.85,25,C165&lt;=0.95,50,C165&lt;=1.05,75,C165&lt;=1.15,100,C165&gt;1.15,125),"")</f>
        <v>75</v>
      </c>
      <c r="L165" s="29" cm="1">
        <f t="array" ref="L165">IFERROR(_xlfn.IFS(F165&lt;=0.65,-50,F165&lt;=0.75,-25,F165&lt;=0.85,25,F165&lt;=0.95,50,F165&lt;=1.05,75,F165&lt;=1.15,100,F165&gt;1.15,125),"")</f>
        <v>125</v>
      </c>
      <c r="M165" s="29" cm="1">
        <f t="array" ref="M165">IFERROR(_xlfn.IFS(G165&lt;=0.65,-50,G165&lt;=0.75,-25,G165&lt;=0.85,25,G165&lt;=0.95,50,G165&lt;=1.05,75,G165&lt;=1.15,100,G165&gt;1.15,125),"")</f>
        <v>75</v>
      </c>
    </row>
    <row r="166" spans="1:13" x14ac:dyDescent="0.2">
      <c r="A166" s="29">
        <v>128</v>
      </c>
      <c r="B166" s="29" t="s">
        <v>2033</v>
      </c>
      <c r="C166" s="29">
        <v>0.97099999999999997</v>
      </c>
      <c r="D166" s="29">
        <v>0.86099999999999999</v>
      </c>
      <c r="E166" s="29">
        <v>0.86899999999999999</v>
      </c>
      <c r="F166" s="29" t="s">
        <v>2034</v>
      </c>
      <c r="G166" s="29">
        <v>0.92700000000000005</v>
      </c>
      <c r="H166" s="29">
        <v>0.95599999999999996</v>
      </c>
      <c r="K166" s="29" cm="1">
        <f t="array" ref="K166">IFERROR(_xlfn.IFS(C166&lt;=0.65,-50,C166&lt;=0.75,-25,C166&lt;=0.85,25,C166&lt;=0.95,50,C166&lt;=1.05,75,C166&lt;=1.15,100,C166&gt;1.15,125),"")</f>
        <v>75</v>
      </c>
      <c r="L166" s="29" cm="1">
        <f t="array" ref="L166">IFERROR(_xlfn.IFS(F166&lt;=0.65,-50,F166&lt;=0.75,-25,F166&lt;=0.85,25,F166&lt;=0.95,50,F166&lt;=1.05,75,F166&lt;=1.15,100,F166&gt;1.15,125),"")</f>
        <v>125</v>
      </c>
      <c r="M166" s="29" cm="1">
        <f t="array" ref="M166">IFERROR(_xlfn.IFS(G166&lt;=0.65,-50,G166&lt;=0.75,-25,G166&lt;=0.85,25,G166&lt;=0.95,50,G166&lt;=1.05,75,G166&lt;=1.15,100,G166&gt;1.15,125),"")</f>
        <v>50</v>
      </c>
    </row>
    <row r="167" spans="1:13" x14ac:dyDescent="0.2">
      <c r="A167" s="29">
        <v>129</v>
      </c>
      <c r="B167" s="29" t="s">
        <v>2013</v>
      </c>
      <c r="C167" s="29">
        <v>0.97099999999999997</v>
      </c>
      <c r="D167" s="29">
        <v>0.95699999999999996</v>
      </c>
      <c r="E167" s="29">
        <v>0.97499999999999998</v>
      </c>
      <c r="F167" s="29" t="s">
        <v>2000</v>
      </c>
      <c r="G167" s="29">
        <v>1.0429999999999999</v>
      </c>
      <c r="H167" s="29">
        <v>0.93899999999999995</v>
      </c>
      <c r="K167" s="29" cm="1">
        <f t="array" ref="K167">IFERROR(_xlfn.IFS(C167&lt;=0.65,-50,C167&lt;=0.75,-25,C167&lt;=0.85,25,C167&lt;=0.95,50,C167&lt;=1.05,75,C167&lt;=1.15,100,C167&gt;1.15,125),"")</f>
        <v>75</v>
      </c>
      <c r="L167" s="29" cm="1">
        <f t="array" ref="L167">IFERROR(_xlfn.IFS(F167&lt;=0.65,-50,F167&lt;=0.75,-25,F167&lt;=0.85,25,F167&lt;=0.95,50,F167&lt;=1.05,75,F167&lt;=1.15,100,F167&gt;1.15,125),"")</f>
        <v>125</v>
      </c>
      <c r="M167" s="29" cm="1">
        <f t="array" ref="M167">IFERROR(_xlfn.IFS(G167&lt;=0.65,-50,G167&lt;=0.75,-25,G167&lt;=0.85,25,G167&lt;=0.95,50,G167&lt;=1.05,75,G167&lt;=1.15,100,G167&gt;1.15,125),"")</f>
        <v>75</v>
      </c>
    </row>
    <row r="168" spans="1:13" x14ac:dyDescent="0.2">
      <c r="A168" s="29">
        <v>130</v>
      </c>
      <c r="B168" s="29" t="s">
        <v>2016</v>
      </c>
      <c r="C168" s="29">
        <v>0.97199999999999998</v>
      </c>
      <c r="D168" s="29">
        <v>0.97099999999999997</v>
      </c>
      <c r="E168" s="29">
        <v>0.95799999999999996</v>
      </c>
      <c r="F168" s="29" t="s">
        <v>2017</v>
      </c>
      <c r="G168" s="29">
        <v>0.98</v>
      </c>
      <c r="H168" s="29">
        <v>1.018</v>
      </c>
      <c r="K168" s="29" cm="1">
        <f t="array" ref="K168">IFERROR(_xlfn.IFS(C168&lt;=0.65,-50,C168&lt;=0.75,-25,C168&lt;=0.85,25,C168&lt;=0.95,50,C168&lt;=1.05,75,C168&lt;=1.15,100,C168&gt;1.15,125),"")</f>
        <v>75</v>
      </c>
      <c r="L168" s="29" cm="1">
        <f t="array" ref="L168">IFERROR(_xlfn.IFS(F168&lt;=0.65,-50,F168&lt;=0.75,-25,F168&lt;=0.85,25,F168&lt;=0.95,50,F168&lt;=1.05,75,F168&lt;=1.15,100,F168&gt;1.15,125),"")</f>
        <v>125</v>
      </c>
      <c r="M168" s="29" cm="1">
        <f t="array" ref="M168">IFERROR(_xlfn.IFS(G168&lt;=0.65,-50,G168&lt;=0.75,-25,G168&lt;=0.85,25,G168&lt;=0.95,50,G168&lt;=1.05,75,G168&lt;=1.15,100,G168&gt;1.15,125),"")</f>
        <v>75</v>
      </c>
    </row>
    <row r="169" spans="1:13" x14ac:dyDescent="0.2">
      <c r="A169" s="29">
        <v>131</v>
      </c>
      <c r="B169" s="29" t="s">
        <v>2014</v>
      </c>
      <c r="C169" s="29">
        <v>0.97199999999999998</v>
      </c>
      <c r="D169" s="29">
        <v>1.02</v>
      </c>
      <c r="E169" s="29">
        <v>0.92800000000000005</v>
      </c>
      <c r="F169" s="29" t="s">
        <v>2015</v>
      </c>
      <c r="G169" s="29">
        <v>1.054</v>
      </c>
      <c r="H169" s="29">
        <v>0.995</v>
      </c>
      <c r="K169" s="29" cm="1">
        <f t="array" ref="K169">IFERROR(_xlfn.IFS(C169&lt;=0.65,-50,C169&lt;=0.75,-25,C169&lt;=0.85,25,C169&lt;=0.95,50,C169&lt;=1.05,75,C169&lt;=1.15,100,C169&gt;1.15,125),"")</f>
        <v>75</v>
      </c>
      <c r="L169" s="29" cm="1">
        <f t="array" ref="L169">IFERROR(_xlfn.IFS(F169&lt;=0.65,-50,F169&lt;=0.75,-25,F169&lt;=0.85,25,F169&lt;=0.95,50,F169&lt;=1.05,75,F169&lt;=1.15,100,F169&gt;1.15,125),"")</f>
        <v>125</v>
      </c>
      <c r="M169" s="29" cm="1">
        <f t="array" ref="M169">IFERROR(_xlfn.IFS(G169&lt;=0.65,-50,G169&lt;=0.75,-25,G169&lt;=0.85,25,G169&lt;=0.95,50,G169&lt;=1.05,75,G169&lt;=1.15,100,G169&gt;1.15,125),"")</f>
        <v>100</v>
      </c>
    </row>
    <row r="170" spans="1:13" x14ac:dyDescent="0.2">
      <c r="A170" s="29">
        <v>132</v>
      </c>
      <c r="B170" s="29" t="s">
        <v>2065</v>
      </c>
      <c r="C170" s="29">
        <v>0.97299999999999998</v>
      </c>
      <c r="D170" s="29">
        <v>0.96</v>
      </c>
      <c r="E170" s="29">
        <v>0.80400000000000005</v>
      </c>
      <c r="F170" s="29" t="s">
        <v>1882</v>
      </c>
      <c r="G170" s="29">
        <v>1.008</v>
      </c>
      <c r="H170" s="29">
        <v>1.0900000000000001</v>
      </c>
      <c r="K170" s="29" cm="1">
        <f t="array" ref="K170">IFERROR(_xlfn.IFS(C170&lt;=0.65,-50,C170&lt;=0.75,-25,C170&lt;=0.85,25,C170&lt;=0.95,50,C170&lt;=1.05,75,C170&lt;=1.15,100,C170&gt;1.15,125),"")</f>
        <v>75</v>
      </c>
      <c r="L170" s="29" cm="1">
        <f t="array" ref="L170">IFERROR(_xlfn.IFS(F170&lt;=0.65,-50,F170&lt;=0.75,-25,F170&lt;=0.85,25,F170&lt;=0.95,50,F170&lt;=1.05,75,F170&lt;=1.15,100,F170&gt;1.15,125),"")</f>
        <v>125</v>
      </c>
      <c r="M170" s="29" cm="1">
        <f t="array" ref="M170">IFERROR(_xlfn.IFS(G170&lt;=0.65,-50,G170&lt;=0.75,-25,G170&lt;=0.85,25,G170&lt;=0.95,50,G170&lt;=1.05,75,G170&lt;=1.15,100,G170&gt;1.15,125),"")</f>
        <v>75</v>
      </c>
    </row>
    <row r="171" spans="1:13" x14ac:dyDescent="0.2">
      <c r="A171" s="29">
        <v>133</v>
      </c>
      <c r="B171" s="29" t="s">
        <v>2018</v>
      </c>
      <c r="C171" s="29">
        <v>0.97299999999999998</v>
      </c>
      <c r="D171" s="29">
        <v>0.94799999999999995</v>
      </c>
      <c r="E171" s="29">
        <v>0.875</v>
      </c>
      <c r="F171" s="29" t="s">
        <v>2019</v>
      </c>
      <c r="G171" s="29">
        <v>0.99399999999999999</v>
      </c>
      <c r="H171" s="29">
        <v>0.97099999999999997</v>
      </c>
      <c r="K171" s="29" cm="1">
        <f t="array" ref="K171">IFERROR(_xlfn.IFS(C171&lt;=0.65,-50,C171&lt;=0.75,-25,C171&lt;=0.85,25,C171&lt;=0.95,50,C171&lt;=1.05,75,C171&lt;=1.15,100,C171&gt;1.15,125),"")</f>
        <v>75</v>
      </c>
      <c r="L171" s="29" cm="1">
        <f t="array" ref="L171">IFERROR(_xlfn.IFS(F171&lt;=0.65,-50,F171&lt;=0.75,-25,F171&lt;=0.85,25,F171&lt;=0.95,50,F171&lt;=1.05,75,F171&lt;=1.15,100,F171&gt;1.15,125),"")</f>
        <v>125</v>
      </c>
      <c r="M171" s="29" cm="1">
        <f t="array" ref="M171">IFERROR(_xlfn.IFS(G171&lt;=0.65,-50,G171&lt;=0.75,-25,G171&lt;=0.85,25,G171&lt;=0.95,50,G171&lt;=1.05,75,G171&lt;=1.15,100,G171&gt;1.15,125),"")</f>
        <v>75</v>
      </c>
    </row>
    <row r="172" spans="1:13" x14ac:dyDescent="0.2">
      <c r="A172" s="29">
        <v>134</v>
      </c>
      <c r="B172" s="29" t="s">
        <v>2020</v>
      </c>
      <c r="C172" s="29">
        <v>0.97299999999999998</v>
      </c>
      <c r="D172" s="29">
        <v>0.97599999999999998</v>
      </c>
      <c r="E172" s="29">
        <v>0.94299999999999995</v>
      </c>
      <c r="F172" s="29" t="s">
        <v>2021</v>
      </c>
      <c r="G172" s="29">
        <v>0.97899999999999998</v>
      </c>
      <c r="H172" s="29">
        <v>1.085</v>
      </c>
      <c r="K172" s="29" cm="1">
        <f t="array" ref="K172">IFERROR(_xlfn.IFS(C172&lt;=0.65,-50,C172&lt;=0.75,-25,C172&lt;=0.85,25,C172&lt;=0.95,50,C172&lt;=1.05,75,C172&lt;=1.15,100,C172&gt;1.15,125),"")</f>
        <v>75</v>
      </c>
      <c r="L172" s="29" cm="1">
        <f t="array" ref="L172">IFERROR(_xlfn.IFS(F172&lt;=0.65,-50,F172&lt;=0.75,-25,F172&lt;=0.85,25,F172&lt;=0.95,50,F172&lt;=1.05,75,F172&lt;=1.15,100,F172&gt;1.15,125),"")</f>
        <v>125</v>
      </c>
      <c r="M172" s="29" cm="1">
        <f t="array" ref="M172">IFERROR(_xlfn.IFS(G172&lt;=0.65,-50,G172&lt;=0.75,-25,G172&lt;=0.85,25,G172&lt;=0.95,50,G172&lt;=1.05,75,G172&lt;=1.15,100,G172&gt;1.15,125),"")</f>
        <v>75</v>
      </c>
    </row>
    <row r="173" spans="1:13" x14ac:dyDescent="0.2">
      <c r="A173" s="29">
        <v>135</v>
      </c>
      <c r="B173" s="29" t="s">
        <v>1789</v>
      </c>
      <c r="C173" s="29">
        <v>0.97399999999999998</v>
      </c>
      <c r="D173" s="29">
        <v>0.878</v>
      </c>
      <c r="E173" s="29">
        <v>0.91600000000000004</v>
      </c>
      <c r="F173" s="29" t="s">
        <v>1992</v>
      </c>
      <c r="G173" s="29">
        <v>1.014</v>
      </c>
      <c r="H173" s="29">
        <v>1.028</v>
      </c>
      <c r="K173" s="29" cm="1">
        <f t="array" ref="K173">IFERROR(_xlfn.IFS(C173&lt;=0.65,-50,C173&lt;=0.75,-25,C173&lt;=0.85,25,C173&lt;=0.95,50,C173&lt;=1.05,75,C173&lt;=1.15,100,C173&gt;1.15,125),"")</f>
        <v>75</v>
      </c>
      <c r="L173" s="29" cm="1">
        <f t="array" ref="L173">IFERROR(_xlfn.IFS(F173&lt;=0.65,-50,F173&lt;=0.75,-25,F173&lt;=0.85,25,F173&lt;=0.95,50,F173&lt;=1.05,75,F173&lt;=1.15,100,F173&gt;1.15,125),"")</f>
        <v>125</v>
      </c>
      <c r="M173" s="29" cm="1">
        <f t="array" ref="M173">IFERROR(_xlfn.IFS(G173&lt;=0.65,-50,G173&lt;=0.75,-25,G173&lt;=0.85,25,G173&lt;=0.95,50,G173&lt;=1.05,75,G173&lt;=1.15,100,G173&gt;1.15,125),"")</f>
        <v>75</v>
      </c>
    </row>
    <row r="174" spans="1:13" x14ac:dyDescent="0.2">
      <c r="A174" s="29">
        <v>136</v>
      </c>
      <c r="B174" s="29" t="s">
        <v>2005</v>
      </c>
      <c r="C174" s="29">
        <v>0.97499999999999998</v>
      </c>
      <c r="D174" s="29">
        <v>1.0549999999999999</v>
      </c>
      <c r="E174" s="29">
        <v>1.07</v>
      </c>
      <c r="F174" s="29" t="s">
        <v>2049</v>
      </c>
      <c r="G174" s="29">
        <v>0.95299999999999996</v>
      </c>
      <c r="H174" s="29">
        <v>0.94</v>
      </c>
      <c r="K174" s="29" cm="1">
        <f t="array" ref="K174">IFERROR(_xlfn.IFS(C174&lt;=0.65,-50,C174&lt;=0.75,-25,C174&lt;=0.85,25,C174&lt;=0.95,50,C174&lt;=1.05,75,C174&lt;=1.15,100,C174&gt;1.15,125),"")</f>
        <v>75</v>
      </c>
      <c r="L174" s="29" cm="1">
        <f t="array" ref="L174">IFERROR(_xlfn.IFS(F174&lt;=0.65,-50,F174&lt;=0.75,-25,F174&lt;=0.85,25,F174&lt;=0.95,50,F174&lt;=1.05,75,F174&lt;=1.15,100,F174&gt;1.15,125),"")</f>
        <v>125</v>
      </c>
      <c r="M174" s="29" cm="1">
        <f t="array" ref="M174">IFERROR(_xlfn.IFS(G174&lt;=0.65,-50,G174&lt;=0.75,-25,G174&lt;=0.85,25,G174&lt;=0.95,50,G174&lt;=1.05,75,G174&lt;=1.15,100,G174&gt;1.15,125),"")</f>
        <v>75</v>
      </c>
    </row>
    <row r="175" spans="1:13" x14ac:dyDescent="0.2">
      <c r="A175" s="29">
        <v>137</v>
      </c>
      <c r="B175" s="29" t="s">
        <v>2027</v>
      </c>
      <c r="C175" s="29">
        <v>0.97499999999999998</v>
      </c>
      <c r="D175" s="29">
        <v>1.0529999999999999</v>
      </c>
      <c r="E175" s="29">
        <v>0.94699999999999995</v>
      </c>
      <c r="F175" s="29" t="s">
        <v>2040</v>
      </c>
      <c r="G175" s="29">
        <v>1.0529999999999999</v>
      </c>
      <c r="H175" s="29">
        <v>1.0029999999999999</v>
      </c>
      <c r="K175" s="29" cm="1">
        <f t="array" ref="K175">IFERROR(_xlfn.IFS(C175&lt;=0.65,-50,C175&lt;=0.75,-25,C175&lt;=0.85,25,C175&lt;=0.95,50,C175&lt;=1.05,75,C175&lt;=1.15,100,C175&gt;1.15,125),"")</f>
        <v>75</v>
      </c>
      <c r="L175" s="29" cm="1">
        <f t="array" ref="L175">IFERROR(_xlfn.IFS(F175&lt;=0.65,-50,F175&lt;=0.75,-25,F175&lt;=0.85,25,F175&lt;=0.95,50,F175&lt;=1.05,75,F175&lt;=1.15,100,F175&gt;1.15,125),"")</f>
        <v>125</v>
      </c>
      <c r="M175" s="29" cm="1">
        <f t="array" ref="M175">IFERROR(_xlfn.IFS(G175&lt;=0.65,-50,G175&lt;=0.75,-25,G175&lt;=0.85,25,G175&lt;=0.95,50,G175&lt;=1.05,75,G175&lt;=1.15,100,G175&gt;1.15,125),"")</f>
        <v>100</v>
      </c>
    </row>
    <row r="176" spans="1:13" x14ac:dyDescent="0.2">
      <c r="A176" s="29">
        <v>138</v>
      </c>
      <c r="B176" s="29" t="s">
        <v>2022</v>
      </c>
      <c r="C176" s="29">
        <v>0.97499999999999998</v>
      </c>
      <c r="D176" s="29">
        <v>0.94799999999999995</v>
      </c>
      <c r="E176" s="29">
        <v>0.93</v>
      </c>
      <c r="F176" s="29" t="s">
        <v>1948</v>
      </c>
      <c r="G176" s="29">
        <v>1.012</v>
      </c>
      <c r="H176" s="29">
        <v>0.91600000000000004</v>
      </c>
      <c r="K176" s="29" cm="1">
        <f t="array" ref="K176">IFERROR(_xlfn.IFS(C176&lt;=0.65,-50,C176&lt;=0.75,-25,C176&lt;=0.85,25,C176&lt;=0.95,50,C176&lt;=1.05,75,C176&lt;=1.15,100,C176&gt;1.15,125),"")</f>
        <v>75</v>
      </c>
      <c r="L176" s="29" cm="1">
        <f t="array" ref="L176">IFERROR(_xlfn.IFS(F176&lt;=0.65,-50,F176&lt;=0.75,-25,F176&lt;=0.85,25,F176&lt;=0.95,50,F176&lt;=1.05,75,F176&lt;=1.15,100,F176&gt;1.15,125),"")</f>
        <v>125</v>
      </c>
      <c r="M176" s="29" cm="1">
        <f t="array" ref="M176">IFERROR(_xlfn.IFS(G176&lt;=0.65,-50,G176&lt;=0.75,-25,G176&lt;=0.85,25,G176&lt;=0.95,50,G176&lt;=1.05,75,G176&lt;=1.15,100,G176&gt;1.15,125),"")</f>
        <v>75</v>
      </c>
    </row>
    <row r="177" spans="1:13" x14ac:dyDescent="0.2">
      <c r="A177" s="29">
        <v>139</v>
      </c>
      <c r="B177" s="29" t="s">
        <v>2023</v>
      </c>
      <c r="C177" s="29">
        <v>0.97599999999999998</v>
      </c>
      <c r="D177" s="29">
        <v>0.94799999999999995</v>
      </c>
      <c r="E177" s="29">
        <v>0.90500000000000003</v>
      </c>
      <c r="F177" s="29" t="s">
        <v>1970</v>
      </c>
      <c r="G177" s="29">
        <v>0.98599999999999999</v>
      </c>
      <c r="H177" s="29">
        <v>1.006</v>
      </c>
      <c r="K177" s="29" cm="1">
        <f t="array" ref="K177">IFERROR(_xlfn.IFS(C177&lt;=0.65,-50,C177&lt;=0.75,-25,C177&lt;=0.85,25,C177&lt;=0.95,50,C177&lt;=1.05,75,C177&lt;=1.15,100,C177&gt;1.15,125),"")</f>
        <v>75</v>
      </c>
      <c r="L177" s="29" cm="1">
        <f t="array" ref="L177">IFERROR(_xlfn.IFS(F177&lt;=0.65,-50,F177&lt;=0.75,-25,F177&lt;=0.85,25,F177&lt;=0.95,50,F177&lt;=1.05,75,F177&lt;=1.15,100,F177&gt;1.15,125),"")</f>
        <v>125</v>
      </c>
      <c r="M177" s="29" cm="1">
        <f t="array" ref="M177">IFERROR(_xlfn.IFS(G177&lt;=0.65,-50,G177&lt;=0.75,-25,G177&lt;=0.85,25,G177&lt;=0.95,50,G177&lt;=1.05,75,G177&lt;=1.15,100,G177&gt;1.15,125),"")</f>
        <v>75</v>
      </c>
    </row>
    <row r="178" spans="1:13" x14ac:dyDescent="0.2">
      <c r="A178" s="29">
        <v>140</v>
      </c>
      <c r="B178" s="29" t="s">
        <v>2024</v>
      </c>
      <c r="C178" s="29">
        <v>0.97599999999999998</v>
      </c>
      <c r="D178" s="29">
        <v>0.97599999999999998</v>
      </c>
      <c r="E178" s="29">
        <v>0.97599999999999998</v>
      </c>
      <c r="F178" s="29" t="s">
        <v>2025</v>
      </c>
      <c r="G178" s="29">
        <v>1.0669999999999999</v>
      </c>
      <c r="H178" s="29">
        <v>0.96799999999999997</v>
      </c>
      <c r="K178" s="29" cm="1">
        <f t="array" ref="K178">IFERROR(_xlfn.IFS(C178&lt;=0.65,-50,C178&lt;=0.75,-25,C178&lt;=0.85,25,C178&lt;=0.95,50,C178&lt;=1.05,75,C178&lt;=1.15,100,C178&gt;1.15,125),"")</f>
        <v>75</v>
      </c>
      <c r="L178" s="29" cm="1">
        <f t="array" ref="L178">IFERROR(_xlfn.IFS(F178&lt;=0.65,-50,F178&lt;=0.75,-25,F178&lt;=0.85,25,F178&lt;=0.95,50,F178&lt;=1.05,75,F178&lt;=1.15,100,F178&gt;1.15,125),"")</f>
        <v>125</v>
      </c>
      <c r="M178" s="29" cm="1">
        <f t="array" ref="M178">IFERROR(_xlfn.IFS(G178&lt;=0.65,-50,G178&lt;=0.75,-25,G178&lt;=0.85,25,G178&lt;=0.95,50,G178&lt;=1.05,75,G178&lt;=1.15,100,G178&gt;1.15,125),"")</f>
        <v>100</v>
      </c>
    </row>
    <row r="179" spans="1:13" x14ac:dyDescent="0.2">
      <c r="A179" s="29">
        <v>141</v>
      </c>
      <c r="B179" s="29" t="s">
        <v>2001</v>
      </c>
      <c r="C179" s="29">
        <v>0.97599999999999998</v>
      </c>
      <c r="D179" s="29">
        <v>0.91500000000000004</v>
      </c>
      <c r="E179" s="29">
        <v>1.1180000000000001</v>
      </c>
      <c r="F179" s="29" t="s">
        <v>2002</v>
      </c>
      <c r="G179" s="29">
        <v>0.96699999999999997</v>
      </c>
      <c r="H179" s="29">
        <v>0.97399999999999998</v>
      </c>
      <c r="K179" s="29" cm="1">
        <f t="array" ref="K179">IFERROR(_xlfn.IFS(C179&lt;=0.65,-50,C179&lt;=0.75,-25,C179&lt;=0.85,25,C179&lt;=0.95,50,C179&lt;=1.05,75,C179&lt;=1.15,100,C179&gt;1.15,125),"")</f>
        <v>75</v>
      </c>
      <c r="L179" s="29" cm="1">
        <f t="array" ref="L179">IFERROR(_xlfn.IFS(F179&lt;=0.65,-50,F179&lt;=0.75,-25,F179&lt;=0.85,25,F179&lt;=0.95,50,F179&lt;=1.05,75,F179&lt;=1.15,100,F179&gt;1.15,125),"")</f>
        <v>125</v>
      </c>
      <c r="M179" s="29" cm="1">
        <f t="array" ref="M179">IFERROR(_xlfn.IFS(G179&lt;=0.65,-50,G179&lt;=0.75,-25,G179&lt;=0.85,25,G179&lt;=0.95,50,G179&lt;=1.05,75,G179&lt;=1.15,100,G179&gt;1.15,125),"")</f>
        <v>75</v>
      </c>
    </row>
    <row r="180" spans="1:13" x14ac:dyDescent="0.2">
      <c r="A180" s="29">
        <v>142</v>
      </c>
      <c r="B180" s="29" t="s">
        <v>2026</v>
      </c>
      <c r="C180" s="29">
        <v>0.97699999999999998</v>
      </c>
      <c r="D180" s="29">
        <v>0.998</v>
      </c>
      <c r="E180" s="29">
        <v>0.97799999999999998</v>
      </c>
      <c r="F180" s="29" t="s">
        <v>1882</v>
      </c>
      <c r="G180" s="29">
        <v>1.071</v>
      </c>
      <c r="H180" s="29">
        <v>1.0069999999999999</v>
      </c>
      <c r="K180" s="29" cm="1">
        <f t="array" ref="K180">IFERROR(_xlfn.IFS(C180&lt;=0.65,-50,C180&lt;=0.75,-25,C180&lt;=0.85,25,C180&lt;=0.95,50,C180&lt;=1.05,75,C180&lt;=1.15,100,C180&gt;1.15,125),"")</f>
        <v>75</v>
      </c>
      <c r="L180" s="29" cm="1">
        <f t="array" ref="L180">IFERROR(_xlfn.IFS(F180&lt;=0.65,-50,F180&lt;=0.75,-25,F180&lt;=0.85,25,F180&lt;=0.95,50,F180&lt;=1.05,75,F180&lt;=1.15,100,F180&gt;1.15,125),"")</f>
        <v>125</v>
      </c>
      <c r="M180" s="29" cm="1">
        <f t="array" ref="M180">IFERROR(_xlfn.IFS(G180&lt;=0.65,-50,G180&lt;=0.75,-25,G180&lt;=0.85,25,G180&lt;=0.95,50,G180&lt;=1.05,75,G180&lt;=1.15,100,G180&gt;1.15,125),"")</f>
        <v>100</v>
      </c>
    </row>
    <row r="181" spans="1:13" x14ac:dyDescent="0.2">
      <c r="A181" s="29">
        <v>143</v>
      </c>
      <c r="B181" s="29" t="s">
        <v>2029</v>
      </c>
      <c r="C181" s="29">
        <v>0.97799999999999998</v>
      </c>
      <c r="D181" s="29">
        <v>1.042</v>
      </c>
      <c r="E181" s="29">
        <v>0.88300000000000001</v>
      </c>
      <c r="F181" s="29" t="s">
        <v>2030</v>
      </c>
      <c r="G181" s="29">
        <v>0.997</v>
      </c>
      <c r="H181" s="29">
        <v>0.95699999999999996</v>
      </c>
      <c r="K181" s="29" cm="1">
        <f t="array" ref="K181">IFERROR(_xlfn.IFS(C181&lt;=0.65,-50,C181&lt;=0.75,-25,C181&lt;=0.85,25,C181&lt;=0.95,50,C181&lt;=1.05,75,C181&lt;=1.15,100,C181&gt;1.15,125),"")</f>
        <v>75</v>
      </c>
      <c r="L181" s="29" cm="1">
        <f t="array" ref="L181">IFERROR(_xlfn.IFS(F181&lt;=0.65,-50,F181&lt;=0.75,-25,F181&lt;=0.85,25,F181&lt;=0.95,50,F181&lt;=1.05,75,F181&lt;=1.15,100,F181&gt;1.15,125),"")</f>
        <v>125</v>
      </c>
      <c r="M181" s="29" cm="1">
        <f t="array" ref="M181">IFERROR(_xlfn.IFS(G181&lt;=0.65,-50,G181&lt;=0.75,-25,G181&lt;=0.85,25,G181&lt;=0.95,50,G181&lt;=1.05,75,G181&lt;=1.15,100,G181&gt;1.15,125),"")</f>
        <v>75</v>
      </c>
    </row>
    <row r="182" spans="1:13" x14ac:dyDescent="0.2">
      <c r="A182" s="29">
        <v>144</v>
      </c>
      <c r="B182" s="29" t="s">
        <v>2031</v>
      </c>
      <c r="C182" s="29">
        <v>0.97799999999999998</v>
      </c>
      <c r="D182" s="29">
        <v>0.92400000000000004</v>
      </c>
      <c r="E182" s="29">
        <v>0.83799999999999997</v>
      </c>
      <c r="F182" s="29" t="s">
        <v>2032</v>
      </c>
      <c r="G182" s="29">
        <v>0.96799999999999997</v>
      </c>
      <c r="H182" s="29">
        <v>1.0209999999999999</v>
      </c>
      <c r="K182" s="29" cm="1">
        <f t="array" ref="K182">IFERROR(_xlfn.IFS(C182&lt;=0.65,-50,C182&lt;=0.75,-25,C182&lt;=0.85,25,C182&lt;=0.95,50,C182&lt;=1.05,75,C182&lt;=1.15,100,C182&gt;1.15,125),"")</f>
        <v>75</v>
      </c>
      <c r="L182" s="29" cm="1">
        <f t="array" ref="L182">IFERROR(_xlfn.IFS(F182&lt;=0.65,-50,F182&lt;=0.75,-25,F182&lt;=0.85,25,F182&lt;=0.95,50,F182&lt;=1.05,75,F182&lt;=1.15,100,F182&gt;1.15,125),"")</f>
        <v>125</v>
      </c>
      <c r="M182" s="29" cm="1">
        <f t="array" ref="M182">IFERROR(_xlfn.IFS(G182&lt;=0.65,-50,G182&lt;=0.75,-25,G182&lt;=0.85,25,G182&lt;=0.95,50,G182&lt;=1.05,75,G182&lt;=1.15,100,G182&gt;1.15,125),"")</f>
        <v>75</v>
      </c>
    </row>
    <row r="183" spans="1:13" x14ac:dyDescent="0.2">
      <c r="A183" s="29">
        <v>145</v>
      </c>
      <c r="B183" s="29" t="s">
        <v>2035</v>
      </c>
      <c r="C183" s="29">
        <v>0.97799999999999998</v>
      </c>
      <c r="D183" s="29">
        <v>1.1639999999999999</v>
      </c>
      <c r="E183" s="29">
        <v>1.0389999999999999</v>
      </c>
      <c r="F183" s="29" t="s">
        <v>2036</v>
      </c>
      <c r="G183" s="29">
        <v>0.95199999999999996</v>
      </c>
      <c r="H183" s="29">
        <v>0.98599999999999999</v>
      </c>
      <c r="K183" s="29" cm="1">
        <f t="array" ref="K183">IFERROR(_xlfn.IFS(C183&lt;=0.65,-50,C183&lt;=0.75,-25,C183&lt;=0.85,25,C183&lt;=0.95,50,C183&lt;=1.05,75,C183&lt;=1.15,100,C183&gt;1.15,125),"")</f>
        <v>75</v>
      </c>
      <c r="L183" s="29" cm="1">
        <f t="array" ref="L183">IFERROR(_xlfn.IFS(F183&lt;=0.65,-50,F183&lt;=0.75,-25,F183&lt;=0.85,25,F183&lt;=0.95,50,F183&lt;=1.05,75,F183&lt;=1.15,100,F183&gt;1.15,125),"")</f>
        <v>125</v>
      </c>
      <c r="M183" s="29" cm="1">
        <f t="array" ref="M183">IFERROR(_xlfn.IFS(G183&lt;=0.65,-50,G183&lt;=0.75,-25,G183&lt;=0.85,25,G183&lt;=0.95,50,G183&lt;=1.05,75,G183&lt;=1.15,100,G183&gt;1.15,125),"")</f>
        <v>75</v>
      </c>
    </row>
    <row r="184" spans="1:13" x14ac:dyDescent="0.2">
      <c r="A184" s="29">
        <v>146</v>
      </c>
      <c r="B184" s="29" t="s">
        <v>2042</v>
      </c>
      <c r="C184" s="29">
        <v>0.98099999999999998</v>
      </c>
      <c r="D184" s="29">
        <v>0.92</v>
      </c>
      <c r="E184" s="29">
        <v>0.96599999999999997</v>
      </c>
      <c r="F184" s="29" t="s">
        <v>2043</v>
      </c>
      <c r="G184" s="29">
        <v>0.98799999999999999</v>
      </c>
      <c r="H184" s="29">
        <v>1.002</v>
      </c>
      <c r="K184" s="29" cm="1">
        <f t="array" ref="K184">IFERROR(_xlfn.IFS(C184&lt;=0.65,-50,C184&lt;=0.75,-25,C184&lt;=0.85,25,C184&lt;=0.95,50,C184&lt;=1.05,75,C184&lt;=1.15,100,C184&gt;1.15,125),"")</f>
        <v>75</v>
      </c>
      <c r="L184" s="29" cm="1">
        <f t="array" ref="L184">IFERROR(_xlfn.IFS(F184&lt;=0.65,-50,F184&lt;=0.75,-25,F184&lt;=0.85,25,F184&lt;=0.95,50,F184&lt;=1.05,75,F184&lt;=1.15,100,F184&gt;1.15,125),"")</f>
        <v>125</v>
      </c>
      <c r="M184" s="29" cm="1">
        <f t="array" ref="M184">IFERROR(_xlfn.IFS(G184&lt;=0.65,-50,G184&lt;=0.75,-25,G184&lt;=0.85,25,G184&lt;=0.95,50,G184&lt;=1.05,75,G184&lt;=1.15,100,G184&gt;1.15,125),"")</f>
        <v>75</v>
      </c>
    </row>
    <row r="185" spans="1:13" x14ac:dyDescent="0.2">
      <c r="A185" s="29">
        <v>147</v>
      </c>
      <c r="B185" s="29" t="s">
        <v>2037</v>
      </c>
      <c r="C185" s="29">
        <v>0.98099999999999998</v>
      </c>
      <c r="D185" s="29">
        <v>0.85599999999999998</v>
      </c>
      <c r="E185" s="29">
        <v>0.96699999999999997</v>
      </c>
      <c r="F185" s="29" t="s">
        <v>2038</v>
      </c>
      <c r="G185" s="29">
        <v>1.006</v>
      </c>
      <c r="H185" s="29">
        <v>0.98899999999999999</v>
      </c>
      <c r="K185" s="29" cm="1">
        <f t="array" ref="K185">IFERROR(_xlfn.IFS(C185&lt;=0.65,-50,C185&lt;=0.75,-25,C185&lt;=0.85,25,C185&lt;=0.95,50,C185&lt;=1.05,75,C185&lt;=1.15,100,C185&gt;1.15,125),"")</f>
        <v>75</v>
      </c>
      <c r="L185" s="29" cm="1">
        <f t="array" ref="L185">IFERROR(_xlfn.IFS(F185&lt;=0.65,-50,F185&lt;=0.75,-25,F185&lt;=0.85,25,F185&lt;=0.95,50,F185&lt;=1.05,75,F185&lt;=1.15,100,F185&gt;1.15,125),"")</f>
        <v>125</v>
      </c>
      <c r="M185" s="29" cm="1">
        <f t="array" ref="M185">IFERROR(_xlfn.IFS(G185&lt;=0.65,-50,G185&lt;=0.75,-25,G185&lt;=0.85,25,G185&lt;=0.95,50,G185&lt;=1.05,75,G185&lt;=1.15,100,G185&gt;1.15,125),"")</f>
        <v>75</v>
      </c>
    </row>
    <row r="186" spans="1:13" x14ac:dyDescent="0.2">
      <c r="A186" s="29">
        <v>148</v>
      </c>
      <c r="B186" s="29" t="s">
        <v>2039</v>
      </c>
      <c r="C186" s="29">
        <v>0.98099999999999998</v>
      </c>
      <c r="D186" s="29">
        <v>1.0609999999999999</v>
      </c>
      <c r="E186" s="29">
        <v>1.042</v>
      </c>
      <c r="F186" s="29" t="s">
        <v>2040</v>
      </c>
      <c r="G186" s="29">
        <v>0.99199999999999999</v>
      </c>
      <c r="H186" s="29">
        <v>0.96099999999999997</v>
      </c>
      <c r="K186" s="29" cm="1">
        <f t="array" ref="K186">IFERROR(_xlfn.IFS(C186&lt;=0.65,-50,C186&lt;=0.75,-25,C186&lt;=0.85,25,C186&lt;=0.95,50,C186&lt;=1.05,75,C186&lt;=1.15,100,C186&gt;1.15,125),"")</f>
        <v>75</v>
      </c>
      <c r="L186" s="29" cm="1">
        <f t="array" ref="L186">IFERROR(_xlfn.IFS(F186&lt;=0.65,-50,F186&lt;=0.75,-25,F186&lt;=0.85,25,F186&lt;=0.95,50,F186&lt;=1.05,75,F186&lt;=1.15,100,F186&gt;1.15,125),"")</f>
        <v>125</v>
      </c>
      <c r="M186" s="29" cm="1">
        <f t="array" ref="M186">IFERROR(_xlfn.IFS(G186&lt;=0.65,-50,G186&lt;=0.75,-25,G186&lt;=0.85,25,G186&lt;=0.95,50,G186&lt;=1.05,75,G186&lt;=1.15,100,G186&gt;1.15,125),"")</f>
        <v>75</v>
      </c>
    </row>
    <row r="187" spans="1:13" x14ac:dyDescent="0.2">
      <c r="A187" s="29">
        <v>149</v>
      </c>
      <c r="B187" s="29" t="s">
        <v>2041</v>
      </c>
      <c r="C187" s="29">
        <v>0.98199999999999998</v>
      </c>
      <c r="D187" s="29">
        <v>0.997</v>
      </c>
      <c r="E187" s="29">
        <v>1.159</v>
      </c>
      <c r="F187" s="29" t="s">
        <v>1948</v>
      </c>
      <c r="G187" s="29">
        <v>1.0069999999999999</v>
      </c>
      <c r="H187" s="29">
        <v>1.002</v>
      </c>
      <c r="K187" s="29" cm="1">
        <f t="array" ref="K187">IFERROR(_xlfn.IFS(C187&lt;=0.65,-50,C187&lt;=0.75,-25,C187&lt;=0.85,25,C187&lt;=0.95,50,C187&lt;=1.05,75,C187&lt;=1.15,100,C187&gt;1.15,125),"")</f>
        <v>75</v>
      </c>
      <c r="L187" s="29" cm="1">
        <f t="array" ref="L187">IFERROR(_xlfn.IFS(F187&lt;=0.65,-50,F187&lt;=0.75,-25,F187&lt;=0.85,25,F187&lt;=0.95,50,F187&lt;=1.05,75,F187&lt;=1.15,100,F187&gt;1.15,125),"")</f>
        <v>125</v>
      </c>
      <c r="M187" s="29" cm="1">
        <f t="array" ref="M187">IFERROR(_xlfn.IFS(G187&lt;=0.65,-50,G187&lt;=0.75,-25,G187&lt;=0.85,25,G187&lt;=0.95,50,G187&lt;=1.05,75,G187&lt;=1.15,100,G187&gt;1.15,125),"")</f>
        <v>75</v>
      </c>
    </row>
    <row r="188" spans="1:13" x14ac:dyDescent="0.2">
      <c r="A188" s="29">
        <v>150</v>
      </c>
      <c r="B188" s="29" t="s">
        <v>2086</v>
      </c>
      <c r="C188" s="29">
        <v>0.98199999999999998</v>
      </c>
      <c r="D188" s="29">
        <v>0.84199999999999997</v>
      </c>
      <c r="E188" s="29">
        <v>0.82199999999999995</v>
      </c>
      <c r="F188" s="29" t="s">
        <v>2097</v>
      </c>
      <c r="G188" s="29">
        <v>0.96499999999999997</v>
      </c>
      <c r="H188" s="29">
        <v>0.98799999999999999</v>
      </c>
      <c r="K188" s="29" cm="1">
        <f t="array" ref="K188">IFERROR(_xlfn.IFS(C188&lt;=0.65,-50,C188&lt;=0.75,-25,C188&lt;=0.85,25,C188&lt;=0.95,50,C188&lt;=1.05,75,C188&lt;=1.15,100,C188&gt;1.15,125),"")</f>
        <v>75</v>
      </c>
      <c r="L188" s="29" cm="1">
        <f t="array" ref="L188">IFERROR(_xlfn.IFS(F188&lt;=0.65,-50,F188&lt;=0.75,-25,F188&lt;=0.85,25,F188&lt;=0.95,50,F188&lt;=1.05,75,F188&lt;=1.15,100,F188&gt;1.15,125),"")</f>
        <v>125</v>
      </c>
      <c r="M188" s="29" cm="1">
        <f t="array" ref="M188">IFERROR(_xlfn.IFS(G188&lt;=0.65,-50,G188&lt;=0.75,-25,G188&lt;=0.85,25,G188&lt;=0.95,50,G188&lt;=1.05,75,G188&lt;=1.15,100,G188&gt;1.15,125),"")</f>
        <v>75</v>
      </c>
    </row>
    <row r="189" spans="1:13" x14ac:dyDescent="0.2">
      <c r="A189" s="29">
        <v>151</v>
      </c>
      <c r="B189" s="29" t="s">
        <v>2098</v>
      </c>
      <c r="C189" s="29">
        <v>0.98199999999999998</v>
      </c>
      <c r="D189" s="29">
        <v>0.92800000000000005</v>
      </c>
      <c r="E189" s="29">
        <v>0.84</v>
      </c>
      <c r="F189" s="29" t="s">
        <v>2371</v>
      </c>
      <c r="G189" s="29">
        <v>1.0249999999999999</v>
      </c>
      <c r="H189" s="29">
        <v>0.96499999999999997</v>
      </c>
      <c r="K189" s="29" cm="1">
        <f t="array" ref="K189">IFERROR(_xlfn.IFS(C189&lt;=0.65,-50,C189&lt;=0.75,-25,C189&lt;=0.85,25,C189&lt;=0.95,50,C189&lt;=1.05,75,C189&lt;=1.15,100,C189&gt;1.15,125),"")</f>
        <v>75</v>
      </c>
      <c r="L189" s="29" cm="1">
        <f t="array" ref="L189">IFERROR(_xlfn.IFS(F189&lt;=0.65,-50,F189&lt;=0.75,-25,F189&lt;=0.85,25,F189&lt;=0.95,50,F189&lt;=1.05,75,F189&lt;=1.15,100,F189&gt;1.15,125),"")</f>
        <v>125</v>
      </c>
      <c r="M189" s="29" cm="1">
        <f t="array" ref="M189">IFERROR(_xlfn.IFS(G189&lt;=0.65,-50,G189&lt;=0.75,-25,G189&lt;=0.85,25,G189&lt;=0.95,50,G189&lt;=1.05,75,G189&lt;=1.15,100,G189&gt;1.15,125),"")</f>
        <v>75</v>
      </c>
    </row>
    <row r="190" spans="1:13" x14ac:dyDescent="0.2">
      <c r="A190" s="29">
        <v>152</v>
      </c>
      <c r="B190" s="29" t="s">
        <v>2046</v>
      </c>
      <c r="C190" s="29">
        <v>0.98299999999999998</v>
      </c>
      <c r="D190" s="29">
        <v>0.95399999999999996</v>
      </c>
      <c r="E190" s="29">
        <v>0.99199999999999999</v>
      </c>
      <c r="F190" s="29" t="s">
        <v>2012</v>
      </c>
      <c r="G190" s="29">
        <v>1.0149999999999999</v>
      </c>
      <c r="H190" s="29">
        <v>1.079</v>
      </c>
      <c r="K190" s="29" cm="1">
        <f t="array" ref="K190">IFERROR(_xlfn.IFS(C190&lt;=0.65,-50,C190&lt;=0.75,-25,C190&lt;=0.85,25,C190&lt;=0.95,50,C190&lt;=1.05,75,C190&lt;=1.15,100,C190&gt;1.15,125),"")</f>
        <v>75</v>
      </c>
      <c r="L190" s="29" cm="1">
        <f t="array" ref="L190">IFERROR(_xlfn.IFS(F190&lt;=0.65,-50,F190&lt;=0.75,-25,F190&lt;=0.85,25,F190&lt;=0.95,50,F190&lt;=1.05,75,F190&lt;=1.15,100,F190&gt;1.15,125),"")</f>
        <v>125</v>
      </c>
      <c r="M190" s="29" cm="1">
        <f t="array" ref="M190">IFERROR(_xlfn.IFS(G190&lt;=0.65,-50,G190&lt;=0.75,-25,G190&lt;=0.85,25,G190&lt;=0.95,50,G190&lt;=1.05,75,G190&lt;=1.15,100,G190&gt;1.15,125),"")</f>
        <v>75</v>
      </c>
    </row>
    <row r="191" spans="1:13" x14ac:dyDescent="0.2">
      <c r="A191" s="29">
        <v>153</v>
      </c>
      <c r="B191" s="29" t="s">
        <v>2047</v>
      </c>
      <c r="C191" s="29">
        <v>0.98299999999999998</v>
      </c>
      <c r="D191" s="29">
        <v>0.93400000000000005</v>
      </c>
      <c r="E191" s="29">
        <v>1.04</v>
      </c>
      <c r="F191" s="29" t="s">
        <v>1897</v>
      </c>
      <c r="G191" s="29">
        <v>1.0409999999999999</v>
      </c>
      <c r="H191" s="29">
        <v>0.96499999999999997</v>
      </c>
      <c r="K191" s="29" cm="1">
        <f t="array" ref="K191">IFERROR(_xlfn.IFS(C191&lt;=0.65,-50,C191&lt;=0.75,-25,C191&lt;=0.85,25,C191&lt;=0.95,50,C191&lt;=1.05,75,C191&lt;=1.15,100,C191&gt;1.15,125),"")</f>
        <v>75</v>
      </c>
      <c r="L191" s="29" cm="1">
        <f t="array" ref="L191">IFERROR(_xlfn.IFS(F191&lt;=0.65,-50,F191&lt;=0.75,-25,F191&lt;=0.85,25,F191&lt;=0.95,50,F191&lt;=1.05,75,F191&lt;=1.15,100,F191&gt;1.15,125),"")</f>
        <v>125</v>
      </c>
      <c r="M191" s="29" cm="1">
        <f t="array" ref="M191">IFERROR(_xlfn.IFS(G191&lt;=0.65,-50,G191&lt;=0.75,-25,G191&lt;=0.85,25,G191&lt;=0.95,50,G191&lt;=1.05,75,G191&lt;=1.15,100,G191&gt;1.15,125),"")</f>
        <v>75</v>
      </c>
    </row>
    <row r="192" spans="1:13" x14ac:dyDescent="0.2">
      <c r="A192" s="29">
        <v>154</v>
      </c>
      <c r="B192" s="29" t="s">
        <v>2048</v>
      </c>
      <c r="C192" s="29">
        <v>0.98299999999999998</v>
      </c>
      <c r="D192" s="29">
        <v>0.92700000000000005</v>
      </c>
      <c r="E192" s="29">
        <v>0.80500000000000005</v>
      </c>
      <c r="F192" s="29" t="s">
        <v>2049</v>
      </c>
      <c r="G192" s="29">
        <v>0.98</v>
      </c>
      <c r="H192" s="29">
        <v>0.98599999999999999</v>
      </c>
      <c r="K192" s="29" cm="1">
        <f t="array" ref="K192">IFERROR(_xlfn.IFS(C192&lt;=0.65,-50,C192&lt;=0.75,-25,C192&lt;=0.85,25,C192&lt;=0.95,50,C192&lt;=1.05,75,C192&lt;=1.15,100,C192&gt;1.15,125),"")</f>
        <v>75</v>
      </c>
      <c r="L192" s="29" cm="1">
        <f t="array" ref="L192">IFERROR(_xlfn.IFS(F192&lt;=0.65,-50,F192&lt;=0.75,-25,F192&lt;=0.85,25,F192&lt;=0.95,50,F192&lt;=1.05,75,F192&lt;=1.15,100,F192&gt;1.15,125),"")</f>
        <v>125</v>
      </c>
      <c r="M192" s="29" cm="1">
        <f t="array" ref="M192">IFERROR(_xlfn.IFS(G192&lt;=0.65,-50,G192&lt;=0.75,-25,G192&lt;=0.85,25,G192&lt;=0.95,50,G192&lt;=1.05,75,G192&lt;=1.15,100,G192&gt;1.15,125),"")</f>
        <v>75</v>
      </c>
    </row>
    <row r="193" spans="1:13" x14ac:dyDescent="0.2">
      <c r="A193" s="29">
        <v>155</v>
      </c>
      <c r="B193" s="29" t="s">
        <v>2050</v>
      </c>
      <c r="C193" s="29">
        <v>0.98299999999999998</v>
      </c>
      <c r="D193" s="29">
        <v>1.0840000000000001</v>
      </c>
      <c r="E193" s="29">
        <v>1.0589999999999999</v>
      </c>
      <c r="F193" s="29" t="s">
        <v>1954</v>
      </c>
      <c r="G193" s="29">
        <v>1.0269999999999999</v>
      </c>
      <c r="H193" s="29">
        <v>0.93300000000000005</v>
      </c>
      <c r="K193" s="29" cm="1">
        <f t="array" ref="K193">IFERROR(_xlfn.IFS(C193&lt;=0.65,-50,C193&lt;=0.75,-25,C193&lt;=0.85,25,C193&lt;=0.95,50,C193&lt;=1.05,75,C193&lt;=1.15,100,C193&gt;1.15,125),"")</f>
        <v>75</v>
      </c>
      <c r="L193" s="29" cm="1">
        <f t="array" ref="L193">IFERROR(_xlfn.IFS(F193&lt;=0.65,-50,F193&lt;=0.75,-25,F193&lt;=0.85,25,F193&lt;=0.95,50,F193&lt;=1.05,75,F193&lt;=1.15,100,F193&gt;1.15,125),"")</f>
        <v>125</v>
      </c>
      <c r="M193" s="29" cm="1">
        <f t="array" ref="M193">IFERROR(_xlfn.IFS(G193&lt;=0.65,-50,G193&lt;=0.75,-25,G193&lt;=0.85,25,G193&lt;=0.95,50,G193&lt;=1.05,75,G193&lt;=1.15,100,G193&gt;1.15,125),"")</f>
        <v>75</v>
      </c>
    </row>
    <row r="194" spans="1:13" x14ac:dyDescent="0.2">
      <c r="A194" s="29">
        <v>156</v>
      </c>
      <c r="B194" s="29" t="s">
        <v>2051</v>
      </c>
      <c r="C194" s="29">
        <v>0.98399999999999999</v>
      </c>
      <c r="D194" s="29">
        <v>1.024</v>
      </c>
      <c r="E194" s="29">
        <v>0.94799999999999995</v>
      </c>
      <c r="F194" s="29" t="s">
        <v>2052</v>
      </c>
      <c r="G194" s="29">
        <v>0.995</v>
      </c>
      <c r="H194" s="29">
        <v>1.014</v>
      </c>
      <c r="K194" s="29" cm="1">
        <f t="array" ref="K194">IFERROR(_xlfn.IFS(C194&lt;=0.65,-50,C194&lt;=0.75,-25,C194&lt;=0.85,25,C194&lt;=0.95,50,C194&lt;=1.05,75,C194&lt;=1.15,100,C194&gt;1.15,125),"")</f>
        <v>75</v>
      </c>
      <c r="L194" s="29" cm="1">
        <f t="array" ref="L194">IFERROR(_xlfn.IFS(F194&lt;=0.65,-50,F194&lt;=0.75,-25,F194&lt;=0.85,25,F194&lt;=0.95,50,F194&lt;=1.05,75,F194&lt;=1.15,100,F194&gt;1.15,125),"")</f>
        <v>125</v>
      </c>
      <c r="M194" s="29" cm="1">
        <f t="array" ref="M194">IFERROR(_xlfn.IFS(G194&lt;=0.65,-50,G194&lt;=0.75,-25,G194&lt;=0.85,25,G194&lt;=0.95,50,G194&lt;=1.05,75,G194&lt;=1.15,100,G194&gt;1.15,125),"")</f>
        <v>75</v>
      </c>
    </row>
    <row r="195" spans="1:13" x14ac:dyDescent="0.2">
      <c r="A195" s="29">
        <v>157</v>
      </c>
      <c r="B195" s="29" t="s">
        <v>2053</v>
      </c>
      <c r="C195" s="29">
        <v>0.98499999999999999</v>
      </c>
      <c r="D195" s="29">
        <v>0.99399999999999999</v>
      </c>
      <c r="E195" s="29">
        <v>1.0469999999999999</v>
      </c>
      <c r="F195" s="29" t="s">
        <v>1907</v>
      </c>
      <c r="G195" s="29">
        <v>1.02</v>
      </c>
      <c r="H195" s="29">
        <v>0.97899999999999998</v>
      </c>
      <c r="K195" s="29" cm="1">
        <f t="array" ref="K195">IFERROR(_xlfn.IFS(C195&lt;=0.65,-50,C195&lt;=0.75,-25,C195&lt;=0.85,25,C195&lt;=0.95,50,C195&lt;=1.05,75,C195&lt;=1.15,100,C195&gt;1.15,125),"")</f>
        <v>75</v>
      </c>
      <c r="L195" s="29" cm="1">
        <f t="array" ref="L195">IFERROR(_xlfn.IFS(F195&lt;=0.65,-50,F195&lt;=0.75,-25,F195&lt;=0.85,25,F195&lt;=0.95,50,F195&lt;=1.05,75,F195&lt;=1.15,100,F195&gt;1.15,125),"")</f>
        <v>125</v>
      </c>
      <c r="M195" s="29" cm="1">
        <f t="array" ref="M195">IFERROR(_xlfn.IFS(G195&lt;=0.65,-50,G195&lt;=0.75,-25,G195&lt;=0.85,25,G195&lt;=0.95,50,G195&lt;=1.05,75,G195&lt;=1.15,100,G195&gt;1.15,125),"")</f>
        <v>75</v>
      </c>
    </row>
    <row r="196" spans="1:13" x14ac:dyDescent="0.2">
      <c r="A196" s="29">
        <v>158</v>
      </c>
      <c r="B196" s="29" t="s">
        <v>2083</v>
      </c>
      <c r="C196" s="29">
        <v>0.98499999999999999</v>
      </c>
      <c r="D196" s="29">
        <v>0.95499999999999996</v>
      </c>
      <c r="E196" s="29">
        <v>0.89500000000000002</v>
      </c>
      <c r="F196" s="29" t="s">
        <v>2034</v>
      </c>
      <c r="G196" s="29">
        <v>0.95899999999999996</v>
      </c>
      <c r="H196" s="29">
        <v>0.94</v>
      </c>
      <c r="K196" s="29" cm="1">
        <f t="array" ref="K196">IFERROR(_xlfn.IFS(C196&lt;=0.65,-50,C196&lt;=0.75,-25,C196&lt;=0.85,25,C196&lt;=0.95,50,C196&lt;=1.05,75,C196&lt;=1.15,100,C196&gt;1.15,125),"")</f>
        <v>75</v>
      </c>
      <c r="L196" s="29" cm="1">
        <f t="array" ref="L196">IFERROR(_xlfn.IFS(F196&lt;=0.65,-50,F196&lt;=0.75,-25,F196&lt;=0.85,25,F196&lt;=0.95,50,F196&lt;=1.05,75,F196&lt;=1.15,100,F196&gt;1.15,125),"")</f>
        <v>125</v>
      </c>
      <c r="M196" s="29" cm="1">
        <f t="array" ref="M196">IFERROR(_xlfn.IFS(G196&lt;=0.65,-50,G196&lt;=0.75,-25,G196&lt;=0.85,25,G196&lt;=0.95,50,G196&lt;=1.05,75,G196&lt;=1.15,100,G196&gt;1.15,125),"")</f>
        <v>75</v>
      </c>
    </row>
    <row r="197" spans="1:13" x14ac:dyDescent="0.2">
      <c r="A197" s="29">
        <v>159</v>
      </c>
      <c r="B197" s="29" t="s">
        <v>2054</v>
      </c>
      <c r="C197" s="29">
        <v>0.98499999999999999</v>
      </c>
      <c r="D197" s="29">
        <v>0.84799999999999998</v>
      </c>
      <c r="E197" s="29">
        <v>0.83799999999999997</v>
      </c>
      <c r="F197" s="29" t="s">
        <v>1858</v>
      </c>
      <c r="G197" s="29">
        <v>1.0309999999999999</v>
      </c>
      <c r="H197" s="29">
        <v>1.0549999999999999</v>
      </c>
      <c r="K197" s="29" cm="1">
        <f t="array" ref="K197">IFERROR(_xlfn.IFS(C197&lt;=0.65,-50,C197&lt;=0.75,-25,C197&lt;=0.85,25,C197&lt;=0.95,50,C197&lt;=1.05,75,C197&lt;=1.15,100,C197&gt;1.15,125),"")</f>
        <v>75</v>
      </c>
      <c r="L197" s="29" cm="1">
        <f t="array" ref="L197">IFERROR(_xlfn.IFS(F197&lt;=0.65,-50,F197&lt;=0.75,-25,F197&lt;=0.85,25,F197&lt;=0.95,50,F197&lt;=1.05,75,F197&lt;=1.15,100,F197&gt;1.15,125),"")</f>
        <v>125</v>
      </c>
      <c r="M197" s="29" cm="1">
        <f t="array" ref="M197">IFERROR(_xlfn.IFS(G197&lt;=0.65,-50,G197&lt;=0.75,-25,G197&lt;=0.85,25,G197&lt;=0.95,50,G197&lt;=1.05,75,G197&lt;=1.15,100,G197&gt;1.15,125),"")</f>
        <v>75</v>
      </c>
    </row>
    <row r="198" spans="1:13" x14ac:dyDescent="0.2">
      <c r="A198" s="29">
        <v>160</v>
      </c>
      <c r="B198" s="29" t="s">
        <v>2055</v>
      </c>
      <c r="C198" s="29">
        <v>0.98599999999999999</v>
      </c>
      <c r="D198" s="29">
        <v>0.89800000000000002</v>
      </c>
      <c r="E198" s="29">
        <v>0.92800000000000005</v>
      </c>
      <c r="F198" s="29" t="s">
        <v>2056</v>
      </c>
      <c r="G198" s="29">
        <v>1.026</v>
      </c>
      <c r="H198" s="29">
        <v>1.02</v>
      </c>
      <c r="K198" s="29" cm="1">
        <f t="array" ref="K198">IFERROR(_xlfn.IFS(C198&lt;=0.65,-50,C198&lt;=0.75,-25,C198&lt;=0.85,25,C198&lt;=0.95,50,C198&lt;=1.05,75,C198&lt;=1.15,100,C198&gt;1.15,125),"")</f>
        <v>75</v>
      </c>
      <c r="L198" s="29" cm="1">
        <f t="array" ref="L198">IFERROR(_xlfn.IFS(F198&lt;=0.65,-50,F198&lt;=0.75,-25,F198&lt;=0.85,25,F198&lt;=0.95,50,F198&lt;=1.05,75,F198&lt;=1.15,100,F198&gt;1.15,125),"")</f>
        <v>125</v>
      </c>
      <c r="M198" s="29" cm="1">
        <f t="array" ref="M198">IFERROR(_xlfn.IFS(G198&lt;=0.65,-50,G198&lt;=0.75,-25,G198&lt;=0.85,25,G198&lt;=0.95,50,G198&lt;=1.05,75,G198&lt;=1.15,100,G198&gt;1.15,125),"")</f>
        <v>75</v>
      </c>
    </row>
    <row r="199" spans="1:13" x14ac:dyDescent="0.2">
      <c r="A199" s="29">
        <v>161</v>
      </c>
      <c r="B199" s="29" t="s">
        <v>2057</v>
      </c>
      <c r="C199" s="29">
        <v>0.98699999999999999</v>
      </c>
      <c r="D199" s="29">
        <v>0.92</v>
      </c>
      <c r="E199" s="29">
        <v>0.94</v>
      </c>
      <c r="F199" s="29" t="s">
        <v>1846</v>
      </c>
      <c r="G199" s="29">
        <v>1.036</v>
      </c>
      <c r="H199" s="29">
        <v>1.0529999999999999</v>
      </c>
      <c r="K199" s="29" cm="1">
        <f t="array" ref="K199">IFERROR(_xlfn.IFS(C199&lt;=0.65,-50,C199&lt;=0.75,-25,C199&lt;=0.85,25,C199&lt;=0.95,50,C199&lt;=1.05,75,C199&lt;=1.15,100,C199&gt;1.15,125),"")</f>
        <v>75</v>
      </c>
      <c r="L199" s="29" cm="1">
        <f t="array" ref="L199">IFERROR(_xlfn.IFS(F199&lt;=0.65,-50,F199&lt;=0.75,-25,F199&lt;=0.85,25,F199&lt;=0.95,50,F199&lt;=1.05,75,F199&lt;=1.15,100,F199&gt;1.15,125),"")</f>
        <v>125</v>
      </c>
      <c r="M199" s="29" cm="1">
        <f t="array" ref="M199">IFERROR(_xlfn.IFS(G199&lt;=0.65,-50,G199&lt;=0.75,-25,G199&lt;=0.85,25,G199&lt;=0.95,50,G199&lt;=1.05,75,G199&lt;=1.15,100,G199&gt;1.15,125),"")</f>
        <v>75</v>
      </c>
    </row>
    <row r="200" spans="1:13" x14ac:dyDescent="0.2">
      <c r="A200" s="29">
        <v>162</v>
      </c>
      <c r="B200" s="29" t="s">
        <v>2058</v>
      </c>
      <c r="C200" s="29">
        <v>0.98699999999999999</v>
      </c>
      <c r="D200" s="29">
        <v>0.96899999999999997</v>
      </c>
      <c r="E200" s="29">
        <v>1.2829999999999999</v>
      </c>
      <c r="F200" s="29" t="s">
        <v>2059</v>
      </c>
      <c r="G200" s="29">
        <v>1.115</v>
      </c>
      <c r="H200" s="29">
        <v>1.109</v>
      </c>
      <c r="K200" s="29" cm="1">
        <f t="array" ref="K200">IFERROR(_xlfn.IFS(C200&lt;=0.65,-50,C200&lt;=0.75,-25,C200&lt;=0.85,25,C200&lt;=0.95,50,C200&lt;=1.05,75,C200&lt;=1.15,100,C200&gt;1.15,125),"")</f>
        <v>75</v>
      </c>
      <c r="L200" s="29" cm="1">
        <f t="array" ref="L200">IFERROR(_xlfn.IFS(F200&lt;=0.65,-50,F200&lt;=0.75,-25,F200&lt;=0.85,25,F200&lt;=0.95,50,F200&lt;=1.05,75,F200&lt;=1.15,100,F200&gt;1.15,125),"")</f>
        <v>125</v>
      </c>
      <c r="M200" s="29" cm="1">
        <f t="array" ref="M200">IFERROR(_xlfn.IFS(G200&lt;=0.65,-50,G200&lt;=0.75,-25,G200&lt;=0.85,25,G200&lt;=0.95,50,G200&lt;=1.05,75,G200&lt;=1.15,100,G200&gt;1.15,125),"")</f>
        <v>100</v>
      </c>
    </row>
    <row r="201" spans="1:13" x14ac:dyDescent="0.2">
      <c r="A201" s="29">
        <v>163</v>
      </c>
      <c r="B201" s="29" t="s">
        <v>2060</v>
      </c>
      <c r="C201" s="29">
        <v>0.98699999999999999</v>
      </c>
      <c r="D201" s="29">
        <v>1.0089999999999999</v>
      </c>
      <c r="E201" s="29">
        <v>1.0169999999999999</v>
      </c>
      <c r="F201" s="29" t="s">
        <v>2061</v>
      </c>
      <c r="G201" s="29">
        <v>1.02</v>
      </c>
      <c r="H201" s="29">
        <v>0.98</v>
      </c>
      <c r="K201" s="29" cm="1">
        <f t="array" ref="K201">IFERROR(_xlfn.IFS(C201&lt;=0.65,-50,C201&lt;=0.75,-25,C201&lt;=0.85,25,C201&lt;=0.95,50,C201&lt;=1.05,75,C201&lt;=1.15,100,C201&gt;1.15,125),"")</f>
        <v>75</v>
      </c>
      <c r="L201" s="29" cm="1">
        <f t="array" ref="L201">IFERROR(_xlfn.IFS(F201&lt;=0.65,-50,F201&lt;=0.75,-25,F201&lt;=0.85,25,F201&lt;=0.95,50,F201&lt;=1.05,75,F201&lt;=1.15,100,F201&gt;1.15,125),"")</f>
        <v>125</v>
      </c>
      <c r="M201" s="29" cm="1">
        <f t="array" ref="M201">IFERROR(_xlfn.IFS(G201&lt;=0.65,-50,G201&lt;=0.75,-25,G201&lt;=0.85,25,G201&lt;=0.95,50,G201&lt;=1.05,75,G201&lt;=1.15,100,G201&gt;1.15,125),"")</f>
        <v>75</v>
      </c>
    </row>
    <row r="202" spans="1:13" x14ac:dyDescent="0.2">
      <c r="A202" s="29">
        <v>164</v>
      </c>
      <c r="B202" s="29" t="s">
        <v>2063</v>
      </c>
      <c r="C202" s="29">
        <v>0.98699999999999999</v>
      </c>
      <c r="D202" s="29">
        <v>0.93200000000000005</v>
      </c>
      <c r="E202" s="29">
        <v>1.018</v>
      </c>
      <c r="F202" s="29" t="s">
        <v>2064</v>
      </c>
      <c r="G202" s="29">
        <v>0.98299999999999998</v>
      </c>
      <c r="H202" s="29">
        <v>0.99199999999999999</v>
      </c>
      <c r="K202" s="29" cm="1">
        <f t="array" ref="K202">IFERROR(_xlfn.IFS(C202&lt;=0.65,-50,C202&lt;=0.75,-25,C202&lt;=0.85,25,C202&lt;=0.95,50,C202&lt;=1.05,75,C202&lt;=1.15,100,C202&gt;1.15,125),"")</f>
        <v>75</v>
      </c>
      <c r="L202" s="29" cm="1">
        <f t="array" ref="L202">IFERROR(_xlfn.IFS(F202&lt;=0.65,-50,F202&lt;=0.75,-25,F202&lt;=0.85,25,F202&lt;=0.95,50,F202&lt;=1.05,75,F202&lt;=1.15,100,F202&gt;1.15,125),"")</f>
        <v>125</v>
      </c>
      <c r="M202" s="29" cm="1">
        <f t="array" ref="M202">IFERROR(_xlfn.IFS(G202&lt;=0.65,-50,G202&lt;=0.75,-25,G202&lt;=0.85,25,G202&lt;=0.95,50,G202&lt;=1.05,75,G202&lt;=1.15,100,G202&gt;1.15,125),"")</f>
        <v>75</v>
      </c>
    </row>
    <row r="203" spans="1:13" x14ac:dyDescent="0.2">
      <c r="A203" s="29">
        <v>165</v>
      </c>
      <c r="B203" s="29" t="s">
        <v>2100</v>
      </c>
      <c r="C203" s="29">
        <v>0.98699999999999999</v>
      </c>
      <c r="D203" s="29">
        <v>0.94199999999999995</v>
      </c>
      <c r="E203" s="29">
        <v>0.86599999999999999</v>
      </c>
      <c r="F203" s="29" t="s">
        <v>1952</v>
      </c>
      <c r="G203" s="29">
        <v>1.0069999999999999</v>
      </c>
      <c r="H203" s="29">
        <v>0.91400000000000003</v>
      </c>
      <c r="K203" s="29" cm="1">
        <f t="array" ref="K203">IFERROR(_xlfn.IFS(C203&lt;=0.65,-50,C203&lt;=0.75,-25,C203&lt;=0.85,25,C203&lt;=0.95,50,C203&lt;=1.05,75,C203&lt;=1.15,100,C203&gt;1.15,125),"")</f>
        <v>75</v>
      </c>
      <c r="L203" s="29" cm="1">
        <f t="array" ref="L203">IFERROR(_xlfn.IFS(F203&lt;=0.65,-50,F203&lt;=0.75,-25,F203&lt;=0.85,25,F203&lt;=0.95,50,F203&lt;=1.05,75,F203&lt;=1.15,100,F203&gt;1.15,125),"")</f>
        <v>125</v>
      </c>
      <c r="M203" s="29" cm="1">
        <f t="array" ref="M203">IFERROR(_xlfn.IFS(G203&lt;=0.65,-50,G203&lt;=0.75,-25,G203&lt;=0.85,25,G203&lt;=0.95,50,G203&lt;=1.05,75,G203&lt;=1.15,100,G203&gt;1.15,125),"")</f>
        <v>75</v>
      </c>
    </row>
    <row r="204" spans="1:13" x14ac:dyDescent="0.2">
      <c r="A204" s="29">
        <v>166</v>
      </c>
      <c r="B204" s="29" t="s">
        <v>2067</v>
      </c>
      <c r="C204" s="29">
        <v>0.98799999999999999</v>
      </c>
      <c r="D204" s="29">
        <v>1.0329999999999999</v>
      </c>
      <c r="E204" s="29">
        <v>0.91400000000000003</v>
      </c>
      <c r="F204" s="29" t="s">
        <v>2068</v>
      </c>
      <c r="G204" s="29">
        <v>0.98099999999999998</v>
      </c>
      <c r="H204" s="29">
        <v>1.0229999999999999</v>
      </c>
      <c r="K204" s="29" cm="1">
        <f t="array" ref="K204">IFERROR(_xlfn.IFS(C204&lt;=0.65,-50,C204&lt;=0.75,-25,C204&lt;=0.85,25,C204&lt;=0.95,50,C204&lt;=1.05,75,C204&lt;=1.15,100,C204&gt;1.15,125),"")</f>
        <v>75</v>
      </c>
      <c r="L204" s="29" cm="1">
        <f t="array" ref="L204">IFERROR(_xlfn.IFS(F204&lt;=0.65,-50,F204&lt;=0.75,-25,F204&lt;=0.85,25,F204&lt;=0.95,50,F204&lt;=1.05,75,F204&lt;=1.15,100,F204&gt;1.15,125),"")</f>
        <v>125</v>
      </c>
      <c r="M204" s="29" cm="1">
        <f t="array" ref="M204">IFERROR(_xlfn.IFS(G204&lt;=0.65,-50,G204&lt;=0.75,-25,G204&lt;=0.85,25,G204&lt;=0.95,50,G204&lt;=1.05,75,G204&lt;=1.15,100,G204&gt;1.15,125),"")</f>
        <v>75</v>
      </c>
    </row>
    <row r="205" spans="1:13" x14ac:dyDescent="0.2">
      <c r="A205" s="29">
        <v>167</v>
      </c>
      <c r="B205" s="29" t="s">
        <v>2070</v>
      </c>
      <c r="C205" s="29">
        <v>0.98899999999999999</v>
      </c>
      <c r="D205" s="29">
        <v>0.85699999999999998</v>
      </c>
      <c r="E205" s="29">
        <v>0.85599999999999998</v>
      </c>
      <c r="F205" s="29" t="s">
        <v>2071</v>
      </c>
      <c r="G205" s="29">
        <v>1.028</v>
      </c>
      <c r="H205" s="29">
        <v>1.093</v>
      </c>
      <c r="K205" s="29" cm="1">
        <f t="array" ref="K205">IFERROR(_xlfn.IFS(C205&lt;=0.65,-50,C205&lt;=0.75,-25,C205&lt;=0.85,25,C205&lt;=0.95,50,C205&lt;=1.05,75,C205&lt;=1.15,100,C205&gt;1.15,125),"")</f>
        <v>75</v>
      </c>
      <c r="L205" s="29" cm="1">
        <f t="array" ref="L205">IFERROR(_xlfn.IFS(F205&lt;=0.65,-50,F205&lt;=0.75,-25,F205&lt;=0.85,25,F205&lt;=0.95,50,F205&lt;=1.05,75,F205&lt;=1.15,100,F205&gt;1.15,125),"")</f>
        <v>125</v>
      </c>
      <c r="M205" s="29" cm="1">
        <f t="array" ref="M205">IFERROR(_xlfn.IFS(G205&lt;=0.65,-50,G205&lt;=0.75,-25,G205&lt;=0.85,25,G205&lt;=0.95,50,G205&lt;=1.05,75,G205&lt;=1.15,100,G205&gt;1.15,125),"")</f>
        <v>75</v>
      </c>
    </row>
    <row r="206" spans="1:13" x14ac:dyDescent="0.2">
      <c r="A206" s="29">
        <v>168</v>
      </c>
      <c r="B206" s="29" t="s">
        <v>2044</v>
      </c>
      <c r="C206" s="29">
        <v>0.99</v>
      </c>
      <c r="D206" s="29">
        <v>1.06</v>
      </c>
      <c r="E206" s="29">
        <v>1.097</v>
      </c>
      <c r="F206" s="29" t="s">
        <v>2045</v>
      </c>
      <c r="G206" s="29">
        <v>1.038</v>
      </c>
      <c r="H206" s="29">
        <v>1.026</v>
      </c>
      <c r="K206" s="29" cm="1">
        <f t="array" ref="K206">IFERROR(_xlfn.IFS(C206&lt;=0.65,-50,C206&lt;=0.75,-25,C206&lt;=0.85,25,C206&lt;=0.95,50,C206&lt;=1.05,75,C206&lt;=1.15,100,C206&gt;1.15,125),"")</f>
        <v>75</v>
      </c>
      <c r="L206" s="29" cm="1">
        <f t="array" ref="L206">IFERROR(_xlfn.IFS(F206&lt;=0.65,-50,F206&lt;=0.75,-25,F206&lt;=0.85,25,F206&lt;=0.95,50,F206&lt;=1.05,75,F206&lt;=1.15,100,F206&gt;1.15,125),"")</f>
        <v>125</v>
      </c>
      <c r="M206" s="29" cm="1">
        <f t="array" ref="M206">IFERROR(_xlfn.IFS(G206&lt;=0.65,-50,G206&lt;=0.75,-25,G206&lt;=0.85,25,G206&lt;=0.95,50,G206&lt;=1.05,75,G206&lt;=1.15,100,G206&gt;1.15,125),"")</f>
        <v>75</v>
      </c>
    </row>
    <row r="207" spans="1:13" x14ac:dyDescent="0.2">
      <c r="A207" s="29">
        <v>169</v>
      </c>
      <c r="B207" s="29" t="s">
        <v>2072</v>
      </c>
      <c r="C207" s="29">
        <v>0.99</v>
      </c>
      <c r="D207" s="29">
        <v>0.9</v>
      </c>
      <c r="E207" s="29">
        <v>0.71499999999999997</v>
      </c>
      <c r="F207" s="29" t="s">
        <v>2073</v>
      </c>
      <c r="G207" s="29">
        <v>1.038</v>
      </c>
      <c r="H207" s="29">
        <v>0.97199999999999998</v>
      </c>
      <c r="K207" s="29" cm="1">
        <f t="array" ref="K207">IFERROR(_xlfn.IFS(C207&lt;=0.65,-50,C207&lt;=0.75,-25,C207&lt;=0.85,25,C207&lt;=0.95,50,C207&lt;=1.05,75,C207&lt;=1.15,100,C207&gt;1.15,125),"")</f>
        <v>75</v>
      </c>
      <c r="L207" s="29" cm="1">
        <f t="array" ref="L207">IFERROR(_xlfn.IFS(F207&lt;=0.65,-50,F207&lt;=0.75,-25,F207&lt;=0.85,25,F207&lt;=0.95,50,F207&lt;=1.05,75,F207&lt;=1.15,100,F207&gt;1.15,125),"")</f>
        <v>125</v>
      </c>
      <c r="M207" s="29" cm="1">
        <f t="array" ref="M207">IFERROR(_xlfn.IFS(G207&lt;=0.65,-50,G207&lt;=0.75,-25,G207&lt;=0.85,25,G207&lt;=0.95,50,G207&lt;=1.05,75,G207&lt;=1.15,100,G207&gt;1.15,125),"")</f>
        <v>75</v>
      </c>
    </row>
    <row r="208" spans="1:13" x14ac:dyDescent="0.2">
      <c r="A208" s="29">
        <v>170</v>
      </c>
      <c r="B208" s="29" t="s">
        <v>2074</v>
      </c>
      <c r="C208" s="29">
        <v>0.99099999999999999</v>
      </c>
      <c r="D208" s="29">
        <v>1.0129999999999999</v>
      </c>
      <c r="E208" s="29">
        <v>0.97299999999999998</v>
      </c>
      <c r="F208" s="29" t="s">
        <v>1909</v>
      </c>
      <c r="G208" s="29">
        <v>0.995</v>
      </c>
      <c r="H208" s="29">
        <v>0.94799999999999995</v>
      </c>
      <c r="K208" s="29" cm="1">
        <f t="array" ref="K208">IFERROR(_xlfn.IFS(C208&lt;=0.65,-50,C208&lt;=0.75,-25,C208&lt;=0.85,25,C208&lt;=0.95,50,C208&lt;=1.05,75,C208&lt;=1.15,100,C208&gt;1.15,125),"")</f>
        <v>75</v>
      </c>
      <c r="L208" s="29" cm="1">
        <f t="array" ref="L208">IFERROR(_xlfn.IFS(F208&lt;=0.65,-50,F208&lt;=0.75,-25,F208&lt;=0.85,25,F208&lt;=0.95,50,F208&lt;=1.05,75,F208&lt;=1.15,100,F208&gt;1.15,125),"")</f>
        <v>125</v>
      </c>
      <c r="M208" s="29" cm="1">
        <f t="array" ref="M208">IFERROR(_xlfn.IFS(G208&lt;=0.65,-50,G208&lt;=0.75,-25,G208&lt;=0.85,25,G208&lt;=0.95,50,G208&lt;=1.05,75,G208&lt;=1.15,100,G208&gt;1.15,125),"")</f>
        <v>75</v>
      </c>
    </row>
    <row r="209" spans="1:13" x14ac:dyDescent="0.2">
      <c r="A209" s="29">
        <v>171</v>
      </c>
      <c r="B209" s="29" t="s">
        <v>2075</v>
      </c>
      <c r="C209" s="29">
        <v>0.99099999999999999</v>
      </c>
      <c r="D209" s="29">
        <v>1.0509999999999999</v>
      </c>
      <c r="E209" s="29">
        <v>1.105</v>
      </c>
      <c r="F209" s="29" t="s">
        <v>2076</v>
      </c>
      <c r="G209" s="29">
        <v>0.96899999999999997</v>
      </c>
      <c r="H209" s="29">
        <v>1.02</v>
      </c>
      <c r="K209" s="29" cm="1">
        <f t="array" ref="K209">IFERROR(_xlfn.IFS(C209&lt;=0.65,-50,C209&lt;=0.75,-25,C209&lt;=0.85,25,C209&lt;=0.95,50,C209&lt;=1.05,75,C209&lt;=1.15,100,C209&gt;1.15,125),"")</f>
        <v>75</v>
      </c>
      <c r="L209" s="29" cm="1">
        <f t="array" ref="L209">IFERROR(_xlfn.IFS(F209&lt;=0.65,-50,F209&lt;=0.75,-25,F209&lt;=0.85,25,F209&lt;=0.95,50,F209&lt;=1.05,75,F209&lt;=1.15,100,F209&gt;1.15,125),"")</f>
        <v>125</v>
      </c>
      <c r="M209" s="29" cm="1">
        <f t="array" ref="M209">IFERROR(_xlfn.IFS(G209&lt;=0.65,-50,G209&lt;=0.75,-25,G209&lt;=0.85,25,G209&lt;=0.95,50,G209&lt;=1.05,75,G209&lt;=1.15,100,G209&gt;1.15,125),"")</f>
        <v>75</v>
      </c>
    </row>
    <row r="210" spans="1:13" x14ac:dyDescent="0.2">
      <c r="A210" s="29">
        <v>172</v>
      </c>
      <c r="B210" s="29" t="s">
        <v>2077</v>
      </c>
      <c r="C210" s="29">
        <v>0.99099999999999999</v>
      </c>
      <c r="D210" s="29">
        <v>1.014</v>
      </c>
      <c r="E210" s="29">
        <v>0.95899999999999996</v>
      </c>
      <c r="F210" s="29" t="s">
        <v>1974</v>
      </c>
      <c r="G210" s="29">
        <v>1.022</v>
      </c>
      <c r="H210" s="29">
        <v>1.032</v>
      </c>
      <c r="K210" s="29" cm="1">
        <f t="array" ref="K210">IFERROR(_xlfn.IFS(C210&lt;=0.65,-50,C210&lt;=0.75,-25,C210&lt;=0.85,25,C210&lt;=0.95,50,C210&lt;=1.05,75,C210&lt;=1.15,100,C210&gt;1.15,125),"")</f>
        <v>75</v>
      </c>
      <c r="L210" s="29" cm="1">
        <f t="array" ref="L210">IFERROR(_xlfn.IFS(F210&lt;=0.65,-50,F210&lt;=0.75,-25,F210&lt;=0.85,25,F210&lt;=0.95,50,F210&lt;=1.05,75,F210&lt;=1.15,100,F210&gt;1.15,125),"")</f>
        <v>125</v>
      </c>
      <c r="M210" s="29" cm="1">
        <f t="array" ref="M210">IFERROR(_xlfn.IFS(G210&lt;=0.65,-50,G210&lt;=0.75,-25,G210&lt;=0.85,25,G210&lt;=0.95,50,G210&lt;=1.05,75,G210&lt;=1.15,100,G210&gt;1.15,125),"")</f>
        <v>75</v>
      </c>
    </row>
    <row r="211" spans="1:13" x14ac:dyDescent="0.2">
      <c r="A211" s="29">
        <v>173</v>
      </c>
      <c r="B211" s="29" t="s">
        <v>2080</v>
      </c>
      <c r="C211" s="29">
        <v>0.99199999999999999</v>
      </c>
      <c r="D211" s="29">
        <v>1.0509999999999999</v>
      </c>
      <c r="E211" s="29">
        <v>1.016</v>
      </c>
      <c r="F211" s="29" t="s">
        <v>2081</v>
      </c>
      <c r="G211" s="29">
        <v>1.036</v>
      </c>
      <c r="H211" s="29">
        <v>0.88100000000000001</v>
      </c>
      <c r="K211" s="29" cm="1">
        <f t="array" ref="K211">IFERROR(_xlfn.IFS(C211&lt;=0.65,-50,C211&lt;=0.75,-25,C211&lt;=0.85,25,C211&lt;=0.95,50,C211&lt;=1.05,75,C211&lt;=1.15,100,C211&gt;1.15,125),"")</f>
        <v>75</v>
      </c>
      <c r="L211" s="29" cm="1">
        <f t="array" ref="L211">IFERROR(_xlfn.IFS(F211&lt;=0.65,-50,F211&lt;=0.75,-25,F211&lt;=0.85,25,F211&lt;=0.95,50,F211&lt;=1.05,75,F211&lt;=1.15,100,F211&gt;1.15,125),"")</f>
        <v>125</v>
      </c>
      <c r="M211" s="29" cm="1">
        <f t="array" ref="M211">IFERROR(_xlfn.IFS(G211&lt;=0.65,-50,G211&lt;=0.75,-25,G211&lt;=0.85,25,G211&lt;=0.95,50,G211&lt;=1.05,75,G211&lt;=1.15,100,G211&gt;1.15,125),"")</f>
        <v>75</v>
      </c>
    </row>
    <row r="212" spans="1:13" x14ac:dyDescent="0.2">
      <c r="A212" s="29">
        <v>174</v>
      </c>
      <c r="B212" s="29" t="s">
        <v>2082</v>
      </c>
      <c r="C212" s="29">
        <v>0.99199999999999999</v>
      </c>
      <c r="D212" s="29">
        <v>1.0680000000000001</v>
      </c>
      <c r="E212" s="29">
        <v>0.80800000000000005</v>
      </c>
      <c r="F212" s="29" t="s">
        <v>1970</v>
      </c>
      <c r="G212" s="29">
        <v>1.0089999999999999</v>
      </c>
      <c r="H212" s="29">
        <v>0.99299999999999999</v>
      </c>
      <c r="K212" s="29" cm="1">
        <f t="array" ref="K212">IFERROR(_xlfn.IFS(C212&lt;=0.65,-50,C212&lt;=0.75,-25,C212&lt;=0.85,25,C212&lt;=0.95,50,C212&lt;=1.05,75,C212&lt;=1.15,100,C212&gt;1.15,125),"")</f>
        <v>75</v>
      </c>
      <c r="L212" s="29" cm="1">
        <f t="array" ref="L212">IFERROR(_xlfn.IFS(F212&lt;=0.65,-50,F212&lt;=0.75,-25,F212&lt;=0.85,25,F212&lt;=0.95,50,F212&lt;=1.05,75,F212&lt;=1.15,100,F212&gt;1.15,125),"")</f>
        <v>125</v>
      </c>
      <c r="M212" s="29" cm="1">
        <f t="array" ref="M212">IFERROR(_xlfn.IFS(G212&lt;=0.65,-50,G212&lt;=0.75,-25,G212&lt;=0.85,25,G212&lt;=0.95,50,G212&lt;=1.05,75,G212&lt;=1.15,100,G212&gt;1.15,125),"")</f>
        <v>75</v>
      </c>
    </row>
    <row r="213" spans="1:13" x14ac:dyDescent="0.2">
      <c r="A213" s="29">
        <v>175</v>
      </c>
      <c r="B213" s="29" t="s">
        <v>2062</v>
      </c>
      <c r="C213" s="29">
        <v>0.99299999999999999</v>
      </c>
      <c r="D213" s="29">
        <v>1.048</v>
      </c>
      <c r="E213" s="29">
        <v>1.083</v>
      </c>
      <c r="F213" s="29" t="s">
        <v>2066</v>
      </c>
      <c r="G213" s="29">
        <v>1.042</v>
      </c>
      <c r="H213" s="29">
        <v>0.98299999999999998</v>
      </c>
      <c r="K213" s="29" cm="1">
        <f t="array" ref="K213">IFERROR(_xlfn.IFS(C213&lt;=0.65,-50,C213&lt;=0.75,-25,C213&lt;=0.85,25,C213&lt;=0.95,50,C213&lt;=1.05,75,C213&lt;=1.15,100,C213&gt;1.15,125),"")</f>
        <v>75</v>
      </c>
      <c r="L213" s="29" cm="1">
        <f t="array" ref="L213">IFERROR(_xlfn.IFS(F213&lt;=0.65,-50,F213&lt;=0.75,-25,F213&lt;=0.85,25,F213&lt;=0.95,50,F213&lt;=1.05,75,F213&lt;=1.15,100,F213&gt;1.15,125),"")</f>
        <v>125</v>
      </c>
      <c r="M213" s="29" cm="1">
        <f t="array" ref="M213">IFERROR(_xlfn.IFS(G213&lt;=0.65,-50,G213&lt;=0.75,-25,G213&lt;=0.85,25,G213&lt;=0.95,50,G213&lt;=1.05,75,G213&lt;=1.15,100,G213&gt;1.15,125),"")</f>
        <v>75</v>
      </c>
    </row>
    <row r="214" spans="1:13" x14ac:dyDescent="0.2">
      <c r="A214" s="29">
        <v>176</v>
      </c>
      <c r="B214" s="29" t="s">
        <v>2085</v>
      </c>
      <c r="C214" s="29">
        <v>0.99299999999999999</v>
      </c>
      <c r="D214" s="29">
        <v>0.97299999999999998</v>
      </c>
      <c r="E214" s="29">
        <v>0.95599999999999996</v>
      </c>
      <c r="F214" s="29" t="s">
        <v>1858</v>
      </c>
      <c r="G214" s="29">
        <v>1.0309999999999999</v>
      </c>
      <c r="H214" s="29">
        <v>0.98599999999999999</v>
      </c>
      <c r="K214" s="29" cm="1">
        <f t="array" ref="K214">IFERROR(_xlfn.IFS(C214&lt;=0.65,-50,C214&lt;=0.75,-25,C214&lt;=0.85,25,C214&lt;=0.95,50,C214&lt;=1.05,75,C214&lt;=1.15,100,C214&gt;1.15,125),"")</f>
        <v>75</v>
      </c>
      <c r="L214" s="29" cm="1">
        <f t="array" ref="L214">IFERROR(_xlfn.IFS(F214&lt;=0.65,-50,F214&lt;=0.75,-25,F214&lt;=0.85,25,F214&lt;=0.95,50,F214&lt;=1.05,75,F214&lt;=1.15,100,F214&gt;1.15,125),"")</f>
        <v>125</v>
      </c>
      <c r="M214" s="29" cm="1">
        <f t="array" ref="M214">IFERROR(_xlfn.IFS(G214&lt;=0.65,-50,G214&lt;=0.75,-25,G214&lt;=0.85,25,G214&lt;=0.95,50,G214&lt;=1.05,75,G214&lt;=1.15,100,G214&gt;1.15,125),"")</f>
        <v>75</v>
      </c>
    </row>
    <row r="215" spans="1:13" x14ac:dyDescent="0.2">
      <c r="A215" s="29">
        <v>177</v>
      </c>
      <c r="B215" s="29" t="s">
        <v>2091</v>
      </c>
      <c r="C215" s="29">
        <v>0.99399999999999999</v>
      </c>
      <c r="D215" s="29">
        <v>0.96399999999999997</v>
      </c>
      <c r="E215" s="29">
        <v>0.81</v>
      </c>
      <c r="F215" s="29" t="s">
        <v>2092</v>
      </c>
      <c r="G215" s="29">
        <v>1.0069999999999999</v>
      </c>
      <c r="H215" s="29">
        <v>0.95599999999999996</v>
      </c>
      <c r="K215" s="29" cm="1">
        <f t="array" ref="K215">IFERROR(_xlfn.IFS(C215&lt;=0.65,-50,C215&lt;=0.75,-25,C215&lt;=0.85,25,C215&lt;=0.95,50,C215&lt;=1.05,75,C215&lt;=1.15,100,C215&gt;1.15,125),"")</f>
        <v>75</v>
      </c>
      <c r="L215" s="29" cm="1">
        <f t="array" ref="L215">IFERROR(_xlfn.IFS(F215&lt;=0.65,-50,F215&lt;=0.75,-25,F215&lt;=0.85,25,F215&lt;=0.95,50,F215&lt;=1.05,75,F215&lt;=1.15,100,F215&gt;1.15,125),"")</f>
        <v>125</v>
      </c>
      <c r="M215" s="29" cm="1">
        <f t="array" ref="M215">IFERROR(_xlfn.IFS(G215&lt;=0.65,-50,G215&lt;=0.75,-25,G215&lt;=0.85,25,G215&lt;=0.95,50,G215&lt;=1.05,75,G215&lt;=1.15,100,G215&gt;1.15,125),"")</f>
        <v>75</v>
      </c>
    </row>
    <row r="216" spans="1:13" x14ac:dyDescent="0.2">
      <c r="A216" s="29">
        <v>178</v>
      </c>
      <c r="B216" s="29" t="s">
        <v>2093</v>
      </c>
      <c r="C216" s="29">
        <v>0.995</v>
      </c>
      <c r="D216" s="29">
        <v>1.0680000000000001</v>
      </c>
      <c r="E216" s="29">
        <v>0.94899999999999995</v>
      </c>
      <c r="F216" s="29" t="s">
        <v>2094</v>
      </c>
      <c r="G216" s="29">
        <v>0.95199999999999996</v>
      </c>
      <c r="H216" s="29">
        <v>1.0169999999999999</v>
      </c>
      <c r="K216" s="29" cm="1">
        <f t="array" ref="K216">IFERROR(_xlfn.IFS(C216&lt;=0.65,-50,C216&lt;=0.75,-25,C216&lt;=0.85,25,C216&lt;=0.95,50,C216&lt;=1.05,75,C216&lt;=1.15,100,C216&gt;1.15,125),"")</f>
        <v>75</v>
      </c>
      <c r="L216" s="29" cm="1">
        <f t="array" ref="L216">IFERROR(_xlfn.IFS(F216&lt;=0.65,-50,F216&lt;=0.75,-25,F216&lt;=0.85,25,F216&lt;=0.95,50,F216&lt;=1.05,75,F216&lt;=1.15,100,F216&gt;1.15,125),"")</f>
        <v>125</v>
      </c>
      <c r="M216" s="29" cm="1">
        <f t="array" ref="M216">IFERROR(_xlfn.IFS(G216&lt;=0.65,-50,G216&lt;=0.75,-25,G216&lt;=0.85,25,G216&lt;=0.95,50,G216&lt;=1.05,75,G216&lt;=1.15,100,G216&gt;1.15,125),"")</f>
        <v>75</v>
      </c>
    </row>
    <row r="217" spans="1:13" x14ac:dyDescent="0.2">
      <c r="A217" s="29">
        <v>179</v>
      </c>
      <c r="B217" s="29" t="s">
        <v>2095</v>
      </c>
      <c r="C217" s="29">
        <v>0.995</v>
      </c>
      <c r="D217" s="29">
        <v>1.081</v>
      </c>
      <c r="E217" s="29">
        <v>1.2809999999999999</v>
      </c>
      <c r="F217" s="29" t="s">
        <v>1856</v>
      </c>
      <c r="G217" s="29">
        <v>1.0920000000000001</v>
      </c>
      <c r="H217" s="29">
        <v>1.06</v>
      </c>
      <c r="K217" s="29" cm="1">
        <f t="array" ref="K217">IFERROR(_xlfn.IFS(C217&lt;=0.65,-50,C217&lt;=0.75,-25,C217&lt;=0.85,25,C217&lt;=0.95,50,C217&lt;=1.05,75,C217&lt;=1.15,100,C217&gt;1.15,125),"")</f>
        <v>75</v>
      </c>
      <c r="L217" s="29" cm="1">
        <f t="array" ref="L217">IFERROR(_xlfn.IFS(F217&lt;=0.65,-50,F217&lt;=0.75,-25,F217&lt;=0.85,25,F217&lt;=0.95,50,F217&lt;=1.05,75,F217&lt;=1.15,100,F217&gt;1.15,125),"")</f>
        <v>125</v>
      </c>
      <c r="M217" s="29" cm="1">
        <f t="array" ref="M217">IFERROR(_xlfn.IFS(G217&lt;=0.65,-50,G217&lt;=0.75,-25,G217&lt;=0.85,25,G217&lt;=0.95,50,G217&lt;=1.05,75,G217&lt;=1.15,100,G217&gt;1.15,125),"")</f>
        <v>100</v>
      </c>
    </row>
    <row r="218" spans="1:13" x14ac:dyDescent="0.2">
      <c r="A218" s="29">
        <v>180</v>
      </c>
      <c r="B218" s="29" t="s">
        <v>2102</v>
      </c>
      <c r="C218" s="29">
        <v>0.996</v>
      </c>
      <c r="D218" s="29">
        <v>0.89100000000000001</v>
      </c>
      <c r="E218" s="29">
        <v>1.012</v>
      </c>
      <c r="F218" s="29" t="s">
        <v>1892</v>
      </c>
      <c r="G218" s="29">
        <v>1.0580000000000001</v>
      </c>
      <c r="H218" s="29">
        <v>1.0189999999999999</v>
      </c>
      <c r="K218" s="29" cm="1">
        <f t="array" ref="K218">IFERROR(_xlfn.IFS(C218&lt;=0.65,-50,C218&lt;=0.75,-25,C218&lt;=0.85,25,C218&lt;=0.95,50,C218&lt;=1.05,75,C218&lt;=1.15,100,C218&gt;1.15,125),"")</f>
        <v>75</v>
      </c>
      <c r="L218" s="29" cm="1">
        <f t="array" ref="L218">IFERROR(_xlfn.IFS(F218&lt;=0.65,-50,F218&lt;=0.75,-25,F218&lt;=0.85,25,F218&lt;=0.95,50,F218&lt;=1.05,75,F218&lt;=1.15,100,F218&gt;1.15,125),"")</f>
        <v>125</v>
      </c>
      <c r="M218" s="29" cm="1">
        <f t="array" ref="M218">IFERROR(_xlfn.IFS(G218&lt;=0.65,-50,G218&lt;=0.75,-25,G218&lt;=0.85,25,G218&lt;=0.95,50,G218&lt;=1.05,75,G218&lt;=1.15,100,G218&gt;1.15,125),"")</f>
        <v>100</v>
      </c>
    </row>
    <row r="219" spans="1:13" x14ac:dyDescent="0.2">
      <c r="A219" s="29">
        <v>181</v>
      </c>
      <c r="B219" s="29" t="s">
        <v>2087</v>
      </c>
      <c r="C219" s="29">
        <v>0.997</v>
      </c>
      <c r="D219" s="29">
        <v>0.96099999999999997</v>
      </c>
      <c r="E219" s="29">
        <v>1.038</v>
      </c>
      <c r="F219" s="29" t="s">
        <v>2372</v>
      </c>
      <c r="G219" s="29">
        <v>0.96699999999999997</v>
      </c>
      <c r="H219" s="29">
        <v>1.083</v>
      </c>
      <c r="K219" s="29" cm="1">
        <f t="array" ref="K219">IFERROR(_xlfn.IFS(C219&lt;=0.65,-50,C219&lt;=0.75,-25,C219&lt;=0.85,25,C219&lt;=0.95,50,C219&lt;=1.05,75,C219&lt;=1.15,100,C219&gt;1.15,125),"")</f>
        <v>75</v>
      </c>
      <c r="L219" s="29" cm="1">
        <f t="array" ref="L219">IFERROR(_xlfn.IFS(F219&lt;=0.65,-50,F219&lt;=0.75,-25,F219&lt;=0.85,25,F219&lt;=0.95,50,F219&lt;=1.05,75,F219&lt;=1.15,100,F219&gt;1.15,125),"")</f>
        <v>125</v>
      </c>
      <c r="M219" s="29" cm="1">
        <f t="array" ref="M219">IFERROR(_xlfn.IFS(G219&lt;=0.65,-50,G219&lt;=0.75,-25,G219&lt;=0.85,25,G219&lt;=0.95,50,G219&lt;=1.05,75,G219&lt;=1.15,100,G219&gt;1.15,125),"")</f>
        <v>75</v>
      </c>
    </row>
    <row r="220" spans="1:13" x14ac:dyDescent="0.2">
      <c r="A220" s="29">
        <v>182</v>
      </c>
      <c r="B220" s="29" t="s">
        <v>2103</v>
      </c>
      <c r="C220" s="29">
        <v>0.997</v>
      </c>
      <c r="D220" s="29">
        <v>0.90100000000000002</v>
      </c>
      <c r="E220" s="29">
        <v>0.99199999999999999</v>
      </c>
      <c r="F220" s="29" t="s">
        <v>2049</v>
      </c>
      <c r="G220" s="29">
        <v>1</v>
      </c>
      <c r="H220" s="29">
        <v>1</v>
      </c>
      <c r="K220" s="29" cm="1">
        <f t="array" ref="K220">IFERROR(_xlfn.IFS(C220&lt;=0.65,-50,C220&lt;=0.75,-25,C220&lt;=0.85,25,C220&lt;=0.95,50,C220&lt;=1.05,75,C220&lt;=1.15,100,C220&gt;1.15,125),"")</f>
        <v>75</v>
      </c>
      <c r="L220" s="29" cm="1">
        <f t="array" ref="L220">IFERROR(_xlfn.IFS(F220&lt;=0.65,-50,F220&lt;=0.75,-25,F220&lt;=0.85,25,F220&lt;=0.95,50,F220&lt;=1.05,75,F220&lt;=1.15,100,F220&gt;1.15,125),"")</f>
        <v>125</v>
      </c>
      <c r="M220" s="29" cm="1">
        <f t="array" ref="M220">IFERROR(_xlfn.IFS(G220&lt;=0.65,-50,G220&lt;=0.75,-25,G220&lt;=0.85,25,G220&lt;=0.95,50,G220&lt;=1.05,75,G220&lt;=1.15,100,G220&gt;1.15,125),"")</f>
        <v>75</v>
      </c>
    </row>
    <row r="221" spans="1:13" x14ac:dyDescent="0.2">
      <c r="A221" s="29">
        <v>183</v>
      </c>
      <c r="B221" s="29" t="s">
        <v>2145</v>
      </c>
      <c r="C221" s="29">
        <v>0.998</v>
      </c>
      <c r="D221" s="29">
        <v>0.95199999999999996</v>
      </c>
      <c r="E221" s="29">
        <v>0.81699999999999995</v>
      </c>
      <c r="F221" s="29" t="s">
        <v>1862</v>
      </c>
      <c r="G221" s="29">
        <v>0.998</v>
      </c>
      <c r="H221" s="29">
        <v>0.93700000000000006</v>
      </c>
      <c r="K221" s="29" cm="1">
        <f t="array" ref="K221">IFERROR(_xlfn.IFS(C221&lt;=0.65,-50,C221&lt;=0.75,-25,C221&lt;=0.85,25,C221&lt;=0.95,50,C221&lt;=1.05,75,C221&lt;=1.15,100,C221&gt;1.15,125),"")</f>
        <v>75</v>
      </c>
      <c r="L221" s="29" cm="1">
        <f t="array" ref="L221">IFERROR(_xlfn.IFS(F221&lt;=0.65,-50,F221&lt;=0.75,-25,F221&lt;=0.85,25,F221&lt;=0.95,50,F221&lt;=1.05,75,F221&lt;=1.15,100,F221&gt;1.15,125),"")</f>
        <v>125</v>
      </c>
      <c r="M221" s="29" cm="1">
        <f t="array" ref="M221">IFERROR(_xlfn.IFS(G221&lt;=0.65,-50,G221&lt;=0.75,-25,G221&lt;=0.85,25,G221&lt;=0.95,50,G221&lt;=1.05,75,G221&lt;=1.15,100,G221&gt;1.15,125),"")</f>
        <v>75</v>
      </c>
    </row>
    <row r="222" spans="1:13" x14ac:dyDescent="0.2">
      <c r="A222" s="29">
        <v>184</v>
      </c>
      <c r="B222" s="29" t="s">
        <v>2104</v>
      </c>
      <c r="C222" s="29">
        <v>0.998</v>
      </c>
      <c r="D222" s="29">
        <v>1.054</v>
      </c>
      <c r="E222" s="29">
        <v>1.2030000000000001</v>
      </c>
      <c r="F222" s="29" t="s">
        <v>2012</v>
      </c>
      <c r="G222" s="29">
        <v>1.044</v>
      </c>
      <c r="H222" s="29">
        <v>0.90900000000000003</v>
      </c>
      <c r="K222" s="29" cm="1">
        <f t="array" ref="K222">IFERROR(_xlfn.IFS(C222&lt;=0.65,-50,C222&lt;=0.75,-25,C222&lt;=0.85,25,C222&lt;=0.95,50,C222&lt;=1.05,75,C222&lt;=1.15,100,C222&gt;1.15,125),"")</f>
        <v>75</v>
      </c>
      <c r="L222" s="29" cm="1">
        <f t="array" ref="L222">IFERROR(_xlfn.IFS(F222&lt;=0.65,-50,F222&lt;=0.75,-25,F222&lt;=0.85,25,F222&lt;=0.95,50,F222&lt;=1.05,75,F222&lt;=1.15,100,F222&gt;1.15,125),"")</f>
        <v>125</v>
      </c>
      <c r="M222" s="29" cm="1">
        <f t="array" ref="M222">IFERROR(_xlfn.IFS(G222&lt;=0.65,-50,G222&lt;=0.75,-25,G222&lt;=0.85,25,G222&lt;=0.95,50,G222&lt;=1.05,75,G222&lt;=1.15,100,G222&gt;1.15,125),"")</f>
        <v>75</v>
      </c>
    </row>
    <row r="223" spans="1:13" x14ac:dyDescent="0.2">
      <c r="A223" s="29">
        <v>185</v>
      </c>
      <c r="B223" s="29" t="s">
        <v>2138</v>
      </c>
      <c r="C223" s="29">
        <v>0.999</v>
      </c>
      <c r="D223" s="29">
        <v>0.96799999999999997</v>
      </c>
      <c r="E223" s="29">
        <v>0.84399999999999997</v>
      </c>
      <c r="F223" s="29" t="s">
        <v>2101</v>
      </c>
      <c r="G223" s="29">
        <v>1.016</v>
      </c>
      <c r="H223" s="29">
        <v>0.95799999999999996</v>
      </c>
      <c r="K223" s="29" cm="1">
        <f t="array" ref="K223">IFERROR(_xlfn.IFS(C223&lt;=0.65,-50,C223&lt;=0.75,-25,C223&lt;=0.85,25,C223&lt;=0.95,50,C223&lt;=1.05,75,C223&lt;=1.15,100,C223&gt;1.15,125),"")</f>
        <v>75</v>
      </c>
      <c r="L223" s="29" cm="1">
        <f t="array" ref="L223">IFERROR(_xlfn.IFS(F223&lt;=0.65,-50,F223&lt;=0.75,-25,F223&lt;=0.85,25,F223&lt;=0.95,50,F223&lt;=1.05,75,F223&lt;=1.15,100,F223&gt;1.15,125),"")</f>
        <v>125</v>
      </c>
      <c r="M223" s="29" cm="1">
        <f t="array" ref="M223">IFERROR(_xlfn.IFS(G223&lt;=0.65,-50,G223&lt;=0.75,-25,G223&lt;=0.85,25,G223&lt;=0.95,50,G223&lt;=1.05,75,G223&lt;=1.15,100,G223&gt;1.15,125),"")</f>
        <v>75</v>
      </c>
    </row>
    <row r="224" spans="1:13" x14ac:dyDescent="0.2">
      <c r="A224" s="29">
        <v>186</v>
      </c>
      <c r="B224" s="29" t="s">
        <v>2105</v>
      </c>
      <c r="C224" s="29">
        <v>0.999</v>
      </c>
      <c r="D224" s="29">
        <v>0.98699999999999999</v>
      </c>
      <c r="E224" s="29">
        <v>0.86599999999999999</v>
      </c>
      <c r="F224" s="29" t="s">
        <v>2021</v>
      </c>
      <c r="G224" s="29">
        <v>1.0169999999999999</v>
      </c>
      <c r="H224" s="29">
        <v>1.024</v>
      </c>
      <c r="K224" s="29" cm="1">
        <f t="array" ref="K224">IFERROR(_xlfn.IFS(C224&lt;=0.65,-50,C224&lt;=0.75,-25,C224&lt;=0.85,25,C224&lt;=0.95,50,C224&lt;=1.05,75,C224&lt;=1.15,100,C224&gt;1.15,125),"")</f>
        <v>75</v>
      </c>
      <c r="L224" s="29" cm="1">
        <f t="array" ref="L224">IFERROR(_xlfn.IFS(F224&lt;=0.65,-50,F224&lt;=0.75,-25,F224&lt;=0.85,25,F224&lt;=0.95,50,F224&lt;=1.05,75,F224&lt;=1.15,100,F224&gt;1.15,125),"")</f>
        <v>125</v>
      </c>
      <c r="M224" s="29" cm="1">
        <f t="array" ref="M224">IFERROR(_xlfn.IFS(G224&lt;=0.65,-50,G224&lt;=0.75,-25,G224&lt;=0.85,25,G224&lt;=0.95,50,G224&lt;=1.05,75,G224&lt;=1.15,100,G224&gt;1.15,125),"")</f>
        <v>75</v>
      </c>
    </row>
    <row r="225" spans="1:13" x14ac:dyDescent="0.2">
      <c r="A225" s="29">
        <v>187</v>
      </c>
      <c r="B225" s="29" t="s">
        <v>2106</v>
      </c>
      <c r="C225" s="29">
        <v>0.999</v>
      </c>
      <c r="D225" s="29">
        <v>0.98499999999999999</v>
      </c>
      <c r="E225" s="29">
        <v>0.97299999999999998</v>
      </c>
      <c r="F225" s="29" t="s">
        <v>1974</v>
      </c>
      <c r="G225" s="29">
        <v>1.0089999999999999</v>
      </c>
      <c r="H225" s="29">
        <v>1.0369999999999999</v>
      </c>
      <c r="K225" s="29" cm="1">
        <f t="array" ref="K225">IFERROR(_xlfn.IFS(C225&lt;=0.65,-50,C225&lt;=0.75,-25,C225&lt;=0.85,25,C225&lt;=0.95,50,C225&lt;=1.05,75,C225&lt;=1.15,100,C225&gt;1.15,125),"")</f>
        <v>75</v>
      </c>
      <c r="L225" s="29" cm="1">
        <f t="array" ref="L225">IFERROR(_xlfn.IFS(F225&lt;=0.65,-50,F225&lt;=0.75,-25,F225&lt;=0.85,25,F225&lt;=0.95,50,F225&lt;=1.05,75,F225&lt;=1.15,100,F225&gt;1.15,125),"")</f>
        <v>125</v>
      </c>
      <c r="M225" s="29" cm="1">
        <f t="array" ref="M225">IFERROR(_xlfn.IFS(G225&lt;=0.65,-50,G225&lt;=0.75,-25,G225&lt;=0.85,25,G225&lt;=0.95,50,G225&lt;=1.05,75,G225&lt;=1.15,100,G225&gt;1.15,125),"")</f>
        <v>75</v>
      </c>
    </row>
    <row r="226" spans="1:13" x14ac:dyDescent="0.2">
      <c r="A226" s="29">
        <v>188</v>
      </c>
      <c r="B226" s="29" t="s">
        <v>2107</v>
      </c>
      <c r="C226" s="29">
        <v>0.999</v>
      </c>
      <c r="D226" s="29">
        <v>0.93300000000000005</v>
      </c>
      <c r="E226" s="29">
        <v>0.97199999999999998</v>
      </c>
      <c r="F226" s="29" t="s">
        <v>2108</v>
      </c>
      <c r="G226" s="29">
        <v>1.006</v>
      </c>
      <c r="H226" s="29">
        <v>1.0660000000000001</v>
      </c>
      <c r="K226" s="29" cm="1">
        <f t="array" ref="K226">IFERROR(_xlfn.IFS(C226&lt;=0.65,-50,C226&lt;=0.75,-25,C226&lt;=0.85,25,C226&lt;=0.95,50,C226&lt;=1.05,75,C226&lt;=1.15,100,C226&gt;1.15,125),"")</f>
        <v>75</v>
      </c>
      <c r="L226" s="29" cm="1">
        <f t="array" ref="L226">IFERROR(_xlfn.IFS(F226&lt;=0.65,-50,F226&lt;=0.75,-25,F226&lt;=0.85,25,F226&lt;=0.95,50,F226&lt;=1.05,75,F226&lt;=1.15,100,F226&gt;1.15,125),"")</f>
        <v>125</v>
      </c>
      <c r="M226" s="29" cm="1">
        <f t="array" ref="M226">IFERROR(_xlfn.IFS(G226&lt;=0.65,-50,G226&lt;=0.75,-25,G226&lt;=0.85,25,G226&lt;=0.95,50,G226&lt;=1.05,75,G226&lt;=1.15,100,G226&gt;1.15,125),"")</f>
        <v>75</v>
      </c>
    </row>
    <row r="227" spans="1:13" x14ac:dyDescent="0.2">
      <c r="A227" s="29">
        <v>189</v>
      </c>
      <c r="B227" s="29" t="s">
        <v>2109</v>
      </c>
      <c r="C227" s="29">
        <v>0.999</v>
      </c>
      <c r="D227" s="29">
        <v>1.05</v>
      </c>
      <c r="E227" s="29">
        <v>1.0720000000000001</v>
      </c>
      <c r="F227" s="29" t="s">
        <v>1927</v>
      </c>
      <c r="G227" s="29">
        <v>1.0589999999999999</v>
      </c>
      <c r="H227" s="29">
        <v>1.119</v>
      </c>
      <c r="K227" s="29" cm="1">
        <f t="array" ref="K227">IFERROR(_xlfn.IFS(C227&lt;=0.65,-50,C227&lt;=0.75,-25,C227&lt;=0.85,25,C227&lt;=0.95,50,C227&lt;=1.05,75,C227&lt;=1.15,100,C227&gt;1.15,125),"")</f>
        <v>75</v>
      </c>
      <c r="L227" s="29" cm="1">
        <f t="array" ref="L227">IFERROR(_xlfn.IFS(F227&lt;=0.65,-50,F227&lt;=0.75,-25,F227&lt;=0.85,25,F227&lt;=0.95,50,F227&lt;=1.05,75,F227&lt;=1.15,100,F227&gt;1.15,125),"")</f>
        <v>125</v>
      </c>
      <c r="M227" s="29" cm="1">
        <f t="array" ref="M227">IFERROR(_xlfn.IFS(G227&lt;=0.65,-50,G227&lt;=0.75,-25,G227&lt;=0.85,25,G227&lt;=0.95,50,G227&lt;=1.05,75,G227&lt;=1.15,100,G227&gt;1.15,125),"")</f>
        <v>100</v>
      </c>
    </row>
    <row r="228" spans="1:13" x14ac:dyDescent="0.2">
      <c r="A228" s="29">
        <v>190</v>
      </c>
      <c r="B228" s="29" t="s">
        <v>2110</v>
      </c>
      <c r="C228" s="29">
        <v>1</v>
      </c>
      <c r="D228" s="29">
        <v>0.92900000000000005</v>
      </c>
      <c r="E228" s="29">
        <v>0.83299999999999996</v>
      </c>
      <c r="F228" s="29" t="s">
        <v>2111</v>
      </c>
      <c r="G228" s="29">
        <v>0.98899999999999999</v>
      </c>
      <c r="H228" s="29">
        <v>1.0760000000000001</v>
      </c>
      <c r="K228" s="29" cm="1">
        <f t="array" ref="K228">IFERROR(_xlfn.IFS(C228&lt;=0.65,-50,C228&lt;=0.75,-25,C228&lt;=0.85,25,C228&lt;=0.95,50,C228&lt;=1.05,75,C228&lt;=1.15,100,C228&gt;1.15,125),"")</f>
        <v>75</v>
      </c>
      <c r="L228" s="29" cm="1">
        <f t="array" ref="L228">IFERROR(_xlfn.IFS(F228&lt;=0.65,-50,F228&lt;=0.75,-25,F228&lt;=0.85,25,F228&lt;=0.95,50,F228&lt;=1.05,75,F228&lt;=1.15,100,F228&gt;1.15,125),"")</f>
        <v>125</v>
      </c>
      <c r="M228" s="29" cm="1">
        <f t="array" ref="M228">IFERROR(_xlfn.IFS(G228&lt;=0.65,-50,G228&lt;=0.75,-25,G228&lt;=0.85,25,G228&lt;=0.95,50,G228&lt;=1.05,75,G228&lt;=1.15,100,G228&gt;1.15,125),"")</f>
        <v>75</v>
      </c>
    </row>
    <row r="229" spans="1:13" x14ac:dyDescent="0.2">
      <c r="A229" s="29">
        <v>191</v>
      </c>
      <c r="B229" s="29" t="s">
        <v>2112</v>
      </c>
      <c r="C229" s="29">
        <v>1.0009999999999999</v>
      </c>
      <c r="D229" s="29">
        <v>1.014</v>
      </c>
      <c r="E229" s="29">
        <v>1.01</v>
      </c>
      <c r="F229" s="29" t="s">
        <v>1892</v>
      </c>
      <c r="G229" s="29">
        <v>1.0760000000000001</v>
      </c>
      <c r="H229" s="29">
        <v>1.0900000000000001</v>
      </c>
      <c r="K229" s="29" cm="1">
        <f t="array" ref="K229">IFERROR(_xlfn.IFS(C229&lt;=0.65,-50,C229&lt;=0.75,-25,C229&lt;=0.85,25,C229&lt;=0.95,50,C229&lt;=1.05,75,C229&lt;=1.15,100,C229&gt;1.15,125),"")</f>
        <v>75</v>
      </c>
      <c r="L229" s="29" cm="1">
        <f t="array" ref="L229">IFERROR(_xlfn.IFS(F229&lt;=0.65,-50,F229&lt;=0.75,-25,F229&lt;=0.85,25,F229&lt;=0.95,50,F229&lt;=1.05,75,F229&lt;=1.15,100,F229&gt;1.15,125),"")</f>
        <v>125</v>
      </c>
      <c r="M229" s="29" cm="1">
        <f t="array" ref="M229">IFERROR(_xlfn.IFS(G229&lt;=0.65,-50,G229&lt;=0.75,-25,G229&lt;=0.85,25,G229&lt;=0.95,50,G229&lt;=1.05,75,G229&lt;=1.15,100,G229&gt;1.15,125),"")</f>
        <v>100</v>
      </c>
    </row>
    <row r="230" spans="1:13" x14ac:dyDescent="0.2">
      <c r="A230" s="29">
        <v>192</v>
      </c>
      <c r="B230" s="29" t="s">
        <v>2113</v>
      </c>
      <c r="C230" s="29">
        <v>1.0009999999999999</v>
      </c>
      <c r="D230" s="29">
        <v>0.998</v>
      </c>
      <c r="E230" s="29">
        <v>0.91200000000000003</v>
      </c>
      <c r="F230" s="29" t="s">
        <v>2114</v>
      </c>
      <c r="G230" s="29">
        <v>0.97499999999999998</v>
      </c>
      <c r="H230" s="29">
        <v>0.996</v>
      </c>
      <c r="K230" s="29" cm="1">
        <f t="array" ref="K230">IFERROR(_xlfn.IFS(C230&lt;=0.65,-50,C230&lt;=0.75,-25,C230&lt;=0.85,25,C230&lt;=0.95,50,C230&lt;=1.05,75,C230&lt;=1.15,100,C230&gt;1.15,125),"")</f>
        <v>75</v>
      </c>
      <c r="L230" s="29" cm="1">
        <f t="array" ref="L230">IFERROR(_xlfn.IFS(F230&lt;=0.65,-50,F230&lt;=0.75,-25,F230&lt;=0.85,25,F230&lt;=0.95,50,F230&lt;=1.05,75,F230&lt;=1.15,100,F230&gt;1.15,125),"")</f>
        <v>125</v>
      </c>
      <c r="M230" s="29" cm="1">
        <f t="array" ref="M230">IFERROR(_xlfn.IFS(G230&lt;=0.65,-50,G230&lt;=0.75,-25,G230&lt;=0.85,25,G230&lt;=0.95,50,G230&lt;=1.05,75,G230&lt;=1.15,100,G230&gt;1.15,125),"")</f>
        <v>75</v>
      </c>
    </row>
    <row r="231" spans="1:13" x14ac:dyDescent="0.2">
      <c r="A231" s="29">
        <v>193</v>
      </c>
      <c r="B231" s="29" t="s">
        <v>1792</v>
      </c>
      <c r="C231" s="29">
        <v>1.0009999999999999</v>
      </c>
      <c r="D231" s="29">
        <v>1.111</v>
      </c>
      <c r="E231" s="29">
        <v>1.0149999999999999</v>
      </c>
      <c r="F231" s="29" t="s">
        <v>2108</v>
      </c>
      <c r="G231" s="29">
        <v>1.018</v>
      </c>
      <c r="H231" s="29">
        <v>1.008</v>
      </c>
      <c r="K231" s="29" cm="1">
        <f t="array" ref="K231">IFERROR(_xlfn.IFS(C231&lt;=0.65,-50,C231&lt;=0.75,-25,C231&lt;=0.85,25,C231&lt;=0.95,50,C231&lt;=1.05,75,C231&lt;=1.15,100,C231&gt;1.15,125),"")</f>
        <v>75</v>
      </c>
      <c r="L231" s="29" cm="1">
        <f t="array" ref="L231">IFERROR(_xlfn.IFS(F231&lt;=0.65,-50,F231&lt;=0.75,-25,F231&lt;=0.85,25,F231&lt;=0.95,50,F231&lt;=1.05,75,F231&lt;=1.15,100,F231&gt;1.15,125),"")</f>
        <v>125</v>
      </c>
      <c r="M231" s="29" cm="1">
        <f t="array" ref="M231">IFERROR(_xlfn.IFS(G231&lt;=0.65,-50,G231&lt;=0.75,-25,G231&lt;=0.85,25,G231&lt;=0.95,50,G231&lt;=1.05,75,G231&lt;=1.15,100,G231&gt;1.15,125),"")</f>
        <v>75</v>
      </c>
    </row>
    <row r="232" spans="1:13" x14ac:dyDescent="0.2">
      <c r="A232" s="29">
        <v>194</v>
      </c>
      <c r="B232" s="29" t="s">
        <v>2115</v>
      </c>
      <c r="C232" s="29">
        <v>1.002</v>
      </c>
      <c r="D232" s="29">
        <v>0.93200000000000005</v>
      </c>
      <c r="E232" s="29">
        <v>1.0189999999999999</v>
      </c>
      <c r="F232" s="29" t="s">
        <v>2116</v>
      </c>
      <c r="G232" s="29">
        <v>1.056</v>
      </c>
      <c r="H232" s="29">
        <v>0.98699999999999999</v>
      </c>
      <c r="K232" s="29" cm="1">
        <f t="array" ref="K232">IFERROR(_xlfn.IFS(C232&lt;=0.65,-50,C232&lt;=0.75,-25,C232&lt;=0.85,25,C232&lt;=0.95,50,C232&lt;=1.05,75,C232&lt;=1.15,100,C232&gt;1.15,125),"")</f>
        <v>75</v>
      </c>
      <c r="L232" s="29" cm="1">
        <f t="array" ref="L232">IFERROR(_xlfn.IFS(F232&lt;=0.65,-50,F232&lt;=0.75,-25,F232&lt;=0.85,25,F232&lt;=0.95,50,F232&lt;=1.05,75,F232&lt;=1.15,100,F232&gt;1.15,125),"")</f>
        <v>125</v>
      </c>
      <c r="M232" s="29" cm="1">
        <f t="array" ref="M232">IFERROR(_xlfn.IFS(G232&lt;=0.65,-50,G232&lt;=0.75,-25,G232&lt;=0.85,25,G232&lt;=0.95,50,G232&lt;=1.05,75,G232&lt;=1.15,100,G232&gt;1.15,125),"")</f>
        <v>100</v>
      </c>
    </row>
    <row r="233" spans="1:13" x14ac:dyDescent="0.2">
      <c r="A233" s="29">
        <v>195</v>
      </c>
      <c r="B233" s="29" t="s">
        <v>2117</v>
      </c>
      <c r="C233" s="29">
        <v>1.002</v>
      </c>
      <c r="D233" s="29">
        <v>0.94</v>
      </c>
      <c r="E233" s="29">
        <v>0.92200000000000004</v>
      </c>
      <c r="F233" s="29" t="s">
        <v>2118</v>
      </c>
      <c r="G233" s="29">
        <v>1.026</v>
      </c>
      <c r="H233" s="29">
        <v>0.98899999999999999</v>
      </c>
      <c r="K233" s="29" cm="1">
        <f t="array" ref="K233">IFERROR(_xlfn.IFS(C233&lt;=0.65,-50,C233&lt;=0.75,-25,C233&lt;=0.85,25,C233&lt;=0.95,50,C233&lt;=1.05,75,C233&lt;=1.15,100,C233&gt;1.15,125),"")</f>
        <v>75</v>
      </c>
      <c r="L233" s="29" cm="1">
        <f t="array" ref="L233">IFERROR(_xlfn.IFS(F233&lt;=0.65,-50,F233&lt;=0.75,-25,F233&lt;=0.85,25,F233&lt;=0.95,50,F233&lt;=1.05,75,F233&lt;=1.15,100,F233&gt;1.15,125),"")</f>
        <v>125</v>
      </c>
      <c r="M233" s="29" cm="1">
        <f t="array" ref="M233">IFERROR(_xlfn.IFS(G233&lt;=0.65,-50,G233&lt;=0.75,-25,G233&lt;=0.85,25,G233&lt;=0.95,50,G233&lt;=1.05,75,G233&lt;=1.15,100,G233&gt;1.15,125),"")</f>
        <v>75</v>
      </c>
    </row>
    <row r="234" spans="1:13" x14ac:dyDescent="0.2">
      <c r="A234" s="29">
        <v>196</v>
      </c>
      <c r="B234" s="29" t="s">
        <v>2119</v>
      </c>
      <c r="C234" s="29">
        <v>1.002</v>
      </c>
      <c r="D234" s="29">
        <v>1.1739999999999999</v>
      </c>
      <c r="E234" s="29">
        <v>1.1000000000000001</v>
      </c>
      <c r="F234" s="29" t="s">
        <v>2120</v>
      </c>
      <c r="G234" s="29">
        <v>1.08</v>
      </c>
      <c r="H234" s="29">
        <v>1.032</v>
      </c>
      <c r="K234" s="29" cm="1">
        <f t="array" ref="K234">IFERROR(_xlfn.IFS(C234&lt;=0.65,-50,C234&lt;=0.75,-25,C234&lt;=0.85,25,C234&lt;=0.95,50,C234&lt;=1.05,75,C234&lt;=1.15,100,C234&gt;1.15,125),"")</f>
        <v>75</v>
      </c>
      <c r="L234" s="29" cm="1">
        <f t="array" ref="L234">IFERROR(_xlfn.IFS(F234&lt;=0.65,-50,F234&lt;=0.75,-25,F234&lt;=0.85,25,F234&lt;=0.95,50,F234&lt;=1.05,75,F234&lt;=1.15,100,F234&gt;1.15,125),"")</f>
        <v>125</v>
      </c>
      <c r="M234" s="29" cm="1">
        <f t="array" ref="M234">IFERROR(_xlfn.IFS(G234&lt;=0.65,-50,G234&lt;=0.75,-25,G234&lt;=0.85,25,G234&lt;=0.95,50,G234&lt;=1.05,75,G234&lt;=1.15,100,G234&gt;1.15,125),"")</f>
        <v>100</v>
      </c>
    </row>
    <row r="235" spans="1:13" x14ac:dyDescent="0.2">
      <c r="A235" s="29">
        <v>197</v>
      </c>
      <c r="B235" s="29" t="s">
        <v>2121</v>
      </c>
      <c r="C235" s="29">
        <v>1.0029999999999999</v>
      </c>
      <c r="D235" s="29">
        <v>1.0640000000000001</v>
      </c>
      <c r="E235" s="29">
        <v>1.1220000000000001</v>
      </c>
      <c r="F235" s="29" t="s">
        <v>2122</v>
      </c>
      <c r="G235" s="29">
        <v>1.0349999999999999</v>
      </c>
      <c r="H235" s="29">
        <v>0.98</v>
      </c>
      <c r="K235" s="29" cm="1">
        <f t="array" ref="K235">IFERROR(_xlfn.IFS(C235&lt;=0.65,-50,C235&lt;=0.75,-25,C235&lt;=0.85,25,C235&lt;=0.95,50,C235&lt;=1.05,75,C235&lt;=1.15,100,C235&gt;1.15,125),"")</f>
        <v>75</v>
      </c>
      <c r="L235" s="29" cm="1">
        <f t="array" ref="L235">IFERROR(_xlfn.IFS(F235&lt;=0.65,-50,F235&lt;=0.75,-25,F235&lt;=0.85,25,F235&lt;=0.95,50,F235&lt;=1.05,75,F235&lt;=1.15,100,F235&gt;1.15,125),"")</f>
        <v>125</v>
      </c>
      <c r="M235" s="29" cm="1">
        <f t="array" ref="M235">IFERROR(_xlfn.IFS(G235&lt;=0.65,-50,G235&lt;=0.75,-25,G235&lt;=0.85,25,G235&lt;=0.95,50,G235&lt;=1.05,75,G235&lt;=1.15,100,G235&gt;1.15,125),"")</f>
        <v>75</v>
      </c>
    </row>
    <row r="236" spans="1:13" x14ac:dyDescent="0.2">
      <c r="A236" s="29">
        <v>198</v>
      </c>
      <c r="B236" s="29" t="s">
        <v>2123</v>
      </c>
      <c r="C236" s="29">
        <v>1.0029999999999999</v>
      </c>
      <c r="D236" s="29">
        <v>1.075</v>
      </c>
      <c r="E236" s="29">
        <v>1.0589999999999999</v>
      </c>
      <c r="F236" s="29" t="s">
        <v>2124</v>
      </c>
      <c r="G236" s="29">
        <v>1.0069999999999999</v>
      </c>
      <c r="H236" s="29">
        <v>0.98899999999999999</v>
      </c>
      <c r="K236" s="29" cm="1">
        <f t="array" ref="K236">IFERROR(_xlfn.IFS(C236&lt;=0.65,-50,C236&lt;=0.75,-25,C236&lt;=0.85,25,C236&lt;=0.95,50,C236&lt;=1.05,75,C236&lt;=1.15,100,C236&gt;1.15,125),"")</f>
        <v>75</v>
      </c>
      <c r="L236" s="29" cm="1">
        <f t="array" ref="L236">IFERROR(_xlfn.IFS(F236&lt;=0.65,-50,F236&lt;=0.75,-25,F236&lt;=0.85,25,F236&lt;=0.95,50,F236&lt;=1.05,75,F236&lt;=1.15,100,F236&gt;1.15,125),"")</f>
        <v>125</v>
      </c>
      <c r="M236" s="29" cm="1">
        <f t="array" ref="M236">IFERROR(_xlfn.IFS(G236&lt;=0.65,-50,G236&lt;=0.75,-25,G236&lt;=0.85,25,G236&lt;=0.95,50,G236&lt;=1.05,75,G236&lt;=1.15,100,G236&gt;1.15,125),"")</f>
        <v>75</v>
      </c>
    </row>
    <row r="237" spans="1:13" x14ac:dyDescent="0.2">
      <c r="A237" s="29">
        <v>199</v>
      </c>
      <c r="B237" s="29" t="s">
        <v>2096</v>
      </c>
      <c r="C237" s="29">
        <v>1.0029999999999999</v>
      </c>
      <c r="D237" s="29">
        <v>0.93300000000000005</v>
      </c>
      <c r="E237" s="29">
        <v>1.1180000000000001</v>
      </c>
      <c r="F237" s="29" t="s">
        <v>2137</v>
      </c>
      <c r="G237" s="29">
        <v>0.99199999999999999</v>
      </c>
      <c r="H237" s="29">
        <v>1.038</v>
      </c>
      <c r="K237" s="29" cm="1">
        <f t="array" ref="K237">IFERROR(_xlfn.IFS(C237&lt;=0.65,-50,C237&lt;=0.75,-25,C237&lt;=0.85,25,C237&lt;=0.95,50,C237&lt;=1.05,75,C237&lt;=1.15,100,C237&gt;1.15,125),"")</f>
        <v>75</v>
      </c>
      <c r="L237" s="29" cm="1">
        <f t="array" ref="L237">IFERROR(_xlfn.IFS(F237&lt;=0.65,-50,F237&lt;=0.75,-25,F237&lt;=0.85,25,F237&lt;=0.95,50,F237&lt;=1.05,75,F237&lt;=1.15,100,F237&gt;1.15,125),"")</f>
        <v>125</v>
      </c>
      <c r="M237" s="29" cm="1">
        <f t="array" ref="M237">IFERROR(_xlfn.IFS(G237&lt;=0.65,-50,G237&lt;=0.75,-25,G237&lt;=0.85,25,G237&lt;=0.95,50,G237&lt;=1.05,75,G237&lt;=1.15,100,G237&gt;1.15,125),"")</f>
        <v>75</v>
      </c>
    </row>
    <row r="238" spans="1:13" x14ac:dyDescent="0.2">
      <c r="A238" s="29">
        <v>200</v>
      </c>
      <c r="B238" s="29" t="s">
        <v>2129</v>
      </c>
      <c r="C238" s="29">
        <v>1.0029999999999999</v>
      </c>
      <c r="D238" s="29">
        <v>0.95199999999999996</v>
      </c>
      <c r="E238" s="29">
        <v>0.98199999999999998</v>
      </c>
      <c r="F238" s="29" t="s">
        <v>2162</v>
      </c>
      <c r="G238" s="29">
        <v>1.044</v>
      </c>
      <c r="H238" s="29">
        <v>1.0549999999999999</v>
      </c>
      <c r="K238" s="29" cm="1">
        <f t="array" ref="K238">IFERROR(_xlfn.IFS(C238&lt;=0.65,-50,C238&lt;=0.75,-25,C238&lt;=0.85,25,C238&lt;=0.95,50,C238&lt;=1.05,75,C238&lt;=1.15,100,C238&gt;1.15,125),"")</f>
        <v>75</v>
      </c>
      <c r="L238" s="29" cm="1">
        <f t="array" ref="L238">IFERROR(_xlfn.IFS(F238&lt;=0.65,-50,F238&lt;=0.75,-25,F238&lt;=0.85,25,F238&lt;=0.95,50,F238&lt;=1.05,75,F238&lt;=1.15,100,F238&gt;1.15,125),"")</f>
        <v>125</v>
      </c>
      <c r="M238" s="29" cm="1">
        <f t="array" ref="M238">IFERROR(_xlfn.IFS(G238&lt;=0.65,-50,G238&lt;=0.75,-25,G238&lt;=0.85,25,G238&lt;=0.95,50,G238&lt;=1.05,75,G238&lt;=1.15,100,G238&gt;1.15,125),"")</f>
        <v>75</v>
      </c>
    </row>
    <row r="239" spans="1:13" x14ac:dyDescent="0.2">
      <c r="A239" s="29">
        <v>201</v>
      </c>
      <c r="B239" s="29" t="s">
        <v>2078</v>
      </c>
      <c r="C239" s="29">
        <v>1.004</v>
      </c>
      <c r="D239" s="29">
        <v>1.0640000000000001</v>
      </c>
      <c r="E239" s="29">
        <v>1.1539999999999999</v>
      </c>
      <c r="F239" s="29" t="s">
        <v>2373</v>
      </c>
      <c r="G239" s="29">
        <v>1.0209999999999999</v>
      </c>
      <c r="H239" s="29">
        <v>1.0429999999999999</v>
      </c>
      <c r="K239" s="29" cm="1">
        <f t="array" ref="K239">IFERROR(_xlfn.IFS(C239&lt;=0.65,-50,C239&lt;=0.75,-25,C239&lt;=0.85,25,C239&lt;=0.95,50,C239&lt;=1.05,75,C239&lt;=1.15,100,C239&gt;1.15,125),"")</f>
        <v>75</v>
      </c>
      <c r="L239" s="29" cm="1">
        <f t="array" ref="L239">IFERROR(_xlfn.IFS(F239&lt;=0.65,-50,F239&lt;=0.75,-25,F239&lt;=0.85,25,F239&lt;=0.95,50,F239&lt;=1.05,75,F239&lt;=1.15,100,F239&gt;1.15,125),"")</f>
        <v>125</v>
      </c>
      <c r="M239" s="29" cm="1">
        <f t="array" ref="M239">IFERROR(_xlfn.IFS(G239&lt;=0.65,-50,G239&lt;=0.75,-25,G239&lt;=0.85,25,G239&lt;=0.95,50,G239&lt;=1.05,75,G239&lt;=1.15,100,G239&gt;1.15,125),"")</f>
        <v>75</v>
      </c>
    </row>
    <row r="240" spans="1:13" x14ac:dyDescent="0.2">
      <c r="A240" s="29">
        <v>202</v>
      </c>
      <c r="B240" s="29" t="s">
        <v>2132</v>
      </c>
      <c r="C240" s="29">
        <v>1.006</v>
      </c>
      <c r="D240" s="29">
        <v>0.89500000000000002</v>
      </c>
      <c r="E240" s="29">
        <v>0.753</v>
      </c>
      <c r="F240" s="29" t="s">
        <v>2040</v>
      </c>
      <c r="G240" s="29">
        <v>1.0249999999999999</v>
      </c>
      <c r="H240" s="29">
        <v>0.99</v>
      </c>
      <c r="K240" s="29" cm="1">
        <f t="array" ref="K240">IFERROR(_xlfn.IFS(C240&lt;=0.65,-50,C240&lt;=0.75,-25,C240&lt;=0.85,25,C240&lt;=0.95,50,C240&lt;=1.05,75,C240&lt;=1.15,100,C240&gt;1.15,125),"")</f>
        <v>75</v>
      </c>
      <c r="L240" s="29" cm="1">
        <f t="array" ref="L240">IFERROR(_xlfn.IFS(F240&lt;=0.65,-50,F240&lt;=0.75,-25,F240&lt;=0.85,25,F240&lt;=0.95,50,F240&lt;=1.05,75,F240&lt;=1.15,100,F240&gt;1.15,125),"")</f>
        <v>125</v>
      </c>
      <c r="M240" s="29" cm="1">
        <f t="array" ref="M240">IFERROR(_xlfn.IFS(G240&lt;=0.65,-50,G240&lt;=0.75,-25,G240&lt;=0.85,25,G240&lt;=0.95,50,G240&lt;=1.05,75,G240&lt;=1.15,100,G240&gt;1.15,125),"")</f>
        <v>75</v>
      </c>
    </row>
    <row r="241" spans="1:13" x14ac:dyDescent="0.2">
      <c r="A241" s="29">
        <v>203</v>
      </c>
      <c r="B241" s="29" t="s">
        <v>2069</v>
      </c>
      <c r="C241" s="29">
        <v>1.006</v>
      </c>
      <c r="D241" s="29">
        <v>0.99099999999999999</v>
      </c>
      <c r="E241" s="29">
        <v>1.1950000000000001</v>
      </c>
      <c r="F241" s="29" t="s">
        <v>1938</v>
      </c>
      <c r="G241" s="29">
        <v>1.038</v>
      </c>
      <c r="H241" s="29">
        <v>1.054</v>
      </c>
      <c r="K241" s="29" cm="1">
        <f t="array" ref="K241">IFERROR(_xlfn.IFS(C241&lt;=0.65,-50,C241&lt;=0.75,-25,C241&lt;=0.85,25,C241&lt;=0.95,50,C241&lt;=1.05,75,C241&lt;=1.15,100,C241&gt;1.15,125),"")</f>
        <v>75</v>
      </c>
      <c r="L241" s="29" cm="1">
        <f t="array" ref="L241">IFERROR(_xlfn.IFS(F241&lt;=0.65,-50,F241&lt;=0.75,-25,F241&lt;=0.85,25,F241&lt;=0.95,50,F241&lt;=1.05,75,F241&lt;=1.15,100,F241&gt;1.15,125),"")</f>
        <v>125</v>
      </c>
      <c r="M241" s="29" cm="1">
        <f t="array" ref="M241">IFERROR(_xlfn.IFS(G241&lt;=0.65,-50,G241&lt;=0.75,-25,G241&lt;=0.85,25,G241&lt;=0.95,50,G241&lt;=1.05,75,G241&lt;=1.15,100,G241&gt;1.15,125),"")</f>
        <v>75</v>
      </c>
    </row>
    <row r="242" spans="1:13" x14ac:dyDescent="0.2">
      <c r="A242" s="29">
        <v>204</v>
      </c>
      <c r="B242" s="29" t="s">
        <v>2133</v>
      </c>
      <c r="C242" s="29">
        <v>1.0069999999999999</v>
      </c>
      <c r="D242" s="29">
        <v>1.0189999999999999</v>
      </c>
      <c r="E242" s="29">
        <v>0.92800000000000005</v>
      </c>
      <c r="F242" s="29" t="s">
        <v>1920</v>
      </c>
      <c r="G242" s="29">
        <v>1.032</v>
      </c>
      <c r="H242" s="29">
        <v>0.99099999999999999</v>
      </c>
      <c r="K242" s="29" cm="1">
        <f t="array" ref="K242">IFERROR(_xlfn.IFS(C242&lt;=0.65,-50,C242&lt;=0.75,-25,C242&lt;=0.85,25,C242&lt;=0.95,50,C242&lt;=1.05,75,C242&lt;=1.15,100,C242&gt;1.15,125),"")</f>
        <v>75</v>
      </c>
      <c r="L242" s="29" cm="1">
        <f t="array" ref="L242">IFERROR(_xlfn.IFS(F242&lt;=0.65,-50,F242&lt;=0.75,-25,F242&lt;=0.85,25,F242&lt;=0.95,50,F242&lt;=1.05,75,F242&lt;=1.15,100,F242&gt;1.15,125),"")</f>
        <v>125</v>
      </c>
      <c r="M242" s="29" cm="1">
        <f t="array" ref="M242">IFERROR(_xlfn.IFS(G242&lt;=0.65,-50,G242&lt;=0.75,-25,G242&lt;=0.85,25,G242&lt;=0.95,50,G242&lt;=1.05,75,G242&lt;=1.15,100,G242&gt;1.15,125),"")</f>
        <v>75</v>
      </c>
    </row>
    <row r="243" spans="1:13" x14ac:dyDescent="0.2">
      <c r="A243" s="29">
        <v>205</v>
      </c>
      <c r="B243" s="29" t="s">
        <v>2135</v>
      </c>
      <c r="C243" s="29">
        <v>1.008</v>
      </c>
      <c r="D243" s="29">
        <v>0.996</v>
      </c>
      <c r="E243" s="29">
        <v>0.997</v>
      </c>
      <c r="F243" s="29" t="s">
        <v>2007</v>
      </c>
      <c r="G243" s="29">
        <v>1.02</v>
      </c>
      <c r="H243" s="29">
        <v>0.95299999999999996</v>
      </c>
      <c r="K243" s="29" cm="1">
        <f t="array" ref="K243">IFERROR(_xlfn.IFS(C243&lt;=0.65,-50,C243&lt;=0.75,-25,C243&lt;=0.85,25,C243&lt;=0.95,50,C243&lt;=1.05,75,C243&lt;=1.15,100,C243&gt;1.15,125),"")</f>
        <v>75</v>
      </c>
      <c r="L243" s="29" cm="1">
        <f t="array" ref="L243">IFERROR(_xlfn.IFS(F243&lt;=0.65,-50,F243&lt;=0.75,-25,F243&lt;=0.85,25,F243&lt;=0.95,50,F243&lt;=1.05,75,F243&lt;=1.15,100,F243&gt;1.15,125),"")</f>
        <v>125</v>
      </c>
      <c r="M243" s="29" cm="1">
        <f t="array" ref="M243">IFERROR(_xlfn.IFS(G243&lt;=0.65,-50,G243&lt;=0.75,-25,G243&lt;=0.85,25,G243&lt;=0.95,50,G243&lt;=1.05,75,G243&lt;=1.15,100,G243&gt;1.15,125),"")</f>
        <v>75</v>
      </c>
    </row>
    <row r="244" spans="1:13" x14ac:dyDescent="0.2">
      <c r="A244" s="29">
        <v>206</v>
      </c>
      <c r="B244" s="29" t="s">
        <v>2089</v>
      </c>
      <c r="C244" s="29">
        <v>1.008</v>
      </c>
      <c r="D244" s="29">
        <v>1.073</v>
      </c>
      <c r="E244" s="29">
        <v>1.206</v>
      </c>
      <c r="F244" s="29" t="s">
        <v>2090</v>
      </c>
      <c r="G244" s="29">
        <v>1.0900000000000001</v>
      </c>
      <c r="H244" s="29">
        <v>0.95399999999999996</v>
      </c>
      <c r="K244" s="29" cm="1">
        <f t="array" ref="K244">IFERROR(_xlfn.IFS(C244&lt;=0.65,-50,C244&lt;=0.75,-25,C244&lt;=0.85,25,C244&lt;=0.95,50,C244&lt;=1.05,75,C244&lt;=1.15,100,C244&gt;1.15,125),"")</f>
        <v>75</v>
      </c>
      <c r="L244" s="29" cm="1">
        <f t="array" ref="L244">IFERROR(_xlfn.IFS(F244&lt;=0.65,-50,F244&lt;=0.75,-25,F244&lt;=0.85,25,F244&lt;=0.95,50,F244&lt;=1.05,75,F244&lt;=1.15,100,F244&gt;1.15,125),"")</f>
        <v>125</v>
      </c>
      <c r="M244" s="29" cm="1">
        <f t="array" ref="M244">IFERROR(_xlfn.IFS(G244&lt;=0.65,-50,G244&lt;=0.75,-25,G244&lt;=0.85,25,G244&lt;=0.95,50,G244&lt;=1.05,75,G244&lt;=1.15,100,G244&gt;1.15,125),"")</f>
        <v>100</v>
      </c>
    </row>
    <row r="245" spans="1:13" x14ac:dyDescent="0.2">
      <c r="A245" s="29">
        <v>207</v>
      </c>
      <c r="B245" s="29" t="s">
        <v>2166</v>
      </c>
      <c r="C245" s="29">
        <v>1.0089999999999999</v>
      </c>
      <c r="D245" s="29">
        <v>0.89600000000000002</v>
      </c>
      <c r="E245" s="29">
        <v>0.84799999999999998</v>
      </c>
      <c r="F245" s="29" t="s">
        <v>2167</v>
      </c>
      <c r="G245" s="29">
        <v>1.0369999999999999</v>
      </c>
      <c r="H245" s="29">
        <v>0.95199999999999996</v>
      </c>
      <c r="K245" s="29" cm="1">
        <f t="array" ref="K245">IFERROR(_xlfn.IFS(C245&lt;=0.65,-50,C245&lt;=0.75,-25,C245&lt;=0.85,25,C245&lt;=0.95,50,C245&lt;=1.05,75,C245&lt;=1.15,100,C245&gt;1.15,125),"")</f>
        <v>75</v>
      </c>
      <c r="L245" s="29" cm="1">
        <f t="array" ref="L245">IFERROR(_xlfn.IFS(F245&lt;=0.65,-50,F245&lt;=0.75,-25,F245&lt;=0.85,25,F245&lt;=0.95,50,F245&lt;=1.05,75,F245&lt;=1.15,100,F245&gt;1.15,125),"")</f>
        <v>125</v>
      </c>
      <c r="M245" s="29" cm="1">
        <f t="array" ref="M245">IFERROR(_xlfn.IFS(G245&lt;=0.65,-50,G245&lt;=0.75,-25,G245&lt;=0.85,25,G245&lt;=0.95,50,G245&lt;=1.05,75,G245&lt;=1.15,100,G245&gt;1.15,125),"")</f>
        <v>75</v>
      </c>
    </row>
    <row r="246" spans="1:13" x14ac:dyDescent="0.2">
      <c r="A246" s="29">
        <v>208</v>
      </c>
      <c r="B246" s="29" t="s">
        <v>2136</v>
      </c>
      <c r="C246" s="29">
        <v>1.0089999999999999</v>
      </c>
      <c r="D246" s="29">
        <v>0.92400000000000004</v>
      </c>
      <c r="E246" s="29">
        <v>0.95599999999999996</v>
      </c>
      <c r="F246" s="29" t="s">
        <v>2137</v>
      </c>
      <c r="G246" s="29">
        <v>1.008</v>
      </c>
      <c r="H246" s="29">
        <v>0.95</v>
      </c>
      <c r="K246" s="29" cm="1">
        <f t="array" ref="K246">IFERROR(_xlfn.IFS(C246&lt;=0.65,-50,C246&lt;=0.75,-25,C246&lt;=0.85,25,C246&lt;=0.95,50,C246&lt;=1.05,75,C246&lt;=1.15,100,C246&gt;1.15,125),"")</f>
        <v>75</v>
      </c>
      <c r="L246" s="29" cm="1">
        <f t="array" ref="L246">IFERROR(_xlfn.IFS(F246&lt;=0.65,-50,F246&lt;=0.75,-25,F246&lt;=0.85,25,F246&lt;=0.95,50,F246&lt;=1.05,75,F246&lt;=1.15,100,F246&gt;1.15,125),"")</f>
        <v>125</v>
      </c>
      <c r="M246" s="29" cm="1">
        <f t="array" ref="M246">IFERROR(_xlfn.IFS(G246&lt;=0.65,-50,G246&lt;=0.75,-25,G246&lt;=0.85,25,G246&lt;=0.95,50,G246&lt;=1.05,75,G246&lt;=1.15,100,G246&gt;1.15,125),"")</f>
        <v>75</v>
      </c>
    </row>
    <row r="247" spans="1:13" x14ac:dyDescent="0.2">
      <c r="A247" s="29">
        <v>209</v>
      </c>
      <c r="B247" s="29" t="s">
        <v>2139</v>
      </c>
      <c r="C247" s="29">
        <v>1.01</v>
      </c>
      <c r="D247" s="29">
        <v>0.91300000000000003</v>
      </c>
      <c r="E247" s="29">
        <v>0.82099999999999995</v>
      </c>
      <c r="F247" s="29" t="s">
        <v>2122</v>
      </c>
      <c r="G247" s="29">
        <v>1.044</v>
      </c>
      <c r="H247" s="29">
        <v>0.98199999999999998</v>
      </c>
      <c r="K247" s="29" cm="1">
        <f t="array" ref="K247">IFERROR(_xlfn.IFS(C247&lt;=0.65,-50,C247&lt;=0.75,-25,C247&lt;=0.85,25,C247&lt;=0.95,50,C247&lt;=1.05,75,C247&lt;=1.15,100,C247&gt;1.15,125),"")</f>
        <v>75</v>
      </c>
      <c r="L247" s="29" cm="1">
        <f t="array" ref="L247">IFERROR(_xlfn.IFS(F247&lt;=0.65,-50,F247&lt;=0.75,-25,F247&lt;=0.85,25,F247&lt;=0.95,50,F247&lt;=1.05,75,F247&lt;=1.15,100,F247&gt;1.15,125),"")</f>
        <v>125</v>
      </c>
      <c r="M247" s="29" cm="1">
        <f t="array" ref="M247">IFERROR(_xlfn.IFS(G247&lt;=0.65,-50,G247&lt;=0.75,-25,G247&lt;=0.85,25,G247&lt;=0.95,50,G247&lt;=1.05,75,G247&lt;=1.15,100,G247&gt;1.15,125),"")</f>
        <v>75</v>
      </c>
    </row>
    <row r="248" spans="1:13" x14ac:dyDescent="0.2">
      <c r="A248" s="29">
        <v>210</v>
      </c>
      <c r="B248" s="29" t="s">
        <v>2140</v>
      </c>
      <c r="C248" s="29">
        <v>1.0109999999999999</v>
      </c>
      <c r="D248" s="29">
        <v>1.153</v>
      </c>
      <c r="E248" s="29">
        <v>1.0469999999999999</v>
      </c>
      <c r="F248" s="29" t="s">
        <v>1970</v>
      </c>
      <c r="G248" s="29">
        <v>1.044</v>
      </c>
      <c r="H248" s="29">
        <v>1.01</v>
      </c>
      <c r="K248" s="29" cm="1">
        <f t="array" ref="K248">IFERROR(_xlfn.IFS(C248&lt;=0.65,-50,C248&lt;=0.75,-25,C248&lt;=0.85,25,C248&lt;=0.95,50,C248&lt;=1.05,75,C248&lt;=1.15,100,C248&gt;1.15,125),"")</f>
        <v>75</v>
      </c>
      <c r="L248" s="29" cm="1">
        <f t="array" ref="L248">IFERROR(_xlfn.IFS(F248&lt;=0.65,-50,F248&lt;=0.75,-25,F248&lt;=0.85,25,F248&lt;=0.95,50,F248&lt;=1.05,75,F248&lt;=1.15,100,F248&gt;1.15,125),"")</f>
        <v>125</v>
      </c>
      <c r="M248" s="29" cm="1">
        <f t="array" ref="M248">IFERROR(_xlfn.IFS(G248&lt;=0.65,-50,G248&lt;=0.75,-25,G248&lt;=0.85,25,G248&lt;=0.95,50,G248&lt;=1.05,75,G248&lt;=1.15,100,G248&gt;1.15,125),"")</f>
        <v>75</v>
      </c>
    </row>
    <row r="249" spans="1:13" x14ac:dyDescent="0.2">
      <c r="A249" s="29">
        <v>211</v>
      </c>
      <c r="B249" s="29" t="s">
        <v>2141</v>
      </c>
      <c r="C249" s="29">
        <v>1.0109999999999999</v>
      </c>
      <c r="D249" s="29">
        <v>0.98699999999999999</v>
      </c>
      <c r="E249" s="29">
        <v>0.96899999999999997</v>
      </c>
      <c r="F249" s="29" t="s">
        <v>2142</v>
      </c>
      <c r="G249" s="29">
        <v>1.018</v>
      </c>
      <c r="H249" s="29">
        <v>1.004</v>
      </c>
      <c r="K249" s="29" cm="1">
        <f t="array" ref="K249">IFERROR(_xlfn.IFS(C249&lt;=0.65,-50,C249&lt;=0.75,-25,C249&lt;=0.85,25,C249&lt;=0.95,50,C249&lt;=1.05,75,C249&lt;=1.15,100,C249&gt;1.15,125),"")</f>
        <v>75</v>
      </c>
      <c r="L249" s="29" cm="1">
        <f t="array" ref="L249">IFERROR(_xlfn.IFS(F249&lt;=0.65,-50,F249&lt;=0.75,-25,F249&lt;=0.85,25,F249&lt;=0.95,50,F249&lt;=1.05,75,F249&lt;=1.15,100,F249&gt;1.15,125),"")</f>
        <v>125</v>
      </c>
      <c r="M249" s="29" cm="1">
        <f t="array" ref="M249">IFERROR(_xlfn.IFS(G249&lt;=0.65,-50,G249&lt;=0.75,-25,G249&lt;=0.85,25,G249&lt;=0.95,50,G249&lt;=1.05,75,G249&lt;=1.15,100,G249&gt;1.15,125),"")</f>
        <v>75</v>
      </c>
    </row>
    <row r="250" spans="1:13" x14ac:dyDescent="0.2">
      <c r="A250" s="29">
        <v>212</v>
      </c>
      <c r="B250" s="29" t="s">
        <v>2143</v>
      </c>
      <c r="C250" s="29">
        <v>1.0109999999999999</v>
      </c>
      <c r="D250" s="29">
        <v>0.99199999999999999</v>
      </c>
      <c r="E250" s="29">
        <v>1.0309999999999999</v>
      </c>
      <c r="F250" s="29" t="s">
        <v>2144</v>
      </c>
      <c r="G250" s="29">
        <v>1.042</v>
      </c>
      <c r="H250" s="29">
        <v>0.98399999999999999</v>
      </c>
      <c r="K250" s="29" cm="1">
        <f t="array" ref="K250">IFERROR(_xlfn.IFS(C250&lt;=0.65,-50,C250&lt;=0.75,-25,C250&lt;=0.85,25,C250&lt;=0.95,50,C250&lt;=1.05,75,C250&lt;=1.15,100,C250&gt;1.15,125),"")</f>
        <v>75</v>
      </c>
      <c r="L250" s="29" cm="1">
        <f t="array" ref="L250">IFERROR(_xlfn.IFS(F250&lt;=0.65,-50,F250&lt;=0.75,-25,F250&lt;=0.85,25,F250&lt;=0.95,50,F250&lt;=1.05,75,F250&lt;=1.15,100,F250&gt;1.15,125),"")</f>
        <v>125</v>
      </c>
      <c r="M250" s="29" cm="1">
        <f t="array" ref="M250">IFERROR(_xlfn.IFS(G250&lt;=0.65,-50,G250&lt;=0.75,-25,G250&lt;=0.85,25,G250&lt;=0.95,50,G250&lt;=1.05,75,G250&lt;=1.15,100,G250&gt;1.15,125),"")</f>
        <v>75</v>
      </c>
    </row>
    <row r="251" spans="1:13" x14ac:dyDescent="0.2">
      <c r="A251" s="29">
        <v>213</v>
      </c>
      <c r="B251" s="29" t="s">
        <v>2146</v>
      </c>
      <c r="C251" s="29">
        <v>1.0129999999999999</v>
      </c>
      <c r="D251" s="29">
        <v>1.071</v>
      </c>
      <c r="E251" s="29">
        <v>1.2030000000000001</v>
      </c>
      <c r="F251" s="29" t="s">
        <v>2007</v>
      </c>
      <c r="G251" s="29">
        <v>1.0960000000000001</v>
      </c>
      <c r="H251" s="29">
        <v>1.0109999999999999</v>
      </c>
      <c r="K251" s="29" cm="1">
        <f t="array" ref="K251">IFERROR(_xlfn.IFS(C251&lt;=0.65,-50,C251&lt;=0.75,-25,C251&lt;=0.85,25,C251&lt;=0.95,50,C251&lt;=1.05,75,C251&lt;=1.15,100,C251&gt;1.15,125),"")</f>
        <v>75</v>
      </c>
      <c r="L251" s="29" cm="1">
        <f t="array" ref="L251">IFERROR(_xlfn.IFS(F251&lt;=0.65,-50,F251&lt;=0.75,-25,F251&lt;=0.85,25,F251&lt;=0.95,50,F251&lt;=1.05,75,F251&lt;=1.15,100,F251&gt;1.15,125),"")</f>
        <v>125</v>
      </c>
      <c r="M251" s="29" cm="1">
        <f t="array" ref="M251">IFERROR(_xlfn.IFS(G251&lt;=0.65,-50,G251&lt;=0.75,-25,G251&lt;=0.85,25,G251&lt;=0.95,50,G251&lt;=1.05,75,G251&lt;=1.15,100,G251&gt;1.15,125),"")</f>
        <v>100</v>
      </c>
    </row>
    <row r="252" spans="1:13" x14ac:dyDescent="0.2">
      <c r="A252" s="29">
        <v>214</v>
      </c>
      <c r="B252" s="29" t="s">
        <v>2147</v>
      </c>
      <c r="C252" s="29">
        <v>1.0129999999999999</v>
      </c>
      <c r="D252" s="29">
        <v>0.995</v>
      </c>
      <c r="E252" s="29">
        <v>0.745</v>
      </c>
      <c r="F252" s="29" t="s">
        <v>1862</v>
      </c>
      <c r="G252" s="29">
        <v>1.0129999999999999</v>
      </c>
      <c r="H252" s="29">
        <v>0.97099999999999997</v>
      </c>
      <c r="K252" s="29" cm="1">
        <f t="array" ref="K252">IFERROR(_xlfn.IFS(C252&lt;=0.65,-50,C252&lt;=0.75,-25,C252&lt;=0.85,25,C252&lt;=0.95,50,C252&lt;=1.05,75,C252&lt;=1.15,100,C252&gt;1.15,125),"")</f>
        <v>75</v>
      </c>
      <c r="L252" s="29" cm="1">
        <f t="array" ref="L252">IFERROR(_xlfn.IFS(F252&lt;=0.65,-50,F252&lt;=0.75,-25,F252&lt;=0.85,25,F252&lt;=0.95,50,F252&lt;=1.05,75,F252&lt;=1.15,100,F252&gt;1.15,125),"")</f>
        <v>125</v>
      </c>
      <c r="M252" s="29" cm="1">
        <f t="array" ref="M252">IFERROR(_xlfn.IFS(G252&lt;=0.65,-50,G252&lt;=0.75,-25,G252&lt;=0.85,25,G252&lt;=0.95,50,G252&lt;=1.05,75,G252&lt;=1.15,100,G252&gt;1.15,125),"")</f>
        <v>75</v>
      </c>
    </row>
    <row r="253" spans="1:13" x14ac:dyDescent="0.2">
      <c r="A253" s="29">
        <v>215</v>
      </c>
      <c r="B253" s="29" t="s">
        <v>2148</v>
      </c>
      <c r="C253" s="29">
        <v>1.0129999999999999</v>
      </c>
      <c r="D253" s="29">
        <v>0.95899999999999996</v>
      </c>
      <c r="E253" s="29">
        <v>0.84699999999999998</v>
      </c>
      <c r="F253" s="29" t="s">
        <v>1873</v>
      </c>
      <c r="G253" s="29">
        <v>1.0780000000000001</v>
      </c>
      <c r="H253" s="29">
        <v>0.94599999999999995</v>
      </c>
      <c r="K253" s="29" cm="1">
        <f t="array" ref="K253">IFERROR(_xlfn.IFS(C253&lt;=0.65,-50,C253&lt;=0.75,-25,C253&lt;=0.85,25,C253&lt;=0.95,50,C253&lt;=1.05,75,C253&lt;=1.15,100,C253&gt;1.15,125),"")</f>
        <v>75</v>
      </c>
      <c r="L253" s="29" cm="1">
        <f t="array" ref="L253">IFERROR(_xlfn.IFS(F253&lt;=0.65,-50,F253&lt;=0.75,-25,F253&lt;=0.85,25,F253&lt;=0.95,50,F253&lt;=1.05,75,F253&lt;=1.15,100,F253&gt;1.15,125),"")</f>
        <v>125</v>
      </c>
      <c r="M253" s="29" cm="1">
        <f t="array" ref="M253">IFERROR(_xlfn.IFS(G253&lt;=0.65,-50,G253&lt;=0.75,-25,G253&lt;=0.85,25,G253&lt;=0.95,50,G253&lt;=1.05,75,G253&lt;=1.15,100,G253&gt;1.15,125),"")</f>
        <v>100</v>
      </c>
    </row>
    <row r="254" spans="1:13" x14ac:dyDescent="0.2">
      <c r="A254" s="29">
        <v>216</v>
      </c>
      <c r="B254" s="29" t="s">
        <v>2127</v>
      </c>
      <c r="C254" s="29">
        <v>1.0149999999999999</v>
      </c>
      <c r="D254" s="29">
        <v>1.204</v>
      </c>
      <c r="E254" s="29">
        <v>1.1539999999999999</v>
      </c>
      <c r="F254" s="29" t="s">
        <v>2128</v>
      </c>
      <c r="G254" s="29">
        <v>1.006</v>
      </c>
      <c r="H254" s="29">
        <v>0.91100000000000003</v>
      </c>
      <c r="K254" s="29" cm="1">
        <f t="array" ref="K254">IFERROR(_xlfn.IFS(C254&lt;=0.65,-50,C254&lt;=0.75,-25,C254&lt;=0.85,25,C254&lt;=0.95,50,C254&lt;=1.05,75,C254&lt;=1.15,100,C254&gt;1.15,125),"")</f>
        <v>75</v>
      </c>
      <c r="L254" s="29" cm="1">
        <f t="array" ref="L254">IFERROR(_xlfn.IFS(F254&lt;=0.65,-50,F254&lt;=0.75,-25,F254&lt;=0.85,25,F254&lt;=0.95,50,F254&lt;=1.05,75,F254&lt;=1.15,100,F254&gt;1.15,125),"")</f>
        <v>125</v>
      </c>
      <c r="M254" s="29" cm="1">
        <f t="array" ref="M254">IFERROR(_xlfn.IFS(G254&lt;=0.65,-50,G254&lt;=0.75,-25,G254&lt;=0.85,25,G254&lt;=0.95,50,G254&lt;=1.05,75,G254&lt;=1.15,100,G254&gt;1.15,125),"")</f>
        <v>75</v>
      </c>
    </row>
    <row r="255" spans="1:13" x14ac:dyDescent="0.2">
      <c r="A255" s="29">
        <v>217</v>
      </c>
      <c r="B255" s="29" t="s">
        <v>2149</v>
      </c>
      <c r="C255" s="29">
        <v>1.016</v>
      </c>
      <c r="D255" s="29">
        <v>0.95199999999999996</v>
      </c>
      <c r="E255" s="29">
        <v>0.90300000000000002</v>
      </c>
      <c r="F255" s="29" t="s">
        <v>2128</v>
      </c>
      <c r="G255" s="29">
        <v>1.012</v>
      </c>
      <c r="H255" s="29">
        <v>1.0009999999999999</v>
      </c>
      <c r="K255" s="29" cm="1">
        <f t="array" ref="K255">IFERROR(_xlfn.IFS(C255&lt;=0.65,-50,C255&lt;=0.75,-25,C255&lt;=0.85,25,C255&lt;=0.95,50,C255&lt;=1.05,75,C255&lt;=1.15,100,C255&gt;1.15,125),"")</f>
        <v>75</v>
      </c>
      <c r="L255" s="29" cm="1">
        <f t="array" ref="L255">IFERROR(_xlfn.IFS(F255&lt;=0.65,-50,F255&lt;=0.75,-25,F255&lt;=0.85,25,F255&lt;=0.95,50,F255&lt;=1.05,75,F255&lt;=1.15,100,F255&gt;1.15,125),"")</f>
        <v>125</v>
      </c>
      <c r="M255" s="29" cm="1">
        <f t="array" ref="M255">IFERROR(_xlfn.IFS(G255&lt;=0.65,-50,G255&lt;=0.75,-25,G255&lt;=0.85,25,G255&lt;=0.95,50,G255&lt;=1.05,75,G255&lt;=1.15,100,G255&gt;1.15,125),"")</f>
        <v>75</v>
      </c>
    </row>
    <row r="256" spans="1:13" x14ac:dyDescent="0.2">
      <c r="A256" s="29">
        <v>218</v>
      </c>
      <c r="B256" s="29" t="s">
        <v>2198</v>
      </c>
      <c r="C256" s="29">
        <v>1.016</v>
      </c>
      <c r="D256" s="29">
        <v>1.0129999999999999</v>
      </c>
      <c r="E256" s="29">
        <v>0.84799999999999998</v>
      </c>
      <c r="F256" s="29" t="s">
        <v>2199</v>
      </c>
      <c r="G256" s="29">
        <v>1.05</v>
      </c>
      <c r="H256" s="29">
        <v>1.085</v>
      </c>
      <c r="K256" s="29" cm="1">
        <f t="array" ref="K256">IFERROR(_xlfn.IFS(C256&lt;=0.65,-50,C256&lt;=0.75,-25,C256&lt;=0.85,25,C256&lt;=0.95,50,C256&lt;=1.05,75,C256&lt;=1.15,100,C256&gt;1.15,125),"")</f>
        <v>75</v>
      </c>
      <c r="L256" s="29" cm="1">
        <f t="array" ref="L256">IFERROR(_xlfn.IFS(F256&lt;=0.65,-50,F256&lt;=0.75,-25,F256&lt;=0.85,25,F256&lt;=0.95,50,F256&lt;=1.05,75,F256&lt;=1.15,100,F256&gt;1.15,125),"")</f>
        <v>125</v>
      </c>
      <c r="M256" s="29" cm="1">
        <f t="array" ref="M256">IFERROR(_xlfn.IFS(G256&lt;=0.65,-50,G256&lt;=0.75,-25,G256&lt;=0.85,25,G256&lt;=0.95,50,G256&lt;=1.05,75,G256&lt;=1.15,100,G256&gt;1.15,125),"")</f>
        <v>75</v>
      </c>
    </row>
    <row r="257" spans="1:13" x14ac:dyDescent="0.2">
      <c r="A257" s="29">
        <v>219</v>
      </c>
      <c r="B257" s="29" t="s">
        <v>2150</v>
      </c>
      <c r="C257" s="29">
        <v>1.016</v>
      </c>
      <c r="D257" s="29">
        <v>0.93700000000000006</v>
      </c>
      <c r="E257" s="29">
        <v>1.04</v>
      </c>
      <c r="F257" s="29" t="s">
        <v>2151</v>
      </c>
      <c r="G257" s="29">
        <v>0.99</v>
      </c>
      <c r="H257" s="29">
        <v>1.0620000000000001</v>
      </c>
      <c r="K257" s="29" cm="1">
        <f t="array" ref="K257">IFERROR(_xlfn.IFS(C257&lt;=0.65,-50,C257&lt;=0.75,-25,C257&lt;=0.85,25,C257&lt;=0.95,50,C257&lt;=1.05,75,C257&lt;=1.15,100,C257&gt;1.15,125),"")</f>
        <v>75</v>
      </c>
      <c r="L257" s="29" cm="1">
        <f t="array" ref="L257">IFERROR(_xlfn.IFS(F257&lt;=0.65,-50,F257&lt;=0.75,-25,F257&lt;=0.85,25,F257&lt;=0.95,50,F257&lt;=1.05,75,F257&lt;=1.15,100,F257&gt;1.15,125),"")</f>
        <v>125</v>
      </c>
      <c r="M257" s="29" cm="1">
        <f t="array" ref="M257">IFERROR(_xlfn.IFS(G257&lt;=0.65,-50,G257&lt;=0.75,-25,G257&lt;=0.85,25,G257&lt;=0.95,50,G257&lt;=1.05,75,G257&lt;=1.15,100,G257&gt;1.15,125),"")</f>
        <v>75</v>
      </c>
    </row>
    <row r="258" spans="1:13" x14ac:dyDescent="0.2">
      <c r="A258" s="29">
        <v>220</v>
      </c>
      <c r="B258" s="29" t="s">
        <v>2152</v>
      </c>
      <c r="C258" s="29">
        <v>1.016</v>
      </c>
      <c r="D258" s="29">
        <v>1.0089999999999999</v>
      </c>
      <c r="E258" s="29">
        <v>0.95299999999999996</v>
      </c>
      <c r="F258" s="29" t="s">
        <v>2101</v>
      </c>
      <c r="G258" s="29">
        <v>1.0309999999999999</v>
      </c>
      <c r="H258" s="29">
        <v>0.98799999999999999</v>
      </c>
      <c r="K258" s="29" cm="1">
        <f t="array" ref="K258">IFERROR(_xlfn.IFS(C258&lt;=0.65,-50,C258&lt;=0.75,-25,C258&lt;=0.85,25,C258&lt;=0.95,50,C258&lt;=1.05,75,C258&lt;=1.15,100,C258&gt;1.15,125),"")</f>
        <v>75</v>
      </c>
      <c r="L258" s="29" cm="1">
        <f t="array" ref="L258">IFERROR(_xlfn.IFS(F258&lt;=0.65,-50,F258&lt;=0.75,-25,F258&lt;=0.85,25,F258&lt;=0.95,50,F258&lt;=1.05,75,F258&lt;=1.15,100,F258&gt;1.15,125),"")</f>
        <v>125</v>
      </c>
      <c r="M258" s="29" cm="1">
        <f t="array" ref="M258">IFERROR(_xlfn.IFS(G258&lt;=0.65,-50,G258&lt;=0.75,-25,G258&lt;=0.85,25,G258&lt;=0.95,50,G258&lt;=1.05,75,G258&lt;=1.15,100,G258&gt;1.15,125),"")</f>
        <v>75</v>
      </c>
    </row>
    <row r="259" spans="1:13" x14ac:dyDescent="0.2">
      <c r="A259" s="29">
        <v>221</v>
      </c>
      <c r="B259" s="29" t="s">
        <v>2191</v>
      </c>
      <c r="C259" s="29">
        <v>1.0169999999999999</v>
      </c>
      <c r="D259" s="29">
        <v>0.97099999999999997</v>
      </c>
      <c r="E259" s="29">
        <v>0.87</v>
      </c>
      <c r="F259" s="29" t="s">
        <v>2371</v>
      </c>
      <c r="G259" s="29">
        <v>1.0609999999999999</v>
      </c>
      <c r="H259" s="29">
        <v>1.0249999999999999</v>
      </c>
      <c r="K259" s="29" cm="1">
        <f t="array" ref="K259">IFERROR(_xlfn.IFS(C259&lt;=0.65,-50,C259&lt;=0.75,-25,C259&lt;=0.85,25,C259&lt;=0.95,50,C259&lt;=1.05,75,C259&lt;=1.15,100,C259&gt;1.15,125),"")</f>
        <v>75</v>
      </c>
      <c r="L259" s="29" cm="1">
        <f t="array" ref="L259">IFERROR(_xlfn.IFS(F259&lt;=0.65,-50,F259&lt;=0.75,-25,F259&lt;=0.85,25,F259&lt;=0.95,50,F259&lt;=1.05,75,F259&lt;=1.15,100,F259&gt;1.15,125),"")</f>
        <v>125</v>
      </c>
      <c r="M259" s="29" cm="1">
        <f t="array" ref="M259">IFERROR(_xlfn.IFS(G259&lt;=0.65,-50,G259&lt;=0.75,-25,G259&lt;=0.85,25,G259&lt;=0.95,50,G259&lt;=1.05,75,G259&lt;=1.15,100,G259&gt;1.15,125),"")</f>
        <v>100</v>
      </c>
    </row>
    <row r="260" spans="1:13" x14ac:dyDescent="0.2">
      <c r="A260" s="29">
        <v>222</v>
      </c>
      <c r="B260" s="29" t="s">
        <v>2134</v>
      </c>
      <c r="C260" s="29">
        <v>1.018</v>
      </c>
      <c r="D260" s="29">
        <v>1.0620000000000001</v>
      </c>
      <c r="E260" s="29">
        <v>1.155</v>
      </c>
      <c r="F260" s="29" t="s">
        <v>2101</v>
      </c>
      <c r="G260" s="29">
        <v>1.079</v>
      </c>
      <c r="H260" s="29">
        <v>0.95599999999999996</v>
      </c>
      <c r="K260" s="29" cm="1">
        <f t="array" ref="K260">IFERROR(_xlfn.IFS(C260&lt;=0.65,-50,C260&lt;=0.75,-25,C260&lt;=0.85,25,C260&lt;=0.95,50,C260&lt;=1.05,75,C260&lt;=1.15,100,C260&gt;1.15,125),"")</f>
        <v>75</v>
      </c>
      <c r="L260" s="29" cm="1">
        <f t="array" ref="L260">IFERROR(_xlfn.IFS(F260&lt;=0.65,-50,F260&lt;=0.75,-25,F260&lt;=0.85,25,F260&lt;=0.95,50,F260&lt;=1.05,75,F260&lt;=1.15,100,F260&gt;1.15,125),"")</f>
        <v>125</v>
      </c>
      <c r="M260" s="29" cm="1">
        <f t="array" ref="M260">IFERROR(_xlfn.IFS(G260&lt;=0.65,-50,G260&lt;=0.75,-25,G260&lt;=0.85,25,G260&lt;=0.95,50,G260&lt;=1.05,75,G260&lt;=1.15,100,G260&gt;1.15,125),"")</f>
        <v>100</v>
      </c>
    </row>
    <row r="261" spans="1:13" x14ac:dyDescent="0.2">
      <c r="A261" s="29">
        <v>223</v>
      </c>
      <c r="B261" s="29" t="s">
        <v>2125</v>
      </c>
      <c r="C261" s="29">
        <v>1.018</v>
      </c>
      <c r="D261" s="29">
        <v>1.218</v>
      </c>
      <c r="E261" s="29">
        <v>1.2490000000000001</v>
      </c>
      <c r="F261" s="29" t="s">
        <v>2126</v>
      </c>
      <c r="G261" s="29">
        <v>1.0720000000000001</v>
      </c>
      <c r="H261" s="29">
        <v>0.98499999999999999</v>
      </c>
      <c r="K261" s="29" cm="1">
        <f t="array" ref="K261">IFERROR(_xlfn.IFS(C261&lt;=0.65,-50,C261&lt;=0.75,-25,C261&lt;=0.85,25,C261&lt;=0.95,50,C261&lt;=1.05,75,C261&lt;=1.15,100,C261&gt;1.15,125),"")</f>
        <v>75</v>
      </c>
      <c r="L261" s="29" cm="1">
        <f t="array" ref="L261">IFERROR(_xlfn.IFS(F261&lt;=0.65,-50,F261&lt;=0.75,-25,F261&lt;=0.85,25,F261&lt;=0.95,50,F261&lt;=1.05,75,F261&lt;=1.15,100,F261&gt;1.15,125),"")</f>
        <v>125</v>
      </c>
      <c r="M261" s="29" cm="1">
        <f t="array" ref="M261">IFERROR(_xlfn.IFS(G261&lt;=0.65,-50,G261&lt;=0.75,-25,G261&lt;=0.85,25,G261&lt;=0.95,50,G261&lt;=1.05,75,G261&lt;=1.15,100,G261&gt;1.15,125),"")</f>
        <v>100</v>
      </c>
    </row>
    <row r="262" spans="1:13" x14ac:dyDescent="0.2">
      <c r="A262" s="29">
        <v>224</v>
      </c>
      <c r="B262" s="29" t="s">
        <v>2153</v>
      </c>
      <c r="C262" s="29">
        <v>1.018</v>
      </c>
      <c r="D262" s="29">
        <v>0.93200000000000005</v>
      </c>
      <c r="E262" s="29">
        <v>0.91500000000000004</v>
      </c>
      <c r="F262" s="29" t="s">
        <v>2154</v>
      </c>
      <c r="G262" s="29">
        <v>1.0289999999999999</v>
      </c>
      <c r="H262" s="29">
        <v>1.044</v>
      </c>
      <c r="K262" s="29" cm="1">
        <f t="array" ref="K262">IFERROR(_xlfn.IFS(C262&lt;=0.65,-50,C262&lt;=0.75,-25,C262&lt;=0.85,25,C262&lt;=0.95,50,C262&lt;=1.05,75,C262&lt;=1.15,100,C262&gt;1.15,125),"")</f>
        <v>75</v>
      </c>
      <c r="L262" s="29" cm="1">
        <f t="array" ref="L262">IFERROR(_xlfn.IFS(F262&lt;=0.65,-50,F262&lt;=0.75,-25,F262&lt;=0.85,25,F262&lt;=0.95,50,F262&lt;=1.05,75,F262&lt;=1.15,100,F262&gt;1.15,125),"")</f>
        <v>125</v>
      </c>
      <c r="M262" s="29" cm="1">
        <f t="array" ref="M262">IFERROR(_xlfn.IFS(G262&lt;=0.65,-50,G262&lt;=0.75,-25,G262&lt;=0.85,25,G262&lt;=0.95,50,G262&lt;=1.05,75,G262&lt;=1.15,100,G262&gt;1.15,125),"")</f>
        <v>75</v>
      </c>
    </row>
    <row r="263" spans="1:13" x14ac:dyDescent="0.2">
      <c r="A263" s="29">
        <v>225</v>
      </c>
      <c r="B263" s="29" t="s">
        <v>2130</v>
      </c>
      <c r="C263" s="29">
        <v>1.0189999999999999</v>
      </c>
      <c r="D263" s="29">
        <v>1.073</v>
      </c>
      <c r="E263" s="29">
        <v>1.2130000000000001</v>
      </c>
      <c r="F263" s="29" t="s">
        <v>2131</v>
      </c>
      <c r="G263" s="29">
        <v>1.0660000000000001</v>
      </c>
      <c r="H263" s="29">
        <v>0.97899999999999998</v>
      </c>
      <c r="K263" s="29" cm="1">
        <f t="array" ref="K263">IFERROR(_xlfn.IFS(C263&lt;=0.65,-50,C263&lt;=0.75,-25,C263&lt;=0.85,25,C263&lt;=0.95,50,C263&lt;=1.05,75,C263&lt;=1.15,100,C263&gt;1.15,125),"")</f>
        <v>75</v>
      </c>
      <c r="L263" s="29" cm="1">
        <f t="array" ref="L263">IFERROR(_xlfn.IFS(F263&lt;=0.65,-50,F263&lt;=0.75,-25,F263&lt;=0.85,25,F263&lt;=0.95,50,F263&lt;=1.05,75,F263&lt;=1.15,100,F263&gt;1.15,125),"")</f>
        <v>125</v>
      </c>
      <c r="M263" s="29" cm="1">
        <f t="array" ref="M263">IFERROR(_xlfn.IFS(G263&lt;=0.65,-50,G263&lt;=0.75,-25,G263&lt;=0.85,25,G263&lt;=0.95,50,G263&lt;=1.05,75,G263&lt;=1.15,100,G263&gt;1.15,125),"")</f>
        <v>100</v>
      </c>
    </row>
    <row r="264" spans="1:13" x14ac:dyDescent="0.2">
      <c r="A264" s="29">
        <v>226</v>
      </c>
      <c r="B264" s="29" t="s">
        <v>2155</v>
      </c>
      <c r="C264" s="29">
        <v>1.0189999999999999</v>
      </c>
      <c r="D264" s="29">
        <v>1.0129999999999999</v>
      </c>
      <c r="E264" s="29">
        <v>1.032</v>
      </c>
      <c r="F264" s="29" t="s">
        <v>2156</v>
      </c>
      <c r="G264" s="29">
        <v>1.0149999999999999</v>
      </c>
      <c r="H264" s="29">
        <v>1.0589999999999999</v>
      </c>
      <c r="K264" s="29" cm="1">
        <f t="array" ref="K264">IFERROR(_xlfn.IFS(C264&lt;=0.65,-50,C264&lt;=0.75,-25,C264&lt;=0.85,25,C264&lt;=0.95,50,C264&lt;=1.05,75,C264&lt;=1.15,100,C264&gt;1.15,125),"")</f>
        <v>75</v>
      </c>
      <c r="L264" s="29" cm="1">
        <f t="array" ref="L264">IFERROR(_xlfn.IFS(F264&lt;=0.65,-50,F264&lt;=0.75,-25,F264&lt;=0.85,25,F264&lt;=0.95,50,F264&lt;=1.05,75,F264&lt;=1.15,100,F264&gt;1.15,125),"")</f>
        <v>125</v>
      </c>
      <c r="M264" s="29" cm="1">
        <f t="array" ref="M264">IFERROR(_xlfn.IFS(G264&lt;=0.65,-50,G264&lt;=0.75,-25,G264&lt;=0.85,25,G264&lt;=0.95,50,G264&lt;=1.05,75,G264&lt;=1.15,100,G264&gt;1.15,125),"")</f>
        <v>75</v>
      </c>
    </row>
    <row r="265" spans="1:13" x14ac:dyDescent="0.2">
      <c r="A265" s="29">
        <v>227</v>
      </c>
      <c r="B265" s="29" t="s">
        <v>2157</v>
      </c>
      <c r="C265" s="29">
        <v>1.0189999999999999</v>
      </c>
      <c r="D265" s="29">
        <v>1.0880000000000001</v>
      </c>
      <c r="E265" s="29">
        <v>0.95</v>
      </c>
      <c r="F265" s="29" t="s">
        <v>2158</v>
      </c>
      <c r="G265" s="29">
        <v>1.014</v>
      </c>
      <c r="H265" s="29">
        <v>0.91900000000000004</v>
      </c>
      <c r="K265" s="29" cm="1">
        <f t="array" ref="K265">IFERROR(_xlfn.IFS(C265&lt;=0.65,-50,C265&lt;=0.75,-25,C265&lt;=0.85,25,C265&lt;=0.95,50,C265&lt;=1.05,75,C265&lt;=1.15,100,C265&gt;1.15,125),"")</f>
        <v>75</v>
      </c>
      <c r="L265" s="29" cm="1">
        <f t="array" ref="L265">IFERROR(_xlfn.IFS(F265&lt;=0.65,-50,F265&lt;=0.75,-25,F265&lt;=0.85,25,F265&lt;=0.95,50,F265&lt;=1.05,75,F265&lt;=1.15,100,F265&gt;1.15,125),"")</f>
        <v>125</v>
      </c>
      <c r="M265" s="29" cm="1">
        <f t="array" ref="M265">IFERROR(_xlfn.IFS(G265&lt;=0.65,-50,G265&lt;=0.75,-25,G265&lt;=0.85,25,G265&lt;=0.95,50,G265&lt;=1.05,75,G265&lt;=1.15,100,G265&gt;1.15,125),"")</f>
        <v>75</v>
      </c>
    </row>
    <row r="266" spans="1:13" x14ac:dyDescent="0.2">
      <c r="A266" s="29">
        <v>228</v>
      </c>
      <c r="B266" s="29" t="s">
        <v>2178</v>
      </c>
      <c r="C266" s="29">
        <v>1.0189999999999999</v>
      </c>
      <c r="D266" s="29">
        <v>1.006</v>
      </c>
      <c r="E266" s="29">
        <v>0.95599999999999996</v>
      </c>
      <c r="F266" s="29" t="s">
        <v>2236</v>
      </c>
      <c r="G266" s="29">
        <v>1.052</v>
      </c>
      <c r="H266" s="29">
        <v>1.0069999999999999</v>
      </c>
      <c r="K266" s="29" cm="1">
        <f t="array" ref="K266">IFERROR(_xlfn.IFS(C266&lt;=0.65,-50,C266&lt;=0.75,-25,C266&lt;=0.85,25,C266&lt;=0.95,50,C266&lt;=1.05,75,C266&lt;=1.15,100,C266&gt;1.15,125),"")</f>
        <v>75</v>
      </c>
      <c r="L266" s="29" cm="1">
        <f t="array" ref="L266">IFERROR(_xlfn.IFS(F266&lt;=0.65,-50,F266&lt;=0.75,-25,F266&lt;=0.85,25,F266&lt;=0.95,50,F266&lt;=1.05,75,F266&lt;=1.15,100,F266&gt;1.15,125),"")</f>
        <v>125</v>
      </c>
      <c r="M266" s="29" cm="1">
        <f t="array" ref="M266">IFERROR(_xlfn.IFS(G266&lt;=0.65,-50,G266&lt;=0.75,-25,G266&lt;=0.85,25,G266&lt;=0.95,50,G266&lt;=1.05,75,G266&lt;=1.15,100,G266&gt;1.15,125),"")</f>
        <v>100</v>
      </c>
    </row>
    <row r="267" spans="1:13" x14ac:dyDescent="0.2">
      <c r="A267" s="29">
        <v>229</v>
      </c>
      <c r="B267" s="29" t="s">
        <v>2159</v>
      </c>
      <c r="C267" s="29">
        <v>1.02</v>
      </c>
      <c r="D267" s="29">
        <v>0.97499999999999998</v>
      </c>
      <c r="E267" s="29">
        <v>0.99</v>
      </c>
      <c r="F267" s="29" t="s">
        <v>1931</v>
      </c>
      <c r="G267" s="29">
        <v>1.0589999999999999</v>
      </c>
      <c r="H267" s="29">
        <v>1.026</v>
      </c>
      <c r="K267" s="29" cm="1">
        <f t="array" ref="K267">IFERROR(_xlfn.IFS(C267&lt;=0.65,-50,C267&lt;=0.75,-25,C267&lt;=0.85,25,C267&lt;=0.95,50,C267&lt;=1.05,75,C267&lt;=1.15,100,C267&gt;1.15,125),"")</f>
        <v>75</v>
      </c>
      <c r="L267" s="29" cm="1">
        <f t="array" ref="L267">IFERROR(_xlfn.IFS(F267&lt;=0.65,-50,F267&lt;=0.75,-25,F267&lt;=0.85,25,F267&lt;=0.95,50,F267&lt;=1.05,75,F267&lt;=1.15,100,F267&gt;1.15,125),"")</f>
        <v>125</v>
      </c>
      <c r="M267" s="29" cm="1">
        <f t="array" ref="M267">IFERROR(_xlfn.IFS(G267&lt;=0.65,-50,G267&lt;=0.75,-25,G267&lt;=0.85,25,G267&lt;=0.95,50,G267&lt;=1.05,75,G267&lt;=1.15,100,G267&gt;1.15,125),"")</f>
        <v>100</v>
      </c>
    </row>
    <row r="268" spans="1:13" x14ac:dyDescent="0.2">
      <c r="A268" s="29">
        <v>230</v>
      </c>
      <c r="B268" s="29" t="s">
        <v>2160</v>
      </c>
      <c r="C268" s="29">
        <v>1.02</v>
      </c>
      <c r="D268" s="29">
        <v>1.0209999999999999</v>
      </c>
      <c r="E268" s="29">
        <v>0.97699999999999998</v>
      </c>
      <c r="F268" s="29" t="s">
        <v>2076</v>
      </c>
      <c r="G268" s="29">
        <v>1.006</v>
      </c>
      <c r="H268" s="29">
        <v>1.0049999999999999</v>
      </c>
      <c r="K268" s="29" cm="1">
        <f t="array" ref="K268">IFERROR(_xlfn.IFS(C268&lt;=0.65,-50,C268&lt;=0.75,-25,C268&lt;=0.85,25,C268&lt;=0.95,50,C268&lt;=1.05,75,C268&lt;=1.15,100,C268&gt;1.15,125),"")</f>
        <v>75</v>
      </c>
      <c r="L268" s="29" cm="1">
        <f t="array" ref="L268">IFERROR(_xlfn.IFS(F268&lt;=0.65,-50,F268&lt;=0.75,-25,F268&lt;=0.85,25,F268&lt;=0.95,50,F268&lt;=1.05,75,F268&lt;=1.15,100,F268&gt;1.15,125),"")</f>
        <v>125</v>
      </c>
      <c r="M268" s="29" cm="1">
        <f t="array" ref="M268">IFERROR(_xlfn.IFS(G268&lt;=0.65,-50,G268&lt;=0.75,-25,G268&lt;=0.85,25,G268&lt;=0.95,50,G268&lt;=1.05,75,G268&lt;=1.15,100,G268&gt;1.15,125),"")</f>
        <v>75</v>
      </c>
    </row>
    <row r="269" spans="1:13" x14ac:dyDescent="0.2">
      <c r="A269" s="29">
        <v>231</v>
      </c>
      <c r="B269" s="29" t="s">
        <v>2171</v>
      </c>
      <c r="C269" s="29">
        <v>1.02</v>
      </c>
      <c r="D269" s="29">
        <v>0.94</v>
      </c>
      <c r="E269" s="29">
        <v>0.97499999999999998</v>
      </c>
      <c r="F269" s="29" t="s">
        <v>2066</v>
      </c>
      <c r="G269" s="29">
        <v>1.07</v>
      </c>
      <c r="H269" s="29">
        <v>0.96699999999999997</v>
      </c>
      <c r="K269" s="29" cm="1">
        <f t="array" ref="K269">IFERROR(_xlfn.IFS(C269&lt;=0.65,-50,C269&lt;=0.75,-25,C269&lt;=0.85,25,C269&lt;=0.95,50,C269&lt;=1.05,75,C269&lt;=1.15,100,C269&gt;1.15,125),"")</f>
        <v>75</v>
      </c>
      <c r="L269" s="29" cm="1">
        <f t="array" ref="L269">IFERROR(_xlfn.IFS(F269&lt;=0.65,-50,F269&lt;=0.75,-25,F269&lt;=0.85,25,F269&lt;=0.95,50,F269&lt;=1.05,75,F269&lt;=1.15,100,F269&gt;1.15,125),"")</f>
        <v>125</v>
      </c>
      <c r="M269" s="29" cm="1">
        <f t="array" ref="M269">IFERROR(_xlfn.IFS(G269&lt;=0.65,-50,G269&lt;=0.75,-25,G269&lt;=0.85,25,G269&lt;=0.95,50,G269&lt;=1.05,75,G269&lt;=1.15,100,G269&gt;1.15,125),"")</f>
        <v>100</v>
      </c>
    </row>
    <row r="270" spans="1:13" x14ac:dyDescent="0.2">
      <c r="A270" s="29">
        <v>232</v>
      </c>
      <c r="B270" s="29" t="s">
        <v>2161</v>
      </c>
      <c r="C270" s="29">
        <v>1.0209999999999999</v>
      </c>
      <c r="D270" s="29">
        <v>1.1200000000000001</v>
      </c>
      <c r="E270" s="29">
        <v>1.282</v>
      </c>
      <c r="F270" s="29" t="s">
        <v>2162</v>
      </c>
      <c r="G270" s="29">
        <v>1.06</v>
      </c>
      <c r="H270" s="29">
        <v>0.97699999999999998</v>
      </c>
      <c r="K270" s="29" cm="1">
        <f t="array" ref="K270">IFERROR(_xlfn.IFS(C270&lt;=0.65,-50,C270&lt;=0.75,-25,C270&lt;=0.85,25,C270&lt;=0.95,50,C270&lt;=1.05,75,C270&lt;=1.15,100,C270&gt;1.15,125),"")</f>
        <v>75</v>
      </c>
      <c r="L270" s="29" cm="1">
        <f t="array" ref="L270">IFERROR(_xlfn.IFS(F270&lt;=0.65,-50,F270&lt;=0.75,-25,F270&lt;=0.85,25,F270&lt;=0.95,50,F270&lt;=1.05,75,F270&lt;=1.15,100,F270&gt;1.15,125),"")</f>
        <v>125</v>
      </c>
      <c r="M270" s="29" cm="1">
        <f t="array" ref="M270">IFERROR(_xlfn.IFS(G270&lt;=0.65,-50,G270&lt;=0.75,-25,G270&lt;=0.85,25,G270&lt;=0.95,50,G270&lt;=1.05,75,G270&lt;=1.15,100,G270&gt;1.15,125),"")</f>
        <v>100</v>
      </c>
    </row>
    <row r="271" spans="1:13" x14ac:dyDescent="0.2">
      <c r="A271" s="29">
        <v>233</v>
      </c>
      <c r="B271" s="29" t="s">
        <v>2205</v>
      </c>
      <c r="C271" s="29">
        <v>1.0209999999999999</v>
      </c>
      <c r="D271" s="29">
        <v>0.98099999999999998</v>
      </c>
      <c r="E271" s="29">
        <v>0.877</v>
      </c>
      <c r="F271" s="29" t="s">
        <v>2206</v>
      </c>
      <c r="G271" s="29">
        <v>0.997</v>
      </c>
      <c r="H271" s="29">
        <v>1.1000000000000001</v>
      </c>
      <c r="K271" s="29" cm="1">
        <f t="array" ref="K271">IFERROR(_xlfn.IFS(C271&lt;=0.65,-50,C271&lt;=0.75,-25,C271&lt;=0.85,25,C271&lt;=0.95,50,C271&lt;=1.05,75,C271&lt;=1.15,100,C271&gt;1.15,125),"")</f>
        <v>75</v>
      </c>
      <c r="L271" s="29" cm="1">
        <f t="array" ref="L271">IFERROR(_xlfn.IFS(F271&lt;=0.65,-50,F271&lt;=0.75,-25,F271&lt;=0.85,25,F271&lt;=0.95,50,F271&lt;=1.05,75,F271&lt;=1.15,100,F271&gt;1.15,125),"")</f>
        <v>125</v>
      </c>
      <c r="M271" s="29" cm="1">
        <f t="array" ref="M271">IFERROR(_xlfn.IFS(G271&lt;=0.65,-50,G271&lt;=0.75,-25,G271&lt;=0.85,25,G271&lt;=0.95,50,G271&lt;=1.05,75,G271&lt;=1.15,100,G271&gt;1.15,125),"")</f>
        <v>75</v>
      </c>
    </row>
    <row r="272" spans="1:13" x14ac:dyDescent="0.2">
      <c r="A272" s="29">
        <v>233</v>
      </c>
      <c r="B272" s="29" t="s">
        <v>2163</v>
      </c>
      <c r="C272" s="29">
        <v>1.0209999999999999</v>
      </c>
      <c r="D272" s="29">
        <v>1.0860000000000001</v>
      </c>
      <c r="E272" s="29">
        <v>1.024</v>
      </c>
      <c r="F272" s="29" t="s">
        <v>2374</v>
      </c>
      <c r="G272" s="29">
        <v>0.99199999999999999</v>
      </c>
      <c r="H272" s="29">
        <v>1.0049999999999999</v>
      </c>
      <c r="K272" s="29" cm="1">
        <f t="array" ref="K272">IFERROR(_xlfn.IFS(C272&lt;=0.65,-50,C272&lt;=0.75,-25,C272&lt;=0.85,25,C272&lt;=0.95,50,C272&lt;=1.05,75,C272&lt;=1.15,100,C272&gt;1.15,125),"")</f>
        <v>75</v>
      </c>
      <c r="L272" s="29" cm="1">
        <f t="array" ref="L272">IFERROR(_xlfn.IFS(F272&lt;=0.65,-50,F272&lt;=0.75,-25,F272&lt;=0.85,25,F272&lt;=0.95,50,F272&lt;=1.05,75,F272&lt;=1.15,100,F272&gt;1.15,125),"")</f>
        <v>125</v>
      </c>
      <c r="M272" s="29" cm="1">
        <f t="array" ref="M272">IFERROR(_xlfn.IFS(G272&lt;=0.65,-50,G272&lt;=0.75,-25,G272&lt;=0.85,25,G272&lt;=0.95,50,G272&lt;=1.05,75,G272&lt;=1.15,100,G272&gt;1.15,125),"")</f>
        <v>75</v>
      </c>
    </row>
    <row r="273" spans="1:13" x14ac:dyDescent="0.2">
      <c r="A273" s="29">
        <v>235</v>
      </c>
      <c r="B273" s="29" t="s">
        <v>2164</v>
      </c>
      <c r="C273" s="29">
        <v>1.0209999999999999</v>
      </c>
      <c r="D273" s="29">
        <v>1.0009999999999999</v>
      </c>
      <c r="E273" s="29">
        <v>0.90700000000000003</v>
      </c>
      <c r="F273" s="29" t="s">
        <v>2165</v>
      </c>
      <c r="G273" s="29">
        <v>1.0029999999999999</v>
      </c>
      <c r="H273" s="29">
        <v>1.02</v>
      </c>
      <c r="K273" s="29" cm="1">
        <f t="array" ref="K273">IFERROR(_xlfn.IFS(C273&lt;=0.65,-50,C273&lt;=0.75,-25,C273&lt;=0.85,25,C273&lt;=0.95,50,C273&lt;=1.05,75,C273&lt;=1.15,100,C273&gt;1.15,125),"")</f>
        <v>75</v>
      </c>
      <c r="L273" s="29" cm="1">
        <f t="array" ref="L273">IFERROR(_xlfn.IFS(F273&lt;=0.65,-50,F273&lt;=0.75,-25,F273&lt;=0.85,25,F273&lt;=0.95,50,F273&lt;=1.05,75,F273&lt;=1.15,100,F273&gt;1.15,125),"")</f>
        <v>125</v>
      </c>
      <c r="M273" s="29" cm="1">
        <f t="array" ref="M273">IFERROR(_xlfn.IFS(G273&lt;=0.65,-50,G273&lt;=0.75,-25,G273&lt;=0.85,25,G273&lt;=0.95,50,G273&lt;=1.05,75,G273&lt;=1.15,100,G273&gt;1.15,125),"")</f>
        <v>75</v>
      </c>
    </row>
    <row r="274" spans="1:13" x14ac:dyDescent="0.2">
      <c r="A274" s="29">
        <v>236</v>
      </c>
      <c r="B274" s="29" t="s">
        <v>2188</v>
      </c>
      <c r="C274" s="29">
        <v>1.022</v>
      </c>
      <c r="D274" s="29">
        <v>0.86199999999999999</v>
      </c>
      <c r="E274" s="29">
        <v>0.93400000000000005</v>
      </c>
      <c r="F274" s="29" t="s">
        <v>1941</v>
      </c>
      <c r="G274" s="29">
        <v>1.0389999999999999</v>
      </c>
      <c r="K274" s="29" cm="1">
        <f t="array" ref="K274">IFERROR(_xlfn.IFS(C274&lt;=0.65,-50,C274&lt;=0.75,-25,C274&lt;=0.85,25,C274&lt;=0.95,50,C274&lt;=1.05,75,C274&lt;=1.15,100,C274&gt;1.15,125),"")</f>
        <v>75</v>
      </c>
      <c r="L274" s="29" cm="1">
        <f t="array" ref="L274">IFERROR(_xlfn.IFS(F274&lt;=0.65,-50,F274&lt;=0.75,-25,F274&lt;=0.85,25,F274&lt;=0.95,50,F274&lt;=1.05,75,F274&lt;=1.15,100,F274&gt;1.15,125),"")</f>
        <v>125</v>
      </c>
      <c r="M274" s="29" cm="1">
        <f t="array" ref="M274">IFERROR(_xlfn.IFS(G274&lt;=0.65,-50,G274&lt;=0.75,-25,G274&lt;=0.85,25,G274&lt;=0.95,50,G274&lt;=1.05,75,G274&lt;=1.15,100,G274&gt;1.15,125),"")</f>
        <v>75</v>
      </c>
    </row>
    <row r="275" spans="1:13" x14ac:dyDescent="0.2">
      <c r="A275" s="29">
        <v>237</v>
      </c>
      <c r="B275" s="29" t="s">
        <v>2207</v>
      </c>
      <c r="C275" s="29">
        <v>1.0229999999999999</v>
      </c>
      <c r="D275" s="29">
        <v>1.034</v>
      </c>
      <c r="E275" s="29">
        <v>0.89100000000000001</v>
      </c>
      <c r="F275" s="29" t="s">
        <v>2374</v>
      </c>
      <c r="G275" s="29">
        <v>1.004</v>
      </c>
      <c r="H275" s="29">
        <v>0.98</v>
      </c>
      <c r="K275" s="29" cm="1">
        <f t="array" ref="K275">IFERROR(_xlfn.IFS(C275&lt;=0.65,-50,C275&lt;=0.75,-25,C275&lt;=0.85,25,C275&lt;=0.95,50,C275&lt;=1.05,75,C275&lt;=1.15,100,C275&gt;1.15,125),"")</f>
        <v>75</v>
      </c>
      <c r="L275" s="29" cm="1">
        <f t="array" ref="L275">IFERROR(_xlfn.IFS(F275&lt;=0.65,-50,F275&lt;=0.75,-25,F275&lt;=0.85,25,F275&lt;=0.95,50,F275&lt;=1.05,75,F275&lt;=1.15,100,F275&gt;1.15,125),"")</f>
        <v>125</v>
      </c>
      <c r="M275" s="29" cm="1">
        <f t="array" ref="M275">IFERROR(_xlfn.IFS(G275&lt;=0.65,-50,G275&lt;=0.75,-25,G275&lt;=0.85,25,G275&lt;=0.95,50,G275&lt;=1.05,75,G275&lt;=1.15,100,G275&gt;1.15,125),"")</f>
        <v>75</v>
      </c>
    </row>
    <row r="276" spans="1:13" x14ac:dyDescent="0.2">
      <c r="A276" s="29">
        <v>238</v>
      </c>
      <c r="B276" s="29" t="s">
        <v>2181</v>
      </c>
      <c r="C276" s="29">
        <v>1.0229999999999999</v>
      </c>
      <c r="D276" s="29">
        <v>0.93600000000000005</v>
      </c>
      <c r="E276" s="29">
        <v>0.97</v>
      </c>
      <c r="F276" s="29" t="s">
        <v>2182</v>
      </c>
      <c r="G276" s="29">
        <v>1.05</v>
      </c>
      <c r="H276" s="29">
        <v>0.995</v>
      </c>
      <c r="K276" s="29" cm="1">
        <f t="array" ref="K276">IFERROR(_xlfn.IFS(C276&lt;=0.65,-50,C276&lt;=0.75,-25,C276&lt;=0.85,25,C276&lt;=0.95,50,C276&lt;=1.05,75,C276&lt;=1.15,100,C276&gt;1.15,125),"")</f>
        <v>75</v>
      </c>
      <c r="L276" s="29" cm="1">
        <f t="array" ref="L276">IFERROR(_xlfn.IFS(F276&lt;=0.65,-50,F276&lt;=0.75,-25,F276&lt;=0.85,25,F276&lt;=0.95,50,F276&lt;=1.05,75,F276&lt;=1.15,100,F276&gt;1.15,125),"")</f>
        <v>125</v>
      </c>
      <c r="M276" s="29" cm="1">
        <f t="array" ref="M276">IFERROR(_xlfn.IFS(G276&lt;=0.65,-50,G276&lt;=0.75,-25,G276&lt;=0.85,25,G276&lt;=0.95,50,G276&lt;=1.05,75,G276&lt;=1.15,100,G276&gt;1.15,125),"")</f>
        <v>75</v>
      </c>
    </row>
    <row r="277" spans="1:13" x14ac:dyDescent="0.2">
      <c r="A277" s="29">
        <v>239</v>
      </c>
      <c r="B277" s="29" t="s">
        <v>2169</v>
      </c>
      <c r="C277" s="29">
        <v>1.0229999999999999</v>
      </c>
      <c r="D277" s="29">
        <v>0.871</v>
      </c>
      <c r="E277" s="29">
        <v>0.82</v>
      </c>
      <c r="F277" s="29" t="s">
        <v>2045</v>
      </c>
      <c r="G277" s="29">
        <v>1.0640000000000001</v>
      </c>
      <c r="H277" s="29">
        <v>1.0489999999999999</v>
      </c>
      <c r="K277" s="29" cm="1">
        <f t="array" ref="K277">IFERROR(_xlfn.IFS(C277&lt;=0.65,-50,C277&lt;=0.75,-25,C277&lt;=0.85,25,C277&lt;=0.95,50,C277&lt;=1.05,75,C277&lt;=1.15,100,C277&gt;1.15,125),"")</f>
        <v>75</v>
      </c>
      <c r="L277" s="29" cm="1">
        <f t="array" ref="L277">IFERROR(_xlfn.IFS(F277&lt;=0.65,-50,F277&lt;=0.75,-25,F277&lt;=0.85,25,F277&lt;=0.95,50,F277&lt;=1.05,75,F277&lt;=1.15,100,F277&gt;1.15,125),"")</f>
        <v>125</v>
      </c>
      <c r="M277" s="29" cm="1">
        <f t="array" ref="M277">IFERROR(_xlfn.IFS(G277&lt;=0.65,-50,G277&lt;=0.75,-25,G277&lt;=0.85,25,G277&lt;=0.95,50,G277&lt;=1.05,75,G277&lt;=1.15,100,G277&gt;1.15,125),"")</f>
        <v>100</v>
      </c>
    </row>
    <row r="278" spans="1:13" x14ac:dyDescent="0.2">
      <c r="A278" s="29">
        <v>240</v>
      </c>
      <c r="B278" s="29" t="s">
        <v>2170</v>
      </c>
      <c r="C278" s="29">
        <v>1.024</v>
      </c>
      <c r="D278" s="29">
        <v>1.0289999999999999</v>
      </c>
      <c r="E278" s="29">
        <v>1.07</v>
      </c>
      <c r="F278" s="29" t="s">
        <v>1943</v>
      </c>
      <c r="G278" s="29">
        <v>1.052</v>
      </c>
      <c r="H278" s="29">
        <v>0.96</v>
      </c>
      <c r="K278" s="29" cm="1">
        <f t="array" ref="K278">IFERROR(_xlfn.IFS(C278&lt;=0.65,-50,C278&lt;=0.75,-25,C278&lt;=0.85,25,C278&lt;=0.95,50,C278&lt;=1.05,75,C278&lt;=1.15,100,C278&gt;1.15,125),"")</f>
        <v>75</v>
      </c>
      <c r="L278" s="29" cm="1">
        <f t="array" ref="L278">IFERROR(_xlfn.IFS(F278&lt;=0.65,-50,F278&lt;=0.75,-25,F278&lt;=0.85,25,F278&lt;=0.95,50,F278&lt;=1.05,75,F278&lt;=1.15,100,F278&gt;1.15,125),"")</f>
        <v>125</v>
      </c>
      <c r="M278" s="29" cm="1">
        <f t="array" ref="M278">IFERROR(_xlfn.IFS(G278&lt;=0.65,-50,G278&lt;=0.75,-25,G278&lt;=0.85,25,G278&lt;=0.95,50,G278&lt;=1.05,75,G278&lt;=1.15,100,G278&gt;1.15,125),"")</f>
        <v>100</v>
      </c>
    </row>
    <row r="279" spans="1:13" x14ac:dyDescent="0.2">
      <c r="A279" s="29">
        <v>241</v>
      </c>
      <c r="B279" s="29" t="s">
        <v>2172</v>
      </c>
      <c r="C279" s="29">
        <v>1.024</v>
      </c>
      <c r="D279" s="29">
        <v>1.052</v>
      </c>
      <c r="E279" s="29">
        <v>1.0680000000000001</v>
      </c>
      <c r="F279" s="29" t="s">
        <v>2173</v>
      </c>
      <c r="G279" s="29">
        <v>1.002</v>
      </c>
      <c r="H279" s="29">
        <v>1.032</v>
      </c>
      <c r="K279" s="29" cm="1">
        <f t="array" ref="K279">IFERROR(_xlfn.IFS(C279&lt;=0.65,-50,C279&lt;=0.75,-25,C279&lt;=0.85,25,C279&lt;=0.95,50,C279&lt;=1.05,75,C279&lt;=1.15,100,C279&gt;1.15,125),"")</f>
        <v>75</v>
      </c>
      <c r="L279" s="29" cm="1">
        <f t="array" ref="L279">IFERROR(_xlfn.IFS(F279&lt;=0.65,-50,F279&lt;=0.75,-25,F279&lt;=0.85,25,F279&lt;=0.95,50,F279&lt;=1.05,75,F279&lt;=1.15,100,F279&gt;1.15,125),"")</f>
        <v>125</v>
      </c>
      <c r="M279" s="29" cm="1">
        <f t="array" ref="M279">IFERROR(_xlfn.IFS(G279&lt;=0.65,-50,G279&lt;=0.75,-25,G279&lt;=0.85,25,G279&lt;=0.95,50,G279&lt;=1.05,75,G279&lt;=1.15,100,G279&gt;1.15,125),"")</f>
        <v>75</v>
      </c>
    </row>
    <row r="280" spans="1:13" x14ac:dyDescent="0.2">
      <c r="A280" s="29">
        <v>242</v>
      </c>
      <c r="B280" s="29" t="s">
        <v>2176</v>
      </c>
      <c r="C280" s="29">
        <v>1.0249999999999999</v>
      </c>
      <c r="D280" s="29">
        <v>1.0880000000000001</v>
      </c>
      <c r="E280" s="29">
        <v>0.873</v>
      </c>
      <c r="F280" s="29" t="s">
        <v>2177</v>
      </c>
      <c r="G280" s="29">
        <v>1.0469999999999999</v>
      </c>
      <c r="H280" s="29">
        <v>1.002</v>
      </c>
      <c r="K280" s="29" cm="1">
        <f t="array" ref="K280">IFERROR(_xlfn.IFS(C280&lt;=0.65,-50,C280&lt;=0.75,-25,C280&lt;=0.85,25,C280&lt;=0.95,50,C280&lt;=1.05,75,C280&lt;=1.15,100,C280&gt;1.15,125),"")</f>
        <v>75</v>
      </c>
      <c r="L280" s="29" cm="1">
        <f t="array" ref="L280">IFERROR(_xlfn.IFS(F280&lt;=0.65,-50,F280&lt;=0.75,-25,F280&lt;=0.85,25,F280&lt;=0.95,50,F280&lt;=1.05,75,F280&lt;=1.15,100,F280&gt;1.15,125),"")</f>
        <v>125</v>
      </c>
      <c r="M280" s="29" cm="1">
        <f t="array" ref="M280">IFERROR(_xlfn.IFS(G280&lt;=0.65,-50,G280&lt;=0.75,-25,G280&lt;=0.85,25,G280&lt;=0.95,50,G280&lt;=1.05,75,G280&lt;=1.15,100,G280&gt;1.15,125),"")</f>
        <v>75</v>
      </c>
    </row>
    <row r="281" spans="1:13" x14ac:dyDescent="0.2">
      <c r="A281" s="29">
        <v>243</v>
      </c>
      <c r="B281" s="29" t="s">
        <v>2183</v>
      </c>
      <c r="C281" s="29">
        <v>1.0269999999999999</v>
      </c>
      <c r="D281" s="29">
        <v>1.075</v>
      </c>
      <c r="E281" s="29">
        <v>1.1339999999999999</v>
      </c>
      <c r="F281" s="29" t="s">
        <v>2184</v>
      </c>
      <c r="G281" s="29">
        <v>1.0149999999999999</v>
      </c>
      <c r="K281" s="29" cm="1">
        <f t="array" ref="K281">IFERROR(_xlfn.IFS(C281&lt;=0.65,-50,C281&lt;=0.75,-25,C281&lt;=0.85,25,C281&lt;=0.95,50,C281&lt;=1.05,75,C281&lt;=1.15,100,C281&gt;1.15,125),"")</f>
        <v>75</v>
      </c>
      <c r="L281" s="29" cm="1">
        <f t="array" ref="L281">IFERROR(_xlfn.IFS(F281&lt;=0.65,-50,F281&lt;=0.75,-25,F281&lt;=0.85,25,F281&lt;=0.95,50,F281&lt;=1.05,75,F281&lt;=1.15,100,F281&gt;1.15,125),"")</f>
        <v>125</v>
      </c>
      <c r="M281" s="29" cm="1">
        <f t="array" ref="M281">IFERROR(_xlfn.IFS(G281&lt;=0.65,-50,G281&lt;=0.75,-25,G281&lt;=0.85,25,G281&lt;=0.95,50,G281&lt;=1.05,75,G281&lt;=1.15,100,G281&gt;1.15,125),"")</f>
        <v>75</v>
      </c>
    </row>
    <row r="282" spans="1:13" x14ac:dyDescent="0.2">
      <c r="A282" s="29">
        <v>244</v>
      </c>
      <c r="B282" s="29" t="s">
        <v>2168</v>
      </c>
      <c r="C282" s="29">
        <v>1.0269999999999999</v>
      </c>
      <c r="D282" s="29">
        <v>0.96299999999999997</v>
      </c>
      <c r="E282" s="29">
        <v>1.0860000000000001</v>
      </c>
      <c r="F282" s="29" t="s">
        <v>2015</v>
      </c>
      <c r="G282" s="29">
        <v>1.1060000000000001</v>
      </c>
      <c r="H282" s="29">
        <v>0.95599999999999996</v>
      </c>
      <c r="K282" s="29" cm="1">
        <f t="array" ref="K282">IFERROR(_xlfn.IFS(C282&lt;=0.65,-50,C282&lt;=0.75,-25,C282&lt;=0.85,25,C282&lt;=0.95,50,C282&lt;=1.05,75,C282&lt;=1.15,100,C282&gt;1.15,125),"")</f>
        <v>75</v>
      </c>
      <c r="L282" s="29" cm="1">
        <f t="array" ref="L282">IFERROR(_xlfn.IFS(F282&lt;=0.65,-50,F282&lt;=0.75,-25,F282&lt;=0.85,25,F282&lt;=0.95,50,F282&lt;=1.05,75,F282&lt;=1.15,100,F282&gt;1.15,125),"")</f>
        <v>125</v>
      </c>
      <c r="M282" s="29" cm="1">
        <f t="array" ref="M282">IFERROR(_xlfn.IFS(G282&lt;=0.65,-50,G282&lt;=0.75,-25,G282&lt;=0.85,25,G282&lt;=0.95,50,G282&lt;=1.05,75,G282&lt;=1.15,100,G282&gt;1.15,125),"")</f>
        <v>100</v>
      </c>
    </row>
    <row r="283" spans="1:13" x14ac:dyDescent="0.2">
      <c r="A283" s="29">
        <v>245</v>
      </c>
      <c r="B283" s="29" t="s">
        <v>2185</v>
      </c>
      <c r="C283" s="29">
        <v>1.0269999999999999</v>
      </c>
      <c r="D283" s="29">
        <v>0.97</v>
      </c>
      <c r="E283" s="29">
        <v>0.97199999999999998</v>
      </c>
      <c r="F283" s="29" t="s">
        <v>1920</v>
      </c>
      <c r="G283" s="29">
        <v>1.0840000000000001</v>
      </c>
      <c r="H283" s="29">
        <v>0.98399999999999999</v>
      </c>
      <c r="K283" s="29" cm="1">
        <f t="array" ref="K283">IFERROR(_xlfn.IFS(C283&lt;=0.65,-50,C283&lt;=0.75,-25,C283&lt;=0.85,25,C283&lt;=0.95,50,C283&lt;=1.05,75,C283&lt;=1.15,100,C283&gt;1.15,125),"")</f>
        <v>75</v>
      </c>
      <c r="L283" s="29" cm="1">
        <f t="array" ref="L283">IFERROR(_xlfn.IFS(F283&lt;=0.65,-50,F283&lt;=0.75,-25,F283&lt;=0.85,25,F283&lt;=0.95,50,F283&lt;=1.05,75,F283&lt;=1.15,100,F283&gt;1.15,125),"")</f>
        <v>125</v>
      </c>
      <c r="M283" s="29" cm="1">
        <f t="array" ref="M283">IFERROR(_xlfn.IFS(G283&lt;=0.65,-50,G283&lt;=0.75,-25,G283&lt;=0.85,25,G283&lt;=0.95,50,G283&lt;=1.05,75,G283&lt;=1.15,100,G283&gt;1.15,125),"")</f>
        <v>100</v>
      </c>
    </row>
    <row r="284" spans="1:13" x14ac:dyDescent="0.2">
      <c r="A284" s="29">
        <v>246</v>
      </c>
      <c r="B284" s="29" t="s">
        <v>2194</v>
      </c>
      <c r="C284" s="29">
        <v>1.028</v>
      </c>
      <c r="D284" s="29">
        <v>0.998</v>
      </c>
      <c r="E284" s="29">
        <v>0.98599999999999999</v>
      </c>
      <c r="F284" s="29" t="s">
        <v>2038</v>
      </c>
      <c r="G284" s="29">
        <v>1.101</v>
      </c>
      <c r="H284" s="29">
        <v>1.0309999999999999</v>
      </c>
      <c r="K284" s="29" cm="1">
        <f t="array" ref="K284">IFERROR(_xlfn.IFS(C284&lt;=0.65,-50,C284&lt;=0.75,-25,C284&lt;=0.85,25,C284&lt;=0.95,50,C284&lt;=1.05,75,C284&lt;=1.15,100,C284&gt;1.15,125),"")</f>
        <v>75</v>
      </c>
      <c r="L284" s="29" cm="1">
        <f t="array" ref="L284">IFERROR(_xlfn.IFS(F284&lt;=0.65,-50,F284&lt;=0.75,-25,F284&lt;=0.85,25,F284&lt;=0.95,50,F284&lt;=1.05,75,F284&lt;=1.15,100,F284&gt;1.15,125),"")</f>
        <v>125</v>
      </c>
      <c r="M284" s="29" cm="1">
        <f t="array" ref="M284">IFERROR(_xlfn.IFS(G284&lt;=0.65,-50,G284&lt;=0.75,-25,G284&lt;=0.85,25,G284&lt;=0.95,50,G284&lt;=1.05,75,G284&lt;=1.15,100,G284&gt;1.15,125),"")</f>
        <v>100</v>
      </c>
    </row>
    <row r="285" spans="1:13" x14ac:dyDescent="0.2">
      <c r="A285" s="29">
        <v>247</v>
      </c>
      <c r="B285" s="29" t="s">
        <v>2186</v>
      </c>
      <c r="C285" s="29">
        <v>1.028</v>
      </c>
      <c r="D285" s="29">
        <v>0.88100000000000001</v>
      </c>
      <c r="E285" s="29">
        <v>0.93500000000000005</v>
      </c>
      <c r="F285" s="29" t="s">
        <v>2187</v>
      </c>
      <c r="G285" s="29">
        <v>1.0880000000000001</v>
      </c>
      <c r="H285" s="29">
        <v>1.02</v>
      </c>
      <c r="K285" s="29" cm="1">
        <f t="array" ref="K285">IFERROR(_xlfn.IFS(C285&lt;=0.65,-50,C285&lt;=0.75,-25,C285&lt;=0.85,25,C285&lt;=0.95,50,C285&lt;=1.05,75,C285&lt;=1.15,100,C285&gt;1.15,125),"")</f>
        <v>75</v>
      </c>
      <c r="L285" s="29" cm="1">
        <f t="array" ref="L285">IFERROR(_xlfn.IFS(F285&lt;=0.65,-50,F285&lt;=0.75,-25,F285&lt;=0.85,25,F285&lt;=0.95,50,F285&lt;=1.05,75,F285&lt;=1.15,100,F285&gt;1.15,125),"")</f>
        <v>125</v>
      </c>
      <c r="M285" s="29" cm="1">
        <f t="array" ref="M285">IFERROR(_xlfn.IFS(G285&lt;=0.65,-50,G285&lt;=0.75,-25,G285&lt;=0.85,25,G285&lt;=0.95,50,G285&lt;=1.05,75,G285&lt;=1.15,100,G285&gt;1.15,125),"")</f>
        <v>100</v>
      </c>
    </row>
    <row r="286" spans="1:13" x14ac:dyDescent="0.2">
      <c r="A286" s="29">
        <v>248</v>
      </c>
      <c r="B286" s="29" t="s">
        <v>2189</v>
      </c>
      <c r="C286" s="29">
        <v>1.0289999999999999</v>
      </c>
      <c r="D286" s="29">
        <v>1.115</v>
      </c>
      <c r="E286" s="29">
        <v>0.98499999999999999</v>
      </c>
      <c r="F286" s="29" t="s">
        <v>2190</v>
      </c>
      <c r="G286" s="29">
        <v>1.03</v>
      </c>
      <c r="H286" s="29">
        <v>0.96799999999999997</v>
      </c>
      <c r="K286" s="29" cm="1">
        <f t="array" ref="K286">IFERROR(_xlfn.IFS(C286&lt;=0.65,-50,C286&lt;=0.75,-25,C286&lt;=0.85,25,C286&lt;=0.95,50,C286&lt;=1.05,75,C286&lt;=1.15,100,C286&gt;1.15,125),"")</f>
        <v>75</v>
      </c>
      <c r="L286" s="29" cm="1">
        <f t="array" ref="L286">IFERROR(_xlfn.IFS(F286&lt;=0.65,-50,F286&lt;=0.75,-25,F286&lt;=0.85,25,F286&lt;=0.95,50,F286&lt;=1.05,75,F286&lt;=1.15,100,F286&gt;1.15,125),"")</f>
        <v>125</v>
      </c>
      <c r="M286" s="29" cm="1">
        <f t="array" ref="M286">IFERROR(_xlfn.IFS(G286&lt;=0.65,-50,G286&lt;=0.75,-25,G286&lt;=0.85,25,G286&lt;=0.95,50,G286&lt;=1.05,75,G286&lt;=1.15,100,G286&gt;1.15,125),"")</f>
        <v>75</v>
      </c>
    </row>
    <row r="287" spans="1:13" x14ac:dyDescent="0.2">
      <c r="A287" s="29">
        <v>249</v>
      </c>
      <c r="B287" s="29" t="s">
        <v>2195</v>
      </c>
      <c r="C287" s="29">
        <v>1.0289999999999999</v>
      </c>
      <c r="D287" s="29">
        <v>0.99199999999999999</v>
      </c>
      <c r="E287" s="29">
        <v>1.0029999999999999</v>
      </c>
      <c r="F287" s="29" t="s">
        <v>1909</v>
      </c>
      <c r="G287" s="29">
        <v>1.101</v>
      </c>
      <c r="H287" s="29">
        <v>0.94</v>
      </c>
      <c r="K287" s="29" cm="1">
        <f t="array" ref="K287">IFERROR(_xlfn.IFS(C287&lt;=0.65,-50,C287&lt;=0.75,-25,C287&lt;=0.85,25,C287&lt;=0.95,50,C287&lt;=1.05,75,C287&lt;=1.15,100,C287&gt;1.15,125),"")</f>
        <v>75</v>
      </c>
      <c r="L287" s="29" cm="1">
        <f t="array" ref="L287">IFERROR(_xlfn.IFS(F287&lt;=0.65,-50,F287&lt;=0.75,-25,F287&lt;=0.85,25,F287&lt;=0.95,50,F287&lt;=1.05,75,F287&lt;=1.15,100,F287&gt;1.15,125),"")</f>
        <v>125</v>
      </c>
      <c r="M287" s="29" cm="1">
        <f t="array" ref="M287">IFERROR(_xlfn.IFS(G287&lt;=0.65,-50,G287&lt;=0.75,-25,G287&lt;=0.85,25,G287&lt;=0.95,50,G287&lt;=1.05,75,G287&lt;=1.15,100,G287&gt;1.15,125),"")</f>
        <v>100</v>
      </c>
    </row>
    <row r="288" spans="1:13" x14ac:dyDescent="0.2">
      <c r="A288" s="29">
        <v>250</v>
      </c>
      <c r="B288" s="29" t="s">
        <v>2174</v>
      </c>
      <c r="C288" s="29">
        <v>1.03</v>
      </c>
      <c r="D288" s="29">
        <v>1.0429999999999999</v>
      </c>
      <c r="E288" s="29">
        <v>1.119</v>
      </c>
      <c r="F288" s="29" t="s">
        <v>2175</v>
      </c>
      <c r="G288" s="29">
        <v>1.0329999999999999</v>
      </c>
      <c r="H288" s="29">
        <v>1.0009999999999999</v>
      </c>
      <c r="K288" s="29" cm="1">
        <f t="array" ref="K288">IFERROR(_xlfn.IFS(C288&lt;=0.65,-50,C288&lt;=0.75,-25,C288&lt;=0.85,25,C288&lt;=0.95,50,C288&lt;=1.05,75,C288&lt;=1.15,100,C288&gt;1.15,125),"")</f>
        <v>75</v>
      </c>
      <c r="L288" s="29" cm="1">
        <f t="array" ref="L288">IFERROR(_xlfn.IFS(F288&lt;=0.65,-50,F288&lt;=0.75,-25,F288&lt;=0.85,25,F288&lt;=0.95,50,F288&lt;=1.05,75,F288&lt;=1.15,100,F288&gt;1.15,125),"")</f>
        <v>125</v>
      </c>
      <c r="M288" s="29" cm="1">
        <f t="array" ref="M288">IFERROR(_xlfn.IFS(G288&lt;=0.65,-50,G288&lt;=0.75,-25,G288&lt;=0.85,25,G288&lt;=0.95,50,G288&lt;=1.05,75,G288&lt;=1.15,100,G288&gt;1.15,125),"")</f>
        <v>75</v>
      </c>
    </row>
    <row r="289" spans="1:13" x14ac:dyDescent="0.2">
      <c r="A289" s="29">
        <v>251</v>
      </c>
      <c r="B289" s="29" t="s">
        <v>2220</v>
      </c>
      <c r="C289" s="29">
        <v>1.0309999999999999</v>
      </c>
      <c r="D289" s="29">
        <v>1.101</v>
      </c>
      <c r="E289" s="29">
        <v>0.93600000000000005</v>
      </c>
      <c r="F289" s="29" t="s">
        <v>2375</v>
      </c>
      <c r="G289" s="29">
        <v>1.0880000000000001</v>
      </c>
      <c r="H289" s="29">
        <v>0.998</v>
      </c>
      <c r="K289" s="29" cm="1">
        <f t="array" ref="K289">IFERROR(_xlfn.IFS(C289&lt;=0.65,-50,C289&lt;=0.75,-25,C289&lt;=0.85,25,C289&lt;=0.95,50,C289&lt;=1.05,75,C289&lt;=1.15,100,C289&gt;1.15,125),"")</f>
        <v>75</v>
      </c>
      <c r="L289" s="29" cm="1">
        <f t="array" ref="L289">IFERROR(_xlfn.IFS(F289&lt;=0.65,-50,F289&lt;=0.75,-25,F289&lt;=0.85,25,F289&lt;=0.95,50,F289&lt;=1.05,75,F289&lt;=1.15,100,F289&gt;1.15,125),"")</f>
        <v>125</v>
      </c>
      <c r="M289" s="29" cm="1">
        <f t="array" ref="M289">IFERROR(_xlfn.IFS(G289&lt;=0.65,-50,G289&lt;=0.75,-25,G289&lt;=0.85,25,G289&lt;=0.95,50,G289&lt;=1.05,75,G289&lt;=1.15,100,G289&gt;1.15,125),"")</f>
        <v>100</v>
      </c>
    </row>
    <row r="290" spans="1:13" x14ac:dyDescent="0.2">
      <c r="A290" s="29">
        <v>252</v>
      </c>
      <c r="B290" s="29" t="s">
        <v>2240</v>
      </c>
      <c r="C290" s="29">
        <v>1.032</v>
      </c>
      <c r="D290" s="29">
        <v>0.98</v>
      </c>
      <c r="E290" s="29">
        <v>0.84299999999999997</v>
      </c>
      <c r="F290" s="29" t="s">
        <v>2101</v>
      </c>
      <c r="G290" s="29">
        <v>1.085</v>
      </c>
      <c r="H290" s="29">
        <v>1.012</v>
      </c>
      <c r="K290" s="29" cm="1">
        <f t="array" ref="K290">IFERROR(_xlfn.IFS(C290&lt;=0.65,-50,C290&lt;=0.75,-25,C290&lt;=0.85,25,C290&lt;=0.95,50,C290&lt;=1.05,75,C290&lt;=1.15,100,C290&gt;1.15,125),"")</f>
        <v>75</v>
      </c>
      <c r="L290" s="29" cm="1">
        <f t="array" ref="L290">IFERROR(_xlfn.IFS(F290&lt;=0.65,-50,F290&lt;=0.75,-25,F290&lt;=0.85,25,F290&lt;=0.95,50,F290&lt;=1.05,75,F290&lt;=1.15,100,F290&gt;1.15,125),"")</f>
        <v>125</v>
      </c>
      <c r="M290" s="29" cm="1">
        <f t="array" ref="M290">IFERROR(_xlfn.IFS(G290&lt;=0.65,-50,G290&lt;=0.75,-25,G290&lt;=0.85,25,G290&lt;=0.95,50,G290&lt;=1.05,75,G290&lt;=1.15,100,G290&gt;1.15,125),"")</f>
        <v>100</v>
      </c>
    </row>
    <row r="291" spans="1:13" x14ac:dyDescent="0.2">
      <c r="A291" s="29">
        <v>253</v>
      </c>
      <c r="B291" s="29" t="s">
        <v>2196</v>
      </c>
      <c r="C291" s="29">
        <v>1.032</v>
      </c>
      <c r="D291" s="29">
        <v>1.0289999999999999</v>
      </c>
      <c r="E291" s="29">
        <v>1.0109999999999999</v>
      </c>
      <c r="F291" s="29" t="s">
        <v>2197</v>
      </c>
      <c r="G291" s="29">
        <v>1.014</v>
      </c>
      <c r="H291" s="29">
        <v>1.0529999999999999</v>
      </c>
      <c r="K291" s="29" cm="1">
        <f t="array" ref="K291">IFERROR(_xlfn.IFS(C291&lt;=0.65,-50,C291&lt;=0.75,-25,C291&lt;=0.85,25,C291&lt;=0.95,50,C291&lt;=1.05,75,C291&lt;=1.15,100,C291&gt;1.15,125),"")</f>
        <v>75</v>
      </c>
      <c r="L291" s="29" cm="1">
        <f t="array" ref="L291">IFERROR(_xlfn.IFS(F291&lt;=0.65,-50,F291&lt;=0.75,-25,F291&lt;=0.85,25,F291&lt;=0.95,50,F291&lt;=1.05,75,F291&lt;=1.15,100,F291&gt;1.15,125),"")</f>
        <v>125</v>
      </c>
      <c r="M291" s="29" cm="1">
        <f t="array" ref="M291">IFERROR(_xlfn.IFS(G291&lt;=0.65,-50,G291&lt;=0.75,-25,G291&lt;=0.85,25,G291&lt;=0.95,50,G291&lt;=1.05,75,G291&lt;=1.15,100,G291&gt;1.15,125),"")</f>
        <v>75</v>
      </c>
    </row>
    <row r="292" spans="1:13" x14ac:dyDescent="0.2">
      <c r="A292" s="29">
        <v>254</v>
      </c>
      <c r="B292" s="29" t="s">
        <v>2200</v>
      </c>
      <c r="C292" s="29">
        <v>1.032</v>
      </c>
      <c r="D292" s="29">
        <v>1.2010000000000001</v>
      </c>
      <c r="E292" s="29">
        <v>1.05</v>
      </c>
      <c r="F292" s="29" t="s">
        <v>2201</v>
      </c>
      <c r="G292" s="29">
        <v>1.028</v>
      </c>
      <c r="H292" s="29">
        <v>1.091</v>
      </c>
      <c r="K292" s="29" cm="1">
        <f t="array" ref="K292">IFERROR(_xlfn.IFS(C292&lt;=0.65,-50,C292&lt;=0.75,-25,C292&lt;=0.85,25,C292&lt;=0.95,50,C292&lt;=1.05,75,C292&lt;=1.15,100,C292&gt;1.15,125),"")</f>
        <v>75</v>
      </c>
      <c r="L292" s="29" cm="1">
        <f t="array" ref="L292">IFERROR(_xlfn.IFS(F292&lt;=0.65,-50,F292&lt;=0.75,-25,F292&lt;=0.85,25,F292&lt;=0.95,50,F292&lt;=1.05,75,F292&lt;=1.15,100,F292&gt;1.15,125),"")</f>
        <v>125</v>
      </c>
      <c r="M292" s="29" cm="1">
        <f t="array" ref="M292">IFERROR(_xlfn.IFS(G292&lt;=0.65,-50,G292&lt;=0.75,-25,G292&lt;=0.85,25,G292&lt;=0.95,50,G292&lt;=1.05,75,G292&lt;=1.15,100,G292&gt;1.15,125),"")</f>
        <v>75</v>
      </c>
    </row>
    <row r="293" spans="1:13" x14ac:dyDescent="0.2">
      <c r="A293" s="29">
        <v>255</v>
      </c>
      <c r="B293" s="29" t="s">
        <v>2202</v>
      </c>
      <c r="C293" s="29">
        <v>1.0329999999999999</v>
      </c>
      <c r="D293" s="29">
        <v>0.96599999999999997</v>
      </c>
      <c r="E293" s="29">
        <v>0.93500000000000005</v>
      </c>
      <c r="F293" s="29" t="s">
        <v>2203</v>
      </c>
      <c r="G293" s="29">
        <v>1.0329999999999999</v>
      </c>
      <c r="H293" s="29">
        <v>1.101</v>
      </c>
      <c r="K293" s="29" cm="1">
        <f t="array" ref="K293">IFERROR(_xlfn.IFS(C293&lt;=0.65,-50,C293&lt;=0.75,-25,C293&lt;=0.85,25,C293&lt;=0.95,50,C293&lt;=1.05,75,C293&lt;=1.15,100,C293&gt;1.15,125),"")</f>
        <v>75</v>
      </c>
      <c r="L293" s="29" cm="1">
        <f t="array" ref="L293">IFERROR(_xlfn.IFS(F293&lt;=0.65,-50,F293&lt;=0.75,-25,F293&lt;=0.85,25,F293&lt;=0.95,50,F293&lt;=1.05,75,F293&lt;=1.15,100,F293&gt;1.15,125),"")</f>
        <v>125</v>
      </c>
      <c r="M293" s="29" cm="1">
        <f t="array" ref="M293">IFERROR(_xlfn.IFS(G293&lt;=0.65,-50,G293&lt;=0.75,-25,G293&lt;=0.85,25,G293&lt;=0.95,50,G293&lt;=1.05,75,G293&lt;=1.15,100,G293&gt;1.15,125),"")</f>
        <v>75</v>
      </c>
    </row>
    <row r="294" spans="1:13" x14ac:dyDescent="0.2">
      <c r="A294" s="29">
        <v>256</v>
      </c>
      <c r="B294" s="29" t="s">
        <v>2204</v>
      </c>
      <c r="C294" s="29">
        <v>1.0329999999999999</v>
      </c>
      <c r="D294" s="29">
        <v>0.92400000000000004</v>
      </c>
      <c r="E294" s="29">
        <v>0.93200000000000005</v>
      </c>
      <c r="F294" s="29" t="s">
        <v>1996</v>
      </c>
      <c r="G294" s="29">
        <v>1.073</v>
      </c>
      <c r="H294" s="29">
        <v>1.052</v>
      </c>
      <c r="K294" s="29" cm="1">
        <f t="array" ref="K294">IFERROR(_xlfn.IFS(C294&lt;=0.65,-50,C294&lt;=0.75,-25,C294&lt;=0.85,25,C294&lt;=0.95,50,C294&lt;=1.05,75,C294&lt;=1.15,100,C294&gt;1.15,125),"")</f>
        <v>75</v>
      </c>
      <c r="L294" s="29" cm="1">
        <f t="array" ref="L294">IFERROR(_xlfn.IFS(F294&lt;=0.65,-50,F294&lt;=0.75,-25,F294&lt;=0.85,25,F294&lt;=0.95,50,F294&lt;=1.05,75,F294&lt;=1.15,100,F294&gt;1.15,125),"")</f>
        <v>125</v>
      </c>
      <c r="M294" s="29" cm="1">
        <f t="array" ref="M294">IFERROR(_xlfn.IFS(G294&lt;=0.65,-50,G294&lt;=0.75,-25,G294&lt;=0.85,25,G294&lt;=0.95,50,G294&lt;=1.05,75,G294&lt;=1.15,100,G294&gt;1.15,125),"")</f>
        <v>100</v>
      </c>
    </row>
    <row r="295" spans="1:13" x14ac:dyDescent="0.2">
      <c r="A295" s="29">
        <v>257</v>
      </c>
      <c r="B295" s="29" t="s">
        <v>2192</v>
      </c>
      <c r="C295" s="29">
        <v>1.0349999999999999</v>
      </c>
      <c r="D295" s="29">
        <v>0.98599999999999999</v>
      </c>
      <c r="E295" s="29">
        <v>1.0900000000000001</v>
      </c>
      <c r="F295" s="29" t="s">
        <v>2193</v>
      </c>
      <c r="G295" s="29">
        <v>1.0309999999999999</v>
      </c>
      <c r="H295" s="29">
        <v>1.016</v>
      </c>
      <c r="K295" s="29" cm="1">
        <f t="array" ref="K295">IFERROR(_xlfn.IFS(C295&lt;=0.65,-50,C295&lt;=0.75,-25,C295&lt;=0.85,25,C295&lt;=0.95,50,C295&lt;=1.05,75,C295&lt;=1.15,100,C295&gt;1.15,125),"")</f>
        <v>75</v>
      </c>
      <c r="L295" s="29" cm="1">
        <f t="array" ref="L295">IFERROR(_xlfn.IFS(F295&lt;=0.65,-50,F295&lt;=0.75,-25,F295&lt;=0.85,25,F295&lt;=0.95,50,F295&lt;=1.05,75,F295&lt;=1.15,100,F295&gt;1.15,125),"")</f>
        <v>125</v>
      </c>
      <c r="M295" s="29" cm="1">
        <f t="array" ref="M295">IFERROR(_xlfn.IFS(G295&lt;=0.65,-50,G295&lt;=0.75,-25,G295&lt;=0.85,25,G295&lt;=0.95,50,G295&lt;=1.05,75,G295&lt;=1.15,100,G295&gt;1.15,125),"")</f>
        <v>75</v>
      </c>
    </row>
    <row r="296" spans="1:13" x14ac:dyDescent="0.2">
      <c r="A296" s="29">
        <v>258</v>
      </c>
      <c r="B296" s="29" t="s">
        <v>1801</v>
      </c>
      <c r="C296" s="29">
        <v>1.0349999999999999</v>
      </c>
      <c r="D296" s="29">
        <v>0.96399999999999997</v>
      </c>
      <c r="E296" s="29">
        <v>1.081</v>
      </c>
      <c r="F296" s="29" t="s">
        <v>2142</v>
      </c>
      <c r="G296" s="29">
        <v>1.0569999999999999</v>
      </c>
      <c r="H296" s="29">
        <v>1.0660000000000001</v>
      </c>
      <c r="K296" s="29" cm="1">
        <f t="array" ref="K296">IFERROR(_xlfn.IFS(C296&lt;=0.65,-50,C296&lt;=0.75,-25,C296&lt;=0.85,25,C296&lt;=0.95,50,C296&lt;=1.05,75,C296&lt;=1.15,100,C296&gt;1.15,125),"")</f>
        <v>75</v>
      </c>
      <c r="L296" s="29" cm="1">
        <f t="array" ref="L296">IFERROR(_xlfn.IFS(F296&lt;=0.65,-50,F296&lt;=0.75,-25,F296&lt;=0.85,25,F296&lt;=0.95,50,F296&lt;=1.05,75,F296&lt;=1.15,100,F296&gt;1.15,125),"")</f>
        <v>125</v>
      </c>
      <c r="M296" s="29" cm="1">
        <f t="array" ref="M296">IFERROR(_xlfn.IFS(G296&lt;=0.65,-50,G296&lt;=0.75,-25,G296&lt;=0.85,25,G296&lt;=0.95,50,G296&lt;=1.05,75,G296&lt;=1.15,100,G296&gt;1.15,125),"")</f>
        <v>100</v>
      </c>
    </row>
    <row r="297" spans="1:13" x14ac:dyDescent="0.2">
      <c r="A297" s="29">
        <v>259</v>
      </c>
      <c r="B297" s="29" t="s">
        <v>2209</v>
      </c>
      <c r="C297" s="29">
        <v>1.036</v>
      </c>
      <c r="D297" s="29">
        <v>1.0840000000000001</v>
      </c>
      <c r="E297" s="29">
        <v>1.0289999999999999</v>
      </c>
      <c r="F297" s="29" t="s">
        <v>2210</v>
      </c>
      <c r="G297" s="29">
        <v>1.0289999999999999</v>
      </c>
      <c r="H297" s="29">
        <v>0.93600000000000005</v>
      </c>
      <c r="K297" s="29" cm="1">
        <f t="array" ref="K297">IFERROR(_xlfn.IFS(C297&lt;=0.65,-50,C297&lt;=0.75,-25,C297&lt;=0.85,25,C297&lt;=0.95,50,C297&lt;=1.05,75,C297&lt;=1.15,100,C297&gt;1.15,125),"")</f>
        <v>75</v>
      </c>
      <c r="L297" s="29" cm="1">
        <f t="array" ref="L297">IFERROR(_xlfn.IFS(F297&lt;=0.65,-50,F297&lt;=0.75,-25,F297&lt;=0.85,25,F297&lt;=0.95,50,F297&lt;=1.05,75,F297&lt;=1.15,100,F297&gt;1.15,125),"")</f>
        <v>125</v>
      </c>
      <c r="M297" s="29" cm="1">
        <f t="array" ref="M297">IFERROR(_xlfn.IFS(G297&lt;=0.65,-50,G297&lt;=0.75,-25,G297&lt;=0.85,25,G297&lt;=0.95,50,G297&lt;=1.05,75,G297&lt;=1.15,100,G297&gt;1.15,125),"")</f>
        <v>75</v>
      </c>
    </row>
    <row r="298" spans="1:13" x14ac:dyDescent="0.2">
      <c r="A298" s="29">
        <v>260</v>
      </c>
      <c r="B298" s="29" t="s">
        <v>2214</v>
      </c>
      <c r="C298" s="29">
        <v>1.0369999999999999</v>
      </c>
      <c r="D298" s="29">
        <v>0.93700000000000006</v>
      </c>
      <c r="E298" s="29">
        <v>0.92200000000000004</v>
      </c>
      <c r="F298" s="29" t="s">
        <v>2215</v>
      </c>
      <c r="G298" s="29">
        <v>1.048</v>
      </c>
      <c r="H298" s="29">
        <v>1.052</v>
      </c>
      <c r="K298" s="29" cm="1">
        <f t="array" ref="K298">IFERROR(_xlfn.IFS(C298&lt;=0.65,-50,C298&lt;=0.75,-25,C298&lt;=0.85,25,C298&lt;=0.95,50,C298&lt;=1.05,75,C298&lt;=1.15,100,C298&gt;1.15,125),"")</f>
        <v>75</v>
      </c>
      <c r="L298" s="29" cm="1">
        <f t="array" ref="L298">IFERROR(_xlfn.IFS(F298&lt;=0.65,-50,F298&lt;=0.75,-25,F298&lt;=0.85,25,F298&lt;=0.95,50,F298&lt;=1.05,75,F298&lt;=1.15,100,F298&gt;1.15,125),"")</f>
        <v>125</v>
      </c>
      <c r="M298" s="29" cm="1">
        <f t="array" ref="M298">IFERROR(_xlfn.IFS(G298&lt;=0.65,-50,G298&lt;=0.75,-25,G298&lt;=0.85,25,G298&lt;=0.95,50,G298&lt;=1.05,75,G298&lt;=1.15,100,G298&gt;1.15,125),"")</f>
        <v>75</v>
      </c>
    </row>
    <row r="299" spans="1:13" x14ac:dyDescent="0.2">
      <c r="A299" s="29">
        <v>261</v>
      </c>
      <c r="B299" s="29" t="s">
        <v>2216</v>
      </c>
      <c r="C299" s="29">
        <v>1.038</v>
      </c>
      <c r="D299" s="29">
        <v>0.91400000000000003</v>
      </c>
      <c r="E299" s="29">
        <v>1.111</v>
      </c>
      <c r="F299" s="29" t="s">
        <v>2032</v>
      </c>
      <c r="G299" s="29">
        <v>1.0549999999999999</v>
      </c>
      <c r="H299" s="29">
        <v>0.96499999999999997</v>
      </c>
      <c r="K299" s="29" cm="1">
        <f t="array" ref="K299">IFERROR(_xlfn.IFS(C299&lt;=0.65,-50,C299&lt;=0.75,-25,C299&lt;=0.85,25,C299&lt;=0.95,50,C299&lt;=1.05,75,C299&lt;=1.15,100,C299&gt;1.15,125),"")</f>
        <v>75</v>
      </c>
      <c r="L299" s="29" cm="1">
        <f t="array" ref="L299">IFERROR(_xlfn.IFS(F299&lt;=0.65,-50,F299&lt;=0.75,-25,F299&lt;=0.85,25,F299&lt;=0.95,50,F299&lt;=1.05,75,F299&lt;=1.15,100,F299&gt;1.15,125),"")</f>
        <v>125</v>
      </c>
      <c r="M299" s="29" cm="1">
        <f t="array" ref="M299">IFERROR(_xlfn.IFS(G299&lt;=0.65,-50,G299&lt;=0.75,-25,G299&lt;=0.85,25,G299&lt;=0.95,50,G299&lt;=1.05,75,G299&lt;=1.15,100,G299&gt;1.15,125),"")</f>
        <v>100</v>
      </c>
    </row>
    <row r="300" spans="1:13" x14ac:dyDescent="0.2">
      <c r="A300" s="29">
        <v>262</v>
      </c>
      <c r="B300" s="29" t="s">
        <v>2251</v>
      </c>
      <c r="C300" s="29">
        <v>1.038</v>
      </c>
      <c r="D300" s="29">
        <v>1.1120000000000001</v>
      </c>
      <c r="E300" s="29">
        <v>0.85899999999999999</v>
      </c>
      <c r="F300" s="29" t="s">
        <v>2236</v>
      </c>
      <c r="G300" s="29">
        <v>1.0669999999999999</v>
      </c>
      <c r="H300" s="29">
        <v>1.0680000000000001</v>
      </c>
      <c r="K300" s="29" cm="1">
        <f t="array" ref="K300">IFERROR(_xlfn.IFS(C300&lt;=0.65,-50,C300&lt;=0.75,-25,C300&lt;=0.85,25,C300&lt;=0.95,50,C300&lt;=1.05,75,C300&lt;=1.15,100,C300&gt;1.15,125),"")</f>
        <v>75</v>
      </c>
      <c r="L300" s="29" cm="1">
        <f t="array" ref="L300">IFERROR(_xlfn.IFS(F300&lt;=0.65,-50,F300&lt;=0.75,-25,F300&lt;=0.85,25,F300&lt;=0.95,50,F300&lt;=1.05,75,F300&lt;=1.15,100,F300&gt;1.15,125),"")</f>
        <v>125</v>
      </c>
      <c r="M300" s="29" cm="1">
        <f t="array" ref="M300">IFERROR(_xlfn.IFS(G300&lt;=0.65,-50,G300&lt;=0.75,-25,G300&lt;=0.85,25,G300&lt;=0.95,50,G300&lt;=1.05,75,G300&lt;=1.15,100,G300&gt;1.15,125),"")</f>
        <v>100</v>
      </c>
    </row>
    <row r="301" spans="1:13" x14ac:dyDescent="0.2">
      <c r="A301" s="29">
        <v>263</v>
      </c>
      <c r="B301" s="29" t="s">
        <v>2217</v>
      </c>
      <c r="C301" s="29">
        <v>1.038</v>
      </c>
      <c r="D301" s="29">
        <v>0.997</v>
      </c>
      <c r="E301" s="29">
        <v>0.71099999999999997</v>
      </c>
      <c r="F301" s="29" t="s">
        <v>2059</v>
      </c>
      <c r="G301" s="29">
        <v>1.1299999999999999</v>
      </c>
      <c r="H301" s="29">
        <v>1.05</v>
      </c>
      <c r="K301" s="29" cm="1">
        <f t="array" ref="K301">IFERROR(_xlfn.IFS(C301&lt;=0.65,-50,C301&lt;=0.75,-25,C301&lt;=0.85,25,C301&lt;=0.95,50,C301&lt;=1.05,75,C301&lt;=1.15,100,C301&gt;1.15,125),"")</f>
        <v>75</v>
      </c>
      <c r="L301" s="29" cm="1">
        <f t="array" ref="L301">IFERROR(_xlfn.IFS(F301&lt;=0.65,-50,F301&lt;=0.75,-25,F301&lt;=0.85,25,F301&lt;=0.95,50,F301&lt;=1.05,75,F301&lt;=1.15,100,F301&gt;1.15,125),"")</f>
        <v>125</v>
      </c>
      <c r="M301" s="29" cm="1">
        <f t="array" ref="M301">IFERROR(_xlfn.IFS(G301&lt;=0.65,-50,G301&lt;=0.75,-25,G301&lt;=0.85,25,G301&lt;=0.95,50,G301&lt;=1.05,75,G301&lt;=1.15,100,G301&gt;1.15,125),"")</f>
        <v>100</v>
      </c>
    </row>
    <row r="302" spans="1:13" x14ac:dyDescent="0.2">
      <c r="A302" s="29">
        <v>264</v>
      </c>
      <c r="B302" s="29" t="s">
        <v>2180</v>
      </c>
      <c r="C302" s="29">
        <v>1.0389999999999999</v>
      </c>
      <c r="D302" s="29">
        <v>1.1919999999999999</v>
      </c>
      <c r="E302" s="29">
        <v>1.222</v>
      </c>
      <c r="F302" s="29" t="s">
        <v>2034</v>
      </c>
      <c r="G302" s="29">
        <v>1.0489999999999999</v>
      </c>
      <c r="H302" s="29">
        <v>1.07</v>
      </c>
      <c r="K302" s="29" cm="1">
        <f t="array" ref="K302">IFERROR(_xlfn.IFS(C302&lt;=0.65,-50,C302&lt;=0.75,-25,C302&lt;=0.85,25,C302&lt;=0.95,50,C302&lt;=1.05,75,C302&lt;=1.15,100,C302&gt;1.15,125),"")</f>
        <v>75</v>
      </c>
      <c r="L302" s="29" cm="1">
        <f t="array" ref="L302">IFERROR(_xlfn.IFS(F302&lt;=0.65,-50,F302&lt;=0.75,-25,F302&lt;=0.85,25,F302&lt;=0.95,50,F302&lt;=1.05,75,F302&lt;=1.15,100,F302&gt;1.15,125),"")</f>
        <v>125</v>
      </c>
      <c r="M302" s="29" cm="1">
        <f t="array" ref="M302">IFERROR(_xlfn.IFS(G302&lt;=0.65,-50,G302&lt;=0.75,-25,G302&lt;=0.85,25,G302&lt;=0.95,50,G302&lt;=1.05,75,G302&lt;=1.15,100,G302&gt;1.15,125),"")</f>
        <v>75</v>
      </c>
    </row>
    <row r="303" spans="1:13" x14ac:dyDescent="0.2">
      <c r="A303" s="29">
        <v>265</v>
      </c>
      <c r="B303" s="29" t="s">
        <v>2222</v>
      </c>
      <c r="C303" s="29">
        <v>1.04</v>
      </c>
      <c r="D303" s="29">
        <v>0.996</v>
      </c>
      <c r="E303" s="29">
        <v>0.95899999999999996</v>
      </c>
      <c r="F303" s="29" t="s">
        <v>2030</v>
      </c>
      <c r="G303" s="29">
        <v>1.1040000000000001</v>
      </c>
      <c r="H303" s="29">
        <v>1.028</v>
      </c>
      <c r="K303" s="29" cm="1">
        <f t="array" ref="K303">IFERROR(_xlfn.IFS(C303&lt;=0.65,-50,C303&lt;=0.75,-25,C303&lt;=0.85,25,C303&lt;=0.95,50,C303&lt;=1.05,75,C303&lt;=1.15,100,C303&gt;1.15,125),"")</f>
        <v>75</v>
      </c>
      <c r="L303" s="29" cm="1">
        <f t="array" ref="L303">IFERROR(_xlfn.IFS(F303&lt;=0.65,-50,F303&lt;=0.75,-25,F303&lt;=0.85,25,F303&lt;=0.95,50,F303&lt;=1.05,75,F303&lt;=1.15,100,F303&gt;1.15,125),"")</f>
        <v>125</v>
      </c>
      <c r="M303" s="29" cm="1">
        <f t="array" ref="M303">IFERROR(_xlfn.IFS(G303&lt;=0.65,-50,G303&lt;=0.75,-25,G303&lt;=0.85,25,G303&lt;=0.95,50,G303&lt;=1.05,75,G303&lt;=1.15,100,G303&gt;1.15,125),"")</f>
        <v>100</v>
      </c>
    </row>
    <row r="304" spans="1:13" x14ac:dyDescent="0.2">
      <c r="A304" s="29">
        <v>266</v>
      </c>
      <c r="B304" s="29" t="s">
        <v>2212</v>
      </c>
      <c r="C304" s="29">
        <v>1.04</v>
      </c>
      <c r="D304" s="29">
        <v>0.99099999999999999</v>
      </c>
      <c r="E304" s="29">
        <v>1.079</v>
      </c>
      <c r="F304" s="29" t="s">
        <v>2213</v>
      </c>
      <c r="G304" s="29">
        <v>1.0329999999999999</v>
      </c>
      <c r="H304" s="29">
        <v>0.96799999999999997</v>
      </c>
      <c r="K304" s="29" cm="1">
        <f t="array" ref="K304">IFERROR(_xlfn.IFS(C304&lt;=0.65,-50,C304&lt;=0.75,-25,C304&lt;=0.85,25,C304&lt;=0.95,50,C304&lt;=1.05,75,C304&lt;=1.15,100,C304&gt;1.15,125),"")</f>
        <v>75</v>
      </c>
      <c r="L304" s="29" cm="1">
        <f t="array" ref="L304">IFERROR(_xlfn.IFS(F304&lt;=0.65,-50,F304&lt;=0.75,-25,F304&lt;=0.85,25,F304&lt;=0.95,50,F304&lt;=1.05,75,F304&lt;=1.15,100,F304&gt;1.15,125),"")</f>
        <v>125</v>
      </c>
      <c r="M304" s="29" cm="1">
        <f t="array" ref="M304">IFERROR(_xlfn.IFS(G304&lt;=0.65,-50,G304&lt;=0.75,-25,G304&lt;=0.85,25,G304&lt;=0.95,50,G304&lt;=1.05,75,G304&lt;=1.15,100,G304&gt;1.15,125),"")</f>
        <v>75</v>
      </c>
    </row>
    <row r="305" spans="1:13" x14ac:dyDescent="0.2">
      <c r="A305" s="29">
        <v>267</v>
      </c>
      <c r="B305" s="29" t="s">
        <v>2223</v>
      </c>
      <c r="C305" s="29">
        <v>1.0409999999999999</v>
      </c>
      <c r="D305" s="29">
        <v>0.98199999999999998</v>
      </c>
      <c r="E305" s="29">
        <v>0.91100000000000003</v>
      </c>
      <c r="F305" s="29" t="s">
        <v>2224</v>
      </c>
      <c r="G305" s="29">
        <v>1.0640000000000001</v>
      </c>
      <c r="H305" s="29">
        <v>1.06</v>
      </c>
      <c r="K305" s="29" cm="1">
        <f t="array" ref="K305">IFERROR(_xlfn.IFS(C305&lt;=0.65,-50,C305&lt;=0.75,-25,C305&lt;=0.85,25,C305&lt;=0.95,50,C305&lt;=1.05,75,C305&lt;=1.15,100,C305&gt;1.15,125),"")</f>
        <v>75</v>
      </c>
      <c r="L305" s="29" cm="1">
        <f t="array" ref="L305">IFERROR(_xlfn.IFS(F305&lt;=0.65,-50,F305&lt;=0.75,-25,F305&lt;=0.85,25,F305&lt;=0.95,50,F305&lt;=1.05,75,F305&lt;=1.15,100,F305&gt;1.15,125),"")</f>
        <v>125</v>
      </c>
      <c r="M305" s="29" cm="1">
        <f t="array" ref="M305">IFERROR(_xlfn.IFS(G305&lt;=0.65,-50,G305&lt;=0.75,-25,G305&lt;=0.85,25,G305&lt;=0.95,50,G305&lt;=1.05,75,G305&lt;=1.15,100,G305&gt;1.15,125),"")</f>
        <v>100</v>
      </c>
    </row>
    <row r="306" spans="1:13" x14ac:dyDescent="0.2">
      <c r="A306" s="29">
        <v>268</v>
      </c>
      <c r="B306" s="29" t="s">
        <v>2225</v>
      </c>
      <c r="C306" s="29">
        <v>1.0409999999999999</v>
      </c>
      <c r="D306" s="29">
        <v>1.216</v>
      </c>
      <c r="E306" s="29">
        <v>1.2569999999999999</v>
      </c>
      <c r="F306" s="29" t="s">
        <v>2226</v>
      </c>
      <c r="G306" s="29">
        <v>1.069</v>
      </c>
      <c r="H306" s="29">
        <v>1.0169999999999999</v>
      </c>
      <c r="K306" s="29" cm="1">
        <f t="array" ref="K306">IFERROR(_xlfn.IFS(C306&lt;=0.65,-50,C306&lt;=0.75,-25,C306&lt;=0.85,25,C306&lt;=0.95,50,C306&lt;=1.05,75,C306&lt;=1.15,100,C306&gt;1.15,125),"")</f>
        <v>75</v>
      </c>
      <c r="L306" s="29" cm="1">
        <f t="array" ref="L306">IFERROR(_xlfn.IFS(F306&lt;=0.65,-50,F306&lt;=0.75,-25,F306&lt;=0.85,25,F306&lt;=0.95,50,F306&lt;=1.05,75,F306&lt;=1.15,100,F306&gt;1.15,125),"")</f>
        <v>125</v>
      </c>
      <c r="M306" s="29" cm="1">
        <f t="array" ref="M306">IFERROR(_xlfn.IFS(G306&lt;=0.65,-50,G306&lt;=0.75,-25,G306&lt;=0.85,25,G306&lt;=0.95,50,G306&lt;=1.05,75,G306&lt;=1.15,100,G306&gt;1.15,125),"")</f>
        <v>100</v>
      </c>
    </row>
    <row r="307" spans="1:13" x14ac:dyDescent="0.2">
      <c r="A307" s="29">
        <v>269</v>
      </c>
      <c r="B307" s="29" t="s">
        <v>2229</v>
      </c>
      <c r="C307" s="29">
        <v>1.0429999999999999</v>
      </c>
      <c r="D307" s="29">
        <v>0.95599999999999996</v>
      </c>
      <c r="E307" s="29">
        <v>0.82599999999999996</v>
      </c>
      <c r="F307" s="29" t="s">
        <v>2230</v>
      </c>
      <c r="G307" s="29">
        <v>1.06</v>
      </c>
      <c r="H307" s="29">
        <v>1.036</v>
      </c>
      <c r="K307" s="29" cm="1">
        <f t="array" ref="K307">IFERROR(_xlfn.IFS(C307&lt;=0.65,-50,C307&lt;=0.75,-25,C307&lt;=0.85,25,C307&lt;=0.95,50,C307&lt;=1.05,75,C307&lt;=1.15,100,C307&gt;1.15,125),"")</f>
        <v>75</v>
      </c>
      <c r="L307" s="29" cm="1">
        <f t="array" ref="L307">IFERROR(_xlfn.IFS(F307&lt;=0.65,-50,F307&lt;=0.75,-25,F307&lt;=0.85,25,F307&lt;=0.95,50,F307&lt;=1.05,75,F307&lt;=1.15,100,F307&gt;1.15,125),"")</f>
        <v>125</v>
      </c>
      <c r="M307" s="29" cm="1">
        <f t="array" ref="M307">IFERROR(_xlfn.IFS(G307&lt;=0.65,-50,G307&lt;=0.75,-25,G307&lt;=0.85,25,G307&lt;=0.95,50,G307&lt;=1.05,75,G307&lt;=1.15,100,G307&gt;1.15,125),"")</f>
        <v>100</v>
      </c>
    </row>
    <row r="308" spans="1:13" x14ac:dyDescent="0.2">
      <c r="A308" s="29">
        <v>270</v>
      </c>
      <c r="B308" s="29" t="s">
        <v>2231</v>
      </c>
      <c r="C308" s="29">
        <v>1.044</v>
      </c>
      <c r="D308" s="29">
        <v>1.0609999999999999</v>
      </c>
      <c r="E308" s="29">
        <v>1.282</v>
      </c>
      <c r="F308" s="29" t="s">
        <v>2232</v>
      </c>
      <c r="G308" s="29">
        <v>1.054</v>
      </c>
      <c r="H308" s="29">
        <v>1.0740000000000001</v>
      </c>
      <c r="K308" s="29" cm="1">
        <f t="array" ref="K308">IFERROR(_xlfn.IFS(C308&lt;=0.65,-50,C308&lt;=0.75,-25,C308&lt;=0.85,25,C308&lt;=0.95,50,C308&lt;=1.05,75,C308&lt;=1.15,100,C308&gt;1.15,125),"")</f>
        <v>75</v>
      </c>
      <c r="L308" s="29" cm="1">
        <f t="array" ref="L308">IFERROR(_xlfn.IFS(F308&lt;=0.65,-50,F308&lt;=0.75,-25,F308&lt;=0.85,25,F308&lt;=0.95,50,F308&lt;=1.05,75,F308&lt;=1.15,100,F308&gt;1.15,125),"")</f>
        <v>125</v>
      </c>
      <c r="M308" s="29" cm="1">
        <f t="array" ref="M308">IFERROR(_xlfn.IFS(G308&lt;=0.65,-50,G308&lt;=0.75,-25,G308&lt;=0.85,25,G308&lt;=0.95,50,G308&lt;=1.05,75,G308&lt;=1.15,100,G308&gt;1.15,125),"")</f>
        <v>100</v>
      </c>
    </row>
    <row r="309" spans="1:13" x14ac:dyDescent="0.2">
      <c r="A309" s="29">
        <v>271</v>
      </c>
      <c r="B309" s="29" t="s">
        <v>2233</v>
      </c>
      <c r="C309" s="29">
        <v>1.044</v>
      </c>
      <c r="D309" s="29">
        <v>1.0609999999999999</v>
      </c>
      <c r="E309" s="29">
        <v>1.153</v>
      </c>
      <c r="F309" s="29" t="s">
        <v>2234</v>
      </c>
      <c r="G309" s="29">
        <v>1.042</v>
      </c>
      <c r="H309" s="29">
        <v>1.0389999999999999</v>
      </c>
      <c r="K309" s="29" cm="1">
        <f t="array" ref="K309">IFERROR(_xlfn.IFS(C309&lt;=0.65,-50,C309&lt;=0.75,-25,C309&lt;=0.85,25,C309&lt;=0.95,50,C309&lt;=1.05,75,C309&lt;=1.15,100,C309&gt;1.15,125),"")</f>
        <v>75</v>
      </c>
      <c r="L309" s="29" cm="1">
        <f t="array" ref="L309">IFERROR(_xlfn.IFS(F309&lt;=0.65,-50,F309&lt;=0.75,-25,F309&lt;=0.85,25,F309&lt;=0.95,50,F309&lt;=1.05,75,F309&lt;=1.15,100,F309&gt;1.15,125),"")</f>
        <v>125</v>
      </c>
      <c r="M309" s="29" cm="1">
        <f t="array" ref="M309">IFERROR(_xlfn.IFS(G309&lt;=0.65,-50,G309&lt;=0.75,-25,G309&lt;=0.85,25,G309&lt;=0.95,50,G309&lt;=1.05,75,G309&lt;=1.15,100,G309&gt;1.15,125),"")</f>
        <v>75</v>
      </c>
    </row>
    <row r="310" spans="1:13" x14ac:dyDescent="0.2">
      <c r="A310" s="29">
        <v>272</v>
      </c>
      <c r="B310" s="29" t="s">
        <v>2208</v>
      </c>
      <c r="C310" s="29">
        <v>1.0449999999999999</v>
      </c>
      <c r="D310" s="29">
        <v>1.004</v>
      </c>
      <c r="E310" s="29">
        <v>1.155</v>
      </c>
      <c r="F310" s="29" t="s">
        <v>2252</v>
      </c>
      <c r="G310" s="29">
        <v>1.06</v>
      </c>
      <c r="H310" s="29">
        <v>0.92100000000000004</v>
      </c>
      <c r="K310" s="29" cm="1">
        <f t="array" ref="K310">IFERROR(_xlfn.IFS(C310&lt;=0.65,-50,C310&lt;=0.75,-25,C310&lt;=0.85,25,C310&lt;=0.95,50,C310&lt;=1.05,75,C310&lt;=1.15,100,C310&gt;1.15,125),"")</f>
        <v>75</v>
      </c>
      <c r="L310" s="29" cm="1">
        <f t="array" ref="L310">IFERROR(_xlfn.IFS(F310&lt;=0.65,-50,F310&lt;=0.75,-25,F310&lt;=0.85,25,F310&lt;=0.95,50,F310&lt;=1.05,75,F310&lt;=1.15,100,F310&gt;1.15,125),"")</f>
        <v>125</v>
      </c>
      <c r="M310" s="29" cm="1">
        <f t="array" ref="M310">IFERROR(_xlfn.IFS(G310&lt;=0.65,-50,G310&lt;=0.75,-25,G310&lt;=0.85,25,G310&lt;=0.95,50,G310&lt;=1.05,75,G310&lt;=1.15,100,G310&gt;1.15,125),"")</f>
        <v>100</v>
      </c>
    </row>
    <row r="311" spans="1:13" x14ac:dyDescent="0.2">
      <c r="A311" s="29">
        <v>273</v>
      </c>
      <c r="B311" s="29" t="s">
        <v>2235</v>
      </c>
      <c r="C311" s="29">
        <v>1.0449999999999999</v>
      </c>
      <c r="D311" s="29">
        <v>1.0529999999999999</v>
      </c>
      <c r="E311" s="29">
        <v>1.0940000000000001</v>
      </c>
      <c r="F311" s="29" t="s">
        <v>2236</v>
      </c>
      <c r="G311" s="29">
        <v>1.085</v>
      </c>
      <c r="H311" s="29">
        <v>0.90900000000000003</v>
      </c>
      <c r="K311" s="29" cm="1">
        <f t="array" ref="K311">IFERROR(_xlfn.IFS(C311&lt;=0.65,-50,C311&lt;=0.75,-25,C311&lt;=0.85,25,C311&lt;=0.95,50,C311&lt;=1.05,75,C311&lt;=1.15,100,C311&gt;1.15,125),"")</f>
        <v>75</v>
      </c>
      <c r="L311" s="29" cm="1">
        <f t="array" ref="L311">IFERROR(_xlfn.IFS(F311&lt;=0.65,-50,F311&lt;=0.75,-25,F311&lt;=0.85,25,F311&lt;=0.95,50,F311&lt;=1.05,75,F311&lt;=1.15,100,F311&gt;1.15,125),"")</f>
        <v>125</v>
      </c>
      <c r="M311" s="29" cm="1">
        <f t="array" ref="M311">IFERROR(_xlfn.IFS(G311&lt;=0.65,-50,G311&lt;=0.75,-25,G311&lt;=0.85,25,G311&lt;=0.95,50,G311&lt;=1.05,75,G311&lt;=1.15,100,G311&gt;1.15,125),"")</f>
        <v>100</v>
      </c>
    </row>
    <row r="312" spans="1:13" x14ac:dyDescent="0.2">
      <c r="A312" s="29">
        <v>274</v>
      </c>
      <c r="B312" s="29" t="s">
        <v>2237</v>
      </c>
      <c r="C312" s="29">
        <v>1.0449999999999999</v>
      </c>
      <c r="D312" s="29">
        <v>1.1220000000000001</v>
      </c>
      <c r="E312" s="29">
        <v>1.1830000000000001</v>
      </c>
      <c r="F312" s="29" t="s">
        <v>1963</v>
      </c>
      <c r="G312" s="29">
        <v>1.089</v>
      </c>
      <c r="K312" s="29" cm="1">
        <f t="array" ref="K312">IFERROR(_xlfn.IFS(C312&lt;=0.65,-50,C312&lt;=0.75,-25,C312&lt;=0.85,25,C312&lt;=0.95,50,C312&lt;=1.05,75,C312&lt;=1.15,100,C312&gt;1.15,125),"")</f>
        <v>75</v>
      </c>
      <c r="L312" s="29" cm="1">
        <f t="array" ref="L312">IFERROR(_xlfn.IFS(F312&lt;=0.65,-50,F312&lt;=0.75,-25,F312&lt;=0.85,25,F312&lt;=0.95,50,F312&lt;=1.05,75,F312&lt;=1.15,100,F312&gt;1.15,125),"")</f>
        <v>125</v>
      </c>
      <c r="M312" s="29" cm="1">
        <f t="array" ref="M312">IFERROR(_xlfn.IFS(G312&lt;=0.65,-50,G312&lt;=0.75,-25,G312&lt;=0.85,25,G312&lt;=0.95,50,G312&lt;=1.05,75,G312&lt;=1.15,100,G312&gt;1.15,125),"")</f>
        <v>100</v>
      </c>
    </row>
    <row r="313" spans="1:13" x14ac:dyDescent="0.2">
      <c r="A313" s="29">
        <v>275</v>
      </c>
      <c r="B313" s="29" t="s">
        <v>2238</v>
      </c>
      <c r="C313" s="29">
        <v>1.0449999999999999</v>
      </c>
      <c r="D313" s="29">
        <v>1.0369999999999999</v>
      </c>
      <c r="E313" s="29">
        <v>0.85699999999999998</v>
      </c>
      <c r="F313" s="29" t="s">
        <v>2239</v>
      </c>
      <c r="G313" s="29">
        <v>1.0269999999999999</v>
      </c>
      <c r="H313" s="29">
        <v>0.97799999999999998</v>
      </c>
      <c r="K313" s="29" cm="1">
        <f t="array" ref="K313">IFERROR(_xlfn.IFS(C313&lt;=0.65,-50,C313&lt;=0.75,-25,C313&lt;=0.85,25,C313&lt;=0.95,50,C313&lt;=1.05,75,C313&lt;=1.15,100,C313&gt;1.15,125),"")</f>
        <v>75</v>
      </c>
      <c r="L313" s="29" cm="1">
        <f t="array" ref="L313">IFERROR(_xlfn.IFS(F313&lt;=0.65,-50,F313&lt;=0.75,-25,F313&lt;=0.85,25,F313&lt;=0.95,50,F313&lt;=1.05,75,F313&lt;=1.15,100,F313&gt;1.15,125),"")</f>
        <v>125</v>
      </c>
      <c r="M313" s="29" cm="1">
        <f t="array" ref="M313">IFERROR(_xlfn.IFS(G313&lt;=0.65,-50,G313&lt;=0.75,-25,G313&lt;=0.85,25,G313&lt;=0.95,50,G313&lt;=1.05,75,G313&lt;=1.15,100,G313&gt;1.15,125),"")</f>
        <v>75</v>
      </c>
    </row>
    <row r="314" spans="1:13" x14ac:dyDescent="0.2">
      <c r="A314" s="29">
        <v>276</v>
      </c>
      <c r="B314" s="29" t="s">
        <v>2227</v>
      </c>
      <c r="C314" s="29">
        <v>1.046</v>
      </c>
      <c r="D314" s="29">
        <v>0.95899999999999996</v>
      </c>
      <c r="E314" s="29">
        <v>1.087</v>
      </c>
      <c r="F314" s="29" t="s">
        <v>2228</v>
      </c>
      <c r="G314" s="29">
        <v>1.095</v>
      </c>
      <c r="H314" s="29">
        <v>0.99</v>
      </c>
      <c r="K314" s="29" cm="1">
        <f t="array" ref="K314">IFERROR(_xlfn.IFS(C314&lt;=0.65,-50,C314&lt;=0.75,-25,C314&lt;=0.85,25,C314&lt;=0.95,50,C314&lt;=1.05,75,C314&lt;=1.15,100,C314&gt;1.15,125),"")</f>
        <v>75</v>
      </c>
      <c r="L314" s="29" cm="1">
        <f t="array" ref="L314">IFERROR(_xlfn.IFS(F314&lt;=0.65,-50,F314&lt;=0.75,-25,F314&lt;=0.85,25,F314&lt;=0.95,50,F314&lt;=1.05,75,F314&lt;=1.15,100,F314&gt;1.15,125),"")</f>
        <v>125</v>
      </c>
      <c r="M314" s="29" cm="1">
        <f t="array" ref="M314">IFERROR(_xlfn.IFS(G314&lt;=0.65,-50,G314&lt;=0.75,-25,G314&lt;=0.85,25,G314&lt;=0.95,50,G314&lt;=1.05,75,G314&lt;=1.15,100,G314&gt;1.15,125),"")</f>
        <v>100</v>
      </c>
    </row>
    <row r="315" spans="1:13" x14ac:dyDescent="0.2">
      <c r="A315" s="29">
        <v>277</v>
      </c>
      <c r="B315" s="29" t="s">
        <v>2242</v>
      </c>
      <c r="C315" s="29">
        <v>1.0469999999999999</v>
      </c>
      <c r="D315" s="29">
        <v>1.0680000000000001</v>
      </c>
      <c r="E315" s="29">
        <v>0.92600000000000005</v>
      </c>
      <c r="F315" s="29" t="s">
        <v>2028</v>
      </c>
      <c r="G315" s="29">
        <v>1.0569999999999999</v>
      </c>
      <c r="H315" s="29">
        <v>0.998</v>
      </c>
      <c r="K315" s="29" cm="1">
        <f t="array" ref="K315">IFERROR(_xlfn.IFS(C315&lt;=0.65,-50,C315&lt;=0.75,-25,C315&lt;=0.85,25,C315&lt;=0.95,50,C315&lt;=1.05,75,C315&lt;=1.15,100,C315&gt;1.15,125),"")</f>
        <v>75</v>
      </c>
      <c r="L315" s="29" cm="1">
        <f t="array" ref="L315">IFERROR(_xlfn.IFS(F315&lt;=0.65,-50,F315&lt;=0.75,-25,F315&lt;=0.85,25,F315&lt;=0.95,50,F315&lt;=1.05,75,F315&lt;=1.15,100,F315&gt;1.15,125),"")</f>
        <v>125</v>
      </c>
      <c r="M315" s="29" cm="1">
        <f t="array" ref="M315">IFERROR(_xlfn.IFS(G315&lt;=0.65,-50,G315&lt;=0.75,-25,G315&lt;=0.85,25,G315&lt;=0.95,50,G315&lt;=1.05,75,G315&lt;=1.15,100,G315&gt;1.15,125),"")</f>
        <v>100</v>
      </c>
    </row>
    <row r="316" spans="1:13" x14ac:dyDescent="0.2">
      <c r="A316" s="29">
        <v>278</v>
      </c>
      <c r="B316" s="29" t="s">
        <v>2243</v>
      </c>
      <c r="C316" s="29">
        <v>1.0469999999999999</v>
      </c>
      <c r="D316" s="29">
        <v>0.97799999999999998</v>
      </c>
      <c r="E316" s="29">
        <v>1.129</v>
      </c>
      <c r="F316" s="29" t="s">
        <v>2142</v>
      </c>
      <c r="G316" s="29">
        <v>1.056</v>
      </c>
      <c r="H316" s="29">
        <v>1.01</v>
      </c>
      <c r="K316" s="29" cm="1">
        <f t="array" ref="K316">IFERROR(_xlfn.IFS(C316&lt;=0.65,-50,C316&lt;=0.75,-25,C316&lt;=0.85,25,C316&lt;=0.95,50,C316&lt;=1.05,75,C316&lt;=1.15,100,C316&gt;1.15,125),"")</f>
        <v>75</v>
      </c>
      <c r="L316" s="29" cm="1">
        <f t="array" ref="L316">IFERROR(_xlfn.IFS(F316&lt;=0.65,-50,F316&lt;=0.75,-25,F316&lt;=0.85,25,F316&lt;=0.95,50,F316&lt;=1.05,75,F316&lt;=1.15,100,F316&gt;1.15,125),"")</f>
        <v>125</v>
      </c>
      <c r="M316" s="29" cm="1">
        <f t="array" ref="M316">IFERROR(_xlfn.IFS(G316&lt;=0.65,-50,G316&lt;=0.75,-25,G316&lt;=0.85,25,G316&lt;=0.95,50,G316&lt;=1.05,75,G316&lt;=1.15,100,G316&gt;1.15,125),"")</f>
        <v>100</v>
      </c>
    </row>
    <row r="317" spans="1:13" x14ac:dyDescent="0.2">
      <c r="A317" s="29">
        <v>279</v>
      </c>
      <c r="B317" s="29" t="s">
        <v>2245</v>
      </c>
      <c r="C317" s="29">
        <v>1.048</v>
      </c>
      <c r="D317" s="29">
        <v>1.042</v>
      </c>
      <c r="E317" s="29">
        <v>0.92300000000000004</v>
      </c>
      <c r="F317" s="29" t="s">
        <v>2246</v>
      </c>
      <c r="G317" s="29">
        <v>1.0960000000000001</v>
      </c>
      <c r="H317" s="29">
        <v>0.95599999999999996</v>
      </c>
      <c r="K317" s="29" cm="1">
        <f t="array" ref="K317">IFERROR(_xlfn.IFS(C317&lt;=0.65,-50,C317&lt;=0.75,-25,C317&lt;=0.85,25,C317&lt;=0.95,50,C317&lt;=1.05,75,C317&lt;=1.15,100,C317&gt;1.15,125),"")</f>
        <v>75</v>
      </c>
      <c r="L317" s="29" cm="1">
        <f t="array" ref="L317">IFERROR(_xlfn.IFS(F317&lt;=0.65,-50,F317&lt;=0.75,-25,F317&lt;=0.85,25,F317&lt;=0.95,50,F317&lt;=1.05,75,F317&lt;=1.15,100,F317&gt;1.15,125),"")</f>
        <v>125</v>
      </c>
      <c r="M317" s="29" cm="1">
        <f t="array" ref="M317">IFERROR(_xlfn.IFS(G317&lt;=0.65,-50,G317&lt;=0.75,-25,G317&lt;=0.85,25,G317&lt;=0.95,50,G317&lt;=1.05,75,G317&lt;=1.15,100,G317&gt;1.15,125),"")</f>
        <v>100</v>
      </c>
    </row>
    <row r="318" spans="1:13" x14ac:dyDescent="0.2">
      <c r="A318" s="29">
        <v>280</v>
      </c>
      <c r="B318" s="29" t="s">
        <v>2247</v>
      </c>
      <c r="C318" s="29">
        <v>1.0489999999999999</v>
      </c>
      <c r="D318" s="29">
        <v>1.1160000000000001</v>
      </c>
      <c r="E318" s="29">
        <v>0.77300000000000002</v>
      </c>
      <c r="F318" s="29" t="s">
        <v>2210</v>
      </c>
      <c r="G318" s="29">
        <v>1.042</v>
      </c>
      <c r="H318" s="29">
        <v>1.0189999999999999</v>
      </c>
      <c r="K318" s="29" cm="1">
        <f t="array" ref="K318">IFERROR(_xlfn.IFS(C318&lt;=0.65,-50,C318&lt;=0.75,-25,C318&lt;=0.85,25,C318&lt;=0.95,50,C318&lt;=1.05,75,C318&lt;=1.15,100,C318&gt;1.15,125),"")</f>
        <v>75</v>
      </c>
      <c r="L318" s="29" cm="1">
        <f t="array" ref="L318">IFERROR(_xlfn.IFS(F318&lt;=0.65,-50,F318&lt;=0.75,-25,F318&lt;=0.85,25,F318&lt;=0.95,50,F318&lt;=1.05,75,F318&lt;=1.15,100,F318&gt;1.15,125),"")</f>
        <v>125</v>
      </c>
      <c r="M318" s="29" cm="1">
        <f t="array" ref="M318">IFERROR(_xlfn.IFS(G318&lt;=0.65,-50,G318&lt;=0.75,-25,G318&lt;=0.85,25,G318&lt;=0.95,50,G318&lt;=1.05,75,G318&lt;=1.15,100,G318&gt;1.15,125),"")</f>
        <v>75</v>
      </c>
    </row>
    <row r="319" spans="1:13" x14ac:dyDescent="0.2">
      <c r="A319" s="29">
        <v>281</v>
      </c>
      <c r="B319" s="29" t="s">
        <v>2248</v>
      </c>
      <c r="C319" s="29">
        <v>1.0489999999999999</v>
      </c>
      <c r="D319" s="29">
        <v>1.008</v>
      </c>
      <c r="E319" s="29">
        <v>1.016</v>
      </c>
      <c r="F319" s="29" t="s">
        <v>2128</v>
      </c>
      <c r="G319" s="29">
        <v>1.0589999999999999</v>
      </c>
      <c r="H319" s="29">
        <v>1.0069999999999999</v>
      </c>
      <c r="K319" s="29" cm="1">
        <f t="array" ref="K319">IFERROR(_xlfn.IFS(C319&lt;=0.65,-50,C319&lt;=0.75,-25,C319&lt;=0.85,25,C319&lt;=0.95,50,C319&lt;=1.05,75,C319&lt;=1.15,100,C319&gt;1.15,125),"")</f>
        <v>75</v>
      </c>
      <c r="L319" s="29" cm="1">
        <f t="array" ref="L319">IFERROR(_xlfn.IFS(F319&lt;=0.65,-50,F319&lt;=0.75,-25,F319&lt;=0.85,25,F319&lt;=0.95,50,F319&lt;=1.05,75,F319&lt;=1.15,100,F319&gt;1.15,125),"")</f>
        <v>125</v>
      </c>
      <c r="M319" s="29" cm="1">
        <f t="array" ref="M319">IFERROR(_xlfn.IFS(G319&lt;=0.65,-50,G319&lt;=0.75,-25,G319&lt;=0.85,25,G319&lt;=0.95,50,G319&lt;=1.05,75,G319&lt;=1.15,100,G319&gt;1.15,125),"")</f>
        <v>100</v>
      </c>
    </row>
    <row r="320" spans="1:13" x14ac:dyDescent="0.2">
      <c r="A320" s="29">
        <v>282</v>
      </c>
      <c r="B320" s="29" t="s">
        <v>2266</v>
      </c>
      <c r="C320" s="29">
        <v>1.0489999999999999</v>
      </c>
      <c r="D320" s="29">
        <v>1.1080000000000001</v>
      </c>
      <c r="E320" s="29">
        <v>0.94199999999999995</v>
      </c>
      <c r="F320" s="29" t="s">
        <v>1978</v>
      </c>
      <c r="G320" s="29">
        <v>1.1200000000000001</v>
      </c>
      <c r="H320" s="29">
        <v>1.014</v>
      </c>
      <c r="K320" s="29" cm="1">
        <f t="array" ref="K320">IFERROR(_xlfn.IFS(C320&lt;=0.65,-50,C320&lt;=0.75,-25,C320&lt;=0.85,25,C320&lt;=0.95,50,C320&lt;=1.05,75,C320&lt;=1.15,100,C320&gt;1.15,125),"")</f>
        <v>75</v>
      </c>
      <c r="L320" s="29" cm="1">
        <f t="array" ref="L320">IFERROR(_xlfn.IFS(F320&lt;=0.65,-50,F320&lt;=0.75,-25,F320&lt;=0.85,25,F320&lt;=0.95,50,F320&lt;=1.05,75,F320&lt;=1.15,100,F320&gt;1.15,125),"")</f>
        <v>125</v>
      </c>
      <c r="M320" s="29" cm="1">
        <f t="array" ref="M320">IFERROR(_xlfn.IFS(G320&lt;=0.65,-50,G320&lt;=0.75,-25,G320&lt;=0.85,25,G320&lt;=0.95,50,G320&lt;=1.05,75,G320&lt;=1.15,100,G320&gt;1.15,125),"")</f>
        <v>100</v>
      </c>
    </row>
    <row r="321" spans="1:13" x14ac:dyDescent="0.2">
      <c r="A321" s="29">
        <v>283</v>
      </c>
      <c r="B321" s="29" t="s">
        <v>2249</v>
      </c>
      <c r="C321" s="29">
        <v>1.05</v>
      </c>
      <c r="D321" s="29">
        <v>1.0269999999999999</v>
      </c>
      <c r="E321" s="29">
        <v>1.2669999999999999</v>
      </c>
      <c r="F321" s="29" t="s">
        <v>2250</v>
      </c>
      <c r="G321" s="29">
        <v>1.032</v>
      </c>
      <c r="H321" s="29">
        <v>1.034</v>
      </c>
      <c r="K321" s="29" cm="1">
        <f t="array" ref="K321">IFERROR(_xlfn.IFS(C321&lt;=0.65,-50,C321&lt;=0.75,-25,C321&lt;=0.85,25,C321&lt;=0.95,50,C321&lt;=1.05,75,C321&lt;=1.15,100,C321&gt;1.15,125),"")</f>
        <v>75</v>
      </c>
      <c r="L321" s="29" cm="1">
        <f t="array" ref="L321">IFERROR(_xlfn.IFS(F321&lt;=0.65,-50,F321&lt;=0.75,-25,F321&lt;=0.85,25,F321&lt;=0.95,50,F321&lt;=1.05,75,F321&lt;=1.15,100,F321&gt;1.15,125),"")</f>
        <v>125</v>
      </c>
      <c r="M321" s="29" cm="1">
        <f t="array" ref="M321">IFERROR(_xlfn.IFS(G321&lt;=0.65,-50,G321&lt;=0.75,-25,G321&lt;=0.85,25,G321&lt;=0.95,50,G321&lt;=1.05,75,G321&lt;=1.15,100,G321&gt;1.15,125),"")</f>
        <v>75</v>
      </c>
    </row>
    <row r="322" spans="1:13" x14ac:dyDescent="0.2">
      <c r="A322" s="29">
        <v>284</v>
      </c>
      <c r="B322" s="29" t="s">
        <v>2241</v>
      </c>
      <c r="C322" s="29">
        <v>1.05</v>
      </c>
      <c r="D322" s="29">
        <v>1.151</v>
      </c>
      <c r="E322" s="29">
        <v>1.105</v>
      </c>
      <c r="F322" s="29" t="s">
        <v>2199</v>
      </c>
      <c r="G322" s="29">
        <v>1.131</v>
      </c>
      <c r="H322" s="29">
        <v>1.012</v>
      </c>
      <c r="K322" s="29" cm="1">
        <f t="array" ref="K322">IFERROR(_xlfn.IFS(C322&lt;=0.65,-50,C322&lt;=0.75,-25,C322&lt;=0.85,25,C322&lt;=0.95,50,C322&lt;=1.05,75,C322&lt;=1.15,100,C322&gt;1.15,125),"")</f>
        <v>75</v>
      </c>
      <c r="L322" s="29" cm="1">
        <f t="array" ref="L322">IFERROR(_xlfn.IFS(F322&lt;=0.65,-50,F322&lt;=0.75,-25,F322&lt;=0.85,25,F322&lt;=0.95,50,F322&lt;=1.05,75,F322&lt;=1.15,100,F322&gt;1.15,125),"")</f>
        <v>125</v>
      </c>
      <c r="M322" s="29" cm="1">
        <f t="array" ref="M322">IFERROR(_xlfn.IFS(G322&lt;=0.65,-50,G322&lt;=0.75,-25,G322&lt;=0.85,25,G322&lt;=0.95,50,G322&lt;=1.05,75,G322&lt;=1.15,100,G322&gt;1.15,125),"")</f>
        <v>100</v>
      </c>
    </row>
    <row r="323" spans="1:13" x14ac:dyDescent="0.2">
      <c r="A323" s="29">
        <v>285</v>
      </c>
      <c r="B323" s="29" t="s">
        <v>2253</v>
      </c>
      <c r="C323" s="29">
        <v>1.0509999999999999</v>
      </c>
      <c r="D323" s="29">
        <v>1.0960000000000001</v>
      </c>
      <c r="E323" s="29">
        <v>1.1459999999999999</v>
      </c>
      <c r="F323" s="29" t="s">
        <v>2254</v>
      </c>
      <c r="G323" s="29">
        <v>1.026</v>
      </c>
      <c r="H323" s="29">
        <v>1.0349999999999999</v>
      </c>
      <c r="K323" s="29" cm="1">
        <f t="array" ref="K323">IFERROR(_xlfn.IFS(C323&lt;=0.65,-50,C323&lt;=0.75,-25,C323&lt;=0.85,25,C323&lt;=0.95,50,C323&lt;=1.05,75,C323&lt;=1.15,100,C323&gt;1.15,125),"")</f>
        <v>100</v>
      </c>
      <c r="L323" s="29" cm="1">
        <f t="array" ref="L323">IFERROR(_xlfn.IFS(F323&lt;=0.65,-50,F323&lt;=0.75,-25,F323&lt;=0.85,25,F323&lt;=0.95,50,F323&lt;=1.05,75,F323&lt;=1.15,100,F323&gt;1.15,125),"")</f>
        <v>125</v>
      </c>
      <c r="M323" s="29" cm="1">
        <f t="array" ref="M323">IFERROR(_xlfn.IFS(G323&lt;=0.65,-50,G323&lt;=0.75,-25,G323&lt;=0.85,25,G323&lt;=0.95,50,G323&lt;=1.05,75,G323&lt;=1.15,100,G323&gt;1.15,125),"")</f>
        <v>75</v>
      </c>
    </row>
    <row r="324" spans="1:13" x14ac:dyDescent="0.2">
      <c r="A324" s="29">
        <v>286</v>
      </c>
      <c r="B324" s="29" t="s">
        <v>2218</v>
      </c>
      <c r="C324" s="29">
        <v>1.052</v>
      </c>
      <c r="D324" s="29">
        <v>1.2829999999999999</v>
      </c>
      <c r="E324" s="29">
        <v>1.2170000000000001</v>
      </c>
      <c r="F324" s="29" t="s">
        <v>2219</v>
      </c>
      <c r="G324" s="29">
        <v>1.091</v>
      </c>
      <c r="H324" s="29">
        <v>1.0129999999999999</v>
      </c>
      <c r="K324" s="29" cm="1">
        <f t="array" ref="K324">IFERROR(_xlfn.IFS(C324&lt;=0.65,-50,C324&lt;=0.75,-25,C324&lt;=0.85,25,C324&lt;=0.95,50,C324&lt;=1.05,75,C324&lt;=1.15,100,C324&gt;1.15,125),"")</f>
        <v>100</v>
      </c>
      <c r="L324" s="29" cm="1">
        <f t="array" ref="L324">IFERROR(_xlfn.IFS(F324&lt;=0.65,-50,F324&lt;=0.75,-25,F324&lt;=0.85,25,F324&lt;=0.95,50,F324&lt;=1.05,75,F324&lt;=1.15,100,F324&gt;1.15,125),"")</f>
        <v>125</v>
      </c>
      <c r="M324" s="29" cm="1">
        <f t="array" ref="M324">IFERROR(_xlfn.IFS(G324&lt;=0.65,-50,G324&lt;=0.75,-25,G324&lt;=0.85,25,G324&lt;=0.95,50,G324&lt;=1.05,75,G324&lt;=1.15,100,G324&gt;1.15,125),"")</f>
        <v>100</v>
      </c>
    </row>
    <row r="325" spans="1:13" x14ac:dyDescent="0.2">
      <c r="A325" s="29">
        <v>287</v>
      </c>
      <c r="B325" s="29" t="s">
        <v>2255</v>
      </c>
      <c r="C325" s="29">
        <v>1.054</v>
      </c>
      <c r="D325" s="29">
        <v>1.032</v>
      </c>
      <c r="E325" s="29">
        <v>1.131</v>
      </c>
      <c r="F325" s="29" t="s">
        <v>1943</v>
      </c>
      <c r="G325" s="29">
        <v>1.091</v>
      </c>
      <c r="H325" s="29">
        <v>1.038</v>
      </c>
      <c r="K325" s="29" cm="1">
        <f t="array" ref="K325">IFERROR(_xlfn.IFS(C325&lt;=0.65,-50,C325&lt;=0.75,-25,C325&lt;=0.85,25,C325&lt;=0.95,50,C325&lt;=1.05,75,C325&lt;=1.15,100,C325&gt;1.15,125),"")</f>
        <v>100</v>
      </c>
      <c r="L325" s="29" cm="1">
        <f t="array" ref="L325">IFERROR(_xlfn.IFS(F325&lt;=0.65,-50,F325&lt;=0.75,-25,F325&lt;=0.85,25,F325&lt;=0.95,50,F325&lt;=1.05,75,F325&lt;=1.15,100,F325&gt;1.15,125),"")</f>
        <v>125</v>
      </c>
      <c r="M325" s="29" cm="1">
        <f t="array" ref="M325">IFERROR(_xlfn.IFS(G325&lt;=0.65,-50,G325&lt;=0.75,-25,G325&lt;=0.85,25,G325&lt;=0.95,50,G325&lt;=1.05,75,G325&lt;=1.15,100,G325&gt;1.15,125),"")</f>
        <v>100</v>
      </c>
    </row>
    <row r="326" spans="1:13" x14ac:dyDescent="0.2">
      <c r="A326" s="29">
        <v>288</v>
      </c>
      <c r="B326" s="29" t="s">
        <v>2256</v>
      </c>
      <c r="C326" s="29">
        <v>1.0549999999999999</v>
      </c>
      <c r="D326" s="29">
        <v>0.97499999999999998</v>
      </c>
      <c r="E326" s="29">
        <v>0.9</v>
      </c>
      <c r="F326" s="29" t="s">
        <v>2002</v>
      </c>
      <c r="G326" s="29">
        <v>1.0760000000000001</v>
      </c>
      <c r="H326" s="29">
        <v>1.0489999999999999</v>
      </c>
      <c r="K326" s="29" cm="1">
        <f t="array" ref="K326">IFERROR(_xlfn.IFS(C326&lt;=0.65,-50,C326&lt;=0.75,-25,C326&lt;=0.85,25,C326&lt;=0.95,50,C326&lt;=1.05,75,C326&lt;=1.15,100,C326&gt;1.15,125),"")</f>
        <v>100</v>
      </c>
      <c r="L326" s="29" cm="1">
        <f t="array" ref="L326">IFERROR(_xlfn.IFS(F326&lt;=0.65,-50,F326&lt;=0.75,-25,F326&lt;=0.85,25,F326&lt;=0.95,50,F326&lt;=1.05,75,F326&lt;=1.15,100,F326&gt;1.15,125),"")</f>
        <v>125</v>
      </c>
      <c r="M326" s="29" cm="1">
        <f t="array" ref="M326">IFERROR(_xlfn.IFS(G326&lt;=0.65,-50,G326&lt;=0.75,-25,G326&lt;=0.85,25,G326&lt;=0.95,50,G326&lt;=1.05,75,G326&lt;=1.15,100,G326&gt;1.15,125),"")</f>
        <v>100</v>
      </c>
    </row>
    <row r="327" spans="1:13" x14ac:dyDescent="0.2">
      <c r="A327" s="29">
        <v>289</v>
      </c>
      <c r="B327" s="29" t="s">
        <v>2257</v>
      </c>
      <c r="C327" s="29">
        <v>1.0549999999999999</v>
      </c>
      <c r="D327" s="29">
        <v>1.1020000000000001</v>
      </c>
      <c r="E327" s="29">
        <v>0.875</v>
      </c>
      <c r="F327" s="29" t="s">
        <v>2258</v>
      </c>
      <c r="G327" s="29">
        <v>1.161</v>
      </c>
      <c r="H327" s="29">
        <v>1.0149999999999999</v>
      </c>
      <c r="K327" s="29" cm="1">
        <f t="array" ref="K327">IFERROR(_xlfn.IFS(C327&lt;=0.65,-50,C327&lt;=0.75,-25,C327&lt;=0.85,25,C327&lt;=0.95,50,C327&lt;=1.05,75,C327&lt;=1.15,100,C327&gt;1.15,125),"")</f>
        <v>100</v>
      </c>
      <c r="L327" s="29" cm="1">
        <f t="array" ref="L327">IFERROR(_xlfn.IFS(F327&lt;=0.65,-50,F327&lt;=0.75,-25,F327&lt;=0.85,25,F327&lt;=0.95,50,F327&lt;=1.05,75,F327&lt;=1.15,100,F327&gt;1.15,125),"")</f>
        <v>125</v>
      </c>
      <c r="M327" s="29" cm="1">
        <f t="array" ref="M327">IFERROR(_xlfn.IFS(G327&lt;=0.65,-50,G327&lt;=0.75,-25,G327&lt;=0.85,25,G327&lt;=0.95,50,G327&lt;=1.05,75,G327&lt;=1.15,100,G327&gt;1.15,125),"")</f>
        <v>125</v>
      </c>
    </row>
    <row r="328" spans="1:13" x14ac:dyDescent="0.2">
      <c r="A328" s="29">
        <v>290</v>
      </c>
      <c r="B328" s="29" t="s">
        <v>2211</v>
      </c>
      <c r="C328" s="29">
        <v>1.0549999999999999</v>
      </c>
      <c r="D328" s="29">
        <v>1.139</v>
      </c>
      <c r="E328" s="29">
        <v>1.2529999999999999</v>
      </c>
      <c r="F328" s="29" t="s">
        <v>1958</v>
      </c>
      <c r="G328" s="29">
        <v>1.0820000000000001</v>
      </c>
      <c r="H328" s="29">
        <v>1.127</v>
      </c>
      <c r="K328" s="29" cm="1">
        <f t="array" ref="K328">IFERROR(_xlfn.IFS(C328&lt;=0.65,-50,C328&lt;=0.75,-25,C328&lt;=0.85,25,C328&lt;=0.95,50,C328&lt;=1.05,75,C328&lt;=1.15,100,C328&gt;1.15,125),"")</f>
        <v>100</v>
      </c>
      <c r="L328" s="29" cm="1">
        <f t="array" ref="L328">IFERROR(_xlfn.IFS(F328&lt;=0.65,-50,F328&lt;=0.75,-25,F328&lt;=0.85,25,F328&lt;=0.95,50,F328&lt;=1.05,75,F328&lt;=1.15,100,F328&gt;1.15,125),"")</f>
        <v>125</v>
      </c>
      <c r="M328" s="29" cm="1">
        <f t="array" ref="M328">IFERROR(_xlfn.IFS(G328&lt;=0.65,-50,G328&lt;=0.75,-25,G328&lt;=0.85,25,G328&lt;=0.95,50,G328&lt;=1.05,75,G328&lt;=1.15,100,G328&gt;1.15,125),"")</f>
        <v>100</v>
      </c>
    </row>
    <row r="329" spans="1:13" x14ac:dyDescent="0.2">
      <c r="A329" s="29">
        <v>291</v>
      </c>
      <c r="B329" s="29" t="s">
        <v>2259</v>
      </c>
      <c r="C329" s="29">
        <v>1.056</v>
      </c>
      <c r="D329" s="29">
        <v>0.97199999999999998</v>
      </c>
      <c r="E329" s="29">
        <v>1.099</v>
      </c>
      <c r="F329" s="29" t="s">
        <v>2236</v>
      </c>
      <c r="G329" s="29">
        <v>1.08</v>
      </c>
      <c r="H329" s="29">
        <v>1.056</v>
      </c>
      <c r="K329" s="29" cm="1">
        <f t="array" ref="K329">IFERROR(_xlfn.IFS(C329&lt;=0.65,-50,C329&lt;=0.75,-25,C329&lt;=0.85,25,C329&lt;=0.95,50,C329&lt;=1.05,75,C329&lt;=1.15,100,C329&gt;1.15,125),"")</f>
        <v>100</v>
      </c>
      <c r="L329" s="29" cm="1">
        <f t="array" ref="L329">IFERROR(_xlfn.IFS(F329&lt;=0.65,-50,F329&lt;=0.75,-25,F329&lt;=0.85,25,F329&lt;=0.95,50,F329&lt;=1.05,75,F329&lt;=1.15,100,F329&gt;1.15,125),"")</f>
        <v>125</v>
      </c>
      <c r="M329" s="29" cm="1">
        <f t="array" ref="M329">IFERROR(_xlfn.IFS(G329&lt;=0.65,-50,G329&lt;=0.75,-25,G329&lt;=0.85,25,G329&lt;=0.95,50,G329&lt;=1.05,75,G329&lt;=1.15,100,G329&gt;1.15,125),"")</f>
        <v>100</v>
      </c>
    </row>
    <row r="330" spans="1:13" x14ac:dyDescent="0.2">
      <c r="A330" s="29">
        <v>292</v>
      </c>
      <c r="B330" s="29" t="s">
        <v>2260</v>
      </c>
      <c r="C330" s="29">
        <v>1.056</v>
      </c>
      <c r="D330" s="29">
        <v>1.079</v>
      </c>
      <c r="E330" s="29">
        <v>1.169</v>
      </c>
      <c r="F330" s="29" t="s">
        <v>2261</v>
      </c>
      <c r="G330" s="29">
        <v>1.0629999999999999</v>
      </c>
      <c r="H330" s="29">
        <v>1.077</v>
      </c>
      <c r="K330" s="29" cm="1">
        <f t="array" ref="K330">IFERROR(_xlfn.IFS(C330&lt;=0.65,-50,C330&lt;=0.75,-25,C330&lt;=0.85,25,C330&lt;=0.95,50,C330&lt;=1.05,75,C330&lt;=1.15,100,C330&gt;1.15,125),"")</f>
        <v>100</v>
      </c>
      <c r="L330" s="29" cm="1">
        <f t="array" ref="L330">IFERROR(_xlfn.IFS(F330&lt;=0.65,-50,F330&lt;=0.75,-25,F330&lt;=0.85,25,F330&lt;=0.95,50,F330&lt;=1.05,75,F330&lt;=1.15,100,F330&gt;1.15,125),"")</f>
        <v>125</v>
      </c>
      <c r="M330" s="29" cm="1">
        <f t="array" ref="M330">IFERROR(_xlfn.IFS(G330&lt;=0.65,-50,G330&lt;=0.75,-25,G330&lt;=0.85,25,G330&lt;=0.95,50,G330&lt;=1.05,75,G330&lt;=1.15,100,G330&gt;1.15,125),"")</f>
        <v>100</v>
      </c>
    </row>
    <row r="331" spans="1:13" x14ac:dyDescent="0.2">
      <c r="A331" s="29">
        <v>293</v>
      </c>
      <c r="B331" s="29" t="s">
        <v>2262</v>
      </c>
      <c r="C331" s="29">
        <v>1.056</v>
      </c>
      <c r="D331" s="29">
        <v>1.099</v>
      </c>
      <c r="E331" s="29">
        <v>1.2210000000000001</v>
      </c>
      <c r="F331" s="29" t="s">
        <v>2263</v>
      </c>
      <c r="G331" s="29">
        <v>1.0349999999999999</v>
      </c>
      <c r="H331" s="29">
        <v>1.03</v>
      </c>
      <c r="K331" s="29" cm="1">
        <f t="array" ref="K331">IFERROR(_xlfn.IFS(C331&lt;=0.65,-50,C331&lt;=0.75,-25,C331&lt;=0.85,25,C331&lt;=0.95,50,C331&lt;=1.05,75,C331&lt;=1.15,100,C331&gt;1.15,125),"")</f>
        <v>100</v>
      </c>
      <c r="L331" s="29" cm="1">
        <f t="array" ref="L331">IFERROR(_xlfn.IFS(F331&lt;=0.65,-50,F331&lt;=0.75,-25,F331&lt;=0.85,25,F331&lt;=0.95,50,F331&lt;=1.05,75,F331&lt;=1.15,100,F331&gt;1.15,125),"")</f>
        <v>125</v>
      </c>
      <c r="M331" s="29" cm="1">
        <f t="array" ref="M331">IFERROR(_xlfn.IFS(G331&lt;=0.65,-50,G331&lt;=0.75,-25,G331&lt;=0.85,25,G331&lt;=0.95,50,G331&lt;=1.05,75,G331&lt;=1.15,100,G331&gt;1.15,125),"")</f>
        <v>75</v>
      </c>
    </row>
    <row r="332" spans="1:13" x14ac:dyDescent="0.2">
      <c r="A332" s="29">
        <v>294</v>
      </c>
      <c r="B332" s="29" t="s">
        <v>2264</v>
      </c>
      <c r="C332" s="29">
        <v>1.0569999999999999</v>
      </c>
      <c r="D332" s="29">
        <v>0.98899999999999999</v>
      </c>
      <c r="E332" s="29">
        <v>1.0609999999999999</v>
      </c>
      <c r="F332" s="29" t="s">
        <v>1992</v>
      </c>
      <c r="G332" s="29">
        <v>1.07</v>
      </c>
      <c r="H332" s="29">
        <v>0.98899999999999999</v>
      </c>
      <c r="K332" s="29" cm="1">
        <f t="array" ref="K332">IFERROR(_xlfn.IFS(C332&lt;=0.65,-50,C332&lt;=0.75,-25,C332&lt;=0.85,25,C332&lt;=0.95,50,C332&lt;=1.05,75,C332&lt;=1.15,100,C332&gt;1.15,125),"")</f>
        <v>100</v>
      </c>
      <c r="L332" s="29" cm="1">
        <f t="array" ref="L332">IFERROR(_xlfn.IFS(F332&lt;=0.65,-50,F332&lt;=0.75,-25,F332&lt;=0.85,25,F332&lt;=0.95,50,F332&lt;=1.05,75,F332&lt;=1.15,100,F332&gt;1.15,125),"")</f>
        <v>125</v>
      </c>
      <c r="M332" s="29" cm="1">
        <f t="array" ref="M332">IFERROR(_xlfn.IFS(G332&lt;=0.65,-50,G332&lt;=0.75,-25,G332&lt;=0.85,25,G332&lt;=0.95,50,G332&lt;=1.05,75,G332&lt;=1.15,100,G332&gt;1.15,125),"")</f>
        <v>100</v>
      </c>
    </row>
    <row r="333" spans="1:13" x14ac:dyDescent="0.2">
      <c r="A333" s="29">
        <v>295</v>
      </c>
      <c r="B333" s="29" t="s">
        <v>2265</v>
      </c>
      <c r="C333" s="29">
        <v>1.0569999999999999</v>
      </c>
      <c r="D333" s="29">
        <v>1.1120000000000001</v>
      </c>
      <c r="E333" s="29">
        <v>0.99199999999999999</v>
      </c>
      <c r="F333" s="29" t="s">
        <v>2002</v>
      </c>
      <c r="G333" s="29">
        <v>1.0620000000000001</v>
      </c>
      <c r="H333" s="29">
        <v>0.875</v>
      </c>
      <c r="K333" s="29" cm="1">
        <f t="array" ref="K333">IFERROR(_xlfn.IFS(C333&lt;=0.65,-50,C333&lt;=0.75,-25,C333&lt;=0.85,25,C333&lt;=0.95,50,C333&lt;=1.05,75,C333&lt;=1.15,100,C333&gt;1.15,125),"")</f>
        <v>100</v>
      </c>
      <c r="L333" s="29" cm="1">
        <f t="array" ref="L333">IFERROR(_xlfn.IFS(F333&lt;=0.65,-50,F333&lt;=0.75,-25,F333&lt;=0.85,25,F333&lt;=0.95,50,F333&lt;=1.05,75,F333&lt;=1.15,100,F333&gt;1.15,125),"")</f>
        <v>125</v>
      </c>
      <c r="M333" s="29" cm="1">
        <f t="array" ref="M333">IFERROR(_xlfn.IFS(G333&lt;=0.65,-50,G333&lt;=0.75,-25,G333&lt;=0.85,25,G333&lt;=0.95,50,G333&lt;=1.05,75,G333&lt;=1.15,100,G333&gt;1.15,125),"")</f>
        <v>100</v>
      </c>
    </row>
    <row r="334" spans="1:13" x14ac:dyDescent="0.2">
      <c r="A334" s="29">
        <v>296</v>
      </c>
      <c r="B334" s="29" t="s">
        <v>2267</v>
      </c>
      <c r="C334" s="29">
        <v>1.0580000000000001</v>
      </c>
      <c r="D334" s="29">
        <v>1.083</v>
      </c>
      <c r="E334" s="29">
        <v>1.046</v>
      </c>
      <c r="F334" s="29" t="s">
        <v>2043</v>
      </c>
      <c r="G334" s="29">
        <v>1.1180000000000001</v>
      </c>
      <c r="H334" s="29">
        <v>1.1040000000000001</v>
      </c>
      <c r="K334" s="29" cm="1">
        <f t="array" ref="K334">IFERROR(_xlfn.IFS(C334&lt;=0.65,-50,C334&lt;=0.75,-25,C334&lt;=0.85,25,C334&lt;=0.95,50,C334&lt;=1.05,75,C334&lt;=1.15,100,C334&gt;1.15,125),"")</f>
        <v>100</v>
      </c>
      <c r="L334" s="29" cm="1">
        <f t="array" ref="L334">IFERROR(_xlfn.IFS(F334&lt;=0.65,-50,F334&lt;=0.75,-25,F334&lt;=0.85,25,F334&lt;=0.95,50,F334&lt;=1.05,75,F334&lt;=1.15,100,F334&gt;1.15,125),"")</f>
        <v>125</v>
      </c>
      <c r="M334" s="29" cm="1">
        <f t="array" ref="M334">IFERROR(_xlfn.IFS(G334&lt;=0.65,-50,G334&lt;=0.75,-25,G334&lt;=0.85,25,G334&lt;=0.95,50,G334&lt;=1.05,75,G334&lt;=1.15,100,G334&gt;1.15,125),"")</f>
        <v>100</v>
      </c>
    </row>
    <row r="335" spans="1:13" x14ac:dyDescent="0.2">
      <c r="A335" s="29">
        <v>297</v>
      </c>
      <c r="B335" s="29" t="s">
        <v>2269</v>
      </c>
      <c r="C335" s="29">
        <v>1.0620000000000001</v>
      </c>
      <c r="D335" s="29">
        <v>1.109</v>
      </c>
      <c r="E335" s="29">
        <v>1.006</v>
      </c>
      <c r="F335" s="29" t="s">
        <v>2079</v>
      </c>
      <c r="G335" s="29">
        <v>1.1220000000000001</v>
      </c>
      <c r="H335" s="29">
        <v>1.151</v>
      </c>
      <c r="K335" s="29" cm="1">
        <f t="array" ref="K335">IFERROR(_xlfn.IFS(C335&lt;=0.65,-50,C335&lt;=0.75,-25,C335&lt;=0.85,25,C335&lt;=0.95,50,C335&lt;=1.05,75,C335&lt;=1.15,100,C335&gt;1.15,125),"")</f>
        <v>100</v>
      </c>
      <c r="L335" s="29" cm="1">
        <f t="array" ref="L335">IFERROR(_xlfn.IFS(F335&lt;=0.65,-50,F335&lt;=0.75,-25,F335&lt;=0.85,25,F335&lt;=0.95,50,F335&lt;=1.05,75,F335&lt;=1.15,100,F335&gt;1.15,125),"")</f>
        <v>125</v>
      </c>
      <c r="M335" s="29" cm="1">
        <f t="array" ref="M335">IFERROR(_xlfn.IFS(G335&lt;=0.65,-50,G335&lt;=0.75,-25,G335&lt;=0.85,25,G335&lt;=0.95,50,G335&lt;=1.05,75,G335&lt;=1.15,100,G335&gt;1.15,125),"")</f>
        <v>100</v>
      </c>
    </row>
    <row r="336" spans="1:13" x14ac:dyDescent="0.2">
      <c r="A336" s="29">
        <v>298</v>
      </c>
      <c r="B336" s="29" t="s">
        <v>2270</v>
      </c>
      <c r="C336" s="29">
        <v>1.0629999999999999</v>
      </c>
      <c r="D336" s="29">
        <v>1.0289999999999999</v>
      </c>
      <c r="E336" s="29">
        <v>1.083</v>
      </c>
      <c r="F336" s="29" t="s">
        <v>2049</v>
      </c>
      <c r="G336" s="29">
        <v>1.077</v>
      </c>
      <c r="H336" s="29">
        <v>0.99299999999999999</v>
      </c>
      <c r="K336" s="29" cm="1">
        <f t="array" ref="K336">IFERROR(_xlfn.IFS(C336&lt;=0.65,-50,C336&lt;=0.75,-25,C336&lt;=0.85,25,C336&lt;=0.95,50,C336&lt;=1.05,75,C336&lt;=1.15,100,C336&gt;1.15,125),"")</f>
        <v>100</v>
      </c>
      <c r="L336" s="29" cm="1">
        <f t="array" ref="L336">IFERROR(_xlfn.IFS(F336&lt;=0.65,-50,F336&lt;=0.75,-25,F336&lt;=0.85,25,F336&lt;=0.95,50,F336&lt;=1.05,75,F336&lt;=1.15,100,F336&gt;1.15,125),"")</f>
        <v>125</v>
      </c>
      <c r="M336" s="29" cm="1">
        <f t="array" ref="M336">IFERROR(_xlfn.IFS(G336&lt;=0.65,-50,G336&lt;=0.75,-25,G336&lt;=0.85,25,G336&lt;=0.95,50,G336&lt;=1.05,75,G336&lt;=1.15,100,G336&gt;1.15,125),"")</f>
        <v>100</v>
      </c>
    </row>
    <row r="337" spans="1:13" x14ac:dyDescent="0.2">
      <c r="A337" s="29">
        <v>299</v>
      </c>
      <c r="B337" s="29" t="s">
        <v>2272</v>
      </c>
      <c r="C337" s="29">
        <v>1.0649999999999999</v>
      </c>
      <c r="D337" s="29">
        <v>1.0900000000000001</v>
      </c>
      <c r="E337" s="29">
        <v>0.92800000000000005</v>
      </c>
      <c r="F337" s="29" t="s">
        <v>2043</v>
      </c>
      <c r="G337" s="29">
        <v>1.103</v>
      </c>
      <c r="H337" s="29">
        <v>0.95199999999999996</v>
      </c>
      <c r="K337" s="29" cm="1">
        <f t="array" ref="K337">IFERROR(_xlfn.IFS(C337&lt;=0.65,-50,C337&lt;=0.75,-25,C337&lt;=0.85,25,C337&lt;=0.95,50,C337&lt;=1.05,75,C337&lt;=1.15,100,C337&gt;1.15,125),"")</f>
        <v>100</v>
      </c>
      <c r="L337" s="29" cm="1">
        <f t="array" ref="L337">IFERROR(_xlfn.IFS(F337&lt;=0.65,-50,F337&lt;=0.75,-25,F337&lt;=0.85,25,F337&lt;=0.95,50,F337&lt;=1.05,75,F337&lt;=1.15,100,F337&gt;1.15,125),"")</f>
        <v>125</v>
      </c>
      <c r="M337" s="29" cm="1">
        <f t="array" ref="M337">IFERROR(_xlfn.IFS(G337&lt;=0.65,-50,G337&lt;=0.75,-25,G337&lt;=0.85,25,G337&lt;=0.95,50,G337&lt;=1.05,75,G337&lt;=1.15,100,G337&gt;1.15,125),"")</f>
        <v>100</v>
      </c>
    </row>
    <row r="338" spans="1:13" x14ac:dyDescent="0.2">
      <c r="A338" s="29">
        <v>300</v>
      </c>
      <c r="B338" s="29" t="s">
        <v>2244</v>
      </c>
      <c r="C338" s="29">
        <v>1.0649999999999999</v>
      </c>
      <c r="D338" s="29">
        <v>1.2090000000000001</v>
      </c>
      <c r="E338" s="29">
        <v>1.2949999999999999</v>
      </c>
      <c r="F338" s="29" t="s">
        <v>2230</v>
      </c>
      <c r="G338" s="29">
        <v>1.099</v>
      </c>
      <c r="H338" s="29">
        <v>0.97599999999999998</v>
      </c>
      <c r="K338" s="29" cm="1">
        <f t="array" ref="K338">IFERROR(_xlfn.IFS(C338&lt;=0.65,-50,C338&lt;=0.75,-25,C338&lt;=0.85,25,C338&lt;=0.95,50,C338&lt;=1.05,75,C338&lt;=1.15,100,C338&gt;1.15,125),"")</f>
        <v>100</v>
      </c>
      <c r="L338" s="29" cm="1">
        <f t="array" ref="L338">IFERROR(_xlfn.IFS(F338&lt;=0.65,-50,F338&lt;=0.75,-25,F338&lt;=0.85,25,F338&lt;=0.95,50,F338&lt;=1.05,75,F338&lt;=1.15,100,F338&gt;1.15,125),"")</f>
        <v>125</v>
      </c>
      <c r="M338" s="29" cm="1">
        <f t="array" ref="M338">IFERROR(_xlfn.IFS(G338&lt;=0.65,-50,G338&lt;=0.75,-25,G338&lt;=0.85,25,G338&lt;=0.95,50,G338&lt;=1.05,75,G338&lt;=1.15,100,G338&gt;1.15,125),"")</f>
        <v>100</v>
      </c>
    </row>
    <row r="339" spans="1:13" x14ac:dyDescent="0.2">
      <c r="A339" s="29">
        <v>301</v>
      </c>
      <c r="B339" s="29" t="s">
        <v>2273</v>
      </c>
      <c r="C339" s="29">
        <v>1.0669999999999999</v>
      </c>
      <c r="D339" s="29">
        <v>1.046</v>
      </c>
      <c r="E339" s="29">
        <v>0.93300000000000005</v>
      </c>
      <c r="F339" s="29" t="s">
        <v>1943</v>
      </c>
      <c r="G339" s="29">
        <v>1.103</v>
      </c>
      <c r="H339" s="29">
        <v>1.0089999999999999</v>
      </c>
      <c r="K339" s="29" cm="1">
        <f t="array" ref="K339">IFERROR(_xlfn.IFS(C339&lt;=0.65,-50,C339&lt;=0.75,-25,C339&lt;=0.85,25,C339&lt;=0.95,50,C339&lt;=1.05,75,C339&lt;=1.15,100,C339&gt;1.15,125),"")</f>
        <v>100</v>
      </c>
      <c r="L339" s="29" cm="1">
        <f t="array" ref="L339">IFERROR(_xlfn.IFS(F339&lt;=0.65,-50,F339&lt;=0.75,-25,F339&lt;=0.85,25,F339&lt;=0.95,50,F339&lt;=1.05,75,F339&lt;=1.15,100,F339&gt;1.15,125),"")</f>
        <v>125</v>
      </c>
      <c r="M339" s="29" cm="1">
        <f t="array" ref="M339">IFERROR(_xlfn.IFS(G339&lt;=0.65,-50,G339&lt;=0.75,-25,G339&lt;=0.85,25,G339&lt;=0.95,50,G339&lt;=1.05,75,G339&lt;=1.15,100,G339&gt;1.15,125),"")</f>
        <v>100</v>
      </c>
    </row>
    <row r="340" spans="1:13" x14ac:dyDescent="0.2">
      <c r="A340" s="29">
        <v>302</v>
      </c>
      <c r="B340" s="29" t="s">
        <v>2276</v>
      </c>
      <c r="C340" s="29">
        <v>1.069</v>
      </c>
      <c r="D340" s="29">
        <v>1.07</v>
      </c>
      <c r="E340" s="29">
        <v>1.0920000000000001</v>
      </c>
      <c r="F340" s="29" t="s">
        <v>1965</v>
      </c>
      <c r="G340" s="29">
        <v>1.1259999999999999</v>
      </c>
      <c r="H340" s="29">
        <v>0.98199999999999998</v>
      </c>
      <c r="K340" s="29" cm="1">
        <f t="array" ref="K340">IFERROR(_xlfn.IFS(C340&lt;=0.65,-50,C340&lt;=0.75,-25,C340&lt;=0.85,25,C340&lt;=0.95,50,C340&lt;=1.05,75,C340&lt;=1.15,100,C340&gt;1.15,125),"")</f>
        <v>100</v>
      </c>
      <c r="L340" s="29" cm="1">
        <f t="array" ref="L340">IFERROR(_xlfn.IFS(F340&lt;=0.65,-50,F340&lt;=0.75,-25,F340&lt;=0.85,25,F340&lt;=0.95,50,F340&lt;=1.05,75,F340&lt;=1.15,100,F340&gt;1.15,125),"")</f>
        <v>125</v>
      </c>
      <c r="M340" s="29" cm="1">
        <f t="array" ref="M340">IFERROR(_xlfn.IFS(G340&lt;=0.65,-50,G340&lt;=0.75,-25,G340&lt;=0.85,25,G340&lt;=0.95,50,G340&lt;=1.05,75,G340&lt;=1.15,100,G340&gt;1.15,125),"")</f>
        <v>100</v>
      </c>
    </row>
    <row r="341" spans="1:13" x14ac:dyDescent="0.2">
      <c r="A341" s="29">
        <v>303</v>
      </c>
      <c r="B341" s="29" t="s">
        <v>2275</v>
      </c>
      <c r="C341" s="29">
        <v>1.069</v>
      </c>
      <c r="D341" s="29">
        <v>1.1319999999999999</v>
      </c>
      <c r="E341" s="29">
        <v>1.08</v>
      </c>
      <c r="F341" s="29" t="s">
        <v>2348</v>
      </c>
      <c r="G341" s="29">
        <v>1.0820000000000001</v>
      </c>
      <c r="H341" s="29">
        <v>1.0589999999999999</v>
      </c>
      <c r="K341" s="29" cm="1">
        <f t="array" ref="K341">IFERROR(_xlfn.IFS(C341&lt;=0.65,-50,C341&lt;=0.75,-25,C341&lt;=0.85,25,C341&lt;=0.95,50,C341&lt;=1.05,75,C341&lt;=1.15,100,C341&gt;1.15,125),"")</f>
        <v>100</v>
      </c>
      <c r="L341" s="29" cm="1">
        <f t="array" ref="L341">IFERROR(_xlfn.IFS(F341&lt;=0.65,-50,F341&lt;=0.75,-25,F341&lt;=0.85,25,F341&lt;=0.95,50,F341&lt;=1.05,75,F341&lt;=1.15,100,F341&gt;1.15,125),"")</f>
        <v>125</v>
      </c>
      <c r="M341" s="29" cm="1">
        <f t="array" ref="M341">IFERROR(_xlfn.IFS(G341&lt;=0.65,-50,G341&lt;=0.75,-25,G341&lt;=0.85,25,G341&lt;=0.95,50,G341&lt;=1.05,75,G341&lt;=1.15,100,G341&gt;1.15,125),"")</f>
        <v>100</v>
      </c>
    </row>
    <row r="342" spans="1:13" x14ac:dyDescent="0.2">
      <c r="A342" s="29">
        <v>304</v>
      </c>
      <c r="B342" s="29" t="s">
        <v>2277</v>
      </c>
      <c r="C342" s="29">
        <v>1.07</v>
      </c>
      <c r="D342" s="29">
        <v>1.081</v>
      </c>
      <c r="E342" s="29">
        <v>0.97199999999999998</v>
      </c>
      <c r="F342" s="29" t="s">
        <v>2118</v>
      </c>
      <c r="G342" s="29">
        <v>1.1379999999999999</v>
      </c>
      <c r="H342" s="29">
        <v>1.109</v>
      </c>
      <c r="K342" s="29" cm="1">
        <f t="array" ref="K342">IFERROR(_xlfn.IFS(C342&lt;=0.65,-50,C342&lt;=0.75,-25,C342&lt;=0.85,25,C342&lt;=0.95,50,C342&lt;=1.05,75,C342&lt;=1.15,100,C342&gt;1.15,125),"")</f>
        <v>100</v>
      </c>
      <c r="L342" s="29" cm="1">
        <f t="array" ref="L342">IFERROR(_xlfn.IFS(F342&lt;=0.65,-50,F342&lt;=0.75,-25,F342&lt;=0.85,25,F342&lt;=0.95,50,F342&lt;=1.05,75,F342&lt;=1.15,100,F342&gt;1.15,125),"")</f>
        <v>125</v>
      </c>
      <c r="M342" s="29" cm="1">
        <f t="array" ref="M342">IFERROR(_xlfn.IFS(G342&lt;=0.65,-50,G342&lt;=0.75,-25,G342&lt;=0.85,25,G342&lt;=0.95,50,G342&lt;=1.05,75,G342&lt;=1.15,100,G342&gt;1.15,125),"")</f>
        <v>100</v>
      </c>
    </row>
    <row r="343" spans="1:13" x14ac:dyDescent="0.2">
      <c r="A343" s="29">
        <v>305</v>
      </c>
      <c r="B343" s="29" t="s">
        <v>2278</v>
      </c>
      <c r="C343" s="29">
        <v>1.07</v>
      </c>
      <c r="D343" s="29">
        <v>1.2</v>
      </c>
      <c r="E343" s="29">
        <v>1.0860000000000001</v>
      </c>
      <c r="F343" s="29" t="s">
        <v>2179</v>
      </c>
      <c r="G343" s="29">
        <v>1.119</v>
      </c>
      <c r="H343" s="29">
        <v>1.024</v>
      </c>
      <c r="K343" s="29" cm="1">
        <f t="array" ref="K343">IFERROR(_xlfn.IFS(C343&lt;=0.65,-50,C343&lt;=0.75,-25,C343&lt;=0.85,25,C343&lt;=0.95,50,C343&lt;=1.05,75,C343&lt;=1.15,100,C343&gt;1.15,125),"")</f>
        <v>100</v>
      </c>
      <c r="L343" s="29" cm="1">
        <f t="array" ref="L343">IFERROR(_xlfn.IFS(F343&lt;=0.65,-50,F343&lt;=0.75,-25,F343&lt;=0.85,25,F343&lt;=0.95,50,F343&lt;=1.05,75,F343&lt;=1.15,100,F343&gt;1.15,125),"")</f>
        <v>125</v>
      </c>
      <c r="M343" s="29" cm="1">
        <f t="array" ref="M343">IFERROR(_xlfn.IFS(G343&lt;=0.65,-50,G343&lt;=0.75,-25,G343&lt;=0.85,25,G343&lt;=0.95,50,G343&lt;=1.05,75,G343&lt;=1.15,100,G343&gt;1.15,125),"")</f>
        <v>100</v>
      </c>
    </row>
    <row r="344" spans="1:13" x14ac:dyDescent="0.2">
      <c r="A344" s="29">
        <v>306</v>
      </c>
      <c r="B344" s="29" t="s">
        <v>2280</v>
      </c>
      <c r="C344" s="29">
        <v>1.071</v>
      </c>
      <c r="D344" s="29">
        <v>1.236</v>
      </c>
      <c r="E344" s="29">
        <v>1.1519999999999999</v>
      </c>
      <c r="F344" s="29" t="s">
        <v>2281</v>
      </c>
      <c r="G344" s="29">
        <v>1.052</v>
      </c>
      <c r="H344" s="29">
        <v>0.97299999999999998</v>
      </c>
      <c r="K344" s="29" cm="1">
        <f t="array" ref="K344">IFERROR(_xlfn.IFS(C344&lt;=0.65,-50,C344&lt;=0.75,-25,C344&lt;=0.85,25,C344&lt;=0.95,50,C344&lt;=1.05,75,C344&lt;=1.15,100,C344&gt;1.15,125),"")</f>
        <v>100</v>
      </c>
      <c r="L344" s="29" cm="1">
        <f t="array" ref="L344">IFERROR(_xlfn.IFS(F344&lt;=0.65,-50,F344&lt;=0.75,-25,F344&lt;=0.85,25,F344&lt;=0.95,50,F344&lt;=1.05,75,F344&lt;=1.15,100,F344&gt;1.15,125),"")</f>
        <v>125</v>
      </c>
      <c r="M344" s="29" cm="1">
        <f t="array" ref="M344">IFERROR(_xlfn.IFS(G344&lt;=0.65,-50,G344&lt;=0.75,-25,G344&lt;=0.85,25,G344&lt;=0.95,50,G344&lt;=1.05,75,G344&lt;=1.15,100,G344&gt;1.15,125),"")</f>
        <v>100</v>
      </c>
    </row>
    <row r="345" spans="1:13" x14ac:dyDescent="0.2">
      <c r="A345" s="29">
        <v>307</v>
      </c>
      <c r="B345" s="29" t="s">
        <v>2274</v>
      </c>
      <c r="C345" s="29">
        <v>1.0720000000000001</v>
      </c>
      <c r="D345" s="29">
        <v>1</v>
      </c>
      <c r="E345" s="29">
        <v>1.1140000000000001</v>
      </c>
      <c r="F345" s="29" t="s">
        <v>1862</v>
      </c>
      <c r="G345" s="29">
        <v>1.0720000000000001</v>
      </c>
      <c r="H345" s="29">
        <v>1.1200000000000001</v>
      </c>
      <c r="K345" s="29" cm="1">
        <f t="array" ref="K345">IFERROR(_xlfn.IFS(C345&lt;=0.65,-50,C345&lt;=0.75,-25,C345&lt;=0.85,25,C345&lt;=0.95,50,C345&lt;=1.05,75,C345&lt;=1.15,100,C345&gt;1.15,125),"")</f>
        <v>100</v>
      </c>
      <c r="L345" s="29" cm="1">
        <f t="array" ref="L345">IFERROR(_xlfn.IFS(F345&lt;=0.65,-50,F345&lt;=0.75,-25,F345&lt;=0.85,25,F345&lt;=0.95,50,F345&lt;=1.05,75,F345&lt;=1.15,100,F345&gt;1.15,125),"")</f>
        <v>125</v>
      </c>
      <c r="M345" s="29" cm="1">
        <f t="array" ref="M345">IFERROR(_xlfn.IFS(G345&lt;=0.65,-50,G345&lt;=0.75,-25,G345&lt;=0.85,25,G345&lt;=0.95,50,G345&lt;=1.05,75,G345&lt;=1.15,100,G345&gt;1.15,125),"")</f>
        <v>100</v>
      </c>
    </row>
    <row r="346" spans="1:13" x14ac:dyDescent="0.2">
      <c r="A346" s="29">
        <v>308</v>
      </c>
      <c r="B346" s="29" t="s">
        <v>2282</v>
      </c>
      <c r="C346" s="29">
        <v>1.0740000000000001</v>
      </c>
      <c r="D346" s="29">
        <v>1.02</v>
      </c>
      <c r="E346" s="29">
        <v>1.018</v>
      </c>
      <c r="F346" s="29" t="s">
        <v>2283</v>
      </c>
      <c r="G346" s="29">
        <v>1.0980000000000001</v>
      </c>
      <c r="H346" s="29">
        <v>1.0780000000000001</v>
      </c>
      <c r="K346" s="29" cm="1">
        <f t="array" ref="K346">IFERROR(_xlfn.IFS(C346&lt;=0.65,-50,C346&lt;=0.75,-25,C346&lt;=0.85,25,C346&lt;=0.95,50,C346&lt;=1.05,75,C346&lt;=1.15,100,C346&gt;1.15,125),"")</f>
        <v>100</v>
      </c>
      <c r="L346" s="29" cm="1">
        <f t="array" ref="L346">IFERROR(_xlfn.IFS(F346&lt;=0.65,-50,F346&lt;=0.75,-25,F346&lt;=0.85,25,F346&lt;=0.95,50,F346&lt;=1.05,75,F346&lt;=1.15,100,F346&gt;1.15,125),"")</f>
        <v>125</v>
      </c>
      <c r="M346" s="29" cm="1">
        <f t="array" ref="M346">IFERROR(_xlfn.IFS(G346&lt;=0.65,-50,G346&lt;=0.75,-25,G346&lt;=0.85,25,G346&lt;=0.95,50,G346&lt;=1.05,75,G346&lt;=1.15,100,G346&gt;1.15,125),"")</f>
        <v>100</v>
      </c>
    </row>
    <row r="347" spans="1:13" x14ac:dyDescent="0.2">
      <c r="A347" s="29">
        <v>309</v>
      </c>
      <c r="B347" s="29" t="s">
        <v>2284</v>
      </c>
      <c r="C347" s="29">
        <v>1.075</v>
      </c>
      <c r="D347" s="29">
        <v>1.2</v>
      </c>
      <c r="E347" s="29">
        <v>1.177</v>
      </c>
      <c r="F347" s="29" t="s">
        <v>2052</v>
      </c>
      <c r="G347" s="29">
        <v>1.1120000000000001</v>
      </c>
      <c r="H347" s="29">
        <v>1.018</v>
      </c>
      <c r="K347" s="29" cm="1">
        <f t="array" ref="K347">IFERROR(_xlfn.IFS(C347&lt;=0.65,-50,C347&lt;=0.75,-25,C347&lt;=0.85,25,C347&lt;=0.95,50,C347&lt;=1.05,75,C347&lt;=1.15,100,C347&gt;1.15,125),"")</f>
        <v>100</v>
      </c>
      <c r="L347" s="29" cm="1">
        <f t="array" ref="L347">IFERROR(_xlfn.IFS(F347&lt;=0.65,-50,F347&lt;=0.75,-25,F347&lt;=0.85,25,F347&lt;=0.95,50,F347&lt;=1.05,75,F347&lt;=1.15,100,F347&gt;1.15,125),"")</f>
        <v>125</v>
      </c>
      <c r="M347" s="29" cm="1">
        <f t="array" ref="M347">IFERROR(_xlfn.IFS(G347&lt;=0.65,-50,G347&lt;=0.75,-25,G347&lt;=0.85,25,G347&lt;=0.95,50,G347&lt;=1.05,75,G347&lt;=1.15,100,G347&gt;1.15,125),"")</f>
        <v>100</v>
      </c>
    </row>
    <row r="348" spans="1:13" x14ac:dyDescent="0.2">
      <c r="A348" s="29">
        <v>310</v>
      </c>
      <c r="B348" s="29" t="s">
        <v>2285</v>
      </c>
      <c r="C348" s="29">
        <v>1.077</v>
      </c>
      <c r="D348" s="29">
        <v>0.998</v>
      </c>
      <c r="E348" s="29">
        <v>1.075</v>
      </c>
      <c r="F348" s="29" t="s">
        <v>2286</v>
      </c>
      <c r="G348" s="29">
        <v>1.0529999999999999</v>
      </c>
      <c r="K348" s="29" cm="1">
        <f t="array" ref="K348">IFERROR(_xlfn.IFS(C348&lt;=0.65,-50,C348&lt;=0.75,-25,C348&lt;=0.85,25,C348&lt;=0.95,50,C348&lt;=1.05,75,C348&lt;=1.15,100,C348&gt;1.15,125),"")</f>
        <v>100</v>
      </c>
      <c r="L348" s="29" cm="1">
        <f t="array" ref="L348">IFERROR(_xlfn.IFS(F348&lt;=0.65,-50,F348&lt;=0.75,-25,F348&lt;=0.85,25,F348&lt;=0.95,50,F348&lt;=1.05,75,F348&lt;=1.15,100,F348&gt;1.15,125),"")</f>
        <v>125</v>
      </c>
      <c r="M348" s="29" cm="1">
        <f t="array" ref="M348">IFERROR(_xlfn.IFS(G348&lt;=0.65,-50,G348&lt;=0.75,-25,G348&lt;=0.85,25,G348&lt;=0.95,50,G348&lt;=1.05,75,G348&lt;=1.15,100,G348&gt;1.15,125),"")</f>
        <v>100</v>
      </c>
    </row>
    <row r="349" spans="1:13" x14ac:dyDescent="0.2">
      <c r="A349" s="29">
        <v>311</v>
      </c>
      <c r="B349" s="29" t="s">
        <v>2287</v>
      </c>
      <c r="C349" s="29">
        <v>1.077</v>
      </c>
      <c r="D349" s="29">
        <v>1.0149999999999999</v>
      </c>
      <c r="E349" s="29">
        <v>0.84199999999999997</v>
      </c>
      <c r="F349" s="29" t="s">
        <v>1941</v>
      </c>
      <c r="G349" s="29">
        <v>1.206</v>
      </c>
      <c r="H349" s="29">
        <v>1.0489999999999999</v>
      </c>
      <c r="K349" s="29" cm="1">
        <f t="array" ref="K349">IFERROR(_xlfn.IFS(C349&lt;=0.65,-50,C349&lt;=0.75,-25,C349&lt;=0.85,25,C349&lt;=0.95,50,C349&lt;=1.05,75,C349&lt;=1.15,100,C349&gt;1.15,125),"")</f>
        <v>100</v>
      </c>
      <c r="L349" s="29" cm="1">
        <f t="array" ref="L349">IFERROR(_xlfn.IFS(F349&lt;=0.65,-50,F349&lt;=0.75,-25,F349&lt;=0.85,25,F349&lt;=0.95,50,F349&lt;=1.05,75,F349&lt;=1.15,100,F349&gt;1.15,125),"")</f>
        <v>125</v>
      </c>
      <c r="M349" s="29" cm="1">
        <f t="array" ref="M349">IFERROR(_xlfn.IFS(G349&lt;=0.65,-50,G349&lt;=0.75,-25,G349&lt;=0.85,25,G349&lt;=0.95,50,G349&lt;=1.05,75,G349&lt;=1.15,100,G349&gt;1.15,125),"")</f>
        <v>125</v>
      </c>
    </row>
    <row r="350" spans="1:13" x14ac:dyDescent="0.2">
      <c r="A350" s="29">
        <v>312</v>
      </c>
      <c r="B350" s="29" t="s">
        <v>2288</v>
      </c>
      <c r="C350" s="29">
        <v>1.077</v>
      </c>
      <c r="D350" s="29">
        <v>1.097</v>
      </c>
      <c r="E350" s="29">
        <v>1.103</v>
      </c>
      <c r="F350" s="29" t="s">
        <v>2084</v>
      </c>
      <c r="G350" s="29">
        <v>1.1140000000000001</v>
      </c>
      <c r="H350" s="29">
        <v>0.95099999999999996</v>
      </c>
      <c r="K350" s="29" cm="1">
        <f t="array" ref="K350">IFERROR(_xlfn.IFS(C350&lt;=0.65,-50,C350&lt;=0.75,-25,C350&lt;=0.85,25,C350&lt;=0.95,50,C350&lt;=1.05,75,C350&lt;=1.15,100,C350&gt;1.15,125),"")</f>
        <v>100</v>
      </c>
      <c r="L350" s="29" cm="1">
        <f t="array" ref="L350">IFERROR(_xlfn.IFS(F350&lt;=0.65,-50,F350&lt;=0.75,-25,F350&lt;=0.85,25,F350&lt;=0.95,50,F350&lt;=1.05,75,F350&lt;=1.15,100,F350&gt;1.15,125),"")</f>
        <v>125</v>
      </c>
      <c r="M350" s="29" cm="1">
        <f t="array" ref="M350">IFERROR(_xlfn.IFS(G350&lt;=0.65,-50,G350&lt;=0.75,-25,G350&lt;=0.85,25,G350&lt;=0.95,50,G350&lt;=1.05,75,G350&lt;=1.15,100,G350&gt;1.15,125),"")</f>
        <v>100</v>
      </c>
    </row>
    <row r="351" spans="1:13" x14ac:dyDescent="0.2">
      <c r="A351" s="29">
        <v>313</v>
      </c>
      <c r="B351" s="29" t="s">
        <v>2299</v>
      </c>
      <c r="C351" s="29">
        <v>1.0780000000000001</v>
      </c>
      <c r="D351" s="29">
        <v>0.92900000000000005</v>
      </c>
      <c r="E351" s="29">
        <v>0.91900000000000004</v>
      </c>
      <c r="F351" s="29" t="s">
        <v>2376</v>
      </c>
      <c r="G351" s="29">
        <v>1.115</v>
      </c>
      <c r="H351" s="29">
        <v>1.0249999999999999</v>
      </c>
      <c r="K351" s="29" cm="1">
        <f t="array" ref="K351">IFERROR(_xlfn.IFS(C351&lt;=0.65,-50,C351&lt;=0.75,-25,C351&lt;=0.85,25,C351&lt;=0.95,50,C351&lt;=1.05,75,C351&lt;=1.15,100,C351&gt;1.15,125),"")</f>
        <v>100</v>
      </c>
      <c r="L351" s="29" cm="1">
        <f t="array" ref="L351">IFERROR(_xlfn.IFS(F351&lt;=0.65,-50,F351&lt;=0.75,-25,F351&lt;=0.85,25,F351&lt;=0.95,50,F351&lt;=1.05,75,F351&lt;=1.15,100,F351&gt;1.15,125),"")</f>
        <v>125</v>
      </c>
      <c r="M351" s="29" cm="1">
        <f t="array" ref="M351">IFERROR(_xlfn.IFS(G351&lt;=0.65,-50,G351&lt;=0.75,-25,G351&lt;=0.85,25,G351&lt;=0.95,50,G351&lt;=1.05,75,G351&lt;=1.15,100,G351&gt;1.15,125),"")</f>
        <v>100</v>
      </c>
    </row>
    <row r="352" spans="1:13" x14ac:dyDescent="0.2">
      <c r="A352" s="29">
        <v>314</v>
      </c>
      <c r="B352" s="29" t="s">
        <v>2268</v>
      </c>
      <c r="C352" s="29">
        <v>1.079</v>
      </c>
      <c r="D352" s="29">
        <v>1.1359999999999999</v>
      </c>
      <c r="E352" s="29">
        <v>1.288</v>
      </c>
      <c r="F352" s="29" t="s">
        <v>2158</v>
      </c>
      <c r="G352" s="29">
        <v>1.0920000000000001</v>
      </c>
      <c r="H352" s="29">
        <v>1.073</v>
      </c>
      <c r="K352" s="29" cm="1">
        <f t="array" ref="K352">IFERROR(_xlfn.IFS(C352&lt;=0.65,-50,C352&lt;=0.75,-25,C352&lt;=0.85,25,C352&lt;=0.95,50,C352&lt;=1.05,75,C352&lt;=1.15,100,C352&gt;1.15,125),"")</f>
        <v>100</v>
      </c>
      <c r="L352" s="29" cm="1">
        <f t="array" ref="L352">IFERROR(_xlfn.IFS(F352&lt;=0.65,-50,F352&lt;=0.75,-25,F352&lt;=0.85,25,F352&lt;=0.95,50,F352&lt;=1.05,75,F352&lt;=1.15,100,F352&gt;1.15,125),"")</f>
        <v>125</v>
      </c>
      <c r="M352" s="29" cm="1">
        <f t="array" ref="M352">IFERROR(_xlfn.IFS(G352&lt;=0.65,-50,G352&lt;=0.75,-25,G352&lt;=0.85,25,G352&lt;=0.95,50,G352&lt;=1.05,75,G352&lt;=1.15,100,G352&gt;1.15,125),"")</f>
        <v>100</v>
      </c>
    </row>
    <row r="353" spans="1:13" x14ac:dyDescent="0.2">
      <c r="A353" s="29">
        <v>315</v>
      </c>
      <c r="B353" s="29" t="s">
        <v>2279</v>
      </c>
      <c r="C353" s="29">
        <v>1.079</v>
      </c>
      <c r="D353" s="29">
        <v>1.0169999999999999</v>
      </c>
      <c r="E353" s="29">
        <v>1.1859999999999999</v>
      </c>
      <c r="F353" s="29" t="s">
        <v>2344</v>
      </c>
      <c r="G353" s="29">
        <v>1.079</v>
      </c>
      <c r="H353" s="29">
        <v>1.06</v>
      </c>
      <c r="K353" s="29" cm="1">
        <f t="array" ref="K353">IFERROR(_xlfn.IFS(C353&lt;=0.65,-50,C353&lt;=0.75,-25,C353&lt;=0.85,25,C353&lt;=0.95,50,C353&lt;=1.05,75,C353&lt;=1.15,100,C353&gt;1.15,125),"")</f>
        <v>100</v>
      </c>
      <c r="L353" s="29" cm="1">
        <f t="array" ref="L353">IFERROR(_xlfn.IFS(F353&lt;=0.65,-50,F353&lt;=0.75,-25,F353&lt;=0.85,25,F353&lt;=0.95,50,F353&lt;=1.05,75,F353&lt;=1.15,100,F353&gt;1.15,125),"")</f>
        <v>125</v>
      </c>
      <c r="M353" s="29" cm="1">
        <f t="array" ref="M353">IFERROR(_xlfn.IFS(G353&lt;=0.65,-50,G353&lt;=0.75,-25,G353&lt;=0.85,25,G353&lt;=0.95,50,G353&lt;=1.05,75,G353&lt;=1.15,100,G353&gt;1.15,125),"")</f>
        <v>100</v>
      </c>
    </row>
    <row r="354" spans="1:13" x14ac:dyDescent="0.2">
      <c r="A354" s="29">
        <v>316</v>
      </c>
      <c r="B354" s="29" t="s">
        <v>2271</v>
      </c>
      <c r="C354" s="29">
        <v>1.079</v>
      </c>
      <c r="D354" s="29">
        <v>1.155</v>
      </c>
      <c r="E354" s="29">
        <v>1.3049999999999999</v>
      </c>
      <c r="F354" s="29" t="s">
        <v>2221</v>
      </c>
      <c r="G354" s="29">
        <v>1.1279999999999999</v>
      </c>
      <c r="H354" s="29">
        <v>1.006</v>
      </c>
      <c r="K354" s="29" cm="1">
        <f t="array" ref="K354">IFERROR(_xlfn.IFS(C354&lt;=0.65,-50,C354&lt;=0.75,-25,C354&lt;=0.85,25,C354&lt;=0.95,50,C354&lt;=1.05,75,C354&lt;=1.15,100,C354&gt;1.15,125),"")</f>
        <v>100</v>
      </c>
      <c r="L354" s="29" cm="1">
        <f t="array" ref="L354">IFERROR(_xlfn.IFS(F354&lt;=0.65,-50,F354&lt;=0.75,-25,F354&lt;=0.85,25,F354&lt;=0.95,50,F354&lt;=1.05,75,F354&lt;=1.15,100,F354&gt;1.15,125),"")</f>
        <v>125</v>
      </c>
      <c r="M354" s="29" cm="1">
        <f t="array" ref="M354">IFERROR(_xlfn.IFS(G354&lt;=0.65,-50,G354&lt;=0.75,-25,G354&lt;=0.85,25,G354&lt;=0.95,50,G354&lt;=1.05,75,G354&lt;=1.15,100,G354&gt;1.15,125),"")</f>
        <v>100</v>
      </c>
    </row>
    <row r="355" spans="1:13" x14ac:dyDescent="0.2">
      <c r="A355" s="29">
        <v>317</v>
      </c>
      <c r="B355" s="29" t="s">
        <v>2313</v>
      </c>
      <c r="C355" s="29">
        <v>1.0820000000000001</v>
      </c>
      <c r="D355" s="29">
        <v>1.018</v>
      </c>
      <c r="E355" s="29">
        <v>0.91500000000000004</v>
      </c>
      <c r="F355" s="29" t="s">
        <v>2314</v>
      </c>
      <c r="G355" s="29">
        <v>1.101</v>
      </c>
      <c r="H355" s="29">
        <v>1.0569999999999999</v>
      </c>
      <c r="K355" s="29" cm="1">
        <f t="array" ref="K355">IFERROR(_xlfn.IFS(C355&lt;=0.65,-50,C355&lt;=0.75,-25,C355&lt;=0.85,25,C355&lt;=0.95,50,C355&lt;=1.05,75,C355&lt;=1.15,100,C355&gt;1.15,125),"")</f>
        <v>100</v>
      </c>
      <c r="L355" s="29" cm="1">
        <f t="array" ref="L355">IFERROR(_xlfn.IFS(F355&lt;=0.65,-50,F355&lt;=0.75,-25,F355&lt;=0.85,25,F355&lt;=0.95,50,F355&lt;=1.05,75,F355&lt;=1.15,100,F355&gt;1.15,125),"")</f>
        <v>125</v>
      </c>
      <c r="M355" s="29" cm="1">
        <f t="array" ref="M355">IFERROR(_xlfn.IFS(G355&lt;=0.65,-50,G355&lt;=0.75,-25,G355&lt;=0.85,25,G355&lt;=0.95,50,G355&lt;=1.05,75,G355&lt;=1.15,100,G355&gt;1.15,125),"")</f>
        <v>100</v>
      </c>
    </row>
    <row r="356" spans="1:13" x14ac:dyDescent="0.2">
      <c r="A356" s="29">
        <v>318</v>
      </c>
      <c r="B356" s="29" t="s">
        <v>2289</v>
      </c>
      <c r="C356" s="29">
        <v>1.0840000000000001</v>
      </c>
      <c r="D356" s="29">
        <v>1.2390000000000001</v>
      </c>
      <c r="E356" s="29">
        <v>1.2470000000000001</v>
      </c>
      <c r="F356" s="29" t="s">
        <v>2290</v>
      </c>
      <c r="G356" s="29">
        <v>1.19</v>
      </c>
      <c r="H356" s="29">
        <v>1.044</v>
      </c>
      <c r="K356" s="29" cm="1">
        <f t="array" ref="K356">IFERROR(_xlfn.IFS(C356&lt;=0.65,-50,C356&lt;=0.75,-25,C356&lt;=0.85,25,C356&lt;=0.95,50,C356&lt;=1.05,75,C356&lt;=1.15,100,C356&gt;1.15,125),"")</f>
        <v>100</v>
      </c>
      <c r="L356" s="29" cm="1">
        <f t="array" ref="L356">IFERROR(_xlfn.IFS(F356&lt;=0.65,-50,F356&lt;=0.75,-25,F356&lt;=0.85,25,F356&lt;=0.95,50,F356&lt;=1.05,75,F356&lt;=1.15,100,F356&gt;1.15,125),"")</f>
        <v>125</v>
      </c>
      <c r="M356" s="29" cm="1">
        <f t="array" ref="M356">IFERROR(_xlfn.IFS(G356&lt;=0.65,-50,G356&lt;=0.75,-25,G356&lt;=0.85,25,G356&lt;=0.95,50,G356&lt;=1.05,75,G356&lt;=1.15,100,G356&gt;1.15,125),"")</f>
        <v>125</v>
      </c>
    </row>
    <row r="357" spans="1:13" x14ac:dyDescent="0.2">
      <c r="A357" s="29">
        <v>319</v>
      </c>
      <c r="B357" s="29" t="s">
        <v>2291</v>
      </c>
      <c r="C357" s="29">
        <v>1.085</v>
      </c>
      <c r="D357" s="29">
        <v>1.0569999999999999</v>
      </c>
      <c r="E357" s="29">
        <v>0.89700000000000002</v>
      </c>
      <c r="F357" s="29" t="s">
        <v>2290</v>
      </c>
      <c r="G357" s="29">
        <v>1.1160000000000001</v>
      </c>
      <c r="H357" s="29">
        <v>1.0920000000000001</v>
      </c>
      <c r="K357" s="29" cm="1">
        <f t="array" ref="K357">IFERROR(_xlfn.IFS(C357&lt;=0.65,-50,C357&lt;=0.75,-25,C357&lt;=0.85,25,C357&lt;=0.95,50,C357&lt;=1.05,75,C357&lt;=1.15,100,C357&gt;1.15,125),"")</f>
        <v>100</v>
      </c>
      <c r="L357" s="29" cm="1">
        <f t="array" ref="L357">IFERROR(_xlfn.IFS(F357&lt;=0.65,-50,F357&lt;=0.75,-25,F357&lt;=0.85,25,F357&lt;=0.95,50,F357&lt;=1.05,75,F357&lt;=1.15,100,F357&gt;1.15,125),"")</f>
        <v>125</v>
      </c>
      <c r="M357" s="29" cm="1">
        <f t="array" ref="M357">IFERROR(_xlfn.IFS(G357&lt;=0.65,-50,G357&lt;=0.75,-25,G357&lt;=0.85,25,G357&lt;=0.95,50,G357&lt;=1.05,75,G357&lt;=1.15,100,G357&gt;1.15,125),"")</f>
        <v>100</v>
      </c>
    </row>
    <row r="358" spans="1:13" x14ac:dyDescent="0.2">
      <c r="A358" s="29">
        <v>320</v>
      </c>
      <c r="B358" s="29" t="s">
        <v>2292</v>
      </c>
      <c r="C358" s="29">
        <v>1.085</v>
      </c>
      <c r="D358" s="29">
        <v>1.0880000000000001</v>
      </c>
      <c r="E358" s="29">
        <v>0.94599999999999995</v>
      </c>
      <c r="F358" s="29" t="s">
        <v>2261</v>
      </c>
      <c r="G358" s="29">
        <v>1.1259999999999999</v>
      </c>
      <c r="H358" s="29">
        <v>0.997</v>
      </c>
      <c r="K358" s="29" cm="1">
        <f t="array" ref="K358">IFERROR(_xlfn.IFS(C358&lt;=0.65,-50,C358&lt;=0.75,-25,C358&lt;=0.85,25,C358&lt;=0.95,50,C358&lt;=1.05,75,C358&lt;=1.15,100,C358&gt;1.15,125),"")</f>
        <v>100</v>
      </c>
      <c r="L358" s="29" cm="1">
        <f t="array" ref="L358">IFERROR(_xlfn.IFS(F358&lt;=0.65,-50,F358&lt;=0.75,-25,F358&lt;=0.85,25,F358&lt;=0.95,50,F358&lt;=1.05,75,F358&lt;=1.15,100,F358&gt;1.15,125),"")</f>
        <v>125</v>
      </c>
      <c r="M358" s="29" cm="1">
        <f t="array" ref="M358">IFERROR(_xlfn.IFS(G358&lt;=0.65,-50,G358&lt;=0.75,-25,G358&lt;=0.85,25,G358&lt;=0.95,50,G358&lt;=1.05,75,G358&lt;=1.15,100,G358&gt;1.15,125),"")</f>
        <v>100</v>
      </c>
    </row>
    <row r="359" spans="1:13" x14ac:dyDescent="0.2">
      <c r="A359" s="29">
        <v>321</v>
      </c>
      <c r="B359" s="29" t="s">
        <v>2293</v>
      </c>
      <c r="C359" s="29">
        <v>1.087</v>
      </c>
      <c r="D359" s="29">
        <v>1.0489999999999999</v>
      </c>
      <c r="E359" s="29">
        <v>1.101</v>
      </c>
      <c r="F359" s="29" t="s">
        <v>2126</v>
      </c>
      <c r="G359" s="29">
        <v>1.1220000000000001</v>
      </c>
      <c r="H359" s="29">
        <v>0.96699999999999997</v>
      </c>
      <c r="K359" s="29" cm="1">
        <f t="array" ref="K359">IFERROR(_xlfn.IFS(C359&lt;=0.65,-50,C359&lt;=0.75,-25,C359&lt;=0.85,25,C359&lt;=0.95,50,C359&lt;=1.05,75,C359&lt;=1.15,100,C359&gt;1.15,125),"")</f>
        <v>100</v>
      </c>
      <c r="L359" s="29" cm="1">
        <f t="array" ref="L359">IFERROR(_xlfn.IFS(F359&lt;=0.65,-50,F359&lt;=0.75,-25,F359&lt;=0.85,25,F359&lt;=0.95,50,F359&lt;=1.05,75,F359&lt;=1.15,100,F359&gt;1.15,125),"")</f>
        <v>125</v>
      </c>
      <c r="M359" s="29" cm="1">
        <f t="array" ref="M359">IFERROR(_xlfn.IFS(G359&lt;=0.65,-50,G359&lt;=0.75,-25,G359&lt;=0.85,25,G359&lt;=0.95,50,G359&lt;=1.05,75,G359&lt;=1.15,100,G359&gt;1.15,125),"")</f>
        <v>100</v>
      </c>
    </row>
    <row r="360" spans="1:13" x14ac:dyDescent="0.2">
      <c r="A360" s="29">
        <v>322</v>
      </c>
      <c r="B360" s="29" t="s">
        <v>2294</v>
      </c>
      <c r="C360" s="29">
        <v>1.087</v>
      </c>
      <c r="D360" s="29">
        <v>1.034</v>
      </c>
      <c r="E360" s="29">
        <v>0.75900000000000001</v>
      </c>
      <c r="F360" s="29" t="s">
        <v>2295</v>
      </c>
      <c r="G360" s="29">
        <v>1.071</v>
      </c>
      <c r="H360" s="29">
        <v>0.999</v>
      </c>
      <c r="K360" s="29" cm="1">
        <f t="array" ref="K360">IFERROR(_xlfn.IFS(C360&lt;=0.65,-50,C360&lt;=0.75,-25,C360&lt;=0.85,25,C360&lt;=0.95,50,C360&lt;=1.05,75,C360&lt;=1.15,100,C360&gt;1.15,125),"")</f>
        <v>100</v>
      </c>
      <c r="L360" s="29" cm="1">
        <f t="array" ref="L360">IFERROR(_xlfn.IFS(F360&lt;=0.65,-50,F360&lt;=0.75,-25,F360&lt;=0.85,25,F360&lt;=0.95,50,F360&lt;=1.05,75,F360&lt;=1.15,100,F360&gt;1.15,125),"")</f>
        <v>125</v>
      </c>
      <c r="M360" s="29" cm="1">
        <f t="array" ref="M360">IFERROR(_xlfn.IFS(G360&lt;=0.65,-50,G360&lt;=0.75,-25,G360&lt;=0.85,25,G360&lt;=0.95,50,G360&lt;=1.05,75,G360&lt;=1.15,100,G360&gt;1.15,125),"")</f>
        <v>100</v>
      </c>
    </row>
    <row r="361" spans="1:13" x14ac:dyDescent="0.2">
      <c r="A361" s="29">
        <v>323</v>
      </c>
      <c r="B361" s="29" t="s">
        <v>2296</v>
      </c>
      <c r="C361" s="29">
        <v>1.087</v>
      </c>
      <c r="D361" s="29">
        <v>1.0900000000000001</v>
      </c>
      <c r="E361" s="29">
        <v>1.298</v>
      </c>
      <c r="F361" s="29" t="s">
        <v>2297</v>
      </c>
      <c r="G361" s="29">
        <v>1.109</v>
      </c>
      <c r="H361" s="29">
        <v>1.0649999999999999</v>
      </c>
      <c r="K361" s="29" cm="1">
        <f t="array" ref="K361">IFERROR(_xlfn.IFS(C361&lt;=0.65,-50,C361&lt;=0.75,-25,C361&lt;=0.85,25,C361&lt;=0.95,50,C361&lt;=1.05,75,C361&lt;=1.15,100,C361&gt;1.15,125),"")</f>
        <v>100</v>
      </c>
      <c r="L361" s="29" cm="1">
        <f t="array" ref="L361">IFERROR(_xlfn.IFS(F361&lt;=0.65,-50,F361&lt;=0.75,-25,F361&lt;=0.85,25,F361&lt;=0.95,50,F361&lt;=1.05,75,F361&lt;=1.15,100,F361&gt;1.15,125),"")</f>
        <v>125</v>
      </c>
      <c r="M361" s="29" cm="1">
        <f t="array" ref="M361">IFERROR(_xlfn.IFS(G361&lt;=0.65,-50,G361&lt;=0.75,-25,G361&lt;=0.85,25,G361&lt;=0.95,50,G361&lt;=1.05,75,G361&lt;=1.15,100,G361&gt;1.15,125),"")</f>
        <v>100</v>
      </c>
    </row>
    <row r="362" spans="1:13" x14ac:dyDescent="0.2">
      <c r="A362" s="29">
        <v>324</v>
      </c>
      <c r="B362" s="29" t="s">
        <v>2298</v>
      </c>
      <c r="C362" s="29">
        <v>1.0880000000000001</v>
      </c>
      <c r="D362" s="29">
        <v>0.97099999999999997</v>
      </c>
      <c r="E362" s="29">
        <v>1.1439999999999999</v>
      </c>
      <c r="F362" s="29" t="s">
        <v>2088</v>
      </c>
      <c r="G362" s="29">
        <v>1.103</v>
      </c>
      <c r="H362" s="29">
        <v>1.056</v>
      </c>
      <c r="K362" s="29" cm="1">
        <f t="array" ref="K362">IFERROR(_xlfn.IFS(C362&lt;=0.65,-50,C362&lt;=0.75,-25,C362&lt;=0.85,25,C362&lt;=0.95,50,C362&lt;=1.05,75,C362&lt;=1.15,100,C362&gt;1.15,125),"")</f>
        <v>100</v>
      </c>
      <c r="L362" s="29" cm="1">
        <f t="array" ref="L362">IFERROR(_xlfn.IFS(F362&lt;=0.65,-50,F362&lt;=0.75,-25,F362&lt;=0.85,25,F362&lt;=0.95,50,F362&lt;=1.05,75,F362&lt;=1.15,100,F362&gt;1.15,125),"")</f>
        <v>125</v>
      </c>
      <c r="M362" s="29" cm="1">
        <f t="array" ref="M362">IFERROR(_xlfn.IFS(G362&lt;=0.65,-50,G362&lt;=0.75,-25,G362&lt;=0.85,25,G362&lt;=0.95,50,G362&lt;=1.05,75,G362&lt;=1.15,100,G362&gt;1.15,125),"")</f>
        <v>100</v>
      </c>
    </row>
    <row r="363" spans="1:13" x14ac:dyDescent="0.2">
      <c r="A363" s="29">
        <v>325</v>
      </c>
      <c r="B363" s="29" t="s">
        <v>2300</v>
      </c>
      <c r="C363" s="29">
        <v>1.091</v>
      </c>
      <c r="D363" s="29">
        <v>1.123</v>
      </c>
      <c r="E363" s="29">
        <v>1.1000000000000001</v>
      </c>
      <c r="F363" s="29" t="s">
        <v>2301</v>
      </c>
      <c r="G363" s="29">
        <v>1.129</v>
      </c>
      <c r="H363" s="29">
        <v>1.131</v>
      </c>
      <c r="K363" s="29" cm="1">
        <f t="array" ref="K363">IFERROR(_xlfn.IFS(C363&lt;=0.65,-50,C363&lt;=0.75,-25,C363&lt;=0.85,25,C363&lt;=0.95,50,C363&lt;=1.05,75,C363&lt;=1.15,100,C363&gt;1.15,125),"")</f>
        <v>100</v>
      </c>
      <c r="L363" s="29" cm="1">
        <f t="array" ref="L363">IFERROR(_xlfn.IFS(F363&lt;=0.65,-50,F363&lt;=0.75,-25,F363&lt;=0.85,25,F363&lt;=0.95,50,F363&lt;=1.05,75,F363&lt;=1.15,100,F363&gt;1.15,125),"")</f>
        <v>125</v>
      </c>
      <c r="M363" s="29" cm="1">
        <f t="array" ref="M363">IFERROR(_xlfn.IFS(G363&lt;=0.65,-50,G363&lt;=0.75,-25,G363&lt;=0.85,25,G363&lt;=0.95,50,G363&lt;=1.05,75,G363&lt;=1.15,100,G363&gt;1.15,125),"")</f>
        <v>100</v>
      </c>
    </row>
    <row r="364" spans="1:13" x14ac:dyDescent="0.2">
      <c r="A364" s="29">
        <v>326</v>
      </c>
      <c r="B364" s="29" t="s">
        <v>2302</v>
      </c>
      <c r="C364" s="29">
        <v>1.091</v>
      </c>
      <c r="D364" s="29">
        <v>1.0309999999999999</v>
      </c>
      <c r="E364" s="29">
        <v>1.1890000000000001</v>
      </c>
      <c r="F364" s="29" t="s">
        <v>2303</v>
      </c>
      <c r="G364" s="29">
        <v>1.091</v>
      </c>
      <c r="H364" s="29">
        <v>0.92700000000000005</v>
      </c>
      <c r="K364" s="29" cm="1">
        <f t="array" ref="K364">IFERROR(_xlfn.IFS(C364&lt;=0.65,-50,C364&lt;=0.75,-25,C364&lt;=0.85,25,C364&lt;=0.95,50,C364&lt;=1.05,75,C364&lt;=1.15,100,C364&gt;1.15,125),"")</f>
        <v>100</v>
      </c>
      <c r="L364" s="29" cm="1">
        <f t="array" ref="L364">IFERROR(_xlfn.IFS(F364&lt;=0.65,-50,F364&lt;=0.75,-25,F364&lt;=0.85,25,F364&lt;=0.95,50,F364&lt;=1.05,75,F364&lt;=1.15,100,F364&gt;1.15,125),"")</f>
        <v>125</v>
      </c>
      <c r="M364" s="29" cm="1">
        <f t="array" ref="M364">IFERROR(_xlfn.IFS(G364&lt;=0.65,-50,G364&lt;=0.75,-25,G364&lt;=0.85,25,G364&lt;=0.95,50,G364&lt;=1.05,75,G364&lt;=1.15,100,G364&gt;1.15,125),"")</f>
        <v>100</v>
      </c>
    </row>
    <row r="365" spans="1:13" x14ac:dyDescent="0.2">
      <c r="A365" s="29">
        <v>327</v>
      </c>
      <c r="B365" s="29" t="s">
        <v>2304</v>
      </c>
      <c r="C365" s="29">
        <v>1.0920000000000001</v>
      </c>
      <c r="D365" s="29">
        <v>1.0780000000000001</v>
      </c>
      <c r="E365" s="29">
        <v>1.036</v>
      </c>
      <c r="F365" s="29" t="s">
        <v>2305</v>
      </c>
      <c r="G365" s="29">
        <v>1.169</v>
      </c>
      <c r="H365" s="29">
        <v>1.0369999999999999</v>
      </c>
      <c r="K365" s="29" cm="1">
        <f t="array" ref="K365">IFERROR(_xlfn.IFS(C365&lt;=0.65,-50,C365&lt;=0.75,-25,C365&lt;=0.85,25,C365&lt;=0.95,50,C365&lt;=1.05,75,C365&lt;=1.15,100,C365&gt;1.15,125),"")</f>
        <v>100</v>
      </c>
      <c r="L365" s="29" cm="1">
        <f t="array" ref="L365">IFERROR(_xlfn.IFS(F365&lt;=0.65,-50,F365&lt;=0.75,-25,F365&lt;=0.85,25,F365&lt;=0.95,50,F365&lt;=1.05,75,F365&lt;=1.15,100,F365&gt;1.15,125),"")</f>
        <v>125</v>
      </c>
      <c r="M365" s="29" cm="1">
        <f t="array" ref="M365">IFERROR(_xlfn.IFS(G365&lt;=0.65,-50,G365&lt;=0.75,-25,G365&lt;=0.85,25,G365&lt;=0.95,50,G365&lt;=1.05,75,G365&lt;=1.15,100,G365&gt;1.15,125),"")</f>
        <v>125</v>
      </c>
    </row>
    <row r="366" spans="1:13" x14ac:dyDescent="0.2">
      <c r="A366" s="29">
        <v>328</v>
      </c>
      <c r="B366" s="29" t="s">
        <v>2306</v>
      </c>
      <c r="C366" s="29">
        <v>1.0920000000000001</v>
      </c>
      <c r="D366" s="29">
        <v>1.03</v>
      </c>
      <c r="E366" s="29">
        <v>0.89100000000000001</v>
      </c>
      <c r="F366" s="29" t="s">
        <v>2307</v>
      </c>
      <c r="G366" s="29">
        <v>1.0840000000000001</v>
      </c>
      <c r="H366" s="29">
        <v>1.054</v>
      </c>
      <c r="K366" s="29" cm="1">
        <f t="array" ref="K366">IFERROR(_xlfn.IFS(C366&lt;=0.65,-50,C366&lt;=0.75,-25,C366&lt;=0.85,25,C366&lt;=0.95,50,C366&lt;=1.05,75,C366&lt;=1.15,100,C366&gt;1.15,125),"")</f>
        <v>100</v>
      </c>
      <c r="L366" s="29" cm="1">
        <f t="array" ref="L366">IFERROR(_xlfn.IFS(F366&lt;=0.65,-50,F366&lt;=0.75,-25,F366&lt;=0.85,25,F366&lt;=0.95,50,F366&lt;=1.05,75,F366&lt;=1.15,100,F366&gt;1.15,125),"")</f>
        <v>125</v>
      </c>
      <c r="M366" s="29" cm="1">
        <f t="array" ref="M366">IFERROR(_xlfn.IFS(G366&lt;=0.65,-50,G366&lt;=0.75,-25,G366&lt;=0.85,25,G366&lt;=0.95,50,G366&lt;=1.05,75,G366&lt;=1.15,100,G366&gt;1.15,125),"")</f>
        <v>100</v>
      </c>
    </row>
    <row r="367" spans="1:13" x14ac:dyDescent="0.2">
      <c r="A367" s="29">
        <v>329</v>
      </c>
      <c r="B367" s="29" t="s">
        <v>1802</v>
      </c>
      <c r="C367" s="29">
        <v>1.0920000000000001</v>
      </c>
      <c r="D367" s="29">
        <v>1.0369999999999999</v>
      </c>
      <c r="E367" s="29">
        <v>1.141</v>
      </c>
      <c r="F367" s="29" t="s">
        <v>2236</v>
      </c>
      <c r="G367" s="29">
        <v>1.133</v>
      </c>
      <c r="H367" s="29">
        <v>1.071</v>
      </c>
      <c r="K367" s="29" cm="1">
        <f t="array" ref="K367">IFERROR(_xlfn.IFS(C367&lt;=0.65,-50,C367&lt;=0.75,-25,C367&lt;=0.85,25,C367&lt;=0.95,50,C367&lt;=1.05,75,C367&lt;=1.15,100,C367&gt;1.15,125),"")</f>
        <v>100</v>
      </c>
      <c r="L367" s="29" cm="1">
        <f t="array" ref="L367">IFERROR(_xlfn.IFS(F367&lt;=0.65,-50,F367&lt;=0.75,-25,F367&lt;=0.85,25,F367&lt;=0.95,50,F367&lt;=1.05,75,F367&lt;=1.15,100,F367&gt;1.15,125),"")</f>
        <v>125</v>
      </c>
      <c r="M367" s="29" cm="1">
        <f t="array" ref="M367">IFERROR(_xlfn.IFS(G367&lt;=0.65,-50,G367&lt;=0.75,-25,G367&lt;=0.85,25,G367&lt;=0.95,50,G367&lt;=1.05,75,G367&lt;=1.15,100,G367&gt;1.15,125),"")</f>
        <v>100</v>
      </c>
    </row>
    <row r="368" spans="1:13" x14ac:dyDescent="0.2">
      <c r="A368" s="29">
        <v>330</v>
      </c>
      <c r="B368" s="29" t="s">
        <v>2308</v>
      </c>
      <c r="C368" s="29">
        <v>1.0920000000000001</v>
      </c>
      <c r="D368" s="29">
        <v>1.121</v>
      </c>
      <c r="E368" s="29">
        <v>1.0840000000000001</v>
      </c>
      <c r="F368" s="29" t="s">
        <v>2309</v>
      </c>
      <c r="G368" s="29">
        <v>1.0620000000000001</v>
      </c>
      <c r="H368" s="29">
        <v>1.0089999999999999</v>
      </c>
      <c r="K368" s="29" cm="1">
        <f t="array" ref="K368">IFERROR(_xlfn.IFS(C368&lt;=0.65,-50,C368&lt;=0.75,-25,C368&lt;=0.85,25,C368&lt;=0.95,50,C368&lt;=1.05,75,C368&lt;=1.15,100,C368&gt;1.15,125),"")</f>
        <v>100</v>
      </c>
      <c r="L368" s="29" cm="1">
        <f t="array" ref="L368">IFERROR(_xlfn.IFS(F368&lt;=0.65,-50,F368&lt;=0.75,-25,F368&lt;=0.85,25,F368&lt;=0.95,50,F368&lt;=1.05,75,F368&lt;=1.15,100,F368&gt;1.15,125),"")</f>
        <v>125</v>
      </c>
      <c r="M368" s="29" cm="1">
        <f t="array" ref="M368">IFERROR(_xlfn.IFS(G368&lt;=0.65,-50,G368&lt;=0.75,-25,G368&lt;=0.85,25,G368&lt;=0.95,50,G368&lt;=1.05,75,G368&lt;=1.15,100,G368&gt;1.15,125),"")</f>
        <v>100</v>
      </c>
    </row>
    <row r="369" spans="1:13" x14ac:dyDescent="0.2">
      <c r="A369" s="29">
        <v>331</v>
      </c>
      <c r="B369" s="29" t="s">
        <v>2310</v>
      </c>
      <c r="C369" s="29">
        <v>1.095</v>
      </c>
      <c r="D369" s="29">
        <v>1.0680000000000001</v>
      </c>
      <c r="E369" s="29">
        <v>1.044</v>
      </c>
      <c r="F369" s="29" t="s">
        <v>2084</v>
      </c>
      <c r="G369" s="29">
        <v>1.107</v>
      </c>
      <c r="H369" s="29">
        <v>1.0680000000000001</v>
      </c>
      <c r="K369" s="29" cm="1">
        <f t="array" ref="K369">IFERROR(_xlfn.IFS(C369&lt;=0.65,-50,C369&lt;=0.75,-25,C369&lt;=0.85,25,C369&lt;=0.95,50,C369&lt;=1.05,75,C369&lt;=1.15,100,C369&gt;1.15,125),"")</f>
        <v>100</v>
      </c>
      <c r="L369" s="29" cm="1">
        <f t="array" ref="L369">IFERROR(_xlfn.IFS(F369&lt;=0.65,-50,F369&lt;=0.75,-25,F369&lt;=0.85,25,F369&lt;=0.95,50,F369&lt;=1.05,75,F369&lt;=1.15,100,F369&gt;1.15,125),"")</f>
        <v>125</v>
      </c>
      <c r="M369" s="29" cm="1">
        <f t="array" ref="M369">IFERROR(_xlfn.IFS(G369&lt;=0.65,-50,G369&lt;=0.75,-25,G369&lt;=0.85,25,G369&lt;=0.95,50,G369&lt;=1.05,75,G369&lt;=1.15,100,G369&gt;1.15,125),"")</f>
        <v>100</v>
      </c>
    </row>
    <row r="370" spans="1:13" x14ac:dyDescent="0.2">
      <c r="A370" s="29">
        <v>332</v>
      </c>
      <c r="B370" s="29" t="s">
        <v>2311</v>
      </c>
      <c r="C370" s="29">
        <v>1.095</v>
      </c>
      <c r="D370" s="29">
        <v>1.081</v>
      </c>
      <c r="E370" s="29">
        <v>1.014</v>
      </c>
      <c r="F370" s="29" t="s">
        <v>1961</v>
      </c>
      <c r="G370" s="29">
        <v>1.1819999999999999</v>
      </c>
      <c r="H370" s="29">
        <v>1.0449999999999999</v>
      </c>
      <c r="K370" s="29" cm="1">
        <f t="array" ref="K370">IFERROR(_xlfn.IFS(C370&lt;=0.65,-50,C370&lt;=0.75,-25,C370&lt;=0.85,25,C370&lt;=0.95,50,C370&lt;=1.05,75,C370&lt;=1.15,100,C370&gt;1.15,125),"")</f>
        <v>100</v>
      </c>
      <c r="L370" s="29" cm="1">
        <f t="array" ref="L370">IFERROR(_xlfn.IFS(F370&lt;=0.65,-50,F370&lt;=0.75,-25,F370&lt;=0.85,25,F370&lt;=0.95,50,F370&lt;=1.05,75,F370&lt;=1.15,100,F370&gt;1.15,125),"")</f>
        <v>125</v>
      </c>
      <c r="M370" s="29" cm="1">
        <f t="array" ref="M370">IFERROR(_xlfn.IFS(G370&lt;=0.65,-50,G370&lt;=0.75,-25,G370&lt;=0.85,25,G370&lt;=0.95,50,G370&lt;=1.05,75,G370&lt;=1.15,100,G370&gt;1.15,125),"")</f>
        <v>125</v>
      </c>
    </row>
    <row r="371" spans="1:13" x14ac:dyDescent="0.2">
      <c r="A371" s="29">
        <v>333</v>
      </c>
      <c r="B371" s="29" t="s">
        <v>2312</v>
      </c>
      <c r="C371" s="29">
        <v>1.0960000000000001</v>
      </c>
      <c r="D371" s="29">
        <v>1.014</v>
      </c>
      <c r="E371" s="29">
        <v>0.91200000000000003</v>
      </c>
      <c r="F371" s="29" t="s">
        <v>1862</v>
      </c>
      <c r="G371" s="29">
        <v>1.0960000000000001</v>
      </c>
      <c r="H371" s="29">
        <v>0.96599999999999997</v>
      </c>
      <c r="K371" s="29" cm="1">
        <f t="array" ref="K371">IFERROR(_xlfn.IFS(C371&lt;=0.65,-50,C371&lt;=0.75,-25,C371&lt;=0.85,25,C371&lt;=0.95,50,C371&lt;=1.05,75,C371&lt;=1.15,100,C371&gt;1.15,125),"")</f>
        <v>100</v>
      </c>
      <c r="L371" s="29" cm="1">
        <f t="array" ref="L371">IFERROR(_xlfn.IFS(F371&lt;=0.65,-50,F371&lt;=0.75,-25,F371&lt;=0.85,25,F371&lt;=0.95,50,F371&lt;=1.05,75,F371&lt;=1.15,100,F371&gt;1.15,125),"")</f>
        <v>125</v>
      </c>
      <c r="M371" s="29" cm="1">
        <f t="array" ref="M371">IFERROR(_xlfn.IFS(G371&lt;=0.65,-50,G371&lt;=0.75,-25,G371&lt;=0.85,25,G371&lt;=0.95,50,G371&lt;=1.05,75,G371&lt;=1.15,100,G371&gt;1.15,125),"")</f>
        <v>100</v>
      </c>
    </row>
    <row r="372" spans="1:13" x14ac:dyDescent="0.2">
      <c r="A372" s="29">
        <v>334</v>
      </c>
      <c r="B372" s="29" t="s">
        <v>2315</v>
      </c>
      <c r="C372" s="29">
        <v>1.099</v>
      </c>
      <c r="D372" s="29">
        <v>1.1200000000000001</v>
      </c>
      <c r="E372" s="29">
        <v>1.0629999999999999</v>
      </c>
      <c r="F372" s="29" t="s">
        <v>2201</v>
      </c>
      <c r="G372" s="29">
        <v>1.115</v>
      </c>
      <c r="H372" s="29">
        <v>1.093</v>
      </c>
      <c r="K372" s="29" cm="1">
        <f t="array" ref="K372">IFERROR(_xlfn.IFS(C372&lt;=0.65,-50,C372&lt;=0.75,-25,C372&lt;=0.85,25,C372&lt;=0.95,50,C372&lt;=1.05,75,C372&lt;=1.15,100,C372&gt;1.15,125),"")</f>
        <v>100</v>
      </c>
      <c r="L372" s="29" cm="1">
        <f t="array" ref="L372">IFERROR(_xlfn.IFS(F372&lt;=0.65,-50,F372&lt;=0.75,-25,F372&lt;=0.85,25,F372&lt;=0.95,50,F372&lt;=1.05,75,F372&lt;=1.15,100,F372&gt;1.15,125),"")</f>
        <v>125</v>
      </c>
      <c r="M372" s="29" cm="1">
        <f t="array" ref="M372">IFERROR(_xlfn.IFS(G372&lt;=0.65,-50,G372&lt;=0.75,-25,G372&lt;=0.85,25,G372&lt;=0.95,50,G372&lt;=1.05,75,G372&lt;=1.15,100,G372&gt;1.15,125),"")</f>
        <v>100</v>
      </c>
    </row>
    <row r="373" spans="1:13" x14ac:dyDescent="0.2">
      <c r="A373" s="29">
        <v>335</v>
      </c>
      <c r="B373" s="29" t="s">
        <v>2316</v>
      </c>
      <c r="C373" s="29">
        <v>1.1000000000000001</v>
      </c>
      <c r="D373" s="29">
        <v>1.1259999999999999</v>
      </c>
      <c r="E373" s="29">
        <v>0.92800000000000005</v>
      </c>
      <c r="F373" s="29" t="s">
        <v>2317</v>
      </c>
      <c r="G373" s="29">
        <v>1.099</v>
      </c>
      <c r="H373" s="29">
        <v>1.0529999999999999</v>
      </c>
      <c r="K373" s="29" cm="1">
        <f t="array" ref="K373">IFERROR(_xlfn.IFS(C373&lt;=0.65,-50,C373&lt;=0.75,-25,C373&lt;=0.85,25,C373&lt;=0.95,50,C373&lt;=1.05,75,C373&lt;=1.15,100,C373&gt;1.15,125),"")</f>
        <v>100</v>
      </c>
      <c r="L373" s="29" cm="1">
        <f t="array" ref="L373">IFERROR(_xlfn.IFS(F373&lt;=0.65,-50,F373&lt;=0.75,-25,F373&lt;=0.85,25,F373&lt;=0.95,50,F373&lt;=1.05,75,F373&lt;=1.15,100,F373&gt;1.15,125),"")</f>
        <v>125</v>
      </c>
      <c r="M373" s="29" cm="1">
        <f t="array" ref="M373">IFERROR(_xlfn.IFS(G373&lt;=0.65,-50,G373&lt;=0.75,-25,G373&lt;=0.85,25,G373&lt;=0.95,50,G373&lt;=1.05,75,G373&lt;=1.15,100,G373&gt;1.15,125),"")</f>
        <v>100</v>
      </c>
    </row>
    <row r="374" spans="1:13" x14ac:dyDescent="0.2">
      <c r="A374" s="29">
        <v>336</v>
      </c>
      <c r="B374" s="29" t="s">
        <v>2318</v>
      </c>
      <c r="C374" s="29">
        <v>1.1000000000000001</v>
      </c>
      <c r="D374" s="29">
        <v>1.1639999999999999</v>
      </c>
      <c r="E374" s="29">
        <v>1.1439999999999999</v>
      </c>
      <c r="F374" s="29" t="s">
        <v>2319</v>
      </c>
      <c r="G374" s="29">
        <v>1.123</v>
      </c>
      <c r="H374" s="29">
        <v>1.0820000000000001</v>
      </c>
      <c r="K374" s="29" cm="1">
        <f t="array" ref="K374">IFERROR(_xlfn.IFS(C374&lt;=0.65,-50,C374&lt;=0.75,-25,C374&lt;=0.85,25,C374&lt;=0.95,50,C374&lt;=1.05,75,C374&lt;=1.15,100,C374&gt;1.15,125),"")</f>
        <v>100</v>
      </c>
      <c r="L374" s="29" cm="1">
        <f t="array" ref="L374">IFERROR(_xlfn.IFS(F374&lt;=0.65,-50,F374&lt;=0.75,-25,F374&lt;=0.85,25,F374&lt;=0.95,50,F374&lt;=1.05,75,F374&lt;=1.15,100,F374&gt;1.15,125),"")</f>
        <v>125</v>
      </c>
      <c r="M374" s="29" cm="1">
        <f t="array" ref="M374">IFERROR(_xlfn.IFS(G374&lt;=0.65,-50,G374&lt;=0.75,-25,G374&lt;=0.85,25,G374&lt;=0.95,50,G374&lt;=1.05,75,G374&lt;=1.15,100,G374&gt;1.15,125),"")</f>
        <v>100</v>
      </c>
    </row>
    <row r="375" spans="1:13" x14ac:dyDescent="0.2">
      <c r="A375" s="29">
        <v>337</v>
      </c>
      <c r="B375" s="29" t="s">
        <v>2320</v>
      </c>
      <c r="C375" s="29">
        <v>1.101</v>
      </c>
      <c r="D375" s="29">
        <v>1.0960000000000001</v>
      </c>
      <c r="E375" s="29">
        <v>1.1499999999999999</v>
      </c>
      <c r="F375" s="29" t="s">
        <v>2158</v>
      </c>
      <c r="G375" s="29">
        <v>1.127</v>
      </c>
      <c r="H375" s="29">
        <v>1.0309999999999999</v>
      </c>
      <c r="K375" s="29" cm="1">
        <f t="array" ref="K375">IFERROR(_xlfn.IFS(C375&lt;=0.65,-50,C375&lt;=0.75,-25,C375&lt;=0.85,25,C375&lt;=0.95,50,C375&lt;=1.05,75,C375&lt;=1.15,100,C375&gt;1.15,125),"")</f>
        <v>100</v>
      </c>
      <c r="L375" s="29" cm="1">
        <f t="array" ref="L375">IFERROR(_xlfn.IFS(F375&lt;=0.65,-50,F375&lt;=0.75,-25,F375&lt;=0.85,25,F375&lt;=0.95,50,F375&lt;=1.05,75,F375&lt;=1.15,100,F375&gt;1.15,125),"")</f>
        <v>125</v>
      </c>
      <c r="M375" s="29" cm="1">
        <f t="array" ref="M375">IFERROR(_xlfn.IFS(G375&lt;=0.65,-50,G375&lt;=0.75,-25,G375&lt;=0.85,25,G375&lt;=0.95,50,G375&lt;=1.05,75,G375&lt;=1.15,100,G375&gt;1.15,125),"")</f>
        <v>100</v>
      </c>
    </row>
    <row r="376" spans="1:13" x14ac:dyDescent="0.2">
      <c r="A376" s="29">
        <v>338</v>
      </c>
      <c r="B376" s="29" t="s">
        <v>2322</v>
      </c>
      <c r="C376" s="29">
        <v>1.105</v>
      </c>
      <c r="D376" s="29">
        <v>1.1180000000000001</v>
      </c>
      <c r="E376" s="29">
        <v>1.179</v>
      </c>
      <c r="F376" s="29" t="s">
        <v>2165</v>
      </c>
      <c r="G376" s="29">
        <v>1.125</v>
      </c>
      <c r="H376" s="29">
        <v>1.1659999999999999</v>
      </c>
      <c r="K376" s="29" cm="1">
        <f t="array" ref="K376">IFERROR(_xlfn.IFS(C376&lt;=0.65,-50,C376&lt;=0.75,-25,C376&lt;=0.85,25,C376&lt;=0.95,50,C376&lt;=1.05,75,C376&lt;=1.15,100,C376&gt;1.15,125),"")</f>
        <v>100</v>
      </c>
      <c r="L376" s="29" cm="1">
        <f t="array" ref="L376">IFERROR(_xlfn.IFS(F376&lt;=0.65,-50,F376&lt;=0.75,-25,F376&lt;=0.85,25,F376&lt;=0.95,50,F376&lt;=1.05,75,F376&lt;=1.15,100,F376&gt;1.15,125),"")</f>
        <v>125</v>
      </c>
      <c r="M376" s="29" cm="1">
        <f t="array" ref="M376">IFERROR(_xlfn.IFS(G376&lt;=0.65,-50,G376&lt;=0.75,-25,G376&lt;=0.85,25,G376&lt;=0.95,50,G376&lt;=1.05,75,G376&lt;=1.15,100,G376&gt;1.15,125),"")</f>
        <v>100</v>
      </c>
    </row>
    <row r="377" spans="1:13" x14ac:dyDescent="0.2">
      <c r="A377" s="29">
        <v>339</v>
      </c>
      <c r="B377" s="29" t="s">
        <v>2321</v>
      </c>
      <c r="C377" s="29">
        <v>1.1060000000000001</v>
      </c>
      <c r="D377" s="29">
        <v>1.1970000000000001</v>
      </c>
      <c r="E377" s="29">
        <v>1.119</v>
      </c>
      <c r="F377" s="29" t="s">
        <v>2232</v>
      </c>
      <c r="G377" s="29">
        <v>1.125</v>
      </c>
      <c r="H377" s="29">
        <v>1.1120000000000001</v>
      </c>
      <c r="K377" s="29" cm="1">
        <f t="array" ref="K377">IFERROR(_xlfn.IFS(C377&lt;=0.65,-50,C377&lt;=0.75,-25,C377&lt;=0.85,25,C377&lt;=0.95,50,C377&lt;=1.05,75,C377&lt;=1.15,100,C377&gt;1.15,125),"")</f>
        <v>100</v>
      </c>
      <c r="L377" s="29" cm="1">
        <f t="array" ref="L377">IFERROR(_xlfn.IFS(F377&lt;=0.65,-50,F377&lt;=0.75,-25,F377&lt;=0.85,25,F377&lt;=0.95,50,F377&lt;=1.05,75,F377&lt;=1.15,100,F377&gt;1.15,125),"")</f>
        <v>125</v>
      </c>
      <c r="M377" s="29" cm="1">
        <f t="array" ref="M377">IFERROR(_xlfn.IFS(G377&lt;=0.65,-50,G377&lt;=0.75,-25,G377&lt;=0.85,25,G377&lt;=0.95,50,G377&lt;=1.05,75,G377&lt;=1.15,100,G377&gt;1.15,125),"")</f>
        <v>100</v>
      </c>
    </row>
    <row r="378" spans="1:13" x14ac:dyDescent="0.2">
      <c r="A378" s="29">
        <v>340</v>
      </c>
      <c r="B378" s="29" t="s">
        <v>2334</v>
      </c>
      <c r="C378" s="29">
        <v>1.1080000000000001</v>
      </c>
      <c r="D378" s="29">
        <v>1.0429999999999999</v>
      </c>
      <c r="E378" s="29">
        <v>1.0089999999999999</v>
      </c>
      <c r="F378" s="29" t="s">
        <v>2290</v>
      </c>
      <c r="G378" s="29">
        <v>1.1499999999999999</v>
      </c>
      <c r="H378" s="29">
        <v>1.0900000000000001</v>
      </c>
      <c r="K378" s="29" cm="1">
        <f t="array" ref="K378">IFERROR(_xlfn.IFS(C378&lt;=0.65,-50,C378&lt;=0.75,-25,C378&lt;=0.85,25,C378&lt;=0.95,50,C378&lt;=1.05,75,C378&lt;=1.15,100,C378&gt;1.15,125),"")</f>
        <v>100</v>
      </c>
      <c r="L378" s="29" cm="1">
        <f t="array" ref="L378">IFERROR(_xlfn.IFS(F378&lt;=0.65,-50,F378&lt;=0.75,-25,F378&lt;=0.85,25,F378&lt;=0.95,50,F378&lt;=1.05,75,F378&lt;=1.15,100,F378&gt;1.15,125),"")</f>
        <v>125</v>
      </c>
      <c r="M378" s="29" cm="1">
        <f t="array" ref="M378">IFERROR(_xlfn.IFS(G378&lt;=0.65,-50,G378&lt;=0.75,-25,G378&lt;=0.85,25,G378&lt;=0.95,50,G378&lt;=1.05,75,G378&lt;=1.15,100,G378&gt;1.15,125),"")</f>
        <v>100</v>
      </c>
    </row>
    <row r="379" spans="1:13" x14ac:dyDescent="0.2">
      <c r="A379" s="29">
        <v>341</v>
      </c>
      <c r="B379" s="29" t="s">
        <v>2323</v>
      </c>
      <c r="C379" s="29">
        <v>1.109</v>
      </c>
      <c r="D379" s="29">
        <v>1.115</v>
      </c>
      <c r="E379" s="29">
        <v>1.181</v>
      </c>
      <c r="F379" s="29" t="s">
        <v>2319</v>
      </c>
      <c r="G379" s="29">
        <v>1.139</v>
      </c>
      <c r="H379" s="29">
        <v>1.0509999999999999</v>
      </c>
      <c r="K379" s="29" cm="1">
        <f t="array" ref="K379">IFERROR(_xlfn.IFS(C379&lt;=0.65,-50,C379&lt;=0.75,-25,C379&lt;=0.85,25,C379&lt;=0.95,50,C379&lt;=1.05,75,C379&lt;=1.15,100,C379&gt;1.15,125),"")</f>
        <v>100</v>
      </c>
      <c r="L379" s="29" cm="1">
        <f t="array" ref="L379">IFERROR(_xlfn.IFS(F379&lt;=0.65,-50,F379&lt;=0.75,-25,F379&lt;=0.85,25,F379&lt;=0.95,50,F379&lt;=1.05,75,F379&lt;=1.15,100,F379&gt;1.15,125),"")</f>
        <v>125</v>
      </c>
      <c r="M379" s="29" cm="1">
        <f t="array" ref="M379">IFERROR(_xlfn.IFS(G379&lt;=0.65,-50,G379&lt;=0.75,-25,G379&lt;=0.85,25,G379&lt;=0.95,50,G379&lt;=1.05,75,G379&lt;=1.15,100,G379&gt;1.15,125),"")</f>
        <v>100</v>
      </c>
    </row>
    <row r="380" spans="1:13" x14ac:dyDescent="0.2">
      <c r="A380" s="29">
        <v>342</v>
      </c>
      <c r="B380" s="29" t="s">
        <v>2324</v>
      </c>
      <c r="C380" s="29">
        <v>1.1100000000000001</v>
      </c>
      <c r="D380" s="29">
        <v>1.0449999999999999</v>
      </c>
      <c r="E380" s="29">
        <v>0.92500000000000004</v>
      </c>
      <c r="F380" s="29" t="s">
        <v>2325</v>
      </c>
      <c r="G380" s="29">
        <v>1.119</v>
      </c>
      <c r="H380" s="29">
        <v>1.0189999999999999</v>
      </c>
      <c r="K380" s="29" cm="1">
        <f t="array" ref="K380">IFERROR(_xlfn.IFS(C380&lt;=0.65,-50,C380&lt;=0.75,-25,C380&lt;=0.85,25,C380&lt;=0.95,50,C380&lt;=1.05,75,C380&lt;=1.15,100,C380&gt;1.15,125),"")</f>
        <v>100</v>
      </c>
      <c r="L380" s="29" cm="1">
        <f t="array" ref="L380">IFERROR(_xlfn.IFS(F380&lt;=0.65,-50,F380&lt;=0.75,-25,F380&lt;=0.85,25,F380&lt;=0.95,50,F380&lt;=1.05,75,F380&lt;=1.15,100,F380&gt;1.15,125),"")</f>
        <v>125</v>
      </c>
      <c r="M380" s="29" cm="1">
        <f t="array" ref="M380">IFERROR(_xlfn.IFS(G380&lt;=0.65,-50,G380&lt;=0.75,-25,G380&lt;=0.85,25,G380&lt;=0.95,50,G380&lt;=1.05,75,G380&lt;=1.15,100,G380&gt;1.15,125),"")</f>
        <v>100</v>
      </c>
    </row>
    <row r="381" spans="1:13" x14ac:dyDescent="0.2">
      <c r="A381" s="29">
        <v>343</v>
      </c>
      <c r="B381" s="29" t="s">
        <v>2326</v>
      </c>
      <c r="C381" s="29">
        <v>1.1100000000000001</v>
      </c>
      <c r="D381" s="29">
        <v>1.0409999999999999</v>
      </c>
      <c r="E381" s="29">
        <v>1.1060000000000001</v>
      </c>
      <c r="F381" s="29" t="s">
        <v>2025</v>
      </c>
      <c r="G381" s="29">
        <v>1.1240000000000001</v>
      </c>
      <c r="H381" s="29">
        <v>1.0980000000000001</v>
      </c>
      <c r="K381" s="29" cm="1">
        <f t="array" ref="K381">IFERROR(_xlfn.IFS(C381&lt;=0.65,-50,C381&lt;=0.75,-25,C381&lt;=0.85,25,C381&lt;=0.95,50,C381&lt;=1.05,75,C381&lt;=1.15,100,C381&gt;1.15,125),"")</f>
        <v>100</v>
      </c>
      <c r="L381" s="29" cm="1">
        <f t="array" ref="L381">IFERROR(_xlfn.IFS(F381&lt;=0.65,-50,F381&lt;=0.75,-25,F381&lt;=0.85,25,F381&lt;=0.95,50,F381&lt;=1.05,75,F381&lt;=1.15,100,F381&gt;1.15,125),"")</f>
        <v>125</v>
      </c>
      <c r="M381" s="29" cm="1">
        <f t="array" ref="M381">IFERROR(_xlfn.IFS(G381&lt;=0.65,-50,G381&lt;=0.75,-25,G381&lt;=0.85,25,G381&lt;=0.95,50,G381&lt;=1.05,75,G381&lt;=1.15,100,G381&gt;1.15,125),"")</f>
        <v>100</v>
      </c>
    </row>
    <row r="382" spans="1:13" x14ac:dyDescent="0.2">
      <c r="A382" s="29">
        <v>344</v>
      </c>
      <c r="B382" s="29" t="s">
        <v>2329</v>
      </c>
      <c r="C382" s="29">
        <v>1.1120000000000001</v>
      </c>
      <c r="D382" s="29">
        <v>1.0189999999999999</v>
      </c>
      <c r="E382" s="29">
        <v>0.89500000000000002</v>
      </c>
      <c r="F382" s="29" t="s">
        <v>2226</v>
      </c>
      <c r="G382" s="29">
        <v>1.1319999999999999</v>
      </c>
      <c r="H382" s="29">
        <v>1.042</v>
      </c>
      <c r="K382" s="29" cm="1">
        <f t="array" ref="K382">IFERROR(_xlfn.IFS(C382&lt;=0.65,-50,C382&lt;=0.75,-25,C382&lt;=0.85,25,C382&lt;=0.95,50,C382&lt;=1.05,75,C382&lt;=1.15,100,C382&gt;1.15,125),"")</f>
        <v>100</v>
      </c>
      <c r="L382" s="29" cm="1">
        <f t="array" ref="L382">IFERROR(_xlfn.IFS(F382&lt;=0.65,-50,F382&lt;=0.75,-25,F382&lt;=0.85,25,F382&lt;=0.95,50,F382&lt;=1.05,75,F382&lt;=1.15,100,F382&gt;1.15,125),"")</f>
        <v>125</v>
      </c>
      <c r="M382" s="29" cm="1">
        <f t="array" ref="M382">IFERROR(_xlfn.IFS(G382&lt;=0.65,-50,G382&lt;=0.75,-25,G382&lt;=0.85,25,G382&lt;=0.95,50,G382&lt;=1.05,75,G382&lt;=1.15,100,G382&gt;1.15,125),"")</f>
        <v>100</v>
      </c>
    </row>
    <row r="383" spans="1:13" x14ac:dyDescent="0.2">
      <c r="A383" s="29">
        <v>345</v>
      </c>
      <c r="B383" s="29" t="s">
        <v>2327</v>
      </c>
      <c r="C383" s="29">
        <v>1.113</v>
      </c>
      <c r="D383" s="29">
        <v>1.1759999999999999</v>
      </c>
      <c r="E383" s="29">
        <v>1.1319999999999999</v>
      </c>
      <c r="F383" s="29" t="s">
        <v>2377</v>
      </c>
      <c r="G383" s="29">
        <v>1.1399999999999999</v>
      </c>
      <c r="H383" s="29">
        <v>1.0209999999999999</v>
      </c>
      <c r="K383" s="29" cm="1">
        <f t="array" ref="K383">IFERROR(_xlfn.IFS(C383&lt;=0.65,-50,C383&lt;=0.75,-25,C383&lt;=0.85,25,C383&lt;=0.95,50,C383&lt;=1.05,75,C383&lt;=1.15,100,C383&gt;1.15,125),"")</f>
        <v>100</v>
      </c>
      <c r="L383" s="29" cm="1">
        <f t="array" ref="L383">IFERROR(_xlfn.IFS(F383&lt;=0.65,-50,F383&lt;=0.75,-25,F383&lt;=0.85,25,F383&lt;=0.95,50,F383&lt;=1.05,75,F383&lt;=1.15,100,F383&gt;1.15,125),"")</f>
        <v>125</v>
      </c>
      <c r="M383" s="29" cm="1">
        <f t="array" ref="M383">IFERROR(_xlfn.IFS(G383&lt;=0.65,-50,G383&lt;=0.75,-25,G383&lt;=0.85,25,G383&lt;=0.95,50,G383&lt;=1.05,75,G383&lt;=1.15,100,G383&gt;1.15,125),"")</f>
        <v>100</v>
      </c>
    </row>
    <row r="384" spans="1:13" x14ac:dyDescent="0.2">
      <c r="A384" s="29">
        <v>346</v>
      </c>
      <c r="B384" s="29" t="s">
        <v>2328</v>
      </c>
      <c r="C384" s="29">
        <v>1.1140000000000001</v>
      </c>
      <c r="D384" s="29">
        <v>1.0289999999999999</v>
      </c>
      <c r="E384" s="29">
        <v>1.1459999999999999</v>
      </c>
      <c r="F384" s="29" t="s">
        <v>2378</v>
      </c>
      <c r="G384" s="29">
        <v>1.1739999999999999</v>
      </c>
      <c r="H384" s="29">
        <v>1.0109999999999999</v>
      </c>
      <c r="K384" s="29" cm="1">
        <f t="array" ref="K384">IFERROR(_xlfn.IFS(C384&lt;=0.65,-50,C384&lt;=0.75,-25,C384&lt;=0.85,25,C384&lt;=0.95,50,C384&lt;=1.05,75,C384&lt;=1.15,100,C384&gt;1.15,125),"")</f>
        <v>100</v>
      </c>
      <c r="L384" s="29" cm="1">
        <f t="array" ref="L384">IFERROR(_xlfn.IFS(F384&lt;=0.65,-50,F384&lt;=0.75,-25,F384&lt;=0.85,25,F384&lt;=0.95,50,F384&lt;=1.05,75,F384&lt;=1.15,100,F384&gt;1.15,125),"")</f>
        <v>125</v>
      </c>
      <c r="M384" s="29" cm="1">
        <f t="array" ref="M384">IFERROR(_xlfn.IFS(G384&lt;=0.65,-50,G384&lt;=0.75,-25,G384&lt;=0.85,25,G384&lt;=0.95,50,G384&lt;=1.05,75,G384&lt;=1.15,100,G384&gt;1.15,125),"")</f>
        <v>125</v>
      </c>
    </row>
    <row r="385" spans="1:13" x14ac:dyDescent="0.2">
      <c r="A385" s="29">
        <v>347</v>
      </c>
      <c r="B385" s="29" t="s">
        <v>2332</v>
      </c>
      <c r="C385" s="29">
        <v>1.1140000000000001</v>
      </c>
      <c r="D385" s="29">
        <v>1.179</v>
      </c>
      <c r="E385" s="29">
        <v>1.2250000000000001</v>
      </c>
      <c r="F385" s="29" t="s">
        <v>2333</v>
      </c>
      <c r="G385" s="29">
        <v>1.1579999999999999</v>
      </c>
      <c r="H385" s="29">
        <v>0.998</v>
      </c>
      <c r="K385" s="29" cm="1">
        <f t="array" ref="K385">IFERROR(_xlfn.IFS(C385&lt;=0.65,-50,C385&lt;=0.75,-25,C385&lt;=0.85,25,C385&lt;=0.95,50,C385&lt;=1.05,75,C385&lt;=1.15,100,C385&gt;1.15,125),"")</f>
        <v>100</v>
      </c>
      <c r="L385" s="29" cm="1">
        <f t="array" ref="L385">IFERROR(_xlfn.IFS(F385&lt;=0.65,-50,F385&lt;=0.75,-25,F385&lt;=0.85,25,F385&lt;=0.95,50,F385&lt;=1.05,75,F385&lt;=1.15,100,F385&gt;1.15,125),"")</f>
        <v>125</v>
      </c>
      <c r="M385" s="29" cm="1">
        <f t="array" ref="M385">IFERROR(_xlfn.IFS(G385&lt;=0.65,-50,G385&lt;=0.75,-25,G385&lt;=0.85,25,G385&lt;=0.95,50,G385&lt;=1.05,75,G385&lt;=1.15,100,G385&gt;1.15,125),"")</f>
        <v>125</v>
      </c>
    </row>
    <row r="386" spans="1:13" x14ac:dyDescent="0.2">
      <c r="A386" s="29">
        <v>348</v>
      </c>
      <c r="B386" s="29" t="s">
        <v>2335</v>
      </c>
      <c r="C386" s="29">
        <v>1.119</v>
      </c>
      <c r="D386" s="29">
        <v>1.1499999999999999</v>
      </c>
      <c r="E386" s="29">
        <v>1.2130000000000001</v>
      </c>
      <c r="F386" s="29" t="s">
        <v>2336</v>
      </c>
      <c r="G386" s="29">
        <v>1.115</v>
      </c>
      <c r="H386" s="29">
        <v>1.073</v>
      </c>
      <c r="K386" s="29" cm="1">
        <f t="array" ref="K386">IFERROR(_xlfn.IFS(C386&lt;=0.65,-50,C386&lt;=0.75,-25,C386&lt;=0.85,25,C386&lt;=0.95,50,C386&lt;=1.05,75,C386&lt;=1.15,100,C386&gt;1.15,125),"")</f>
        <v>100</v>
      </c>
      <c r="L386" s="29" cm="1">
        <f t="array" ref="L386">IFERROR(_xlfn.IFS(F386&lt;=0.65,-50,F386&lt;=0.75,-25,F386&lt;=0.85,25,F386&lt;=0.95,50,F386&lt;=1.05,75,F386&lt;=1.15,100,F386&gt;1.15,125),"")</f>
        <v>125</v>
      </c>
      <c r="M386" s="29" cm="1">
        <f t="array" ref="M386">IFERROR(_xlfn.IFS(G386&lt;=0.65,-50,G386&lt;=0.75,-25,G386&lt;=0.85,25,G386&lt;=0.95,50,G386&lt;=1.05,75,G386&lt;=1.15,100,G386&gt;1.15,125),"")</f>
        <v>100</v>
      </c>
    </row>
    <row r="387" spans="1:13" x14ac:dyDescent="0.2">
      <c r="A387" s="29">
        <v>349</v>
      </c>
      <c r="B387" s="29" t="s">
        <v>2337</v>
      </c>
      <c r="C387" s="29">
        <v>1.119</v>
      </c>
      <c r="D387" s="29">
        <v>0.93899999999999995</v>
      </c>
      <c r="E387" s="29">
        <v>0.94799999999999995</v>
      </c>
      <c r="F387" s="29" t="s">
        <v>2206</v>
      </c>
      <c r="G387" s="29">
        <v>1.1399999999999999</v>
      </c>
      <c r="H387" s="29">
        <v>0.99299999999999999</v>
      </c>
      <c r="K387" s="29" cm="1">
        <f t="array" ref="K387">IFERROR(_xlfn.IFS(C387&lt;=0.65,-50,C387&lt;=0.75,-25,C387&lt;=0.85,25,C387&lt;=0.95,50,C387&lt;=1.05,75,C387&lt;=1.15,100,C387&gt;1.15,125),"")</f>
        <v>100</v>
      </c>
      <c r="L387" s="29" cm="1">
        <f t="array" ref="L387">IFERROR(_xlfn.IFS(F387&lt;=0.65,-50,F387&lt;=0.75,-25,F387&lt;=0.85,25,F387&lt;=0.95,50,F387&lt;=1.05,75,F387&lt;=1.15,100,F387&gt;1.15,125),"")</f>
        <v>125</v>
      </c>
      <c r="M387" s="29" cm="1">
        <f t="array" ref="M387">IFERROR(_xlfn.IFS(G387&lt;=0.65,-50,G387&lt;=0.75,-25,G387&lt;=0.85,25,G387&lt;=0.95,50,G387&lt;=1.05,75,G387&lt;=1.15,100,G387&gt;1.15,125),"")</f>
        <v>100</v>
      </c>
    </row>
    <row r="388" spans="1:13" x14ac:dyDescent="0.2">
      <c r="A388" s="29">
        <v>350</v>
      </c>
      <c r="B388" s="29" t="s">
        <v>2338</v>
      </c>
      <c r="C388" s="29">
        <v>1.119</v>
      </c>
      <c r="D388" s="29">
        <v>1.054</v>
      </c>
      <c r="E388" s="29">
        <v>1.054</v>
      </c>
      <c r="F388" s="29" t="s">
        <v>2206</v>
      </c>
      <c r="G388" s="29">
        <v>1.1299999999999999</v>
      </c>
      <c r="H388" s="29">
        <v>1.0840000000000001</v>
      </c>
      <c r="K388" s="29" cm="1">
        <f t="array" ref="K388">IFERROR(_xlfn.IFS(C388&lt;=0.65,-50,C388&lt;=0.75,-25,C388&lt;=0.85,25,C388&lt;=0.95,50,C388&lt;=1.05,75,C388&lt;=1.15,100,C388&gt;1.15,125),"")</f>
        <v>100</v>
      </c>
      <c r="L388" s="29" cm="1">
        <f t="array" ref="L388">IFERROR(_xlfn.IFS(F388&lt;=0.65,-50,F388&lt;=0.75,-25,F388&lt;=0.85,25,F388&lt;=0.95,50,F388&lt;=1.05,75,F388&lt;=1.15,100,F388&gt;1.15,125),"")</f>
        <v>125</v>
      </c>
      <c r="M388" s="29" cm="1">
        <f t="array" ref="M388">IFERROR(_xlfn.IFS(G388&lt;=0.65,-50,G388&lt;=0.75,-25,G388&lt;=0.85,25,G388&lt;=0.95,50,G388&lt;=1.05,75,G388&lt;=1.15,100,G388&gt;1.15,125),"")</f>
        <v>100</v>
      </c>
    </row>
    <row r="389" spans="1:13" x14ac:dyDescent="0.2">
      <c r="A389" s="29">
        <v>351</v>
      </c>
      <c r="B389" s="29" t="s">
        <v>2339</v>
      </c>
      <c r="C389" s="29">
        <v>1.1200000000000001</v>
      </c>
      <c r="D389" s="29">
        <v>1.069</v>
      </c>
      <c r="E389" s="29">
        <v>0.94399999999999995</v>
      </c>
      <c r="F389" s="29" t="s">
        <v>2038</v>
      </c>
      <c r="G389" s="29">
        <v>1.137</v>
      </c>
      <c r="H389" s="29">
        <v>1.05</v>
      </c>
      <c r="K389" s="29" cm="1">
        <f t="array" ref="K389">IFERROR(_xlfn.IFS(C389&lt;=0.65,-50,C389&lt;=0.75,-25,C389&lt;=0.85,25,C389&lt;=0.95,50,C389&lt;=1.05,75,C389&lt;=1.15,100,C389&gt;1.15,125),"")</f>
        <v>100</v>
      </c>
      <c r="L389" s="29" cm="1">
        <f t="array" ref="L389">IFERROR(_xlfn.IFS(F389&lt;=0.65,-50,F389&lt;=0.75,-25,F389&lt;=0.85,25,F389&lt;=0.95,50,F389&lt;=1.05,75,F389&lt;=1.15,100,F389&gt;1.15,125),"")</f>
        <v>125</v>
      </c>
      <c r="M389" s="29" cm="1">
        <f t="array" ref="M389">IFERROR(_xlfn.IFS(G389&lt;=0.65,-50,G389&lt;=0.75,-25,G389&lt;=0.85,25,G389&lt;=0.95,50,G389&lt;=1.05,75,G389&lt;=1.15,100,G389&gt;1.15,125),"")</f>
        <v>100</v>
      </c>
    </row>
    <row r="390" spans="1:13" x14ac:dyDescent="0.2">
      <c r="A390" s="29">
        <v>352</v>
      </c>
      <c r="B390" s="29" t="s">
        <v>2330</v>
      </c>
      <c r="C390" s="29">
        <v>1.1259999999999999</v>
      </c>
      <c r="D390" s="29">
        <v>1.155</v>
      </c>
      <c r="E390" s="29">
        <v>1.2869999999999999</v>
      </c>
      <c r="F390" s="29" t="s">
        <v>2331</v>
      </c>
      <c r="G390" s="29">
        <v>1.147</v>
      </c>
      <c r="H390" s="29">
        <v>1.085</v>
      </c>
      <c r="K390" s="29" cm="1">
        <f t="array" ref="K390">IFERROR(_xlfn.IFS(C390&lt;=0.65,-50,C390&lt;=0.75,-25,C390&lt;=0.85,25,C390&lt;=0.95,50,C390&lt;=1.05,75,C390&lt;=1.15,100,C390&gt;1.15,125),"")</f>
        <v>100</v>
      </c>
      <c r="L390" s="29" cm="1">
        <f t="array" ref="L390">IFERROR(_xlfn.IFS(F390&lt;=0.65,-50,F390&lt;=0.75,-25,F390&lt;=0.85,25,F390&lt;=0.95,50,F390&lt;=1.05,75,F390&lt;=1.15,100,F390&gt;1.15,125),"")</f>
        <v>125</v>
      </c>
      <c r="M390" s="29" cm="1">
        <f t="array" ref="M390">IFERROR(_xlfn.IFS(G390&lt;=0.65,-50,G390&lt;=0.75,-25,G390&lt;=0.85,25,G390&lt;=0.95,50,G390&lt;=1.05,75,G390&lt;=1.15,100,G390&gt;1.15,125),"")</f>
        <v>100</v>
      </c>
    </row>
    <row r="391" spans="1:13" x14ac:dyDescent="0.2">
      <c r="A391" s="29">
        <v>353</v>
      </c>
      <c r="B391" s="29" t="s">
        <v>2341</v>
      </c>
      <c r="C391" s="29">
        <v>1.1259999999999999</v>
      </c>
      <c r="D391" s="29">
        <v>1.173</v>
      </c>
      <c r="E391" s="29">
        <v>1.135</v>
      </c>
      <c r="F391" s="29" t="s">
        <v>2333</v>
      </c>
      <c r="G391" s="29">
        <v>1.1639999999999999</v>
      </c>
      <c r="H391" s="29">
        <v>0.99</v>
      </c>
      <c r="K391" s="29" cm="1">
        <f t="array" ref="K391">IFERROR(_xlfn.IFS(C391&lt;=0.65,-50,C391&lt;=0.75,-25,C391&lt;=0.85,25,C391&lt;=0.95,50,C391&lt;=1.05,75,C391&lt;=1.15,100,C391&gt;1.15,125),"")</f>
        <v>100</v>
      </c>
      <c r="L391" s="29" cm="1">
        <f t="array" ref="L391">IFERROR(_xlfn.IFS(F391&lt;=0.65,-50,F391&lt;=0.75,-25,F391&lt;=0.85,25,F391&lt;=0.95,50,F391&lt;=1.05,75,F391&lt;=1.15,100,F391&gt;1.15,125),"")</f>
        <v>125</v>
      </c>
      <c r="M391" s="29" cm="1">
        <f t="array" ref="M391">IFERROR(_xlfn.IFS(G391&lt;=0.65,-50,G391&lt;=0.75,-25,G391&lt;=0.85,25,G391&lt;=0.95,50,G391&lt;=1.05,75,G391&lt;=1.15,100,G391&gt;1.15,125),"")</f>
        <v>125</v>
      </c>
    </row>
    <row r="392" spans="1:13" x14ac:dyDescent="0.2">
      <c r="A392" s="29">
        <v>354</v>
      </c>
      <c r="B392" s="29" t="s">
        <v>2340</v>
      </c>
      <c r="C392" s="29">
        <v>1.127</v>
      </c>
      <c r="D392" s="29">
        <v>1.097</v>
      </c>
      <c r="E392" s="29">
        <v>1.1870000000000001</v>
      </c>
      <c r="F392" s="29" t="s">
        <v>2379</v>
      </c>
      <c r="G392" s="29">
        <v>1.125</v>
      </c>
      <c r="H392" s="29">
        <v>1.0349999999999999</v>
      </c>
      <c r="K392" s="29" cm="1">
        <f t="array" ref="K392">IFERROR(_xlfn.IFS(C392&lt;=0.65,-50,C392&lt;=0.75,-25,C392&lt;=0.85,25,C392&lt;=0.95,50,C392&lt;=1.05,75,C392&lt;=1.15,100,C392&gt;1.15,125),"")</f>
        <v>100</v>
      </c>
      <c r="L392" s="29" cm="1">
        <f t="array" ref="L392">IFERROR(_xlfn.IFS(F392&lt;=0.65,-50,F392&lt;=0.75,-25,F392&lt;=0.85,25,F392&lt;=0.95,50,F392&lt;=1.05,75,F392&lt;=1.15,100,F392&gt;1.15,125),"")</f>
        <v>125</v>
      </c>
      <c r="M392" s="29" cm="1">
        <f t="array" ref="M392">IFERROR(_xlfn.IFS(G392&lt;=0.65,-50,G392&lt;=0.75,-25,G392&lt;=0.85,25,G392&lt;=0.95,50,G392&lt;=1.05,75,G392&lt;=1.15,100,G392&gt;1.15,125),"")</f>
        <v>100</v>
      </c>
    </row>
    <row r="393" spans="1:13" x14ac:dyDescent="0.2">
      <c r="A393" s="29">
        <v>355</v>
      </c>
      <c r="B393" s="29" t="s">
        <v>2342</v>
      </c>
      <c r="C393" s="29">
        <v>1.131</v>
      </c>
      <c r="D393" s="29">
        <v>1.0569999999999999</v>
      </c>
      <c r="E393" s="29">
        <v>1.06</v>
      </c>
      <c r="F393" s="29" t="s">
        <v>2131</v>
      </c>
      <c r="G393" s="29">
        <v>1.262</v>
      </c>
      <c r="H393" s="29">
        <v>1.0489999999999999</v>
      </c>
      <c r="K393" s="29" cm="1">
        <f t="array" ref="K393">IFERROR(_xlfn.IFS(C393&lt;=0.65,-50,C393&lt;=0.75,-25,C393&lt;=0.85,25,C393&lt;=0.95,50,C393&lt;=1.05,75,C393&lt;=1.15,100,C393&gt;1.15,125),"")</f>
        <v>100</v>
      </c>
      <c r="L393" s="29" cm="1">
        <f t="array" ref="L393">IFERROR(_xlfn.IFS(F393&lt;=0.65,-50,F393&lt;=0.75,-25,F393&lt;=0.85,25,F393&lt;=0.95,50,F393&lt;=1.05,75,F393&lt;=1.15,100,F393&gt;1.15,125),"")</f>
        <v>125</v>
      </c>
      <c r="M393" s="29" cm="1">
        <f t="array" ref="M393">IFERROR(_xlfn.IFS(G393&lt;=0.65,-50,G393&lt;=0.75,-25,G393&lt;=0.85,25,G393&lt;=0.95,50,G393&lt;=1.05,75,G393&lt;=1.15,100,G393&gt;1.15,125),"")</f>
        <v>125</v>
      </c>
    </row>
    <row r="394" spans="1:13" x14ac:dyDescent="0.2">
      <c r="A394" s="29">
        <v>356</v>
      </c>
      <c r="B394" s="29" t="s">
        <v>2349</v>
      </c>
      <c r="C394" s="29">
        <v>1.1339999999999999</v>
      </c>
      <c r="D394" s="29">
        <v>1.0680000000000001</v>
      </c>
      <c r="E394" s="29">
        <v>0.97599999999999998</v>
      </c>
      <c r="F394" s="29" t="s">
        <v>2350</v>
      </c>
      <c r="G394" s="29">
        <v>1.147</v>
      </c>
      <c r="H394" s="29">
        <v>1.07</v>
      </c>
      <c r="K394" s="29" cm="1">
        <f t="array" ref="K394">IFERROR(_xlfn.IFS(C394&lt;=0.65,-50,C394&lt;=0.75,-25,C394&lt;=0.85,25,C394&lt;=0.95,50,C394&lt;=1.05,75,C394&lt;=1.15,100,C394&gt;1.15,125),"")</f>
        <v>100</v>
      </c>
      <c r="L394" s="29" cm="1">
        <f t="array" ref="L394">IFERROR(_xlfn.IFS(F394&lt;=0.65,-50,F394&lt;=0.75,-25,F394&lt;=0.85,25,F394&lt;=0.95,50,F394&lt;=1.05,75,F394&lt;=1.15,100,F394&gt;1.15,125),"")</f>
        <v>125</v>
      </c>
      <c r="M394" s="29" cm="1">
        <f t="array" ref="M394">IFERROR(_xlfn.IFS(G394&lt;=0.65,-50,G394&lt;=0.75,-25,G394&lt;=0.85,25,G394&lt;=0.95,50,G394&lt;=1.05,75,G394&lt;=1.15,100,G394&gt;1.15,125),"")</f>
        <v>100</v>
      </c>
    </row>
    <row r="395" spans="1:13" x14ac:dyDescent="0.2">
      <c r="A395" s="29">
        <v>357</v>
      </c>
      <c r="B395" s="29" t="s">
        <v>2343</v>
      </c>
      <c r="C395" s="29">
        <v>1.1359999999999999</v>
      </c>
      <c r="D395" s="29">
        <v>1.137</v>
      </c>
      <c r="E395" s="29">
        <v>1.0680000000000001</v>
      </c>
      <c r="F395" s="29" t="s">
        <v>2344</v>
      </c>
      <c r="G395" s="29">
        <v>1.161</v>
      </c>
      <c r="H395" s="29">
        <v>0.99399999999999999</v>
      </c>
      <c r="K395" s="29" cm="1">
        <f t="array" ref="K395">IFERROR(_xlfn.IFS(C395&lt;=0.65,-50,C395&lt;=0.75,-25,C395&lt;=0.85,25,C395&lt;=0.95,50,C395&lt;=1.05,75,C395&lt;=1.15,100,C395&gt;1.15,125),"")</f>
        <v>100</v>
      </c>
      <c r="L395" s="29" cm="1">
        <f t="array" ref="L395">IFERROR(_xlfn.IFS(F395&lt;=0.65,-50,F395&lt;=0.75,-25,F395&lt;=0.85,25,F395&lt;=0.95,50,F395&lt;=1.05,75,F395&lt;=1.15,100,F395&gt;1.15,125),"")</f>
        <v>125</v>
      </c>
      <c r="M395" s="29" cm="1">
        <f t="array" ref="M395">IFERROR(_xlfn.IFS(G395&lt;=0.65,-50,G395&lt;=0.75,-25,G395&lt;=0.85,25,G395&lt;=0.95,50,G395&lt;=1.05,75,G395&lt;=1.15,100,G395&gt;1.15,125),"")</f>
        <v>125</v>
      </c>
    </row>
    <row r="396" spans="1:13" x14ac:dyDescent="0.2">
      <c r="A396" s="29">
        <v>358</v>
      </c>
      <c r="B396" s="29" t="s">
        <v>1778</v>
      </c>
      <c r="C396" s="29">
        <v>1.1399999999999999</v>
      </c>
      <c r="D396" s="29">
        <v>1.2490000000000001</v>
      </c>
      <c r="E396" s="29">
        <v>1.2030000000000001</v>
      </c>
      <c r="F396" s="29" t="s">
        <v>2156</v>
      </c>
      <c r="G396" s="29">
        <v>1.2110000000000001</v>
      </c>
      <c r="H396" s="29">
        <v>0.995</v>
      </c>
      <c r="K396" s="29" cm="1">
        <f t="array" ref="K396">IFERROR(_xlfn.IFS(C396&lt;=0.65,-50,C396&lt;=0.75,-25,C396&lt;=0.85,25,C396&lt;=0.95,50,C396&lt;=1.05,75,C396&lt;=1.15,100,C396&gt;1.15,125),"")</f>
        <v>100</v>
      </c>
      <c r="L396" s="29" cm="1">
        <f t="array" ref="L396">IFERROR(_xlfn.IFS(F396&lt;=0.65,-50,F396&lt;=0.75,-25,F396&lt;=0.85,25,F396&lt;=0.95,50,F396&lt;=1.05,75,F396&lt;=1.15,100,F396&gt;1.15,125),"")</f>
        <v>125</v>
      </c>
      <c r="M396" s="29" cm="1">
        <f t="array" ref="M396">IFERROR(_xlfn.IFS(G396&lt;=0.65,-50,G396&lt;=0.75,-25,G396&lt;=0.85,25,G396&lt;=0.95,50,G396&lt;=1.05,75,G396&lt;=1.15,100,G396&gt;1.15,125),"")</f>
        <v>125</v>
      </c>
    </row>
    <row r="397" spans="1:13" x14ac:dyDescent="0.2">
      <c r="A397" s="29">
        <v>359</v>
      </c>
      <c r="B397" s="29" t="s">
        <v>2345</v>
      </c>
      <c r="C397" s="29">
        <v>1.1419999999999999</v>
      </c>
      <c r="D397" s="29">
        <v>1.1160000000000001</v>
      </c>
      <c r="E397" s="29">
        <v>1.016</v>
      </c>
      <c r="F397" s="29" t="s">
        <v>2301</v>
      </c>
      <c r="G397" s="29">
        <v>1.194</v>
      </c>
      <c r="H397" s="29">
        <v>0.97499999999999998</v>
      </c>
      <c r="K397" s="29" cm="1">
        <f t="array" ref="K397">IFERROR(_xlfn.IFS(C397&lt;=0.65,-50,C397&lt;=0.75,-25,C397&lt;=0.85,25,C397&lt;=0.95,50,C397&lt;=1.05,75,C397&lt;=1.15,100,C397&gt;1.15,125),"")</f>
        <v>100</v>
      </c>
      <c r="L397" s="29" cm="1">
        <f t="array" ref="L397">IFERROR(_xlfn.IFS(F397&lt;=0.65,-50,F397&lt;=0.75,-25,F397&lt;=0.85,25,F397&lt;=0.95,50,F397&lt;=1.05,75,F397&lt;=1.15,100,F397&gt;1.15,125),"")</f>
        <v>125</v>
      </c>
      <c r="M397" s="29" cm="1">
        <f t="array" ref="M397">IFERROR(_xlfn.IFS(G397&lt;=0.65,-50,G397&lt;=0.75,-25,G397&lt;=0.85,25,G397&lt;=0.95,50,G397&lt;=1.05,75,G397&lt;=1.15,100,G397&gt;1.15,125),"")</f>
        <v>125</v>
      </c>
    </row>
    <row r="398" spans="1:13" x14ac:dyDescent="0.2">
      <c r="A398" s="29">
        <v>360</v>
      </c>
      <c r="B398" s="29" t="s">
        <v>2346</v>
      </c>
      <c r="C398" s="29">
        <v>1.1459999999999999</v>
      </c>
      <c r="D398" s="29">
        <v>1.2350000000000001</v>
      </c>
      <c r="E398" s="29">
        <v>1.0509999999999999</v>
      </c>
      <c r="F398" s="29" t="s">
        <v>2331</v>
      </c>
      <c r="G398" s="29">
        <v>1.1559999999999999</v>
      </c>
      <c r="H398" s="29">
        <v>1.0009999999999999</v>
      </c>
      <c r="K398" s="29" cm="1">
        <f t="array" ref="K398">IFERROR(_xlfn.IFS(C398&lt;=0.65,-50,C398&lt;=0.75,-25,C398&lt;=0.85,25,C398&lt;=0.95,50,C398&lt;=1.05,75,C398&lt;=1.15,100,C398&gt;1.15,125),"")</f>
        <v>100</v>
      </c>
      <c r="L398" s="29" cm="1">
        <f t="array" ref="L398">IFERROR(_xlfn.IFS(F398&lt;=0.65,-50,F398&lt;=0.75,-25,F398&lt;=0.85,25,F398&lt;=0.95,50,F398&lt;=1.05,75,F398&lt;=1.15,100,F398&gt;1.15,125),"")</f>
        <v>125</v>
      </c>
      <c r="M398" s="29" cm="1">
        <f t="array" ref="M398">IFERROR(_xlfn.IFS(G398&lt;=0.65,-50,G398&lt;=0.75,-25,G398&lt;=0.85,25,G398&lt;=0.95,50,G398&lt;=1.05,75,G398&lt;=1.15,100,G398&gt;1.15,125),"")</f>
        <v>125</v>
      </c>
    </row>
    <row r="399" spans="1:13" x14ac:dyDescent="0.2">
      <c r="A399" s="29">
        <v>361</v>
      </c>
      <c r="B399" s="29" t="s">
        <v>2347</v>
      </c>
      <c r="C399" s="29">
        <v>1.151</v>
      </c>
      <c r="D399" s="29">
        <v>1.2070000000000001</v>
      </c>
      <c r="E399" s="29">
        <v>1.1930000000000001</v>
      </c>
      <c r="F399" s="29" t="s">
        <v>2263</v>
      </c>
      <c r="G399" s="29">
        <v>1.1990000000000001</v>
      </c>
      <c r="H399" s="29">
        <v>1.085</v>
      </c>
      <c r="K399" s="29" cm="1">
        <f t="array" ref="K399">IFERROR(_xlfn.IFS(C399&lt;=0.65,-50,C399&lt;=0.75,-25,C399&lt;=0.85,25,C399&lt;=0.95,50,C399&lt;=1.05,75,C399&lt;=1.15,100,C399&gt;1.15,125),"")</f>
        <v>125</v>
      </c>
      <c r="L399" s="29" cm="1">
        <f t="array" ref="L399">IFERROR(_xlfn.IFS(F399&lt;=0.65,-50,F399&lt;=0.75,-25,F399&lt;=0.85,25,F399&lt;=0.95,50,F399&lt;=1.05,75,F399&lt;=1.15,100,F399&gt;1.15,125),"")</f>
        <v>125</v>
      </c>
      <c r="M399" s="29" cm="1">
        <f t="array" ref="M399">IFERROR(_xlfn.IFS(G399&lt;=0.65,-50,G399&lt;=0.75,-25,G399&lt;=0.85,25,G399&lt;=0.95,50,G399&lt;=1.05,75,G399&lt;=1.15,100,G399&gt;1.15,125),"")</f>
        <v>125</v>
      </c>
    </row>
    <row r="400" spans="1:13" x14ac:dyDescent="0.2">
      <c r="A400" s="29">
        <v>362</v>
      </c>
      <c r="B400" s="29" t="s">
        <v>2351</v>
      </c>
      <c r="C400" s="29">
        <v>1.1719999999999999</v>
      </c>
      <c r="D400" s="29">
        <v>1.252</v>
      </c>
      <c r="E400" s="29">
        <v>1.4</v>
      </c>
      <c r="F400" s="29" t="s">
        <v>2173</v>
      </c>
      <c r="G400" s="29">
        <v>1.1890000000000001</v>
      </c>
      <c r="H400" s="29">
        <v>0.98199999999999998</v>
      </c>
      <c r="K400" s="29" cm="1">
        <f t="array" ref="K400">IFERROR(_xlfn.IFS(C400&lt;=0.65,-50,C400&lt;=0.75,-25,C400&lt;=0.85,25,C400&lt;=0.95,50,C400&lt;=1.05,75,C400&lt;=1.15,100,C400&gt;1.15,125),"")</f>
        <v>125</v>
      </c>
      <c r="L400" s="29" cm="1">
        <f t="array" ref="L400">IFERROR(_xlfn.IFS(F400&lt;=0.65,-50,F400&lt;=0.75,-25,F400&lt;=0.85,25,F400&lt;=0.95,50,F400&lt;=1.05,75,F400&lt;=1.15,100,F400&gt;1.15,125),"")</f>
        <v>125</v>
      </c>
      <c r="M400" s="29" cm="1">
        <f t="array" ref="M400">IFERROR(_xlfn.IFS(G400&lt;=0.65,-50,G400&lt;=0.75,-25,G400&lt;=0.85,25,G400&lt;=0.95,50,G400&lt;=1.05,75,G400&lt;=1.15,100,G400&gt;1.15,125),"")</f>
        <v>125</v>
      </c>
    </row>
    <row r="401" spans="1:13" x14ac:dyDescent="0.2">
      <c r="A401" s="29">
        <v>363</v>
      </c>
      <c r="B401" s="29" t="s">
        <v>2352</v>
      </c>
      <c r="C401" s="29">
        <v>1.196</v>
      </c>
      <c r="D401" s="29">
        <v>1.214</v>
      </c>
      <c r="E401" s="29">
        <v>1.1439999999999999</v>
      </c>
      <c r="F401" s="29" t="s">
        <v>2353</v>
      </c>
      <c r="G401" s="29">
        <v>1.1990000000000001</v>
      </c>
      <c r="H401" s="29">
        <v>1.077</v>
      </c>
      <c r="K401" s="29" cm="1">
        <f t="array" ref="K401">IFERROR(_xlfn.IFS(C401&lt;=0.65,-50,C401&lt;=0.75,-25,C401&lt;=0.85,25,C401&lt;=0.95,50,C401&lt;=1.05,75,C401&lt;=1.15,100,C401&gt;1.15,125),"")</f>
        <v>125</v>
      </c>
      <c r="L401" s="29" cm="1">
        <f t="array" ref="L401">IFERROR(_xlfn.IFS(F401&lt;=0.65,-50,F401&lt;=0.75,-25,F401&lt;=0.85,25,F401&lt;=0.95,50,F401&lt;=1.05,75,F401&lt;=1.15,100,F401&gt;1.15,125),"")</f>
        <v>125</v>
      </c>
      <c r="M401" s="29" cm="1">
        <f t="array" ref="M401">IFERROR(_xlfn.IFS(G401&lt;=0.65,-50,G401&lt;=0.75,-25,G401&lt;=0.85,25,G401&lt;=0.95,50,G401&lt;=1.05,75,G401&lt;=1.15,100,G401&gt;1.15,125),"")</f>
        <v>125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B35EB-441D-4945-8C2A-A2909E0892C0}">
  <dimension ref="A1:AJ486"/>
  <sheetViews>
    <sheetView tabSelected="1" workbookViewId="0">
      <selection activeCell="K21" sqref="K21"/>
    </sheetView>
  </sheetViews>
  <sheetFormatPr defaultRowHeight="12.75" x14ac:dyDescent="0.2"/>
  <cols>
    <col min="2" max="2" width="27.28515625" customWidth="1"/>
  </cols>
  <sheetData>
    <row r="1" spans="1:36" ht="26.25" thickBot="1" x14ac:dyDescent="0.25">
      <c r="A1" s="38" t="s">
        <v>74</v>
      </c>
      <c r="B1" s="39" t="s">
        <v>0</v>
      </c>
      <c r="C1" s="39" t="s">
        <v>5</v>
      </c>
      <c r="D1" s="39" t="s">
        <v>1693</v>
      </c>
      <c r="E1" s="39" t="s">
        <v>1694</v>
      </c>
      <c r="F1" s="39" t="s">
        <v>1695</v>
      </c>
      <c r="G1" s="39" t="s">
        <v>1696</v>
      </c>
      <c r="H1" s="39" t="s">
        <v>1697</v>
      </c>
      <c r="I1" s="39" t="s">
        <v>1698</v>
      </c>
      <c r="J1" s="39" t="s">
        <v>1699</v>
      </c>
      <c r="K1" s="39" t="s">
        <v>1700</v>
      </c>
      <c r="L1" s="39" t="s">
        <v>1701</v>
      </c>
      <c r="M1" s="39" t="s">
        <v>1702</v>
      </c>
      <c r="N1" s="39" t="s">
        <v>1703</v>
      </c>
      <c r="O1" s="39" t="s">
        <v>1704</v>
      </c>
      <c r="P1" s="39" t="s">
        <v>1705</v>
      </c>
      <c r="Q1" s="39" t="s">
        <v>1706</v>
      </c>
      <c r="R1" s="39" t="s">
        <v>1707</v>
      </c>
      <c r="S1" s="39" t="s">
        <v>1708</v>
      </c>
      <c r="T1" s="39" t="s">
        <v>1709</v>
      </c>
      <c r="U1" s="39" t="s">
        <v>175</v>
      </c>
      <c r="V1" s="39" t="s">
        <v>1710</v>
      </c>
      <c r="W1" s="39" t="s">
        <v>1711</v>
      </c>
      <c r="X1" s="39" t="s">
        <v>1712</v>
      </c>
      <c r="Y1" s="39" t="s">
        <v>1713</v>
      </c>
      <c r="Z1" s="39" t="s">
        <v>1714</v>
      </c>
      <c r="AA1" s="40"/>
      <c r="AB1" s="40"/>
      <c r="AC1" s="40"/>
      <c r="AD1" s="40"/>
      <c r="AE1" s="40"/>
      <c r="AF1" s="40"/>
      <c r="AG1" s="40"/>
      <c r="AH1" s="40"/>
      <c r="AI1" s="40"/>
      <c r="AJ1" s="40"/>
    </row>
    <row r="2" spans="1:36" x14ac:dyDescent="0.2">
      <c r="A2" s="37" t="str">
        <f>IFERROR(_xlfn.XLOOKUP(B2,PlayerStats!AF:AF,PlayerStats!E:E),"")</f>
        <v>BOS</v>
      </c>
      <c r="B2" s="37" t="str">
        <f>Bets!A2</f>
        <v>Jayson Tatum</v>
      </c>
      <c r="C2">
        <f>IFERROR(_xlfn.XLOOKUP(B2,PlayerStats!$AF:$AF,PlayerStats!$AD:$AD),"")</f>
        <v>30.8</v>
      </c>
      <c r="D2">
        <f>IFERROR(VALUE(SUBSTITUTE(SUBSTITUTE(_xlfn.XLOOKUP(B2,Bets!$A:$A,Bets!$B:$B),"O",""),"U","")),"")</f>
        <v>32.5</v>
      </c>
      <c r="E2" s="41">
        <f>IFERROR(G2/(G2+H2),"")</f>
        <v>0.3611111111111111</v>
      </c>
      <c r="F2" s="41">
        <f>IFERROR(H2/(G2+H2),"")</f>
        <v>0.63888888888888884</v>
      </c>
      <c r="G2">
        <f>IFERROR(COUNTIFS(PlayerInfo!$G:$G,$B2,PlayerInfo!$B:$B,"&gt;"&amp;D2),"")</f>
        <v>13</v>
      </c>
      <c r="H2">
        <f>IFERROR(COUNTIFS(PlayerInfo!$G:$G,$B2,PlayerInfo!$B:$B,"&lt;"&amp;D2),"")</f>
        <v>23</v>
      </c>
      <c r="I2">
        <f>IFERROR(_xlfn.XLOOKUP(B2,PlayerStats!$AF:$AF,PlayerStats!$X:$X),"")</f>
        <v>8.1</v>
      </c>
      <c r="J2">
        <f>IFERROR(VALUE(SUBSTITUTE(SUBSTITUTE(_xlfn.XLOOKUP(B2,Bets!$D:$D,Bets!$E:$E),"O",""),"U","")),"")</f>
        <v>7.5</v>
      </c>
      <c r="K2" s="41">
        <f>IFERROR(M2/(M2+N2),"")</f>
        <v>0.55555555555555558</v>
      </c>
      <c r="L2" s="41">
        <f>IFERROR(N2/(M2+N2),"")</f>
        <v>0.44444444444444442</v>
      </c>
      <c r="M2">
        <f>IFERROR(COUNTIFS(PlayerInfo!$G:$G,$B2,PlayerInfo!$C:$C,"&gt;"&amp;J2),"")</f>
        <v>20</v>
      </c>
      <c r="N2">
        <f>IFERROR(COUNTIFS(PlayerInfo!$G:$G,$B2,PlayerInfo!$C:$C,"&lt;"&amp;J2),"")</f>
        <v>16</v>
      </c>
      <c r="O2">
        <f>IFERROR(_xlfn.XLOOKUP(B2,PlayerStats!$AF:$AF,PlayerStats!$Y:$Y),"")</f>
        <v>4</v>
      </c>
      <c r="P2">
        <f>IFERROR(VALUE(SUBSTITUTE(SUBSTITUTE(_xlfn.XLOOKUP(B2,Bets!$G:$G,Bets!$H:$H),"O",""),"U","")),"")</f>
        <v>3.5</v>
      </c>
      <c r="Q2" s="41">
        <f>IFERROR(S2/(S2+T2),"")</f>
        <v>0.58333333333333337</v>
      </c>
      <c r="R2" s="41">
        <f>IFERROR(T2/(S2+T2),"")</f>
        <v>0.41666666666666669</v>
      </c>
      <c r="S2">
        <f>IFERROR(COUNTIFS(PlayerInfo!$G:$G,$B2,PlayerInfo!$D:$D,"&gt;"&amp;P2),"")</f>
        <v>21</v>
      </c>
      <c r="T2">
        <f>IFERROR(COUNTIFS(PlayerInfo!$G:$G,$B2,PlayerInfo!$D:$D,"&lt;"&amp;P2),"")</f>
        <v>15</v>
      </c>
      <c r="U2">
        <f>IFERROR(_xlfn.XLOOKUP(B2,PlayerStats!$AF:$AF,PlayerStats!$L:$L),"")</f>
        <v>3.2</v>
      </c>
      <c r="V2">
        <f>IFERROR(VALUE(SUBSTITUTE(SUBSTITUTE(_xlfn.XLOOKUP(B2,Bets!$J:$J,Bets!$K:$K),"O",""),"U","")),"")</f>
        <v>2.5</v>
      </c>
      <c r="W2" s="41">
        <f>IFERROR(Y2/(Y2+Z2),"")</f>
        <v>0.58333333333333337</v>
      </c>
      <c r="X2" s="41">
        <f>IFERROR(Z2/(Y2+Z2),"")</f>
        <v>0.41666666666666669</v>
      </c>
      <c r="Y2">
        <f>IFERROR(COUNTIFS(PlayerInfo!$G:$G,$B2,PlayerInfo!$E:$E,"&gt;"&amp;V2),"")</f>
        <v>21</v>
      </c>
      <c r="Z2">
        <f>IFERROR(COUNTIFS(PlayerInfo!$G:$G,$B2,PlayerInfo!$E:$E,"&lt;"&amp;V2),"")</f>
        <v>15</v>
      </c>
    </row>
    <row r="3" spans="1:36" x14ac:dyDescent="0.2">
      <c r="A3" s="37" t="str">
        <f>IFERROR(_xlfn.XLOOKUP(B3,PlayerStats!AF:AF,PlayerStats!E:E),"")</f>
        <v>BOS</v>
      </c>
      <c r="B3" s="37" t="str">
        <f>Bets!A3</f>
        <v>Jaylen Brown</v>
      </c>
      <c r="C3">
        <f>IFERROR(_xlfn.XLOOKUP(B3,PlayerStats!$AF:$AF,PlayerStats!$AD:$AD),"")</f>
        <v>27.2</v>
      </c>
      <c r="D3">
        <f>IFERROR(VALUE(SUBSTITUTE(SUBSTITUTE(_xlfn.XLOOKUP(B3,Bets!$A:$A,Bets!$B:$B),"O",""),"U","")),"")</f>
        <v>26.5</v>
      </c>
      <c r="E3" s="41">
        <f t="shared" ref="E3:E66" si="0">IFERROR(G3/(G3+H3),"")</f>
        <v>0.5</v>
      </c>
      <c r="F3" s="41">
        <f t="shared" ref="F3:F66" si="1">IFERROR(H3/(G3+H3),"")</f>
        <v>0.5</v>
      </c>
      <c r="G3">
        <f>IFERROR(COUNTIFS(PlayerInfo!$G:$G,$B3,PlayerInfo!$B:$B,"&gt;"&amp;D3),"")</f>
        <v>18</v>
      </c>
      <c r="H3">
        <f>IFERROR(COUNTIFS(PlayerInfo!$G:$G,$B3,PlayerInfo!$B:$B,"&lt;"&amp;D3),"")</f>
        <v>18</v>
      </c>
      <c r="I3">
        <f>IFERROR(_xlfn.XLOOKUP(B3,PlayerStats!$AF:$AF,PlayerStats!$X:$X),"")</f>
        <v>7.1</v>
      </c>
      <c r="J3">
        <f>IFERROR(VALUE(SUBSTITUTE(SUBSTITUTE(_xlfn.XLOOKUP(B3,Bets!$D:$D,Bets!$E:$E),"O",""),"U","")),"")</f>
        <v>6.5</v>
      </c>
      <c r="K3" s="41">
        <f t="shared" ref="K3:K66" si="2">IFERROR(M3/(M3+N3),"")</f>
        <v>0.58333333333333337</v>
      </c>
      <c r="L3" s="41">
        <f t="shared" ref="L3:L66" si="3">IFERROR(N3/(M3+N3),"")</f>
        <v>0.41666666666666669</v>
      </c>
      <c r="M3">
        <f>IFERROR(COUNTIFS(PlayerInfo!$G:$G,$B3,PlayerInfo!$C:$C,"&gt;"&amp;J3),"")</f>
        <v>21</v>
      </c>
      <c r="N3">
        <f>IFERROR(COUNTIFS(PlayerInfo!$G:$G,$B3,PlayerInfo!$C:$C,"&lt;"&amp;J3),"")</f>
        <v>15</v>
      </c>
      <c r="O3">
        <f>IFERROR(_xlfn.XLOOKUP(B3,PlayerStats!$AF:$AF,PlayerStats!$Y:$Y),"")</f>
        <v>3.3</v>
      </c>
      <c r="P3">
        <f>IFERROR(VALUE(SUBSTITUTE(SUBSTITUTE(_xlfn.XLOOKUP(B3,Bets!$G:$G,Bets!$H:$H),"O",""),"U","")),"")</f>
        <v>2.5</v>
      </c>
      <c r="Q3" s="41">
        <f t="shared" ref="Q3:Q66" si="4">IFERROR(S3/(S3+T3),"")</f>
        <v>0.58333333333333337</v>
      </c>
      <c r="R3" s="41">
        <f t="shared" ref="R3:R66" si="5">IFERROR(T3/(S3+T3),"")</f>
        <v>0.41666666666666669</v>
      </c>
      <c r="S3">
        <f>IFERROR(COUNTIFS(PlayerInfo!$G:$G,$B3,PlayerInfo!$D:$D,"&gt;"&amp;P3),"")</f>
        <v>21</v>
      </c>
      <c r="T3">
        <f>IFERROR(COUNTIFS(PlayerInfo!$G:$G,$B3,PlayerInfo!$D:$D,"&lt;"&amp;P3),"")</f>
        <v>15</v>
      </c>
      <c r="U3">
        <f>IFERROR(_xlfn.XLOOKUP(B3,PlayerStats!$AF:$AF,PlayerStats!$L:$L),"")</f>
        <v>2.5</v>
      </c>
      <c r="V3">
        <f>IFERROR(VALUE(SUBSTITUTE(SUBSTITUTE(_xlfn.XLOOKUP(B3,Bets!$J:$J,Bets!$K:$K),"O",""),"U","")),"")</f>
        <v>2.5</v>
      </c>
      <c r="W3" s="41">
        <f t="shared" ref="W3:W66" si="6">IFERROR(Y3/(Y3+Z3),"")</f>
        <v>0.44444444444444442</v>
      </c>
      <c r="X3" s="41">
        <f t="shared" ref="X3:X66" si="7">IFERROR(Z3/(Y3+Z3),"")</f>
        <v>0.55555555555555558</v>
      </c>
      <c r="Y3">
        <f>IFERROR(COUNTIFS(PlayerInfo!$G:$G,$B3,PlayerInfo!$E:$E,"&gt;"&amp;V3),"")</f>
        <v>16</v>
      </c>
      <c r="Z3">
        <f>IFERROR(COUNTIFS(PlayerInfo!$G:$G,$B3,PlayerInfo!$E:$E,"&lt;"&amp;V3),"")</f>
        <v>20</v>
      </c>
    </row>
    <row r="4" spans="1:36" x14ac:dyDescent="0.2">
      <c r="A4" s="37" t="str">
        <f>IFERROR(_xlfn.XLOOKUP(B4,PlayerStats!AF:AF,PlayerStats!E:E),"")</f>
        <v>BOS</v>
      </c>
      <c r="B4" s="37" t="str">
        <f>Bets!A4</f>
        <v>Derrick White</v>
      </c>
      <c r="C4">
        <f>IFERROR(_xlfn.XLOOKUP(B4,PlayerStats!$AF:$AF,PlayerStats!$AD:$AD),"")</f>
        <v>10</v>
      </c>
      <c r="D4">
        <f>IFERROR(VALUE(SUBSTITUTE(SUBSTITUTE(_xlfn.XLOOKUP(B4,Bets!$A:$A,Bets!$B:$B),"O",""),"U","")),"")</f>
        <v>9.5</v>
      </c>
      <c r="E4" s="41">
        <f t="shared" si="0"/>
        <v>0.47368421052631576</v>
      </c>
      <c r="F4" s="41">
        <f t="shared" si="1"/>
        <v>0.52631578947368418</v>
      </c>
      <c r="G4">
        <f>IFERROR(COUNTIFS(PlayerInfo!$G:$G,$B4,PlayerInfo!$B:$B,"&gt;"&amp;D4),"")</f>
        <v>18</v>
      </c>
      <c r="H4">
        <f>IFERROR(COUNTIFS(PlayerInfo!$G:$G,$B4,PlayerInfo!$B:$B,"&lt;"&amp;D4),"")</f>
        <v>20</v>
      </c>
      <c r="I4">
        <f>IFERROR(_xlfn.XLOOKUP(B4,PlayerStats!$AF:$AF,PlayerStats!$X:$X),"")</f>
        <v>3.1</v>
      </c>
      <c r="J4">
        <f>IFERROR(VALUE(SUBSTITUTE(SUBSTITUTE(_xlfn.XLOOKUP(B4,Bets!$D:$D,Bets!$E:$E),"O",""),"U","")),"")</f>
        <v>2.5</v>
      </c>
      <c r="K4" s="41">
        <f t="shared" si="2"/>
        <v>0.55263157894736847</v>
      </c>
      <c r="L4" s="41">
        <f t="shared" si="3"/>
        <v>0.44736842105263158</v>
      </c>
      <c r="M4">
        <f>IFERROR(COUNTIFS(PlayerInfo!$G:$G,$B4,PlayerInfo!$C:$C,"&gt;"&amp;J4),"")</f>
        <v>21</v>
      </c>
      <c r="N4">
        <f>IFERROR(COUNTIFS(PlayerInfo!$G:$G,$B4,PlayerInfo!$C:$C,"&lt;"&amp;J4),"")</f>
        <v>17</v>
      </c>
      <c r="O4">
        <f>IFERROR(_xlfn.XLOOKUP(B4,PlayerStats!$AF:$AF,PlayerStats!$Y:$Y),"")</f>
        <v>3.2</v>
      </c>
      <c r="P4">
        <f>IFERROR(VALUE(SUBSTITUTE(SUBSTITUTE(_xlfn.XLOOKUP(B4,Bets!$G:$G,Bets!$H:$H),"O",""),"U","")),"")</f>
        <v>3.5</v>
      </c>
      <c r="Q4" s="41">
        <f t="shared" si="4"/>
        <v>0.44736842105263158</v>
      </c>
      <c r="R4" s="41">
        <f t="shared" si="5"/>
        <v>0.55263157894736847</v>
      </c>
      <c r="S4">
        <f>IFERROR(COUNTIFS(PlayerInfo!$G:$G,$B4,PlayerInfo!$D:$D,"&gt;"&amp;P4),"")</f>
        <v>17</v>
      </c>
      <c r="T4">
        <f>IFERROR(COUNTIFS(PlayerInfo!$G:$G,$B4,PlayerInfo!$D:$D,"&lt;"&amp;P4),"")</f>
        <v>21</v>
      </c>
      <c r="U4">
        <f>IFERROR(_xlfn.XLOOKUP(B4,PlayerStats!$AF:$AF,PlayerStats!$L:$L),"")</f>
        <v>1.5</v>
      </c>
      <c r="V4">
        <f>IFERROR(VALUE(SUBSTITUTE(SUBSTITUTE(_xlfn.XLOOKUP(B4,Bets!$J:$J,Bets!$K:$K),"O",""),"U","")),"")</f>
        <v>1.5</v>
      </c>
      <c r="W4" s="41">
        <f t="shared" si="6"/>
        <v>0.44736842105263158</v>
      </c>
      <c r="X4" s="41">
        <f t="shared" si="7"/>
        <v>0.55263157894736847</v>
      </c>
      <c r="Y4">
        <f>IFERROR(COUNTIFS(PlayerInfo!$G:$G,$B4,PlayerInfo!$E:$E,"&gt;"&amp;V4),"")</f>
        <v>17</v>
      </c>
      <c r="Z4">
        <f>IFERROR(COUNTIFS(PlayerInfo!$G:$G,$B4,PlayerInfo!$E:$E,"&lt;"&amp;V4),"")</f>
        <v>21</v>
      </c>
    </row>
    <row r="5" spans="1:36" x14ac:dyDescent="0.2">
      <c r="A5" s="37" t="str">
        <f>IFERROR(_xlfn.XLOOKUP(B5,PlayerStats!AF:AF,PlayerStats!E:E),"")</f>
        <v>BOS</v>
      </c>
      <c r="B5" s="37" t="str">
        <f>Bets!A5</f>
        <v>Al Horford</v>
      </c>
      <c r="C5">
        <f>IFERROR(_xlfn.XLOOKUP(B5,PlayerStats!$AF:$AF,PlayerStats!$AD:$AD),"")</f>
        <v>9.4</v>
      </c>
      <c r="D5">
        <f>IFERROR(VALUE(SUBSTITUTE(SUBSTITUTE(_xlfn.XLOOKUP(B5,Bets!$A:$A,Bets!$B:$B),"O",""),"U","")),"")</f>
        <v>7.5</v>
      </c>
      <c r="E5" s="41">
        <f t="shared" si="0"/>
        <v>0.62068965517241381</v>
      </c>
      <c r="F5" s="41">
        <f t="shared" si="1"/>
        <v>0.37931034482758619</v>
      </c>
      <c r="G5">
        <f>IFERROR(COUNTIFS(PlayerInfo!$G:$G,$B5,PlayerInfo!$B:$B,"&gt;"&amp;D5),"")</f>
        <v>18</v>
      </c>
      <c r="H5">
        <f>IFERROR(COUNTIFS(PlayerInfo!$G:$G,$B5,PlayerInfo!$B:$B,"&lt;"&amp;D5),"")</f>
        <v>11</v>
      </c>
      <c r="I5">
        <f>IFERROR(_xlfn.XLOOKUP(B5,PlayerStats!$AF:$AF,PlayerStats!$X:$X),"")</f>
        <v>6.1</v>
      </c>
      <c r="J5">
        <f>IFERROR(VALUE(SUBSTITUTE(SUBSTITUTE(_xlfn.XLOOKUP(B5,Bets!$D:$D,Bets!$E:$E),"O",""),"U","")),"")</f>
        <v>5.5</v>
      </c>
      <c r="K5" s="41">
        <f t="shared" si="2"/>
        <v>0.58620689655172409</v>
      </c>
      <c r="L5" s="41">
        <f t="shared" si="3"/>
        <v>0.41379310344827586</v>
      </c>
      <c r="M5">
        <f>IFERROR(COUNTIFS(PlayerInfo!$G:$G,$B5,PlayerInfo!$C:$C,"&gt;"&amp;J5),"")</f>
        <v>17</v>
      </c>
      <c r="N5">
        <f>IFERROR(COUNTIFS(PlayerInfo!$G:$G,$B5,PlayerInfo!$C:$C,"&lt;"&amp;J5),"")</f>
        <v>12</v>
      </c>
      <c r="O5">
        <f>IFERROR(_xlfn.XLOOKUP(B5,PlayerStats!$AF:$AF,PlayerStats!$Y:$Y),"")</f>
        <v>2.5</v>
      </c>
      <c r="P5">
        <f>IFERROR(VALUE(SUBSTITUTE(SUBSTITUTE(_xlfn.XLOOKUP(B5,Bets!$G:$G,Bets!$H:$H),"O",""),"U","")),"")</f>
        <v>2.5</v>
      </c>
      <c r="Q5" s="41">
        <f t="shared" si="4"/>
        <v>0.37931034482758619</v>
      </c>
      <c r="R5" s="41">
        <f t="shared" si="5"/>
        <v>0.62068965517241381</v>
      </c>
      <c r="S5">
        <f>IFERROR(COUNTIFS(PlayerInfo!$G:$G,$B5,PlayerInfo!$D:$D,"&gt;"&amp;P5),"")</f>
        <v>11</v>
      </c>
      <c r="T5">
        <f>IFERROR(COUNTIFS(PlayerInfo!$G:$G,$B5,PlayerInfo!$D:$D,"&lt;"&amp;P5),"")</f>
        <v>18</v>
      </c>
      <c r="U5">
        <f>IFERROR(_xlfn.XLOOKUP(B5,PlayerStats!$AF:$AF,PlayerStats!$L:$L),"")</f>
        <v>2.1</v>
      </c>
      <c r="V5">
        <f>IFERROR(VALUE(SUBSTITUTE(SUBSTITUTE(_xlfn.XLOOKUP(B5,Bets!$J:$J,Bets!$K:$K),"O",""),"U","")),"")</f>
        <v>1.5</v>
      </c>
      <c r="W5" s="41">
        <f t="shared" si="6"/>
        <v>0.62068965517241381</v>
      </c>
      <c r="X5" s="41">
        <f t="shared" si="7"/>
        <v>0.37931034482758619</v>
      </c>
      <c r="Y5">
        <f>IFERROR(COUNTIFS(PlayerInfo!$G:$G,$B5,PlayerInfo!$E:$E,"&gt;"&amp;V5),"")</f>
        <v>18</v>
      </c>
      <c r="Z5">
        <f>IFERROR(COUNTIFS(PlayerInfo!$G:$G,$B5,PlayerInfo!$E:$E,"&lt;"&amp;V5),"")</f>
        <v>11</v>
      </c>
    </row>
    <row r="6" spans="1:36" x14ac:dyDescent="0.2">
      <c r="A6" s="37" t="str">
        <f>IFERROR(_xlfn.XLOOKUP(B6,PlayerStats!AF:AF,PlayerStats!E:E),"")</f>
        <v>DAL</v>
      </c>
      <c r="B6" s="37" t="str">
        <f>Bets!A6</f>
        <v>Christian Wood</v>
      </c>
      <c r="C6">
        <f>IFERROR(_xlfn.XLOOKUP(B6,PlayerStats!$AF:$AF,PlayerStats!$AD:$AD),"")</f>
        <v>17.8</v>
      </c>
      <c r="D6">
        <f>IFERROR(VALUE(SUBSTITUTE(SUBSTITUTE(_xlfn.XLOOKUP(B6,Bets!$A:$A,Bets!$B:$B),"O",""),"U","")),"")</f>
        <v>18.5</v>
      </c>
      <c r="E6" s="41">
        <f t="shared" si="0"/>
        <v>0.54285714285714282</v>
      </c>
      <c r="F6" s="41">
        <f t="shared" si="1"/>
        <v>0.45714285714285713</v>
      </c>
      <c r="G6">
        <f>IFERROR(COUNTIFS(PlayerInfo!$G:$G,$B6,PlayerInfo!$B:$B,"&gt;"&amp;D6),"")</f>
        <v>19</v>
      </c>
      <c r="H6">
        <f>IFERROR(COUNTIFS(PlayerInfo!$G:$G,$B6,PlayerInfo!$B:$B,"&lt;"&amp;D6),"")</f>
        <v>16</v>
      </c>
      <c r="I6">
        <f>IFERROR(_xlfn.XLOOKUP(B6,PlayerStats!$AF:$AF,PlayerStats!$X:$X),"")</f>
        <v>7.9</v>
      </c>
      <c r="J6">
        <f>IFERROR(VALUE(SUBSTITUTE(SUBSTITUTE(_xlfn.XLOOKUP(B6,Bets!$D:$D,Bets!$E:$E),"O",""),"U","")),"")</f>
        <v>8.5</v>
      </c>
      <c r="K6" s="41">
        <f t="shared" si="2"/>
        <v>0.31428571428571428</v>
      </c>
      <c r="L6" s="41">
        <f t="shared" si="3"/>
        <v>0.68571428571428572</v>
      </c>
      <c r="M6">
        <f>IFERROR(COUNTIFS(PlayerInfo!$G:$G,$B6,PlayerInfo!$C:$C,"&gt;"&amp;J6),"")</f>
        <v>11</v>
      </c>
      <c r="N6">
        <f>IFERROR(COUNTIFS(PlayerInfo!$G:$G,$B6,PlayerInfo!$C:$C,"&lt;"&amp;J6),"")</f>
        <v>24</v>
      </c>
      <c r="O6">
        <f>IFERROR(_xlfn.XLOOKUP(B6,PlayerStats!$AF:$AF,PlayerStats!$Y:$Y),"")</f>
        <v>1.6</v>
      </c>
      <c r="P6" t="str">
        <f>IFERROR(VALUE(SUBSTITUTE(SUBSTITUTE(_xlfn.XLOOKUP(B6,Bets!$G:$G,Bets!$H:$H),"O",""),"U","")),"")</f>
        <v/>
      </c>
      <c r="Q6" s="41" t="str">
        <f t="shared" si="4"/>
        <v/>
      </c>
      <c r="R6" s="41" t="str">
        <f t="shared" si="5"/>
        <v/>
      </c>
      <c r="S6">
        <f>IFERROR(COUNTIFS(PlayerInfo!$G:$G,$B6,PlayerInfo!$D:$D,"&gt;"&amp;P6),"")</f>
        <v>0</v>
      </c>
      <c r="T6">
        <f>IFERROR(COUNTIFS(PlayerInfo!$G:$G,$B6,PlayerInfo!$D:$D,"&lt;"&amp;P6),"")</f>
        <v>0</v>
      </c>
      <c r="U6">
        <f>IFERROR(_xlfn.XLOOKUP(B6,PlayerStats!$AF:$AF,PlayerStats!$L:$L),"")</f>
        <v>1.8</v>
      </c>
      <c r="V6">
        <f>IFERROR(VALUE(SUBSTITUTE(SUBSTITUTE(_xlfn.XLOOKUP(B6,Bets!$J:$J,Bets!$K:$K),"O",""),"U","")),"")</f>
        <v>2.5</v>
      </c>
      <c r="W6" s="41">
        <f t="shared" si="6"/>
        <v>0.25714285714285712</v>
      </c>
      <c r="X6" s="41">
        <f t="shared" si="7"/>
        <v>0.74285714285714288</v>
      </c>
      <c r="Y6">
        <f>IFERROR(COUNTIFS(PlayerInfo!$G:$G,$B6,PlayerInfo!$E:$E,"&gt;"&amp;V6),"")</f>
        <v>9</v>
      </c>
      <c r="Z6">
        <f>IFERROR(COUNTIFS(PlayerInfo!$G:$G,$B6,PlayerInfo!$E:$E,"&lt;"&amp;V6),"")</f>
        <v>26</v>
      </c>
    </row>
    <row r="7" spans="1:36" x14ac:dyDescent="0.2">
      <c r="A7" s="37" t="str">
        <f>IFERROR(_xlfn.XLOOKUP(B7,PlayerStats!AF:AF,PlayerStats!E:E),"")</f>
        <v>BOS</v>
      </c>
      <c r="B7" s="37" t="str">
        <f>Bets!A7</f>
        <v>Marcus Smart</v>
      </c>
      <c r="C7">
        <f>IFERROR(_xlfn.XLOOKUP(B7,PlayerStats!$AF:$AF,PlayerStats!$AD:$AD),"")</f>
        <v>11.1</v>
      </c>
      <c r="D7">
        <f>IFERROR(VALUE(SUBSTITUTE(SUBSTITUTE(_xlfn.XLOOKUP(B7,Bets!$A:$A,Bets!$B:$B),"O",""),"U","")),"")</f>
        <v>10.5</v>
      </c>
      <c r="E7" s="41">
        <f t="shared" si="0"/>
        <v>0.52941176470588236</v>
      </c>
      <c r="F7" s="41">
        <f t="shared" si="1"/>
        <v>0.47058823529411764</v>
      </c>
      <c r="G7">
        <f>IFERROR(COUNTIFS(PlayerInfo!$G:$G,$B7,PlayerInfo!$B:$B,"&gt;"&amp;D7),"")</f>
        <v>18</v>
      </c>
      <c r="H7">
        <f>IFERROR(COUNTIFS(PlayerInfo!$G:$G,$B7,PlayerInfo!$B:$B,"&lt;"&amp;D7),"")</f>
        <v>16</v>
      </c>
      <c r="I7">
        <f>IFERROR(_xlfn.XLOOKUP(B7,PlayerStats!$AF:$AF,PlayerStats!$X:$X),"")</f>
        <v>3.4</v>
      </c>
      <c r="J7">
        <f>IFERROR(VALUE(SUBSTITUTE(SUBSTITUTE(_xlfn.XLOOKUP(B7,Bets!$D:$D,Bets!$E:$E),"O",""),"U","")),"")</f>
        <v>3.5</v>
      </c>
      <c r="K7" s="41">
        <f t="shared" si="2"/>
        <v>0.44117647058823528</v>
      </c>
      <c r="L7" s="41">
        <f t="shared" si="3"/>
        <v>0.55882352941176472</v>
      </c>
      <c r="M7">
        <f>IFERROR(COUNTIFS(PlayerInfo!$G:$G,$B7,PlayerInfo!$C:$C,"&gt;"&amp;J7),"")</f>
        <v>15</v>
      </c>
      <c r="N7">
        <f>IFERROR(COUNTIFS(PlayerInfo!$G:$G,$B7,PlayerInfo!$C:$C,"&lt;"&amp;J7),"")</f>
        <v>19</v>
      </c>
      <c r="O7">
        <f>IFERROR(_xlfn.XLOOKUP(B7,PlayerStats!$AF:$AF,PlayerStats!$Y:$Y),"")</f>
        <v>7.4</v>
      </c>
      <c r="P7">
        <f>IFERROR(VALUE(SUBSTITUTE(SUBSTITUTE(_xlfn.XLOOKUP(B7,Bets!$G:$G,Bets!$H:$H),"O",""),"U","")),"")</f>
        <v>7.5</v>
      </c>
      <c r="Q7" s="41">
        <f t="shared" si="4"/>
        <v>0.47058823529411764</v>
      </c>
      <c r="R7" s="41">
        <f t="shared" si="5"/>
        <v>0.52941176470588236</v>
      </c>
      <c r="S7">
        <f>IFERROR(COUNTIFS(PlayerInfo!$G:$G,$B7,PlayerInfo!$D:$D,"&gt;"&amp;P7),"")</f>
        <v>16</v>
      </c>
      <c r="T7">
        <f>IFERROR(COUNTIFS(PlayerInfo!$G:$G,$B7,PlayerInfo!$D:$D,"&lt;"&amp;P7),"")</f>
        <v>18</v>
      </c>
      <c r="U7">
        <f>IFERROR(_xlfn.XLOOKUP(B7,PlayerStats!$AF:$AF,PlayerStats!$L:$L),"")</f>
        <v>1.7</v>
      </c>
      <c r="V7">
        <f>IFERROR(VALUE(SUBSTITUTE(SUBSTITUTE(_xlfn.XLOOKUP(B7,Bets!$J:$J,Bets!$K:$K),"O",""),"U","")),"")</f>
        <v>1.5</v>
      </c>
      <c r="W7" s="41">
        <f t="shared" si="6"/>
        <v>0.52941176470588236</v>
      </c>
      <c r="X7" s="41">
        <f t="shared" si="7"/>
        <v>0.47058823529411764</v>
      </c>
      <c r="Y7">
        <f>IFERROR(COUNTIFS(PlayerInfo!$G:$G,$B7,PlayerInfo!$E:$E,"&gt;"&amp;V7),"")</f>
        <v>18</v>
      </c>
      <c r="Z7">
        <f>IFERROR(COUNTIFS(PlayerInfo!$G:$G,$B7,PlayerInfo!$E:$E,"&lt;"&amp;V7),"")</f>
        <v>16</v>
      </c>
    </row>
    <row r="8" spans="1:36" x14ac:dyDescent="0.2">
      <c r="A8" s="37" t="str">
        <f>IFERROR(_xlfn.XLOOKUP(B8,PlayerStats!AF:AF,PlayerStats!E:E),"")</f>
        <v>DAL</v>
      </c>
      <c r="B8" s="37" t="str">
        <f>Bets!A8</f>
        <v>Luka Doncic</v>
      </c>
      <c r="C8">
        <f>IFERROR(_xlfn.XLOOKUP(B8,PlayerStats!$AF:$AF,PlayerStats!$AD:$AD),"")</f>
        <v>34.299999999999997</v>
      </c>
      <c r="D8">
        <f>IFERROR(VALUE(SUBSTITUTE(SUBSTITUTE(_xlfn.XLOOKUP(B8,Bets!$A:$A,Bets!$B:$B),"O",""),"U","")),"")</f>
        <v>35.5</v>
      </c>
      <c r="E8" s="41" t="str">
        <f t="shared" si="0"/>
        <v/>
      </c>
      <c r="F8" s="41" t="str">
        <f t="shared" si="1"/>
        <v/>
      </c>
      <c r="G8">
        <f>IFERROR(COUNTIFS(PlayerInfo!$G:$G,$B8,PlayerInfo!$B:$B,"&gt;"&amp;D8),"")</f>
        <v>0</v>
      </c>
      <c r="H8">
        <f>IFERROR(COUNTIFS(PlayerInfo!$G:$G,$B8,PlayerInfo!$B:$B,"&lt;"&amp;D8),"")</f>
        <v>0</v>
      </c>
      <c r="I8">
        <f>IFERROR(_xlfn.XLOOKUP(B8,PlayerStats!$AF:$AF,PlayerStats!$X:$X),"")</f>
        <v>8.8000000000000007</v>
      </c>
      <c r="J8">
        <f>IFERROR(VALUE(SUBSTITUTE(SUBSTITUTE(_xlfn.XLOOKUP(B8,Bets!$D:$D,Bets!$E:$E),"O",""),"U","")),"")</f>
        <v>8.5</v>
      </c>
      <c r="K8" s="41" t="str">
        <f t="shared" si="2"/>
        <v/>
      </c>
      <c r="L8" s="41" t="str">
        <f t="shared" si="3"/>
        <v/>
      </c>
      <c r="M8">
        <f>IFERROR(COUNTIFS(PlayerInfo!$G:$G,$B8,PlayerInfo!$C:$C,"&gt;"&amp;J8),"")</f>
        <v>0</v>
      </c>
      <c r="N8">
        <f>IFERROR(COUNTIFS(PlayerInfo!$G:$G,$B8,PlayerInfo!$C:$C,"&lt;"&amp;J8),"")</f>
        <v>0</v>
      </c>
      <c r="O8">
        <f>IFERROR(_xlfn.XLOOKUP(B8,PlayerStats!$AF:$AF,PlayerStats!$Y:$Y),"")</f>
        <v>8.9</v>
      </c>
      <c r="P8">
        <f>IFERROR(VALUE(SUBSTITUTE(SUBSTITUTE(_xlfn.XLOOKUP(B8,Bets!$G:$G,Bets!$H:$H),"O",""),"U","")),"")</f>
        <v>8.5</v>
      </c>
      <c r="Q8" s="41" t="str">
        <f t="shared" si="4"/>
        <v/>
      </c>
      <c r="R8" s="41" t="str">
        <f t="shared" si="5"/>
        <v/>
      </c>
      <c r="S8">
        <f>IFERROR(COUNTIFS(PlayerInfo!$G:$G,$B8,PlayerInfo!$D:$D,"&gt;"&amp;P8),"")</f>
        <v>0</v>
      </c>
      <c r="T8">
        <f>IFERROR(COUNTIFS(PlayerInfo!$G:$G,$B8,PlayerInfo!$D:$D,"&lt;"&amp;P8),"")</f>
        <v>0</v>
      </c>
      <c r="U8">
        <f>IFERROR(_xlfn.XLOOKUP(B8,PlayerStats!$AF:$AF,PlayerStats!$L:$L),"")</f>
        <v>2.9</v>
      </c>
      <c r="V8">
        <f>IFERROR(VALUE(SUBSTITUTE(SUBSTITUTE(_xlfn.XLOOKUP(B8,Bets!$J:$J,Bets!$K:$K),"O",""),"U","")),"")</f>
        <v>2.5</v>
      </c>
      <c r="W8" s="41" t="str">
        <f t="shared" si="6"/>
        <v/>
      </c>
      <c r="X8" s="41" t="str">
        <f t="shared" si="7"/>
        <v/>
      </c>
      <c r="Y8">
        <f>IFERROR(COUNTIFS(PlayerInfo!$G:$G,$B8,PlayerInfo!$E:$E,"&gt;"&amp;V8),"")</f>
        <v>0</v>
      </c>
      <c r="Z8">
        <f>IFERROR(COUNTIFS(PlayerInfo!$G:$G,$B8,PlayerInfo!$E:$E,"&lt;"&amp;V8),"")</f>
        <v>0</v>
      </c>
    </row>
    <row r="9" spans="1:36" x14ac:dyDescent="0.2">
      <c r="A9" s="37" t="str">
        <f>IFERROR(_xlfn.XLOOKUP(B9,PlayerStats!AF:AF,PlayerStats!E:E),"")</f>
        <v>DAL</v>
      </c>
      <c r="B9" s="37" t="str">
        <f>Bets!A9</f>
        <v>Spencer Dinwiddie</v>
      </c>
      <c r="C9">
        <f>IFERROR(_xlfn.XLOOKUP(B9,PlayerStats!$AF:$AF,PlayerStats!$AD:$AD),"")</f>
        <v>16.100000000000001</v>
      </c>
      <c r="D9">
        <f>IFERROR(VALUE(SUBSTITUTE(SUBSTITUTE(_xlfn.XLOOKUP(B9,Bets!$A:$A,Bets!$B:$B),"O",""),"U","")),"")</f>
        <v>15.5</v>
      </c>
      <c r="E9" s="41">
        <f t="shared" si="0"/>
        <v>0.43243243243243246</v>
      </c>
      <c r="F9" s="41">
        <f t="shared" si="1"/>
        <v>0.56756756756756754</v>
      </c>
      <c r="G9">
        <f>IFERROR(COUNTIFS(PlayerInfo!$G:$G,$B9,PlayerInfo!$B:$B,"&gt;"&amp;D9),"")</f>
        <v>16</v>
      </c>
      <c r="H9">
        <f>IFERROR(COUNTIFS(PlayerInfo!$G:$G,$B9,PlayerInfo!$B:$B,"&lt;"&amp;D9),"")</f>
        <v>21</v>
      </c>
      <c r="I9">
        <f>IFERROR(_xlfn.XLOOKUP(B9,PlayerStats!$AF:$AF,PlayerStats!$X:$X),"")</f>
        <v>3.2</v>
      </c>
      <c r="J9">
        <f>IFERROR(VALUE(SUBSTITUTE(SUBSTITUTE(_xlfn.XLOOKUP(B9,Bets!$D:$D,Bets!$E:$E),"O",""),"U","")),"")</f>
        <v>3.5</v>
      </c>
      <c r="K9" s="41">
        <f t="shared" si="2"/>
        <v>0.43243243243243246</v>
      </c>
      <c r="L9" s="41">
        <f t="shared" si="3"/>
        <v>0.56756756756756754</v>
      </c>
      <c r="M9">
        <f>IFERROR(COUNTIFS(PlayerInfo!$G:$G,$B9,PlayerInfo!$C:$C,"&gt;"&amp;J9),"")</f>
        <v>16</v>
      </c>
      <c r="N9">
        <f>IFERROR(COUNTIFS(PlayerInfo!$G:$G,$B9,PlayerInfo!$C:$C,"&lt;"&amp;J9),"")</f>
        <v>21</v>
      </c>
      <c r="O9">
        <f>IFERROR(_xlfn.XLOOKUP(B9,PlayerStats!$AF:$AF,PlayerStats!$Y:$Y),"")</f>
        <v>5.0999999999999996</v>
      </c>
      <c r="P9">
        <f>IFERROR(VALUE(SUBSTITUTE(SUBSTITUTE(_xlfn.XLOOKUP(B9,Bets!$G:$G,Bets!$H:$H),"O",""),"U","")),"")</f>
        <v>4.5</v>
      </c>
      <c r="Q9" s="41">
        <f t="shared" si="4"/>
        <v>0.6216216216216216</v>
      </c>
      <c r="R9" s="41">
        <f t="shared" si="5"/>
        <v>0.3783783783783784</v>
      </c>
      <c r="S9">
        <f>IFERROR(COUNTIFS(PlayerInfo!$G:$G,$B9,PlayerInfo!$D:$D,"&gt;"&amp;P9),"")</f>
        <v>23</v>
      </c>
      <c r="T9">
        <f>IFERROR(COUNTIFS(PlayerInfo!$G:$G,$B9,PlayerInfo!$D:$D,"&lt;"&amp;P9),"")</f>
        <v>14</v>
      </c>
      <c r="U9">
        <f>IFERROR(_xlfn.XLOOKUP(B9,PlayerStats!$AF:$AF,PlayerStats!$L:$L),"")</f>
        <v>2.6</v>
      </c>
      <c r="V9">
        <f>IFERROR(VALUE(SUBSTITUTE(SUBSTITUTE(_xlfn.XLOOKUP(B9,Bets!$J:$J,Bets!$K:$K),"O",""),"U","")),"")</f>
        <v>2.5</v>
      </c>
      <c r="W9" s="41">
        <f t="shared" si="6"/>
        <v>0.59459459459459463</v>
      </c>
      <c r="X9" s="41">
        <f t="shared" si="7"/>
        <v>0.40540540540540543</v>
      </c>
      <c r="Y9">
        <f>IFERROR(COUNTIFS(PlayerInfo!$G:$G,$B9,PlayerInfo!$E:$E,"&gt;"&amp;V9),"")</f>
        <v>22</v>
      </c>
      <c r="Z9">
        <f>IFERROR(COUNTIFS(PlayerInfo!$G:$G,$B9,PlayerInfo!$E:$E,"&lt;"&amp;V9),"")</f>
        <v>15</v>
      </c>
    </row>
    <row r="10" spans="1:36" x14ac:dyDescent="0.2">
      <c r="A10" s="37" t="str">
        <f>IFERROR(_xlfn.XLOOKUP(B10,PlayerStats!AF:AF,PlayerStats!E:E),"")</f>
        <v>DAL</v>
      </c>
      <c r="B10" s="37" t="str">
        <f>Bets!A10</f>
        <v>Tim Hardaway Jr.</v>
      </c>
      <c r="C10">
        <f>IFERROR(_xlfn.XLOOKUP(B10,PlayerStats!$AF:$AF,PlayerStats!$AD:$AD),"")</f>
        <v>13.8</v>
      </c>
      <c r="D10">
        <f>IFERROR(VALUE(SUBSTITUTE(SUBSTITUTE(_xlfn.XLOOKUP(B10,Bets!$A:$A,Bets!$B:$B),"O",""),"U","")),"")</f>
        <v>15.5</v>
      </c>
      <c r="E10" s="41">
        <f t="shared" si="0"/>
        <v>0.47222222222222221</v>
      </c>
      <c r="F10" s="41">
        <f t="shared" si="1"/>
        <v>0.52777777777777779</v>
      </c>
      <c r="G10">
        <f>IFERROR(COUNTIFS(PlayerInfo!$G:$G,$B10,PlayerInfo!$B:$B,"&gt;"&amp;D10),"")</f>
        <v>17</v>
      </c>
      <c r="H10">
        <f>IFERROR(COUNTIFS(PlayerInfo!$G:$G,$B10,PlayerInfo!$B:$B,"&lt;"&amp;D10),"")</f>
        <v>19</v>
      </c>
      <c r="I10">
        <f>IFERROR(_xlfn.XLOOKUP(B10,PlayerStats!$AF:$AF,PlayerStats!$X:$X),"")</f>
        <v>3.1</v>
      </c>
      <c r="J10">
        <f>IFERROR(VALUE(SUBSTITUTE(SUBSTITUTE(_xlfn.XLOOKUP(B10,Bets!$D:$D,Bets!$E:$E),"O",""),"U","")),"")</f>
        <v>3.5</v>
      </c>
      <c r="K10" s="41">
        <f t="shared" si="2"/>
        <v>0.33333333333333331</v>
      </c>
      <c r="L10" s="41">
        <f t="shared" si="3"/>
        <v>0.66666666666666663</v>
      </c>
      <c r="M10">
        <f>IFERROR(COUNTIFS(PlayerInfo!$G:$G,$B10,PlayerInfo!$C:$C,"&gt;"&amp;J10),"")</f>
        <v>12</v>
      </c>
      <c r="N10">
        <f>IFERROR(COUNTIFS(PlayerInfo!$G:$G,$B10,PlayerInfo!$C:$C,"&lt;"&amp;J10),"")</f>
        <v>24</v>
      </c>
      <c r="O10">
        <f>IFERROR(_xlfn.XLOOKUP(B10,PlayerStats!$AF:$AF,PlayerStats!$Y:$Y),"")</f>
        <v>1.6</v>
      </c>
      <c r="P10" t="str">
        <f>IFERROR(VALUE(SUBSTITUTE(SUBSTITUTE(_xlfn.XLOOKUP(B10,Bets!$G:$G,Bets!$H:$H),"O",""),"U","")),"")</f>
        <v/>
      </c>
      <c r="Q10" s="41" t="str">
        <f t="shared" si="4"/>
        <v/>
      </c>
      <c r="R10" s="41" t="str">
        <f t="shared" si="5"/>
        <v/>
      </c>
      <c r="S10">
        <f>IFERROR(COUNTIFS(PlayerInfo!$G:$G,$B10,PlayerInfo!$D:$D,"&gt;"&amp;P10),"")</f>
        <v>0</v>
      </c>
      <c r="T10">
        <f>IFERROR(COUNTIFS(PlayerInfo!$G:$G,$B10,PlayerInfo!$D:$D,"&lt;"&amp;P10),"")</f>
        <v>0</v>
      </c>
      <c r="U10">
        <f>IFERROR(_xlfn.XLOOKUP(B10,PlayerStats!$AF:$AF,PlayerStats!$L:$L),"")</f>
        <v>2.8</v>
      </c>
      <c r="V10">
        <f>IFERROR(VALUE(SUBSTITUTE(SUBSTITUTE(_xlfn.XLOOKUP(B10,Bets!$J:$J,Bets!$K:$K),"O",""),"U","")),"")</f>
        <v>3.5</v>
      </c>
      <c r="W10" s="41">
        <f t="shared" si="6"/>
        <v>0.33333333333333331</v>
      </c>
      <c r="X10" s="41">
        <f t="shared" si="7"/>
        <v>0.66666666666666663</v>
      </c>
      <c r="Y10">
        <f>IFERROR(COUNTIFS(PlayerInfo!$G:$G,$B10,PlayerInfo!$E:$E,"&gt;"&amp;V10),"")</f>
        <v>12</v>
      </c>
      <c r="Z10">
        <f>IFERROR(COUNTIFS(PlayerInfo!$G:$G,$B10,PlayerInfo!$E:$E,"&lt;"&amp;V10),"")</f>
        <v>24</v>
      </c>
    </row>
    <row r="11" spans="1:36" x14ac:dyDescent="0.2">
      <c r="A11" s="37" t="str">
        <f>IFERROR(_xlfn.XLOOKUP(B11,PlayerStats!AF:AF,PlayerStats!E:E),"")</f>
        <v>UTA</v>
      </c>
      <c r="B11" s="37" t="str">
        <f>Bets!A11</f>
        <v>Lauri Markkanen</v>
      </c>
      <c r="C11">
        <f>IFERROR(_xlfn.XLOOKUP(B11,PlayerStats!$AF:$AF,PlayerStats!$AD:$AD),"")</f>
        <v>23.9</v>
      </c>
      <c r="D11">
        <f>IFERROR(VALUE(SUBSTITUTE(SUBSTITUTE(_xlfn.XLOOKUP(B11,Bets!$A:$A,Bets!$B:$B),"O",""),"U","")),"")</f>
        <v>24.5</v>
      </c>
      <c r="E11" s="41">
        <f t="shared" si="0"/>
        <v>0.3783783783783784</v>
      </c>
      <c r="F11" s="41">
        <f t="shared" si="1"/>
        <v>0.6216216216216216</v>
      </c>
      <c r="G11">
        <f>IFERROR(COUNTIFS(PlayerInfo!$G:$G,$B11,PlayerInfo!$B:$B,"&gt;"&amp;D11),"")</f>
        <v>14</v>
      </c>
      <c r="H11">
        <f>IFERROR(COUNTIFS(PlayerInfo!$G:$G,$B11,PlayerInfo!$B:$B,"&lt;"&amp;D11),"")</f>
        <v>23</v>
      </c>
      <c r="I11">
        <f>IFERROR(_xlfn.XLOOKUP(B11,PlayerStats!$AF:$AF,PlayerStats!$X:$X),"")</f>
        <v>8.5</v>
      </c>
      <c r="J11">
        <f>IFERROR(VALUE(SUBSTITUTE(SUBSTITUTE(_xlfn.XLOOKUP(B11,Bets!$D:$D,Bets!$E:$E),"O",""),"U","")),"")</f>
        <v>7.5</v>
      </c>
      <c r="K11" s="41">
        <f t="shared" si="2"/>
        <v>0.59459459459459463</v>
      </c>
      <c r="L11" s="41">
        <f t="shared" si="3"/>
        <v>0.40540540540540543</v>
      </c>
      <c r="M11">
        <f>IFERROR(COUNTIFS(PlayerInfo!$G:$G,$B11,PlayerInfo!$C:$C,"&gt;"&amp;J11),"")</f>
        <v>22</v>
      </c>
      <c r="N11">
        <f>IFERROR(COUNTIFS(PlayerInfo!$G:$G,$B11,PlayerInfo!$C:$C,"&lt;"&amp;J11),"")</f>
        <v>15</v>
      </c>
      <c r="O11">
        <f>IFERROR(_xlfn.XLOOKUP(B11,PlayerStats!$AF:$AF,PlayerStats!$Y:$Y),"")</f>
        <v>1.9</v>
      </c>
      <c r="P11" t="str">
        <f>IFERROR(VALUE(SUBSTITUTE(SUBSTITUTE(_xlfn.XLOOKUP(B11,Bets!$G:$G,Bets!$H:$H),"O",""),"U","")),"")</f>
        <v/>
      </c>
      <c r="Q11" s="41" t="str">
        <f t="shared" si="4"/>
        <v/>
      </c>
      <c r="R11" s="41" t="str">
        <f t="shared" si="5"/>
        <v/>
      </c>
      <c r="S11">
        <f>IFERROR(COUNTIFS(PlayerInfo!$G:$G,$B11,PlayerInfo!$D:$D,"&gt;"&amp;P11),"")</f>
        <v>0</v>
      </c>
      <c r="T11">
        <f>IFERROR(COUNTIFS(PlayerInfo!$G:$G,$B11,PlayerInfo!$D:$D,"&lt;"&amp;P11),"")</f>
        <v>0</v>
      </c>
      <c r="U11">
        <f>IFERROR(_xlfn.XLOOKUP(B11,PlayerStats!$AF:$AF,PlayerStats!$L:$L),"")</f>
        <v>3</v>
      </c>
      <c r="V11">
        <f>IFERROR(VALUE(SUBSTITUTE(SUBSTITUTE(_xlfn.XLOOKUP(B11,Bets!$J:$J,Bets!$K:$K),"O",""),"U","")),"")</f>
        <v>3.5</v>
      </c>
      <c r="W11" s="41">
        <f t="shared" si="6"/>
        <v>0.29729729729729731</v>
      </c>
      <c r="X11" s="41">
        <f t="shared" si="7"/>
        <v>0.70270270270270274</v>
      </c>
      <c r="Y11">
        <f>IFERROR(COUNTIFS(PlayerInfo!$G:$G,$B11,PlayerInfo!$E:$E,"&gt;"&amp;V11),"")</f>
        <v>11</v>
      </c>
      <c r="Z11">
        <f>IFERROR(COUNTIFS(PlayerInfo!$G:$G,$B11,PlayerInfo!$E:$E,"&lt;"&amp;V11),"")</f>
        <v>26</v>
      </c>
    </row>
    <row r="12" spans="1:36" x14ac:dyDescent="0.2">
      <c r="A12" s="37" t="str">
        <f>IFERROR(_xlfn.XLOOKUP(B12,PlayerStats!AF:AF,PlayerStats!E:E),"")</f>
        <v>UTA</v>
      </c>
      <c r="B12" s="37" t="str">
        <f>Bets!A12</f>
        <v>Jordan Clarkson</v>
      </c>
      <c r="C12">
        <f>IFERROR(_xlfn.XLOOKUP(B12,PlayerStats!$AF:$AF,PlayerStats!$AD:$AD),"")</f>
        <v>20.6</v>
      </c>
      <c r="D12">
        <f>IFERROR(VALUE(SUBSTITUTE(SUBSTITUTE(_xlfn.XLOOKUP(B12,Bets!$A:$A,Bets!$B:$B),"O",""),"U","")),"")</f>
        <v>22.5</v>
      </c>
      <c r="E12" s="41">
        <f t="shared" si="0"/>
        <v>0.35897435897435898</v>
      </c>
      <c r="F12" s="41">
        <f t="shared" si="1"/>
        <v>0.64102564102564108</v>
      </c>
      <c r="G12">
        <f>IFERROR(COUNTIFS(PlayerInfo!$G:$G,$B12,PlayerInfo!$B:$B,"&gt;"&amp;D12),"")</f>
        <v>14</v>
      </c>
      <c r="H12">
        <f>IFERROR(COUNTIFS(PlayerInfo!$G:$G,$B12,PlayerInfo!$B:$B,"&lt;"&amp;D12),"")</f>
        <v>25</v>
      </c>
      <c r="I12">
        <f>IFERROR(_xlfn.XLOOKUP(B12,PlayerStats!$AF:$AF,PlayerStats!$X:$X),"")</f>
        <v>3.9</v>
      </c>
      <c r="J12">
        <f>IFERROR(VALUE(SUBSTITUTE(SUBSTITUTE(_xlfn.XLOOKUP(B12,Bets!$D:$D,Bets!$E:$E),"O",""),"U","")),"")</f>
        <v>3.5</v>
      </c>
      <c r="K12" s="41">
        <f t="shared" si="2"/>
        <v>0.61538461538461542</v>
      </c>
      <c r="L12" s="41">
        <f t="shared" si="3"/>
        <v>0.38461538461538464</v>
      </c>
      <c r="M12">
        <f>IFERROR(COUNTIFS(PlayerInfo!$G:$G,$B12,PlayerInfo!$C:$C,"&gt;"&amp;J12),"")</f>
        <v>24</v>
      </c>
      <c r="N12">
        <f>IFERROR(COUNTIFS(PlayerInfo!$G:$G,$B12,PlayerInfo!$C:$C,"&lt;"&amp;J12),"")</f>
        <v>15</v>
      </c>
      <c r="O12">
        <f>IFERROR(_xlfn.XLOOKUP(B12,PlayerStats!$AF:$AF,PlayerStats!$Y:$Y),"")</f>
        <v>4.4000000000000004</v>
      </c>
      <c r="P12">
        <f>IFERROR(VALUE(SUBSTITUTE(SUBSTITUTE(_xlfn.XLOOKUP(B12,Bets!$G:$G,Bets!$H:$H),"O",""),"U","")),"")</f>
        <v>3.5</v>
      </c>
      <c r="Q12" s="41">
        <f t="shared" si="4"/>
        <v>0.5641025641025641</v>
      </c>
      <c r="R12" s="41">
        <f t="shared" si="5"/>
        <v>0.4358974358974359</v>
      </c>
      <c r="S12">
        <f>IFERROR(COUNTIFS(PlayerInfo!$G:$G,$B12,PlayerInfo!$D:$D,"&gt;"&amp;P12),"")</f>
        <v>22</v>
      </c>
      <c r="T12">
        <f>IFERROR(COUNTIFS(PlayerInfo!$G:$G,$B12,PlayerInfo!$D:$D,"&lt;"&amp;P12),"")</f>
        <v>17</v>
      </c>
      <c r="U12">
        <f>IFERROR(_xlfn.XLOOKUP(B12,PlayerStats!$AF:$AF,PlayerStats!$L:$L),"")</f>
        <v>2.7</v>
      </c>
      <c r="V12">
        <f>IFERROR(VALUE(SUBSTITUTE(SUBSTITUTE(_xlfn.XLOOKUP(B12,Bets!$J:$J,Bets!$K:$K),"O",""),"U","")),"")</f>
        <v>2.5</v>
      </c>
      <c r="W12" s="41">
        <f t="shared" si="6"/>
        <v>0.48717948717948717</v>
      </c>
      <c r="X12" s="41">
        <f t="shared" si="7"/>
        <v>0.51282051282051277</v>
      </c>
      <c r="Y12">
        <f>IFERROR(COUNTIFS(PlayerInfo!$G:$G,$B12,PlayerInfo!$E:$E,"&gt;"&amp;V12),"")</f>
        <v>19</v>
      </c>
      <c r="Z12">
        <f>IFERROR(COUNTIFS(PlayerInfo!$G:$G,$B12,PlayerInfo!$E:$E,"&lt;"&amp;V12),"")</f>
        <v>20</v>
      </c>
    </row>
    <row r="13" spans="1:36" x14ac:dyDescent="0.2">
      <c r="A13" s="37" t="str">
        <f>IFERROR(_xlfn.XLOOKUP(B13,PlayerStats!AF:AF,PlayerStats!E:E),"")</f>
        <v>UTA</v>
      </c>
      <c r="B13" s="37" t="str">
        <f>Bets!A13</f>
        <v>Kelly Olynyk</v>
      </c>
      <c r="C13">
        <f>IFERROR(_xlfn.XLOOKUP(B13,PlayerStats!$AF:$AF,PlayerStats!$AD:$AD),"")</f>
        <v>12.4</v>
      </c>
      <c r="D13">
        <f>IFERROR(VALUE(SUBSTITUTE(SUBSTITUTE(_xlfn.XLOOKUP(B13,Bets!$A:$A,Bets!$B:$B),"O",""),"U","")),"")</f>
        <v>12.5</v>
      </c>
      <c r="E13" s="41">
        <f t="shared" si="0"/>
        <v>0.44444444444444442</v>
      </c>
      <c r="F13" s="41">
        <f t="shared" si="1"/>
        <v>0.55555555555555558</v>
      </c>
      <c r="G13">
        <f>IFERROR(COUNTIFS(PlayerInfo!$G:$G,$B13,PlayerInfo!$B:$B,"&gt;"&amp;D13),"")</f>
        <v>16</v>
      </c>
      <c r="H13">
        <f>IFERROR(COUNTIFS(PlayerInfo!$G:$G,$B13,PlayerInfo!$B:$B,"&lt;"&amp;D13),"")</f>
        <v>20</v>
      </c>
      <c r="I13">
        <f>IFERROR(_xlfn.XLOOKUP(B13,PlayerStats!$AF:$AF,PlayerStats!$X:$X),"")</f>
        <v>4.9000000000000004</v>
      </c>
      <c r="J13">
        <f>IFERROR(VALUE(SUBSTITUTE(SUBSTITUTE(_xlfn.XLOOKUP(B13,Bets!$D:$D,Bets!$E:$E),"O",""),"U","")),"")</f>
        <v>4.5</v>
      </c>
      <c r="K13" s="41">
        <f t="shared" si="2"/>
        <v>0.47222222222222221</v>
      </c>
      <c r="L13" s="41">
        <f t="shared" si="3"/>
        <v>0.52777777777777779</v>
      </c>
      <c r="M13">
        <f>IFERROR(COUNTIFS(PlayerInfo!$G:$G,$B13,PlayerInfo!$C:$C,"&gt;"&amp;J13),"")</f>
        <v>17</v>
      </c>
      <c r="N13">
        <f>IFERROR(COUNTIFS(PlayerInfo!$G:$G,$B13,PlayerInfo!$C:$C,"&lt;"&amp;J13),"")</f>
        <v>19</v>
      </c>
      <c r="O13">
        <f>IFERROR(_xlfn.XLOOKUP(B13,PlayerStats!$AF:$AF,PlayerStats!$Y:$Y),"")</f>
        <v>3.2</v>
      </c>
      <c r="P13">
        <f>IFERROR(VALUE(SUBSTITUTE(SUBSTITUTE(_xlfn.XLOOKUP(B13,Bets!$G:$G,Bets!$H:$H),"O",""),"U","")),"")</f>
        <v>2.5</v>
      </c>
      <c r="Q13" s="41">
        <f t="shared" si="4"/>
        <v>0.66666666666666663</v>
      </c>
      <c r="R13" s="41">
        <f t="shared" si="5"/>
        <v>0.33333333333333331</v>
      </c>
      <c r="S13">
        <f>IFERROR(COUNTIFS(PlayerInfo!$G:$G,$B13,PlayerInfo!$D:$D,"&gt;"&amp;P13),"")</f>
        <v>24</v>
      </c>
      <c r="T13">
        <f>IFERROR(COUNTIFS(PlayerInfo!$G:$G,$B13,PlayerInfo!$D:$D,"&lt;"&amp;P13),"")</f>
        <v>12</v>
      </c>
      <c r="U13">
        <f>IFERROR(_xlfn.XLOOKUP(B13,PlayerStats!$AF:$AF,PlayerStats!$L:$L),"")</f>
        <v>1.5</v>
      </c>
      <c r="V13">
        <f>IFERROR(VALUE(SUBSTITUTE(SUBSTITUTE(_xlfn.XLOOKUP(B13,Bets!$J:$J,Bets!$K:$K),"O",""),"U","")),"")</f>
        <v>1.5</v>
      </c>
      <c r="W13" s="41">
        <f t="shared" si="6"/>
        <v>0.3888888888888889</v>
      </c>
      <c r="X13" s="41">
        <f t="shared" si="7"/>
        <v>0.61111111111111116</v>
      </c>
      <c r="Y13">
        <f>IFERROR(COUNTIFS(PlayerInfo!$G:$G,$B13,PlayerInfo!$E:$E,"&gt;"&amp;V13),"")</f>
        <v>14</v>
      </c>
      <c r="Z13">
        <f>IFERROR(COUNTIFS(PlayerInfo!$G:$G,$B13,PlayerInfo!$E:$E,"&lt;"&amp;V13),"")</f>
        <v>22</v>
      </c>
    </row>
    <row r="14" spans="1:36" x14ac:dyDescent="0.2">
      <c r="A14" s="37" t="str">
        <f>IFERROR(_xlfn.XLOOKUP(B14,PlayerStats!AF:AF,PlayerStats!E:E),"")</f>
        <v>UTA</v>
      </c>
      <c r="B14" s="37" t="str">
        <f>Bets!A14</f>
        <v>Mike Conley</v>
      </c>
      <c r="C14">
        <f>IFERROR(_xlfn.XLOOKUP(B14,PlayerStats!$AF:$AF,PlayerStats!$AD:$AD),"")</f>
        <v>10.1</v>
      </c>
      <c r="D14">
        <f>IFERROR(VALUE(SUBSTITUTE(SUBSTITUTE(_xlfn.XLOOKUP(B14,Bets!$A:$A,Bets!$B:$B),"O",""),"U","")),"")</f>
        <v>11.5</v>
      </c>
      <c r="E14" s="41">
        <f t="shared" si="0"/>
        <v>0.44827586206896552</v>
      </c>
      <c r="F14" s="41">
        <f t="shared" si="1"/>
        <v>0.55172413793103448</v>
      </c>
      <c r="G14">
        <f>IFERROR(COUNTIFS(PlayerInfo!$G:$G,$B14,PlayerInfo!$B:$B,"&gt;"&amp;D14),"")</f>
        <v>13</v>
      </c>
      <c r="H14">
        <f>IFERROR(COUNTIFS(PlayerInfo!$G:$G,$B14,PlayerInfo!$B:$B,"&lt;"&amp;D14),"")</f>
        <v>16</v>
      </c>
      <c r="I14">
        <f>IFERROR(_xlfn.XLOOKUP(B14,PlayerStats!$AF:$AF,PlayerStats!$X:$X),"")</f>
        <v>2.2000000000000002</v>
      </c>
      <c r="J14">
        <f>IFERROR(VALUE(SUBSTITUTE(SUBSTITUTE(_xlfn.XLOOKUP(B14,Bets!$D:$D,Bets!$E:$E),"O",""),"U","")),"")</f>
        <v>2.5</v>
      </c>
      <c r="K14" s="41">
        <f t="shared" si="2"/>
        <v>0.31034482758620691</v>
      </c>
      <c r="L14" s="41">
        <f t="shared" si="3"/>
        <v>0.68965517241379315</v>
      </c>
      <c r="M14">
        <f>IFERROR(COUNTIFS(PlayerInfo!$G:$G,$B14,PlayerInfo!$C:$C,"&gt;"&amp;J14),"")</f>
        <v>9</v>
      </c>
      <c r="N14">
        <f>IFERROR(COUNTIFS(PlayerInfo!$G:$G,$B14,PlayerInfo!$C:$C,"&lt;"&amp;J14),"")</f>
        <v>20</v>
      </c>
      <c r="O14">
        <f>IFERROR(_xlfn.XLOOKUP(B14,PlayerStats!$AF:$AF,PlayerStats!$Y:$Y),"")</f>
        <v>7.5</v>
      </c>
      <c r="P14">
        <f>IFERROR(VALUE(SUBSTITUTE(SUBSTITUTE(_xlfn.XLOOKUP(B14,Bets!$G:$G,Bets!$H:$H),"O",""),"U","")),"")</f>
        <v>7.5</v>
      </c>
      <c r="Q14" s="41">
        <f t="shared" si="4"/>
        <v>0.48275862068965519</v>
      </c>
      <c r="R14" s="41">
        <f t="shared" si="5"/>
        <v>0.51724137931034486</v>
      </c>
      <c r="S14">
        <f>IFERROR(COUNTIFS(PlayerInfo!$G:$G,$B14,PlayerInfo!$D:$D,"&gt;"&amp;P14),"")</f>
        <v>14</v>
      </c>
      <c r="T14">
        <f>IFERROR(COUNTIFS(PlayerInfo!$G:$G,$B14,PlayerInfo!$D:$D,"&lt;"&amp;P14),"")</f>
        <v>15</v>
      </c>
      <c r="U14">
        <f>IFERROR(_xlfn.XLOOKUP(B14,PlayerStats!$AF:$AF,PlayerStats!$L:$L),"")</f>
        <v>1.8</v>
      </c>
      <c r="V14">
        <f>IFERROR(VALUE(SUBSTITUTE(SUBSTITUTE(_xlfn.XLOOKUP(B14,Bets!$J:$J,Bets!$K:$K),"O",""),"U","")),"")</f>
        <v>1.5</v>
      </c>
      <c r="W14" s="41">
        <f t="shared" si="6"/>
        <v>0.48275862068965519</v>
      </c>
      <c r="X14" s="41">
        <f t="shared" si="7"/>
        <v>0.51724137931034486</v>
      </c>
      <c r="Y14">
        <f>IFERROR(COUNTIFS(PlayerInfo!$G:$G,$B14,PlayerInfo!$E:$E,"&gt;"&amp;V14),"")</f>
        <v>14</v>
      </c>
      <c r="Z14">
        <f>IFERROR(COUNTIFS(PlayerInfo!$G:$G,$B14,PlayerInfo!$E:$E,"&lt;"&amp;V14),"")</f>
        <v>15</v>
      </c>
    </row>
    <row r="15" spans="1:36" x14ac:dyDescent="0.2">
      <c r="A15" s="37" t="str">
        <f>IFERROR(_xlfn.XLOOKUP(B15,PlayerStats!AF:AF,PlayerStats!E:E),"")</f>
        <v>UTA</v>
      </c>
      <c r="B15" s="37" t="str">
        <f>Bets!A15</f>
        <v>Jarred Vanderbilt</v>
      </c>
      <c r="C15">
        <f>IFERROR(_xlfn.XLOOKUP(B15,PlayerStats!$AF:$AF,PlayerStats!$AD:$AD),"")</f>
        <v>8.4</v>
      </c>
      <c r="D15">
        <f>IFERROR(VALUE(SUBSTITUTE(SUBSTITUTE(_xlfn.XLOOKUP(B15,Bets!$A:$A,Bets!$B:$B),"O",""),"U","")),"")</f>
        <v>8.5</v>
      </c>
      <c r="E15" s="41">
        <f t="shared" si="0"/>
        <v>0.36842105263157893</v>
      </c>
      <c r="F15" s="41">
        <f t="shared" si="1"/>
        <v>0.63157894736842102</v>
      </c>
      <c r="G15">
        <f>IFERROR(COUNTIFS(PlayerInfo!$G:$G,$B15,PlayerInfo!$B:$B,"&gt;"&amp;D15),"")</f>
        <v>14</v>
      </c>
      <c r="H15">
        <f>IFERROR(COUNTIFS(PlayerInfo!$G:$G,$B15,PlayerInfo!$B:$B,"&lt;"&amp;D15),"")</f>
        <v>24</v>
      </c>
      <c r="I15">
        <f>IFERROR(_xlfn.XLOOKUP(B15,PlayerStats!$AF:$AF,PlayerStats!$X:$X),"")</f>
        <v>8</v>
      </c>
      <c r="J15">
        <f>IFERROR(VALUE(SUBSTITUTE(SUBSTITUTE(_xlfn.XLOOKUP(B15,Bets!$D:$D,Bets!$E:$E),"O",""),"U","")),"")</f>
        <v>7.5</v>
      </c>
      <c r="K15" s="41">
        <f t="shared" si="2"/>
        <v>0.47368421052631576</v>
      </c>
      <c r="L15" s="41">
        <f t="shared" si="3"/>
        <v>0.52631578947368418</v>
      </c>
      <c r="M15">
        <f>IFERROR(COUNTIFS(PlayerInfo!$G:$G,$B15,PlayerInfo!$C:$C,"&gt;"&amp;J15),"")</f>
        <v>18</v>
      </c>
      <c r="N15">
        <f>IFERROR(COUNTIFS(PlayerInfo!$G:$G,$B15,PlayerInfo!$C:$C,"&lt;"&amp;J15),"")</f>
        <v>20</v>
      </c>
      <c r="O15">
        <f>IFERROR(_xlfn.XLOOKUP(B15,PlayerStats!$AF:$AF,PlayerStats!$Y:$Y),"")</f>
        <v>2.8</v>
      </c>
      <c r="P15">
        <f>IFERROR(VALUE(SUBSTITUTE(SUBSTITUTE(_xlfn.XLOOKUP(B15,Bets!$G:$G,Bets!$H:$H),"O",""),"U","")),"")</f>
        <v>2.5</v>
      </c>
      <c r="Q15" s="41">
        <f t="shared" si="4"/>
        <v>0.44736842105263158</v>
      </c>
      <c r="R15" s="41">
        <f t="shared" si="5"/>
        <v>0.55263157894736847</v>
      </c>
      <c r="S15">
        <f>IFERROR(COUNTIFS(PlayerInfo!$G:$G,$B15,PlayerInfo!$D:$D,"&gt;"&amp;P15),"")</f>
        <v>17</v>
      </c>
      <c r="T15">
        <f>IFERROR(COUNTIFS(PlayerInfo!$G:$G,$B15,PlayerInfo!$D:$D,"&lt;"&amp;P15),"")</f>
        <v>21</v>
      </c>
      <c r="U15">
        <f>IFERROR(_xlfn.XLOOKUP(B15,PlayerStats!$AF:$AF,PlayerStats!$L:$L),"")</f>
        <v>0.4</v>
      </c>
      <c r="V15" t="str">
        <f>IFERROR(VALUE(SUBSTITUTE(SUBSTITUTE(_xlfn.XLOOKUP(B15,Bets!$J:$J,Bets!$K:$K),"O",""),"U","")),"")</f>
        <v/>
      </c>
      <c r="W15" s="41" t="str">
        <f t="shared" si="6"/>
        <v/>
      </c>
      <c r="X15" s="41" t="str">
        <f t="shared" si="7"/>
        <v/>
      </c>
      <c r="Y15">
        <f>IFERROR(COUNTIFS(PlayerInfo!$G:$G,$B15,PlayerInfo!$E:$E,"&gt;"&amp;V15),"")</f>
        <v>0</v>
      </c>
      <c r="Z15">
        <f>IFERROR(COUNTIFS(PlayerInfo!$G:$G,$B15,PlayerInfo!$E:$E,"&lt;"&amp;V15),"")</f>
        <v>0</v>
      </c>
    </row>
    <row r="16" spans="1:36" x14ac:dyDescent="0.2">
      <c r="A16" s="37" t="str">
        <f>IFERROR(_xlfn.XLOOKUP(B16,PlayerStats!AF:AF,PlayerStats!E:E),"")</f>
        <v>HOU</v>
      </c>
      <c r="B16" s="37" t="str">
        <f>Bets!A16</f>
        <v>Jalen Green</v>
      </c>
      <c r="C16">
        <f>IFERROR(_xlfn.XLOOKUP(B16,PlayerStats!$AF:$AF,PlayerStats!$AD:$AD),"")</f>
        <v>21.3</v>
      </c>
      <c r="D16">
        <f>IFERROR(VALUE(SUBSTITUTE(SUBSTITUTE(_xlfn.XLOOKUP(B16,Bets!$A:$A,Bets!$B:$B),"O",""),"U","")),"")</f>
        <v>21.5</v>
      </c>
      <c r="E16" s="41">
        <f t="shared" si="0"/>
        <v>0.47368421052631576</v>
      </c>
      <c r="F16" s="41">
        <f t="shared" si="1"/>
        <v>0.52631578947368418</v>
      </c>
      <c r="G16">
        <f>IFERROR(COUNTIFS(PlayerInfo!$G:$G,$B16,PlayerInfo!$B:$B,"&gt;"&amp;D16),"")</f>
        <v>18</v>
      </c>
      <c r="H16">
        <f>IFERROR(COUNTIFS(PlayerInfo!$G:$G,$B16,PlayerInfo!$B:$B,"&lt;"&amp;D16),"")</f>
        <v>20</v>
      </c>
      <c r="I16">
        <f>IFERROR(_xlfn.XLOOKUP(B16,PlayerStats!$AF:$AF,PlayerStats!$X:$X),"")</f>
        <v>4.3</v>
      </c>
      <c r="J16">
        <f>IFERROR(VALUE(SUBSTITUTE(SUBSTITUTE(_xlfn.XLOOKUP(B16,Bets!$D:$D,Bets!$E:$E),"O",""),"U","")),"")</f>
        <v>4.5</v>
      </c>
      <c r="K16" s="41">
        <f t="shared" si="2"/>
        <v>0.47368421052631576</v>
      </c>
      <c r="L16" s="41">
        <f t="shared" si="3"/>
        <v>0.52631578947368418</v>
      </c>
      <c r="M16">
        <f>IFERROR(COUNTIFS(PlayerInfo!$G:$G,$B16,PlayerInfo!$C:$C,"&gt;"&amp;J16),"")</f>
        <v>18</v>
      </c>
      <c r="N16">
        <f>IFERROR(COUNTIFS(PlayerInfo!$G:$G,$B16,PlayerInfo!$C:$C,"&lt;"&amp;J16),"")</f>
        <v>20</v>
      </c>
      <c r="O16">
        <f>IFERROR(_xlfn.XLOOKUP(B16,PlayerStats!$AF:$AF,PlayerStats!$Y:$Y),"")</f>
        <v>3.6</v>
      </c>
      <c r="P16">
        <f>IFERROR(VALUE(SUBSTITUTE(SUBSTITUTE(_xlfn.XLOOKUP(B16,Bets!$G:$G,Bets!$H:$H),"O",""),"U","")),"")</f>
        <v>3.5</v>
      </c>
      <c r="Q16" s="41">
        <f t="shared" si="4"/>
        <v>0.44736842105263158</v>
      </c>
      <c r="R16" s="41">
        <f t="shared" si="5"/>
        <v>0.55263157894736847</v>
      </c>
      <c r="S16">
        <f>IFERROR(COUNTIFS(PlayerInfo!$G:$G,$B16,PlayerInfo!$D:$D,"&gt;"&amp;P16),"")</f>
        <v>17</v>
      </c>
      <c r="T16">
        <f>IFERROR(COUNTIFS(PlayerInfo!$G:$G,$B16,PlayerInfo!$D:$D,"&lt;"&amp;P16),"")</f>
        <v>21</v>
      </c>
      <c r="U16">
        <f>IFERROR(_xlfn.XLOOKUP(B16,PlayerStats!$AF:$AF,PlayerStats!$L:$L),"")</f>
        <v>2.2999999999999998</v>
      </c>
      <c r="V16">
        <f>IFERROR(VALUE(SUBSTITUTE(SUBSTITUTE(_xlfn.XLOOKUP(B16,Bets!$J:$J,Bets!$K:$K),"O",""),"U","")),"")</f>
        <v>2.5</v>
      </c>
      <c r="W16" s="41">
        <f t="shared" si="6"/>
        <v>0.42105263157894735</v>
      </c>
      <c r="X16" s="41">
        <f t="shared" si="7"/>
        <v>0.57894736842105265</v>
      </c>
      <c r="Y16">
        <f>IFERROR(COUNTIFS(PlayerInfo!$G:$G,$B16,PlayerInfo!$E:$E,"&gt;"&amp;V16),"")</f>
        <v>16</v>
      </c>
      <c r="Z16">
        <f>IFERROR(COUNTIFS(PlayerInfo!$G:$G,$B16,PlayerInfo!$E:$E,"&lt;"&amp;V16),"")</f>
        <v>22</v>
      </c>
    </row>
    <row r="17" spans="1:26" x14ac:dyDescent="0.2">
      <c r="A17" s="37" t="str">
        <f>IFERROR(_xlfn.XLOOKUP(B17,PlayerStats!AF:AF,PlayerStats!E:E),"")</f>
        <v>HOU</v>
      </c>
      <c r="B17" s="37" t="str">
        <f>Bets!A17</f>
        <v>Kevin Porter Jr.</v>
      </c>
      <c r="C17">
        <f>IFERROR(_xlfn.XLOOKUP(B17,PlayerStats!$AF:$AF,PlayerStats!$AD:$AD),"")</f>
        <v>19.3</v>
      </c>
      <c r="D17">
        <f>IFERROR(VALUE(SUBSTITUTE(SUBSTITUTE(_xlfn.XLOOKUP(B17,Bets!$A:$A,Bets!$B:$B),"O",""),"U","")),"")</f>
        <v>20.5</v>
      </c>
      <c r="E17" s="41">
        <f t="shared" si="0"/>
        <v>0.40540540540540543</v>
      </c>
      <c r="F17" s="41">
        <f t="shared" si="1"/>
        <v>0.59459459459459463</v>
      </c>
      <c r="G17">
        <f>IFERROR(COUNTIFS(PlayerInfo!$G:$G,$B17,PlayerInfo!$B:$B,"&gt;"&amp;D17),"")</f>
        <v>15</v>
      </c>
      <c r="H17">
        <f>IFERROR(COUNTIFS(PlayerInfo!$G:$G,$B17,PlayerInfo!$B:$B,"&lt;"&amp;D17),"")</f>
        <v>22</v>
      </c>
      <c r="I17">
        <f>IFERROR(_xlfn.XLOOKUP(B17,PlayerStats!$AF:$AF,PlayerStats!$X:$X),"")</f>
        <v>5.5</v>
      </c>
      <c r="J17">
        <f>IFERROR(VALUE(SUBSTITUTE(SUBSTITUTE(_xlfn.XLOOKUP(B17,Bets!$D:$D,Bets!$E:$E),"O",""),"U","")),"")</f>
        <v>4.5</v>
      </c>
      <c r="K17" s="41">
        <f t="shared" si="2"/>
        <v>0.70270270270270274</v>
      </c>
      <c r="L17" s="41">
        <f t="shared" si="3"/>
        <v>0.29729729729729731</v>
      </c>
      <c r="M17">
        <f>IFERROR(COUNTIFS(PlayerInfo!$G:$G,$B17,PlayerInfo!$C:$C,"&gt;"&amp;J17),"")</f>
        <v>26</v>
      </c>
      <c r="N17">
        <f>IFERROR(COUNTIFS(PlayerInfo!$G:$G,$B17,PlayerInfo!$C:$C,"&lt;"&amp;J17),"")</f>
        <v>11</v>
      </c>
      <c r="O17">
        <f>IFERROR(_xlfn.XLOOKUP(B17,PlayerStats!$AF:$AF,PlayerStats!$Y:$Y),"")</f>
        <v>5.8</v>
      </c>
      <c r="P17">
        <f>IFERROR(VALUE(SUBSTITUTE(SUBSTITUTE(_xlfn.XLOOKUP(B17,Bets!$G:$G,Bets!$H:$H),"O",""),"U","")),"")</f>
        <v>5.5</v>
      </c>
      <c r="Q17" s="41">
        <f t="shared" si="4"/>
        <v>0.48648648648648651</v>
      </c>
      <c r="R17" s="41">
        <f t="shared" si="5"/>
        <v>0.51351351351351349</v>
      </c>
      <c r="S17">
        <f>IFERROR(COUNTIFS(PlayerInfo!$G:$G,$B17,PlayerInfo!$D:$D,"&gt;"&amp;P17),"")</f>
        <v>18</v>
      </c>
      <c r="T17">
        <f>IFERROR(COUNTIFS(PlayerInfo!$G:$G,$B17,PlayerInfo!$D:$D,"&lt;"&amp;P17),"")</f>
        <v>19</v>
      </c>
      <c r="U17">
        <f>IFERROR(_xlfn.XLOOKUP(B17,PlayerStats!$AF:$AF,PlayerStats!$L:$L),"")</f>
        <v>2.1</v>
      </c>
      <c r="V17">
        <f>IFERROR(VALUE(SUBSTITUTE(SUBSTITUTE(_xlfn.XLOOKUP(B17,Bets!$J:$J,Bets!$K:$K),"O",""),"U","")),"")</f>
        <v>2.5</v>
      </c>
      <c r="W17" s="41">
        <f t="shared" si="6"/>
        <v>0.35135135135135137</v>
      </c>
      <c r="X17" s="41">
        <f t="shared" si="7"/>
        <v>0.64864864864864868</v>
      </c>
      <c r="Y17">
        <f>IFERROR(COUNTIFS(PlayerInfo!$G:$G,$B17,PlayerInfo!$E:$E,"&gt;"&amp;V17),"")</f>
        <v>13</v>
      </c>
      <c r="Z17">
        <f>IFERROR(COUNTIFS(PlayerInfo!$G:$G,$B17,PlayerInfo!$E:$E,"&lt;"&amp;V17),"")</f>
        <v>24</v>
      </c>
    </row>
    <row r="18" spans="1:26" x14ac:dyDescent="0.2">
      <c r="A18" s="37" t="str">
        <f>IFERROR(_xlfn.XLOOKUP(B18,PlayerStats!AF:AF,PlayerStats!E:E),"")</f>
        <v>HOU</v>
      </c>
      <c r="B18" s="37" t="str">
        <f>Bets!A18</f>
        <v>Alperen Sengun</v>
      </c>
      <c r="C18">
        <f>IFERROR(_xlfn.XLOOKUP(B18,PlayerStats!$AF:$AF,PlayerStats!$AD:$AD),"")</f>
        <v>14.3</v>
      </c>
      <c r="D18">
        <f>IFERROR(VALUE(SUBSTITUTE(SUBSTITUTE(_xlfn.XLOOKUP(B18,Bets!$A:$A,Bets!$B:$B),"O",""),"U","")),"")</f>
        <v>14.5</v>
      </c>
      <c r="E18" s="41" t="str">
        <f t="shared" si="0"/>
        <v/>
      </c>
      <c r="F18" s="41" t="str">
        <f t="shared" si="1"/>
        <v/>
      </c>
      <c r="G18">
        <f>IFERROR(COUNTIFS(PlayerInfo!$G:$G,$B18,PlayerInfo!$B:$B,"&gt;"&amp;D18),"")</f>
        <v>0</v>
      </c>
      <c r="H18">
        <f>IFERROR(COUNTIFS(PlayerInfo!$G:$G,$B18,PlayerInfo!$B:$B,"&lt;"&amp;D18),"")</f>
        <v>0</v>
      </c>
      <c r="I18">
        <f>IFERROR(_xlfn.XLOOKUP(B18,PlayerStats!$AF:$AF,PlayerStats!$X:$X),"")</f>
        <v>8.5</v>
      </c>
      <c r="J18">
        <f>IFERROR(VALUE(SUBSTITUTE(SUBSTITUTE(_xlfn.XLOOKUP(B18,Bets!$D:$D,Bets!$E:$E),"O",""),"U","")),"")</f>
        <v>8.5</v>
      </c>
      <c r="K18" s="41" t="str">
        <f t="shared" si="2"/>
        <v/>
      </c>
      <c r="L18" s="41" t="str">
        <f t="shared" si="3"/>
        <v/>
      </c>
      <c r="M18">
        <f>IFERROR(COUNTIFS(PlayerInfo!$G:$G,$B18,PlayerInfo!$C:$C,"&gt;"&amp;J18),"")</f>
        <v>0</v>
      </c>
      <c r="N18">
        <f>IFERROR(COUNTIFS(PlayerInfo!$G:$G,$B18,PlayerInfo!$C:$C,"&lt;"&amp;J18),"")</f>
        <v>0</v>
      </c>
      <c r="O18">
        <f>IFERROR(_xlfn.XLOOKUP(B18,PlayerStats!$AF:$AF,PlayerStats!$Y:$Y),"")</f>
        <v>2.6</v>
      </c>
      <c r="P18">
        <f>IFERROR(VALUE(SUBSTITUTE(SUBSTITUTE(_xlfn.XLOOKUP(B18,Bets!$G:$G,Bets!$H:$H),"O",""),"U","")),"")</f>
        <v>3.5</v>
      </c>
      <c r="Q18" s="41" t="str">
        <f t="shared" si="4"/>
        <v/>
      </c>
      <c r="R18" s="41" t="str">
        <f t="shared" si="5"/>
        <v/>
      </c>
      <c r="S18">
        <f>IFERROR(COUNTIFS(PlayerInfo!$G:$G,$B18,PlayerInfo!$D:$D,"&gt;"&amp;P18),"")</f>
        <v>0</v>
      </c>
      <c r="T18">
        <f>IFERROR(COUNTIFS(PlayerInfo!$G:$G,$B18,PlayerInfo!$D:$D,"&lt;"&amp;P18),"")</f>
        <v>0</v>
      </c>
      <c r="U18">
        <f>IFERROR(_xlfn.XLOOKUP(B18,PlayerStats!$AF:$AF,PlayerStats!$L:$L),"")</f>
        <v>0.1</v>
      </c>
      <c r="V18" t="str">
        <f>IFERROR(VALUE(SUBSTITUTE(SUBSTITUTE(_xlfn.XLOOKUP(B18,Bets!$J:$J,Bets!$K:$K),"O",""),"U","")),"")</f>
        <v/>
      </c>
      <c r="W18" s="41" t="str">
        <f t="shared" si="6"/>
        <v/>
      </c>
      <c r="X18" s="41" t="str">
        <f t="shared" si="7"/>
        <v/>
      </c>
      <c r="Y18">
        <f>IFERROR(COUNTIFS(PlayerInfo!$G:$G,$B18,PlayerInfo!$E:$E,"&gt;"&amp;V18),"")</f>
        <v>0</v>
      </c>
      <c r="Z18">
        <f>IFERROR(COUNTIFS(PlayerInfo!$G:$G,$B18,PlayerInfo!$E:$E,"&lt;"&amp;V18),"")</f>
        <v>0</v>
      </c>
    </row>
    <row r="19" spans="1:26" x14ac:dyDescent="0.2">
      <c r="A19" s="37" t="str">
        <f>IFERROR(_xlfn.XLOOKUP(B19,PlayerStats!AF:AF,PlayerStats!E:E),"")</f>
        <v>HOU</v>
      </c>
      <c r="B19" s="37" t="str">
        <f>Bets!A19</f>
        <v>Jabari Smith</v>
      </c>
      <c r="C19">
        <f>IFERROR(_xlfn.XLOOKUP(B19,PlayerStats!$AF:$AF,PlayerStats!$AD:$AD),"")</f>
        <v>12.1</v>
      </c>
      <c r="D19">
        <f>IFERROR(VALUE(SUBSTITUTE(SUBSTITUTE(_xlfn.XLOOKUP(B19,Bets!$A:$A,Bets!$B:$B),"O",""),"U","")),"")</f>
        <v>12.5</v>
      </c>
      <c r="E19" s="41" t="str">
        <f t="shared" si="0"/>
        <v/>
      </c>
      <c r="F19" s="41" t="str">
        <f t="shared" si="1"/>
        <v/>
      </c>
      <c r="G19">
        <f>IFERROR(COUNTIFS(PlayerInfo!$G:$G,$B19,PlayerInfo!$B:$B,"&gt;"&amp;D19),"")</f>
        <v>0</v>
      </c>
      <c r="H19">
        <f>IFERROR(COUNTIFS(PlayerInfo!$G:$G,$B19,PlayerInfo!$B:$B,"&lt;"&amp;D19),"")</f>
        <v>0</v>
      </c>
      <c r="I19">
        <f>IFERROR(_xlfn.XLOOKUP(B19,PlayerStats!$AF:$AF,PlayerStats!$X:$X),"")</f>
        <v>7.1</v>
      </c>
      <c r="J19">
        <f>IFERROR(VALUE(SUBSTITUTE(SUBSTITUTE(_xlfn.XLOOKUP(B19,Bets!$D:$D,Bets!$E:$E),"O",""),"U","")),"")</f>
        <v>6.5</v>
      </c>
      <c r="K19" s="41" t="str">
        <f t="shared" si="2"/>
        <v/>
      </c>
      <c r="L19" s="41" t="str">
        <f t="shared" si="3"/>
        <v/>
      </c>
      <c r="M19">
        <f>IFERROR(COUNTIFS(PlayerInfo!$G:$G,$B19,PlayerInfo!$C:$C,"&gt;"&amp;J19),"")</f>
        <v>0</v>
      </c>
      <c r="N19">
        <f>IFERROR(COUNTIFS(PlayerInfo!$G:$G,$B19,PlayerInfo!$C:$C,"&lt;"&amp;J19),"")</f>
        <v>0</v>
      </c>
      <c r="O19">
        <f>IFERROR(_xlfn.XLOOKUP(B19,PlayerStats!$AF:$AF,PlayerStats!$Y:$Y),"")</f>
        <v>0.9</v>
      </c>
      <c r="P19" t="str">
        <f>IFERROR(VALUE(SUBSTITUTE(SUBSTITUTE(_xlfn.XLOOKUP(B19,Bets!$G:$G,Bets!$H:$H),"O",""),"U","")),"")</f>
        <v/>
      </c>
      <c r="Q19" s="41" t="str">
        <f t="shared" si="4"/>
        <v/>
      </c>
      <c r="R19" s="41" t="str">
        <f t="shared" si="5"/>
        <v/>
      </c>
      <c r="S19">
        <f>IFERROR(COUNTIFS(PlayerInfo!$G:$G,$B19,PlayerInfo!$D:$D,"&gt;"&amp;P19),"")</f>
        <v>0</v>
      </c>
      <c r="T19">
        <f>IFERROR(COUNTIFS(PlayerInfo!$G:$G,$B19,PlayerInfo!$D:$D,"&lt;"&amp;P19),"")</f>
        <v>0</v>
      </c>
      <c r="U19">
        <f>IFERROR(_xlfn.XLOOKUP(B19,PlayerStats!$AF:$AF,PlayerStats!$L:$L),"")</f>
        <v>1.9</v>
      </c>
      <c r="V19">
        <f>IFERROR(VALUE(SUBSTITUTE(SUBSTITUTE(_xlfn.XLOOKUP(B19,Bets!$J:$J,Bets!$K:$K),"O",""),"U","")),"")</f>
        <v>1.5</v>
      </c>
      <c r="W19" s="41" t="str">
        <f t="shared" si="6"/>
        <v/>
      </c>
      <c r="X19" s="41" t="str">
        <f t="shared" si="7"/>
        <v/>
      </c>
      <c r="Y19">
        <f>IFERROR(COUNTIFS(PlayerInfo!$G:$G,$B19,PlayerInfo!$E:$E,"&gt;"&amp;V19),"")</f>
        <v>0</v>
      </c>
      <c r="Z19">
        <f>IFERROR(COUNTIFS(PlayerInfo!$G:$G,$B19,PlayerInfo!$E:$E,"&lt;"&amp;V19),"")</f>
        <v>0</v>
      </c>
    </row>
    <row r="20" spans="1:26" x14ac:dyDescent="0.2">
      <c r="A20" s="37" t="str">
        <f>IFERROR(_xlfn.XLOOKUP(B20,PlayerStats!AF:AF,PlayerStats!E:E),"")</f>
        <v>DEN</v>
      </c>
      <c r="B20" s="37" t="str">
        <f>Bets!A20</f>
        <v>Nikola Jokic</v>
      </c>
      <c r="C20">
        <f>IFERROR(_xlfn.XLOOKUP(B20,PlayerStats!$AF:$AF,PlayerStats!$AD:$AD),"")</f>
        <v>25.6</v>
      </c>
      <c r="D20">
        <f>IFERROR(VALUE(SUBSTITUTE(SUBSTITUTE(_xlfn.XLOOKUP(B20,Bets!$A:$A,Bets!$B:$B),"O",""),"U","")),"")</f>
        <v>27.5</v>
      </c>
      <c r="E20" s="41" t="str">
        <f t="shared" si="0"/>
        <v/>
      </c>
      <c r="F20" s="41" t="str">
        <f t="shared" si="1"/>
        <v/>
      </c>
      <c r="G20">
        <f>IFERROR(COUNTIFS(PlayerInfo!$G:$G,$B20,PlayerInfo!$B:$B,"&gt;"&amp;D20),"")</f>
        <v>0</v>
      </c>
      <c r="H20">
        <f>IFERROR(COUNTIFS(PlayerInfo!$G:$G,$B20,PlayerInfo!$B:$B,"&lt;"&amp;D20),"")</f>
        <v>0</v>
      </c>
      <c r="I20">
        <f>IFERROR(_xlfn.XLOOKUP(B20,PlayerStats!$AF:$AF,PlayerStats!$X:$X),"")</f>
        <v>10.8</v>
      </c>
      <c r="J20">
        <f>IFERROR(VALUE(SUBSTITUTE(SUBSTITUTE(_xlfn.XLOOKUP(B20,Bets!$D:$D,Bets!$E:$E),"O",""),"U","")),"")</f>
        <v>11.5</v>
      </c>
      <c r="K20" s="41" t="str">
        <f t="shared" si="2"/>
        <v/>
      </c>
      <c r="L20" s="41" t="str">
        <f t="shared" si="3"/>
        <v/>
      </c>
      <c r="M20">
        <f>IFERROR(COUNTIFS(PlayerInfo!$G:$G,$B20,PlayerInfo!$C:$C,"&gt;"&amp;J20),"")</f>
        <v>0</v>
      </c>
      <c r="N20">
        <f>IFERROR(COUNTIFS(PlayerInfo!$G:$G,$B20,PlayerInfo!$C:$C,"&lt;"&amp;J20),"")</f>
        <v>0</v>
      </c>
      <c r="O20">
        <f>IFERROR(_xlfn.XLOOKUP(B20,PlayerStats!$AF:$AF,PlayerStats!$Y:$Y),"")</f>
        <v>9.5</v>
      </c>
      <c r="P20">
        <f>IFERROR(VALUE(SUBSTITUTE(SUBSTITUTE(_xlfn.XLOOKUP(B20,Bets!$G:$G,Bets!$H:$H),"O",""),"U","")),"")</f>
        <v>9.5</v>
      </c>
      <c r="Q20" s="41" t="str">
        <f t="shared" si="4"/>
        <v/>
      </c>
      <c r="R20" s="41" t="str">
        <f t="shared" si="5"/>
        <v/>
      </c>
      <c r="S20">
        <f>IFERROR(COUNTIFS(PlayerInfo!$G:$G,$B20,PlayerInfo!$D:$D,"&gt;"&amp;P20),"")</f>
        <v>0</v>
      </c>
      <c r="T20">
        <f>IFERROR(COUNTIFS(PlayerInfo!$G:$G,$B20,PlayerInfo!$D:$D,"&lt;"&amp;P20),"")</f>
        <v>0</v>
      </c>
      <c r="U20">
        <f>IFERROR(_xlfn.XLOOKUP(B20,PlayerStats!$AF:$AF,PlayerStats!$L:$L),"")</f>
        <v>0.9</v>
      </c>
      <c r="V20" t="str">
        <f>IFERROR(VALUE(SUBSTITUTE(SUBSTITUTE(_xlfn.XLOOKUP(B20,Bets!$J:$J,Bets!$K:$K),"O",""),"U","")),"")</f>
        <v/>
      </c>
      <c r="W20" s="41" t="str">
        <f t="shared" si="6"/>
        <v/>
      </c>
      <c r="X20" s="41" t="str">
        <f t="shared" si="7"/>
        <v/>
      </c>
      <c r="Y20">
        <f>IFERROR(COUNTIFS(PlayerInfo!$G:$G,$B20,PlayerInfo!$E:$E,"&gt;"&amp;V20),"")</f>
        <v>0</v>
      </c>
      <c r="Z20">
        <f>IFERROR(COUNTIFS(PlayerInfo!$G:$G,$B20,PlayerInfo!$E:$E,"&lt;"&amp;V20),"")</f>
        <v>0</v>
      </c>
    </row>
    <row r="21" spans="1:26" x14ac:dyDescent="0.2">
      <c r="A21" s="37" t="str">
        <f>IFERROR(_xlfn.XLOOKUP(B21,PlayerStats!AF:AF,PlayerStats!E:E),"")</f>
        <v>DEN</v>
      </c>
      <c r="B21" s="37" t="str">
        <f>Bets!A21</f>
        <v>Jamal Murray</v>
      </c>
      <c r="C21">
        <f>IFERROR(_xlfn.XLOOKUP(B21,PlayerStats!$AF:$AF,PlayerStats!$AD:$AD),"")</f>
        <v>18</v>
      </c>
      <c r="D21">
        <f>IFERROR(VALUE(SUBSTITUTE(SUBSTITUTE(_xlfn.XLOOKUP(B21,Bets!$A:$A,Bets!$B:$B),"O",""),"U","")),"")</f>
        <v>18.5</v>
      </c>
      <c r="E21" s="41">
        <f t="shared" si="0"/>
        <v>0.5</v>
      </c>
      <c r="F21" s="41">
        <f t="shared" si="1"/>
        <v>0.5</v>
      </c>
      <c r="G21">
        <f>IFERROR(COUNTIFS(PlayerInfo!$G:$G,$B21,PlayerInfo!$B:$B,"&gt;"&amp;D21),"")</f>
        <v>15</v>
      </c>
      <c r="H21">
        <f>IFERROR(COUNTIFS(PlayerInfo!$G:$G,$B21,PlayerInfo!$B:$B,"&lt;"&amp;D21),"")</f>
        <v>15</v>
      </c>
      <c r="I21">
        <f>IFERROR(_xlfn.XLOOKUP(B21,PlayerStats!$AF:$AF,PlayerStats!$X:$X),"")</f>
        <v>3.8</v>
      </c>
      <c r="J21">
        <f>IFERROR(VALUE(SUBSTITUTE(SUBSTITUTE(_xlfn.XLOOKUP(B21,Bets!$D:$D,Bets!$E:$E),"O",""),"U","")),"")</f>
        <v>4.5</v>
      </c>
      <c r="K21" s="41">
        <f t="shared" si="2"/>
        <v>0.33333333333333331</v>
      </c>
      <c r="L21" s="41">
        <f t="shared" si="3"/>
        <v>0.66666666666666663</v>
      </c>
      <c r="M21">
        <f>IFERROR(COUNTIFS(PlayerInfo!$G:$G,$B21,PlayerInfo!$C:$C,"&gt;"&amp;J21),"")</f>
        <v>10</v>
      </c>
      <c r="N21">
        <f>IFERROR(COUNTIFS(PlayerInfo!$G:$G,$B21,PlayerInfo!$C:$C,"&lt;"&amp;J21),"")</f>
        <v>20</v>
      </c>
      <c r="O21">
        <f>IFERROR(_xlfn.XLOOKUP(B21,PlayerStats!$AF:$AF,PlayerStats!$Y:$Y),"")</f>
        <v>5.6</v>
      </c>
      <c r="P21">
        <f>IFERROR(VALUE(SUBSTITUTE(SUBSTITUTE(_xlfn.XLOOKUP(B21,Bets!$G:$G,Bets!$H:$H),"O",""),"U","")),"")</f>
        <v>5.5</v>
      </c>
      <c r="Q21" s="41">
        <f t="shared" si="4"/>
        <v>0.5</v>
      </c>
      <c r="R21" s="41">
        <f t="shared" si="5"/>
        <v>0.5</v>
      </c>
      <c r="S21">
        <f>IFERROR(COUNTIFS(PlayerInfo!$G:$G,$B21,PlayerInfo!$D:$D,"&gt;"&amp;P21),"")</f>
        <v>15</v>
      </c>
      <c r="T21">
        <f>IFERROR(COUNTIFS(PlayerInfo!$G:$G,$B21,PlayerInfo!$D:$D,"&lt;"&amp;P21),"")</f>
        <v>15</v>
      </c>
      <c r="U21">
        <f>IFERROR(_xlfn.XLOOKUP(B21,PlayerStats!$AF:$AF,PlayerStats!$L:$L),"")</f>
        <v>1.9</v>
      </c>
      <c r="V21">
        <f>IFERROR(VALUE(SUBSTITUTE(SUBSTITUTE(_xlfn.XLOOKUP(B21,Bets!$J:$J,Bets!$K:$K),"O",""),"U","")),"")</f>
        <v>1.5</v>
      </c>
      <c r="W21" s="41">
        <f t="shared" si="6"/>
        <v>0.53333333333333333</v>
      </c>
      <c r="X21" s="41">
        <f t="shared" si="7"/>
        <v>0.46666666666666667</v>
      </c>
      <c r="Y21">
        <f>IFERROR(COUNTIFS(PlayerInfo!$G:$G,$B21,PlayerInfo!$E:$E,"&gt;"&amp;V21),"")</f>
        <v>16</v>
      </c>
      <c r="Z21">
        <f>IFERROR(COUNTIFS(PlayerInfo!$G:$G,$B21,PlayerInfo!$E:$E,"&lt;"&amp;V21),"")</f>
        <v>14</v>
      </c>
    </row>
    <row r="22" spans="1:26" x14ac:dyDescent="0.2">
      <c r="A22" s="37" t="str">
        <f>IFERROR(_xlfn.XLOOKUP(B22,PlayerStats!AF:AF,PlayerStats!E:E),"")</f>
        <v>DEN</v>
      </c>
      <c r="B22" s="37" t="str">
        <f>Bets!A22</f>
        <v>Aaron Gordon</v>
      </c>
      <c r="C22">
        <f>IFERROR(_xlfn.XLOOKUP(B22,PlayerStats!$AF:$AF,PlayerStats!$AD:$AD),"")</f>
        <v>17.100000000000001</v>
      </c>
      <c r="D22">
        <f>IFERROR(VALUE(SUBSTITUTE(SUBSTITUTE(_xlfn.XLOOKUP(B22,Bets!$A:$A,Bets!$B:$B),"O",""),"U","")),"")</f>
        <v>16.5</v>
      </c>
      <c r="E22" s="41">
        <f t="shared" si="0"/>
        <v>0.59375</v>
      </c>
      <c r="F22" s="41">
        <f t="shared" si="1"/>
        <v>0.40625</v>
      </c>
      <c r="G22">
        <f>IFERROR(COUNTIFS(PlayerInfo!$G:$G,$B22,PlayerInfo!$B:$B,"&gt;"&amp;D22),"")</f>
        <v>19</v>
      </c>
      <c r="H22">
        <f>IFERROR(COUNTIFS(PlayerInfo!$G:$G,$B22,PlayerInfo!$B:$B,"&lt;"&amp;D22),"")</f>
        <v>13</v>
      </c>
      <c r="I22">
        <f>IFERROR(_xlfn.XLOOKUP(B22,PlayerStats!$AF:$AF,PlayerStats!$X:$X),"")</f>
        <v>6.9</v>
      </c>
      <c r="J22">
        <f>IFERROR(VALUE(SUBSTITUTE(SUBSTITUTE(_xlfn.XLOOKUP(B22,Bets!$D:$D,Bets!$E:$E),"O",""),"U","")),"")</f>
        <v>6.5</v>
      </c>
      <c r="K22" s="41">
        <f t="shared" si="2"/>
        <v>0.46875</v>
      </c>
      <c r="L22" s="41">
        <f t="shared" si="3"/>
        <v>0.53125</v>
      </c>
      <c r="M22">
        <f>IFERROR(COUNTIFS(PlayerInfo!$G:$G,$B22,PlayerInfo!$C:$C,"&gt;"&amp;J22),"")</f>
        <v>15</v>
      </c>
      <c r="N22">
        <f>IFERROR(COUNTIFS(PlayerInfo!$G:$G,$B22,PlayerInfo!$C:$C,"&lt;"&amp;J22),"")</f>
        <v>17</v>
      </c>
      <c r="O22">
        <f>IFERROR(_xlfn.XLOOKUP(B22,PlayerStats!$AF:$AF,PlayerStats!$Y:$Y),"")</f>
        <v>2.4</v>
      </c>
      <c r="P22">
        <f>IFERROR(VALUE(SUBSTITUTE(SUBSTITUTE(_xlfn.XLOOKUP(B22,Bets!$G:$G,Bets!$H:$H),"O",""),"U","")),"")</f>
        <v>2.5</v>
      </c>
      <c r="Q22" s="41">
        <f t="shared" si="4"/>
        <v>0.40625</v>
      </c>
      <c r="R22" s="41">
        <f t="shared" si="5"/>
        <v>0.59375</v>
      </c>
      <c r="S22">
        <f>IFERROR(COUNTIFS(PlayerInfo!$G:$G,$B22,PlayerInfo!$D:$D,"&gt;"&amp;P22),"")</f>
        <v>13</v>
      </c>
      <c r="T22">
        <f>IFERROR(COUNTIFS(PlayerInfo!$G:$G,$B22,PlayerInfo!$D:$D,"&lt;"&amp;P22),"")</f>
        <v>19</v>
      </c>
      <c r="U22">
        <f>IFERROR(_xlfn.XLOOKUP(B22,PlayerStats!$AF:$AF,PlayerStats!$L:$L),"")</f>
        <v>1</v>
      </c>
      <c r="V22" t="str">
        <f>IFERROR(VALUE(SUBSTITUTE(SUBSTITUTE(_xlfn.XLOOKUP(B22,Bets!$J:$J,Bets!$K:$K),"O",""),"U","")),"")</f>
        <v/>
      </c>
      <c r="W22" s="41" t="str">
        <f t="shared" si="6"/>
        <v/>
      </c>
      <c r="X22" s="41" t="str">
        <f t="shared" si="7"/>
        <v/>
      </c>
      <c r="Y22">
        <f>IFERROR(COUNTIFS(PlayerInfo!$G:$G,$B22,PlayerInfo!$E:$E,"&gt;"&amp;V22),"")</f>
        <v>0</v>
      </c>
      <c r="Z22">
        <f>IFERROR(COUNTIFS(PlayerInfo!$G:$G,$B22,PlayerInfo!$E:$E,"&lt;"&amp;V22),"")</f>
        <v>0</v>
      </c>
    </row>
    <row r="23" spans="1:26" x14ac:dyDescent="0.2">
      <c r="A23" s="37" t="str">
        <f>IFERROR(_xlfn.XLOOKUP(B23,PlayerStats!AF:AF,PlayerStats!E:E),"")</f>
        <v>DEN</v>
      </c>
      <c r="B23" s="37" t="str">
        <f>Bets!A23</f>
        <v>Michael Porter Jr.</v>
      </c>
      <c r="C23">
        <f>IFERROR(_xlfn.XLOOKUP(B23,PlayerStats!$AF:$AF,PlayerStats!$AD:$AD),"")</f>
        <v>16.7</v>
      </c>
      <c r="D23">
        <f>IFERROR(VALUE(SUBSTITUTE(SUBSTITUTE(_xlfn.XLOOKUP(B23,Bets!$A:$A,Bets!$B:$B),"O",""),"U","")),"")</f>
        <v>15.5</v>
      </c>
      <c r="E23" s="41">
        <f t="shared" si="0"/>
        <v>0.60869565217391308</v>
      </c>
      <c r="F23" s="41">
        <f t="shared" si="1"/>
        <v>0.39130434782608697</v>
      </c>
      <c r="G23">
        <f>IFERROR(COUNTIFS(PlayerInfo!$G:$G,$B23,PlayerInfo!$B:$B,"&gt;"&amp;D23),"")</f>
        <v>14</v>
      </c>
      <c r="H23">
        <f>IFERROR(COUNTIFS(PlayerInfo!$G:$G,$B23,PlayerInfo!$B:$B,"&lt;"&amp;D23),"")</f>
        <v>9</v>
      </c>
      <c r="I23">
        <f>IFERROR(_xlfn.XLOOKUP(B23,PlayerStats!$AF:$AF,PlayerStats!$X:$X),"")</f>
        <v>5.8</v>
      </c>
      <c r="J23">
        <f>IFERROR(VALUE(SUBSTITUTE(SUBSTITUTE(_xlfn.XLOOKUP(B23,Bets!$D:$D,Bets!$E:$E),"O",""),"U","")),"")</f>
        <v>5.5</v>
      </c>
      <c r="K23" s="41">
        <f t="shared" si="2"/>
        <v>0.60869565217391308</v>
      </c>
      <c r="L23" s="41">
        <f t="shared" si="3"/>
        <v>0.39130434782608697</v>
      </c>
      <c r="M23">
        <f>IFERROR(COUNTIFS(PlayerInfo!$G:$G,$B23,PlayerInfo!$C:$C,"&gt;"&amp;J23),"")</f>
        <v>14</v>
      </c>
      <c r="N23">
        <f>IFERROR(COUNTIFS(PlayerInfo!$G:$G,$B23,PlayerInfo!$C:$C,"&lt;"&amp;J23),"")</f>
        <v>9</v>
      </c>
      <c r="O23">
        <f>IFERROR(_xlfn.XLOOKUP(B23,PlayerStats!$AF:$AF,PlayerStats!$Y:$Y),"")</f>
        <v>1.3</v>
      </c>
      <c r="P23" t="str">
        <f>IFERROR(VALUE(SUBSTITUTE(SUBSTITUTE(_xlfn.XLOOKUP(B23,Bets!$G:$G,Bets!$H:$H),"O",""),"U","")),"")</f>
        <v/>
      </c>
      <c r="Q23" s="41" t="str">
        <f t="shared" si="4"/>
        <v/>
      </c>
      <c r="R23" s="41" t="str">
        <f t="shared" si="5"/>
        <v/>
      </c>
      <c r="S23">
        <f>IFERROR(COUNTIFS(PlayerInfo!$G:$G,$B23,PlayerInfo!$D:$D,"&gt;"&amp;P23),"")</f>
        <v>0</v>
      </c>
      <c r="T23">
        <f>IFERROR(COUNTIFS(PlayerInfo!$G:$G,$B23,PlayerInfo!$D:$D,"&lt;"&amp;P23),"")</f>
        <v>0</v>
      </c>
      <c r="U23">
        <f>IFERROR(_xlfn.XLOOKUP(B23,PlayerStats!$AF:$AF,PlayerStats!$L:$L),"")</f>
        <v>2.8</v>
      </c>
      <c r="V23">
        <f>IFERROR(VALUE(SUBSTITUTE(SUBSTITUTE(_xlfn.XLOOKUP(B23,Bets!$J:$J,Bets!$K:$K),"O",""),"U","")),"")</f>
        <v>2.5</v>
      </c>
      <c r="W23" s="41">
        <f t="shared" si="6"/>
        <v>0.60869565217391308</v>
      </c>
      <c r="X23" s="41">
        <f t="shared" si="7"/>
        <v>0.39130434782608697</v>
      </c>
      <c r="Y23">
        <f>IFERROR(COUNTIFS(PlayerInfo!$G:$G,$B23,PlayerInfo!$E:$E,"&gt;"&amp;V23),"")</f>
        <v>14</v>
      </c>
      <c r="Z23">
        <f>IFERROR(COUNTIFS(PlayerInfo!$G:$G,$B23,PlayerInfo!$E:$E,"&lt;"&amp;V23),"")</f>
        <v>9</v>
      </c>
    </row>
    <row r="24" spans="1:26" x14ac:dyDescent="0.2">
      <c r="A24" s="37" t="str">
        <f>IFERROR(_xlfn.XLOOKUP(B24,PlayerStats!AF:AF,PlayerStats!E:E),"")</f>
        <v>DEN</v>
      </c>
      <c r="B24" s="37" t="str">
        <f>Bets!A24</f>
        <v>Kentavious Caldwell-Pope</v>
      </c>
      <c r="C24">
        <f>IFERROR(_xlfn.XLOOKUP(B24,PlayerStats!$AF:$AF,PlayerStats!$AD:$AD),"")</f>
        <v>11.4</v>
      </c>
      <c r="D24">
        <f>IFERROR(VALUE(SUBSTITUTE(SUBSTITUTE(_xlfn.XLOOKUP(B24,Bets!$A:$A,Bets!$B:$B),"O",""),"U","")),"")</f>
        <v>10.5</v>
      </c>
      <c r="E24" s="41">
        <f t="shared" si="0"/>
        <v>0.55555555555555558</v>
      </c>
      <c r="F24" s="41">
        <f t="shared" si="1"/>
        <v>0.44444444444444442</v>
      </c>
      <c r="G24">
        <f>IFERROR(COUNTIFS(PlayerInfo!$G:$G,$B24,PlayerInfo!$B:$B,"&gt;"&amp;D24),"")</f>
        <v>20</v>
      </c>
      <c r="H24">
        <f>IFERROR(COUNTIFS(PlayerInfo!$G:$G,$B24,PlayerInfo!$B:$B,"&lt;"&amp;D24),"")</f>
        <v>16</v>
      </c>
      <c r="I24">
        <f>IFERROR(_xlfn.XLOOKUP(B24,PlayerStats!$AF:$AF,PlayerStats!$X:$X),"")</f>
        <v>3.1</v>
      </c>
      <c r="J24">
        <f>IFERROR(VALUE(SUBSTITUTE(SUBSTITUTE(_xlfn.XLOOKUP(B24,Bets!$D:$D,Bets!$E:$E),"O",""),"U","")),"")</f>
        <v>2.5</v>
      </c>
      <c r="K24" s="41">
        <f t="shared" si="2"/>
        <v>0.58333333333333337</v>
      </c>
      <c r="L24" s="41">
        <f t="shared" si="3"/>
        <v>0.41666666666666669</v>
      </c>
      <c r="M24">
        <f>IFERROR(COUNTIFS(PlayerInfo!$G:$G,$B24,PlayerInfo!$C:$C,"&gt;"&amp;J24),"")</f>
        <v>21</v>
      </c>
      <c r="N24">
        <f>IFERROR(COUNTIFS(PlayerInfo!$G:$G,$B24,PlayerInfo!$C:$C,"&lt;"&amp;J24),"")</f>
        <v>15</v>
      </c>
      <c r="O24">
        <f>IFERROR(_xlfn.XLOOKUP(B24,PlayerStats!$AF:$AF,PlayerStats!$Y:$Y),"")</f>
        <v>2.2000000000000002</v>
      </c>
      <c r="P24" t="str">
        <f>IFERROR(VALUE(SUBSTITUTE(SUBSTITUTE(_xlfn.XLOOKUP(B24,Bets!$G:$G,Bets!$H:$H),"O",""),"U","")),"")</f>
        <v/>
      </c>
      <c r="Q24" s="41" t="str">
        <f t="shared" si="4"/>
        <v/>
      </c>
      <c r="R24" s="41" t="str">
        <f t="shared" si="5"/>
        <v/>
      </c>
      <c r="S24">
        <f>IFERROR(COUNTIFS(PlayerInfo!$G:$G,$B24,PlayerInfo!$D:$D,"&gt;"&amp;P24),"")</f>
        <v>0</v>
      </c>
      <c r="T24">
        <f>IFERROR(COUNTIFS(PlayerInfo!$G:$G,$B24,PlayerInfo!$D:$D,"&lt;"&amp;P24),"")</f>
        <v>0</v>
      </c>
      <c r="U24">
        <f>IFERROR(_xlfn.XLOOKUP(B24,PlayerStats!$AF:$AF,PlayerStats!$L:$L),"")</f>
        <v>2.1</v>
      </c>
      <c r="V24">
        <f>IFERROR(VALUE(SUBSTITUTE(SUBSTITUTE(_xlfn.XLOOKUP(B24,Bets!$J:$J,Bets!$K:$K),"O",""),"U","")),"")</f>
        <v>1.5</v>
      </c>
      <c r="W24" s="41">
        <f t="shared" si="6"/>
        <v>0.61111111111111116</v>
      </c>
      <c r="X24" s="41">
        <f t="shared" si="7"/>
        <v>0.3888888888888889</v>
      </c>
      <c r="Y24">
        <f>IFERROR(COUNTIFS(PlayerInfo!$G:$G,$B24,PlayerInfo!$E:$E,"&gt;"&amp;V24),"")</f>
        <v>22</v>
      </c>
      <c r="Z24">
        <f>IFERROR(COUNTIFS(PlayerInfo!$G:$G,$B24,PlayerInfo!$E:$E,"&lt;"&amp;V24),"")</f>
        <v>14</v>
      </c>
    </row>
    <row r="25" spans="1:26" x14ac:dyDescent="0.2">
      <c r="A25" s="37" t="str">
        <f>IFERROR(_xlfn.XLOOKUP(B25,PlayerStats!AF:AF,PlayerStats!E:E),"")</f>
        <v>LAC</v>
      </c>
      <c r="B25" s="37" t="str">
        <f>Bets!A25</f>
        <v>Marcus Morris</v>
      </c>
      <c r="C25">
        <f>IFERROR(_xlfn.XLOOKUP(B25,PlayerStats!$AF:$AF,PlayerStats!$AD:$AD),"")</f>
        <v>13.4</v>
      </c>
      <c r="D25">
        <f>IFERROR(VALUE(SUBSTITUTE(SUBSTITUTE(_xlfn.XLOOKUP(B25,Bets!$A:$A,Bets!$B:$B),"O",""),"U","")),"")</f>
        <v>12.5</v>
      </c>
      <c r="E25" s="41">
        <f t="shared" si="0"/>
        <v>0.52777777777777779</v>
      </c>
      <c r="F25" s="41">
        <f t="shared" si="1"/>
        <v>0.47222222222222221</v>
      </c>
      <c r="G25">
        <f>IFERROR(COUNTIFS(PlayerInfo!$G:$G,$B25,PlayerInfo!$B:$B,"&gt;"&amp;D25),"")</f>
        <v>19</v>
      </c>
      <c r="H25">
        <f>IFERROR(COUNTIFS(PlayerInfo!$G:$G,$B25,PlayerInfo!$B:$B,"&lt;"&amp;D25),"")</f>
        <v>17</v>
      </c>
      <c r="I25">
        <f>IFERROR(_xlfn.XLOOKUP(B25,PlayerStats!$AF:$AF,PlayerStats!$X:$X),"")</f>
        <v>5.0999999999999996</v>
      </c>
      <c r="J25">
        <f>IFERROR(VALUE(SUBSTITUTE(SUBSTITUTE(_xlfn.XLOOKUP(B25,Bets!$D:$D,Bets!$E:$E),"O",""),"U","")),"")</f>
        <v>4.5</v>
      </c>
      <c r="K25" s="41">
        <f t="shared" si="2"/>
        <v>0.55555555555555558</v>
      </c>
      <c r="L25" s="41">
        <f t="shared" si="3"/>
        <v>0.44444444444444442</v>
      </c>
      <c r="M25">
        <f>IFERROR(COUNTIFS(PlayerInfo!$G:$G,$B25,PlayerInfo!$C:$C,"&gt;"&amp;J25),"")</f>
        <v>20</v>
      </c>
      <c r="N25">
        <f>IFERROR(COUNTIFS(PlayerInfo!$G:$G,$B25,PlayerInfo!$C:$C,"&lt;"&amp;J25),"")</f>
        <v>16</v>
      </c>
      <c r="O25">
        <f>IFERROR(_xlfn.XLOOKUP(B25,PlayerStats!$AF:$AF,PlayerStats!$Y:$Y),"")</f>
        <v>1.8</v>
      </c>
      <c r="P25" t="str">
        <f>IFERROR(VALUE(SUBSTITUTE(SUBSTITUTE(_xlfn.XLOOKUP(B25,Bets!$G:$G,Bets!$H:$H),"O",""),"U","")),"")</f>
        <v/>
      </c>
      <c r="Q25" s="41" t="str">
        <f t="shared" si="4"/>
        <v/>
      </c>
      <c r="R25" s="41" t="str">
        <f t="shared" si="5"/>
        <v/>
      </c>
      <c r="S25">
        <f>IFERROR(COUNTIFS(PlayerInfo!$G:$G,$B25,PlayerInfo!$D:$D,"&gt;"&amp;P25),"")</f>
        <v>0</v>
      </c>
      <c r="T25">
        <f>IFERROR(COUNTIFS(PlayerInfo!$G:$G,$B25,PlayerInfo!$D:$D,"&lt;"&amp;P25),"")</f>
        <v>0</v>
      </c>
      <c r="U25">
        <f>IFERROR(_xlfn.XLOOKUP(B25,PlayerStats!$AF:$AF,PlayerStats!$L:$L),"")</f>
        <v>2.1</v>
      </c>
      <c r="V25">
        <f>IFERROR(VALUE(SUBSTITUTE(SUBSTITUTE(_xlfn.XLOOKUP(B25,Bets!$J:$J,Bets!$K:$K),"O",""),"U","")),"")</f>
        <v>1.5</v>
      </c>
      <c r="W25" s="41">
        <f t="shared" si="6"/>
        <v>0.66666666666666663</v>
      </c>
      <c r="X25" s="41">
        <f t="shared" si="7"/>
        <v>0.33333333333333331</v>
      </c>
      <c r="Y25">
        <f>IFERROR(COUNTIFS(PlayerInfo!$G:$G,$B25,PlayerInfo!$E:$E,"&gt;"&amp;V25),"")</f>
        <v>24</v>
      </c>
      <c r="Z25">
        <f>IFERROR(COUNTIFS(PlayerInfo!$G:$G,$B25,PlayerInfo!$E:$E,"&lt;"&amp;V25),"")</f>
        <v>12</v>
      </c>
    </row>
    <row r="26" spans="1:26" x14ac:dyDescent="0.2">
      <c r="A26" s="37" t="str">
        <f>IFERROR(_xlfn.XLOOKUP(B26,PlayerStats!AF:AF,PlayerStats!E:E),"")</f>
        <v>LAC</v>
      </c>
      <c r="B26" s="37" t="str">
        <f>Bets!A26</f>
        <v>Kawhi Leonard</v>
      </c>
      <c r="C26">
        <f>IFERROR(_xlfn.XLOOKUP(B26,PlayerStats!$AF:$AF,PlayerStats!$AD:$AD),"")</f>
        <v>17.3</v>
      </c>
      <c r="D26">
        <f>IFERROR(VALUE(SUBSTITUTE(SUBSTITUTE(_xlfn.XLOOKUP(B26,Bets!$A:$A,Bets!$B:$B),"O",""),"U","")),"")</f>
        <v>24.5</v>
      </c>
      <c r="E26" s="41">
        <f t="shared" si="0"/>
        <v>0.25</v>
      </c>
      <c r="F26" s="41">
        <f t="shared" si="1"/>
        <v>0.75</v>
      </c>
      <c r="G26">
        <f>IFERROR(COUNTIFS(PlayerInfo!$G:$G,$B26,PlayerInfo!$B:$B,"&gt;"&amp;D26),"")</f>
        <v>4</v>
      </c>
      <c r="H26">
        <f>IFERROR(COUNTIFS(PlayerInfo!$G:$G,$B26,PlayerInfo!$B:$B,"&lt;"&amp;D26),"")</f>
        <v>12</v>
      </c>
      <c r="I26">
        <f>IFERROR(_xlfn.XLOOKUP(B26,PlayerStats!$AF:$AF,PlayerStats!$X:$X),"")</f>
        <v>6.1</v>
      </c>
      <c r="J26">
        <f>IFERROR(VALUE(SUBSTITUTE(SUBSTITUTE(_xlfn.XLOOKUP(B26,Bets!$D:$D,Bets!$E:$E),"O",""),"U","")),"")</f>
        <v>6.5</v>
      </c>
      <c r="K26" s="41">
        <f t="shared" si="2"/>
        <v>0.5625</v>
      </c>
      <c r="L26" s="41">
        <f t="shared" si="3"/>
        <v>0.4375</v>
      </c>
      <c r="M26">
        <f>IFERROR(COUNTIFS(PlayerInfo!$G:$G,$B26,PlayerInfo!$C:$C,"&gt;"&amp;J26),"")</f>
        <v>9</v>
      </c>
      <c r="N26">
        <f>IFERROR(COUNTIFS(PlayerInfo!$G:$G,$B26,PlayerInfo!$C:$C,"&lt;"&amp;J26),"")</f>
        <v>7</v>
      </c>
      <c r="O26">
        <f>IFERROR(_xlfn.XLOOKUP(B26,PlayerStats!$AF:$AF,PlayerStats!$Y:$Y),"")</f>
        <v>3.9</v>
      </c>
      <c r="P26">
        <f>IFERROR(VALUE(SUBSTITUTE(SUBSTITUTE(_xlfn.XLOOKUP(B26,Bets!$G:$G,Bets!$H:$H),"O",""),"U","")),"")</f>
        <v>4.5</v>
      </c>
      <c r="Q26" s="41">
        <f t="shared" si="4"/>
        <v>0.375</v>
      </c>
      <c r="R26" s="41">
        <f t="shared" si="5"/>
        <v>0.625</v>
      </c>
      <c r="S26">
        <f>IFERROR(COUNTIFS(PlayerInfo!$G:$G,$B26,PlayerInfo!$D:$D,"&gt;"&amp;P26),"")</f>
        <v>6</v>
      </c>
      <c r="T26">
        <f>IFERROR(COUNTIFS(PlayerInfo!$G:$G,$B26,PlayerInfo!$D:$D,"&lt;"&amp;P26),"")</f>
        <v>10</v>
      </c>
      <c r="U26">
        <f>IFERROR(_xlfn.XLOOKUP(B26,PlayerStats!$AF:$AF,PlayerStats!$L:$L),"")</f>
        <v>1.1000000000000001</v>
      </c>
      <c r="V26">
        <f>IFERROR(VALUE(SUBSTITUTE(SUBSTITUTE(_xlfn.XLOOKUP(B26,Bets!$J:$J,Bets!$K:$K),"O",""),"U","")),"")</f>
        <v>1.5</v>
      </c>
      <c r="W26" s="41">
        <f t="shared" si="6"/>
        <v>0.25</v>
      </c>
      <c r="X26" s="41">
        <f t="shared" si="7"/>
        <v>0.75</v>
      </c>
      <c r="Y26">
        <f>IFERROR(COUNTIFS(PlayerInfo!$G:$G,$B26,PlayerInfo!$E:$E,"&gt;"&amp;V26),"")</f>
        <v>4</v>
      </c>
      <c r="Z26">
        <f>IFERROR(COUNTIFS(PlayerInfo!$G:$G,$B26,PlayerInfo!$E:$E,"&lt;"&amp;V26),"")</f>
        <v>12</v>
      </c>
    </row>
    <row r="27" spans="1:26" x14ac:dyDescent="0.2">
      <c r="A27" s="37" t="str">
        <f>IFERROR(_xlfn.XLOOKUP(B27,PlayerStats!AF:AF,PlayerStats!E:E),"")</f>
        <v>DAL</v>
      </c>
      <c r="B27" s="37" t="str">
        <f>Bets!A27</f>
        <v>Ivica Zubac</v>
      </c>
      <c r="C27">
        <f>IFERROR(_xlfn.XLOOKUP(B27,PlayerStats!$AF:$AF,PlayerStats!$AD:$AD),"")</f>
        <v>1.8</v>
      </c>
      <c r="D27">
        <f>IFERROR(VALUE(SUBSTITUTE(SUBSTITUTE(_xlfn.XLOOKUP(B27,Bets!$A:$A,Bets!$B:$B),"O",""),"U","")),"")</f>
        <v>9.5</v>
      </c>
      <c r="E27" s="41">
        <f t="shared" si="0"/>
        <v>0.54054054054054057</v>
      </c>
      <c r="F27" s="41">
        <f t="shared" si="1"/>
        <v>0.45945945945945948</v>
      </c>
      <c r="G27">
        <f>IFERROR(COUNTIFS(PlayerInfo!$G:$G,$B27,PlayerInfo!$B:$B,"&gt;"&amp;D27),"")</f>
        <v>20</v>
      </c>
      <c r="H27">
        <f>IFERROR(COUNTIFS(PlayerInfo!$G:$G,$B27,PlayerInfo!$B:$B,"&lt;"&amp;D27),"")</f>
        <v>17</v>
      </c>
      <c r="I27">
        <f>IFERROR(_xlfn.XLOOKUP(B27,PlayerStats!$AF:$AF,PlayerStats!$X:$X),"")</f>
        <v>1.1000000000000001</v>
      </c>
      <c r="J27">
        <f>IFERROR(VALUE(SUBSTITUTE(SUBSTITUTE(_xlfn.XLOOKUP(B27,Bets!$D:$D,Bets!$E:$E),"O",""),"U","")),"")</f>
        <v>10.5</v>
      </c>
      <c r="K27" s="41">
        <f t="shared" si="2"/>
        <v>0.45945945945945948</v>
      </c>
      <c r="L27" s="41">
        <f t="shared" si="3"/>
        <v>0.54054054054054057</v>
      </c>
      <c r="M27">
        <f>IFERROR(COUNTIFS(PlayerInfo!$G:$G,$B27,PlayerInfo!$C:$C,"&gt;"&amp;J27),"")</f>
        <v>17</v>
      </c>
      <c r="N27">
        <f>IFERROR(COUNTIFS(PlayerInfo!$G:$G,$B27,PlayerInfo!$C:$C,"&lt;"&amp;J27),"")</f>
        <v>20</v>
      </c>
      <c r="O27">
        <f>IFERROR(_xlfn.XLOOKUP(B27,PlayerStats!$AF:$AF,PlayerStats!$Y:$Y),"")</f>
        <v>1.3</v>
      </c>
      <c r="P27" t="str">
        <f>IFERROR(VALUE(SUBSTITUTE(SUBSTITUTE(_xlfn.XLOOKUP(B27,Bets!$G:$G,Bets!$H:$H),"O",""),"U","")),"")</f>
        <v/>
      </c>
      <c r="Q27" s="41" t="str">
        <f t="shared" si="4"/>
        <v/>
      </c>
      <c r="R27" s="41" t="str">
        <f t="shared" si="5"/>
        <v/>
      </c>
      <c r="S27">
        <f>IFERROR(COUNTIFS(PlayerInfo!$G:$G,$B27,PlayerInfo!$D:$D,"&gt;"&amp;P27),"")</f>
        <v>0</v>
      </c>
      <c r="T27">
        <f>IFERROR(COUNTIFS(PlayerInfo!$G:$G,$B27,PlayerInfo!$D:$D,"&lt;"&amp;P27),"")</f>
        <v>0</v>
      </c>
      <c r="U27">
        <f>IFERROR(_xlfn.XLOOKUP(B27,PlayerStats!$AF:$AF,PlayerStats!$L:$L),"")</f>
        <v>0</v>
      </c>
      <c r="V27" t="str">
        <f>IFERROR(VALUE(SUBSTITUTE(SUBSTITUTE(_xlfn.XLOOKUP(B27,Bets!$J:$J,Bets!$K:$K),"O",""),"U","")),"")</f>
        <v/>
      </c>
      <c r="W27" s="41" t="str">
        <f t="shared" si="6"/>
        <v/>
      </c>
      <c r="X27" s="41" t="str">
        <f t="shared" si="7"/>
        <v/>
      </c>
      <c r="Y27">
        <f>IFERROR(COUNTIFS(PlayerInfo!$G:$G,$B27,PlayerInfo!$E:$E,"&gt;"&amp;V27),"")</f>
        <v>0</v>
      </c>
      <c r="Z27">
        <f>IFERROR(COUNTIFS(PlayerInfo!$G:$G,$B27,PlayerInfo!$E:$E,"&lt;"&amp;V27),"")</f>
        <v>0</v>
      </c>
    </row>
    <row r="28" spans="1:26" x14ac:dyDescent="0.2">
      <c r="A28" s="37" t="str">
        <f>IFERROR(_xlfn.XLOOKUP(B28,PlayerStats!AF:AF,PlayerStats!E:E),"")</f>
        <v>LAC</v>
      </c>
      <c r="B28" s="37" t="str">
        <f>Bets!A28</f>
        <v>Reggie Jackson</v>
      </c>
      <c r="C28">
        <f>IFERROR(_xlfn.XLOOKUP(B28,PlayerStats!$AF:$AF,PlayerStats!$AD:$AD),"")</f>
        <v>12.1</v>
      </c>
      <c r="D28">
        <f>IFERROR(VALUE(SUBSTITUTE(SUBSTITUTE(_xlfn.XLOOKUP(B28,Bets!$A:$A,Bets!$B:$B),"O",""),"U","")),"")</f>
        <v>12.5</v>
      </c>
      <c r="E28" s="41">
        <f t="shared" si="0"/>
        <v>0.47222222222222221</v>
      </c>
      <c r="F28" s="41">
        <f t="shared" si="1"/>
        <v>0.52777777777777779</v>
      </c>
      <c r="G28">
        <f>IFERROR(COUNTIFS(PlayerInfo!$G:$G,$B28,PlayerInfo!$B:$B,"&gt;"&amp;D28),"")</f>
        <v>17</v>
      </c>
      <c r="H28">
        <f>IFERROR(COUNTIFS(PlayerInfo!$G:$G,$B28,PlayerInfo!$B:$B,"&lt;"&amp;D28),"")</f>
        <v>19</v>
      </c>
      <c r="I28">
        <f>IFERROR(_xlfn.XLOOKUP(B28,PlayerStats!$AF:$AF,PlayerStats!$X:$X),"")</f>
        <v>2.6</v>
      </c>
      <c r="J28">
        <f>IFERROR(VALUE(SUBSTITUTE(SUBSTITUTE(_xlfn.XLOOKUP(B28,Bets!$D:$D,Bets!$E:$E),"O",""),"U","")),"")</f>
        <v>2.5</v>
      </c>
      <c r="K28" s="41">
        <f t="shared" si="2"/>
        <v>0.41666666666666669</v>
      </c>
      <c r="L28" s="41">
        <f t="shared" si="3"/>
        <v>0.58333333333333337</v>
      </c>
      <c r="M28">
        <f>IFERROR(COUNTIFS(PlayerInfo!$G:$G,$B28,PlayerInfo!$C:$C,"&gt;"&amp;J28),"")</f>
        <v>15</v>
      </c>
      <c r="N28">
        <f>IFERROR(COUNTIFS(PlayerInfo!$G:$G,$B28,PlayerInfo!$C:$C,"&lt;"&amp;J28),"")</f>
        <v>21</v>
      </c>
      <c r="O28">
        <f>IFERROR(_xlfn.XLOOKUP(B28,PlayerStats!$AF:$AF,PlayerStats!$Y:$Y),"")</f>
        <v>3.8</v>
      </c>
      <c r="P28">
        <f>IFERROR(VALUE(SUBSTITUTE(SUBSTITUTE(_xlfn.XLOOKUP(B28,Bets!$G:$G,Bets!$H:$H),"O",""),"U","")),"")</f>
        <v>3.5</v>
      </c>
      <c r="Q28" s="41">
        <f t="shared" si="4"/>
        <v>0.44444444444444442</v>
      </c>
      <c r="R28" s="41">
        <f t="shared" si="5"/>
        <v>0.55555555555555558</v>
      </c>
      <c r="S28">
        <f>IFERROR(COUNTIFS(PlayerInfo!$G:$G,$B28,PlayerInfo!$D:$D,"&gt;"&amp;P28),"")</f>
        <v>16</v>
      </c>
      <c r="T28">
        <f>IFERROR(COUNTIFS(PlayerInfo!$G:$G,$B28,PlayerInfo!$D:$D,"&lt;"&amp;P28),"")</f>
        <v>20</v>
      </c>
      <c r="U28">
        <f>IFERROR(_xlfn.XLOOKUP(B28,PlayerStats!$AF:$AF,PlayerStats!$L:$L),"")</f>
        <v>1.6</v>
      </c>
      <c r="V28">
        <f>IFERROR(VALUE(SUBSTITUTE(SUBSTITUTE(_xlfn.XLOOKUP(B28,Bets!$J:$J,Bets!$K:$K),"O",""),"U","")),"")</f>
        <v>1.5</v>
      </c>
      <c r="W28" s="41">
        <f t="shared" si="6"/>
        <v>0.52777777777777779</v>
      </c>
      <c r="X28" s="41">
        <f t="shared" si="7"/>
        <v>0.47222222222222221</v>
      </c>
      <c r="Y28">
        <f>IFERROR(COUNTIFS(PlayerInfo!$G:$G,$B28,PlayerInfo!$E:$E,"&gt;"&amp;V28),"")</f>
        <v>19</v>
      </c>
      <c r="Z28">
        <f>IFERROR(COUNTIFS(PlayerInfo!$G:$G,$B28,PlayerInfo!$E:$E,"&lt;"&amp;V28),"")</f>
        <v>17</v>
      </c>
    </row>
    <row r="29" spans="1:26" x14ac:dyDescent="0.2">
      <c r="A29" s="37" t="str">
        <f>IFERROR(_xlfn.XLOOKUP(B29,PlayerStats!AF:AF,PlayerStats!E:E),"")</f>
        <v>DEN</v>
      </c>
      <c r="B29" s="37" t="str">
        <f>Bets!A29</f>
        <v>Nikola Jokic</v>
      </c>
      <c r="C29">
        <f>IFERROR(_xlfn.XLOOKUP(B29,PlayerStats!$AF:$AF,PlayerStats!$AD:$AD),"")</f>
        <v>25.6</v>
      </c>
      <c r="D29">
        <f>IFERROR(VALUE(SUBSTITUTE(SUBSTITUTE(_xlfn.XLOOKUP(B29,Bets!$A:$A,Bets!$B:$B),"O",""),"U","")),"")</f>
        <v>27.5</v>
      </c>
      <c r="E29" s="41" t="str">
        <f t="shared" si="0"/>
        <v/>
      </c>
      <c r="F29" s="41" t="str">
        <f t="shared" si="1"/>
        <v/>
      </c>
      <c r="G29">
        <f>IFERROR(COUNTIFS(PlayerInfo!$G:$G,$B29,PlayerInfo!$B:$B,"&gt;"&amp;D29),"")</f>
        <v>0</v>
      </c>
      <c r="H29">
        <f>IFERROR(COUNTIFS(PlayerInfo!$G:$G,$B29,PlayerInfo!$B:$B,"&lt;"&amp;D29),"")</f>
        <v>0</v>
      </c>
      <c r="I29">
        <f>IFERROR(_xlfn.XLOOKUP(B29,PlayerStats!$AF:$AF,PlayerStats!$X:$X),"")</f>
        <v>10.8</v>
      </c>
      <c r="J29">
        <f>IFERROR(VALUE(SUBSTITUTE(SUBSTITUTE(_xlfn.XLOOKUP(B29,Bets!$D:$D,Bets!$E:$E),"O",""),"U","")),"")</f>
        <v>11.5</v>
      </c>
      <c r="K29" s="41" t="str">
        <f t="shared" si="2"/>
        <v/>
      </c>
      <c r="L29" s="41" t="str">
        <f t="shared" si="3"/>
        <v/>
      </c>
      <c r="M29">
        <f>IFERROR(COUNTIFS(PlayerInfo!$G:$G,$B29,PlayerInfo!$C:$C,"&gt;"&amp;J29),"")</f>
        <v>0</v>
      </c>
      <c r="N29">
        <f>IFERROR(COUNTIFS(PlayerInfo!$G:$G,$B29,PlayerInfo!$C:$C,"&lt;"&amp;J29),"")</f>
        <v>0</v>
      </c>
      <c r="O29">
        <f>IFERROR(_xlfn.XLOOKUP(B29,PlayerStats!$AF:$AF,PlayerStats!$Y:$Y),"")</f>
        <v>9.5</v>
      </c>
      <c r="P29">
        <f>IFERROR(VALUE(SUBSTITUTE(SUBSTITUTE(_xlfn.XLOOKUP(B29,Bets!$G:$G,Bets!$H:$H),"O",""),"U","")),"")</f>
        <v>9.5</v>
      </c>
      <c r="Q29" s="41" t="str">
        <f t="shared" si="4"/>
        <v/>
      </c>
      <c r="R29" s="41" t="str">
        <f t="shared" si="5"/>
        <v/>
      </c>
      <c r="S29">
        <f>IFERROR(COUNTIFS(PlayerInfo!$G:$G,$B29,PlayerInfo!$D:$D,"&gt;"&amp;P29),"")</f>
        <v>0</v>
      </c>
      <c r="T29">
        <f>IFERROR(COUNTIFS(PlayerInfo!$G:$G,$B29,PlayerInfo!$D:$D,"&lt;"&amp;P29),"")</f>
        <v>0</v>
      </c>
      <c r="U29">
        <f>IFERROR(_xlfn.XLOOKUP(B29,PlayerStats!$AF:$AF,PlayerStats!$L:$L),"")</f>
        <v>0.9</v>
      </c>
      <c r="V29" t="str">
        <f>IFERROR(VALUE(SUBSTITUTE(SUBSTITUTE(_xlfn.XLOOKUP(B29,Bets!$J:$J,Bets!$K:$K),"O",""),"U","")),"")</f>
        <v/>
      </c>
      <c r="W29" s="41" t="str">
        <f t="shared" si="6"/>
        <v/>
      </c>
      <c r="X29" s="41" t="str">
        <f t="shared" si="7"/>
        <v/>
      </c>
      <c r="Y29">
        <f>IFERROR(COUNTIFS(PlayerInfo!$G:$G,$B29,PlayerInfo!$E:$E,"&gt;"&amp;V29),"")</f>
        <v>0</v>
      </c>
      <c r="Z29">
        <f>IFERROR(COUNTIFS(PlayerInfo!$G:$G,$B29,PlayerInfo!$E:$E,"&lt;"&amp;V29),"")</f>
        <v>0</v>
      </c>
    </row>
    <row r="30" spans="1:26" x14ac:dyDescent="0.2">
      <c r="A30" s="37" t="str">
        <f>IFERROR(_xlfn.XLOOKUP(B30,PlayerStats!AF:AF,PlayerStats!E:E),"")</f>
        <v>DEN</v>
      </c>
      <c r="B30" s="37" t="str">
        <f>Bets!A30</f>
        <v>Jamal Murray</v>
      </c>
      <c r="C30">
        <f>IFERROR(_xlfn.XLOOKUP(B30,PlayerStats!$AF:$AF,PlayerStats!$AD:$AD),"")</f>
        <v>18</v>
      </c>
      <c r="D30">
        <f>IFERROR(VALUE(SUBSTITUTE(SUBSTITUTE(_xlfn.XLOOKUP(B30,Bets!$A:$A,Bets!$B:$B),"O",""),"U","")),"")</f>
        <v>18.5</v>
      </c>
      <c r="E30" s="41">
        <f t="shared" si="0"/>
        <v>0.5</v>
      </c>
      <c r="F30" s="41">
        <f t="shared" si="1"/>
        <v>0.5</v>
      </c>
      <c r="G30">
        <f>IFERROR(COUNTIFS(PlayerInfo!$G:$G,$B30,PlayerInfo!$B:$B,"&gt;"&amp;D30),"")</f>
        <v>15</v>
      </c>
      <c r="H30">
        <f>IFERROR(COUNTIFS(PlayerInfo!$G:$G,$B30,PlayerInfo!$B:$B,"&lt;"&amp;D30),"")</f>
        <v>15</v>
      </c>
      <c r="I30">
        <f>IFERROR(_xlfn.XLOOKUP(B30,PlayerStats!$AF:$AF,PlayerStats!$X:$X),"")</f>
        <v>3.8</v>
      </c>
      <c r="J30">
        <f>IFERROR(VALUE(SUBSTITUTE(SUBSTITUTE(_xlfn.XLOOKUP(B30,Bets!$D:$D,Bets!$E:$E),"O",""),"U","")),"")</f>
        <v>4.5</v>
      </c>
      <c r="K30" s="41">
        <f t="shared" si="2"/>
        <v>0.33333333333333331</v>
      </c>
      <c r="L30" s="41">
        <f t="shared" si="3"/>
        <v>0.66666666666666663</v>
      </c>
      <c r="M30">
        <f>IFERROR(COUNTIFS(PlayerInfo!$G:$G,$B30,PlayerInfo!$C:$C,"&gt;"&amp;J30),"")</f>
        <v>10</v>
      </c>
      <c r="N30">
        <f>IFERROR(COUNTIFS(PlayerInfo!$G:$G,$B30,PlayerInfo!$C:$C,"&lt;"&amp;J30),"")</f>
        <v>20</v>
      </c>
      <c r="O30">
        <f>IFERROR(_xlfn.XLOOKUP(B30,PlayerStats!$AF:$AF,PlayerStats!$Y:$Y),"")</f>
        <v>5.6</v>
      </c>
      <c r="P30">
        <f>IFERROR(VALUE(SUBSTITUTE(SUBSTITUTE(_xlfn.XLOOKUP(B30,Bets!$G:$G,Bets!$H:$H),"O",""),"U","")),"")</f>
        <v>5.5</v>
      </c>
      <c r="Q30" s="41">
        <f t="shared" si="4"/>
        <v>0.5</v>
      </c>
      <c r="R30" s="41">
        <f t="shared" si="5"/>
        <v>0.5</v>
      </c>
      <c r="S30">
        <f>IFERROR(COUNTIFS(PlayerInfo!$G:$G,$B30,PlayerInfo!$D:$D,"&gt;"&amp;P30),"")</f>
        <v>15</v>
      </c>
      <c r="T30">
        <f>IFERROR(COUNTIFS(PlayerInfo!$G:$G,$B30,PlayerInfo!$D:$D,"&lt;"&amp;P30),"")</f>
        <v>15</v>
      </c>
      <c r="U30">
        <f>IFERROR(_xlfn.XLOOKUP(B30,PlayerStats!$AF:$AF,PlayerStats!$L:$L),"")</f>
        <v>1.9</v>
      </c>
      <c r="V30">
        <f>IFERROR(VALUE(SUBSTITUTE(SUBSTITUTE(_xlfn.XLOOKUP(B30,Bets!$J:$J,Bets!$K:$K),"O",""),"U","")),"")</f>
        <v>1.5</v>
      </c>
      <c r="W30" s="41">
        <f t="shared" si="6"/>
        <v>0.53333333333333333</v>
      </c>
      <c r="X30" s="41">
        <f t="shared" si="7"/>
        <v>0.46666666666666667</v>
      </c>
      <c r="Y30">
        <f>IFERROR(COUNTIFS(PlayerInfo!$G:$G,$B30,PlayerInfo!$E:$E,"&gt;"&amp;V30),"")</f>
        <v>16</v>
      </c>
      <c r="Z30">
        <f>IFERROR(COUNTIFS(PlayerInfo!$G:$G,$B30,PlayerInfo!$E:$E,"&lt;"&amp;V30),"")</f>
        <v>14</v>
      </c>
    </row>
    <row r="31" spans="1:26" x14ac:dyDescent="0.2">
      <c r="A31" s="37" t="str">
        <f>IFERROR(_xlfn.XLOOKUP(B31,PlayerStats!AF:AF,PlayerStats!E:E),"")</f>
        <v>DEN</v>
      </c>
      <c r="B31" s="37" t="str">
        <f>Bets!A31</f>
        <v>Aaron Gordon</v>
      </c>
      <c r="C31">
        <f>IFERROR(_xlfn.XLOOKUP(B31,PlayerStats!$AF:$AF,PlayerStats!$AD:$AD),"")</f>
        <v>17.100000000000001</v>
      </c>
      <c r="D31">
        <f>IFERROR(VALUE(SUBSTITUTE(SUBSTITUTE(_xlfn.XLOOKUP(B31,Bets!$A:$A,Bets!$B:$B),"O",""),"U","")),"")</f>
        <v>16.5</v>
      </c>
      <c r="E31" s="41">
        <f t="shared" si="0"/>
        <v>0.59375</v>
      </c>
      <c r="F31" s="41">
        <f t="shared" si="1"/>
        <v>0.40625</v>
      </c>
      <c r="G31">
        <f>IFERROR(COUNTIFS(PlayerInfo!$G:$G,$B31,PlayerInfo!$B:$B,"&gt;"&amp;D31),"")</f>
        <v>19</v>
      </c>
      <c r="H31">
        <f>IFERROR(COUNTIFS(PlayerInfo!$G:$G,$B31,PlayerInfo!$B:$B,"&lt;"&amp;D31),"")</f>
        <v>13</v>
      </c>
      <c r="I31">
        <f>IFERROR(_xlfn.XLOOKUP(B31,PlayerStats!$AF:$AF,PlayerStats!$X:$X),"")</f>
        <v>6.9</v>
      </c>
      <c r="J31">
        <f>IFERROR(VALUE(SUBSTITUTE(SUBSTITUTE(_xlfn.XLOOKUP(B31,Bets!$D:$D,Bets!$E:$E),"O",""),"U","")),"")</f>
        <v>6.5</v>
      </c>
      <c r="K31" s="41">
        <f t="shared" si="2"/>
        <v>0.46875</v>
      </c>
      <c r="L31" s="41">
        <f t="shared" si="3"/>
        <v>0.53125</v>
      </c>
      <c r="M31">
        <f>IFERROR(COUNTIFS(PlayerInfo!$G:$G,$B31,PlayerInfo!$C:$C,"&gt;"&amp;J31),"")</f>
        <v>15</v>
      </c>
      <c r="N31">
        <f>IFERROR(COUNTIFS(PlayerInfo!$G:$G,$B31,PlayerInfo!$C:$C,"&lt;"&amp;J31),"")</f>
        <v>17</v>
      </c>
      <c r="O31">
        <f>IFERROR(_xlfn.XLOOKUP(B31,PlayerStats!$AF:$AF,PlayerStats!$Y:$Y),"")</f>
        <v>2.4</v>
      </c>
      <c r="P31">
        <f>IFERROR(VALUE(SUBSTITUTE(SUBSTITUTE(_xlfn.XLOOKUP(B31,Bets!$G:$G,Bets!$H:$H),"O",""),"U","")),"")</f>
        <v>2.5</v>
      </c>
      <c r="Q31" s="41">
        <f t="shared" si="4"/>
        <v>0.40625</v>
      </c>
      <c r="R31" s="41">
        <f t="shared" si="5"/>
        <v>0.59375</v>
      </c>
      <c r="S31">
        <f>IFERROR(COUNTIFS(PlayerInfo!$G:$G,$B31,PlayerInfo!$D:$D,"&gt;"&amp;P31),"")</f>
        <v>13</v>
      </c>
      <c r="T31">
        <f>IFERROR(COUNTIFS(PlayerInfo!$G:$G,$B31,PlayerInfo!$D:$D,"&lt;"&amp;P31),"")</f>
        <v>19</v>
      </c>
      <c r="U31">
        <f>IFERROR(_xlfn.XLOOKUP(B31,PlayerStats!$AF:$AF,PlayerStats!$L:$L),"")</f>
        <v>1</v>
      </c>
      <c r="V31" t="str">
        <f>IFERROR(VALUE(SUBSTITUTE(SUBSTITUTE(_xlfn.XLOOKUP(B31,Bets!$J:$J,Bets!$K:$K),"O",""),"U","")),"")</f>
        <v/>
      </c>
      <c r="W31" s="41" t="str">
        <f t="shared" si="6"/>
        <v/>
      </c>
      <c r="X31" s="41" t="str">
        <f t="shared" si="7"/>
        <v/>
      </c>
      <c r="Y31">
        <f>IFERROR(COUNTIFS(PlayerInfo!$G:$G,$B31,PlayerInfo!$E:$E,"&gt;"&amp;V31),"")</f>
        <v>0</v>
      </c>
      <c r="Z31">
        <f>IFERROR(COUNTIFS(PlayerInfo!$G:$G,$B31,PlayerInfo!$E:$E,"&lt;"&amp;V31),"")</f>
        <v>0</v>
      </c>
    </row>
    <row r="32" spans="1:26" x14ac:dyDescent="0.2">
      <c r="A32" s="37" t="str">
        <f>IFERROR(_xlfn.XLOOKUP(B32,PlayerStats!AF:AF,PlayerStats!E:E),"")</f>
        <v>DEN</v>
      </c>
      <c r="B32" s="37" t="str">
        <f>Bets!A32</f>
        <v>Michael Porter Jr.</v>
      </c>
      <c r="C32">
        <f>IFERROR(_xlfn.XLOOKUP(B32,PlayerStats!$AF:$AF,PlayerStats!$AD:$AD),"")</f>
        <v>16.7</v>
      </c>
      <c r="D32">
        <f>IFERROR(VALUE(SUBSTITUTE(SUBSTITUTE(_xlfn.XLOOKUP(B32,Bets!$A:$A,Bets!$B:$B),"O",""),"U","")),"")</f>
        <v>15.5</v>
      </c>
      <c r="E32" s="41">
        <f t="shared" si="0"/>
        <v>0.60869565217391308</v>
      </c>
      <c r="F32" s="41">
        <f t="shared" si="1"/>
        <v>0.39130434782608697</v>
      </c>
      <c r="G32">
        <f>IFERROR(COUNTIFS(PlayerInfo!$G:$G,$B32,PlayerInfo!$B:$B,"&gt;"&amp;D32),"")</f>
        <v>14</v>
      </c>
      <c r="H32">
        <f>IFERROR(COUNTIFS(PlayerInfo!$G:$G,$B32,PlayerInfo!$B:$B,"&lt;"&amp;D32),"")</f>
        <v>9</v>
      </c>
      <c r="I32">
        <f>IFERROR(_xlfn.XLOOKUP(B32,PlayerStats!$AF:$AF,PlayerStats!$X:$X),"")</f>
        <v>5.8</v>
      </c>
      <c r="J32">
        <f>IFERROR(VALUE(SUBSTITUTE(SUBSTITUTE(_xlfn.XLOOKUP(B32,Bets!$D:$D,Bets!$E:$E),"O",""),"U","")),"")</f>
        <v>5.5</v>
      </c>
      <c r="K32" s="41">
        <f t="shared" si="2"/>
        <v>0.60869565217391308</v>
      </c>
      <c r="L32" s="41">
        <f t="shared" si="3"/>
        <v>0.39130434782608697</v>
      </c>
      <c r="M32">
        <f>IFERROR(COUNTIFS(PlayerInfo!$G:$G,$B32,PlayerInfo!$C:$C,"&gt;"&amp;J32),"")</f>
        <v>14</v>
      </c>
      <c r="N32">
        <f>IFERROR(COUNTIFS(PlayerInfo!$G:$G,$B32,PlayerInfo!$C:$C,"&lt;"&amp;J32),"")</f>
        <v>9</v>
      </c>
      <c r="O32">
        <f>IFERROR(_xlfn.XLOOKUP(B32,PlayerStats!$AF:$AF,PlayerStats!$Y:$Y),"")</f>
        <v>1.3</v>
      </c>
      <c r="P32" t="str">
        <f>IFERROR(VALUE(SUBSTITUTE(SUBSTITUTE(_xlfn.XLOOKUP(B32,Bets!$G:$G,Bets!$H:$H),"O",""),"U","")),"")</f>
        <v/>
      </c>
      <c r="Q32" s="41" t="str">
        <f t="shared" si="4"/>
        <v/>
      </c>
      <c r="R32" s="41" t="str">
        <f t="shared" si="5"/>
        <v/>
      </c>
      <c r="S32">
        <f>IFERROR(COUNTIFS(PlayerInfo!$G:$G,$B32,PlayerInfo!$D:$D,"&gt;"&amp;P32),"")</f>
        <v>0</v>
      </c>
      <c r="T32">
        <f>IFERROR(COUNTIFS(PlayerInfo!$G:$G,$B32,PlayerInfo!$D:$D,"&lt;"&amp;P32),"")</f>
        <v>0</v>
      </c>
      <c r="U32">
        <f>IFERROR(_xlfn.XLOOKUP(B32,PlayerStats!$AF:$AF,PlayerStats!$L:$L),"")</f>
        <v>2.8</v>
      </c>
      <c r="V32">
        <f>IFERROR(VALUE(SUBSTITUTE(SUBSTITUTE(_xlfn.XLOOKUP(B32,Bets!$J:$J,Bets!$K:$K),"O",""),"U","")),"")</f>
        <v>2.5</v>
      </c>
      <c r="W32" s="41">
        <f t="shared" si="6"/>
        <v>0.60869565217391308</v>
      </c>
      <c r="X32" s="41">
        <f t="shared" si="7"/>
        <v>0.39130434782608697</v>
      </c>
      <c r="Y32">
        <f>IFERROR(COUNTIFS(PlayerInfo!$G:$G,$B32,PlayerInfo!$E:$E,"&gt;"&amp;V32),"")</f>
        <v>14</v>
      </c>
      <c r="Z32">
        <f>IFERROR(COUNTIFS(PlayerInfo!$G:$G,$B32,PlayerInfo!$E:$E,"&lt;"&amp;V32),"")</f>
        <v>9</v>
      </c>
    </row>
    <row r="33" spans="1:26" x14ac:dyDescent="0.2">
      <c r="A33" s="37" t="str">
        <f>IFERROR(_xlfn.XLOOKUP(B33,PlayerStats!AF:AF,PlayerStats!E:E),"")</f>
        <v>DEN</v>
      </c>
      <c r="B33" s="37" t="str">
        <f>Bets!A33</f>
        <v>Kentavious Caldwell-Pope</v>
      </c>
      <c r="C33">
        <f>IFERROR(_xlfn.XLOOKUP(B33,PlayerStats!$AF:$AF,PlayerStats!$AD:$AD),"")</f>
        <v>11.4</v>
      </c>
      <c r="D33">
        <f>IFERROR(VALUE(SUBSTITUTE(SUBSTITUTE(_xlfn.XLOOKUP(B33,Bets!$A:$A,Bets!$B:$B),"O",""),"U","")),"")</f>
        <v>10.5</v>
      </c>
      <c r="E33" s="41">
        <f t="shared" si="0"/>
        <v>0.55555555555555558</v>
      </c>
      <c r="F33" s="41">
        <f t="shared" si="1"/>
        <v>0.44444444444444442</v>
      </c>
      <c r="G33">
        <f>IFERROR(COUNTIFS(PlayerInfo!$G:$G,$B33,PlayerInfo!$B:$B,"&gt;"&amp;D33),"")</f>
        <v>20</v>
      </c>
      <c r="H33">
        <f>IFERROR(COUNTIFS(PlayerInfo!$G:$G,$B33,PlayerInfo!$B:$B,"&lt;"&amp;D33),"")</f>
        <v>16</v>
      </c>
      <c r="I33">
        <f>IFERROR(_xlfn.XLOOKUP(B33,PlayerStats!$AF:$AF,PlayerStats!$X:$X),"")</f>
        <v>3.1</v>
      </c>
      <c r="J33">
        <f>IFERROR(VALUE(SUBSTITUTE(SUBSTITUTE(_xlfn.XLOOKUP(B33,Bets!$D:$D,Bets!$E:$E),"O",""),"U","")),"")</f>
        <v>2.5</v>
      </c>
      <c r="K33" s="41">
        <f t="shared" si="2"/>
        <v>0.58333333333333337</v>
      </c>
      <c r="L33" s="41">
        <f t="shared" si="3"/>
        <v>0.41666666666666669</v>
      </c>
      <c r="M33">
        <f>IFERROR(COUNTIFS(PlayerInfo!$G:$G,$B33,PlayerInfo!$C:$C,"&gt;"&amp;J33),"")</f>
        <v>21</v>
      </c>
      <c r="N33">
        <f>IFERROR(COUNTIFS(PlayerInfo!$G:$G,$B33,PlayerInfo!$C:$C,"&lt;"&amp;J33),"")</f>
        <v>15</v>
      </c>
      <c r="O33">
        <f>IFERROR(_xlfn.XLOOKUP(B33,PlayerStats!$AF:$AF,PlayerStats!$Y:$Y),"")</f>
        <v>2.2000000000000002</v>
      </c>
      <c r="P33" t="str">
        <f>IFERROR(VALUE(SUBSTITUTE(SUBSTITUTE(_xlfn.XLOOKUP(B33,Bets!$G:$G,Bets!$H:$H),"O",""),"U","")),"")</f>
        <v/>
      </c>
      <c r="Q33" s="41" t="str">
        <f t="shared" si="4"/>
        <v/>
      </c>
      <c r="R33" s="41" t="str">
        <f t="shared" si="5"/>
        <v/>
      </c>
      <c r="S33">
        <f>IFERROR(COUNTIFS(PlayerInfo!$G:$G,$B33,PlayerInfo!$D:$D,"&gt;"&amp;P33),"")</f>
        <v>0</v>
      </c>
      <c r="T33">
        <f>IFERROR(COUNTIFS(PlayerInfo!$G:$G,$B33,PlayerInfo!$D:$D,"&lt;"&amp;P33),"")</f>
        <v>0</v>
      </c>
      <c r="U33">
        <f>IFERROR(_xlfn.XLOOKUP(B33,PlayerStats!$AF:$AF,PlayerStats!$L:$L),"")</f>
        <v>2.1</v>
      </c>
      <c r="V33">
        <f>IFERROR(VALUE(SUBSTITUTE(SUBSTITUTE(_xlfn.XLOOKUP(B33,Bets!$J:$J,Bets!$K:$K),"O",""),"U","")),"")</f>
        <v>1.5</v>
      </c>
      <c r="W33" s="41">
        <f t="shared" si="6"/>
        <v>0.61111111111111116</v>
      </c>
      <c r="X33" s="41">
        <f t="shared" si="7"/>
        <v>0.3888888888888889</v>
      </c>
      <c r="Y33">
        <f>IFERROR(COUNTIFS(PlayerInfo!$G:$G,$B33,PlayerInfo!$E:$E,"&gt;"&amp;V33),"")</f>
        <v>22</v>
      </c>
      <c r="Z33">
        <f>IFERROR(COUNTIFS(PlayerInfo!$G:$G,$B33,PlayerInfo!$E:$E,"&lt;"&amp;V33),"")</f>
        <v>14</v>
      </c>
    </row>
    <row r="34" spans="1:26" x14ac:dyDescent="0.2">
      <c r="A34" s="37" t="str">
        <f>IFERROR(_xlfn.XLOOKUP(B34,PlayerStats!AF:AF,PlayerStats!E:E),"")</f>
        <v>LAC</v>
      </c>
      <c r="B34" s="37" t="str">
        <f>Bets!A34</f>
        <v>Marcus Morris</v>
      </c>
      <c r="C34">
        <f>IFERROR(_xlfn.XLOOKUP(B34,PlayerStats!$AF:$AF,PlayerStats!$AD:$AD),"")</f>
        <v>13.4</v>
      </c>
      <c r="D34">
        <f>IFERROR(VALUE(SUBSTITUTE(SUBSTITUTE(_xlfn.XLOOKUP(B34,Bets!$A:$A,Bets!$B:$B),"O",""),"U","")),"")</f>
        <v>12.5</v>
      </c>
      <c r="E34" s="41">
        <f t="shared" si="0"/>
        <v>0.52777777777777779</v>
      </c>
      <c r="F34" s="41">
        <f t="shared" si="1"/>
        <v>0.47222222222222221</v>
      </c>
      <c r="G34">
        <f>IFERROR(COUNTIFS(PlayerInfo!$G:$G,$B34,PlayerInfo!$B:$B,"&gt;"&amp;D34),"")</f>
        <v>19</v>
      </c>
      <c r="H34">
        <f>IFERROR(COUNTIFS(PlayerInfo!$G:$G,$B34,PlayerInfo!$B:$B,"&lt;"&amp;D34),"")</f>
        <v>17</v>
      </c>
      <c r="I34">
        <f>IFERROR(_xlfn.XLOOKUP(B34,PlayerStats!$AF:$AF,PlayerStats!$X:$X),"")</f>
        <v>5.0999999999999996</v>
      </c>
      <c r="J34">
        <f>IFERROR(VALUE(SUBSTITUTE(SUBSTITUTE(_xlfn.XLOOKUP(B34,Bets!$D:$D,Bets!$E:$E),"O",""),"U","")),"")</f>
        <v>4.5</v>
      </c>
      <c r="K34" s="41">
        <f t="shared" si="2"/>
        <v>0.55555555555555558</v>
      </c>
      <c r="L34" s="41">
        <f t="shared" si="3"/>
        <v>0.44444444444444442</v>
      </c>
      <c r="M34">
        <f>IFERROR(COUNTIFS(PlayerInfo!$G:$G,$B34,PlayerInfo!$C:$C,"&gt;"&amp;J34),"")</f>
        <v>20</v>
      </c>
      <c r="N34">
        <f>IFERROR(COUNTIFS(PlayerInfo!$G:$G,$B34,PlayerInfo!$C:$C,"&lt;"&amp;J34),"")</f>
        <v>16</v>
      </c>
      <c r="O34">
        <f>IFERROR(_xlfn.XLOOKUP(B34,PlayerStats!$AF:$AF,PlayerStats!$Y:$Y),"")</f>
        <v>1.8</v>
      </c>
      <c r="P34" t="str">
        <f>IFERROR(VALUE(SUBSTITUTE(SUBSTITUTE(_xlfn.XLOOKUP(B34,Bets!$G:$G,Bets!$H:$H),"O",""),"U","")),"")</f>
        <v/>
      </c>
      <c r="Q34" s="41" t="str">
        <f t="shared" si="4"/>
        <v/>
      </c>
      <c r="R34" s="41" t="str">
        <f t="shared" si="5"/>
        <v/>
      </c>
      <c r="S34">
        <f>IFERROR(COUNTIFS(PlayerInfo!$G:$G,$B34,PlayerInfo!$D:$D,"&gt;"&amp;P34),"")</f>
        <v>0</v>
      </c>
      <c r="T34">
        <f>IFERROR(COUNTIFS(PlayerInfo!$G:$G,$B34,PlayerInfo!$D:$D,"&lt;"&amp;P34),"")</f>
        <v>0</v>
      </c>
      <c r="U34">
        <f>IFERROR(_xlfn.XLOOKUP(B34,PlayerStats!$AF:$AF,PlayerStats!$L:$L),"")</f>
        <v>2.1</v>
      </c>
      <c r="V34">
        <f>IFERROR(VALUE(SUBSTITUTE(SUBSTITUTE(_xlfn.XLOOKUP(B34,Bets!$J:$J,Bets!$K:$K),"O",""),"U","")),"")</f>
        <v>1.5</v>
      </c>
      <c r="W34" s="41">
        <f t="shared" si="6"/>
        <v>0.66666666666666663</v>
      </c>
      <c r="X34" s="41">
        <f t="shared" si="7"/>
        <v>0.33333333333333331</v>
      </c>
      <c r="Y34">
        <f>IFERROR(COUNTIFS(PlayerInfo!$G:$G,$B34,PlayerInfo!$E:$E,"&gt;"&amp;V34),"")</f>
        <v>24</v>
      </c>
      <c r="Z34">
        <f>IFERROR(COUNTIFS(PlayerInfo!$G:$G,$B34,PlayerInfo!$E:$E,"&lt;"&amp;V34),"")</f>
        <v>12</v>
      </c>
    </row>
    <row r="35" spans="1:26" x14ac:dyDescent="0.2">
      <c r="A35" s="37" t="str">
        <f>IFERROR(_xlfn.XLOOKUP(B35,PlayerStats!AF:AF,PlayerStats!E:E),"")</f>
        <v>LAC</v>
      </c>
      <c r="B35" s="37" t="str">
        <f>Bets!A35</f>
        <v>Kawhi Leonard</v>
      </c>
      <c r="C35">
        <f>IFERROR(_xlfn.XLOOKUP(B35,PlayerStats!$AF:$AF,PlayerStats!$AD:$AD),"")</f>
        <v>17.3</v>
      </c>
      <c r="D35">
        <f>IFERROR(VALUE(SUBSTITUTE(SUBSTITUTE(_xlfn.XLOOKUP(B35,Bets!$A:$A,Bets!$B:$B),"O",""),"U","")),"")</f>
        <v>24.5</v>
      </c>
      <c r="E35" s="41">
        <f t="shared" si="0"/>
        <v>0.25</v>
      </c>
      <c r="F35" s="41">
        <f t="shared" si="1"/>
        <v>0.75</v>
      </c>
      <c r="G35">
        <f>IFERROR(COUNTIFS(PlayerInfo!$G:$G,$B35,PlayerInfo!$B:$B,"&gt;"&amp;D35),"")</f>
        <v>4</v>
      </c>
      <c r="H35">
        <f>IFERROR(COUNTIFS(PlayerInfo!$G:$G,$B35,PlayerInfo!$B:$B,"&lt;"&amp;D35),"")</f>
        <v>12</v>
      </c>
      <c r="I35">
        <f>IFERROR(_xlfn.XLOOKUP(B35,PlayerStats!$AF:$AF,PlayerStats!$X:$X),"")</f>
        <v>6.1</v>
      </c>
      <c r="J35">
        <f>IFERROR(VALUE(SUBSTITUTE(SUBSTITUTE(_xlfn.XLOOKUP(B35,Bets!$D:$D,Bets!$E:$E),"O",""),"U","")),"")</f>
        <v>6.5</v>
      </c>
      <c r="K35" s="41">
        <f t="shared" si="2"/>
        <v>0.5625</v>
      </c>
      <c r="L35" s="41">
        <f t="shared" si="3"/>
        <v>0.4375</v>
      </c>
      <c r="M35">
        <f>IFERROR(COUNTIFS(PlayerInfo!$G:$G,$B35,PlayerInfo!$C:$C,"&gt;"&amp;J35),"")</f>
        <v>9</v>
      </c>
      <c r="N35">
        <f>IFERROR(COUNTIFS(PlayerInfo!$G:$G,$B35,PlayerInfo!$C:$C,"&lt;"&amp;J35),"")</f>
        <v>7</v>
      </c>
      <c r="O35">
        <f>IFERROR(_xlfn.XLOOKUP(B35,PlayerStats!$AF:$AF,PlayerStats!$Y:$Y),"")</f>
        <v>3.9</v>
      </c>
      <c r="P35">
        <f>IFERROR(VALUE(SUBSTITUTE(SUBSTITUTE(_xlfn.XLOOKUP(B35,Bets!$G:$G,Bets!$H:$H),"O",""),"U","")),"")</f>
        <v>4.5</v>
      </c>
      <c r="Q35" s="41">
        <f t="shared" si="4"/>
        <v>0.375</v>
      </c>
      <c r="R35" s="41">
        <f t="shared" si="5"/>
        <v>0.625</v>
      </c>
      <c r="S35">
        <f>IFERROR(COUNTIFS(PlayerInfo!$G:$G,$B35,PlayerInfo!$D:$D,"&gt;"&amp;P35),"")</f>
        <v>6</v>
      </c>
      <c r="T35">
        <f>IFERROR(COUNTIFS(PlayerInfo!$G:$G,$B35,PlayerInfo!$D:$D,"&lt;"&amp;P35),"")</f>
        <v>10</v>
      </c>
      <c r="U35">
        <f>IFERROR(_xlfn.XLOOKUP(B35,PlayerStats!$AF:$AF,PlayerStats!$L:$L),"")</f>
        <v>1.1000000000000001</v>
      </c>
      <c r="V35">
        <f>IFERROR(VALUE(SUBSTITUTE(SUBSTITUTE(_xlfn.XLOOKUP(B35,Bets!$J:$J,Bets!$K:$K),"O",""),"U","")),"")</f>
        <v>1.5</v>
      </c>
      <c r="W35" s="41">
        <f t="shared" si="6"/>
        <v>0.25</v>
      </c>
      <c r="X35" s="41">
        <f t="shared" si="7"/>
        <v>0.75</v>
      </c>
      <c r="Y35">
        <f>IFERROR(COUNTIFS(PlayerInfo!$G:$G,$B35,PlayerInfo!$E:$E,"&gt;"&amp;V35),"")</f>
        <v>4</v>
      </c>
      <c r="Z35">
        <f>IFERROR(COUNTIFS(PlayerInfo!$G:$G,$B35,PlayerInfo!$E:$E,"&lt;"&amp;V35),"")</f>
        <v>12</v>
      </c>
    </row>
    <row r="36" spans="1:26" x14ac:dyDescent="0.2">
      <c r="A36" s="37" t="str">
        <f>IFERROR(_xlfn.XLOOKUP(B36,PlayerStats!AF:AF,PlayerStats!E:E),"")</f>
        <v>DAL</v>
      </c>
      <c r="B36" s="37" t="str">
        <f>Bets!A36</f>
        <v>Ivica Zubac</v>
      </c>
      <c r="C36">
        <f>IFERROR(_xlfn.XLOOKUP(B36,PlayerStats!$AF:$AF,PlayerStats!$AD:$AD),"")</f>
        <v>1.8</v>
      </c>
      <c r="D36">
        <f>IFERROR(VALUE(SUBSTITUTE(SUBSTITUTE(_xlfn.XLOOKUP(B36,Bets!$A:$A,Bets!$B:$B),"O",""),"U","")),"")</f>
        <v>9.5</v>
      </c>
      <c r="E36" s="41">
        <f t="shared" si="0"/>
        <v>0.54054054054054057</v>
      </c>
      <c r="F36" s="41">
        <f t="shared" si="1"/>
        <v>0.45945945945945948</v>
      </c>
      <c r="G36">
        <f>IFERROR(COUNTIFS(PlayerInfo!$G:$G,$B36,PlayerInfo!$B:$B,"&gt;"&amp;D36),"")</f>
        <v>20</v>
      </c>
      <c r="H36">
        <f>IFERROR(COUNTIFS(PlayerInfo!$G:$G,$B36,PlayerInfo!$B:$B,"&lt;"&amp;D36),"")</f>
        <v>17</v>
      </c>
      <c r="I36">
        <f>IFERROR(_xlfn.XLOOKUP(B36,PlayerStats!$AF:$AF,PlayerStats!$X:$X),"")</f>
        <v>1.1000000000000001</v>
      </c>
      <c r="J36">
        <f>IFERROR(VALUE(SUBSTITUTE(SUBSTITUTE(_xlfn.XLOOKUP(B36,Bets!$D:$D,Bets!$E:$E),"O",""),"U","")),"")</f>
        <v>10.5</v>
      </c>
      <c r="K36" s="41">
        <f t="shared" si="2"/>
        <v>0.45945945945945948</v>
      </c>
      <c r="L36" s="41">
        <f t="shared" si="3"/>
        <v>0.54054054054054057</v>
      </c>
      <c r="M36">
        <f>IFERROR(COUNTIFS(PlayerInfo!$G:$G,$B36,PlayerInfo!$C:$C,"&gt;"&amp;J36),"")</f>
        <v>17</v>
      </c>
      <c r="N36">
        <f>IFERROR(COUNTIFS(PlayerInfo!$G:$G,$B36,PlayerInfo!$C:$C,"&lt;"&amp;J36),"")</f>
        <v>20</v>
      </c>
      <c r="O36">
        <f>IFERROR(_xlfn.XLOOKUP(B36,PlayerStats!$AF:$AF,PlayerStats!$Y:$Y),"")</f>
        <v>1.3</v>
      </c>
      <c r="P36" t="str">
        <f>IFERROR(VALUE(SUBSTITUTE(SUBSTITUTE(_xlfn.XLOOKUP(B36,Bets!$G:$G,Bets!$H:$H),"O",""),"U","")),"")</f>
        <v/>
      </c>
      <c r="Q36" s="41" t="str">
        <f t="shared" si="4"/>
        <v/>
      </c>
      <c r="R36" s="41" t="str">
        <f t="shared" si="5"/>
        <v/>
      </c>
      <c r="S36">
        <f>IFERROR(COUNTIFS(PlayerInfo!$G:$G,$B36,PlayerInfo!$D:$D,"&gt;"&amp;P36),"")</f>
        <v>0</v>
      </c>
      <c r="T36">
        <f>IFERROR(COUNTIFS(PlayerInfo!$G:$G,$B36,PlayerInfo!$D:$D,"&lt;"&amp;P36),"")</f>
        <v>0</v>
      </c>
      <c r="U36">
        <f>IFERROR(_xlfn.XLOOKUP(B36,PlayerStats!$AF:$AF,PlayerStats!$L:$L),"")</f>
        <v>0</v>
      </c>
      <c r="V36" t="str">
        <f>IFERROR(VALUE(SUBSTITUTE(SUBSTITUTE(_xlfn.XLOOKUP(B36,Bets!$J:$J,Bets!$K:$K),"O",""),"U","")),"")</f>
        <v/>
      </c>
      <c r="W36" s="41" t="str">
        <f t="shared" si="6"/>
        <v/>
      </c>
      <c r="X36" s="41" t="str">
        <f t="shared" si="7"/>
        <v/>
      </c>
      <c r="Y36">
        <f>IFERROR(COUNTIFS(PlayerInfo!$G:$G,$B36,PlayerInfo!$E:$E,"&gt;"&amp;V36),"")</f>
        <v>0</v>
      </c>
      <c r="Z36">
        <f>IFERROR(COUNTIFS(PlayerInfo!$G:$G,$B36,PlayerInfo!$E:$E,"&lt;"&amp;V36),"")</f>
        <v>0</v>
      </c>
    </row>
    <row r="37" spans="1:26" x14ac:dyDescent="0.2">
      <c r="A37" s="37" t="str">
        <f>IFERROR(_xlfn.XLOOKUP(B37,PlayerStats!AF:AF,PlayerStats!E:E),"")</f>
        <v>LAC</v>
      </c>
      <c r="B37" s="37" t="str">
        <f>Bets!A37</f>
        <v>Reggie Jackson</v>
      </c>
      <c r="C37">
        <f>IFERROR(_xlfn.XLOOKUP(B37,PlayerStats!$AF:$AF,PlayerStats!$AD:$AD),"")</f>
        <v>12.1</v>
      </c>
      <c r="D37">
        <f>IFERROR(VALUE(SUBSTITUTE(SUBSTITUTE(_xlfn.XLOOKUP(B37,Bets!$A:$A,Bets!$B:$B),"O",""),"U","")),"")</f>
        <v>12.5</v>
      </c>
      <c r="E37" s="41">
        <f t="shared" si="0"/>
        <v>0.47222222222222221</v>
      </c>
      <c r="F37" s="41">
        <f t="shared" si="1"/>
        <v>0.52777777777777779</v>
      </c>
      <c r="G37">
        <f>IFERROR(COUNTIFS(PlayerInfo!$G:$G,$B37,PlayerInfo!$B:$B,"&gt;"&amp;D37),"")</f>
        <v>17</v>
      </c>
      <c r="H37">
        <f>IFERROR(COUNTIFS(PlayerInfo!$G:$G,$B37,PlayerInfo!$B:$B,"&lt;"&amp;D37),"")</f>
        <v>19</v>
      </c>
      <c r="I37">
        <f>IFERROR(_xlfn.XLOOKUP(B37,PlayerStats!$AF:$AF,PlayerStats!$X:$X),"")</f>
        <v>2.6</v>
      </c>
      <c r="J37">
        <f>IFERROR(VALUE(SUBSTITUTE(SUBSTITUTE(_xlfn.XLOOKUP(B37,Bets!$D:$D,Bets!$E:$E),"O",""),"U","")),"")</f>
        <v>2.5</v>
      </c>
      <c r="K37" s="41">
        <f t="shared" si="2"/>
        <v>0.41666666666666669</v>
      </c>
      <c r="L37" s="41">
        <f t="shared" si="3"/>
        <v>0.58333333333333337</v>
      </c>
      <c r="M37">
        <f>IFERROR(COUNTIFS(PlayerInfo!$G:$G,$B37,PlayerInfo!$C:$C,"&gt;"&amp;J37),"")</f>
        <v>15</v>
      </c>
      <c r="N37">
        <f>IFERROR(COUNTIFS(PlayerInfo!$G:$G,$B37,PlayerInfo!$C:$C,"&lt;"&amp;J37),"")</f>
        <v>21</v>
      </c>
      <c r="O37">
        <f>IFERROR(_xlfn.XLOOKUP(B37,PlayerStats!$AF:$AF,PlayerStats!$Y:$Y),"")</f>
        <v>3.8</v>
      </c>
      <c r="P37">
        <f>IFERROR(VALUE(SUBSTITUTE(SUBSTITUTE(_xlfn.XLOOKUP(B37,Bets!$G:$G,Bets!$H:$H),"O",""),"U","")),"")</f>
        <v>3.5</v>
      </c>
      <c r="Q37" s="41">
        <f t="shared" si="4"/>
        <v>0.44444444444444442</v>
      </c>
      <c r="R37" s="41">
        <f t="shared" si="5"/>
        <v>0.55555555555555558</v>
      </c>
      <c r="S37">
        <f>IFERROR(COUNTIFS(PlayerInfo!$G:$G,$B37,PlayerInfo!$D:$D,"&gt;"&amp;P37),"")</f>
        <v>16</v>
      </c>
      <c r="T37">
        <f>IFERROR(COUNTIFS(PlayerInfo!$G:$G,$B37,PlayerInfo!$D:$D,"&lt;"&amp;P37),"")</f>
        <v>20</v>
      </c>
      <c r="U37">
        <f>IFERROR(_xlfn.XLOOKUP(B37,PlayerStats!$AF:$AF,PlayerStats!$L:$L),"")</f>
        <v>1.6</v>
      </c>
      <c r="V37">
        <f>IFERROR(VALUE(SUBSTITUTE(SUBSTITUTE(_xlfn.XLOOKUP(B37,Bets!$J:$J,Bets!$K:$K),"O",""),"U","")),"")</f>
        <v>1.5</v>
      </c>
      <c r="W37" s="41">
        <f t="shared" si="6"/>
        <v>0.52777777777777779</v>
      </c>
      <c r="X37" s="41">
        <f t="shared" si="7"/>
        <v>0.47222222222222221</v>
      </c>
      <c r="Y37">
        <f>IFERROR(COUNTIFS(PlayerInfo!$G:$G,$B37,PlayerInfo!$E:$E,"&gt;"&amp;V37),"")</f>
        <v>19</v>
      </c>
      <c r="Z37">
        <f>IFERROR(COUNTIFS(PlayerInfo!$G:$G,$B37,PlayerInfo!$E:$E,"&lt;"&amp;V37),"")</f>
        <v>17</v>
      </c>
    </row>
    <row r="38" spans="1:26" x14ac:dyDescent="0.2">
      <c r="A38" s="37" t="str">
        <f>IFERROR(_xlfn.XLOOKUP(B38,PlayerStats!AF:AF,PlayerStats!E:E),"")</f>
        <v>POR</v>
      </c>
      <c r="B38" s="37" t="str">
        <f>Bets!A38</f>
        <v>Damian Lillard</v>
      </c>
      <c r="C38">
        <f>IFERROR(_xlfn.XLOOKUP(B38,PlayerStats!$AF:$AF,PlayerStats!$AD:$AD),"")</f>
        <v>27.4</v>
      </c>
      <c r="D38">
        <f>IFERROR(VALUE(SUBSTITUTE(SUBSTITUTE(_xlfn.XLOOKUP(B38,Bets!$A:$A,Bets!$B:$B),"O",""),"U","")),"")</f>
        <v>29.5</v>
      </c>
      <c r="E38" s="41">
        <f t="shared" si="0"/>
        <v>0.36</v>
      </c>
      <c r="F38" s="41">
        <f t="shared" si="1"/>
        <v>0.64</v>
      </c>
      <c r="G38">
        <f>IFERROR(COUNTIFS(PlayerInfo!$G:$G,$B38,PlayerInfo!$B:$B,"&gt;"&amp;D38),"")</f>
        <v>9</v>
      </c>
      <c r="H38">
        <f>IFERROR(COUNTIFS(PlayerInfo!$G:$G,$B38,PlayerInfo!$B:$B,"&lt;"&amp;D38),"")</f>
        <v>16</v>
      </c>
      <c r="I38">
        <f>IFERROR(_xlfn.XLOOKUP(B38,PlayerStats!$AF:$AF,PlayerStats!$X:$X),"")</f>
        <v>4</v>
      </c>
      <c r="J38">
        <f>IFERROR(VALUE(SUBSTITUTE(SUBSTITUTE(_xlfn.XLOOKUP(B38,Bets!$D:$D,Bets!$E:$E),"O",""),"U","")),"")</f>
        <v>4.5</v>
      </c>
      <c r="K38" s="41">
        <f t="shared" si="2"/>
        <v>0.36</v>
      </c>
      <c r="L38" s="41">
        <f t="shared" si="3"/>
        <v>0.64</v>
      </c>
      <c r="M38">
        <f>IFERROR(COUNTIFS(PlayerInfo!$G:$G,$B38,PlayerInfo!$C:$C,"&gt;"&amp;J38),"")</f>
        <v>9</v>
      </c>
      <c r="N38">
        <f>IFERROR(COUNTIFS(PlayerInfo!$G:$G,$B38,PlayerInfo!$C:$C,"&lt;"&amp;J38),"")</f>
        <v>16</v>
      </c>
      <c r="O38">
        <f>IFERROR(_xlfn.XLOOKUP(B38,PlayerStats!$AF:$AF,PlayerStats!$Y:$Y),"")</f>
        <v>7.2</v>
      </c>
      <c r="P38">
        <f>IFERROR(VALUE(SUBSTITUTE(SUBSTITUTE(_xlfn.XLOOKUP(B38,Bets!$G:$G,Bets!$H:$H),"O",""),"U","")),"")</f>
        <v>7.5</v>
      </c>
      <c r="Q38" s="41">
        <f t="shared" si="4"/>
        <v>0.52</v>
      </c>
      <c r="R38" s="41">
        <f t="shared" si="5"/>
        <v>0.48</v>
      </c>
      <c r="S38">
        <f>IFERROR(COUNTIFS(PlayerInfo!$G:$G,$B38,PlayerInfo!$D:$D,"&gt;"&amp;P38),"")</f>
        <v>13</v>
      </c>
      <c r="T38">
        <f>IFERROR(COUNTIFS(PlayerInfo!$G:$G,$B38,PlayerInfo!$D:$D,"&lt;"&amp;P38),"")</f>
        <v>12</v>
      </c>
      <c r="U38">
        <f>IFERROR(_xlfn.XLOOKUP(B38,PlayerStats!$AF:$AF,PlayerStats!$L:$L),"")</f>
        <v>4.0999999999999996</v>
      </c>
      <c r="V38">
        <f>IFERROR(VALUE(SUBSTITUTE(SUBSTITUTE(_xlfn.XLOOKUP(B38,Bets!$J:$J,Bets!$K:$K),"O",""),"U","")),"")</f>
        <v>7.5</v>
      </c>
      <c r="W38" s="41">
        <f t="shared" si="6"/>
        <v>0.08</v>
      </c>
      <c r="X38" s="41">
        <f t="shared" si="7"/>
        <v>0.92</v>
      </c>
      <c r="Y38">
        <f>IFERROR(COUNTIFS(PlayerInfo!$G:$G,$B38,PlayerInfo!$E:$E,"&gt;"&amp;V38),"")</f>
        <v>2</v>
      </c>
      <c r="Z38">
        <f>IFERROR(COUNTIFS(PlayerInfo!$G:$G,$B38,PlayerInfo!$E:$E,"&lt;"&amp;V38),"")</f>
        <v>23</v>
      </c>
    </row>
    <row r="39" spans="1:26" x14ac:dyDescent="0.2">
      <c r="A39" s="37" t="str">
        <f>IFERROR(_xlfn.XLOOKUP(B39,PlayerStats!AF:AF,PlayerStats!E:E),"")</f>
        <v>POR</v>
      </c>
      <c r="B39" s="37" t="str">
        <f>Bets!A39</f>
        <v>Anfernee Simons</v>
      </c>
      <c r="C39">
        <f>IFERROR(_xlfn.XLOOKUP(B39,PlayerStats!$AF:$AF,PlayerStats!$AD:$AD),"")</f>
        <v>22.4</v>
      </c>
      <c r="D39">
        <f>IFERROR(VALUE(SUBSTITUTE(SUBSTITUTE(_xlfn.XLOOKUP(B39,Bets!$A:$A,Bets!$B:$B),"O",""),"U","")),"")</f>
        <v>21.5</v>
      </c>
      <c r="E39" s="41">
        <f t="shared" si="0"/>
        <v>0.6</v>
      </c>
      <c r="F39" s="41">
        <f t="shared" si="1"/>
        <v>0.4</v>
      </c>
      <c r="G39">
        <f>IFERROR(COUNTIFS(PlayerInfo!$G:$G,$B39,PlayerInfo!$B:$B,"&gt;"&amp;D39),"")</f>
        <v>21</v>
      </c>
      <c r="H39">
        <f>IFERROR(COUNTIFS(PlayerInfo!$G:$G,$B39,PlayerInfo!$B:$B,"&lt;"&amp;D39),"")</f>
        <v>14</v>
      </c>
      <c r="I39">
        <f>IFERROR(_xlfn.XLOOKUP(B39,PlayerStats!$AF:$AF,PlayerStats!$X:$X),"")</f>
        <v>3</v>
      </c>
      <c r="J39">
        <f>IFERROR(VALUE(SUBSTITUTE(SUBSTITUTE(_xlfn.XLOOKUP(B39,Bets!$D:$D,Bets!$E:$E),"O",""),"U","")),"")</f>
        <v>2.5</v>
      </c>
      <c r="K39" s="41">
        <f t="shared" si="2"/>
        <v>0.6</v>
      </c>
      <c r="L39" s="41">
        <f t="shared" si="3"/>
        <v>0.4</v>
      </c>
      <c r="M39">
        <f>IFERROR(COUNTIFS(PlayerInfo!$G:$G,$B39,PlayerInfo!$C:$C,"&gt;"&amp;J39),"")</f>
        <v>21</v>
      </c>
      <c r="N39">
        <f>IFERROR(COUNTIFS(PlayerInfo!$G:$G,$B39,PlayerInfo!$C:$C,"&lt;"&amp;J39),"")</f>
        <v>14</v>
      </c>
      <c r="O39">
        <f>IFERROR(_xlfn.XLOOKUP(B39,PlayerStats!$AF:$AF,PlayerStats!$Y:$Y),"")</f>
        <v>4</v>
      </c>
      <c r="P39">
        <f>IFERROR(VALUE(SUBSTITUTE(SUBSTITUTE(_xlfn.XLOOKUP(B39,Bets!$G:$G,Bets!$H:$H),"O",""),"U","")),"")</f>
        <v>3.5</v>
      </c>
      <c r="Q39" s="41">
        <f t="shared" si="4"/>
        <v>0.54285714285714282</v>
      </c>
      <c r="R39" s="41">
        <f t="shared" si="5"/>
        <v>0.45714285714285713</v>
      </c>
      <c r="S39">
        <f>IFERROR(COUNTIFS(PlayerInfo!$G:$G,$B39,PlayerInfo!$D:$D,"&gt;"&amp;P39),"")</f>
        <v>19</v>
      </c>
      <c r="T39">
        <f>IFERROR(COUNTIFS(PlayerInfo!$G:$G,$B39,PlayerInfo!$D:$D,"&lt;"&amp;P39),"")</f>
        <v>16</v>
      </c>
      <c r="U39">
        <f>IFERROR(_xlfn.XLOOKUP(B39,PlayerStats!$AF:$AF,PlayerStats!$L:$L),"")</f>
        <v>3.8</v>
      </c>
      <c r="V39">
        <f>IFERROR(VALUE(SUBSTITUTE(SUBSTITUTE(_xlfn.XLOOKUP(B39,Bets!$J:$J,Bets!$K:$K),"O",""),"U","")),"")</f>
        <v>3.5</v>
      </c>
      <c r="W39" s="41">
        <f t="shared" si="6"/>
        <v>0.62857142857142856</v>
      </c>
      <c r="X39" s="41">
        <f t="shared" si="7"/>
        <v>0.37142857142857144</v>
      </c>
      <c r="Y39">
        <f>IFERROR(COUNTIFS(PlayerInfo!$G:$G,$B39,PlayerInfo!$E:$E,"&gt;"&amp;V39),"")</f>
        <v>22</v>
      </c>
      <c r="Z39">
        <f>IFERROR(COUNTIFS(PlayerInfo!$G:$G,$B39,PlayerInfo!$E:$E,"&lt;"&amp;V39),"")</f>
        <v>13</v>
      </c>
    </row>
    <row r="40" spans="1:26" x14ac:dyDescent="0.2">
      <c r="A40" s="37" t="str">
        <f>IFERROR(_xlfn.XLOOKUP(B40,PlayerStats!AF:AF,PlayerStats!E:E),"")</f>
        <v>POR</v>
      </c>
      <c r="B40" s="37" t="str">
        <f>Bets!A40</f>
        <v>Jusuf Nurkic</v>
      </c>
      <c r="C40">
        <f>IFERROR(_xlfn.XLOOKUP(B40,PlayerStats!$AF:$AF,PlayerStats!$AD:$AD),"")</f>
        <v>14.3</v>
      </c>
      <c r="D40">
        <f>IFERROR(VALUE(SUBSTITUTE(SUBSTITUTE(_xlfn.XLOOKUP(B40,Bets!$A:$A,Bets!$B:$B),"O",""),"U","")),"")</f>
        <v>13.5</v>
      </c>
      <c r="E40" s="41" t="str">
        <f t="shared" si="0"/>
        <v/>
      </c>
      <c r="F40" s="41" t="str">
        <f t="shared" si="1"/>
        <v/>
      </c>
      <c r="G40">
        <f>IFERROR(COUNTIFS(PlayerInfo!$G:$G,$B40,PlayerInfo!$B:$B,"&gt;"&amp;D40),"")</f>
        <v>0</v>
      </c>
      <c r="H40">
        <f>IFERROR(COUNTIFS(PlayerInfo!$G:$G,$B40,PlayerInfo!$B:$B,"&lt;"&amp;D40),"")</f>
        <v>0</v>
      </c>
      <c r="I40">
        <f>IFERROR(_xlfn.XLOOKUP(B40,PlayerStats!$AF:$AF,PlayerStats!$X:$X),"")</f>
        <v>9.6</v>
      </c>
      <c r="J40">
        <f>IFERROR(VALUE(SUBSTITUTE(SUBSTITUTE(_xlfn.XLOOKUP(B40,Bets!$D:$D,Bets!$E:$E),"O",""),"U","")),"")</f>
        <v>9.5</v>
      </c>
      <c r="K40" s="41" t="str">
        <f t="shared" si="2"/>
        <v/>
      </c>
      <c r="L40" s="41" t="str">
        <f t="shared" si="3"/>
        <v/>
      </c>
      <c r="M40">
        <f>IFERROR(COUNTIFS(PlayerInfo!$G:$G,$B40,PlayerInfo!$C:$C,"&gt;"&amp;J40),"")</f>
        <v>0</v>
      </c>
      <c r="N40">
        <f>IFERROR(COUNTIFS(PlayerInfo!$G:$G,$B40,PlayerInfo!$C:$C,"&lt;"&amp;J40),"")</f>
        <v>0</v>
      </c>
      <c r="O40">
        <f>IFERROR(_xlfn.XLOOKUP(B40,PlayerStats!$AF:$AF,PlayerStats!$Y:$Y),"")</f>
        <v>2.9</v>
      </c>
      <c r="P40">
        <f>IFERROR(VALUE(SUBSTITUTE(SUBSTITUTE(_xlfn.XLOOKUP(B40,Bets!$G:$G,Bets!$H:$H),"O",""),"U","")),"")</f>
        <v>2.5</v>
      </c>
      <c r="Q40" s="41" t="str">
        <f t="shared" si="4"/>
        <v/>
      </c>
      <c r="R40" s="41" t="str">
        <f t="shared" si="5"/>
        <v/>
      </c>
      <c r="S40">
        <f>IFERROR(COUNTIFS(PlayerInfo!$G:$G,$B40,PlayerInfo!$D:$D,"&gt;"&amp;P40),"")</f>
        <v>0</v>
      </c>
      <c r="T40">
        <f>IFERROR(COUNTIFS(PlayerInfo!$G:$G,$B40,PlayerInfo!$D:$D,"&lt;"&amp;P40),"")</f>
        <v>0</v>
      </c>
      <c r="U40">
        <f>IFERROR(_xlfn.XLOOKUP(B40,PlayerStats!$AF:$AF,PlayerStats!$L:$L),"")</f>
        <v>0.8</v>
      </c>
      <c r="V40">
        <f>IFERROR(VALUE(SUBSTITUTE(SUBSTITUTE(_xlfn.XLOOKUP(B40,Bets!$J:$J,Bets!$K:$K),"O",""),"U","")),"")</f>
        <v>2.5</v>
      </c>
      <c r="W40" s="41" t="str">
        <f t="shared" si="6"/>
        <v/>
      </c>
      <c r="X40" s="41" t="str">
        <f t="shared" si="7"/>
        <v/>
      </c>
      <c r="Y40">
        <f>IFERROR(COUNTIFS(PlayerInfo!$G:$G,$B40,PlayerInfo!$E:$E,"&gt;"&amp;V40),"")</f>
        <v>0</v>
      </c>
      <c r="Z40">
        <f>IFERROR(COUNTIFS(PlayerInfo!$G:$G,$B40,PlayerInfo!$E:$E,"&lt;"&amp;V40),"")</f>
        <v>0</v>
      </c>
    </row>
    <row r="41" spans="1:26" x14ac:dyDescent="0.2">
      <c r="A41" s="37" t="str">
        <f>IFERROR(_xlfn.XLOOKUP(B41,PlayerStats!AF:AF,PlayerStats!E:E),"")</f>
        <v>IND</v>
      </c>
      <c r="B41" s="37" t="str">
        <f>Bets!A41</f>
        <v>Tyrese Haliburton</v>
      </c>
      <c r="C41">
        <f>IFERROR(_xlfn.XLOOKUP(B41,PlayerStats!$AF:$AF,PlayerStats!$AD:$AD),"")</f>
        <v>20.6</v>
      </c>
      <c r="D41">
        <f>IFERROR(VALUE(SUBSTITUTE(SUBSTITUTE(_xlfn.XLOOKUP(B41,Bets!$A:$A,Bets!$B:$B),"O",""),"U","")),"")</f>
        <v>19.5</v>
      </c>
      <c r="E41" s="41">
        <f t="shared" si="0"/>
        <v>0.56756756756756754</v>
      </c>
      <c r="F41" s="41">
        <f t="shared" si="1"/>
        <v>0.43243243243243246</v>
      </c>
      <c r="G41">
        <f>IFERROR(COUNTIFS(PlayerInfo!$G:$G,$B41,PlayerInfo!$B:$B,"&gt;"&amp;D41),"")</f>
        <v>21</v>
      </c>
      <c r="H41">
        <f>IFERROR(COUNTIFS(PlayerInfo!$G:$G,$B41,PlayerInfo!$B:$B,"&lt;"&amp;D41),"")</f>
        <v>16</v>
      </c>
      <c r="I41">
        <f>IFERROR(_xlfn.XLOOKUP(B41,PlayerStats!$AF:$AF,PlayerStats!$X:$X),"")</f>
        <v>4</v>
      </c>
      <c r="J41">
        <f>IFERROR(VALUE(SUBSTITUTE(SUBSTITUTE(_xlfn.XLOOKUP(B41,Bets!$D:$D,Bets!$E:$E),"O",""),"U","")),"")</f>
        <v>3.5</v>
      </c>
      <c r="K41" s="41">
        <f t="shared" si="2"/>
        <v>0.56756756756756754</v>
      </c>
      <c r="L41" s="41">
        <f t="shared" si="3"/>
        <v>0.43243243243243246</v>
      </c>
      <c r="M41">
        <f>IFERROR(COUNTIFS(PlayerInfo!$G:$G,$B41,PlayerInfo!$C:$C,"&gt;"&amp;J41),"")</f>
        <v>21</v>
      </c>
      <c r="N41">
        <f>IFERROR(COUNTIFS(PlayerInfo!$G:$G,$B41,PlayerInfo!$C:$C,"&lt;"&amp;J41),"")</f>
        <v>16</v>
      </c>
      <c r="O41">
        <f>IFERROR(_xlfn.XLOOKUP(B41,PlayerStats!$AF:$AF,PlayerStats!$Y:$Y),"")</f>
        <v>10.199999999999999</v>
      </c>
      <c r="P41">
        <f>IFERROR(VALUE(SUBSTITUTE(SUBSTITUTE(_xlfn.XLOOKUP(B41,Bets!$G:$G,Bets!$H:$H),"O",""),"U","")),"")</f>
        <v>9.5</v>
      </c>
      <c r="Q41" s="41">
        <f t="shared" si="4"/>
        <v>0.59459459459459463</v>
      </c>
      <c r="R41" s="41">
        <f t="shared" si="5"/>
        <v>0.40540540540540543</v>
      </c>
      <c r="S41">
        <f>IFERROR(COUNTIFS(PlayerInfo!$G:$G,$B41,PlayerInfo!$D:$D,"&gt;"&amp;P41),"")</f>
        <v>22</v>
      </c>
      <c r="T41">
        <f>IFERROR(COUNTIFS(PlayerInfo!$G:$G,$B41,PlayerInfo!$D:$D,"&lt;"&amp;P41),"")</f>
        <v>15</v>
      </c>
      <c r="U41">
        <f>IFERROR(_xlfn.XLOOKUP(B41,PlayerStats!$AF:$AF,PlayerStats!$L:$L),"")</f>
        <v>3</v>
      </c>
      <c r="V41">
        <f>IFERROR(VALUE(SUBSTITUTE(SUBSTITUTE(_xlfn.XLOOKUP(B41,Bets!$J:$J,Bets!$K:$K),"O",""),"U","")),"")</f>
        <v>9.5</v>
      </c>
      <c r="W41" s="41">
        <f t="shared" si="6"/>
        <v>2.7027027027027029E-2</v>
      </c>
      <c r="X41" s="41">
        <f t="shared" si="7"/>
        <v>0.97297297297297303</v>
      </c>
      <c r="Y41">
        <f>IFERROR(COUNTIFS(PlayerInfo!$G:$G,$B41,PlayerInfo!$E:$E,"&gt;"&amp;V41),"")</f>
        <v>1</v>
      </c>
      <c r="Z41">
        <f>IFERROR(COUNTIFS(PlayerInfo!$G:$G,$B41,PlayerInfo!$E:$E,"&lt;"&amp;V41),"")</f>
        <v>36</v>
      </c>
    </row>
    <row r="42" spans="1:26" x14ac:dyDescent="0.2">
      <c r="A42" s="37" t="str">
        <f>IFERROR(_xlfn.XLOOKUP(B42,PlayerStats!AF:AF,PlayerStats!E:E),"")</f>
        <v>IND</v>
      </c>
      <c r="B42" s="37" t="str">
        <f>Bets!A42</f>
        <v>Buddy Hield</v>
      </c>
      <c r="C42">
        <f>IFERROR(_xlfn.XLOOKUP(B42,PlayerStats!$AF:$AF,PlayerStats!$AD:$AD),"")</f>
        <v>18.100000000000001</v>
      </c>
      <c r="D42">
        <f>IFERROR(VALUE(SUBSTITUTE(SUBSTITUTE(_xlfn.XLOOKUP(B42,Bets!$A:$A,Bets!$B:$B),"O",""),"U","")),"")</f>
        <v>18.5</v>
      </c>
      <c r="E42" s="41">
        <f t="shared" si="0"/>
        <v>0.46153846153846156</v>
      </c>
      <c r="F42" s="41">
        <f t="shared" si="1"/>
        <v>0.53846153846153844</v>
      </c>
      <c r="G42">
        <f>IFERROR(COUNTIFS(PlayerInfo!$G:$G,$B42,PlayerInfo!$B:$B,"&gt;"&amp;D42),"")</f>
        <v>18</v>
      </c>
      <c r="H42">
        <f>IFERROR(COUNTIFS(PlayerInfo!$G:$G,$B42,PlayerInfo!$B:$B,"&lt;"&amp;D42),"")</f>
        <v>21</v>
      </c>
      <c r="I42">
        <f>IFERROR(_xlfn.XLOOKUP(B42,PlayerStats!$AF:$AF,PlayerStats!$X:$X),"")</f>
        <v>4.9000000000000004</v>
      </c>
      <c r="J42">
        <f>IFERROR(VALUE(SUBSTITUTE(SUBSTITUTE(_xlfn.XLOOKUP(B42,Bets!$D:$D,Bets!$E:$E),"O",""),"U","")),"")</f>
        <v>4.5</v>
      </c>
      <c r="K42" s="41">
        <f t="shared" si="2"/>
        <v>0.48717948717948717</v>
      </c>
      <c r="L42" s="41">
        <f t="shared" si="3"/>
        <v>0.51282051282051277</v>
      </c>
      <c r="M42">
        <f>IFERROR(COUNTIFS(PlayerInfo!$G:$G,$B42,PlayerInfo!$C:$C,"&gt;"&amp;J42),"")</f>
        <v>19</v>
      </c>
      <c r="N42">
        <f>IFERROR(COUNTIFS(PlayerInfo!$G:$G,$B42,PlayerInfo!$C:$C,"&lt;"&amp;J42),"")</f>
        <v>20</v>
      </c>
      <c r="O42">
        <f>IFERROR(_xlfn.XLOOKUP(B42,PlayerStats!$AF:$AF,PlayerStats!$Y:$Y),"")</f>
        <v>2.7</v>
      </c>
      <c r="P42">
        <f>IFERROR(VALUE(SUBSTITUTE(SUBSTITUTE(_xlfn.XLOOKUP(B42,Bets!$G:$G,Bets!$H:$H),"O",""),"U","")),"")</f>
        <v>2.5</v>
      </c>
      <c r="Q42" s="41">
        <f t="shared" si="4"/>
        <v>0.46153846153846156</v>
      </c>
      <c r="R42" s="41">
        <f t="shared" si="5"/>
        <v>0.53846153846153844</v>
      </c>
      <c r="S42">
        <f>IFERROR(COUNTIFS(PlayerInfo!$G:$G,$B42,PlayerInfo!$D:$D,"&gt;"&amp;P42),"")</f>
        <v>18</v>
      </c>
      <c r="T42">
        <f>IFERROR(COUNTIFS(PlayerInfo!$G:$G,$B42,PlayerInfo!$D:$D,"&lt;"&amp;P42),"")</f>
        <v>21</v>
      </c>
      <c r="U42">
        <f>IFERROR(_xlfn.XLOOKUP(B42,PlayerStats!$AF:$AF,PlayerStats!$L:$L),"")</f>
        <v>3.9</v>
      </c>
      <c r="V42">
        <f>IFERROR(VALUE(SUBSTITUTE(SUBSTITUTE(_xlfn.XLOOKUP(B42,Bets!$J:$J,Bets!$K:$K),"O",""),"U","")),"")</f>
        <v>2.5</v>
      </c>
      <c r="W42" s="41">
        <f t="shared" si="6"/>
        <v>0.82051282051282048</v>
      </c>
      <c r="X42" s="41">
        <f t="shared" si="7"/>
        <v>0.17948717948717949</v>
      </c>
      <c r="Y42">
        <f>IFERROR(COUNTIFS(PlayerInfo!$G:$G,$B42,PlayerInfo!$E:$E,"&gt;"&amp;V42),"")</f>
        <v>32</v>
      </c>
      <c r="Z42">
        <f>IFERROR(COUNTIFS(PlayerInfo!$G:$G,$B42,PlayerInfo!$E:$E,"&lt;"&amp;V42),"")</f>
        <v>7</v>
      </c>
    </row>
    <row r="43" spans="1:26" x14ac:dyDescent="0.2">
      <c r="A43" s="37" t="str">
        <f>IFERROR(_xlfn.XLOOKUP(B43,PlayerStats!AF:AF,PlayerStats!E:E),"")</f>
        <v>IND</v>
      </c>
      <c r="B43" s="37" t="str">
        <f>Bets!A43</f>
        <v>Myles Turner</v>
      </c>
      <c r="C43">
        <f>IFERROR(_xlfn.XLOOKUP(B43,PlayerStats!$AF:$AF,PlayerStats!$AD:$AD),"")</f>
        <v>16.7</v>
      </c>
      <c r="D43">
        <f>IFERROR(VALUE(SUBSTITUTE(SUBSTITUTE(_xlfn.XLOOKUP(B43,Bets!$A:$A,Bets!$B:$B),"O",""),"U","")),"")</f>
        <v>15.5</v>
      </c>
      <c r="E43" s="41">
        <f t="shared" si="0"/>
        <v>0.51515151515151514</v>
      </c>
      <c r="F43" s="41">
        <f t="shared" si="1"/>
        <v>0.48484848484848486</v>
      </c>
      <c r="G43">
        <f>IFERROR(COUNTIFS(PlayerInfo!$G:$G,$B43,PlayerInfo!$B:$B,"&gt;"&amp;D43),"")</f>
        <v>17</v>
      </c>
      <c r="H43">
        <f>IFERROR(COUNTIFS(PlayerInfo!$G:$G,$B43,PlayerInfo!$B:$B,"&lt;"&amp;D43),"")</f>
        <v>16</v>
      </c>
      <c r="I43">
        <f>IFERROR(_xlfn.XLOOKUP(B43,PlayerStats!$AF:$AF,PlayerStats!$X:$X),"")</f>
        <v>7.9</v>
      </c>
      <c r="J43">
        <f>IFERROR(VALUE(SUBSTITUTE(SUBSTITUTE(_xlfn.XLOOKUP(B43,Bets!$D:$D,Bets!$E:$E),"O",""),"U","")),"")</f>
        <v>8.5</v>
      </c>
      <c r="K43" s="41">
        <f t="shared" si="2"/>
        <v>0.39393939393939392</v>
      </c>
      <c r="L43" s="41">
        <f t="shared" si="3"/>
        <v>0.60606060606060608</v>
      </c>
      <c r="M43">
        <f>IFERROR(COUNTIFS(PlayerInfo!$G:$G,$B43,PlayerInfo!$C:$C,"&gt;"&amp;J43),"")</f>
        <v>13</v>
      </c>
      <c r="N43">
        <f>IFERROR(COUNTIFS(PlayerInfo!$G:$G,$B43,PlayerInfo!$C:$C,"&lt;"&amp;J43),"")</f>
        <v>20</v>
      </c>
      <c r="O43">
        <f>IFERROR(_xlfn.XLOOKUP(B43,PlayerStats!$AF:$AF,PlayerStats!$Y:$Y),"")</f>
        <v>1.5</v>
      </c>
      <c r="P43" t="str">
        <f>IFERROR(VALUE(SUBSTITUTE(SUBSTITUTE(_xlfn.XLOOKUP(B43,Bets!$G:$G,Bets!$H:$H),"O",""),"U","")),"")</f>
        <v/>
      </c>
      <c r="Q43" s="41" t="str">
        <f t="shared" si="4"/>
        <v/>
      </c>
      <c r="R43" s="41" t="str">
        <f t="shared" si="5"/>
        <v/>
      </c>
      <c r="S43">
        <f>IFERROR(COUNTIFS(PlayerInfo!$G:$G,$B43,PlayerInfo!$D:$D,"&gt;"&amp;P43),"")</f>
        <v>0</v>
      </c>
      <c r="T43">
        <f>IFERROR(COUNTIFS(PlayerInfo!$G:$G,$B43,PlayerInfo!$D:$D,"&lt;"&amp;P43),"")</f>
        <v>0</v>
      </c>
      <c r="U43">
        <f>IFERROR(_xlfn.XLOOKUP(B43,PlayerStats!$AF:$AF,PlayerStats!$L:$L),"")</f>
        <v>1.5</v>
      </c>
      <c r="V43" t="str">
        <f>IFERROR(VALUE(SUBSTITUTE(SUBSTITUTE(_xlfn.XLOOKUP(B43,Bets!$J:$J,Bets!$K:$K),"O",""),"U","")),"")</f>
        <v/>
      </c>
      <c r="W43" s="41" t="str">
        <f t="shared" si="6"/>
        <v/>
      </c>
      <c r="X43" s="41" t="str">
        <f t="shared" si="7"/>
        <v/>
      </c>
      <c r="Y43">
        <f>IFERROR(COUNTIFS(PlayerInfo!$G:$G,$B43,PlayerInfo!$E:$E,"&gt;"&amp;V43),"")</f>
        <v>0</v>
      </c>
      <c r="Z43">
        <f>IFERROR(COUNTIFS(PlayerInfo!$G:$G,$B43,PlayerInfo!$E:$E,"&lt;"&amp;V43),"")</f>
        <v>0</v>
      </c>
    </row>
    <row r="44" spans="1:26" x14ac:dyDescent="0.2">
      <c r="A44" s="37" t="str">
        <f>IFERROR(_xlfn.XLOOKUP(B44,PlayerStats!AF:AF,PlayerStats!E:E),"")</f>
        <v>IND</v>
      </c>
      <c r="B44" s="37" t="str">
        <f>Bets!A44</f>
        <v>Aaron Nesmith</v>
      </c>
      <c r="C44">
        <f>IFERROR(_xlfn.XLOOKUP(B44,PlayerStats!$AF:$AF,PlayerStats!$AD:$AD),"")</f>
        <v>9.5</v>
      </c>
      <c r="D44">
        <f>IFERROR(VALUE(SUBSTITUTE(SUBSTITUTE(_xlfn.XLOOKUP(B44,Bets!$A:$A,Bets!$B:$B),"O",""),"U","")),"")</f>
        <v>11.5</v>
      </c>
      <c r="E44" s="41">
        <f t="shared" si="0"/>
        <v>0.29411764705882354</v>
      </c>
      <c r="F44" s="41">
        <f t="shared" si="1"/>
        <v>0.70588235294117652</v>
      </c>
      <c r="G44">
        <f>IFERROR(COUNTIFS(PlayerInfo!$G:$G,$B44,PlayerInfo!$B:$B,"&gt;"&amp;D44),"")</f>
        <v>10</v>
      </c>
      <c r="H44">
        <f>IFERROR(COUNTIFS(PlayerInfo!$G:$G,$B44,PlayerInfo!$B:$B,"&lt;"&amp;D44),"")</f>
        <v>24</v>
      </c>
      <c r="I44">
        <f>IFERROR(_xlfn.XLOOKUP(B44,PlayerStats!$AF:$AF,PlayerStats!$X:$X),"")</f>
        <v>3.7</v>
      </c>
      <c r="J44">
        <f>IFERROR(VALUE(SUBSTITUTE(SUBSTITUTE(_xlfn.XLOOKUP(B44,Bets!$D:$D,Bets!$E:$E),"O",""),"U","")),"")</f>
        <v>4.5</v>
      </c>
      <c r="K44" s="41">
        <f t="shared" si="2"/>
        <v>0.26470588235294118</v>
      </c>
      <c r="L44" s="41">
        <f t="shared" si="3"/>
        <v>0.73529411764705888</v>
      </c>
      <c r="M44">
        <f>IFERROR(COUNTIFS(PlayerInfo!$G:$G,$B44,PlayerInfo!$C:$C,"&gt;"&amp;J44),"")</f>
        <v>9</v>
      </c>
      <c r="N44">
        <f>IFERROR(COUNTIFS(PlayerInfo!$G:$G,$B44,PlayerInfo!$C:$C,"&lt;"&amp;J44),"")</f>
        <v>25</v>
      </c>
      <c r="O44">
        <f>IFERROR(_xlfn.XLOOKUP(B44,PlayerStats!$AF:$AF,PlayerStats!$Y:$Y),"")</f>
        <v>1.3</v>
      </c>
      <c r="P44" t="str">
        <f>IFERROR(VALUE(SUBSTITUTE(SUBSTITUTE(_xlfn.XLOOKUP(B44,Bets!$G:$G,Bets!$H:$H),"O",""),"U","")),"")</f>
        <v/>
      </c>
      <c r="Q44" s="41" t="str">
        <f t="shared" si="4"/>
        <v/>
      </c>
      <c r="R44" s="41" t="str">
        <f t="shared" si="5"/>
        <v/>
      </c>
      <c r="S44">
        <f>IFERROR(COUNTIFS(PlayerInfo!$G:$G,$B44,PlayerInfo!$D:$D,"&gt;"&amp;P44),"")</f>
        <v>0</v>
      </c>
      <c r="T44">
        <f>IFERROR(COUNTIFS(PlayerInfo!$G:$G,$B44,PlayerInfo!$D:$D,"&lt;"&amp;P44),"")</f>
        <v>0</v>
      </c>
      <c r="U44">
        <f>IFERROR(_xlfn.XLOOKUP(B44,PlayerStats!$AF:$AF,PlayerStats!$L:$L),"")</f>
        <v>1.5</v>
      </c>
      <c r="V44" t="str">
        <f>IFERROR(VALUE(SUBSTITUTE(SUBSTITUTE(_xlfn.XLOOKUP(B44,Bets!$J:$J,Bets!$K:$K),"O",""),"U","")),"")</f>
        <v/>
      </c>
      <c r="W44" s="41" t="str">
        <f t="shared" si="6"/>
        <v/>
      </c>
      <c r="X44" s="41" t="str">
        <f t="shared" si="7"/>
        <v/>
      </c>
      <c r="Y44">
        <f>IFERROR(COUNTIFS(PlayerInfo!$G:$G,$B44,PlayerInfo!$E:$E,"&gt;"&amp;V44),"")</f>
        <v>0</v>
      </c>
      <c r="Z44">
        <f>IFERROR(COUNTIFS(PlayerInfo!$G:$G,$B44,PlayerInfo!$E:$E,"&lt;"&amp;V44),"")</f>
        <v>0</v>
      </c>
    </row>
    <row r="45" spans="1:26" x14ac:dyDescent="0.2">
      <c r="A45" s="37" t="str">
        <f>IFERROR(_xlfn.XLOOKUP(B45,PlayerStats!AF:AF,PlayerStats!E:E),"")</f>
        <v>IND</v>
      </c>
      <c r="B45" s="37" t="str">
        <f>Bets!A45</f>
        <v>Andrew Nembhard</v>
      </c>
      <c r="C45">
        <f>IFERROR(_xlfn.XLOOKUP(B45,PlayerStats!$AF:$AF,PlayerStats!$AD:$AD),"")</f>
        <v>8.1</v>
      </c>
      <c r="D45">
        <f>IFERROR(VALUE(SUBSTITUTE(SUBSTITUTE(_xlfn.XLOOKUP(B45,Bets!$A:$A,Bets!$B:$B),"O",""),"U","")),"")</f>
        <v>7.5</v>
      </c>
      <c r="E45" s="41">
        <f t="shared" si="0"/>
        <v>0.47058823529411764</v>
      </c>
      <c r="F45" s="41">
        <f t="shared" si="1"/>
        <v>0.52941176470588236</v>
      </c>
      <c r="G45">
        <f>IFERROR(COUNTIFS(PlayerInfo!$G:$G,$B45,PlayerInfo!$B:$B,"&gt;"&amp;D45),"")</f>
        <v>16</v>
      </c>
      <c r="H45">
        <f>IFERROR(COUNTIFS(PlayerInfo!$G:$G,$B45,PlayerInfo!$B:$B,"&lt;"&amp;D45),"")</f>
        <v>18</v>
      </c>
      <c r="I45">
        <f>IFERROR(_xlfn.XLOOKUP(B45,PlayerStats!$AF:$AF,PlayerStats!$X:$X),"")</f>
        <v>3.1</v>
      </c>
      <c r="J45">
        <f>IFERROR(VALUE(SUBSTITUTE(SUBSTITUTE(_xlfn.XLOOKUP(B45,Bets!$D:$D,Bets!$E:$E),"O",""),"U","")),"")</f>
        <v>3.5</v>
      </c>
      <c r="K45" s="41">
        <f t="shared" si="2"/>
        <v>0.35294117647058826</v>
      </c>
      <c r="L45" s="41">
        <f t="shared" si="3"/>
        <v>0.6470588235294118</v>
      </c>
      <c r="M45">
        <f>IFERROR(COUNTIFS(PlayerInfo!$G:$G,$B45,PlayerInfo!$C:$C,"&gt;"&amp;J45),"")</f>
        <v>12</v>
      </c>
      <c r="N45">
        <f>IFERROR(COUNTIFS(PlayerInfo!$G:$G,$B45,PlayerInfo!$C:$C,"&lt;"&amp;J45),"")</f>
        <v>22</v>
      </c>
      <c r="O45">
        <f>IFERROR(_xlfn.XLOOKUP(B45,PlayerStats!$AF:$AF,PlayerStats!$Y:$Y),"")</f>
        <v>3.7</v>
      </c>
      <c r="P45">
        <f>IFERROR(VALUE(SUBSTITUTE(SUBSTITUTE(_xlfn.XLOOKUP(B45,Bets!$G:$G,Bets!$H:$H),"O",""),"U","")),"")</f>
        <v>3.5</v>
      </c>
      <c r="Q45" s="41">
        <f t="shared" si="4"/>
        <v>0.44117647058823528</v>
      </c>
      <c r="R45" s="41">
        <f t="shared" si="5"/>
        <v>0.55882352941176472</v>
      </c>
      <c r="S45">
        <f>IFERROR(COUNTIFS(PlayerInfo!$G:$G,$B45,PlayerInfo!$D:$D,"&gt;"&amp;P45),"")</f>
        <v>15</v>
      </c>
      <c r="T45">
        <f>IFERROR(COUNTIFS(PlayerInfo!$G:$G,$B45,PlayerInfo!$D:$D,"&lt;"&amp;P45),"")</f>
        <v>19</v>
      </c>
      <c r="U45">
        <f>IFERROR(_xlfn.XLOOKUP(B45,PlayerStats!$AF:$AF,PlayerStats!$L:$L),"")</f>
        <v>1.3</v>
      </c>
      <c r="V45">
        <f>IFERROR(VALUE(SUBSTITUTE(SUBSTITUTE(_xlfn.XLOOKUP(B45,Bets!$J:$J,Bets!$K:$K),"O",""),"U","")),"")</f>
        <v>3.5</v>
      </c>
      <c r="W45" s="41">
        <f t="shared" si="6"/>
        <v>5.8823529411764705E-2</v>
      </c>
      <c r="X45" s="41">
        <f t="shared" si="7"/>
        <v>0.94117647058823528</v>
      </c>
      <c r="Y45">
        <f>IFERROR(COUNTIFS(PlayerInfo!$G:$G,$B45,PlayerInfo!$E:$E,"&gt;"&amp;V45),"")</f>
        <v>2</v>
      </c>
      <c r="Z45">
        <f>IFERROR(COUNTIFS(PlayerInfo!$G:$G,$B45,PlayerInfo!$E:$E,"&lt;"&amp;V45),"")</f>
        <v>32</v>
      </c>
    </row>
    <row r="46" spans="1:26" x14ac:dyDescent="0.2">
      <c r="A46" s="37" t="str">
        <f>IFERROR(_xlfn.XLOOKUP(B46,PlayerStats!AF:AF,PlayerStats!E:E),"")</f>
        <v>POR</v>
      </c>
      <c r="B46" s="37" t="str">
        <f>Bets!A46</f>
        <v>Damian Lillard</v>
      </c>
      <c r="C46">
        <f>IFERROR(_xlfn.XLOOKUP(B46,PlayerStats!$AF:$AF,PlayerStats!$AD:$AD),"")</f>
        <v>27.4</v>
      </c>
      <c r="D46">
        <f>IFERROR(VALUE(SUBSTITUTE(SUBSTITUTE(_xlfn.XLOOKUP(B46,Bets!$A:$A,Bets!$B:$B),"O",""),"U","")),"")</f>
        <v>29.5</v>
      </c>
      <c r="E46" s="41">
        <f t="shared" si="0"/>
        <v>0.36</v>
      </c>
      <c r="F46" s="41">
        <f t="shared" si="1"/>
        <v>0.64</v>
      </c>
      <c r="G46">
        <f>IFERROR(COUNTIFS(PlayerInfo!$G:$G,$B46,PlayerInfo!$B:$B,"&gt;"&amp;D46),"")</f>
        <v>9</v>
      </c>
      <c r="H46">
        <f>IFERROR(COUNTIFS(PlayerInfo!$G:$G,$B46,PlayerInfo!$B:$B,"&lt;"&amp;D46),"")</f>
        <v>16</v>
      </c>
      <c r="I46">
        <f>IFERROR(_xlfn.XLOOKUP(B46,PlayerStats!$AF:$AF,PlayerStats!$X:$X),"")</f>
        <v>4</v>
      </c>
      <c r="J46">
        <f>IFERROR(VALUE(SUBSTITUTE(SUBSTITUTE(_xlfn.XLOOKUP(B46,Bets!$D:$D,Bets!$E:$E),"O",""),"U","")),"")</f>
        <v>4.5</v>
      </c>
      <c r="K46" s="41">
        <f t="shared" si="2"/>
        <v>0.36</v>
      </c>
      <c r="L46" s="41">
        <f t="shared" si="3"/>
        <v>0.64</v>
      </c>
      <c r="M46">
        <f>IFERROR(COUNTIFS(PlayerInfo!$G:$G,$B46,PlayerInfo!$C:$C,"&gt;"&amp;J46),"")</f>
        <v>9</v>
      </c>
      <c r="N46">
        <f>IFERROR(COUNTIFS(PlayerInfo!$G:$G,$B46,PlayerInfo!$C:$C,"&lt;"&amp;J46),"")</f>
        <v>16</v>
      </c>
      <c r="O46">
        <f>IFERROR(_xlfn.XLOOKUP(B46,PlayerStats!$AF:$AF,PlayerStats!$Y:$Y),"")</f>
        <v>7.2</v>
      </c>
      <c r="P46">
        <f>IFERROR(VALUE(SUBSTITUTE(SUBSTITUTE(_xlfn.XLOOKUP(B46,Bets!$G:$G,Bets!$H:$H),"O",""),"U","")),"")</f>
        <v>7.5</v>
      </c>
      <c r="Q46" s="41">
        <f t="shared" si="4"/>
        <v>0.52</v>
      </c>
      <c r="R46" s="41">
        <f t="shared" si="5"/>
        <v>0.48</v>
      </c>
      <c r="S46">
        <f>IFERROR(COUNTIFS(PlayerInfo!$G:$G,$B46,PlayerInfo!$D:$D,"&gt;"&amp;P46),"")</f>
        <v>13</v>
      </c>
      <c r="T46">
        <f>IFERROR(COUNTIFS(PlayerInfo!$G:$G,$B46,PlayerInfo!$D:$D,"&lt;"&amp;P46),"")</f>
        <v>12</v>
      </c>
      <c r="U46">
        <f>IFERROR(_xlfn.XLOOKUP(B46,PlayerStats!$AF:$AF,PlayerStats!$L:$L),"")</f>
        <v>4.0999999999999996</v>
      </c>
      <c r="V46">
        <f>IFERROR(VALUE(SUBSTITUTE(SUBSTITUTE(_xlfn.XLOOKUP(B46,Bets!$J:$J,Bets!$K:$K),"O",""),"U","")),"")</f>
        <v>7.5</v>
      </c>
      <c r="W46" s="41">
        <f t="shared" si="6"/>
        <v>0.08</v>
      </c>
      <c r="X46" s="41">
        <f t="shared" si="7"/>
        <v>0.92</v>
      </c>
      <c r="Y46">
        <f>IFERROR(COUNTIFS(PlayerInfo!$G:$G,$B46,PlayerInfo!$E:$E,"&gt;"&amp;V46),"")</f>
        <v>2</v>
      </c>
      <c r="Z46">
        <f>IFERROR(COUNTIFS(PlayerInfo!$G:$G,$B46,PlayerInfo!$E:$E,"&lt;"&amp;V46),"")</f>
        <v>23</v>
      </c>
    </row>
    <row r="47" spans="1:26" x14ac:dyDescent="0.2">
      <c r="A47" s="37" t="str">
        <f>IFERROR(_xlfn.XLOOKUP(B47,PlayerStats!AF:AF,PlayerStats!E:E),"")</f>
        <v>POR</v>
      </c>
      <c r="B47" s="37" t="str">
        <f>Bets!A47</f>
        <v>Anfernee Simons</v>
      </c>
      <c r="C47">
        <f>IFERROR(_xlfn.XLOOKUP(B47,PlayerStats!$AF:$AF,PlayerStats!$AD:$AD),"")</f>
        <v>22.4</v>
      </c>
      <c r="D47">
        <f>IFERROR(VALUE(SUBSTITUTE(SUBSTITUTE(_xlfn.XLOOKUP(B47,Bets!$A:$A,Bets!$B:$B),"O",""),"U","")),"")</f>
        <v>21.5</v>
      </c>
      <c r="E47" s="41">
        <f t="shared" si="0"/>
        <v>0.6</v>
      </c>
      <c r="F47" s="41">
        <f t="shared" si="1"/>
        <v>0.4</v>
      </c>
      <c r="G47">
        <f>IFERROR(COUNTIFS(PlayerInfo!$G:$G,$B47,PlayerInfo!$B:$B,"&gt;"&amp;D47),"")</f>
        <v>21</v>
      </c>
      <c r="H47">
        <f>IFERROR(COUNTIFS(PlayerInfo!$G:$G,$B47,PlayerInfo!$B:$B,"&lt;"&amp;D47),"")</f>
        <v>14</v>
      </c>
      <c r="I47">
        <f>IFERROR(_xlfn.XLOOKUP(B47,PlayerStats!$AF:$AF,PlayerStats!$X:$X),"")</f>
        <v>3</v>
      </c>
      <c r="J47">
        <f>IFERROR(VALUE(SUBSTITUTE(SUBSTITUTE(_xlfn.XLOOKUP(B47,Bets!$D:$D,Bets!$E:$E),"O",""),"U","")),"")</f>
        <v>2.5</v>
      </c>
      <c r="K47" s="41">
        <f t="shared" si="2"/>
        <v>0.6</v>
      </c>
      <c r="L47" s="41">
        <f t="shared" si="3"/>
        <v>0.4</v>
      </c>
      <c r="M47">
        <f>IFERROR(COUNTIFS(PlayerInfo!$G:$G,$B47,PlayerInfo!$C:$C,"&gt;"&amp;J47),"")</f>
        <v>21</v>
      </c>
      <c r="N47">
        <f>IFERROR(COUNTIFS(PlayerInfo!$G:$G,$B47,PlayerInfo!$C:$C,"&lt;"&amp;J47),"")</f>
        <v>14</v>
      </c>
      <c r="O47">
        <f>IFERROR(_xlfn.XLOOKUP(B47,PlayerStats!$AF:$AF,PlayerStats!$Y:$Y),"")</f>
        <v>4</v>
      </c>
      <c r="P47">
        <f>IFERROR(VALUE(SUBSTITUTE(SUBSTITUTE(_xlfn.XLOOKUP(B47,Bets!$G:$G,Bets!$H:$H),"O",""),"U","")),"")</f>
        <v>3.5</v>
      </c>
      <c r="Q47" s="41">
        <f t="shared" si="4"/>
        <v>0.54285714285714282</v>
      </c>
      <c r="R47" s="41">
        <f t="shared" si="5"/>
        <v>0.45714285714285713</v>
      </c>
      <c r="S47">
        <f>IFERROR(COUNTIFS(PlayerInfo!$G:$G,$B47,PlayerInfo!$D:$D,"&gt;"&amp;P47),"")</f>
        <v>19</v>
      </c>
      <c r="T47">
        <f>IFERROR(COUNTIFS(PlayerInfo!$G:$G,$B47,PlayerInfo!$D:$D,"&lt;"&amp;P47),"")</f>
        <v>16</v>
      </c>
      <c r="U47">
        <f>IFERROR(_xlfn.XLOOKUP(B47,PlayerStats!$AF:$AF,PlayerStats!$L:$L),"")</f>
        <v>3.8</v>
      </c>
      <c r="V47">
        <f>IFERROR(VALUE(SUBSTITUTE(SUBSTITUTE(_xlfn.XLOOKUP(B47,Bets!$J:$J,Bets!$K:$K),"O",""),"U","")),"")</f>
        <v>3.5</v>
      </c>
      <c r="W47" s="41">
        <f t="shared" si="6"/>
        <v>0.62857142857142856</v>
      </c>
      <c r="X47" s="41">
        <f t="shared" si="7"/>
        <v>0.37142857142857144</v>
      </c>
      <c r="Y47">
        <f>IFERROR(COUNTIFS(PlayerInfo!$G:$G,$B47,PlayerInfo!$E:$E,"&gt;"&amp;V47),"")</f>
        <v>22</v>
      </c>
      <c r="Z47">
        <f>IFERROR(COUNTIFS(PlayerInfo!$G:$G,$B47,PlayerInfo!$E:$E,"&lt;"&amp;V47),"")</f>
        <v>13</v>
      </c>
    </row>
    <row r="48" spans="1:26" x14ac:dyDescent="0.2">
      <c r="A48" s="37" t="str">
        <f>IFERROR(_xlfn.XLOOKUP(B48,PlayerStats!AF:AF,PlayerStats!E:E),"")</f>
        <v>POR</v>
      </c>
      <c r="B48" s="37" t="str">
        <f>Bets!A48</f>
        <v>Jusuf Nurkic</v>
      </c>
      <c r="C48">
        <f>IFERROR(_xlfn.XLOOKUP(B48,PlayerStats!$AF:$AF,PlayerStats!$AD:$AD),"")</f>
        <v>14.3</v>
      </c>
      <c r="D48">
        <f>IFERROR(VALUE(SUBSTITUTE(SUBSTITUTE(_xlfn.XLOOKUP(B48,Bets!$A:$A,Bets!$B:$B),"O",""),"U","")),"")</f>
        <v>13.5</v>
      </c>
      <c r="E48" s="41" t="str">
        <f t="shared" si="0"/>
        <v/>
      </c>
      <c r="F48" s="41" t="str">
        <f t="shared" si="1"/>
        <v/>
      </c>
      <c r="G48">
        <f>IFERROR(COUNTIFS(PlayerInfo!$G:$G,$B48,PlayerInfo!$B:$B,"&gt;"&amp;D48),"")</f>
        <v>0</v>
      </c>
      <c r="H48">
        <f>IFERROR(COUNTIFS(PlayerInfo!$G:$G,$B48,PlayerInfo!$B:$B,"&lt;"&amp;D48),"")</f>
        <v>0</v>
      </c>
      <c r="I48">
        <f>IFERROR(_xlfn.XLOOKUP(B48,PlayerStats!$AF:$AF,PlayerStats!$X:$X),"")</f>
        <v>9.6</v>
      </c>
      <c r="J48">
        <f>IFERROR(VALUE(SUBSTITUTE(SUBSTITUTE(_xlfn.XLOOKUP(B48,Bets!$D:$D,Bets!$E:$E),"O",""),"U","")),"")</f>
        <v>9.5</v>
      </c>
      <c r="K48" s="41" t="str">
        <f t="shared" si="2"/>
        <v/>
      </c>
      <c r="L48" s="41" t="str">
        <f t="shared" si="3"/>
        <v/>
      </c>
      <c r="M48">
        <f>IFERROR(COUNTIFS(PlayerInfo!$G:$G,$B48,PlayerInfo!$C:$C,"&gt;"&amp;J48),"")</f>
        <v>0</v>
      </c>
      <c r="N48">
        <f>IFERROR(COUNTIFS(PlayerInfo!$G:$G,$B48,PlayerInfo!$C:$C,"&lt;"&amp;J48),"")</f>
        <v>0</v>
      </c>
      <c r="O48">
        <f>IFERROR(_xlfn.XLOOKUP(B48,PlayerStats!$AF:$AF,PlayerStats!$Y:$Y),"")</f>
        <v>2.9</v>
      </c>
      <c r="P48">
        <f>IFERROR(VALUE(SUBSTITUTE(SUBSTITUTE(_xlfn.XLOOKUP(B48,Bets!$G:$G,Bets!$H:$H),"O",""),"U","")),"")</f>
        <v>2.5</v>
      </c>
      <c r="Q48" s="41" t="str">
        <f t="shared" si="4"/>
        <v/>
      </c>
      <c r="R48" s="41" t="str">
        <f t="shared" si="5"/>
        <v/>
      </c>
      <c r="S48">
        <f>IFERROR(COUNTIFS(PlayerInfo!$G:$G,$B48,PlayerInfo!$D:$D,"&gt;"&amp;P48),"")</f>
        <v>0</v>
      </c>
      <c r="T48">
        <f>IFERROR(COUNTIFS(PlayerInfo!$G:$G,$B48,PlayerInfo!$D:$D,"&lt;"&amp;P48),"")</f>
        <v>0</v>
      </c>
      <c r="U48">
        <f>IFERROR(_xlfn.XLOOKUP(B48,PlayerStats!$AF:$AF,PlayerStats!$L:$L),"")</f>
        <v>0.8</v>
      </c>
      <c r="V48">
        <f>IFERROR(VALUE(SUBSTITUTE(SUBSTITUTE(_xlfn.XLOOKUP(B48,Bets!$J:$J,Bets!$K:$K),"O",""),"U","")),"")</f>
        <v>2.5</v>
      </c>
      <c r="W48" s="41" t="str">
        <f t="shared" si="6"/>
        <v/>
      </c>
      <c r="X48" s="41" t="str">
        <f t="shared" si="7"/>
        <v/>
      </c>
      <c r="Y48">
        <f>IFERROR(COUNTIFS(PlayerInfo!$G:$G,$B48,PlayerInfo!$E:$E,"&gt;"&amp;V48),"")</f>
        <v>0</v>
      </c>
      <c r="Z48">
        <f>IFERROR(COUNTIFS(PlayerInfo!$G:$G,$B48,PlayerInfo!$E:$E,"&lt;"&amp;V48),"")</f>
        <v>0</v>
      </c>
    </row>
    <row r="49" spans="1:26" x14ac:dyDescent="0.2">
      <c r="A49" s="37" t="str">
        <f>IFERROR(_xlfn.XLOOKUP(B49,PlayerStats!AF:AF,PlayerStats!E:E),"")</f>
        <v>IND</v>
      </c>
      <c r="B49" s="37" t="str">
        <f>Bets!A49</f>
        <v>Tyrese Haliburton</v>
      </c>
      <c r="C49">
        <f>IFERROR(_xlfn.XLOOKUP(B49,PlayerStats!$AF:$AF,PlayerStats!$AD:$AD),"")</f>
        <v>20.6</v>
      </c>
      <c r="D49">
        <f>IFERROR(VALUE(SUBSTITUTE(SUBSTITUTE(_xlfn.XLOOKUP(B49,Bets!$A:$A,Bets!$B:$B),"O",""),"U","")),"")</f>
        <v>19.5</v>
      </c>
      <c r="E49" s="41">
        <f t="shared" si="0"/>
        <v>0.56756756756756754</v>
      </c>
      <c r="F49" s="41">
        <f t="shared" si="1"/>
        <v>0.43243243243243246</v>
      </c>
      <c r="G49">
        <f>IFERROR(COUNTIFS(PlayerInfo!$G:$G,$B49,PlayerInfo!$B:$B,"&gt;"&amp;D49),"")</f>
        <v>21</v>
      </c>
      <c r="H49">
        <f>IFERROR(COUNTIFS(PlayerInfo!$G:$G,$B49,PlayerInfo!$B:$B,"&lt;"&amp;D49),"")</f>
        <v>16</v>
      </c>
      <c r="I49">
        <f>IFERROR(_xlfn.XLOOKUP(B49,PlayerStats!$AF:$AF,PlayerStats!$X:$X),"")</f>
        <v>4</v>
      </c>
      <c r="J49">
        <f>IFERROR(VALUE(SUBSTITUTE(SUBSTITUTE(_xlfn.XLOOKUP(B49,Bets!$D:$D,Bets!$E:$E),"O",""),"U","")),"")</f>
        <v>3.5</v>
      </c>
      <c r="K49" s="41">
        <f t="shared" si="2"/>
        <v>0.56756756756756754</v>
      </c>
      <c r="L49" s="41">
        <f t="shared" si="3"/>
        <v>0.43243243243243246</v>
      </c>
      <c r="M49">
        <f>IFERROR(COUNTIFS(PlayerInfo!$G:$G,$B49,PlayerInfo!$C:$C,"&gt;"&amp;J49),"")</f>
        <v>21</v>
      </c>
      <c r="N49">
        <f>IFERROR(COUNTIFS(PlayerInfo!$G:$G,$B49,PlayerInfo!$C:$C,"&lt;"&amp;J49),"")</f>
        <v>16</v>
      </c>
      <c r="O49">
        <f>IFERROR(_xlfn.XLOOKUP(B49,PlayerStats!$AF:$AF,PlayerStats!$Y:$Y),"")</f>
        <v>10.199999999999999</v>
      </c>
      <c r="P49">
        <f>IFERROR(VALUE(SUBSTITUTE(SUBSTITUTE(_xlfn.XLOOKUP(B49,Bets!$G:$G,Bets!$H:$H),"O",""),"U","")),"")</f>
        <v>9.5</v>
      </c>
      <c r="Q49" s="41">
        <f t="shared" si="4"/>
        <v>0.59459459459459463</v>
      </c>
      <c r="R49" s="41">
        <f t="shared" si="5"/>
        <v>0.40540540540540543</v>
      </c>
      <c r="S49">
        <f>IFERROR(COUNTIFS(PlayerInfo!$G:$G,$B49,PlayerInfo!$D:$D,"&gt;"&amp;P49),"")</f>
        <v>22</v>
      </c>
      <c r="T49">
        <f>IFERROR(COUNTIFS(PlayerInfo!$G:$G,$B49,PlayerInfo!$D:$D,"&lt;"&amp;P49),"")</f>
        <v>15</v>
      </c>
      <c r="U49">
        <f>IFERROR(_xlfn.XLOOKUP(B49,PlayerStats!$AF:$AF,PlayerStats!$L:$L),"")</f>
        <v>3</v>
      </c>
      <c r="V49">
        <f>IFERROR(VALUE(SUBSTITUTE(SUBSTITUTE(_xlfn.XLOOKUP(B49,Bets!$J:$J,Bets!$K:$K),"O",""),"U","")),"")</f>
        <v>9.5</v>
      </c>
      <c r="W49" s="41">
        <f t="shared" si="6"/>
        <v>2.7027027027027029E-2</v>
      </c>
      <c r="X49" s="41">
        <f t="shared" si="7"/>
        <v>0.97297297297297303</v>
      </c>
      <c r="Y49">
        <f>IFERROR(COUNTIFS(PlayerInfo!$G:$G,$B49,PlayerInfo!$E:$E,"&gt;"&amp;V49),"")</f>
        <v>1</v>
      </c>
      <c r="Z49">
        <f>IFERROR(COUNTIFS(PlayerInfo!$G:$G,$B49,PlayerInfo!$E:$E,"&lt;"&amp;V49),"")</f>
        <v>36</v>
      </c>
    </row>
    <row r="50" spans="1:26" x14ac:dyDescent="0.2">
      <c r="A50" s="37" t="str">
        <f>IFERROR(_xlfn.XLOOKUP(B50,PlayerStats!AF:AF,PlayerStats!E:E),"")</f>
        <v>IND</v>
      </c>
      <c r="B50" s="37" t="str">
        <f>Bets!A50</f>
        <v>Buddy Hield</v>
      </c>
      <c r="C50">
        <f>IFERROR(_xlfn.XLOOKUP(B50,PlayerStats!$AF:$AF,PlayerStats!$AD:$AD),"")</f>
        <v>18.100000000000001</v>
      </c>
      <c r="D50">
        <f>IFERROR(VALUE(SUBSTITUTE(SUBSTITUTE(_xlfn.XLOOKUP(B50,Bets!$A:$A,Bets!$B:$B),"O",""),"U","")),"")</f>
        <v>18.5</v>
      </c>
      <c r="E50" s="41">
        <f t="shared" si="0"/>
        <v>0.46153846153846156</v>
      </c>
      <c r="F50" s="41">
        <f t="shared" si="1"/>
        <v>0.53846153846153844</v>
      </c>
      <c r="G50">
        <f>IFERROR(COUNTIFS(PlayerInfo!$G:$G,$B50,PlayerInfo!$B:$B,"&gt;"&amp;D50),"")</f>
        <v>18</v>
      </c>
      <c r="H50">
        <f>IFERROR(COUNTIFS(PlayerInfo!$G:$G,$B50,PlayerInfo!$B:$B,"&lt;"&amp;D50),"")</f>
        <v>21</v>
      </c>
      <c r="I50">
        <f>IFERROR(_xlfn.XLOOKUP(B50,PlayerStats!$AF:$AF,PlayerStats!$X:$X),"")</f>
        <v>4.9000000000000004</v>
      </c>
      <c r="J50">
        <f>IFERROR(VALUE(SUBSTITUTE(SUBSTITUTE(_xlfn.XLOOKUP(B50,Bets!$D:$D,Bets!$E:$E),"O",""),"U","")),"")</f>
        <v>4.5</v>
      </c>
      <c r="K50" s="41">
        <f t="shared" si="2"/>
        <v>0.48717948717948717</v>
      </c>
      <c r="L50" s="41">
        <f t="shared" si="3"/>
        <v>0.51282051282051277</v>
      </c>
      <c r="M50">
        <f>IFERROR(COUNTIFS(PlayerInfo!$G:$G,$B50,PlayerInfo!$C:$C,"&gt;"&amp;J50),"")</f>
        <v>19</v>
      </c>
      <c r="N50">
        <f>IFERROR(COUNTIFS(PlayerInfo!$G:$G,$B50,PlayerInfo!$C:$C,"&lt;"&amp;J50),"")</f>
        <v>20</v>
      </c>
      <c r="O50">
        <f>IFERROR(_xlfn.XLOOKUP(B50,PlayerStats!$AF:$AF,PlayerStats!$Y:$Y),"")</f>
        <v>2.7</v>
      </c>
      <c r="P50">
        <f>IFERROR(VALUE(SUBSTITUTE(SUBSTITUTE(_xlfn.XLOOKUP(B50,Bets!$G:$G,Bets!$H:$H),"O",""),"U","")),"")</f>
        <v>2.5</v>
      </c>
      <c r="Q50" s="41">
        <f t="shared" si="4"/>
        <v>0.46153846153846156</v>
      </c>
      <c r="R50" s="41">
        <f t="shared" si="5"/>
        <v>0.53846153846153844</v>
      </c>
      <c r="S50">
        <f>IFERROR(COUNTIFS(PlayerInfo!$G:$G,$B50,PlayerInfo!$D:$D,"&gt;"&amp;P50),"")</f>
        <v>18</v>
      </c>
      <c r="T50">
        <f>IFERROR(COUNTIFS(PlayerInfo!$G:$G,$B50,PlayerInfo!$D:$D,"&lt;"&amp;P50),"")</f>
        <v>21</v>
      </c>
      <c r="U50">
        <f>IFERROR(_xlfn.XLOOKUP(B50,PlayerStats!$AF:$AF,PlayerStats!$L:$L),"")</f>
        <v>3.9</v>
      </c>
      <c r="V50">
        <f>IFERROR(VALUE(SUBSTITUTE(SUBSTITUTE(_xlfn.XLOOKUP(B50,Bets!$J:$J,Bets!$K:$K),"O",""),"U","")),"")</f>
        <v>2.5</v>
      </c>
      <c r="W50" s="41">
        <f t="shared" si="6"/>
        <v>0.82051282051282048</v>
      </c>
      <c r="X50" s="41">
        <f t="shared" si="7"/>
        <v>0.17948717948717949</v>
      </c>
      <c r="Y50">
        <f>IFERROR(COUNTIFS(PlayerInfo!$G:$G,$B50,PlayerInfo!$E:$E,"&gt;"&amp;V50),"")</f>
        <v>32</v>
      </c>
      <c r="Z50">
        <f>IFERROR(COUNTIFS(PlayerInfo!$G:$G,$B50,PlayerInfo!$E:$E,"&lt;"&amp;V50),"")</f>
        <v>7</v>
      </c>
    </row>
    <row r="51" spans="1:26" x14ac:dyDescent="0.2">
      <c r="A51" s="37" t="str">
        <f>IFERROR(_xlfn.XLOOKUP(B51,PlayerStats!AF:AF,PlayerStats!E:E),"")</f>
        <v>IND</v>
      </c>
      <c r="B51" s="37" t="str">
        <f>Bets!A51</f>
        <v>Myles Turner</v>
      </c>
      <c r="C51">
        <f>IFERROR(_xlfn.XLOOKUP(B51,PlayerStats!$AF:$AF,PlayerStats!$AD:$AD),"")</f>
        <v>16.7</v>
      </c>
      <c r="D51">
        <f>IFERROR(VALUE(SUBSTITUTE(SUBSTITUTE(_xlfn.XLOOKUP(B51,Bets!$A:$A,Bets!$B:$B),"O",""),"U","")),"")</f>
        <v>15.5</v>
      </c>
      <c r="E51" s="41">
        <f t="shared" si="0"/>
        <v>0.51515151515151514</v>
      </c>
      <c r="F51" s="41">
        <f t="shared" si="1"/>
        <v>0.48484848484848486</v>
      </c>
      <c r="G51">
        <f>IFERROR(COUNTIFS(PlayerInfo!$G:$G,$B51,PlayerInfo!$B:$B,"&gt;"&amp;D51),"")</f>
        <v>17</v>
      </c>
      <c r="H51">
        <f>IFERROR(COUNTIFS(PlayerInfo!$G:$G,$B51,PlayerInfo!$B:$B,"&lt;"&amp;D51),"")</f>
        <v>16</v>
      </c>
      <c r="I51">
        <f>IFERROR(_xlfn.XLOOKUP(B51,PlayerStats!$AF:$AF,PlayerStats!$X:$X),"")</f>
        <v>7.9</v>
      </c>
      <c r="J51">
        <f>IFERROR(VALUE(SUBSTITUTE(SUBSTITUTE(_xlfn.XLOOKUP(B51,Bets!$D:$D,Bets!$E:$E),"O",""),"U","")),"")</f>
        <v>8.5</v>
      </c>
      <c r="K51" s="41">
        <f t="shared" si="2"/>
        <v>0.39393939393939392</v>
      </c>
      <c r="L51" s="41">
        <f t="shared" si="3"/>
        <v>0.60606060606060608</v>
      </c>
      <c r="M51">
        <f>IFERROR(COUNTIFS(PlayerInfo!$G:$G,$B51,PlayerInfo!$C:$C,"&gt;"&amp;J51),"")</f>
        <v>13</v>
      </c>
      <c r="N51">
        <f>IFERROR(COUNTIFS(PlayerInfo!$G:$G,$B51,PlayerInfo!$C:$C,"&lt;"&amp;J51),"")</f>
        <v>20</v>
      </c>
      <c r="O51">
        <f>IFERROR(_xlfn.XLOOKUP(B51,PlayerStats!$AF:$AF,PlayerStats!$Y:$Y),"")</f>
        <v>1.5</v>
      </c>
      <c r="P51" t="str">
        <f>IFERROR(VALUE(SUBSTITUTE(SUBSTITUTE(_xlfn.XLOOKUP(B51,Bets!$G:$G,Bets!$H:$H),"O",""),"U","")),"")</f>
        <v/>
      </c>
      <c r="Q51" s="41" t="str">
        <f t="shared" si="4"/>
        <v/>
      </c>
      <c r="R51" s="41" t="str">
        <f t="shared" si="5"/>
        <v/>
      </c>
      <c r="S51">
        <f>IFERROR(COUNTIFS(PlayerInfo!$G:$G,$B51,PlayerInfo!$D:$D,"&gt;"&amp;P51),"")</f>
        <v>0</v>
      </c>
      <c r="T51">
        <f>IFERROR(COUNTIFS(PlayerInfo!$G:$G,$B51,PlayerInfo!$D:$D,"&lt;"&amp;P51),"")</f>
        <v>0</v>
      </c>
      <c r="U51">
        <f>IFERROR(_xlfn.XLOOKUP(B51,PlayerStats!$AF:$AF,PlayerStats!$L:$L),"")</f>
        <v>1.5</v>
      </c>
      <c r="V51" t="str">
        <f>IFERROR(VALUE(SUBSTITUTE(SUBSTITUTE(_xlfn.XLOOKUP(B51,Bets!$J:$J,Bets!$K:$K),"O",""),"U","")),"")</f>
        <v/>
      </c>
      <c r="W51" s="41" t="str">
        <f t="shared" si="6"/>
        <v/>
      </c>
      <c r="X51" s="41" t="str">
        <f t="shared" si="7"/>
        <v/>
      </c>
      <c r="Y51">
        <f>IFERROR(COUNTIFS(PlayerInfo!$G:$G,$B51,PlayerInfo!$E:$E,"&gt;"&amp;V51),"")</f>
        <v>0</v>
      </c>
      <c r="Z51">
        <f>IFERROR(COUNTIFS(PlayerInfo!$G:$G,$B51,PlayerInfo!$E:$E,"&lt;"&amp;V51),"")</f>
        <v>0</v>
      </c>
    </row>
    <row r="52" spans="1:26" x14ac:dyDescent="0.2">
      <c r="A52" s="37" t="str">
        <f>IFERROR(_xlfn.XLOOKUP(B52,PlayerStats!AF:AF,PlayerStats!E:E),"")</f>
        <v>IND</v>
      </c>
      <c r="B52" s="37" t="str">
        <f>Bets!A52</f>
        <v>Aaron Nesmith</v>
      </c>
      <c r="C52">
        <f>IFERROR(_xlfn.XLOOKUP(B52,PlayerStats!$AF:$AF,PlayerStats!$AD:$AD),"")</f>
        <v>9.5</v>
      </c>
      <c r="D52">
        <f>IFERROR(VALUE(SUBSTITUTE(SUBSTITUTE(_xlfn.XLOOKUP(B52,Bets!$A:$A,Bets!$B:$B),"O",""),"U","")),"")</f>
        <v>11.5</v>
      </c>
      <c r="E52" s="41">
        <f t="shared" si="0"/>
        <v>0.29411764705882354</v>
      </c>
      <c r="F52" s="41">
        <f t="shared" si="1"/>
        <v>0.70588235294117652</v>
      </c>
      <c r="G52">
        <f>IFERROR(COUNTIFS(PlayerInfo!$G:$G,$B52,PlayerInfo!$B:$B,"&gt;"&amp;D52),"")</f>
        <v>10</v>
      </c>
      <c r="H52">
        <f>IFERROR(COUNTIFS(PlayerInfo!$G:$G,$B52,PlayerInfo!$B:$B,"&lt;"&amp;D52),"")</f>
        <v>24</v>
      </c>
      <c r="I52">
        <f>IFERROR(_xlfn.XLOOKUP(B52,PlayerStats!$AF:$AF,PlayerStats!$X:$X),"")</f>
        <v>3.7</v>
      </c>
      <c r="J52">
        <f>IFERROR(VALUE(SUBSTITUTE(SUBSTITUTE(_xlfn.XLOOKUP(B52,Bets!$D:$D,Bets!$E:$E),"O",""),"U","")),"")</f>
        <v>4.5</v>
      </c>
      <c r="K52" s="41">
        <f t="shared" si="2"/>
        <v>0.26470588235294118</v>
      </c>
      <c r="L52" s="41">
        <f t="shared" si="3"/>
        <v>0.73529411764705888</v>
      </c>
      <c r="M52">
        <f>IFERROR(COUNTIFS(PlayerInfo!$G:$G,$B52,PlayerInfo!$C:$C,"&gt;"&amp;J52),"")</f>
        <v>9</v>
      </c>
      <c r="N52">
        <f>IFERROR(COUNTIFS(PlayerInfo!$G:$G,$B52,PlayerInfo!$C:$C,"&lt;"&amp;J52),"")</f>
        <v>25</v>
      </c>
      <c r="O52">
        <f>IFERROR(_xlfn.XLOOKUP(B52,PlayerStats!$AF:$AF,PlayerStats!$Y:$Y),"")</f>
        <v>1.3</v>
      </c>
      <c r="P52" t="str">
        <f>IFERROR(VALUE(SUBSTITUTE(SUBSTITUTE(_xlfn.XLOOKUP(B52,Bets!$G:$G,Bets!$H:$H),"O",""),"U","")),"")</f>
        <v/>
      </c>
      <c r="Q52" s="41" t="str">
        <f t="shared" si="4"/>
        <v/>
      </c>
      <c r="R52" s="41" t="str">
        <f t="shared" si="5"/>
        <v/>
      </c>
      <c r="S52">
        <f>IFERROR(COUNTIFS(PlayerInfo!$G:$G,$B52,PlayerInfo!$D:$D,"&gt;"&amp;P52),"")</f>
        <v>0</v>
      </c>
      <c r="T52">
        <f>IFERROR(COUNTIFS(PlayerInfo!$G:$G,$B52,PlayerInfo!$D:$D,"&lt;"&amp;P52),"")</f>
        <v>0</v>
      </c>
      <c r="U52">
        <f>IFERROR(_xlfn.XLOOKUP(B52,PlayerStats!$AF:$AF,PlayerStats!$L:$L),"")</f>
        <v>1.5</v>
      </c>
      <c r="V52" t="str">
        <f>IFERROR(VALUE(SUBSTITUTE(SUBSTITUTE(_xlfn.XLOOKUP(B52,Bets!$J:$J,Bets!$K:$K),"O",""),"U","")),"")</f>
        <v/>
      </c>
      <c r="W52" s="41" t="str">
        <f t="shared" si="6"/>
        <v/>
      </c>
      <c r="X52" s="41" t="str">
        <f t="shared" si="7"/>
        <v/>
      </c>
      <c r="Y52">
        <f>IFERROR(COUNTIFS(PlayerInfo!$G:$G,$B52,PlayerInfo!$E:$E,"&gt;"&amp;V52),"")</f>
        <v>0</v>
      </c>
      <c r="Z52">
        <f>IFERROR(COUNTIFS(PlayerInfo!$G:$G,$B52,PlayerInfo!$E:$E,"&lt;"&amp;V52),"")</f>
        <v>0</v>
      </c>
    </row>
    <row r="53" spans="1:26" x14ac:dyDescent="0.2">
      <c r="A53" s="37" t="str">
        <f>IFERROR(_xlfn.XLOOKUP(B53,PlayerStats!AF:AF,PlayerStats!E:E),"")</f>
        <v>IND</v>
      </c>
      <c r="B53" s="37" t="str">
        <f>Bets!A53</f>
        <v>Andrew Nembhard</v>
      </c>
      <c r="C53">
        <f>IFERROR(_xlfn.XLOOKUP(B53,PlayerStats!$AF:$AF,PlayerStats!$AD:$AD),"")</f>
        <v>8.1</v>
      </c>
      <c r="D53">
        <f>IFERROR(VALUE(SUBSTITUTE(SUBSTITUTE(_xlfn.XLOOKUP(B53,Bets!$A:$A,Bets!$B:$B),"O",""),"U","")),"")</f>
        <v>7.5</v>
      </c>
      <c r="E53" s="41">
        <f t="shared" si="0"/>
        <v>0.47058823529411764</v>
      </c>
      <c r="F53" s="41">
        <f t="shared" si="1"/>
        <v>0.52941176470588236</v>
      </c>
      <c r="G53">
        <f>IFERROR(COUNTIFS(PlayerInfo!$G:$G,$B53,PlayerInfo!$B:$B,"&gt;"&amp;D53),"")</f>
        <v>16</v>
      </c>
      <c r="H53">
        <f>IFERROR(COUNTIFS(PlayerInfo!$G:$G,$B53,PlayerInfo!$B:$B,"&lt;"&amp;D53),"")</f>
        <v>18</v>
      </c>
      <c r="I53">
        <f>IFERROR(_xlfn.XLOOKUP(B53,PlayerStats!$AF:$AF,PlayerStats!$X:$X),"")</f>
        <v>3.1</v>
      </c>
      <c r="J53">
        <f>IFERROR(VALUE(SUBSTITUTE(SUBSTITUTE(_xlfn.XLOOKUP(B53,Bets!$D:$D,Bets!$E:$E),"O",""),"U","")),"")</f>
        <v>3.5</v>
      </c>
      <c r="K53" s="41">
        <f t="shared" si="2"/>
        <v>0.35294117647058826</v>
      </c>
      <c r="L53" s="41">
        <f t="shared" si="3"/>
        <v>0.6470588235294118</v>
      </c>
      <c r="M53">
        <f>IFERROR(COUNTIFS(PlayerInfo!$G:$G,$B53,PlayerInfo!$C:$C,"&gt;"&amp;J53),"")</f>
        <v>12</v>
      </c>
      <c r="N53">
        <f>IFERROR(COUNTIFS(PlayerInfo!$G:$G,$B53,PlayerInfo!$C:$C,"&lt;"&amp;J53),"")</f>
        <v>22</v>
      </c>
      <c r="O53">
        <f>IFERROR(_xlfn.XLOOKUP(B53,PlayerStats!$AF:$AF,PlayerStats!$Y:$Y),"")</f>
        <v>3.7</v>
      </c>
      <c r="P53">
        <f>IFERROR(VALUE(SUBSTITUTE(SUBSTITUTE(_xlfn.XLOOKUP(B53,Bets!$G:$G,Bets!$H:$H),"O",""),"U","")),"")</f>
        <v>3.5</v>
      </c>
      <c r="Q53" s="41">
        <f t="shared" si="4"/>
        <v>0.44117647058823528</v>
      </c>
      <c r="R53" s="41">
        <f t="shared" si="5"/>
        <v>0.55882352941176472</v>
      </c>
      <c r="S53">
        <f>IFERROR(COUNTIFS(PlayerInfo!$G:$G,$B53,PlayerInfo!$D:$D,"&gt;"&amp;P53),"")</f>
        <v>15</v>
      </c>
      <c r="T53">
        <f>IFERROR(COUNTIFS(PlayerInfo!$G:$G,$B53,PlayerInfo!$D:$D,"&lt;"&amp;P53),"")</f>
        <v>19</v>
      </c>
      <c r="U53">
        <f>IFERROR(_xlfn.XLOOKUP(B53,PlayerStats!$AF:$AF,PlayerStats!$L:$L),"")</f>
        <v>1.3</v>
      </c>
      <c r="V53">
        <f>IFERROR(VALUE(SUBSTITUTE(SUBSTITUTE(_xlfn.XLOOKUP(B53,Bets!$J:$J,Bets!$K:$K),"O",""),"U","")),"")</f>
        <v>3.5</v>
      </c>
      <c r="W53" s="41">
        <f t="shared" si="6"/>
        <v>5.8823529411764705E-2</v>
      </c>
      <c r="X53" s="41">
        <f t="shared" si="7"/>
        <v>0.94117647058823528</v>
      </c>
      <c r="Y53">
        <f>IFERROR(COUNTIFS(PlayerInfo!$G:$G,$B53,PlayerInfo!$E:$E,"&gt;"&amp;V53),"")</f>
        <v>2</v>
      </c>
      <c r="Z53">
        <f>IFERROR(COUNTIFS(PlayerInfo!$G:$G,$B53,PlayerInfo!$E:$E,"&lt;"&amp;V53),"")</f>
        <v>32</v>
      </c>
    </row>
    <row r="54" spans="1:26" x14ac:dyDescent="0.2">
      <c r="A54" s="37" t="str">
        <f>IFERROR(_xlfn.XLOOKUP(B54,PlayerStats!AF:AF,PlayerStats!E:E),"")</f>
        <v>POR</v>
      </c>
      <c r="B54" s="37" t="str">
        <f>Bets!A54</f>
        <v>Damian Lillard</v>
      </c>
      <c r="C54">
        <f>IFERROR(_xlfn.XLOOKUP(B54,PlayerStats!$AF:$AF,PlayerStats!$AD:$AD),"")</f>
        <v>27.4</v>
      </c>
      <c r="D54">
        <f>IFERROR(VALUE(SUBSTITUTE(SUBSTITUTE(_xlfn.XLOOKUP(B54,Bets!$A:$A,Bets!$B:$B),"O",""),"U","")),"")</f>
        <v>29.5</v>
      </c>
      <c r="E54" s="41">
        <f t="shared" si="0"/>
        <v>0.36</v>
      </c>
      <c r="F54" s="41">
        <f t="shared" si="1"/>
        <v>0.64</v>
      </c>
      <c r="G54">
        <f>IFERROR(COUNTIFS(PlayerInfo!$G:$G,$B54,PlayerInfo!$B:$B,"&gt;"&amp;D54),"")</f>
        <v>9</v>
      </c>
      <c r="H54">
        <f>IFERROR(COUNTIFS(PlayerInfo!$G:$G,$B54,PlayerInfo!$B:$B,"&lt;"&amp;D54),"")</f>
        <v>16</v>
      </c>
      <c r="I54">
        <f>IFERROR(_xlfn.XLOOKUP(B54,PlayerStats!$AF:$AF,PlayerStats!$X:$X),"")</f>
        <v>4</v>
      </c>
      <c r="J54">
        <f>IFERROR(VALUE(SUBSTITUTE(SUBSTITUTE(_xlfn.XLOOKUP(B54,Bets!$D:$D,Bets!$E:$E),"O",""),"U","")),"")</f>
        <v>4.5</v>
      </c>
      <c r="K54" s="41">
        <f t="shared" si="2"/>
        <v>0.36</v>
      </c>
      <c r="L54" s="41">
        <f t="shared" si="3"/>
        <v>0.64</v>
      </c>
      <c r="M54">
        <f>IFERROR(COUNTIFS(PlayerInfo!$G:$G,$B54,PlayerInfo!$C:$C,"&gt;"&amp;J54),"")</f>
        <v>9</v>
      </c>
      <c r="N54">
        <f>IFERROR(COUNTIFS(PlayerInfo!$G:$G,$B54,PlayerInfo!$C:$C,"&lt;"&amp;J54),"")</f>
        <v>16</v>
      </c>
      <c r="O54">
        <f>IFERROR(_xlfn.XLOOKUP(B54,PlayerStats!$AF:$AF,PlayerStats!$Y:$Y),"")</f>
        <v>7.2</v>
      </c>
      <c r="P54">
        <f>IFERROR(VALUE(SUBSTITUTE(SUBSTITUTE(_xlfn.XLOOKUP(B54,Bets!$G:$G,Bets!$H:$H),"O",""),"U","")),"")</f>
        <v>7.5</v>
      </c>
      <c r="Q54" s="41">
        <f t="shared" si="4"/>
        <v>0.52</v>
      </c>
      <c r="R54" s="41">
        <f t="shared" si="5"/>
        <v>0.48</v>
      </c>
      <c r="S54">
        <f>IFERROR(COUNTIFS(PlayerInfo!$G:$G,$B54,PlayerInfo!$D:$D,"&gt;"&amp;P54),"")</f>
        <v>13</v>
      </c>
      <c r="T54">
        <f>IFERROR(COUNTIFS(PlayerInfo!$G:$G,$B54,PlayerInfo!$D:$D,"&lt;"&amp;P54),"")</f>
        <v>12</v>
      </c>
      <c r="U54">
        <f>IFERROR(_xlfn.XLOOKUP(B54,PlayerStats!$AF:$AF,PlayerStats!$L:$L),"")</f>
        <v>4.0999999999999996</v>
      </c>
      <c r="V54">
        <f>IFERROR(VALUE(SUBSTITUTE(SUBSTITUTE(_xlfn.XLOOKUP(B54,Bets!$J:$J,Bets!$K:$K),"O",""),"U","")),"")</f>
        <v>7.5</v>
      </c>
      <c r="W54" s="41">
        <f t="shared" si="6"/>
        <v>0.08</v>
      </c>
      <c r="X54" s="41">
        <f t="shared" si="7"/>
        <v>0.92</v>
      </c>
      <c r="Y54">
        <f>IFERROR(COUNTIFS(PlayerInfo!$G:$G,$B54,PlayerInfo!$E:$E,"&gt;"&amp;V54),"")</f>
        <v>2</v>
      </c>
      <c r="Z54">
        <f>IFERROR(COUNTIFS(PlayerInfo!$G:$G,$B54,PlayerInfo!$E:$E,"&lt;"&amp;V54),"")</f>
        <v>23</v>
      </c>
    </row>
    <row r="55" spans="1:26" x14ac:dyDescent="0.2">
      <c r="A55" s="37" t="str">
        <f>IFERROR(_xlfn.XLOOKUP(B55,PlayerStats!AF:AF,PlayerStats!E:E),"")</f>
        <v>POR</v>
      </c>
      <c r="B55" s="37" t="str">
        <f>Bets!A55</f>
        <v>Anfernee Simons</v>
      </c>
      <c r="C55">
        <f>IFERROR(_xlfn.XLOOKUP(B55,PlayerStats!$AF:$AF,PlayerStats!$AD:$AD),"")</f>
        <v>22.4</v>
      </c>
      <c r="D55">
        <f>IFERROR(VALUE(SUBSTITUTE(SUBSTITUTE(_xlfn.XLOOKUP(B55,Bets!$A:$A,Bets!$B:$B),"O",""),"U","")),"")</f>
        <v>21.5</v>
      </c>
      <c r="E55" s="41">
        <f t="shared" si="0"/>
        <v>0.6</v>
      </c>
      <c r="F55" s="41">
        <f t="shared" si="1"/>
        <v>0.4</v>
      </c>
      <c r="G55">
        <f>IFERROR(COUNTIFS(PlayerInfo!$G:$G,$B55,PlayerInfo!$B:$B,"&gt;"&amp;D55),"")</f>
        <v>21</v>
      </c>
      <c r="H55">
        <f>IFERROR(COUNTIFS(PlayerInfo!$G:$G,$B55,PlayerInfo!$B:$B,"&lt;"&amp;D55),"")</f>
        <v>14</v>
      </c>
      <c r="I55">
        <f>IFERROR(_xlfn.XLOOKUP(B55,PlayerStats!$AF:$AF,PlayerStats!$X:$X),"")</f>
        <v>3</v>
      </c>
      <c r="J55">
        <f>IFERROR(VALUE(SUBSTITUTE(SUBSTITUTE(_xlfn.XLOOKUP(B55,Bets!$D:$D,Bets!$E:$E),"O",""),"U","")),"")</f>
        <v>2.5</v>
      </c>
      <c r="K55" s="41">
        <f t="shared" si="2"/>
        <v>0.6</v>
      </c>
      <c r="L55" s="41">
        <f t="shared" si="3"/>
        <v>0.4</v>
      </c>
      <c r="M55">
        <f>IFERROR(COUNTIFS(PlayerInfo!$G:$G,$B55,PlayerInfo!$C:$C,"&gt;"&amp;J55),"")</f>
        <v>21</v>
      </c>
      <c r="N55">
        <f>IFERROR(COUNTIFS(PlayerInfo!$G:$G,$B55,PlayerInfo!$C:$C,"&lt;"&amp;J55),"")</f>
        <v>14</v>
      </c>
      <c r="O55">
        <f>IFERROR(_xlfn.XLOOKUP(B55,PlayerStats!$AF:$AF,PlayerStats!$Y:$Y),"")</f>
        <v>4</v>
      </c>
      <c r="P55">
        <f>IFERROR(VALUE(SUBSTITUTE(SUBSTITUTE(_xlfn.XLOOKUP(B55,Bets!$G:$G,Bets!$H:$H),"O",""),"U","")),"")</f>
        <v>3.5</v>
      </c>
      <c r="Q55" s="41">
        <f t="shared" si="4"/>
        <v>0.54285714285714282</v>
      </c>
      <c r="R55" s="41">
        <f t="shared" si="5"/>
        <v>0.45714285714285713</v>
      </c>
      <c r="S55">
        <f>IFERROR(COUNTIFS(PlayerInfo!$G:$G,$B55,PlayerInfo!$D:$D,"&gt;"&amp;P55),"")</f>
        <v>19</v>
      </c>
      <c r="T55">
        <f>IFERROR(COUNTIFS(PlayerInfo!$G:$G,$B55,PlayerInfo!$D:$D,"&lt;"&amp;P55),"")</f>
        <v>16</v>
      </c>
      <c r="U55">
        <f>IFERROR(_xlfn.XLOOKUP(B55,PlayerStats!$AF:$AF,PlayerStats!$L:$L),"")</f>
        <v>3.8</v>
      </c>
      <c r="V55">
        <f>IFERROR(VALUE(SUBSTITUTE(SUBSTITUTE(_xlfn.XLOOKUP(B55,Bets!$J:$J,Bets!$K:$K),"O",""),"U","")),"")</f>
        <v>3.5</v>
      </c>
      <c r="W55" s="41">
        <f t="shared" si="6"/>
        <v>0.62857142857142856</v>
      </c>
      <c r="X55" s="41">
        <f t="shared" si="7"/>
        <v>0.37142857142857144</v>
      </c>
      <c r="Y55">
        <f>IFERROR(COUNTIFS(PlayerInfo!$G:$G,$B55,PlayerInfo!$E:$E,"&gt;"&amp;V55),"")</f>
        <v>22</v>
      </c>
      <c r="Z55">
        <f>IFERROR(COUNTIFS(PlayerInfo!$G:$G,$B55,PlayerInfo!$E:$E,"&lt;"&amp;V55),"")</f>
        <v>13</v>
      </c>
    </row>
    <row r="56" spans="1:26" x14ac:dyDescent="0.2">
      <c r="A56" s="37" t="str">
        <f>IFERROR(_xlfn.XLOOKUP(B56,PlayerStats!AF:AF,PlayerStats!E:E),"")</f>
        <v>POR</v>
      </c>
      <c r="B56" s="37" t="str">
        <f>Bets!A56</f>
        <v>Jusuf Nurkic</v>
      </c>
      <c r="C56">
        <f>IFERROR(_xlfn.XLOOKUP(B56,PlayerStats!$AF:$AF,PlayerStats!$AD:$AD),"")</f>
        <v>14.3</v>
      </c>
      <c r="D56">
        <f>IFERROR(VALUE(SUBSTITUTE(SUBSTITUTE(_xlfn.XLOOKUP(B56,Bets!$A:$A,Bets!$B:$B),"O",""),"U","")),"")</f>
        <v>13.5</v>
      </c>
      <c r="E56" s="41" t="str">
        <f t="shared" si="0"/>
        <v/>
      </c>
      <c r="F56" s="41" t="str">
        <f t="shared" si="1"/>
        <v/>
      </c>
      <c r="G56">
        <f>IFERROR(COUNTIFS(PlayerInfo!$G:$G,$B56,PlayerInfo!$B:$B,"&gt;"&amp;D56),"")</f>
        <v>0</v>
      </c>
      <c r="H56">
        <f>IFERROR(COUNTIFS(PlayerInfo!$G:$G,$B56,PlayerInfo!$B:$B,"&lt;"&amp;D56),"")</f>
        <v>0</v>
      </c>
      <c r="I56">
        <f>IFERROR(_xlfn.XLOOKUP(B56,PlayerStats!$AF:$AF,PlayerStats!$X:$X),"")</f>
        <v>9.6</v>
      </c>
      <c r="J56">
        <f>IFERROR(VALUE(SUBSTITUTE(SUBSTITUTE(_xlfn.XLOOKUP(B56,Bets!$D:$D,Bets!$E:$E),"O",""),"U","")),"")</f>
        <v>9.5</v>
      </c>
      <c r="K56" s="41" t="str">
        <f t="shared" si="2"/>
        <v/>
      </c>
      <c r="L56" s="41" t="str">
        <f t="shared" si="3"/>
        <v/>
      </c>
      <c r="M56">
        <f>IFERROR(COUNTIFS(PlayerInfo!$G:$G,$B56,PlayerInfo!$C:$C,"&gt;"&amp;J56),"")</f>
        <v>0</v>
      </c>
      <c r="N56">
        <f>IFERROR(COUNTIFS(PlayerInfo!$G:$G,$B56,PlayerInfo!$C:$C,"&lt;"&amp;J56),"")</f>
        <v>0</v>
      </c>
      <c r="O56">
        <f>IFERROR(_xlfn.XLOOKUP(B56,PlayerStats!$AF:$AF,PlayerStats!$Y:$Y),"")</f>
        <v>2.9</v>
      </c>
      <c r="P56">
        <f>IFERROR(VALUE(SUBSTITUTE(SUBSTITUTE(_xlfn.XLOOKUP(B56,Bets!$G:$G,Bets!$H:$H),"O",""),"U","")),"")</f>
        <v>2.5</v>
      </c>
      <c r="Q56" s="41" t="str">
        <f t="shared" si="4"/>
        <v/>
      </c>
      <c r="R56" s="41" t="str">
        <f t="shared" si="5"/>
        <v/>
      </c>
      <c r="S56">
        <f>IFERROR(COUNTIFS(PlayerInfo!$G:$G,$B56,PlayerInfo!$D:$D,"&gt;"&amp;P56),"")</f>
        <v>0</v>
      </c>
      <c r="T56">
        <f>IFERROR(COUNTIFS(PlayerInfo!$G:$G,$B56,PlayerInfo!$D:$D,"&lt;"&amp;P56),"")</f>
        <v>0</v>
      </c>
      <c r="U56">
        <f>IFERROR(_xlfn.XLOOKUP(B56,PlayerStats!$AF:$AF,PlayerStats!$L:$L),"")</f>
        <v>0.8</v>
      </c>
      <c r="V56">
        <f>IFERROR(VALUE(SUBSTITUTE(SUBSTITUTE(_xlfn.XLOOKUP(B56,Bets!$J:$J,Bets!$K:$K),"O",""),"U","")),"")</f>
        <v>2.5</v>
      </c>
      <c r="W56" s="41" t="str">
        <f t="shared" si="6"/>
        <v/>
      </c>
      <c r="X56" s="41" t="str">
        <f t="shared" si="7"/>
        <v/>
      </c>
      <c r="Y56">
        <f>IFERROR(COUNTIFS(PlayerInfo!$G:$G,$B56,PlayerInfo!$E:$E,"&gt;"&amp;V56),"")</f>
        <v>0</v>
      </c>
      <c r="Z56">
        <f>IFERROR(COUNTIFS(PlayerInfo!$G:$G,$B56,PlayerInfo!$E:$E,"&lt;"&amp;V56),"")</f>
        <v>0</v>
      </c>
    </row>
    <row r="57" spans="1:26" x14ac:dyDescent="0.2">
      <c r="A57" s="37" t="str">
        <f>IFERROR(_xlfn.XLOOKUP(B57,PlayerStats!AF:AF,PlayerStats!E:E),"")</f>
        <v>IND</v>
      </c>
      <c r="B57" s="37" t="str">
        <f>Bets!A57</f>
        <v>Tyrese Haliburton</v>
      </c>
      <c r="C57">
        <f>IFERROR(_xlfn.XLOOKUP(B57,PlayerStats!$AF:$AF,PlayerStats!$AD:$AD),"")</f>
        <v>20.6</v>
      </c>
      <c r="D57">
        <f>IFERROR(VALUE(SUBSTITUTE(SUBSTITUTE(_xlfn.XLOOKUP(B57,Bets!$A:$A,Bets!$B:$B),"O",""),"U","")),"")</f>
        <v>19.5</v>
      </c>
      <c r="E57" s="41">
        <f t="shared" si="0"/>
        <v>0.56756756756756754</v>
      </c>
      <c r="F57" s="41">
        <f t="shared" si="1"/>
        <v>0.43243243243243246</v>
      </c>
      <c r="G57">
        <f>IFERROR(COUNTIFS(PlayerInfo!$G:$G,$B57,PlayerInfo!$B:$B,"&gt;"&amp;D57),"")</f>
        <v>21</v>
      </c>
      <c r="H57">
        <f>IFERROR(COUNTIFS(PlayerInfo!$G:$G,$B57,PlayerInfo!$B:$B,"&lt;"&amp;D57),"")</f>
        <v>16</v>
      </c>
      <c r="I57">
        <f>IFERROR(_xlfn.XLOOKUP(B57,PlayerStats!$AF:$AF,PlayerStats!$X:$X),"")</f>
        <v>4</v>
      </c>
      <c r="J57">
        <f>IFERROR(VALUE(SUBSTITUTE(SUBSTITUTE(_xlfn.XLOOKUP(B57,Bets!$D:$D,Bets!$E:$E),"O",""),"U","")),"")</f>
        <v>3.5</v>
      </c>
      <c r="K57" s="41">
        <f t="shared" si="2"/>
        <v>0.56756756756756754</v>
      </c>
      <c r="L57" s="41">
        <f t="shared" si="3"/>
        <v>0.43243243243243246</v>
      </c>
      <c r="M57">
        <f>IFERROR(COUNTIFS(PlayerInfo!$G:$G,$B57,PlayerInfo!$C:$C,"&gt;"&amp;J57),"")</f>
        <v>21</v>
      </c>
      <c r="N57">
        <f>IFERROR(COUNTIFS(PlayerInfo!$G:$G,$B57,PlayerInfo!$C:$C,"&lt;"&amp;J57),"")</f>
        <v>16</v>
      </c>
      <c r="O57">
        <f>IFERROR(_xlfn.XLOOKUP(B57,PlayerStats!$AF:$AF,PlayerStats!$Y:$Y),"")</f>
        <v>10.199999999999999</v>
      </c>
      <c r="P57">
        <f>IFERROR(VALUE(SUBSTITUTE(SUBSTITUTE(_xlfn.XLOOKUP(B57,Bets!$G:$G,Bets!$H:$H),"O",""),"U","")),"")</f>
        <v>9.5</v>
      </c>
      <c r="Q57" s="41">
        <f t="shared" si="4"/>
        <v>0.59459459459459463</v>
      </c>
      <c r="R57" s="41">
        <f t="shared" si="5"/>
        <v>0.40540540540540543</v>
      </c>
      <c r="S57">
        <f>IFERROR(COUNTIFS(PlayerInfo!$G:$G,$B57,PlayerInfo!$D:$D,"&gt;"&amp;P57),"")</f>
        <v>22</v>
      </c>
      <c r="T57">
        <f>IFERROR(COUNTIFS(PlayerInfo!$G:$G,$B57,PlayerInfo!$D:$D,"&lt;"&amp;P57),"")</f>
        <v>15</v>
      </c>
      <c r="U57">
        <f>IFERROR(_xlfn.XLOOKUP(B57,PlayerStats!$AF:$AF,PlayerStats!$L:$L),"")</f>
        <v>3</v>
      </c>
      <c r="V57">
        <f>IFERROR(VALUE(SUBSTITUTE(SUBSTITUTE(_xlfn.XLOOKUP(B57,Bets!$J:$J,Bets!$K:$K),"O",""),"U","")),"")</f>
        <v>9.5</v>
      </c>
      <c r="W57" s="41">
        <f t="shared" si="6"/>
        <v>2.7027027027027029E-2</v>
      </c>
      <c r="X57" s="41">
        <f t="shared" si="7"/>
        <v>0.97297297297297303</v>
      </c>
      <c r="Y57">
        <f>IFERROR(COUNTIFS(PlayerInfo!$G:$G,$B57,PlayerInfo!$E:$E,"&gt;"&amp;V57),"")</f>
        <v>1</v>
      </c>
      <c r="Z57">
        <f>IFERROR(COUNTIFS(PlayerInfo!$G:$G,$B57,PlayerInfo!$E:$E,"&lt;"&amp;V57),"")</f>
        <v>36</v>
      </c>
    </row>
    <row r="58" spans="1:26" x14ac:dyDescent="0.2">
      <c r="A58" s="37" t="str">
        <f>IFERROR(_xlfn.XLOOKUP(B58,PlayerStats!AF:AF,PlayerStats!E:E),"")</f>
        <v>IND</v>
      </c>
      <c r="B58" s="37" t="str">
        <f>Bets!A58</f>
        <v>Buddy Hield</v>
      </c>
      <c r="C58">
        <f>IFERROR(_xlfn.XLOOKUP(B58,PlayerStats!$AF:$AF,PlayerStats!$AD:$AD),"")</f>
        <v>18.100000000000001</v>
      </c>
      <c r="D58">
        <f>IFERROR(VALUE(SUBSTITUTE(SUBSTITUTE(_xlfn.XLOOKUP(B58,Bets!$A:$A,Bets!$B:$B),"O",""),"U","")),"")</f>
        <v>18.5</v>
      </c>
      <c r="E58" s="41">
        <f t="shared" si="0"/>
        <v>0.46153846153846156</v>
      </c>
      <c r="F58" s="41">
        <f t="shared" si="1"/>
        <v>0.53846153846153844</v>
      </c>
      <c r="G58">
        <f>IFERROR(COUNTIFS(PlayerInfo!$G:$G,$B58,PlayerInfo!$B:$B,"&gt;"&amp;D58),"")</f>
        <v>18</v>
      </c>
      <c r="H58">
        <f>IFERROR(COUNTIFS(PlayerInfo!$G:$G,$B58,PlayerInfo!$B:$B,"&lt;"&amp;D58),"")</f>
        <v>21</v>
      </c>
      <c r="I58">
        <f>IFERROR(_xlfn.XLOOKUP(B58,PlayerStats!$AF:$AF,PlayerStats!$X:$X),"")</f>
        <v>4.9000000000000004</v>
      </c>
      <c r="J58">
        <f>IFERROR(VALUE(SUBSTITUTE(SUBSTITUTE(_xlfn.XLOOKUP(B58,Bets!$D:$D,Bets!$E:$E),"O",""),"U","")),"")</f>
        <v>4.5</v>
      </c>
      <c r="K58" s="41">
        <f t="shared" si="2"/>
        <v>0.48717948717948717</v>
      </c>
      <c r="L58" s="41">
        <f t="shared" si="3"/>
        <v>0.51282051282051277</v>
      </c>
      <c r="M58">
        <f>IFERROR(COUNTIFS(PlayerInfo!$G:$G,$B58,PlayerInfo!$C:$C,"&gt;"&amp;J58),"")</f>
        <v>19</v>
      </c>
      <c r="N58">
        <f>IFERROR(COUNTIFS(PlayerInfo!$G:$G,$B58,PlayerInfo!$C:$C,"&lt;"&amp;J58),"")</f>
        <v>20</v>
      </c>
      <c r="O58">
        <f>IFERROR(_xlfn.XLOOKUP(B58,PlayerStats!$AF:$AF,PlayerStats!$Y:$Y),"")</f>
        <v>2.7</v>
      </c>
      <c r="P58">
        <f>IFERROR(VALUE(SUBSTITUTE(SUBSTITUTE(_xlfn.XLOOKUP(B58,Bets!$G:$G,Bets!$H:$H),"O",""),"U","")),"")</f>
        <v>2.5</v>
      </c>
      <c r="Q58" s="41">
        <f t="shared" si="4"/>
        <v>0.46153846153846156</v>
      </c>
      <c r="R58" s="41">
        <f t="shared" si="5"/>
        <v>0.53846153846153844</v>
      </c>
      <c r="S58">
        <f>IFERROR(COUNTIFS(PlayerInfo!$G:$G,$B58,PlayerInfo!$D:$D,"&gt;"&amp;P58),"")</f>
        <v>18</v>
      </c>
      <c r="T58">
        <f>IFERROR(COUNTIFS(PlayerInfo!$G:$G,$B58,PlayerInfo!$D:$D,"&lt;"&amp;P58),"")</f>
        <v>21</v>
      </c>
      <c r="U58">
        <f>IFERROR(_xlfn.XLOOKUP(B58,PlayerStats!$AF:$AF,PlayerStats!$L:$L),"")</f>
        <v>3.9</v>
      </c>
      <c r="V58">
        <f>IFERROR(VALUE(SUBSTITUTE(SUBSTITUTE(_xlfn.XLOOKUP(B58,Bets!$J:$J,Bets!$K:$K),"O",""),"U","")),"")</f>
        <v>2.5</v>
      </c>
      <c r="W58" s="41">
        <f t="shared" si="6"/>
        <v>0.82051282051282048</v>
      </c>
      <c r="X58" s="41">
        <f t="shared" si="7"/>
        <v>0.17948717948717949</v>
      </c>
      <c r="Y58">
        <f>IFERROR(COUNTIFS(PlayerInfo!$G:$G,$B58,PlayerInfo!$E:$E,"&gt;"&amp;V58),"")</f>
        <v>32</v>
      </c>
      <c r="Z58">
        <f>IFERROR(COUNTIFS(PlayerInfo!$G:$G,$B58,PlayerInfo!$E:$E,"&lt;"&amp;V58),"")</f>
        <v>7</v>
      </c>
    </row>
    <row r="59" spans="1:26" x14ac:dyDescent="0.2">
      <c r="A59" s="37" t="str">
        <f>IFERROR(_xlfn.XLOOKUP(B59,PlayerStats!AF:AF,PlayerStats!E:E),"")</f>
        <v>IND</v>
      </c>
      <c r="B59" s="37" t="str">
        <f>Bets!A59</f>
        <v>Myles Turner</v>
      </c>
      <c r="C59">
        <f>IFERROR(_xlfn.XLOOKUP(B59,PlayerStats!$AF:$AF,PlayerStats!$AD:$AD),"")</f>
        <v>16.7</v>
      </c>
      <c r="D59">
        <f>IFERROR(VALUE(SUBSTITUTE(SUBSTITUTE(_xlfn.XLOOKUP(B59,Bets!$A:$A,Bets!$B:$B),"O",""),"U","")),"")</f>
        <v>15.5</v>
      </c>
      <c r="E59" s="41">
        <f t="shared" si="0"/>
        <v>0.51515151515151514</v>
      </c>
      <c r="F59" s="41">
        <f t="shared" si="1"/>
        <v>0.48484848484848486</v>
      </c>
      <c r="G59">
        <f>IFERROR(COUNTIFS(PlayerInfo!$G:$G,$B59,PlayerInfo!$B:$B,"&gt;"&amp;D59),"")</f>
        <v>17</v>
      </c>
      <c r="H59">
        <f>IFERROR(COUNTIFS(PlayerInfo!$G:$G,$B59,PlayerInfo!$B:$B,"&lt;"&amp;D59),"")</f>
        <v>16</v>
      </c>
      <c r="I59">
        <f>IFERROR(_xlfn.XLOOKUP(B59,PlayerStats!$AF:$AF,PlayerStats!$X:$X),"")</f>
        <v>7.9</v>
      </c>
      <c r="J59">
        <f>IFERROR(VALUE(SUBSTITUTE(SUBSTITUTE(_xlfn.XLOOKUP(B59,Bets!$D:$D,Bets!$E:$E),"O",""),"U","")),"")</f>
        <v>8.5</v>
      </c>
      <c r="K59" s="41">
        <f t="shared" si="2"/>
        <v>0.39393939393939392</v>
      </c>
      <c r="L59" s="41">
        <f t="shared" si="3"/>
        <v>0.60606060606060608</v>
      </c>
      <c r="M59">
        <f>IFERROR(COUNTIFS(PlayerInfo!$G:$G,$B59,PlayerInfo!$C:$C,"&gt;"&amp;J59),"")</f>
        <v>13</v>
      </c>
      <c r="N59">
        <f>IFERROR(COUNTIFS(PlayerInfo!$G:$G,$B59,PlayerInfo!$C:$C,"&lt;"&amp;J59),"")</f>
        <v>20</v>
      </c>
      <c r="O59">
        <f>IFERROR(_xlfn.XLOOKUP(B59,PlayerStats!$AF:$AF,PlayerStats!$Y:$Y),"")</f>
        <v>1.5</v>
      </c>
      <c r="P59" t="str">
        <f>IFERROR(VALUE(SUBSTITUTE(SUBSTITUTE(_xlfn.XLOOKUP(B59,Bets!$G:$G,Bets!$H:$H),"O",""),"U","")),"")</f>
        <v/>
      </c>
      <c r="Q59" s="41" t="str">
        <f t="shared" si="4"/>
        <v/>
      </c>
      <c r="R59" s="41" t="str">
        <f t="shared" si="5"/>
        <v/>
      </c>
      <c r="S59">
        <f>IFERROR(COUNTIFS(PlayerInfo!$G:$G,$B59,PlayerInfo!$D:$D,"&gt;"&amp;P59),"")</f>
        <v>0</v>
      </c>
      <c r="T59">
        <f>IFERROR(COUNTIFS(PlayerInfo!$G:$G,$B59,PlayerInfo!$D:$D,"&lt;"&amp;P59),"")</f>
        <v>0</v>
      </c>
      <c r="U59">
        <f>IFERROR(_xlfn.XLOOKUP(B59,PlayerStats!$AF:$AF,PlayerStats!$L:$L),"")</f>
        <v>1.5</v>
      </c>
      <c r="V59" t="str">
        <f>IFERROR(VALUE(SUBSTITUTE(SUBSTITUTE(_xlfn.XLOOKUP(B59,Bets!$J:$J,Bets!$K:$K),"O",""),"U","")),"")</f>
        <v/>
      </c>
      <c r="W59" s="41" t="str">
        <f t="shared" si="6"/>
        <v/>
      </c>
      <c r="X59" s="41" t="str">
        <f t="shared" si="7"/>
        <v/>
      </c>
      <c r="Y59">
        <f>IFERROR(COUNTIFS(PlayerInfo!$G:$G,$B59,PlayerInfo!$E:$E,"&gt;"&amp;V59),"")</f>
        <v>0</v>
      </c>
      <c r="Z59">
        <f>IFERROR(COUNTIFS(PlayerInfo!$G:$G,$B59,PlayerInfo!$E:$E,"&lt;"&amp;V59),"")</f>
        <v>0</v>
      </c>
    </row>
    <row r="60" spans="1:26" x14ac:dyDescent="0.2">
      <c r="A60" s="37" t="str">
        <f>IFERROR(_xlfn.XLOOKUP(B60,PlayerStats!AF:AF,PlayerStats!E:E),"")</f>
        <v>IND</v>
      </c>
      <c r="B60" s="37" t="str">
        <f>Bets!A60</f>
        <v>Aaron Nesmith</v>
      </c>
      <c r="C60">
        <f>IFERROR(_xlfn.XLOOKUP(B60,PlayerStats!$AF:$AF,PlayerStats!$AD:$AD),"")</f>
        <v>9.5</v>
      </c>
      <c r="D60">
        <f>IFERROR(VALUE(SUBSTITUTE(SUBSTITUTE(_xlfn.XLOOKUP(B60,Bets!$A:$A,Bets!$B:$B),"O",""),"U","")),"")</f>
        <v>11.5</v>
      </c>
      <c r="E60" s="41">
        <f t="shared" si="0"/>
        <v>0.29411764705882354</v>
      </c>
      <c r="F60" s="41">
        <f t="shared" si="1"/>
        <v>0.70588235294117652</v>
      </c>
      <c r="G60">
        <f>IFERROR(COUNTIFS(PlayerInfo!$G:$G,$B60,PlayerInfo!$B:$B,"&gt;"&amp;D60),"")</f>
        <v>10</v>
      </c>
      <c r="H60">
        <f>IFERROR(COUNTIFS(PlayerInfo!$G:$G,$B60,PlayerInfo!$B:$B,"&lt;"&amp;D60),"")</f>
        <v>24</v>
      </c>
      <c r="I60">
        <f>IFERROR(_xlfn.XLOOKUP(B60,PlayerStats!$AF:$AF,PlayerStats!$X:$X),"")</f>
        <v>3.7</v>
      </c>
      <c r="J60">
        <f>IFERROR(VALUE(SUBSTITUTE(SUBSTITUTE(_xlfn.XLOOKUP(B60,Bets!$D:$D,Bets!$E:$E),"O",""),"U","")),"")</f>
        <v>4.5</v>
      </c>
      <c r="K60" s="41">
        <f t="shared" si="2"/>
        <v>0.26470588235294118</v>
      </c>
      <c r="L60" s="41">
        <f t="shared" si="3"/>
        <v>0.73529411764705888</v>
      </c>
      <c r="M60">
        <f>IFERROR(COUNTIFS(PlayerInfo!$G:$G,$B60,PlayerInfo!$C:$C,"&gt;"&amp;J60),"")</f>
        <v>9</v>
      </c>
      <c r="N60">
        <f>IFERROR(COUNTIFS(PlayerInfo!$G:$G,$B60,PlayerInfo!$C:$C,"&lt;"&amp;J60),"")</f>
        <v>25</v>
      </c>
      <c r="O60">
        <f>IFERROR(_xlfn.XLOOKUP(B60,PlayerStats!$AF:$AF,PlayerStats!$Y:$Y),"")</f>
        <v>1.3</v>
      </c>
      <c r="P60" t="str">
        <f>IFERROR(VALUE(SUBSTITUTE(SUBSTITUTE(_xlfn.XLOOKUP(B60,Bets!$G:$G,Bets!$H:$H),"O",""),"U","")),"")</f>
        <v/>
      </c>
      <c r="Q60" s="41" t="str">
        <f t="shared" si="4"/>
        <v/>
      </c>
      <c r="R60" s="41" t="str">
        <f t="shared" si="5"/>
        <v/>
      </c>
      <c r="S60">
        <f>IFERROR(COUNTIFS(PlayerInfo!$G:$G,$B60,PlayerInfo!$D:$D,"&gt;"&amp;P60),"")</f>
        <v>0</v>
      </c>
      <c r="T60">
        <f>IFERROR(COUNTIFS(PlayerInfo!$G:$G,$B60,PlayerInfo!$D:$D,"&lt;"&amp;P60),"")</f>
        <v>0</v>
      </c>
      <c r="U60">
        <f>IFERROR(_xlfn.XLOOKUP(B60,PlayerStats!$AF:$AF,PlayerStats!$L:$L),"")</f>
        <v>1.5</v>
      </c>
      <c r="V60" t="str">
        <f>IFERROR(VALUE(SUBSTITUTE(SUBSTITUTE(_xlfn.XLOOKUP(B60,Bets!$J:$J,Bets!$K:$K),"O",""),"U","")),"")</f>
        <v/>
      </c>
      <c r="W60" s="41" t="str">
        <f t="shared" si="6"/>
        <v/>
      </c>
      <c r="X60" s="41" t="str">
        <f t="shared" si="7"/>
        <v/>
      </c>
      <c r="Y60">
        <f>IFERROR(COUNTIFS(PlayerInfo!$G:$G,$B60,PlayerInfo!$E:$E,"&gt;"&amp;V60),"")</f>
        <v>0</v>
      </c>
      <c r="Z60">
        <f>IFERROR(COUNTIFS(PlayerInfo!$G:$G,$B60,PlayerInfo!$E:$E,"&lt;"&amp;V60),"")</f>
        <v>0</v>
      </c>
    </row>
    <row r="61" spans="1:26" x14ac:dyDescent="0.2">
      <c r="A61" s="37" t="str">
        <f>IFERROR(_xlfn.XLOOKUP(B61,PlayerStats!AF:AF,PlayerStats!E:E),"")</f>
        <v>IND</v>
      </c>
      <c r="B61" s="37" t="str">
        <f>Bets!A61</f>
        <v>Andrew Nembhard</v>
      </c>
      <c r="C61">
        <f>IFERROR(_xlfn.XLOOKUP(B61,PlayerStats!$AF:$AF,PlayerStats!$AD:$AD),"")</f>
        <v>8.1</v>
      </c>
      <c r="D61">
        <f>IFERROR(VALUE(SUBSTITUTE(SUBSTITUTE(_xlfn.XLOOKUP(B61,Bets!$A:$A,Bets!$B:$B),"O",""),"U","")),"")</f>
        <v>7.5</v>
      </c>
      <c r="E61" s="41">
        <f t="shared" si="0"/>
        <v>0.47058823529411764</v>
      </c>
      <c r="F61" s="41">
        <f t="shared" si="1"/>
        <v>0.52941176470588236</v>
      </c>
      <c r="G61">
        <f>IFERROR(COUNTIFS(PlayerInfo!$G:$G,$B61,PlayerInfo!$B:$B,"&gt;"&amp;D61),"")</f>
        <v>16</v>
      </c>
      <c r="H61">
        <f>IFERROR(COUNTIFS(PlayerInfo!$G:$G,$B61,PlayerInfo!$B:$B,"&lt;"&amp;D61),"")</f>
        <v>18</v>
      </c>
      <c r="I61">
        <f>IFERROR(_xlfn.XLOOKUP(B61,PlayerStats!$AF:$AF,PlayerStats!$X:$X),"")</f>
        <v>3.1</v>
      </c>
      <c r="J61">
        <f>IFERROR(VALUE(SUBSTITUTE(SUBSTITUTE(_xlfn.XLOOKUP(B61,Bets!$D:$D,Bets!$E:$E),"O",""),"U","")),"")</f>
        <v>3.5</v>
      </c>
      <c r="K61" s="41">
        <f t="shared" si="2"/>
        <v>0.35294117647058826</v>
      </c>
      <c r="L61" s="41">
        <f t="shared" si="3"/>
        <v>0.6470588235294118</v>
      </c>
      <c r="M61">
        <f>IFERROR(COUNTIFS(PlayerInfo!$G:$G,$B61,PlayerInfo!$C:$C,"&gt;"&amp;J61),"")</f>
        <v>12</v>
      </c>
      <c r="N61">
        <f>IFERROR(COUNTIFS(PlayerInfo!$G:$G,$B61,PlayerInfo!$C:$C,"&lt;"&amp;J61),"")</f>
        <v>22</v>
      </c>
      <c r="O61">
        <f>IFERROR(_xlfn.XLOOKUP(B61,PlayerStats!$AF:$AF,PlayerStats!$Y:$Y),"")</f>
        <v>3.7</v>
      </c>
      <c r="P61">
        <f>IFERROR(VALUE(SUBSTITUTE(SUBSTITUTE(_xlfn.XLOOKUP(B61,Bets!$G:$G,Bets!$H:$H),"O",""),"U","")),"")</f>
        <v>3.5</v>
      </c>
      <c r="Q61" s="41">
        <f t="shared" si="4"/>
        <v>0.44117647058823528</v>
      </c>
      <c r="R61" s="41">
        <f t="shared" si="5"/>
        <v>0.55882352941176472</v>
      </c>
      <c r="S61">
        <f>IFERROR(COUNTIFS(PlayerInfo!$G:$G,$B61,PlayerInfo!$D:$D,"&gt;"&amp;P61),"")</f>
        <v>15</v>
      </c>
      <c r="T61">
        <f>IFERROR(COUNTIFS(PlayerInfo!$G:$G,$B61,PlayerInfo!$D:$D,"&lt;"&amp;P61),"")</f>
        <v>19</v>
      </c>
      <c r="U61">
        <f>IFERROR(_xlfn.XLOOKUP(B61,PlayerStats!$AF:$AF,PlayerStats!$L:$L),"")</f>
        <v>1.3</v>
      </c>
      <c r="V61">
        <f>IFERROR(VALUE(SUBSTITUTE(SUBSTITUTE(_xlfn.XLOOKUP(B61,Bets!$J:$J,Bets!$K:$K),"O",""),"U","")),"")</f>
        <v>3.5</v>
      </c>
      <c r="W61" s="41">
        <f t="shared" si="6"/>
        <v>5.8823529411764705E-2</v>
      </c>
      <c r="X61" s="41">
        <f t="shared" si="7"/>
        <v>0.94117647058823528</v>
      </c>
      <c r="Y61">
        <f>IFERROR(COUNTIFS(PlayerInfo!$G:$G,$B61,PlayerInfo!$E:$E,"&gt;"&amp;V61),"")</f>
        <v>2</v>
      </c>
      <c r="Z61">
        <f>IFERROR(COUNTIFS(PlayerInfo!$G:$G,$B61,PlayerInfo!$E:$E,"&lt;"&amp;V61),"")</f>
        <v>32</v>
      </c>
    </row>
    <row r="62" spans="1:26" x14ac:dyDescent="0.2">
      <c r="A62" s="37" t="str">
        <f>IFERROR(_xlfn.XLOOKUP(B62,PlayerStats!AF:AF,PlayerStats!E:E),"")</f>
        <v>POR</v>
      </c>
      <c r="B62" s="37" t="str">
        <f>Bets!A62</f>
        <v>Damian Lillard</v>
      </c>
      <c r="C62">
        <f>IFERROR(_xlfn.XLOOKUP(B62,PlayerStats!$AF:$AF,PlayerStats!$AD:$AD),"")</f>
        <v>27.4</v>
      </c>
      <c r="D62">
        <f>IFERROR(VALUE(SUBSTITUTE(SUBSTITUTE(_xlfn.XLOOKUP(B62,Bets!$A:$A,Bets!$B:$B),"O",""),"U","")),"")</f>
        <v>29.5</v>
      </c>
      <c r="E62" s="41">
        <f t="shared" si="0"/>
        <v>0.36</v>
      </c>
      <c r="F62" s="41">
        <f t="shared" si="1"/>
        <v>0.64</v>
      </c>
      <c r="G62">
        <f>IFERROR(COUNTIFS(PlayerInfo!$G:$G,$B62,PlayerInfo!$B:$B,"&gt;"&amp;D62),"")</f>
        <v>9</v>
      </c>
      <c r="H62">
        <f>IFERROR(COUNTIFS(PlayerInfo!$G:$G,$B62,PlayerInfo!$B:$B,"&lt;"&amp;D62),"")</f>
        <v>16</v>
      </c>
      <c r="I62">
        <f>IFERROR(_xlfn.XLOOKUP(B62,PlayerStats!$AF:$AF,PlayerStats!$X:$X),"")</f>
        <v>4</v>
      </c>
      <c r="J62">
        <f>IFERROR(VALUE(SUBSTITUTE(SUBSTITUTE(_xlfn.XLOOKUP(B62,Bets!$D:$D,Bets!$E:$E),"O",""),"U","")),"")</f>
        <v>4.5</v>
      </c>
      <c r="K62" s="41">
        <f t="shared" si="2"/>
        <v>0.36</v>
      </c>
      <c r="L62" s="41">
        <f t="shared" si="3"/>
        <v>0.64</v>
      </c>
      <c r="M62">
        <f>IFERROR(COUNTIFS(PlayerInfo!$G:$G,$B62,PlayerInfo!$C:$C,"&gt;"&amp;J62),"")</f>
        <v>9</v>
      </c>
      <c r="N62">
        <f>IFERROR(COUNTIFS(PlayerInfo!$G:$G,$B62,PlayerInfo!$C:$C,"&lt;"&amp;J62),"")</f>
        <v>16</v>
      </c>
      <c r="O62">
        <f>IFERROR(_xlfn.XLOOKUP(B62,PlayerStats!$AF:$AF,PlayerStats!$Y:$Y),"")</f>
        <v>7.2</v>
      </c>
      <c r="P62">
        <f>IFERROR(VALUE(SUBSTITUTE(SUBSTITUTE(_xlfn.XLOOKUP(B62,Bets!$G:$G,Bets!$H:$H),"O",""),"U","")),"")</f>
        <v>7.5</v>
      </c>
      <c r="Q62" s="41">
        <f t="shared" si="4"/>
        <v>0.52</v>
      </c>
      <c r="R62" s="41">
        <f t="shared" si="5"/>
        <v>0.48</v>
      </c>
      <c r="S62">
        <f>IFERROR(COUNTIFS(PlayerInfo!$G:$G,$B62,PlayerInfo!$D:$D,"&gt;"&amp;P62),"")</f>
        <v>13</v>
      </c>
      <c r="T62">
        <f>IFERROR(COUNTIFS(PlayerInfo!$G:$G,$B62,PlayerInfo!$D:$D,"&lt;"&amp;P62),"")</f>
        <v>12</v>
      </c>
      <c r="U62">
        <f>IFERROR(_xlfn.XLOOKUP(B62,PlayerStats!$AF:$AF,PlayerStats!$L:$L),"")</f>
        <v>4.0999999999999996</v>
      </c>
      <c r="V62">
        <f>IFERROR(VALUE(SUBSTITUTE(SUBSTITUTE(_xlfn.XLOOKUP(B62,Bets!$J:$J,Bets!$K:$K),"O",""),"U","")),"")</f>
        <v>7.5</v>
      </c>
      <c r="W62" s="41">
        <f t="shared" si="6"/>
        <v>0.08</v>
      </c>
      <c r="X62" s="41">
        <f t="shared" si="7"/>
        <v>0.92</v>
      </c>
      <c r="Y62">
        <f>IFERROR(COUNTIFS(PlayerInfo!$G:$G,$B62,PlayerInfo!$E:$E,"&gt;"&amp;V62),"")</f>
        <v>2</v>
      </c>
      <c r="Z62">
        <f>IFERROR(COUNTIFS(PlayerInfo!$G:$G,$B62,PlayerInfo!$E:$E,"&lt;"&amp;V62),"")</f>
        <v>23</v>
      </c>
    </row>
    <row r="63" spans="1:26" x14ac:dyDescent="0.2">
      <c r="A63" s="37" t="str">
        <f>IFERROR(_xlfn.XLOOKUP(B63,PlayerStats!AF:AF,PlayerStats!E:E),"")</f>
        <v>POR</v>
      </c>
      <c r="B63" s="37" t="str">
        <f>Bets!A63</f>
        <v>Anfernee Simons</v>
      </c>
      <c r="C63">
        <f>IFERROR(_xlfn.XLOOKUP(B63,PlayerStats!$AF:$AF,PlayerStats!$AD:$AD),"")</f>
        <v>22.4</v>
      </c>
      <c r="D63">
        <f>IFERROR(VALUE(SUBSTITUTE(SUBSTITUTE(_xlfn.XLOOKUP(B63,Bets!$A:$A,Bets!$B:$B),"O",""),"U","")),"")</f>
        <v>21.5</v>
      </c>
      <c r="E63" s="41">
        <f t="shared" si="0"/>
        <v>0.6</v>
      </c>
      <c r="F63" s="41">
        <f t="shared" si="1"/>
        <v>0.4</v>
      </c>
      <c r="G63">
        <f>IFERROR(COUNTIFS(PlayerInfo!$G:$G,$B63,PlayerInfo!$B:$B,"&gt;"&amp;D63),"")</f>
        <v>21</v>
      </c>
      <c r="H63">
        <f>IFERROR(COUNTIFS(PlayerInfo!$G:$G,$B63,PlayerInfo!$B:$B,"&lt;"&amp;D63),"")</f>
        <v>14</v>
      </c>
      <c r="I63">
        <f>IFERROR(_xlfn.XLOOKUP(B63,PlayerStats!$AF:$AF,PlayerStats!$X:$X),"")</f>
        <v>3</v>
      </c>
      <c r="J63">
        <f>IFERROR(VALUE(SUBSTITUTE(SUBSTITUTE(_xlfn.XLOOKUP(B63,Bets!$D:$D,Bets!$E:$E),"O",""),"U","")),"")</f>
        <v>2.5</v>
      </c>
      <c r="K63" s="41">
        <f t="shared" si="2"/>
        <v>0.6</v>
      </c>
      <c r="L63" s="41">
        <f t="shared" si="3"/>
        <v>0.4</v>
      </c>
      <c r="M63">
        <f>IFERROR(COUNTIFS(PlayerInfo!$G:$G,$B63,PlayerInfo!$C:$C,"&gt;"&amp;J63),"")</f>
        <v>21</v>
      </c>
      <c r="N63">
        <f>IFERROR(COUNTIFS(PlayerInfo!$G:$G,$B63,PlayerInfo!$C:$C,"&lt;"&amp;J63),"")</f>
        <v>14</v>
      </c>
      <c r="O63">
        <f>IFERROR(_xlfn.XLOOKUP(B63,PlayerStats!$AF:$AF,PlayerStats!$Y:$Y),"")</f>
        <v>4</v>
      </c>
      <c r="P63">
        <f>IFERROR(VALUE(SUBSTITUTE(SUBSTITUTE(_xlfn.XLOOKUP(B63,Bets!$G:$G,Bets!$H:$H),"O",""),"U","")),"")</f>
        <v>3.5</v>
      </c>
      <c r="Q63" s="41">
        <f t="shared" si="4"/>
        <v>0.54285714285714282</v>
      </c>
      <c r="R63" s="41">
        <f t="shared" si="5"/>
        <v>0.45714285714285713</v>
      </c>
      <c r="S63">
        <f>IFERROR(COUNTIFS(PlayerInfo!$G:$G,$B63,PlayerInfo!$D:$D,"&gt;"&amp;P63),"")</f>
        <v>19</v>
      </c>
      <c r="T63">
        <f>IFERROR(COUNTIFS(PlayerInfo!$G:$G,$B63,PlayerInfo!$D:$D,"&lt;"&amp;P63),"")</f>
        <v>16</v>
      </c>
      <c r="U63">
        <f>IFERROR(_xlfn.XLOOKUP(B63,PlayerStats!$AF:$AF,PlayerStats!$L:$L),"")</f>
        <v>3.8</v>
      </c>
      <c r="V63">
        <f>IFERROR(VALUE(SUBSTITUTE(SUBSTITUTE(_xlfn.XLOOKUP(B63,Bets!$J:$J,Bets!$K:$K),"O",""),"U","")),"")</f>
        <v>3.5</v>
      </c>
      <c r="W63" s="41">
        <f t="shared" si="6"/>
        <v>0.62857142857142856</v>
      </c>
      <c r="X63" s="41">
        <f t="shared" si="7"/>
        <v>0.37142857142857144</v>
      </c>
      <c r="Y63">
        <f>IFERROR(COUNTIFS(PlayerInfo!$G:$G,$B63,PlayerInfo!$E:$E,"&gt;"&amp;V63),"")</f>
        <v>22</v>
      </c>
      <c r="Z63">
        <f>IFERROR(COUNTIFS(PlayerInfo!$G:$G,$B63,PlayerInfo!$E:$E,"&lt;"&amp;V63),"")</f>
        <v>13</v>
      </c>
    </row>
    <row r="64" spans="1:26" x14ac:dyDescent="0.2">
      <c r="A64" s="37" t="str">
        <f>IFERROR(_xlfn.XLOOKUP(B64,PlayerStats!AF:AF,PlayerStats!E:E),"")</f>
        <v>POR</v>
      </c>
      <c r="B64" s="37" t="str">
        <f>Bets!A64</f>
        <v>Jusuf Nurkic</v>
      </c>
      <c r="C64">
        <f>IFERROR(_xlfn.XLOOKUP(B64,PlayerStats!$AF:$AF,PlayerStats!$AD:$AD),"")</f>
        <v>14.3</v>
      </c>
      <c r="D64">
        <f>IFERROR(VALUE(SUBSTITUTE(SUBSTITUTE(_xlfn.XLOOKUP(B64,Bets!$A:$A,Bets!$B:$B),"O",""),"U","")),"")</f>
        <v>13.5</v>
      </c>
      <c r="E64" s="41" t="str">
        <f t="shared" si="0"/>
        <v/>
      </c>
      <c r="F64" s="41" t="str">
        <f t="shared" si="1"/>
        <v/>
      </c>
      <c r="G64">
        <f>IFERROR(COUNTIFS(PlayerInfo!$G:$G,$B64,PlayerInfo!$B:$B,"&gt;"&amp;D64),"")</f>
        <v>0</v>
      </c>
      <c r="H64">
        <f>IFERROR(COUNTIFS(PlayerInfo!$G:$G,$B64,PlayerInfo!$B:$B,"&lt;"&amp;D64),"")</f>
        <v>0</v>
      </c>
      <c r="I64">
        <f>IFERROR(_xlfn.XLOOKUP(B64,PlayerStats!$AF:$AF,PlayerStats!$X:$X),"")</f>
        <v>9.6</v>
      </c>
      <c r="J64">
        <f>IFERROR(VALUE(SUBSTITUTE(SUBSTITUTE(_xlfn.XLOOKUP(B64,Bets!$D:$D,Bets!$E:$E),"O",""),"U","")),"")</f>
        <v>9.5</v>
      </c>
      <c r="K64" s="41" t="str">
        <f t="shared" si="2"/>
        <v/>
      </c>
      <c r="L64" s="41" t="str">
        <f t="shared" si="3"/>
        <v/>
      </c>
      <c r="M64">
        <f>IFERROR(COUNTIFS(PlayerInfo!$G:$G,$B64,PlayerInfo!$C:$C,"&gt;"&amp;J64),"")</f>
        <v>0</v>
      </c>
      <c r="N64">
        <f>IFERROR(COUNTIFS(PlayerInfo!$G:$G,$B64,PlayerInfo!$C:$C,"&lt;"&amp;J64),"")</f>
        <v>0</v>
      </c>
      <c r="O64">
        <f>IFERROR(_xlfn.XLOOKUP(B64,PlayerStats!$AF:$AF,PlayerStats!$Y:$Y),"")</f>
        <v>2.9</v>
      </c>
      <c r="P64">
        <f>IFERROR(VALUE(SUBSTITUTE(SUBSTITUTE(_xlfn.XLOOKUP(B64,Bets!$G:$G,Bets!$H:$H),"O",""),"U","")),"")</f>
        <v>2.5</v>
      </c>
      <c r="Q64" s="41" t="str">
        <f t="shared" si="4"/>
        <v/>
      </c>
      <c r="R64" s="41" t="str">
        <f t="shared" si="5"/>
        <v/>
      </c>
      <c r="S64">
        <f>IFERROR(COUNTIFS(PlayerInfo!$G:$G,$B64,PlayerInfo!$D:$D,"&gt;"&amp;P64),"")</f>
        <v>0</v>
      </c>
      <c r="T64">
        <f>IFERROR(COUNTIFS(PlayerInfo!$G:$G,$B64,PlayerInfo!$D:$D,"&lt;"&amp;P64),"")</f>
        <v>0</v>
      </c>
      <c r="U64">
        <f>IFERROR(_xlfn.XLOOKUP(B64,PlayerStats!$AF:$AF,PlayerStats!$L:$L),"")</f>
        <v>0.8</v>
      </c>
      <c r="V64">
        <f>IFERROR(VALUE(SUBSTITUTE(SUBSTITUTE(_xlfn.XLOOKUP(B64,Bets!$J:$J,Bets!$K:$K),"O",""),"U","")),"")</f>
        <v>2.5</v>
      </c>
      <c r="W64" s="41" t="str">
        <f t="shared" si="6"/>
        <v/>
      </c>
      <c r="X64" s="41" t="str">
        <f t="shared" si="7"/>
        <v/>
      </c>
      <c r="Y64">
        <f>IFERROR(COUNTIFS(PlayerInfo!$G:$G,$B64,PlayerInfo!$E:$E,"&gt;"&amp;V64),"")</f>
        <v>0</v>
      </c>
      <c r="Z64">
        <f>IFERROR(COUNTIFS(PlayerInfo!$G:$G,$B64,PlayerInfo!$E:$E,"&lt;"&amp;V64),"")</f>
        <v>0</v>
      </c>
    </row>
    <row r="65" spans="1:26" x14ac:dyDescent="0.2">
      <c r="A65" s="37" t="str">
        <f>IFERROR(_xlfn.XLOOKUP(B65,PlayerStats!AF:AF,PlayerStats!E:E),"")</f>
        <v>IND</v>
      </c>
      <c r="B65" s="37" t="str">
        <f>Bets!A65</f>
        <v>Tyrese Haliburton</v>
      </c>
      <c r="C65">
        <f>IFERROR(_xlfn.XLOOKUP(B65,PlayerStats!$AF:$AF,PlayerStats!$AD:$AD),"")</f>
        <v>20.6</v>
      </c>
      <c r="D65">
        <f>IFERROR(VALUE(SUBSTITUTE(SUBSTITUTE(_xlfn.XLOOKUP(B65,Bets!$A:$A,Bets!$B:$B),"O",""),"U","")),"")</f>
        <v>19.5</v>
      </c>
      <c r="E65" s="41">
        <f t="shared" si="0"/>
        <v>0.56756756756756754</v>
      </c>
      <c r="F65" s="41">
        <f t="shared" si="1"/>
        <v>0.43243243243243246</v>
      </c>
      <c r="G65">
        <f>IFERROR(COUNTIFS(PlayerInfo!$G:$G,$B65,PlayerInfo!$B:$B,"&gt;"&amp;D65),"")</f>
        <v>21</v>
      </c>
      <c r="H65">
        <f>IFERROR(COUNTIFS(PlayerInfo!$G:$G,$B65,PlayerInfo!$B:$B,"&lt;"&amp;D65),"")</f>
        <v>16</v>
      </c>
      <c r="I65">
        <f>IFERROR(_xlfn.XLOOKUP(B65,PlayerStats!$AF:$AF,PlayerStats!$X:$X),"")</f>
        <v>4</v>
      </c>
      <c r="J65">
        <f>IFERROR(VALUE(SUBSTITUTE(SUBSTITUTE(_xlfn.XLOOKUP(B65,Bets!$D:$D,Bets!$E:$E),"O",""),"U","")),"")</f>
        <v>3.5</v>
      </c>
      <c r="K65" s="41">
        <f t="shared" si="2"/>
        <v>0.56756756756756754</v>
      </c>
      <c r="L65" s="41">
        <f t="shared" si="3"/>
        <v>0.43243243243243246</v>
      </c>
      <c r="M65">
        <f>IFERROR(COUNTIFS(PlayerInfo!$G:$G,$B65,PlayerInfo!$C:$C,"&gt;"&amp;J65),"")</f>
        <v>21</v>
      </c>
      <c r="N65">
        <f>IFERROR(COUNTIFS(PlayerInfo!$G:$G,$B65,PlayerInfo!$C:$C,"&lt;"&amp;J65),"")</f>
        <v>16</v>
      </c>
      <c r="O65">
        <f>IFERROR(_xlfn.XLOOKUP(B65,PlayerStats!$AF:$AF,PlayerStats!$Y:$Y),"")</f>
        <v>10.199999999999999</v>
      </c>
      <c r="P65">
        <f>IFERROR(VALUE(SUBSTITUTE(SUBSTITUTE(_xlfn.XLOOKUP(B65,Bets!$G:$G,Bets!$H:$H),"O",""),"U","")),"")</f>
        <v>9.5</v>
      </c>
      <c r="Q65" s="41">
        <f t="shared" si="4"/>
        <v>0.59459459459459463</v>
      </c>
      <c r="R65" s="41">
        <f t="shared" si="5"/>
        <v>0.40540540540540543</v>
      </c>
      <c r="S65">
        <f>IFERROR(COUNTIFS(PlayerInfo!$G:$G,$B65,PlayerInfo!$D:$D,"&gt;"&amp;P65),"")</f>
        <v>22</v>
      </c>
      <c r="T65">
        <f>IFERROR(COUNTIFS(PlayerInfo!$G:$G,$B65,PlayerInfo!$D:$D,"&lt;"&amp;P65),"")</f>
        <v>15</v>
      </c>
      <c r="U65">
        <f>IFERROR(_xlfn.XLOOKUP(B65,PlayerStats!$AF:$AF,PlayerStats!$L:$L),"")</f>
        <v>3</v>
      </c>
      <c r="V65">
        <f>IFERROR(VALUE(SUBSTITUTE(SUBSTITUTE(_xlfn.XLOOKUP(B65,Bets!$J:$J,Bets!$K:$K),"O",""),"U","")),"")</f>
        <v>9.5</v>
      </c>
      <c r="W65" s="41">
        <f t="shared" si="6"/>
        <v>2.7027027027027029E-2</v>
      </c>
      <c r="X65" s="41">
        <f t="shared" si="7"/>
        <v>0.97297297297297303</v>
      </c>
      <c r="Y65">
        <f>IFERROR(COUNTIFS(PlayerInfo!$G:$G,$B65,PlayerInfo!$E:$E,"&gt;"&amp;V65),"")</f>
        <v>1</v>
      </c>
      <c r="Z65">
        <f>IFERROR(COUNTIFS(PlayerInfo!$G:$G,$B65,PlayerInfo!$E:$E,"&lt;"&amp;V65),"")</f>
        <v>36</v>
      </c>
    </row>
    <row r="66" spans="1:26" x14ac:dyDescent="0.2">
      <c r="A66" s="37" t="str">
        <f>IFERROR(_xlfn.XLOOKUP(B66,PlayerStats!AF:AF,PlayerStats!E:E),"")</f>
        <v>IND</v>
      </c>
      <c r="B66" s="37" t="str">
        <f>Bets!A66</f>
        <v>Buddy Hield</v>
      </c>
      <c r="C66">
        <f>IFERROR(_xlfn.XLOOKUP(B66,PlayerStats!$AF:$AF,PlayerStats!$AD:$AD),"")</f>
        <v>18.100000000000001</v>
      </c>
      <c r="D66">
        <f>IFERROR(VALUE(SUBSTITUTE(SUBSTITUTE(_xlfn.XLOOKUP(B66,Bets!$A:$A,Bets!$B:$B),"O",""),"U","")),"")</f>
        <v>18.5</v>
      </c>
      <c r="E66" s="41">
        <f t="shared" si="0"/>
        <v>0.46153846153846156</v>
      </c>
      <c r="F66" s="41">
        <f t="shared" si="1"/>
        <v>0.53846153846153844</v>
      </c>
      <c r="G66">
        <f>IFERROR(COUNTIFS(PlayerInfo!$G:$G,$B66,PlayerInfo!$B:$B,"&gt;"&amp;D66),"")</f>
        <v>18</v>
      </c>
      <c r="H66">
        <f>IFERROR(COUNTIFS(PlayerInfo!$G:$G,$B66,PlayerInfo!$B:$B,"&lt;"&amp;D66),"")</f>
        <v>21</v>
      </c>
      <c r="I66">
        <f>IFERROR(_xlfn.XLOOKUP(B66,PlayerStats!$AF:$AF,PlayerStats!$X:$X),"")</f>
        <v>4.9000000000000004</v>
      </c>
      <c r="J66">
        <f>IFERROR(VALUE(SUBSTITUTE(SUBSTITUTE(_xlfn.XLOOKUP(B66,Bets!$D:$D,Bets!$E:$E),"O",""),"U","")),"")</f>
        <v>4.5</v>
      </c>
      <c r="K66" s="41">
        <f t="shared" si="2"/>
        <v>0.48717948717948717</v>
      </c>
      <c r="L66" s="41">
        <f t="shared" si="3"/>
        <v>0.51282051282051277</v>
      </c>
      <c r="M66">
        <f>IFERROR(COUNTIFS(PlayerInfo!$G:$G,$B66,PlayerInfo!$C:$C,"&gt;"&amp;J66),"")</f>
        <v>19</v>
      </c>
      <c r="N66">
        <f>IFERROR(COUNTIFS(PlayerInfo!$G:$G,$B66,PlayerInfo!$C:$C,"&lt;"&amp;J66),"")</f>
        <v>20</v>
      </c>
      <c r="O66">
        <f>IFERROR(_xlfn.XLOOKUP(B66,PlayerStats!$AF:$AF,PlayerStats!$Y:$Y),"")</f>
        <v>2.7</v>
      </c>
      <c r="P66">
        <f>IFERROR(VALUE(SUBSTITUTE(SUBSTITUTE(_xlfn.XLOOKUP(B66,Bets!$G:$G,Bets!$H:$H),"O",""),"U","")),"")</f>
        <v>2.5</v>
      </c>
      <c r="Q66" s="41">
        <f t="shared" si="4"/>
        <v>0.46153846153846156</v>
      </c>
      <c r="R66" s="41">
        <f t="shared" si="5"/>
        <v>0.53846153846153844</v>
      </c>
      <c r="S66">
        <f>IFERROR(COUNTIFS(PlayerInfo!$G:$G,$B66,PlayerInfo!$D:$D,"&gt;"&amp;P66),"")</f>
        <v>18</v>
      </c>
      <c r="T66">
        <f>IFERROR(COUNTIFS(PlayerInfo!$G:$G,$B66,PlayerInfo!$D:$D,"&lt;"&amp;P66),"")</f>
        <v>21</v>
      </c>
      <c r="U66">
        <f>IFERROR(_xlfn.XLOOKUP(B66,PlayerStats!$AF:$AF,PlayerStats!$L:$L),"")</f>
        <v>3.9</v>
      </c>
      <c r="V66">
        <f>IFERROR(VALUE(SUBSTITUTE(SUBSTITUTE(_xlfn.XLOOKUP(B66,Bets!$J:$J,Bets!$K:$K),"O",""),"U","")),"")</f>
        <v>2.5</v>
      </c>
      <c r="W66" s="41">
        <f t="shared" si="6"/>
        <v>0.82051282051282048</v>
      </c>
      <c r="X66" s="41">
        <f t="shared" si="7"/>
        <v>0.17948717948717949</v>
      </c>
      <c r="Y66">
        <f>IFERROR(COUNTIFS(PlayerInfo!$G:$G,$B66,PlayerInfo!$E:$E,"&gt;"&amp;V66),"")</f>
        <v>32</v>
      </c>
      <c r="Z66">
        <f>IFERROR(COUNTIFS(PlayerInfo!$G:$G,$B66,PlayerInfo!$E:$E,"&lt;"&amp;V66),"")</f>
        <v>7</v>
      </c>
    </row>
    <row r="67" spans="1:26" x14ac:dyDescent="0.2">
      <c r="A67" s="37" t="str">
        <f>IFERROR(_xlfn.XLOOKUP(B67,PlayerStats!AF:AF,PlayerStats!E:E),"")</f>
        <v>IND</v>
      </c>
      <c r="B67" s="37" t="str">
        <f>Bets!A67</f>
        <v>Myles Turner</v>
      </c>
      <c r="C67">
        <f>IFERROR(_xlfn.XLOOKUP(B67,PlayerStats!$AF:$AF,PlayerStats!$AD:$AD),"")</f>
        <v>16.7</v>
      </c>
      <c r="D67">
        <f>IFERROR(VALUE(SUBSTITUTE(SUBSTITUTE(_xlfn.XLOOKUP(B67,Bets!$A:$A,Bets!$B:$B),"O",""),"U","")),"")</f>
        <v>15.5</v>
      </c>
      <c r="E67" s="41">
        <f t="shared" ref="E67:E84" si="8">IFERROR(G67/(G67+H67),"")</f>
        <v>0.51515151515151514</v>
      </c>
      <c r="F67" s="41">
        <f t="shared" ref="F67:F84" si="9">IFERROR(H67/(G67+H67),"")</f>
        <v>0.48484848484848486</v>
      </c>
      <c r="G67">
        <f>IFERROR(COUNTIFS(PlayerInfo!$G:$G,$B67,PlayerInfo!$B:$B,"&gt;"&amp;D67),"")</f>
        <v>17</v>
      </c>
      <c r="H67">
        <f>IFERROR(COUNTIFS(PlayerInfo!$G:$G,$B67,PlayerInfo!$B:$B,"&lt;"&amp;D67),"")</f>
        <v>16</v>
      </c>
      <c r="I67">
        <f>IFERROR(_xlfn.XLOOKUP(B67,PlayerStats!$AF:$AF,PlayerStats!$X:$X),"")</f>
        <v>7.9</v>
      </c>
      <c r="J67">
        <f>IFERROR(VALUE(SUBSTITUTE(SUBSTITUTE(_xlfn.XLOOKUP(B67,Bets!$D:$D,Bets!$E:$E),"O",""),"U","")),"")</f>
        <v>8.5</v>
      </c>
      <c r="K67" s="41">
        <f t="shared" ref="K67:K84" si="10">IFERROR(M67/(M67+N67),"")</f>
        <v>0.39393939393939392</v>
      </c>
      <c r="L67" s="41">
        <f t="shared" ref="L67:L84" si="11">IFERROR(N67/(M67+N67),"")</f>
        <v>0.60606060606060608</v>
      </c>
      <c r="M67">
        <f>IFERROR(COUNTIFS(PlayerInfo!$G:$G,$B67,PlayerInfo!$C:$C,"&gt;"&amp;J67),"")</f>
        <v>13</v>
      </c>
      <c r="N67">
        <f>IFERROR(COUNTIFS(PlayerInfo!$G:$G,$B67,PlayerInfo!$C:$C,"&lt;"&amp;J67),"")</f>
        <v>20</v>
      </c>
      <c r="O67">
        <f>IFERROR(_xlfn.XLOOKUP(B67,PlayerStats!$AF:$AF,PlayerStats!$Y:$Y),"")</f>
        <v>1.5</v>
      </c>
      <c r="P67" t="str">
        <f>IFERROR(VALUE(SUBSTITUTE(SUBSTITUTE(_xlfn.XLOOKUP(B67,Bets!$G:$G,Bets!$H:$H),"O",""),"U","")),"")</f>
        <v/>
      </c>
      <c r="Q67" s="41" t="str">
        <f t="shared" ref="Q67:Q84" si="12">IFERROR(S67/(S67+T67),"")</f>
        <v/>
      </c>
      <c r="R67" s="41" t="str">
        <f t="shared" ref="R67:R84" si="13">IFERROR(T67/(S67+T67),"")</f>
        <v/>
      </c>
      <c r="S67">
        <f>IFERROR(COUNTIFS(PlayerInfo!$G:$G,$B67,PlayerInfo!$D:$D,"&gt;"&amp;P67),"")</f>
        <v>0</v>
      </c>
      <c r="T67">
        <f>IFERROR(COUNTIFS(PlayerInfo!$G:$G,$B67,PlayerInfo!$D:$D,"&lt;"&amp;P67),"")</f>
        <v>0</v>
      </c>
      <c r="U67">
        <f>IFERROR(_xlfn.XLOOKUP(B67,PlayerStats!$AF:$AF,PlayerStats!$L:$L),"")</f>
        <v>1.5</v>
      </c>
      <c r="V67" t="str">
        <f>IFERROR(VALUE(SUBSTITUTE(SUBSTITUTE(_xlfn.XLOOKUP(B67,Bets!$J:$J,Bets!$K:$K),"O",""),"U","")),"")</f>
        <v/>
      </c>
      <c r="W67" s="41" t="str">
        <f t="shared" ref="W67:W84" si="14">IFERROR(Y67/(Y67+Z67),"")</f>
        <v/>
      </c>
      <c r="X67" s="41" t="str">
        <f t="shared" ref="X67:X84" si="15">IFERROR(Z67/(Y67+Z67),"")</f>
        <v/>
      </c>
      <c r="Y67">
        <f>IFERROR(COUNTIFS(PlayerInfo!$G:$G,$B67,PlayerInfo!$E:$E,"&gt;"&amp;V67),"")</f>
        <v>0</v>
      </c>
      <c r="Z67">
        <f>IFERROR(COUNTIFS(PlayerInfo!$G:$G,$B67,PlayerInfo!$E:$E,"&lt;"&amp;V67),"")</f>
        <v>0</v>
      </c>
    </row>
    <row r="68" spans="1:26" x14ac:dyDescent="0.2">
      <c r="A68" s="37" t="str">
        <f>IFERROR(_xlfn.XLOOKUP(B68,PlayerStats!AF:AF,PlayerStats!E:E),"")</f>
        <v>IND</v>
      </c>
      <c r="B68" s="37" t="str">
        <f>Bets!A68</f>
        <v>Aaron Nesmith</v>
      </c>
      <c r="C68">
        <f>IFERROR(_xlfn.XLOOKUP(B68,PlayerStats!$AF:$AF,PlayerStats!$AD:$AD),"")</f>
        <v>9.5</v>
      </c>
      <c r="D68">
        <f>IFERROR(VALUE(SUBSTITUTE(SUBSTITUTE(_xlfn.XLOOKUP(B68,Bets!$A:$A,Bets!$B:$B),"O",""),"U","")),"")</f>
        <v>11.5</v>
      </c>
      <c r="E68" s="41">
        <f t="shared" si="8"/>
        <v>0.29411764705882354</v>
      </c>
      <c r="F68" s="41">
        <f t="shared" si="9"/>
        <v>0.70588235294117652</v>
      </c>
      <c r="G68">
        <f>IFERROR(COUNTIFS(PlayerInfo!$G:$G,$B68,PlayerInfo!$B:$B,"&gt;"&amp;D68),"")</f>
        <v>10</v>
      </c>
      <c r="H68">
        <f>IFERROR(COUNTIFS(PlayerInfo!$G:$G,$B68,PlayerInfo!$B:$B,"&lt;"&amp;D68),"")</f>
        <v>24</v>
      </c>
      <c r="I68">
        <f>IFERROR(_xlfn.XLOOKUP(B68,PlayerStats!$AF:$AF,PlayerStats!$X:$X),"")</f>
        <v>3.7</v>
      </c>
      <c r="J68">
        <f>IFERROR(VALUE(SUBSTITUTE(SUBSTITUTE(_xlfn.XLOOKUP(B68,Bets!$D:$D,Bets!$E:$E),"O",""),"U","")),"")</f>
        <v>4.5</v>
      </c>
      <c r="K68" s="41">
        <f t="shared" si="10"/>
        <v>0.26470588235294118</v>
      </c>
      <c r="L68" s="41">
        <f t="shared" si="11"/>
        <v>0.73529411764705888</v>
      </c>
      <c r="M68">
        <f>IFERROR(COUNTIFS(PlayerInfo!$G:$G,$B68,PlayerInfo!$C:$C,"&gt;"&amp;J68),"")</f>
        <v>9</v>
      </c>
      <c r="N68">
        <f>IFERROR(COUNTIFS(PlayerInfo!$G:$G,$B68,PlayerInfo!$C:$C,"&lt;"&amp;J68),"")</f>
        <v>25</v>
      </c>
      <c r="O68">
        <f>IFERROR(_xlfn.XLOOKUP(B68,PlayerStats!$AF:$AF,PlayerStats!$Y:$Y),"")</f>
        <v>1.3</v>
      </c>
      <c r="P68" t="str">
        <f>IFERROR(VALUE(SUBSTITUTE(SUBSTITUTE(_xlfn.XLOOKUP(B68,Bets!$G:$G,Bets!$H:$H),"O",""),"U","")),"")</f>
        <v/>
      </c>
      <c r="Q68" s="41" t="str">
        <f t="shared" si="12"/>
        <v/>
      </c>
      <c r="R68" s="41" t="str">
        <f t="shared" si="13"/>
        <v/>
      </c>
      <c r="S68">
        <f>IFERROR(COUNTIFS(PlayerInfo!$G:$G,$B68,PlayerInfo!$D:$D,"&gt;"&amp;P68),"")</f>
        <v>0</v>
      </c>
      <c r="T68">
        <f>IFERROR(COUNTIFS(PlayerInfo!$G:$G,$B68,PlayerInfo!$D:$D,"&lt;"&amp;P68),"")</f>
        <v>0</v>
      </c>
      <c r="U68">
        <f>IFERROR(_xlfn.XLOOKUP(B68,PlayerStats!$AF:$AF,PlayerStats!$L:$L),"")</f>
        <v>1.5</v>
      </c>
      <c r="V68" t="str">
        <f>IFERROR(VALUE(SUBSTITUTE(SUBSTITUTE(_xlfn.XLOOKUP(B68,Bets!$J:$J,Bets!$K:$K),"O",""),"U","")),"")</f>
        <v/>
      </c>
      <c r="W68" s="41" t="str">
        <f t="shared" si="14"/>
        <v/>
      </c>
      <c r="X68" s="41" t="str">
        <f t="shared" si="15"/>
        <v/>
      </c>
      <c r="Y68">
        <f>IFERROR(COUNTIFS(PlayerInfo!$G:$G,$B68,PlayerInfo!$E:$E,"&gt;"&amp;V68),"")</f>
        <v>0</v>
      </c>
      <c r="Z68">
        <f>IFERROR(COUNTIFS(PlayerInfo!$G:$G,$B68,PlayerInfo!$E:$E,"&lt;"&amp;V68),"")</f>
        <v>0</v>
      </c>
    </row>
    <row r="69" spans="1:26" x14ac:dyDescent="0.2">
      <c r="A69" s="37" t="str">
        <f>IFERROR(_xlfn.XLOOKUP(B69,PlayerStats!AF:AF,PlayerStats!E:E),"")</f>
        <v>IND</v>
      </c>
      <c r="B69" s="37" t="str">
        <f>Bets!A69</f>
        <v>Andrew Nembhard</v>
      </c>
      <c r="C69">
        <f>IFERROR(_xlfn.XLOOKUP(B69,PlayerStats!$AF:$AF,PlayerStats!$AD:$AD),"")</f>
        <v>8.1</v>
      </c>
      <c r="D69">
        <f>IFERROR(VALUE(SUBSTITUTE(SUBSTITUTE(_xlfn.XLOOKUP(B69,Bets!$A:$A,Bets!$B:$B),"O",""),"U","")),"")</f>
        <v>7.5</v>
      </c>
      <c r="E69" s="41">
        <f t="shared" si="8"/>
        <v>0.47058823529411764</v>
      </c>
      <c r="F69" s="41">
        <f t="shared" si="9"/>
        <v>0.52941176470588236</v>
      </c>
      <c r="G69">
        <f>IFERROR(COUNTIFS(PlayerInfo!$G:$G,$B69,PlayerInfo!$B:$B,"&gt;"&amp;D69),"")</f>
        <v>16</v>
      </c>
      <c r="H69">
        <f>IFERROR(COUNTIFS(PlayerInfo!$G:$G,$B69,PlayerInfo!$B:$B,"&lt;"&amp;D69),"")</f>
        <v>18</v>
      </c>
      <c r="I69">
        <f>IFERROR(_xlfn.XLOOKUP(B69,PlayerStats!$AF:$AF,PlayerStats!$X:$X),"")</f>
        <v>3.1</v>
      </c>
      <c r="J69">
        <f>IFERROR(VALUE(SUBSTITUTE(SUBSTITUTE(_xlfn.XLOOKUP(B69,Bets!$D:$D,Bets!$E:$E),"O",""),"U","")),"")</f>
        <v>3.5</v>
      </c>
      <c r="K69" s="41">
        <f t="shared" si="10"/>
        <v>0.35294117647058826</v>
      </c>
      <c r="L69" s="41">
        <f t="shared" si="11"/>
        <v>0.6470588235294118</v>
      </c>
      <c r="M69">
        <f>IFERROR(COUNTIFS(PlayerInfo!$G:$G,$B69,PlayerInfo!$C:$C,"&gt;"&amp;J69),"")</f>
        <v>12</v>
      </c>
      <c r="N69">
        <f>IFERROR(COUNTIFS(PlayerInfo!$G:$G,$B69,PlayerInfo!$C:$C,"&lt;"&amp;J69),"")</f>
        <v>22</v>
      </c>
      <c r="O69">
        <f>IFERROR(_xlfn.XLOOKUP(B69,PlayerStats!$AF:$AF,PlayerStats!$Y:$Y),"")</f>
        <v>3.7</v>
      </c>
      <c r="P69">
        <f>IFERROR(VALUE(SUBSTITUTE(SUBSTITUTE(_xlfn.XLOOKUP(B69,Bets!$G:$G,Bets!$H:$H),"O",""),"U","")),"")</f>
        <v>3.5</v>
      </c>
      <c r="Q69" s="41">
        <f t="shared" si="12"/>
        <v>0.44117647058823528</v>
      </c>
      <c r="R69" s="41">
        <f t="shared" si="13"/>
        <v>0.55882352941176472</v>
      </c>
      <c r="S69">
        <f>IFERROR(COUNTIFS(PlayerInfo!$G:$G,$B69,PlayerInfo!$D:$D,"&gt;"&amp;P69),"")</f>
        <v>15</v>
      </c>
      <c r="T69">
        <f>IFERROR(COUNTIFS(PlayerInfo!$G:$G,$B69,PlayerInfo!$D:$D,"&lt;"&amp;P69),"")</f>
        <v>19</v>
      </c>
      <c r="U69">
        <f>IFERROR(_xlfn.XLOOKUP(B69,PlayerStats!$AF:$AF,PlayerStats!$L:$L),"")</f>
        <v>1.3</v>
      </c>
      <c r="V69">
        <f>IFERROR(VALUE(SUBSTITUTE(SUBSTITUTE(_xlfn.XLOOKUP(B69,Bets!$J:$J,Bets!$K:$K),"O",""),"U","")),"")</f>
        <v>3.5</v>
      </c>
      <c r="W69" s="41">
        <f t="shared" si="14"/>
        <v>5.8823529411764705E-2</v>
      </c>
      <c r="X69" s="41">
        <f t="shared" si="15"/>
        <v>0.94117647058823528</v>
      </c>
      <c r="Y69">
        <f>IFERROR(COUNTIFS(PlayerInfo!$G:$G,$B69,PlayerInfo!$E:$E,"&gt;"&amp;V69),"")</f>
        <v>2</v>
      </c>
      <c r="Z69">
        <f>IFERROR(COUNTIFS(PlayerInfo!$G:$G,$B69,PlayerInfo!$E:$E,"&lt;"&amp;V69),"")</f>
        <v>32</v>
      </c>
    </row>
    <row r="70" spans="1:26" x14ac:dyDescent="0.2">
      <c r="A70" s="37" t="str">
        <f>IFERROR(_xlfn.XLOOKUP(B70,PlayerStats!AF:AF,PlayerStats!E:E),"")</f>
        <v>POR</v>
      </c>
      <c r="B70" s="37" t="str">
        <f>Bets!A70</f>
        <v>Damian Lillard</v>
      </c>
      <c r="C70">
        <f>IFERROR(_xlfn.XLOOKUP(B70,PlayerStats!$AF:$AF,PlayerStats!$AD:$AD),"")</f>
        <v>27.4</v>
      </c>
      <c r="D70">
        <f>IFERROR(VALUE(SUBSTITUTE(SUBSTITUTE(_xlfn.XLOOKUP(B70,Bets!$A:$A,Bets!$B:$B),"O",""),"U","")),"")</f>
        <v>29.5</v>
      </c>
      <c r="E70" s="41">
        <f t="shared" si="8"/>
        <v>0.36</v>
      </c>
      <c r="F70" s="41">
        <f t="shared" si="9"/>
        <v>0.64</v>
      </c>
      <c r="G70">
        <f>IFERROR(COUNTIFS(PlayerInfo!$G:$G,$B70,PlayerInfo!$B:$B,"&gt;"&amp;D70),"")</f>
        <v>9</v>
      </c>
      <c r="H70">
        <f>IFERROR(COUNTIFS(PlayerInfo!$G:$G,$B70,PlayerInfo!$B:$B,"&lt;"&amp;D70),"")</f>
        <v>16</v>
      </c>
      <c r="I70">
        <f>IFERROR(_xlfn.XLOOKUP(B70,PlayerStats!$AF:$AF,PlayerStats!$X:$X),"")</f>
        <v>4</v>
      </c>
      <c r="J70">
        <f>IFERROR(VALUE(SUBSTITUTE(SUBSTITUTE(_xlfn.XLOOKUP(B70,Bets!$D:$D,Bets!$E:$E),"O",""),"U","")),"")</f>
        <v>4.5</v>
      </c>
      <c r="K70" s="41">
        <f t="shared" si="10"/>
        <v>0.36</v>
      </c>
      <c r="L70" s="41">
        <f t="shared" si="11"/>
        <v>0.64</v>
      </c>
      <c r="M70">
        <f>IFERROR(COUNTIFS(PlayerInfo!$G:$G,$B70,PlayerInfo!$C:$C,"&gt;"&amp;J70),"")</f>
        <v>9</v>
      </c>
      <c r="N70">
        <f>IFERROR(COUNTIFS(PlayerInfo!$G:$G,$B70,PlayerInfo!$C:$C,"&lt;"&amp;J70),"")</f>
        <v>16</v>
      </c>
      <c r="O70">
        <f>IFERROR(_xlfn.XLOOKUP(B70,PlayerStats!$AF:$AF,PlayerStats!$Y:$Y),"")</f>
        <v>7.2</v>
      </c>
      <c r="P70">
        <f>IFERROR(VALUE(SUBSTITUTE(SUBSTITUTE(_xlfn.XLOOKUP(B70,Bets!$G:$G,Bets!$H:$H),"O",""),"U","")),"")</f>
        <v>7.5</v>
      </c>
      <c r="Q70" s="41">
        <f t="shared" si="12"/>
        <v>0.52</v>
      </c>
      <c r="R70" s="41">
        <f t="shared" si="13"/>
        <v>0.48</v>
      </c>
      <c r="S70">
        <f>IFERROR(COUNTIFS(PlayerInfo!$G:$G,$B70,PlayerInfo!$D:$D,"&gt;"&amp;P70),"")</f>
        <v>13</v>
      </c>
      <c r="T70">
        <f>IFERROR(COUNTIFS(PlayerInfo!$G:$G,$B70,PlayerInfo!$D:$D,"&lt;"&amp;P70),"")</f>
        <v>12</v>
      </c>
      <c r="U70">
        <f>IFERROR(_xlfn.XLOOKUP(B70,PlayerStats!$AF:$AF,PlayerStats!$L:$L),"")</f>
        <v>4.0999999999999996</v>
      </c>
      <c r="V70">
        <f>IFERROR(VALUE(SUBSTITUTE(SUBSTITUTE(_xlfn.XLOOKUP(B70,Bets!$J:$J,Bets!$K:$K),"O",""),"U","")),"")</f>
        <v>7.5</v>
      </c>
      <c r="W70" s="41">
        <f t="shared" si="14"/>
        <v>0.08</v>
      </c>
      <c r="X70" s="41">
        <f t="shared" si="15"/>
        <v>0.92</v>
      </c>
      <c r="Y70">
        <f>IFERROR(COUNTIFS(PlayerInfo!$G:$G,$B70,PlayerInfo!$E:$E,"&gt;"&amp;V70),"")</f>
        <v>2</v>
      </c>
      <c r="Z70">
        <f>IFERROR(COUNTIFS(PlayerInfo!$G:$G,$B70,PlayerInfo!$E:$E,"&lt;"&amp;V70),"")</f>
        <v>23</v>
      </c>
    </row>
    <row r="71" spans="1:26" x14ac:dyDescent="0.2">
      <c r="A71" s="37" t="str">
        <f>IFERROR(_xlfn.XLOOKUP(B71,PlayerStats!AF:AF,PlayerStats!E:E),"")</f>
        <v>POR</v>
      </c>
      <c r="B71" s="37" t="str">
        <f>Bets!A71</f>
        <v>Anfernee Simons</v>
      </c>
      <c r="C71">
        <f>IFERROR(_xlfn.XLOOKUP(B71,PlayerStats!$AF:$AF,PlayerStats!$AD:$AD),"")</f>
        <v>22.4</v>
      </c>
      <c r="D71">
        <f>IFERROR(VALUE(SUBSTITUTE(SUBSTITUTE(_xlfn.XLOOKUP(B71,Bets!$A:$A,Bets!$B:$B),"O",""),"U","")),"")</f>
        <v>21.5</v>
      </c>
      <c r="E71" s="41">
        <f t="shared" si="8"/>
        <v>0.6</v>
      </c>
      <c r="F71" s="41">
        <f t="shared" si="9"/>
        <v>0.4</v>
      </c>
      <c r="G71">
        <f>IFERROR(COUNTIFS(PlayerInfo!$G:$G,$B71,PlayerInfo!$B:$B,"&gt;"&amp;D71),"")</f>
        <v>21</v>
      </c>
      <c r="H71">
        <f>IFERROR(COUNTIFS(PlayerInfo!$G:$G,$B71,PlayerInfo!$B:$B,"&lt;"&amp;D71),"")</f>
        <v>14</v>
      </c>
      <c r="I71">
        <f>IFERROR(_xlfn.XLOOKUP(B71,PlayerStats!$AF:$AF,PlayerStats!$X:$X),"")</f>
        <v>3</v>
      </c>
      <c r="J71">
        <f>IFERROR(VALUE(SUBSTITUTE(SUBSTITUTE(_xlfn.XLOOKUP(B71,Bets!$D:$D,Bets!$E:$E),"O",""),"U","")),"")</f>
        <v>2.5</v>
      </c>
      <c r="K71" s="41">
        <f t="shared" si="10"/>
        <v>0.6</v>
      </c>
      <c r="L71" s="41">
        <f t="shared" si="11"/>
        <v>0.4</v>
      </c>
      <c r="M71">
        <f>IFERROR(COUNTIFS(PlayerInfo!$G:$G,$B71,PlayerInfo!$C:$C,"&gt;"&amp;J71),"")</f>
        <v>21</v>
      </c>
      <c r="N71">
        <f>IFERROR(COUNTIFS(PlayerInfo!$G:$G,$B71,PlayerInfo!$C:$C,"&lt;"&amp;J71),"")</f>
        <v>14</v>
      </c>
      <c r="O71">
        <f>IFERROR(_xlfn.XLOOKUP(B71,PlayerStats!$AF:$AF,PlayerStats!$Y:$Y),"")</f>
        <v>4</v>
      </c>
      <c r="P71">
        <f>IFERROR(VALUE(SUBSTITUTE(SUBSTITUTE(_xlfn.XLOOKUP(B71,Bets!$G:$G,Bets!$H:$H),"O",""),"U","")),"")</f>
        <v>3.5</v>
      </c>
      <c r="Q71" s="41">
        <f t="shared" si="12"/>
        <v>0.54285714285714282</v>
      </c>
      <c r="R71" s="41">
        <f t="shared" si="13"/>
        <v>0.45714285714285713</v>
      </c>
      <c r="S71">
        <f>IFERROR(COUNTIFS(PlayerInfo!$G:$G,$B71,PlayerInfo!$D:$D,"&gt;"&amp;P71),"")</f>
        <v>19</v>
      </c>
      <c r="T71">
        <f>IFERROR(COUNTIFS(PlayerInfo!$G:$G,$B71,PlayerInfo!$D:$D,"&lt;"&amp;P71),"")</f>
        <v>16</v>
      </c>
      <c r="U71">
        <f>IFERROR(_xlfn.XLOOKUP(B71,PlayerStats!$AF:$AF,PlayerStats!$L:$L),"")</f>
        <v>3.8</v>
      </c>
      <c r="V71">
        <f>IFERROR(VALUE(SUBSTITUTE(SUBSTITUTE(_xlfn.XLOOKUP(B71,Bets!$J:$J,Bets!$K:$K),"O",""),"U","")),"")</f>
        <v>3.5</v>
      </c>
      <c r="W71" s="41">
        <f t="shared" si="14"/>
        <v>0.62857142857142856</v>
      </c>
      <c r="X71" s="41">
        <f t="shared" si="15"/>
        <v>0.37142857142857144</v>
      </c>
      <c r="Y71">
        <f>IFERROR(COUNTIFS(PlayerInfo!$G:$G,$B71,PlayerInfo!$E:$E,"&gt;"&amp;V71),"")</f>
        <v>22</v>
      </c>
      <c r="Z71">
        <f>IFERROR(COUNTIFS(PlayerInfo!$G:$G,$B71,PlayerInfo!$E:$E,"&lt;"&amp;V71),"")</f>
        <v>13</v>
      </c>
    </row>
    <row r="72" spans="1:26" x14ac:dyDescent="0.2">
      <c r="A72" s="37" t="str">
        <f>IFERROR(_xlfn.XLOOKUP(B72,PlayerStats!AF:AF,PlayerStats!E:E),"")</f>
        <v>POR</v>
      </c>
      <c r="B72" s="37" t="str">
        <f>Bets!A72</f>
        <v>Jusuf Nurkic</v>
      </c>
      <c r="C72">
        <f>IFERROR(_xlfn.XLOOKUP(B72,PlayerStats!$AF:$AF,PlayerStats!$AD:$AD),"")</f>
        <v>14.3</v>
      </c>
      <c r="D72">
        <f>IFERROR(VALUE(SUBSTITUTE(SUBSTITUTE(_xlfn.XLOOKUP(B72,Bets!$A:$A,Bets!$B:$B),"O",""),"U","")),"")</f>
        <v>13.5</v>
      </c>
      <c r="E72" s="41" t="str">
        <f t="shared" si="8"/>
        <v/>
      </c>
      <c r="F72" s="41" t="str">
        <f t="shared" si="9"/>
        <v/>
      </c>
      <c r="G72">
        <f>IFERROR(COUNTIFS(PlayerInfo!$G:$G,$B72,PlayerInfo!$B:$B,"&gt;"&amp;D72),"")</f>
        <v>0</v>
      </c>
      <c r="H72">
        <f>IFERROR(COUNTIFS(PlayerInfo!$G:$G,$B72,PlayerInfo!$B:$B,"&lt;"&amp;D72),"")</f>
        <v>0</v>
      </c>
      <c r="I72">
        <f>IFERROR(_xlfn.XLOOKUP(B72,PlayerStats!$AF:$AF,PlayerStats!$X:$X),"")</f>
        <v>9.6</v>
      </c>
      <c r="J72">
        <f>IFERROR(VALUE(SUBSTITUTE(SUBSTITUTE(_xlfn.XLOOKUP(B72,Bets!$D:$D,Bets!$E:$E),"O",""),"U","")),"")</f>
        <v>9.5</v>
      </c>
      <c r="K72" s="41" t="str">
        <f t="shared" si="10"/>
        <v/>
      </c>
      <c r="L72" s="41" t="str">
        <f t="shared" si="11"/>
        <v/>
      </c>
      <c r="M72">
        <f>IFERROR(COUNTIFS(PlayerInfo!$G:$G,$B72,PlayerInfo!$C:$C,"&gt;"&amp;J72),"")</f>
        <v>0</v>
      </c>
      <c r="N72">
        <f>IFERROR(COUNTIFS(PlayerInfo!$G:$G,$B72,PlayerInfo!$C:$C,"&lt;"&amp;J72),"")</f>
        <v>0</v>
      </c>
      <c r="O72">
        <f>IFERROR(_xlfn.XLOOKUP(B72,PlayerStats!$AF:$AF,PlayerStats!$Y:$Y),"")</f>
        <v>2.9</v>
      </c>
      <c r="P72">
        <f>IFERROR(VALUE(SUBSTITUTE(SUBSTITUTE(_xlfn.XLOOKUP(B72,Bets!$G:$G,Bets!$H:$H),"O",""),"U","")),"")</f>
        <v>2.5</v>
      </c>
      <c r="Q72" s="41" t="str">
        <f t="shared" si="12"/>
        <v/>
      </c>
      <c r="R72" s="41" t="str">
        <f t="shared" si="13"/>
        <v/>
      </c>
      <c r="S72">
        <f>IFERROR(COUNTIFS(PlayerInfo!$G:$G,$B72,PlayerInfo!$D:$D,"&gt;"&amp;P72),"")</f>
        <v>0</v>
      </c>
      <c r="T72">
        <f>IFERROR(COUNTIFS(PlayerInfo!$G:$G,$B72,PlayerInfo!$D:$D,"&lt;"&amp;P72),"")</f>
        <v>0</v>
      </c>
      <c r="U72">
        <f>IFERROR(_xlfn.XLOOKUP(B72,PlayerStats!$AF:$AF,PlayerStats!$L:$L),"")</f>
        <v>0.8</v>
      </c>
      <c r="V72">
        <f>IFERROR(VALUE(SUBSTITUTE(SUBSTITUTE(_xlfn.XLOOKUP(B72,Bets!$J:$J,Bets!$K:$K),"O",""),"U","")),"")</f>
        <v>2.5</v>
      </c>
      <c r="W72" s="41" t="str">
        <f t="shared" si="14"/>
        <v/>
      </c>
      <c r="X72" s="41" t="str">
        <f t="shared" si="15"/>
        <v/>
      </c>
      <c r="Y72">
        <f>IFERROR(COUNTIFS(PlayerInfo!$G:$G,$B72,PlayerInfo!$E:$E,"&gt;"&amp;V72),"")</f>
        <v>0</v>
      </c>
      <c r="Z72">
        <f>IFERROR(COUNTIFS(PlayerInfo!$G:$G,$B72,PlayerInfo!$E:$E,"&lt;"&amp;V72),"")</f>
        <v>0</v>
      </c>
    </row>
    <row r="73" spans="1:26" x14ac:dyDescent="0.2">
      <c r="A73" s="37" t="str">
        <f>IFERROR(_xlfn.XLOOKUP(B73,PlayerStats!AF:AF,PlayerStats!E:E),"")</f>
        <v>IND</v>
      </c>
      <c r="B73" s="37" t="str">
        <f>Bets!A73</f>
        <v>Tyrese Haliburton</v>
      </c>
      <c r="C73">
        <f>IFERROR(_xlfn.XLOOKUP(B73,PlayerStats!$AF:$AF,PlayerStats!$AD:$AD),"")</f>
        <v>20.6</v>
      </c>
      <c r="D73">
        <f>IFERROR(VALUE(SUBSTITUTE(SUBSTITUTE(_xlfn.XLOOKUP(B73,Bets!$A:$A,Bets!$B:$B),"O",""),"U","")),"")</f>
        <v>19.5</v>
      </c>
      <c r="E73" s="41">
        <f t="shared" si="8"/>
        <v>0.56756756756756754</v>
      </c>
      <c r="F73" s="41">
        <f t="shared" si="9"/>
        <v>0.43243243243243246</v>
      </c>
      <c r="G73">
        <f>IFERROR(COUNTIFS(PlayerInfo!$G:$G,$B73,PlayerInfo!$B:$B,"&gt;"&amp;D73),"")</f>
        <v>21</v>
      </c>
      <c r="H73">
        <f>IFERROR(COUNTIFS(PlayerInfo!$G:$G,$B73,PlayerInfo!$B:$B,"&lt;"&amp;D73),"")</f>
        <v>16</v>
      </c>
      <c r="I73">
        <f>IFERROR(_xlfn.XLOOKUP(B73,PlayerStats!$AF:$AF,PlayerStats!$X:$X),"")</f>
        <v>4</v>
      </c>
      <c r="J73">
        <f>IFERROR(VALUE(SUBSTITUTE(SUBSTITUTE(_xlfn.XLOOKUP(B73,Bets!$D:$D,Bets!$E:$E),"O",""),"U","")),"")</f>
        <v>3.5</v>
      </c>
      <c r="K73" s="41">
        <f t="shared" si="10"/>
        <v>0.56756756756756754</v>
      </c>
      <c r="L73" s="41">
        <f t="shared" si="11"/>
        <v>0.43243243243243246</v>
      </c>
      <c r="M73">
        <f>IFERROR(COUNTIFS(PlayerInfo!$G:$G,$B73,PlayerInfo!$C:$C,"&gt;"&amp;J73),"")</f>
        <v>21</v>
      </c>
      <c r="N73">
        <f>IFERROR(COUNTIFS(PlayerInfo!$G:$G,$B73,PlayerInfo!$C:$C,"&lt;"&amp;J73),"")</f>
        <v>16</v>
      </c>
      <c r="O73">
        <f>IFERROR(_xlfn.XLOOKUP(B73,PlayerStats!$AF:$AF,PlayerStats!$Y:$Y),"")</f>
        <v>10.199999999999999</v>
      </c>
      <c r="P73">
        <f>IFERROR(VALUE(SUBSTITUTE(SUBSTITUTE(_xlfn.XLOOKUP(B73,Bets!$G:$G,Bets!$H:$H),"O",""),"U","")),"")</f>
        <v>9.5</v>
      </c>
      <c r="Q73" s="41">
        <f t="shared" si="12"/>
        <v>0.59459459459459463</v>
      </c>
      <c r="R73" s="41">
        <f t="shared" si="13"/>
        <v>0.40540540540540543</v>
      </c>
      <c r="S73">
        <f>IFERROR(COUNTIFS(PlayerInfo!$G:$G,$B73,PlayerInfo!$D:$D,"&gt;"&amp;P73),"")</f>
        <v>22</v>
      </c>
      <c r="T73">
        <f>IFERROR(COUNTIFS(PlayerInfo!$G:$G,$B73,PlayerInfo!$D:$D,"&lt;"&amp;P73),"")</f>
        <v>15</v>
      </c>
      <c r="U73">
        <f>IFERROR(_xlfn.XLOOKUP(B73,PlayerStats!$AF:$AF,PlayerStats!$L:$L),"")</f>
        <v>3</v>
      </c>
      <c r="V73">
        <f>IFERROR(VALUE(SUBSTITUTE(SUBSTITUTE(_xlfn.XLOOKUP(B73,Bets!$J:$J,Bets!$K:$K),"O",""),"U","")),"")</f>
        <v>9.5</v>
      </c>
      <c r="W73" s="41">
        <f t="shared" si="14"/>
        <v>2.7027027027027029E-2</v>
      </c>
      <c r="X73" s="41">
        <f t="shared" si="15"/>
        <v>0.97297297297297303</v>
      </c>
      <c r="Y73">
        <f>IFERROR(COUNTIFS(PlayerInfo!$G:$G,$B73,PlayerInfo!$E:$E,"&gt;"&amp;V73),"")</f>
        <v>1</v>
      </c>
      <c r="Z73">
        <f>IFERROR(COUNTIFS(PlayerInfo!$G:$G,$B73,PlayerInfo!$E:$E,"&lt;"&amp;V73),"")</f>
        <v>36</v>
      </c>
    </row>
    <row r="74" spans="1:26" x14ac:dyDescent="0.2">
      <c r="A74" s="37" t="str">
        <f>IFERROR(_xlfn.XLOOKUP(B74,PlayerStats!AF:AF,PlayerStats!E:E),"")</f>
        <v>IND</v>
      </c>
      <c r="B74" s="37" t="str">
        <f>Bets!A74</f>
        <v>Buddy Hield</v>
      </c>
      <c r="C74">
        <f>IFERROR(_xlfn.XLOOKUP(B74,PlayerStats!$AF:$AF,PlayerStats!$AD:$AD),"")</f>
        <v>18.100000000000001</v>
      </c>
      <c r="D74">
        <f>IFERROR(VALUE(SUBSTITUTE(SUBSTITUTE(_xlfn.XLOOKUP(B74,Bets!$A:$A,Bets!$B:$B),"O",""),"U","")),"")</f>
        <v>18.5</v>
      </c>
      <c r="E74" s="41">
        <f t="shared" si="8"/>
        <v>0.46153846153846156</v>
      </c>
      <c r="F74" s="41">
        <f t="shared" si="9"/>
        <v>0.53846153846153844</v>
      </c>
      <c r="G74">
        <f>IFERROR(COUNTIFS(PlayerInfo!$G:$G,$B74,PlayerInfo!$B:$B,"&gt;"&amp;D74),"")</f>
        <v>18</v>
      </c>
      <c r="H74">
        <f>IFERROR(COUNTIFS(PlayerInfo!$G:$G,$B74,PlayerInfo!$B:$B,"&lt;"&amp;D74),"")</f>
        <v>21</v>
      </c>
      <c r="I74">
        <f>IFERROR(_xlfn.XLOOKUP(B74,PlayerStats!$AF:$AF,PlayerStats!$X:$X),"")</f>
        <v>4.9000000000000004</v>
      </c>
      <c r="J74">
        <f>IFERROR(VALUE(SUBSTITUTE(SUBSTITUTE(_xlfn.XLOOKUP(B74,Bets!$D:$D,Bets!$E:$E),"O",""),"U","")),"")</f>
        <v>4.5</v>
      </c>
      <c r="K74" s="41">
        <f t="shared" si="10"/>
        <v>0.48717948717948717</v>
      </c>
      <c r="L74" s="41">
        <f t="shared" si="11"/>
        <v>0.51282051282051277</v>
      </c>
      <c r="M74">
        <f>IFERROR(COUNTIFS(PlayerInfo!$G:$G,$B74,PlayerInfo!$C:$C,"&gt;"&amp;J74),"")</f>
        <v>19</v>
      </c>
      <c r="N74">
        <f>IFERROR(COUNTIFS(PlayerInfo!$G:$G,$B74,PlayerInfo!$C:$C,"&lt;"&amp;J74),"")</f>
        <v>20</v>
      </c>
      <c r="O74">
        <f>IFERROR(_xlfn.XLOOKUP(B74,PlayerStats!$AF:$AF,PlayerStats!$Y:$Y),"")</f>
        <v>2.7</v>
      </c>
      <c r="P74">
        <f>IFERROR(VALUE(SUBSTITUTE(SUBSTITUTE(_xlfn.XLOOKUP(B74,Bets!$G:$G,Bets!$H:$H),"O",""),"U","")),"")</f>
        <v>2.5</v>
      </c>
      <c r="Q74" s="41">
        <f t="shared" si="12"/>
        <v>0.46153846153846156</v>
      </c>
      <c r="R74" s="41">
        <f t="shared" si="13"/>
        <v>0.53846153846153844</v>
      </c>
      <c r="S74">
        <f>IFERROR(COUNTIFS(PlayerInfo!$G:$G,$B74,PlayerInfo!$D:$D,"&gt;"&amp;P74),"")</f>
        <v>18</v>
      </c>
      <c r="T74">
        <f>IFERROR(COUNTIFS(PlayerInfo!$G:$G,$B74,PlayerInfo!$D:$D,"&lt;"&amp;P74),"")</f>
        <v>21</v>
      </c>
      <c r="U74">
        <f>IFERROR(_xlfn.XLOOKUP(B74,PlayerStats!$AF:$AF,PlayerStats!$L:$L),"")</f>
        <v>3.9</v>
      </c>
      <c r="V74">
        <f>IFERROR(VALUE(SUBSTITUTE(SUBSTITUTE(_xlfn.XLOOKUP(B74,Bets!$J:$J,Bets!$K:$K),"O",""),"U","")),"")</f>
        <v>2.5</v>
      </c>
      <c r="W74" s="41">
        <f t="shared" si="14"/>
        <v>0.82051282051282048</v>
      </c>
      <c r="X74" s="41">
        <f t="shared" si="15"/>
        <v>0.17948717948717949</v>
      </c>
      <c r="Y74">
        <f>IFERROR(COUNTIFS(PlayerInfo!$G:$G,$B74,PlayerInfo!$E:$E,"&gt;"&amp;V74),"")</f>
        <v>32</v>
      </c>
      <c r="Z74">
        <f>IFERROR(COUNTIFS(PlayerInfo!$G:$G,$B74,PlayerInfo!$E:$E,"&lt;"&amp;V74),"")</f>
        <v>7</v>
      </c>
    </row>
    <row r="75" spans="1:26" x14ac:dyDescent="0.2">
      <c r="A75" s="37" t="str">
        <f>IFERROR(_xlfn.XLOOKUP(B75,PlayerStats!AF:AF,PlayerStats!E:E),"")</f>
        <v>IND</v>
      </c>
      <c r="B75" s="37" t="str">
        <f>Bets!A75</f>
        <v>Myles Turner</v>
      </c>
      <c r="C75">
        <f>IFERROR(_xlfn.XLOOKUP(B75,PlayerStats!$AF:$AF,PlayerStats!$AD:$AD),"")</f>
        <v>16.7</v>
      </c>
      <c r="D75">
        <f>IFERROR(VALUE(SUBSTITUTE(SUBSTITUTE(_xlfn.XLOOKUP(B75,Bets!$A:$A,Bets!$B:$B),"O",""),"U","")),"")</f>
        <v>15.5</v>
      </c>
      <c r="E75" s="41">
        <f t="shared" si="8"/>
        <v>0.51515151515151514</v>
      </c>
      <c r="F75" s="41">
        <f t="shared" si="9"/>
        <v>0.48484848484848486</v>
      </c>
      <c r="G75">
        <f>IFERROR(COUNTIFS(PlayerInfo!$G:$G,$B75,PlayerInfo!$B:$B,"&gt;"&amp;D75),"")</f>
        <v>17</v>
      </c>
      <c r="H75">
        <f>IFERROR(COUNTIFS(PlayerInfo!$G:$G,$B75,PlayerInfo!$B:$B,"&lt;"&amp;D75),"")</f>
        <v>16</v>
      </c>
      <c r="I75">
        <f>IFERROR(_xlfn.XLOOKUP(B75,PlayerStats!$AF:$AF,PlayerStats!$X:$X),"")</f>
        <v>7.9</v>
      </c>
      <c r="J75">
        <f>IFERROR(VALUE(SUBSTITUTE(SUBSTITUTE(_xlfn.XLOOKUP(B75,Bets!$D:$D,Bets!$E:$E),"O",""),"U","")),"")</f>
        <v>8.5</v>
      </c>
      <c r="K75" s="41">
        <f t="shared" si="10"/>
        <v>0.39393939393939392</v>
      </c>
      <c r="L75" s="41">
        <f t="shared" si="11"/>
        <v>0.60606060606060608</v>
      </c>
      <c r="M75">
        <f>IFERROR(COUNTIFS(PlayerInfo!$G:$G,$B75,PlayerInfo!$C:$C,"&gt;"&amp;J75),"")</f>
        <v>13</v>
      </c>
      <c r="N75">
        <f>IFERROR(COUNTIFS(PlayerInfo!$G:$G,$B75,PlayerInfo!$C:$C,"&lt;"&amp;J75),"")</f>
        <v>20</v>
      </c>
      <c r="O75">
        <f>IFERROR(_xlfn.XLOOKUP(B75,PlayerStats!$AF:$AF,PlayerStats!$Y:$Y),"")</f>
        <v>1.5</v>
      </c>
      <c r="P75" t="str">
        <f>IFERROR(VALUE(SUBSTITUTE(SUBSTITUTE(_xlfn.XLOOKUP(B75,Bets!$G:$G,Bets!$H:$H),"O",""),"U","")),"")</f>
        <v/>
      </c>
      <c r="Q75" s="41" t="str">
        <f t="shared" si="12"/>
        <v/>
      </c>
      <c r="R75" s="41" t="str">
        <f t="shared" si="13"/>
        <v/>
      </c>
      <c r="S75">
        <f>IFERROR(COUNTIFS(PlayerInfo!$G:$G,$B75,PlayerInfo!$D:$D,"&gt;"&amp;P75),"")</f>
        <v>0</v>
      </c>
      <c r="T75">
        <f>IFERROR(COUNTIFS(PlayerInfo!$G:$G,$B75,PlayerInfo!$D:$D,"&lt;"&amp;P75),"")</f>
        <v>0</v>
      </c>
      <c r="U75">
        <f>IFERROR(_xlfn.XLOOKUP(B75,PlayerStats!$AF:$AF,PlayerStats!$L:$L),"")</f>
        <v>1.5</v>
      </c>
      <c r="V75" t="str">
        <f>IFERROR(VALUE(SUBSTITUTE(SUBSTITUTE(_xlfn.XLOOKUP(B75,Bets!$J:$J,Bets!$K:$K),"O",""),"U","")),"")</f>
        <v/>
      </c>
      <c r="W75" s="41" t="str">
        <f t="shared" si="14"/>
        <v/>
      </c>
      <c r="X75" s="41" t="str">
        <f t="shared" si="15"/>
        <v/>
      </c>
      <c r="Y75">
        <f>IFERROR(COUNTIFS(PlayerInfo!$G:$G,$B75,PlayerInfo!$E:$E,"&gt;"&amp;V75),"")</f>
        <v>0</v>
      </c>
      <c r="Z75">
        <f>IFERROR(COUNTIFS(PlayerInfo!$G:$G,$B75,PlayerInfo!$E:$E,"&lt;"&amp;V75),"")</f>
        <v>0</v>
      </c>
    </row>
    <row r="76" spans="1:26" x14ac:dyDescent="0.2">
      <c r="A76" s="37" t="str">
        <f>IFERROR(_xlfn.XLOOKUP(B76,PlayerStats!AF:AF,PlayerStats!E:E),"")</f>
        <v>IND</v>
      </c>
      <c r="B76" s="37" t="str">
        <f>Bets!A76</f>
        <v>Aaron Nesmith</v>
      </c>
      <c r="C76">
        <f>IFERROR(_xlfn.XLOOKUP(B76,PlayerStats!$AF:$AF,PlayerStats!$AD:$AD),"")</f>
        <v>9.5</v>
      </c>
      <c r="D76">
        <f>IFERROR(VALUE(SUBSTITUTE(SUBSTITUTE(_xlfn.XLOOKUP(B76,Bets!$A:$A,Bets!$B:$B),"O",""),"U","")),"")</f>
        <v>11.5</v>
      </c>
      <c r="E76" s="41">
        <f t="shared" si="8"/>
        <v>0.29411764705882354</v>
      </c>
      <c r="F76" s="41">
        <f t="shared" si="9"/>
        <v>0.70588235294117652</v>
      </c>
      <c r="G76">
        <f>IFERROR(COUNTIFS(PlayerInfo!$G:$G,$B76,PlayerInfo!$B:$B,"&gt;"&amp;D76),"")</f>
        <v>10</v>
      </c>
      <c r="H76">
        <f>IFERROR(COUNTIFS(PlayerInfo!$G:$G,$B76,PlayerInfo!$B:$B,"&lt;"&amp;D76),"")</f>
        <v>24</v>
      </c>
      <c r="I76">
        <f>IFERROR(_xlfn.XLOOKUP(B76,PlayerStats!$AF:$AF,PlayerStats!$X:$X),"")</f>
        <v>3.7</v>
      </c>
      <c r="J76">
        <f>IFERROR(VALUE(SUBSTITUTE(SUBSTITUTE(_xlfn.XLOOKUP(B76,Bets!$D:$D,Bets!$E:$E),"O",""),"U","")),"")</f>
        <v>4.5</v>
      </c>
      <c r="K76" s="41">
        <f t="shared" si="10"/>
        <v>0.26470588235294118</v>
      </c>
      <c r="L76" s="41">
        <f t="shared" si="11"/>
        <v>0.73529411764705888</v>
      </c>
      <c r="M76">
        <f>IFERROR(COUNTIFS(PlayerInfo!$G:$G,$B76,PlayerInfo!$C:$C,"&gt;"&amp;J76),"")</f>
        <v>9</v>
      </c>
      <c r="N76">
        <f>IFERROR(COUNTIFS(PlayerInfo!$G:$G,$B76,PlayerInfo!$C:$C,"&lt;"&amp;J76),"")</f>
        <v>25</v>
      </c>
      <c r="O76">
        <f>IFERROR(_xlfn.XLOOKUP(B76,PlayerStats!$AF:$AF,PlayerStats!$Y:$Y),"")</f>
        <v>1.3</v>
      </c>
      <c r="P76" t="str">
        <f>IFERROR(VALUE(SUBSTITUTE(SUBSTITUTE(_xlfn.XLOOKUP(B76,Bets!$G:$G,Bets!$H:$H),"O",""),"U","")),"")</f>
        <v/>
      </c>
      <c r="Q76" s="41" t="str">
        <f t="shared" si="12"/>
        <v/>
      </c>
      <c r="R76" s="41" t="str">
        <f t="shared" si="13"/>
        <v/>
      </c>
      <c r="S76">
        <f>IFERROR(COUNTIFS(PlayerInfo!$G:$G,$B76,PlayerInfo!$D:$D,"&gt;"&amp;P76),"")</f>
        <v>0</v>
      </c>
      <c r="T76">
        <f>IFERROR(COUNTIFS(PlayerInfo!$G:$G,$B76,PlayerInfo!$D:$D,"&lt;"&amp;P76),"")</f>
        <v>0</v>
      </c>
      <c r="U76">
        <f>IFERROR(_xlfn.XLOOKUP(B76,PlayerStats!$AF:$AF,PlayerStats!$L:$L),"")</f>
        <v>1.5</v>
      </c>
      <c r="V76" t="str">
        <f>IFERROR(VALUE(SUBSTITUTE(SUBSTITUTE(_xlfn.XLOOKUP(B76,Bets!$J:$J,Bets!$K:$K),"O",""),"U","")),"")</f>
        <v/>
      </c>
      <c r="W76" s="41" t="str">
        <f t="shared" si="14"/>
        <v/>
      </c>
      <c r="X76" s="41" t="str">
        <f t="shared" si="15"/>
        <v/>
      </c>
      <c r="Y76">
        <f>IFERROR(COUNTIFS(PlayerInfo!$G:$G,$B76,PlayerInfo!$E:$E,"&gt;"&amp;V76),"")</f>
        <v>0</v>
      </c>
      <c r="Z76">
        <f>IFERROR(COUNTIFS(PlayerInfo!$G:$G,$B76,PlayerInfo!$E:$E,"&lt;"&amp;V76),"")</f>
        <v>0</v>
      </c>
    </row>
    <row r="77" spans="1:26" x14ac:dyDescent="0.2">
      <c r="A77" s="37" t="str">
        <f>IFERROR(_xlfn.XLOOKUP(B77,PlayerStats!AF:AF,PlayerStats!E:E),"")</f>
        <v>IND</v>
      </c>
      <c r="B77" s="37" t="str">
        <f>Bets!A77</f>
        <v>Andrew Nembhard</v>
      </c>
      <c r="C77">
        <f>IFERROR(_xlfn.XLOOKUP(B77,PlayerStats!$AF:$AF,PlayerStats!$AD:$AD),"")</f>
        <v>8.1</v>
      </c>
      <c r="D77">
        <f>IFERROR(VALUE(SUBSTITUTE(SUBSTITUTE(_xlfn.XLOOKUP(B77,Bets!$A:$A,Bets!$B:$B),"O",""),"U","")),"")</f>
        <v>7.5</v>
      </c>
      <c r="E77" s="41">
        <f t="shared" si="8"/>
        <v>0.47058823529411764</v>
      </c>
      <c r="F77" s="41">
        <f t="shared" si="9"/>
        <v>0.52941176470588236</v>
      </c>
      <c r="G77">
        <f>IFERROR(COUNTIFS(PlayerInfo!$G:$G,$B77,PlayerInfo!$B:$B,"&gt;"&amp;D77),"")</f>
        <v>16</v>
      </c>
      <c r="H77">
        <f>IFERROR(COUNTIFS(PlayerInfo!$G:$G,$B77,PlayerInfo!$B:$B,"&lt;"&amp;D77),"")</f>
        <v>18</v>
      </c>
      <c r="I77">
        <f>IFERROR(_xlfn.XLOOKUP(B77,PlayerStats!$AF:$AF,PlayerStats!$X:$X),"")</f>
        <v>3.1</v>
      </c>
      <c r="J77">
        <f>IFERROR(VALUE(SUBSTITUTE(SUBSTITUTE(_xlfn.XLOOKUP(B77,Bets!$D:$D,Bets!$E:$E),"O",""),"U","")),"")</f>
        <v>3.5</v>
      </c>
      <c r="K77" s="41">
        <f t="shared" si="10"/>
        <v>0.35294117647058826</v>
      </c>
      <c r="L77" s="41">
        <f t="shared" si="11"/>
        <v>0.6470588235294118</v>
      </c>
      <c r="M77">
        <f>IFERROR(COUNTIFS(PlayerInfo!$G:$G,$B77,PlayerInfo!$C:$C,"&gt;"&amp;J77),"")</f>
        <v>12</v>
      </c>
      <c r="N77">
        <f>IFERROR(COUNTIFS(PlayerInfo!$G:$G,$B77,PlayerInfo!$C:$C,"&lt;"&amp;J77),"")</f>
        <v>22</v>
      </c>
      <c r="O77">
        <f>IFERROR(_xlfn.XLOOKUP(B77,PlayerStats!$AF:$AF,PlayerStats!$Y:$Y),"")</f>
        <v>3.7</v>
      </c>
      <c r="P77">
        <f>IFERROR(VALUE(SUBSTITUTE(SUBSTITUTE(_xlfn.XLOOKUP(B77,Bets!$G:$G,Bets!$H:$H),"O",""),"U","")),"")</f>
        <v>3.5</v>
      </c>
      <c r="Q77" s="41">
        <f t="shared" si="12"/>
        <v>0.44117647058823528</v>
      </c>
      <c r="R77" s="41">
        <f t="shared" si="13"/>
        <v>0.55882352941176472</v>
      </c>
      <c r="S77">
        <f>IFERROR(COUNTIFS(PlayerInfo!$G:$G,$B77,PlayerInfo!$D:$D,"&gt;"&amp;P77),"")</f>
        <v>15</v>
      </c>
      <c r="T77">
        <f>IFERROR(COUNTIFS(PlayerInfo!$G:$G,$B77,PlayerInfo!$D:$D,"&lt;"&amp;P77),"")</f>
        <v>19</v>
      </c>
      <c r="U77">
        <f>IFERROR(_xlfn.XLOOKUP(B77,PlayerStats!$AF:$AF,PlayerStats!$L:$L),"")</f>
        <v>1.3</v>
      </c>
      <c r="V77">
        <f>IFERROR(VALUE(SUBSTITUTE(SUBSTITUTE(_xlfn.XLOOKUP(B77,Bets!$J:$J,Bets!$K:$K),"O",""),"U","")),"")</f>
        <v>3.5</v>
      </c>
      <c r="W77" s="41">
        <f t="shared" si="14"/>
        <v>5.8823529411764705E-2</v>
      </c>
      <c r="X77" s="41">
        <f t="shared" si="15"/>
        <v>0.94117647058823528</v>
      </c>
      <c r="Y77">
        <f>IFERROR(COUNTIFS(PlayerInfo!$G:$G,$B77,PlayerInfo!$E:$E,"&gt;"&amp;V77),"")</f>
        <v>2</v>
      </c>
      <c r="Z77">
        <f>IFERROR(COUNTIFS(PlayerInfo!$G:$G,$B77,PlayerInfo!$E:$E,"&lt;"&amp;V77),"")</f>
        <v>32</v>
      </c>
    </row>
    <row r="78" spans="1:26" x14ac:dyDescent="0.2">
      <c r="A78" s="37" t="str">
        <f>IFERROR(_xlfn.XLOOKUP(B78,PlayerStats!AF:AF,PlayerStats!E:E),"")</f>
        <v>POR</v>
      </c>
      <c r="B78" s="37" t="str">
        <f>Bets!A78</f>
        <v>Damian Lillard</v>
      </c>
      <c r="C78">
        <f>IFERROR(_xlfn.XLOOKUP(B78,PlayerStats!$AF:$AF,PlayerStats!$AD:$AD),"")</f>
        <v>27.4</v>
      </c>
      <c r="D78">
        <f>IFERROR(VALUE(SUBSTITUTE(SUBSTITUTE(_xlfn.XLOOKUP(B78,Bets!$A:$A,Bets!$B:$B),"O",""),"U","")),"")</f>
        <v>29.5</v>
      </c>
      <c r="E78" s="41">
        <f t="shared" si="8"/>
        <v>0.36</v>
      </c>
      <c r="F78" s="41">
        <f t="shared" si="9"/>
        <v>0.64</v>
      </c>
      <c r="G78">
        <f>IFERROR(COUNTIFS(PlayerInfo!$G:$G,$B78,PlayerInfo!$B:$B,"&gt;"&amp;D78),"")</f>
        <v>9</v>
      </c>
      <c r="H78">
        <f>IFERROR(COUNTIFS(PlayerInfo!$G:$G,$B78,PlayerInfo!$B:$B,"&lt;"&amp;D78),"")</f>
        <v>16</v>
      </c>
      <c r="I78">
        <f>IFERROR(_xlfn.XLOOKUP(B78,PlayerStats!$AF:$AF,PlayerStats!$X:$X),"")</f>
        <v>4</v>
      </c>
      <c r="J78">
        <f>IFERROR(VALUE(SUBSTITUTE(SUBSTITUTE(_xlfn.XLOOKUP(B78,Bets!$D:$D,Bets!$E:$E),"O",""),"U","")),"")</f>
        <v>4.5</v>
      </c>
      <c r="K78" s="41">
        <f t="shared" si="10"/>
        <v>0.36</v>
      </c>
      <c r="L78" s="41">
        <f t="shared" si="11"/>
        <v>0.64</v>
      </c>
      <c r="M78">
        <f>IFERROR(COUNTIFS(PlayerInfo!$G:$G,$B78,PlayerInfo!$C:$C,"&gt;"&amp;J78),"")</f>
        <v>9</v>
      </c>
      <c r="N78">
        <f>IFERROR(COUNTIFS(PlayerInfo!$G:$G,$B78,PlayerInfo!$C:$C,"&lt;"&amp;J78),"")</f>
        <v>16</v>
      </c>
      <c r="O78">
        <f>IFERROR(_xlfn.XLOOKUP(B78,PlayerStats!$AF:$AF,PlayerStats!$Y:$Y),"")</f>
        <v>7.2</v>
      </c>
      <c r="P78">
        <f>IFERROR(VALUE(SUBSTITUTE(SUBSTITUTE(_xlfn.XLOOKUP(B78,Bets!$G:$G,Bets!$H:$H),"O",""),"U","")),"")</f>
        <v>7.5</v>
      </c>
      <c r="Q78" s="41">
        <f t="shared" si="12"/>
        <v>0.52</v>
      </c>
      <c r="R78" s="41">
        <f t="shared" si="13"/>
        <v>0.48</v>
      </c>
      <c r="S78">
        <f>IFERROR(COUNTIFS(PlayerInfo!$G:$G,$B78,PlayerInfo!$D:$D,"&gt;"&amp;P78),"")</f>
        <v>13</v>
      </c>
      <c r="T78">
        <f>IFERROR(COUNTIFS(PlayerInfo!$G:$G,$B78,PlayerInfo!$D:$D,"&lt;"&amp;P78),"")</f>
        <v>12</v>
      </c>
      <c r="U78">
        <f>IFERROR(_xlfn.XLOOKUP(B78,PlayerStats!$AF:$AF,PlayerStats!$L:$L),"")</f>
        <v>4.0999999999999996</v>
      </c>
      <c r="V78">
        <f>IFERROR(VALUE(SUBSTITUTE(SUBSTITUTE(_xlfn.XLOOKUP(B78,Bets!$J:$J,Bets!$K:$K),"O",""),"U","")),"")</f>
        <v>7.5</v>
      </c>
      <c r="W78" s="41">
        <f t="shared" si="14"/>
        <v>0.08</v>
      </c>
      <c r="X78" s="41">
        <f t="shared" si="15"/>
        <v>0.92</v>
      </c>
      <c r="Y78">
        <f>IFERROR(COUNTIFS(PlayerInfo!$G:$G,$B78,PlayerInfo!$E:$E,"&gt;"&amp;V78),"")</f>
        <v>2</v>
      </c>
      <c r="Z78">
        <f>IFERROR(COUNTIFS(PlayerInfo!$G:$G,$B78,PlayerInfo!$E:$E,"&lt;"&amp;V78),"")</f>
        <v>23</v>
      </c>
    </row>
    <row r="79" spans="1:26" x14ac:dyDescent="0.2">
      <c r="A79" s="37" t="str">
        <f>IFERROR(_xlfn.XLOOKUP(B79,PlayerStats!AF:AF,PlayerStats!E:E),"")</f>
        <v>POR</v>
      </c>
      <c r="B79" s="37" t="str">
        <f>Bets!A79</f>
        <v>Anfernee Simons</v>
      </c>
      <c r="C79">
        <f>IFERROR(_xlfn.XLOOKUP(B79,PlayerStats!$AF:$AF,PlayerStats!$AD:$AD),"")</f>
        <v>22.4</v>
      </c>
      <c r="D79">
        <f>IFERROR(VALUE(SUBSTITUTE(SUBSTITUTE(_xlfn.XLOOKUP(B79,Bets!$A:$A,Bets!$B:$B),"O",""),"U","")),"")</f>
        <v>21.5</v>
      </c>
      <c r="E79" s="41">
        <f t="shared" si="8"/>
        <v>0.6</v>
      </c>
      <c r="F79" s="41">
        <f t="shared" si="9"/>
        <v>0.4</v>
      </c>
      <c r="G79">
        <f>IFERROR(COUNTIFS(PlayerInfo!$G:$G,$B79,PlayerInfo!$B:$B,"&gt;"&amp;D79),"")</f>
        <v>21</v>
      </c>
      <c r="H79">
        <f>IFERROR(COUNTIFS(PlayerInfo!$G:$G,$B79,PlayerInfo!$B:$B,"&lt;"&amp;D79),"")</f>
        <v>14</v>
      </c>
      <c r="I79">
        <f>IFERROR(_xlfn.XLOOKUP(B79,PlayerStats!$AF:$AF,PlayerStats!$X:$X),"")</f>
        <v>3</v>
      </c>
      <c r="J79">
        <f>IFERROR(VALUE(SUBSTITUTE(SUBSTITUTE(_xlfn.XLOOKUP(B79,Bets!$D:$D,Bets!$E:$E),"O",""),"U","")),"")</f>
        <v>2.5</v>
      </c>
      <c r="K79" s="41">
        <f t="shared" si="10"/>
        <v>0.6</v>
      </c>
      <c r="L79" s="41">
        <f t="shared" si="11"/>
        <v>0.4</v>
      </c>
      <c r="M79">
        <f>IFERROR(COUNTIFS(PlayerInfo!$G:$G,$B79,PlayerInfo!$C:$C,"&gt;"&amp;J79),"")</f>
        <v>21</v>
      </c>
      <c r="N79">
        <f>IFERROR(COUNTIFS(PlayerInfo!$G:$G,$B79,PlayerInfo!$C:$C,"&lt;"&amp;J79),"")</f>
        <v>14</v>
      </c>
      <c r="O79">
        <f>IFERROR(_xlfn.XLOOKUP(B79,PlayerStats!$AF:$AF,PlayerStats!$Y:$Y),"")</f>
        <v>4</v>
      </c>
      <c r="P79">
        <f>IFERROR(VALUE(SUBSTITUTE(SUBSTITUTE(_xlfn.XLOOKUP(B79,Bets!$G:$G,Bets!$H:$H),"O",""),"U","")),"")</f>
        <v>3.5</v>
      </c>
      <c r="Q79" s="41">
        <f t="shared" si="12"/>
        <v>0.54285714285714282</v>
      </c>
      <c r="R79" s="41">
        <f t="shared" si="13"/>
        <v>0.45714285714285713</v>
      </c>
      <c r="S79">
        <f>IFERROR(COUNTIFS(PlayerInfo!$G:$G,$B79,PlayerInfo!$D:$D,"&gt;"&amp;P79),"")</f>
        <v>19</v>
      </c>
      <c r="T79">
        <f>IFERROR(COUNTIFS(PlayerInfo!$G:$G,$B79,PlayerInfo!$D:$D,"&lt;"&amp;P79),"")</f>
        <v>16</v>
      </c>
      <c r="U79">
        <f>IFERROR(_xlfn.XLOOKUP(B79,PlayerStats!$AF:$AF,PlayerStats!$L:$L),"")</f>
        <v>3.8</v>
      </c>
      <c r="V79">
        <f>IFERROR(VALUE(SUBSTITUTE(SUBSTITUTE(_xlfn.XLOOKUP(B79,Bets!$J:$J,Bets!$K:$K),"O",""),"U","")),"")</f>
        <v>3.5</v>
      </c>
      <c r="W79" s="41">
        <f t="shared" si="14"/>
        <v>0.62857142857142856</v>
      </c>
      <c r="X79" s="41">
        <f t="shared" si="15"/>
        <v>0.37142857142857144</v>
      </c>
      <c r="Y79">
        <f>IFERROR(COUNTIFS(PlayerInfo!$G:$G,$B79,PlayerInfo!$E:$E,"&gt;"&amp;V79),"")</f>
        <v>22</v>
      </c>
      <c r="Z79">
        <f>IFERROR(COUNTIFS(PlayerInfo!$G:$G,$B79,PlayerInfo!$E:$E,"&lt;"&amp;V79),"")</f>
        <v>13</v>
      </c>
    </row>
    <row r="80" spans="1:26" x14ac:dyDescent="0.2">
      <c r="A80" s="37" t="str">
        <f>IFERROR(_xlfn.XLOOKUP(B80,PlayerStats!AF:AF,PlayerStats!E:E),"")</f>
        <v>POR</v>
      </c>
      <c r="B80" s="37" t="str">
        <f>Bets!A80</f>
        <v>Jusuf Nurkic</v>
      </c>
      <c r="C80">
        <f>IFERROR(_xlfn.XLOOKUP(B80,PlayerStats!$AF:$AF,PlayerStats!$AD:$AD),"")</f>
        <v>14.3</v>
      </c>
      <c r="D80">
        <f>IFERROR(VALUE(SUBSTITUTE(SUBSTITUTE(_xlfn.XLOOKUP(B80,Bets!$A:$A,Bets!$B:$B),"O",""),"U","")),"")</f>
        <v>13.5</v>
      </c>
      <c r="E80" s="41" t="str">
        <f t="shared" si="8"/>
        <v/>
      </c>
      <c r="F80" s="41" t="str">
        <f t="shared" si="9"/>
        <v/>
      </c>
      <c r="G80">
        <f>IFERROR(COUNTIFS(PlayerInfo!$G:$G,$B80,PlayerInfo!$B:$B,"&gt;"&amp;D80),"")</f>
        <v>0</v>
      </c>
      <c r="H80">
        <f>IFERROR(COUNTIFS(PlayerInfo!$G:$G,$B80,PlayerInfo!$B:$B,"&lt;"&amp;D80),"")</f>
        <v>0</v>
      </c>
      <c r="I80">
        <f>IFERROR(_xlfn.XLOOKUP(B80,PlayerStats!$AF:$AF,PlayerStats!$X:$X),"")</f>
        <v>9.6</v>
      </c>
      <c r="J80">
        <f>IFERROR(VALUE(SUBSTITUTE(SUBSTITUTE(_xlfn.XLOOKUP(B80,Bets!$D:$D,Bets!$E:$E),"O",""),"U","")),"")</f>
        <v>9.5</v>
      </c>
      <c r="K80" s="41" t="str">
        <f t="shared" si="10"/>
        <v/>
      </c>
      <c r="L80" s="41" t="str">
        <f t="shared" si="11"/>
        <v/>
      </c>
      <c r="M80">
        <f>IFERROR(COUNTIFS(PlayerInfo!$G:$G,$B80,PlayerInfo!$C:$C,"&gt;"&amp;J80),"")</f>
        <v>0</v>
      </c>
      <c r="N80">
        <f>IFERROR(COUNTIFS(PlayerInfo!$G:$G,$B80,PlayerInfo!$C:$C,"&lt;"&amp;J80),"")</f>
        <v>0</v>
      </c>
      <c r="O80">
        <f>IFERROR(_xlfn.XLOOKUP(B80,PlayerStats!$AF:$AF,PlayerStats!$Y:$Y),"")</f>
        <v>2.9</v>
      </c>
      <c r="P80">
        <f>IFERROR(VALUE(SUBSTITUTE(SUBSTITUTE(_xlfn.XLOOKUP(B80,Bets!$G:$G,Bets!$H:$H),"O",""),"U","")),"")</f>
        <v>2.5</v>
      </c>
      <c r="Q80" s="41" t="str">
        <f t="shared" si="12"/>
        <v/>
      </c>
      <c r="R80" s="41" t="str">
        <f t="shared" si="13"/>
        <v/>
      </c>
      <c r="S80">
        <f>IFERROR(COUNTIFS(PlayerInfo!$G:$G,$B80,PlayerInfo!$D:$D,"&gt;"&amp;P80),"")</f>
        <v>0</v>
      </c>
      <c r="T80">
        <f>IFERROR(COUNTIFS(PlayerInfo!$G:$G,$B80,PlayerInfo!$D:$D,"&lt;"&amp;P80),"")</f>
        <v>0</v>
      </c>
      <c r="U80">
        <f>IFERROR(_xlfn.XLOOKUP(B80,PlayerStats!$AF:$AF,PlayerStats!$L:$L),"")</f>
        <v>0.8</v>
      </c>
      <c r="V80">
        <f>IFERROR(VALUE(SUBSTITUTE(SUBSTITUTE(_xlfn.XLOOKUP(B80,Bets!$J:$J,Bets!$K:$K),"O",""),"U","")),"")</f>
        <v>2.5</v>
      </c>
      <c r="W80" s="41" t="str">
        <f t="shared" si="14"/>
        <v/>
      </c>
      <c r="X80" s="41" t="str">
        <f t="shared" si="15"/>
        <v/>
      </c>
      <c r="Y80">
        <f>IFERROR(COUNTIFS(PlayerInfo!$G:$G,$B80,PlayerInfo!$E:$E,"&gt;"&amp;V80),"")</f>
        <v>0</v>
      </c>
      <c r="Z80">
        <f>IFERROR(COUNTIFS(PlayerInfo!$G:$G,$B80,PlayerInfo!$E:$E,"&lt;"&amp;V80),"")</f>
        <v>0</v>
      </c>
    </row>
    <row r="81" spans="1:26" x14ac:dyDescent="0.2">
      <c r="A81" s="37" t="str">
        <f>IFERROR(_xlfn.XLOOKUP(B81,PlayerStats!AF:AF,PlayerStats!E:E),"")</f>
        <v>IND</v>
      </c>
      <c r="B81" s="37" t="str">
        <f>Bets!A81</f>
        <v>Tyrese Haliburton</v>
      </c>
      <c r="C81">
        <f>IFERROR(_xlfn.XLOOKUP(B81,PlayerStats!$AF:$AF,PlayerStats!$AD:$AD),"")</f>
        <v>20.6</v>
      </c>
      <c r="D81">
        <f>IFERROR(VALUE(SUBSTITUTE(SUBSTITUTE(_xlfn.XLOOKUP(B81,Bets!$A:$A,Bets!$B:$B),"O",""),"U","")),"")</f>
        <v>19.5</v>
      </c>
      <c r="E81" s="41">
        <f t="shared" si="8"/>
        <v>0.56756756756756754</v>
      </c>
      <c r="F81" s="41">
        <f t="shared" si="9"/>
        <v>0.43243243243243246</v>
      </c>
      <c r="G81">
        <f>IFERROR(COUNTIFS(PlayerInfo!$G:$G,$B81,PlayerInfo!$B:$B,"&gt;"&amp;D81),"")</f>
        <v>21</v>
      </c>
      <c r="H81">
        <f>IFERROR(COUNTIFS(PlayerInfo!$G:$G,$B81,PlayerInfo!$B:$B,"&lt;"&amp;D81),"")</f>
        <v>16</v>
      </c>
      <c r="I81">
        <f>IFERROR(_xlfn.XLOOKUP(B81,PlayerStats!$AF:$AF,PlayerStats!$X:$X),"")</f>
        <v>4</v>
      </c>
      <c r="J81">
        <f>IFERROR(VALUE(SUBSTITUTE(SUBSTITUTE(_xlfn.XLOOKUP(B81,Bets!$D:$D,Bets!$E:$E),"O",""),"U","")),"")</f>
        <v>3.5</v>
      </c>
      <c r="K81" s="41">
        <f t="shared" si="10"/>
        <v>0.56756756756756754</v>
      </c>
      <c r="L81" s="41">
        <f t="shared" si="11"/>
        <v>0.43243243243243246</v>
      </c>
      <c r="M81">
        <f>IFERROR(COUNTIFS(PlayerInfo!$G:$G,$B81,PlayerInfo!$C:$C,"&gt;"&amp;J81),"")</f>
        <v>21</v>
      </c>
      <c r="N81">
        <f>IFERROR(COUNTIFS(PlayerInfo!$G:$G,$B81,PlayerInfo!$C:$C,"&lt;"&amp;J81),"")</f>
        <v>16</v>
      </c>
      <c r="O81">
        <f>IFERROR(_xlfn.XLOOKUP(B81,PlayerStats!$AF:$AF,PlayerStats!$Y:$Y),"")</f>
        <v>10.199999999999999</v>
      </c>
      <c r="P81">
        <f>IFERROR(VALUE(SUBSTITUTE(SUBSTITUTE(_xlfn.XLOOKUP(B81,Bets!$G:$G,Bets!$H:$H),"O",""),"U","")),"")</f>
        <v>9.5</v>
      </c>
      <c r="Q81" s="41">
        <f t="shared" si="12"/>
        <v>0.59459459459459463</v>
      </c>
      <c r="R81" s="41">
        <f t="shared" si="13"/>
        <v>0.40540540540540543</v>
      </c>
      <c r="S81">
        <f>IFERROR(COUNTIFS(PlayerInfo!$G:$G,$B81,PlayerInfo!$D:$D,"&gt;"&amp;P81),"")</f>
        <v>22</v>
      </c>
      <c r="T81">
        <f>IFERROR(COUNTIFS(PlayerInfo!$G:$G,$B81,PlayerInfo!$D:$D,"&lt;"&amp;P81),"")</f>
        <v>15</v>
      </c>
      <c r="U81">
        <f>IFERROR(_xlfn.XLOOKUP(B81,PlayerStats!$AF:$AF,PlayerStats!$L:$L),"")</f>
        <v>3</v>
      </c>
      <c r="V81">
        <f>IFERROR(VALUE(SUBSTITUTE(SUBSTITUTE(_xlfn.XLOOKUP(B81,Bets!$J:$J,Bets!$K:$K),"O",""),"U","")),"")</f>
        <v>9.5</v>
      </c>
      <c r="W81" s="41">
        <f t="shared" si="14"/>
        <v>2.7027027027027029E-2</v>
      </c>
      <c r="X81" s="41">
        <f t="shared" si="15"/>
        <v>0.97297297297297303</v>
      </c>
      <c r="Y81">
        <f>IFERROR(COUNTIFS(PlayerInfo!$G:$G,$B81,PlayerInfo!$E:$E,"&gt;"&amp;V81),"")</f>
        <v>1</v>
      </c>
      <c r="Z81">
        <f>IFERROR(COUNTIFS(PlayerInfo!$G:$G,$B81,PlayerInfo!$E:$E,"&lt;"&amp;V81),"")</f>
        <v>36</v>
      </c>
    </row>
    <row r="82" spans="1:26" x14ac:dyDescent="0.2">
      <c r="A82" s="37" t="str">
        <f>IFERROR(_xlfn.XLOOKUP(B82,PlayerStats!AF:AF,PlayerStats!E:E),"")</f>
        <v>IND</v>
      </c>
      <c r="B82" s="37" t="str">
        <f>Bets!A82</f>
        <v>Buddy Hield</v>
      </c>
      <c r="C82">
        <f>IFERROR(_xlfn.XLOOKUP(B82,PlayerStats!$AF:$AF,PlayerStats!$AD:$AD),"")</f>
        <v>18.100000000000001</v>
      </c>
      <c r="D82">
        <f>IFERROR(VALUE(SUBSTITUTE(SUBSTITUTE(_xlfn.XLOOKUP(B82,Bets!$A:$A,Bets!$B:$B),"O",""),"U","")),"")</f>
        <v>18.5</v>
      </c>
      <c r="E82" s="41">
        <f t="shared" si="8"/>
        <v>0.46153846153846156</v>
      </c>
      <c r="F82" s="41">
        <f t="shared" si="9"/>
        <v>0.53846153846153844</v>
      </c>
      <c r="G82">
        <f>IFERROR(COUNTIFS(PlayerInfo!$G:$G,$B82,PlayerInfo!$B:$B,"&gt;"&amp;D82),"")</f>
        <v>18</v>
      </c>
      <c r="H82">
        <f>IFERROR(COUNTIFS(PlayerInfo!$G:$G,$B82,PlayerInfo!$B:$B,"&lt;"&amp;D82),"")</f>
        <v>21</v>
      </c>
      <c r="I82">
        <f>IFERROR(_xlfn.XLOOKUP(B82,PlayerStats!$AF:$AF,PlayerStats!$X:$X),"")</f>
        <v>4.9000000000000004</v>
      </c>
      <c r="J82">
        <f>IFERROR(VALUE(SUBSTITUTE(SUBSTITUTE(_xlfn.XLOOKUP(B82,Bets!$D:$D,Bets!$E:$E),"O",""),"U","")),"")</f>
        <v>4.5</v>
      </c>
      <c r="K82" s="41">
        <f t="shared" si="10"/>
        <v>0.48717948717948717</v>
      </c>
      <c r="L82" s="41">
        <f t="shared" si="11"/>
        <v>0.51282051282051277</v>
      </c>
      <c r="M82">
        <f>IFERROR(COUNTIFS(PlayerInfo!$G:$G,$B82,PlayerInfo!$C:$C,"&gt;"&amp;J82),"")</f>
        <v>19</v>
      </c>
      <c r="N82">
        <f>IFERROR(COUNTIFS(PlayerInfo!$G:$G,$B82,PlayerInfo!$C:$C,"&lt;"&amp;J82),"")</f>
        <v>20</v>
      </c>
      <c r="O82">
        <f>IFERROR(_xlfn.XLOOKUP(B82,PlayerStats!$AF:$AF,PlayerStats!$Y:$Y),"")</f>
        <v>2.7</v>
      </c>
      <c r="P82">
        <f>IFERROR(VALUE(SUBSTITUTE(SUBSTITUTE(_xlfn.XLOOKUP(B82,Bets!$G:$G,Bets!$H:$H),"O",""),"U","")),"")</f>
        <v>2.5</v>
      </c>
      <c r="Q82" s="41">
        <f t="shared" si="12"/>
        <v>0.46153846153846156</v>
      </c>
      <c r="R82" s="41">
        <f t="shared" si="13"/>
        <v>0.53846153846153844</v>
      </c>
      <c r="S82">
        <f>IFERROR(COUNTIFS(PlayerInfo!$G:$G,$B82,PlayerInfo!$D:$D,"&gt;"&amp;P82),"")</f>
        <v>18</v>
      </c>
      <c r="T82">
        <f>IFERROR(COUNTIFS(PlayerInfo!$G:$G,$B82,PlayerInfo!$D:$D,"&lt;"&amp;P82),"")</f>
        <v>21</v>
      </c>
      <c r="U82">
        <f>IFERROR(_xlfn.XLOOKUP(B82,PlayerStats!$AF:$AF,PlayerStats!$L:$L),"")</f>
        <v>3.9</v>
      </c>
      <c r="V82">
        <f>IFERROR(VALUE(SUBSTITUTE(SUBSTITUTE(_xlfn.XLOOKUP(B82,Bets!$J:$J,Bets!$K:$K),"O",""),"U","")),"")</f>
        <v>2.5</v>
      </c>
      <c r="W82" s="41">
        <f t="shared" si="14"/>
        <v>0.82051282051282048</v>
      </c>
      <c r="X82" s="41">
        <f t="shared" si="15"/>
        <v>0.17948717948717949</v>
      </c>
      <c r="Y82">
        <f>IFERROR(COUNTIFS(PlayerInfo!$G:$G,$B82,PlayerInfo!$E:$E,"&gt;"&amp;V82),"")</f>
        <v>32</v>
      </c>
      <c r="Z82">
        <f>IFERROR(COUNTIFS(PlayerInfo!$G:$G,$B82,PlayerInfo!$E:$E,"&lt;"&amp;V82),"")</f>
        <v>7</v>
      </c>
    </row>
    <row r="83" spans="1:26" x14ac:dyDescent="0.2">
      <c r="A83" s="37" t="str">
        <f>IFERROR(_xlfn.XLOOKUP(B83,PlayerStats!AF:AF,PlayerStats!E:E),"")</f>
        <v>IND</v>
      </c>
      <c r="B83" s="37" t="str">
        <f>Bets!A83</f>
        <v>Myles Turner</v>
      </c>
      <c r="C83">
        <f>IFERROR(_xlfn.XLOOKUP(B83,PlayerStats!$AF:$AF,PlayerStats!$AD:$AD),"")</f>
        <v>16.7</v>
      </c>
      <c r="D83">
        <f>IFERROR(VALUE(SUBSTITUTE(SUBSTITUTE(_xlfn.XLOOKUP(B83,Bets!$A:$A,Bets!$B:$B),"O",""),"U","")),"")</f>
        <v>15.5</v>
      </c>
      <c r="E83" s="41">
        <f t="shared" si="8"/>
        <v>0.51515151515151514</v>
      </c>
      <c r="F83" s="41">
        <f t="shared" si="9"/>
        <v>0.48484848484848486</v>
      </c>
      <c r="G83">
        <f>IFERROR(COUNTIFS(PlayerInfo!$G:$G,$B83,PlayerInfo!$B:$B,"&gt;"&amp;D83),"")</f>
        <v>17</v>
      </c>
      <c r="H83">
        <f>IFERROR(COUNTIFS(PlayerInfo!$G:$G,$B83,PlayerInfo!$B:$B,"&lt;"&amp;D83),"")</f>
        <v>16</v>
      </c>
      <c r="I83">
        <f>IFERROR(_xlfn.XLOOKUP(B83,PlayerStats!$AF:$AF,PlayerStats!$X:$X),"")</f>
        <v>7.9</v>
      </c>
      <c r="J83">
        <f>IFERROR(VALUE(SUBSTITUTE(SUBSTITUTE(_xlfn.XLOOKUP(B83,Bets!$D:$D,Bets!$E:$E),"O",""),"U","")),"")</f>
        <v>8.5</v>
      </c>
      <c r="K83" s="41">
        <f t="shared" si="10"/>
        <v>0.39393939393939392</v>
      </c>
      <c r="L83" s="41">
        <f t="shared" si="11"/>
        <v>0.60606060606060608</v>
      </c>
      <c r="M83">
        <f>IFERROR(COUNTIFS(PlayerInfo!$G:$G,$B83,PlayerInfo!$C:$C,"&gt;"&amp;J83),"")</f>
        <v>13</v>
      </c>
      <c r="N83">
        <f>IFERROR(COUNTIFS(PlayerInfo!$G:$G,$B83,PlayerInfo!$C:$C,"&lt;"&amp;J83),"")</f>
        <v>20</v>
      </c>
      <c r="O83">
        <f>IFERROR(_xlfn.XLOOKUP(B83,PlayerStats!$AF:$AF,PlayerStats!$Y:$Y),"")</f>
        <v>1.5</v>
      </c>
      <c r="P83" t="str">
        <f>IFERROR(VALUE(SUBSTITUTE(SUBSTITUTE(_xlfn.XLOOKUP(B83,Bets!$G:$G,Bets!$H:$H),"O",""),"U","")),"")</f>
        <v/>
      </c>
      <c r="Q83" s="41" t="str">
        <f t="shared" si="12"/>
        <v/>
      </c>
      <c r="R83" s="41" t="str">
        <f t="shared" si="13"/>
        <v/>
      </c>
      <c r="S83">
        <f>IFERROR(COUNTIFS(PlayerInfo!$G:$G,$B83,PlayerInfo!$D:$D,"&gt;"&amp;P83),"")</f>
        <v>0</v>
      </c>
      <c r="T83">
        <f>IFERROR(COUNTIFS(PlayerInfo!$G:$G,$B83,PlayerInfo!$D:$D,"&lt;"&amp;P83),"")</f>
        <v>0</v>
      </c>
      <c r="U83">
        <f>IFERROR(_xlfn.XLOOKUP(B83,PlayerStats!$AF:$AF,PlayerStats!$L:$L),"")</f>
        <v>1.5</v>
      </c>
      <c r="V83" t="str">
        <f>IFERROR(VALUE(SUBSTITUTE(SUBSTITUTE(_xlfn.XLOOKUP(B83,Bets!$J:$J,Bets!$K:$K),"O",""),"U","")),"")</f>
        <v/>
      </c>
      <c r="W83" s="41" t="str">
        <f t="shared" si="14"/>
        <v/>
      </c>
      <c r="X83" s="41" t="str">
        <f t="shared" si="15"/>
        <v/>
      </c>
      <c r="Y83">
        <f>IFERROR(COUNTIFS(PlayerInfo!$G:$G,$B83,PlayerInfo!$E:$E,"&gt;"&amp;V83),"")</f>
        <v>0</v>
      </c>
      <c r="Z83">
        <f>IFERROR(COUNTIFS(PlayerInfo!$G:$G,$B83,PlayerInfo!$E:$E,"&lt;"&amp;V83),"")</f>
        <v>0</v>
      </c>
    </row>
    <row r="84" spans="1:26" x14ac:dyDescent="0.2">
      <c r="A84" s="37" t="str">
        <f>IFERROR(_xlfn.XLOOKUP(B84,PlayerStats!AF:AF,PlayerStats!E:E),"")</f>
        <v>PHO</v>
      </c>
      <c r="B84" s="37" t="str">
        <f>Bets!A107</f>
        <v>Mikal Bridges</v>
      </c>
      <c r="C84">
        <f>IFERROR(_xlfn.XLOOKUP(B84,PlayerStats!$AF:$AF,PlayerStats!$AD:$AD),"")</f>
        <v>15.4</v>
      </c>
      <c r="D84">
        <f>IFERROR(VALUE(SUBSTITUTE(SUBSTITUTE(_xlfn.XLOOKUP(B84,Bets!$A:$A,Bets!$B:$B),"O",""),"U","")),"")</f>
        <v>15.5</v>
      </c>
      <c r="E84" s="41">
        <f t="shared" si="8"/>
        <v>0.38461538461538464</v>
      </c>
      <c r="F84" s="41">
        <f t="shared" si="9"/>
        <v>0.61538461538461542</v>
      </c>
      <c r="G84">
        <f>IFERROR(COUNTIFS(PlayerInfo!$G:$G,$B84,PlayerInfo!$B:$B,"&gt;"&amp;D84),"")</f>
        <v>30</v>
      </c>
      <c r="H84">
        <f>IFERROR(COUNTIFS(PlayerInfo!$G:$G,$B84,PlayerInfo!$B:$B,"&lt;"&amp;D84),"")</f>
        <v>48</v>
      </c>
      <c r="I84">
        <f>IFERROR(_xlfn.XLOOKUP(B84,PlayerStats!$AF:$AF,PlayerStats!$X:$X),"")</f>
        <v>4.5</v>
      </c>
      <c r="J84">
        <f>IFERROR(VALUE(SUBSTITUTE(SUBSTITUTE(_xlfn.XLOOKUP(B84,Bets!$D:$D,Bets!$E:$E),"O",""),"U","")),"")</f>
        <v>3.5</v>
      </c>
      <c r="K84" s="41">
        <f t="shared" si="10"/>
        <v>0.61538461538461542</v>
      </c>
      <c r="L84" s="41">
        <f t="shared" si="11"/>
        <v>0.38461538461538464</v>
      </c>
      <c r="M84">
        <f>IFERROR(COUNTIFS(PlayerInfo!$G:$G,$B84,PlayerInfo!$C:$C,"&gt;"&amp;J84),"")</f>
        <v>48</v>
      </c>
      <c r="N84">
        <f>IFERROR(COUNTIFS(PlayerInfo!$G:$G,$B84,PlayerInfo!$C:$C,"&lt;"&amp;J84),"")</f>
        <v>30</v>
      </c>
      <c r="O84">
        <f>IFERROR(_xlfn.XLOOKUP(B84,PlayerStats!$AF:$AF,PlayerStats!$Y:$Y),"")</f>
        <v>3.1</v>
      </c>
      <c r="P84">
        <f>IFERROR(VALUE(SUBSTITUTE(SUBSTITUTE(_xlfn.XLOOKUP(B84,Bets!$G:$G,Bets!$H:$H),"O",""),"U","")),"")</f>
        <v>2.5</v>
      </c>
      <c r="Q84" s="41">
        <f t="shared" si="12"/>
        <v>0.5641025641025641</v>
      </c>
      <c r="R84" s="41">
        <f t="shared" si="13"/>
        <v>0.4358974358974359</v>
      </c>
      <c r="S84">
        <f>IFERROR(COUNTIFS(PlayerInfo!$G:$G,$B84,PlayerInfo!$D:$D,"&gt;"&amp;P84),"")</f>
        <v>44</v>
      </c>
      <c r="T84">
        <f>IFERROR(COUNTIFS(PlayerInfo!$G:$G,$B84,PlayerInfo!$D:$D,"&lt;"&amp;P84),"")</f>
        <v>34</v>
      </c>
      <c r="U84">
        <f>IFERROR(_xlfn.XLOOKUP(B84,PlayerStats!$AF:$AF,PlayerStats!$L:$L),"")</f>
        <v>1.8</v>
      </c>
      <c r="V84">
        <f>IFERROR(VALUE(SUBSTITUTE(SUBSTITUTE(_xlfn.XLOOKUP(B84,Bets!$J:$J,Bets!$K:$K),"O",""),"U","")),"")</f>
        <v>2.5</v>
      </c>
      <c r="W84" s="41">
        <f t="shared" si="14"/>
        <v>0.25641025641025639</v>
      </c>
      <c r="X84" s="41">
        <f t="shared" si="15"/>
        <v>0.74358974358974361</v>
      </c>
      <c r="Y84">
        <f>IFERROR(COUNTIFS(PlayerInfo!$G:$G,$B84,PlayerInfo!$E:$E,"&gt;"&amp;V84),"")</f>
        <v>20</v>
      </c>
      <c r="Z84">
        <f>IFERROR(COUNTIFS(PlayerInfo!$G:$G,$B84,PlayerInfo!$E:$E,"&lt;"&amp;V84),"")</f>
        <v>58</v>
      </c>
    </row>
    <row r="85" spans="1:26" x14ac:dyDescent="0.2">
      <c r="A85" s="37"/>
      <c r="B85" s="37"/>
      <c r="E85" s="41"/>
      <c r="F85" s="41"/>
      <c r="K85" s="41"/>
      <c r="L85" s="41"/>
      <c r="Q85" s="41"/>
      <c r="R85" s="41"/>
      <c r="W85" s="41"/>
      <c r="X85" s="41"/>
    </row>
    <row r="86" spans="1:26" x14ac:dyDescent="0.2">
      <c r="A86" s="37"/>
      <c r="B86" s="37"/>
      <c r="E86" s="41"/>
      <c r="F86" s="41"/>
      <c r="K86" s="41"/>
      <c r="L86" s="41"/>
      <c r="Q86" s="41"/>
      <c r="R86" s="41"/>
      <c r="W86" s="41"/>
      <c r="X86" s="41"/>
    </row>
    <row r="87" spans="1:26" x14ac:dyDescent="0.2">
      <c r="A87" s="37"/>
      <c r="B87" s="37"/>
      <c r="E87" s="41"/>
      <c r="F87" s="41"/>
      <c r="K87" s="41"/>
      <c r="L87" s="41"/>
      <c r="Q87" s="41"/>
      <c r="R87" s="41"/>
      <c r="W87" s="41"/>
      <c r="X87" s="41"/>
    </row>
    <row r="88" spans="1:26" x14ac:dyDescent="0.2">
      <c r="A88" s="37"/>
      <c r="B88" s="37"/>
      <c r="E88" s="41"/>
      <c r="F88" s="41"/>
      <c r="K88" s="41"/>
      <c r="L88" s="41"/>
      <c r="Q88" s="41"/>
      <c r="R88" s="41"/>
      <c r="W88" s="41"/>
      <c r="X88" s="41"/>
    </row>
    <row r="89" spans="1:26" x14ac:dyDescent="0.2">
      <c r="A89" s="37"/>
      <c r="B89" s="37"/>
      <c r="E89" s="41"/>
      <c r="F89" s="41"/>
      <c r="K89" s="41"/>
      <c r="L89" s="41"/>
      <c r="Q89" s="41"/>
      <c r="R89" s="41"/>
      <c r="W89" s="41"/>
      <c r="X89" s="41"/>
    </row>
    <row r="90" spans="1:26" x14ac:dyDescent="0.2">
      <c r="A90" s="37"/>
      <c r="B90" s="37"/>
      <c r="E90" s="41"/>
      <c r="F90" s="41"/>
      <c r="K90" s="41"/>
      <c r="L90" s="41"/>
      <c r="Q90" s="41"/>
      <c r="R90" s="41"/>
      <c r="W90" s="41"/>
      <c r="X90" s="41"/>
    </row>
    <row r="91" spans="1:26" x14ac:dyDescent="0.2">
      <c r="A91" s="37"/>
      <c r="B91" s="37"/>
      <c r="E91" s="41"/>
      <c r="F91" s="41"/>
      <c r="K91" s="41"/>
      <c r="L91" s="41"/>
      <c r="Q91" s="41"/>
      <c r="R91" s="41"/>
      <c r="W91" s="41"/>
      <c r="X91" s="41"/>
    </row>
    <row r="92" spans="1:26" x14ac:dyDescent="0.2">
      <c r="A92" s="37"/>
      <c r="B92" s="37"/>
      <c r="E92" s="41"/>
      <c r="F92" s="41"/>
      <c r="K92" s="41"/>
      <c r="L92" s="41"/>
      <c r="Q92" s="41"/>
      <c r="R92" s="41"/>
      <c r="W92" s="41"/>
      <c r="X92" s="41"/>
    </row>
    <row r="93" spans="1:26" x14ac:dyDescent="0.2">
      <c r="A93" s="37"/>
      <c r="B93" s="37"/>
      <c r="E93" s="41"/>
      <c r="F93" s="41"/>
      <c r="K93" s="41"/>
      <c r="L93" s="41"/>
      <c r="Q93" s="41"/>
      <c r="R93" s="41"/>
      <c r="W93" s="41"/>
      <c r="X93" s="41"/>
    </row>
    <row r="94" spans="1:26" x14ac:dyDescent="0.2">
      <c r="A94" s="37"/>
      <c r="B94" s="37"/>
      <c r="E94" s="41"/>
      <c r="F94" s="41"/>
      <c r="K94" s="41"/>
      <c r="L94" s="41"/>
      <c r="Q94" s="41"/>
      <c r="R94" s="41"/>
      <c r="W94" s="41"/>
      <c r="X94" s="41"/>
    </row>
    <row r="95" spans="1:26" x14ac:dyDescent="0.2">
      <c r="A95" s="37"/>
      <c r="B95" s="37"/>
      <c r="E95" s="41"/>
      <c r="F95" s="41"/>
      <c r="K95" s="41"/>
      <c r="L95" s="41"/>
      <c r="Q95" s="41"/>
      <c r="R95" s="41"/>
      <c r="W95" s="41"/>
      <c r="X95" s="41"/>
    </row>
    <row r="96" spans="1:26" x14ac:dyDescent="0.2">
      <c r="A96" s="37"/>
      <c r="B96" s="37"/>
      <c r="E96" s="41"/>
      <c r="F96" s="41"/>
      <c r="K96" s="41"/>
      <c r="L96" s="41"/>
      <c r="Q96" s="41"/>
      <c r="R96" s="41"/>
      <c r="W96" s="41"/>
      <c r="X96" s="41"/>
    </row>
    <row r="97" spans="1:24" x14ac:dyDescent="0.2">
      <c r="A97" s="37"/>
      <c r="B97" s="37"/>
      <c r="E97" s="41"/>
      <c r="F97" s="41"/>
      <c r="K97" s="41"/>
      <c r="L97" s="41"/>
      <c r="Q97" s="41"/>
      <c r="R97" s="41"/>
      <c r="W97" s="41"/>
      <c r="X97" s="41"/>
    </row>
    <row r="98" spans="1:24" x14ac:dyDescent="0.2">
      <c r="A98" s="37"/>
      <c r="B98" s="37"/>
      <c r="E98" s="41"/>
      <c r="F98" s="41"/>
      <c r="K98" s="41"/>
      <c r="L98" s="41"/>
      <c r="Q98" s="41"/>
      <c r="R98" s="41"/>
      <c r="W98" s="41"/>
      <c r="X98" s="41"/>
    </row>
    <row r="99" spans="1:24" x14ac:dyDescent="0.2">
      <c r="A99" s="37"/>
      <c r="B99" s="37"/>
      <c r="E99" s="41"/>
      <c r="F99" s="41"/>
      <c r="K99" s="41"/>
      <c r="L99" s="41"/>
      <c r="Q99" s="41"/>
      <c r="R99" s="41"/>
      <c r="W99" s="41"/>
      <c r="X99" s="41"/>
    </row>
    <row r="100" spans="1:24" x14ac:dyDescent="0.2">
      <c r="A100" s="37"/>
      <c r="B100" s="37"/>
      <c r="E100" s="41"/>
      <c r="F100" s="41"/>
      <c r="K100" s="41"/>
      <c r="L100" s="41"/>
      <c r="Q100" s="41"/>
      <c r="R100" s="41"/>
      <c r="W100" s="41"/>
      <c r="X100" s="41"/>
    </row>
    <row r="101" spans="1:24" x14ac:dyDescent="0.2">
      <c r="A101" s="37"/>
      <c r="B101" s="37"/>
      <c r="E101" s="41"/>
      <c r="F101" s="41"/>
      <c r="K101" s="41"/>
      <c r="L101" s="41"/>
      <c r="Q101" s="41"/>
      <c r="R101" s="41"/>
      <c r="W101" s="41"/>
      <c r="X101" s="41"/>
    </row>
    <row r="102" spans="1:24" x14ac:dyDescent="0.2">
      <c r="A102" s="37"/>
      <c r="B102" s="37"/>
      <c r="E102" s="41"/>
      <c r="F102" s="41"/>
      <c r="K102" s="41"/>
      <c r="L102" s="41"/>
      <c r="Q102" s="41"/>
      <c r="R102" s="41"/>
      <c r="W102" s="41"/>
      <c r="X102" s="41"/>
    </row>
    <row r="103" spans="1:24" x14ac:dyDescent="0.2">
      <c r="A103" s="37"/>
      <c r="B103" s="37"/>
      <c r="E103" s="41"/>
      <c r="F103" s="41"/>
      <c r="K103" s="41"/>
      <c r="L103" s="41"/>
      <c r="Q103" s="41"/>
      <c r="R103" s="41"/>
      <c r="W103" s="41"/>
      <c r="X103" s="41"/>
    </row>
    <row r="104" spans="1:24" x14ac:dyDescent="0.2">
      <c r="A104" s="37"/>
      <c r="B104" s="37"/>
      <c r="E104" s="41"/>
      <c r="F104" s="41"/>
      <c r="K104" s="41"/>
      <c r="L104" s="41"/>
      <c r="Q104" s="41"/>
      <c r="R104" s="41"/>
      <c r="W104" s="41"/>
      <c r="X104" s="41"/>
    </row>
    <row r="105" spans="1:24" x14ac:dyDescent="0.2">
      <c r="A105" s="37"/>
      <c r="B105" s="37"/>
      <c r="E105" s="41"/>
      <c r="F105" s="41"/>
      <c r="K105" s="41"/>
      <c r="L105" s="41"/>
      <c r="Q105" s="41"/>
      <c r="R105" s="41"/>
      <c r="W105" s="41"/>
      <c r="X105" s="41"/>
    </row>
    <row r="106" spans="1:24" x14ac:dyDescent="0.2">
      <c r="A106" s="37"/>
      <c r="B106" s="37"/>
      <c r="E106" s="41"/>
      <c r="F106" s="41"/>
      <c r="K106" s="41"/>
      <c r="L106" s="41"/>
      <c r="Q106" s="41"/>
      <c r="R106" s="41"/>
      <c r="W106" s="41"/>
      <c r="X106" s="41"/>
    </row>
    <row r="107" spans="1:24" x14ac:dyDescent="0.2">
      <c r="A107" s="37"/>
      <c r="B107" s="37"/>
      <c r="E107" s="41"/>
      <c r="F107" s="41"/>
      <c r="K107" s="41"/>
      <c r="L107" s="41"/>
      <c r="Q107" s="41"/>
      <c r="R107" s="41"/>
      <c r="W107" s="41"/>
      <c r="X107" s="41"/>
    </row>
    <row r="108" spans="1:24" x14ac:dyDescent="0.2">
      <c r="A108" s="37"/>
      <c r="B108" s="37"/>
      <c r="E108" s="41"/>
      <c r="F108" s="41"/>
      <c r="K108" s="41"/>
      <c r="L108" s="41"/>
      <c r="Q108" s="41"/>
      <c r="R108" s="41"/>
      <c r="W108" s="41"/>
      <c r="X108" s="41"/>
    </row>
    <row r="109" spans="1:24" x14ac:dyDescent="0.2">
      <c r="A109" s="37"/>
      <c r="B109" s="37"/>
      <c r="E109" s="41"/>
      <c r="F109" s="41"/>
      <c r="K109" s="41"/>
      <c r="L109" s="41"/>
      <c r="Q109" s="41"/>
      <c r="R109" s="41"/>
      <c r="W109" s="41"/>
      <c r="X109" s="41"/>
    </row>
    <row r="110" spans="1:24" x14ac:dyDescent="0.2">
      <c r="A110" s="37"/>
      <c r="B110" s="37"/>
      <c r="E110" s="41"/>
      <c r="F110" s="41"/>
      <c r="K110" s="41"/>
      <c r="L110" s="41"/>
      <c r="Q110" s="41"/>
      <c r="R110" s="41"/>
      <c r="W110" s="41"/>
      <c r="X110" s="41"/>
    </row>
    <row r="111" spans="1:24" x14ac:dyDescent="0.2">
      <c r="A111" s="37"/>
      <c r="B111" s="37"/>
      <c r="E111" s="41"/>
      <c r="F111" s="41"/>
      <c r="K111" s="41"/>
      <c r="L111" s="41"/>
      <c r="Q111" s="41"/>
      <c r="R111" s="41"/>
      <c r="W111" s="41"/>
      <c r="X111" s="41"/>
    </row>
    <row r="112" spans="1:24" x14ac:dyDescent="0.2">
      <c r="A112" s="37"/>
      <c r="B112" s="37"/>
      <c r="E112" s="41"/>
      <c r="F112" s="41"/>
      <c r="K112" s="41"/>
      <c r="L112" s="41"/>
      <c r="Q112" s="41"/>
      <c r="R112" s="41"/>
      <c r="W112" s="41"/>
      <c r="X112" s="41"/>
    </row>
    <row r="113" spans="1:24" x14ac:dyDescent="0.2">
      <c r="A113" s="37"/>
      <c r="B113" s="37"/>
      <c r="E113" s="41"/>
      <c r="F113" s="41"/>
      <c r="K113" s="41"/>
      <c r="L113" s="41"/>
      <c r="Q113" s="41"/>
      <c r="R113" s="41"/>
      <c r="W113" s="41"/>
      <c r="X113" s="41"/>
    </row>
    <row r="114" spans="1:24" x14ac:dyDescent="0.2">
      <c r="A114" s="37"/>
      <c r="B114" s="37"/>
      <c r="E114" s="41"/>
      <c r="F114" s="41"/>
      <c r="K114" s="41"/>
      <c r="L114" s="41"/>
      <c r="Q114" s="41"/>
      <c r="R114" s="41"/>
      <c r="W114" s="41"/>
      <c r="X114" s="41"/>
    </row>
    <row r="115" spans="1:24" x14ac:dyDescent="0.2">
      <c r="A115" s="37"/>
      <c r="B115" s="37"/>
      <c r="E115" s="41"/>
      <c r="F115" s="41"/>
      <c r="K115" s="41"/>
      <c r="L115" s="41"/>
      <c r="Q115" s="41"/>
      <c r="R115" s="41"/>
      <c r="W115" s="41"/>
      <c r="X115" s="41"/>
    </row>
    <row r="116" spans="1:24" x14ac:dyDescent="0.2">
      <c r="A116" s="37"/>
      <c r="B116" s="37"/>
      <c r="E116" s="41"/>
      <c r="F116" s="41"/>
      <c r="K116" s="41"/>
      <c r="L116" s="41"/>
      <c r="Q116" s="41"/>
      <c r="R116" s="41"/>
      <c r="W116" s="41"/>
      <c r="X116" s="41"/>
    </row>
    <row r="117" spans="1:24" x14ac:dyDescent="0.2">
      <c r="A117" s="37"/>
      <c r="B117" s="37"/>
      <c r="E117" s="41"/>
      <c r="F117" s="41"/>
      <c r="K117" s="41"/>
      <c r="L117" s="41"/>
      <c r="Q117" s="41"/>
      <c r="R117" s="41"/>
      <c r="W117" s="41"/>
      <c r="X117" s="41"/>
    </row>
    <row r="118" spans="1:24" x14ac:dyDescent="0.2">
      <c r="A118" s="37"/>
      <c r="B118" s="37"/>
      <c r="E118" s="41"/>
      <c r="F118" s="41"/>
      <c r="K118" s="41"/>
      <c r="L118" s="41"/>
      <c r="Q118" s="41"/>
      <c r="R118" s="41"/>
      <c r="W118" s="41"/>
      <c r="X118" s="41"/>
    </row>
    <row r="119" spans="1:24" x14ac:dyDescent="0.2">
      <c r="A119" s="37"/>
      <c r="B119" s="37"/>
      <c r="E119" s="41"/>
      <c r="F119" s="41"/>
      <c r="K119" s="41"/>
      <c r="L119" s="41"/>
      <c r="Q119" s="41"/>
      <c r="R119" s="41"/>
      <c r="W119" s="41"/>
      <c r="X119" s="41"/>
    </row>
    <row r="120" spans="1:24" x14ac:dyDescent="0.2">
      <c r="A120" s="37"/>
      <c r="B120" s="37"/>
      <c r="E120" s="41"/>
      <c r="F120" s="41"/>
      <c r="K120" s="41"/>
      <c r="L120" s="41"/>
      <c r="Q120" s="41"/>
      <c r="R120" s="41"/>
      <c r="W120" s="41"/>
      <c r="X120" s="41"/>
    </row>
    <row r="121" spans="1:24" x14ac:dyDescent="0.2">
      <c r="A121" s="37"/>
      <c r="B121" s="37"/>
      <c r="E121" s="41"/>
      <c r="F121" s="41"/>
      <c r="K121" s="41"/>
      <c r="L121" s="41"/>
      <c r="Q121" s="41"/>
      <c r="R121" s="41"/>
      <c r="W121" s="41"/>
      <c r="X121" s="41"/>
    </row>
    <row r="122" spans="1:24" x14ac:dyDescent="0.2">
      <c r="A122" s="37"/>
      <c r="B122" s="37"/>
      <c r="E122" s="41"/>
      <c r="F122" s="41"/>
      <c r="K122" s="41"/>
      <c r="L122" s="41"/>
      <c r="Q122" s="41"/>
      <c r="R122" s="41"/>
      <c r="W122" s="41"/>
      <c r="X122" s="41"/>
    </row>
    <row r="123" spans="1:24" x14ac:dyDescent="0.2">
      <c r="A123" s="37"/>
      <c r="B123" s="37"/>
      <c r="E123" s="41"/>
      <c r="F123" s="41"/>
      <c r="K123" s="41"/>
      <c r="L123" s="41"/>
      <c r="Q123" s="41"/>
      <c r="R123" s="41"/>
      <c r="W123" s="41"/>
      <c r="X123" s="41"/>
    </row>
    <row r="124" spans="1:24" x14ac:dyDescent="0.2">
      <c r="A124" s="37"/>
      <c r="B124" s="37"/>
      <c r="E124" s="41"/>
      <c r="F124" s="41"/>
      <c r="K124" s="41"/>
      <c r="L124" s="41"/>
      <c r="Q124" s="41"/>
      <c r="R124" s="41"/>
      <c r="W124" s="41"/>
      <c r="X124" s="41"/>
    </row>
    <row r="125" spans="1:24" x14ac:dyDescent="0.2">
      <c r="A125" s="37"/>
      <c r="B125" s="37"/>
      <c r="E125" s="41"/>
      <c r="F125" s="41"/>
      <c r="K125" s="41"/>
      <c r="L125" s="41"/>
      <c r="Q125" s="41"/>
      <c r="R125" s="41"/>
      <c r="W125" s="41"/>
      <c r="X125" s="41"/>
    </row>
    <row r="126" spans="1:24" x14ac:dyDescent="0.2">
      <c r="A126" s="37"/>
      <c r="B126" s="37"/>
      <c r="E126" s="41"/>
      <c r="F126" s="41"/>
      <c r="K126" s="41"/>
      <c r="L126" s="41"/>
      <c r="Q126" s="41"/>
      <c r="R126" s="41"/>
      <c r="W126" s="41"/>
      <c r="X126" s="41"/>
    </row>
    <row r="127" spans="1:24" x14ac:dyDescent="0.2">
      <c r="A127" s="37"/>
      <c r="B127" s="37"/>
      <c r="E127" s="41"/>
      <c r="F127" s="41"/>
      <c r="K127" s="41"/>
      <c r="L127" s="41"/>
      <c r="Q127" s="41"/>
      <c r="R127" s="41"/>
      <c r="W127" s="41"/>
      <c r="X127" s="41"/>
    </row>
    <row r="128" spans="1:24" x14ac:dyDescent="0.2">
      <c r="A128" s="37"/>
      <c r="B128" s="37"/>
      <c r="E128" s="41"/>
      <c r="F128" s="41"/>
      <c r="K128" s="41"/>
      <c r="L128" s="41"/>
      <c r="Q128" s="41"/>
      <c r="R128" s="41"/>
      <c r="W128" s="41"/>
      <c r="X128" s="41"/>
    </row>
    <row r="129" spans="1:24" x14ac:dyDescent="0.2">
      <c r="A129" s="37"/>
      <c r="B129" s="37"/>
      <c r="E129" s="41"/>
      <c r="F129" s="41"/>
      <c r="K129" s="41"/>
      <c r="L129" s="41"/>
      <c r="Q129" s="41"/>
      <c r="R129" s="41"/>
      <c r="W129" s="41"/>
      <c r="X129" s="41"/>
    </row>
    <row r="130" spans="1:24" x14ac:dyDescent="0.2">
      <c r="A130" s="37"/>
      <c r="B130" s="37"/>
      <c r="E130" s="41"/>
      <c r="F130" s="41"/>
      <c r="K130" s="41"/>
      <c r="L130" s="41"/>
      <c r="Q130" s="41"/>
      <c r="R130" s="41"/>
      <c r="W130" s="41"/>
      <c r="X130" s="41"/>
    </row>
    <row r="131" spans="1:24" x14ac:dyDescent="0.2">
      <c r="A131" s="37"/>
      <c r="B131" s="37"/>
      <c r="E131" s="41"/>
      <c r="F131" s="41"/>
      <c r="K131" s="41"/>
      <c r="L131" s="41"/>
      <c r="Q131" s="41"/>
      <c r="R131" s="41"/>
      <c r="W131" s="41"/>
      <c r="X131" s="41"/>
    </row>
    <row r="132" spans="1:24" x14ac:dyDescent="0.2">
      <c r="A132" s="37"/>
      <c r="B132" s="37"/>
      <c r="E132" s="41"/>
      <c r="F132" s="41"/>
      <c r="K132" s="41"/>
      <c r="L132" s="41"/>
      <c r="Q132" s="41"/>
      <c r="R132" s="41"/>
      <c r="W132" s="41"/>
      <c r="X132" s="41"/>
    </row>
    <row r="133" spans="1:24" x14ac:dyDescent="0.2">
      <c r="A133" s="37"/>
      <c r="B133" s="37"/>
      <c r="E133" s="41"/>
      <c r="F133" s="41"/>
      <c r="K133" s="41"/>
      <c r="L133" s="41"/>
      <c r="Q133" s="41"/>
      <c r="R133" s="41"/>
      <c r="W133" s="41"/>
      <c r="X133" s="41"/>
    </row>
    <row r="134" spans="1:24" x14ac:dyDescent="0.2">
      <c r="A134" s="37"/>
      <c r="B134" s="37"/>
      <c r="E134" s="41"/>
      <c r="F134" s="41"/>
      <c r="K134" s="41"/>
      <c r="L134" s="41"/>
      <c r="Q134" s="41"/>
      <c r="R134" s="41"/>
      <c r="W134" s="41"/>
      <c r="X134" s="41"/>
    </row>
    <row r="135" spans="1:24" x14ac:dyDescent="0.2">
      <c r="A135" s="37"/>
      <c r="B135" s="37"/>
      <c r="E135" s="41"/>
      <c r="F135" s="41"/>
      <c r="K135" s="41"/>
      <c r="L135" s="41"/>
      <c r="Q135" s="41"/>
      <c r="R135" s="41"/>
      <c r="W135" s="41"/>
      <c r="X135" s="41"/>
    </row>
    <row r="136" spans="1:24" x14ac:dyDescent="0.2">
      <c r="A136" s="37"/>
      <c r="B136" s="37"/>
      <c r="E136" s="41"/>
      <c r="F136" s="41"/>
      <c r="K136" s="41"/>
      <c r="L136" s="41"/>
      <c r="Q136" s="41"/>
      <c r="R136" s="41"/>
      <c r="W136" s="41"/>
      <c r="X136" s="41"/>
    </row>
    <row r="137" spans="1:24" x14ac:dyDescent="0.2">
      <c r="A137" s="37"/>
      <c r="B137" s="37"/>
      <c r="E137" s="41"/>
      <c r="F137" s="41"/>
      <c r="K137" s="41"/>
      <c r="L137" s="41"/>
      <c r="Q137" s="41"/>
      <c r="R137" s="41"/>
      <c r="W137" s="41"/>
      <c r="X137" s="41"/>
    </row>
    <row r="138" spans="1:24" x14ac:dyDescent="0.2">
      <c r="A138" s="37"/>
      <c r="B138" s="37"/>
      <c r="E138" s="41"/>
      <c r="F138" s="41"/>
      <c r="K138" s="41"/>
      <c r="L138" s="41"/>
      <c r="Q138" s="41"/>
      <c r="R138" s="41"/>
      <c r="W138" s="41"/>
      <c r="X138" s="41"/>
    </row>
    <row r="139" spans="1:24" x14ac:dyDescent="0.2">
      <c r="A139" s="37"/>
      <c r="B139" s="37"/>
      <c r="E139" s="41"/>
      <c r="F139" s="41"/>
      <c r="K139" s="41"/>
      <c r="L139" s="41"/>
      <c r="Q139" s="41"/>
      <c r="R139" s="41"/>
      <c r="W139" s="41"/>
      <c r="X139" s="41"/>
    </row>
    <row r="140" spans="1:24" x14ac:dyDescent="0.2">
      <c r="A140" s="37"/>
      <c r="B140" s="37"/>
      <c r="E140" s="41"/>
      <c r="F140" s="41"/>
      <c r="K140" s="41"/>
      <c r="L140" s="41"/>
      <c r="Q140" s="41"/>
      <c r="R140" s="41"/>
      <c r="W140" s="41"/>
      <c r="X140" s="41"/>
    </row>
    <row r="141" spans="1:24" x14ac:dyDescent="0.2">
      <c r="A141" s="37"/>
      <c r="B141" s="37"/>
      <c r="E141" s="41"/>
      <c r="F141" s="41"/>
      <c r="K141" s="41"/>
      <c r="L141" s="41"/>
      <c r="Q141" s="41"/>
      <c r="R141" s="41"/>
      <c r="W141" s="41"/>
      <c r="X141" s="41"/>
    </row>
    <row r="142" spans="1:24" x14ac:dyDescent="0.2">
      <c r="A142" s="37"/>
      <c r="B142" s="37"/>
      <c r="E142" s="41"/>
      <c r="F142" s="41"/>
      <c r="K142" s="41"/>
      <c r="L142" s="41"/>
      <c r="Q142" s="41"/>
      <c r="R142" s="41"/>
      <c r="W142" s="41"/>
      <c r="X142" s="41"/>
    </row>
    <row r="143" spans="1:24" x14ac:dyDescent="0.2">
      <c r="A143" s="37"/>
      <c r="B143" s="37"/>
      <c r="E143" s="41"/>
      <c r="F143" s="41"/>
      <c r="K143" s="41"/>
      <c r="L143" s="41"/>
      <c r="Q143" s="41"/>
      <c r="R143" s="41"/>
      <c r="W143" s="41"/>
      <c r="X143" s="41"/>
    </row>
    <row r="144" spans="1:24" x14ac:dyDescent="0.2">
      <c r="A144" s="37"/>
      <c r="B144" s="37"/>
      <c r="E144" s="41"/>
      <c r="F144" s="41"/>
      <c r="K144" s="41"/>
      <c r="L144" s="41"/>
      <c r="Q144" s="41"/>
      <c r="R144" s="41"/>
      <c r="W144" s="41"/>
      <c r="X144" s="41"/>
    </row>
    <row r="145" spans="1:24" x14ac:dyDescent="0.2">
      <c r="A145" s="37"/>
      <c r="B145" s="37"/>
      <c r="E145" s="41"/>
      <c r="F145" s="41"/>
      <c r="K145" s="41"/>
      <c r="L145" s="41"/>
      <c r="Q145" s="41"/>
      <c r="R145" s="41"/>
      <c r="W145" s="41"/>
      <c r="X145" s="41"/>
    </row>
    <row r="146" spans="1:24" x14ac:dyDescent="0.2">
      <c r="A146" s="37"/>
      <c r="B146" s="37"/>
      <c r="E146" s="41"/>
      <c r="F146" s="41"/>
      <c r="K146" s="41"/>
      <c r="L146" s="41"/>
      <c r="Q146" s="41"/>
      <c r="R146" s="41"/>
      <c r="W146" s="41"/>
      <c r="X146" s="41"/>
    </row>
    <row r="147" spans="1:24" x14ac:dyDescent="0.2">
      <c r="A147" s="37"/>
      <c r="B147" s="37"/>
      <c r="E147" s="41"/>
      <c r="F147" s="41"/>
      <c r="K147" s="41"/>
      <c r="L147" s="41"/>
      <c r="Q147" s="41"/>
      <c r="R147" s="41"/>
      <c r="W147" s="41"/>
      <c r="X147" s="41"/>
    </row>
    <row r="148" spans="1:24" x14ac:dyDescent="0.2">
      <c r="A148" s="37"/>
      <c r="B148" s="37"/>
      <c r="E148" s="41"/>
      <c r="F148" s="41"/>
      <c r="K148" s="41"/>
      <c r="L148" s="41"/>
      <c r="Q148" s="41"/>
      <c r="R148" s="41"/>
      <c r="W148" s="41"/>
      <c r="X148" s="41"/>
    </row>
    <row r="149" spans="1:24" x14ac:dyDescent="0.2">
      <c r="A149" s="37"/>
      <c r="B149" s="37"/>
      <c r="E149" s="41"/>
      <c r="F149" s="41"/>
      <c r="K149" s="41"/>
      <c r="L149" s="41"/>
      <c r="Q149" s="41"/>
      <c r="R149" s="41"/>
      <c r="W149" s="41"/>
      <c r="X149" s="41"/>
    </row>
    <row r="150" spans="1:24" x14ac:dyDescent="0.2">
      <c r="A150" s="37"/>
      <c r="B150" s="37"/>
      <c r="E150" s="41"/>
      <c r="F150" s="41"/>
      <c r="K150" s="41"/>
      <c r="L150" s="41"/>
      <c r="Q150" s="41"/>
      <c r="R150" s="41"/>
      <c r="W150" s="41"/>
      <c r="X150" s="41"/>
    </row>
    <row r="151" spans="1:24" x14ac:dyDescent="0.2">
      <c r="A151" s="37"/>
      <c r="B151" s="37"/>
      <c r="E151" s="41"/>
      <c r="F151" s="41"/>
      <c r="K151" s="41"/>
      <c r="L151" s="41"/>
      <c r="Q151" s="41"/>
      <c r="R151" s="41"/>
      <c r="W151" s="41"/>
      <c r="X151" s="41"/>
    </row>
    <row r="152" spans="1:24" x14ac:dyDescent="0.2">
      <c r="A152" s="37"/>
      <c r="B152" s="37"/>
      <c r="E152" s="41"/>
      <c r="F152" s="41"/>
      <c r="K152" s="41"/>
      <c r="L152" s="41"/>
      <c r="Q152" s="41"/>
      <c r="R152" s="41"/>
      <c r="W152" s="41"/>
      <c r="X152" s="41"/>
    </row>
    <row r="153" spans="1:24" x14ac:dyDescent="0.2">
      <c r="A153" s="37"/>
      <c r="B153" s="37"/>
      <c r="E153" s="41"/>
      <c r="F153" s="41"/>
      <c r="K153" s="41"/>
      <c r="L153" s="41"/>
      <c r="Q153" s="41"/>
      <c r="R153" s="41"/>
      <c r="W153" s="41"/>
      <c r="X153" s="41"/>
    </row>
    <row r="154" spans="1:24" x14ac:dyDescent="0.2">
      <c r="A154" s="37"/>
      <c r="B154" s="37"/>
      <c r="E154" s="41"/>
      <c r="F154" s="41"/>
      <c r="K154" s="41"/>
      <c r="L154" s="41"/>
      <c r="Q154" s="41"/>
      <c r="R154" s="41"/>
      <c r="W154" s="41"/>
      <c r="X154" s="41"/>
    </row>
    <row r="155" spans="1:24" x14ac:dyDescent="0.2">
      <c r="A155" s="37"/>
      <c r="B155" s="37"/>
      <c r="E155" s="41"/>
      <c r="F155" s="41"/>
      <c r="K155" s="41"/>
      <c r="L155" s="41"/>
      <c r="Q155" s="41"/>
      <c r="R155" s="41"/>
      <c r="W155" s="41"/>
      <c r="X155" s="41"/>
    </row>
    <row r="156" spans="1:24" x14ac:dyDescent="0.2">
      <c r="A156" s="37"/>
      <c r="B156" s="37"/>
      <c r="E156" s="41"/>
      <c r="F156" s="41"/>
      <c r="K156" s="41"/>
      <c r="L156" s="41"/>
      <c r="Q156" s="41"/>
      <c r="R156" s="41"/>
      <c r="W156" s="41"/>
      <c r="X156" s="41"/>
    </row>
    <row r="157" spans="1:24" x14ac:dyDescent="0.2">
      <c r="A157" s="37"/>
      <c r="B157" s="37"/>
      <c r="E157" s="41"/>
      <c r="F157" s="41"/>
      <c r="K157" s="41"/>
      <c r="L157" s="41"/>
      <c r="Q157" s="41"/>
      <c r="R157" s="41"/>
      <c r="W157" s="41"/>
      <c r="X157" s="41"/>
    </row>
    <row r="158" spans="1:24" x14ac:dyDescent="0.2">
      <c r="A158" s="37"/>
      <c r="B158" s="37"/>
      <c r="E158" s="41"/>
      <c r="F158" s="41"/>
      <c r="K158" s="41"/>
      <c r="L158" s="41"/>
      <c r="Q158" s="41"/>
      <c r="R158" s="41"/>
      <c r="W158" s="41"/>
      <c r="X158" s="41"/>
    </row>
    <row r="159" spans="1:24" x14ac:dyDescent="0.2">
      <c r="A159" s="37"/>
      <c r="B159" s="37"/>
      <c r="E159" s="41"/>
      <c r="F159" s="41"/>
      <c r="K159" s="41"/>
      <c r="L159" s="41"/>
      <c r="Q159" s="41"/>
      <c r="R159" s="41"/>
      <c r="W159" s="41"/>
      <c r="X159" s="41"/>
    </row>
    <row r="160" spans="1:24" x14ac:dyDescent="0.2">
      <c r="A160" s="37"/>
      <c r="B160" s="37"/>
      <c r="E160" s="41"/>
      <c r="F160" s="41"/>
      <c r="K160" s="41"/>
      <c r="L160" s="41"/>
      <c r="Q160" s="41"/>
      <c r="R160" s="41"/>
      <c r="W160" s="41"/>
      <c r="X160" s="41"/>
    </row>
    <row r="161" spans="1:24" x14ac:dyDescent="0.2">
      <c r="A161" s="37"/>
      <c r="B161" s="37"/>
      <c r="E161" s="41"/>
      <c r="F161" s="41"/>
      <c r="K161" s="41"/>
      <c r="L161" s="41"/>
      <c r="Q161" s="41"/>
      <c r="R161" s="41"/>
      <c r="W161" s="41"/>
      <c r="X161" s="41"/>
    </row>
    <row r="162" spans="1:24" x14ac:dyDescent="0.2">
      <c r="A162" s="37"/>
      <c r="B162" s="37"/>
      <c r="E162" s="41"/>
      <c r="F162" s="41"/>
      <c r="K162" s="41"/>
      <c r="L162" s="41"/>
      <c r="Q162" s="41"/>
      <c r="R162" s="41"/>
      <c r="W162" s="41"/>
      <c r="X162" s="41"/>
    </row>
    <row r="163" spans="1:24" x14ac:dyDescent="0.2">
      <c r="A163" s="37"/>
      <c r="B163" s="37"/>
      <c r="E163" s="41"/>
      <c r="F163" s="41"/>
      <c r="K163" s="41"/>
      <c r="L163" s="41"/>
      <c r="Q163" s="41"/>
      <c r="R163" s="41"/>
      <c r="W163" s="41"/>
      <c r="X163" s="41"/>
    </row>
    <row r="164" spans="1:24" x14ac:dyDescent="0.2">
      <c r="A164" s="37"/>
      <c r="B164" s="37"/>
      <c r="E164" s="41"/>
      <c r="F164" s="41"/>
      <c r="K164" s="41"/>
      <c r="L164" s="41"/>
      <c r="Q164" s="41"/>
      <c r="R164" s="41"/>
      <c r="W164" s="41"/>
      <c r="X164" s="41"/>
    </row>
    <row r="165" spans="1:24" x14ac:dyDescent="0.2">
      <c r="A165" s="37"/>
      <c r="B165" s="37"/>
      <c r="E165" s="41"/>
      <c r="F165" s="41"/>
      <c r="K165" s="41"/>
      <c r="L165" s="41"/>
      <c r="Q165" s="41"/>
      <c r="R165" s="41"/>
      <c r="W165" s="41"/>
      <c r="X165" s="41"/>
    </row>
    <row r="166" spans="1:24" x14ac:dyDescent="0.2">
      <c r="A166" s="37"/>
      <c r="B166" s="37"/>
      <c r="E166" s="41"/>
      <c r="F166" s="41"/>
      <c r="K166" s="41"/>
      <c r="L166" s="41"/>
      <c r="Q166" s="41"/>
      <c r="R166" s="41"/>
      <c r="W166" s="41"/>
      <c r="X166" s="41"/>
    </row>
    <row r="167" spans="1:24" x14ac:dyDescent="0.2">
      <c r="A167" s="37"/>
      <c r="B167" s="37"/>
      <c r="E167" s="41"/>
      <c r="F167" s="41"/>
      <c r="K167" s="41"/>
      <c r="L167" s="41"/>
      <c r="Q167" s="41"/>
      <c r="R167" s="41"/>
      <c r="W167" s="41"/>
      <c r="X167" s="41"/>
    </row>
    <row r="168" spans="1:24" x14ac:dyDescent="0.2">
      <c r="A168" s="37"/>
      <c r="B168" s="37"/>
      <c r="E168" s="41"/>
      <c r="F168" s="41"/>
      <c r="K168" s="41"/>
      <c r="L168" s="41"/>
      <c r="Q168" s="41"/>
      <c r="R168" s="41"/>
      <c r="W168" s="41"/>
      <c r="X168" s="41"/>
    </row>
    <row r="169" spans="1:24" x14ac:dyDescent="0.2">
      <c r="A169" s="37"/>
      <c r="B169" s="37"/>
      <c r="E169" s="41"/>
      <c r="F169" s="41"/>
      <c r="K169" s="41"/>
      <c r="L169" s="41"/>
      <c r="Q169" s="41"/>
      <c r="R169" s="41"/>
      <c r="W169" s="41"/>
      <c r="X169" s="41"/>
    </row>
    <row r="170" spans="1:24" x14ac:dyDescent="0.2">
      <c r="A170" s="37"/>
      <c r="B170" s="37"/>
      <c r="E170" s="41"/>
      <c r="F170" s="41"/>
      <c r="K170" s="41"/>
      <c r="L170" s="41"/>
      <c r="Q170" s="41"/>
      <c r="R170" s="41"/>
      <c r="W170" s="41"/>
      <c r="X170" s="41"/>
    </row>
    <row r="171" spans="1:24" x14ac:dyDescent="0.2">
      <c r="A171" s="37"/>
      <c r="B171" s="37"/>
      <c r="E171" s="41"/>
      <c r="F171" s="41"/>
      <c r="K171" s="41"/>
      <c r="L171" s="41"/>
      <c r="Q171" s="41"/>
      <c r="R171" s="41"/>
      <c r="W171" s="41"/>
      <c r="X171" s="41"/>
    </row>
    <row r="172" spans="1:24" x14ac:dyDescent="0.2">
      <c r="A172" s="37"/>
      <c r="B172" s="37"/>
      <c r="E172" s="41"/>
      <c r="F172" s="41"/>
      <c r="K172" s="41"/>
      <c r="L172" s="41"/>
      <c r="Q172" s="41"/>
      <c r="R172" s="41"/>
      <c r="W172" s="41"/>
      <c r="X172" s="41"/>
    </row>
    <row r="173" spans="1:24" x14ac:dyDescent="0.2">
      <c r="A173" s="37"/>
      <c r="B173" s="37"/>
      <c r="E173" s="41"/>
      <c r="F173" s="41"/>
      <c r="K173" s="41"/>
      <c r="L173" s="41"/>
      <c r="Q173" s="41"/>
      <c r="R173" s="41"/>
      <c r="W173" s="41"/>
      <c r="X173" s="41"/>
    </row>
    <row r="174" spans="1:24" x14ac:dyDescent="0.2">
      <c r="A174" s="37"/>
      <c r="B174" s="37"/>
      <c r="E174" s="41"/>
      <c r="F174" s="41"/>
      <c r="K174" s="41"/>
      <c r="L174" s="41"/>
      <c r="Q174" s="41"/>
      <c r="R174" s="41"/>
      <c r="W174" s="41"/>
      <c r="X174" s="41"/>
    </row>
    <row r="175" spans="1:24" x14ac:dyDescent="0.2">
      <c r="A175" s="37"/>
      <c r="B175" s="37"/>
      <c r="E175" s="41"/>
      <c r="F175" s="41"/>
      <c r="K175" s="41"/>
      <c r="L175" s="41"/>
      <c r="Q175" s="41"/>
      <c r="R175" s="41"/>
      <c r="W175" s="41"/>
      <c r="X175" s="41"/>
    </row>
    <row r="176" spans="1:24" x14ac:dyDescent="0.2">
      <c r="A176" s="37"/>
      <c r="B176" s="37"/>
      <c r="E176" s="41"/>
      <c r="F176" s="41"/>
      <c r="K176" s="41"/>
      <c r="L176" s="41"/>
      <c r="Q176" s="41"/>
      <c r="R176" s="41"/>
      <c r="W176" s="41"/>
      <c r="X176" s="41"/>
    </row>
    <row r="177" spans="1:24" x14ac:dyDescent="0.2">
      <c r="A177" s="37"/>
      <c r="B177" s="37"/>
      <c r="E177" s="41"/>
      <c r="F177" s="41"/>
      <c r="K177" s="41"/>
      <c r="L177" s="41"/>
      <c r="Q177" s="41"/>
      <c r="R177" s="41"/>
      <c r="W177" s="41"/>
      <c r="X177" s="41"/>
    </row>
    <row r="178" spans="1:24" x14ac:dyDescent="0.2">
      <c r="A178" s="37"/>
      <c r="B178" s="37"/>
      <c r="E178" s="41"/>
      <c r="F178" s="41"/>
      <c r="K178" s="41"/>
      <c r="L178" s="41"/>
      <c r="Q178" s="41"/>
      <c r="R178" s="41"/>
      <c r="W178" s="41"/>
      <c r="X178" s="41"/>
    </row>
    <row r="179" spans="1:24" x14ac:dyDescent="0.2">
      <c r="A179" s="37"/>
      <c r="B179" s="37"/>
      <c r="E179" s="41"/>
      <c r="F179" s="41"/>
      <c r="K179" s="41"/>
      <c r="L179" s="41"/>
      <c r="Q179" s="41"/>
      <c r="R179" s="41"/>
      <c r="W179" s="41"/>
      <c r="X179" s="41"/>
    </row>
    <row r="180" spans="1:24" x14ac:dyDescent="0.2">
      <c r="A180" s="37"/>
      <c r="B180" s="37"/>
      <c r="E180" s="41"/>
      <c r="F180" s="41"/>
      <c r="K180" s="41"/>
      <c r="L180" s="41"/>
      <c r="Q180" s="41"/>
      <c r="R180" s="41"/>
      <c r="W180" s="41"/>
      <c r="X180" s="41"/>
    </row>
    <row r="181" spans="1:24" x14ac:dyDescent="0.2">
      <c r="A181" s="37"/>
      <c r="B181" s="37"/>
      <c r="E181" s="41"/>
      <c r="F181" s="41"/>
      <c r="K181" s="41"/>
      <c r="L181" s="41"/>
      <c r="Q181" s="41"/>
      <c r="R181" s="41"/>
      <c r="W181" s="41"/>
      <c r="X181" s="41"/>
    </row>
    <row r="182" spans="1:24" x14ac:dyDescent="0.2">
      <c r="A182" s="37"/>
      <c r="B182" s="37"/>
      <c r="E182" s="41"/>
      <c r="F182" s="41"/>
      <c r="K182" s="41"/>
      <c r="L182" s="41"/>
      <c r="Q182" s="41"/>
      <c r="R182" s="41"/>
      <c r="W182" s="41"/>
      <c r="X182" s="41"/>
    </row>
    <row r="183" spans="1:24" x14ac:dyDescent="0.2">
      <c r="A183" s="37"/>
      <c r="B183" s="37"/>
      <c r="E183" s="41"/>
      <c r="F183" s="41"/>
      <c r="K183" s="41"/>
      <c r="L183" s="41"/>
      <c r="Q183" s="41"/>
      <c r="R183" s="41"/>
      <c r="W183" s="41"/>
      <c r="X183" s="41"/>
    </row>
    <row r="184" spans="1:24" x14ac:dyDescent="0.2">
      <c r="A184" s="37"/>
      <c r="B184" s="37"/>
      <c r="E184" s="41"/>
      <c r="F184" s="41"/>
      <c r="K184" s="41"/>
      <c r="L184" s="41"/>
      <c r="Q184" s="41"/>
      <c r="R184" s="41"/>
      <c r="W184" s="41"/>
      <c r="X184" s="41"/>
    </row>
    <row r="185" spans="1:24" x14ac:dyDescent="0.2">
      <c r="A185" s="37"/>
      <c r="B185" s="37"/>
      <c r="E185" s="41"/>
      <c r="F185" s="41"/>
      <c r="K185" s="41"/>
      <c r="L185" s="41"/>
      <c r="Q185" s="41"/>
      <c r="R185" s="41"/>
      <c r="W185" s="41"/>
      <c r="X185" s="41"/>
    </row>
    <row r="186" spans="1:24" x14ac:dyDescent="0.2">
      <c r="A186" s="37"/>
      <c r="B186" s="37"/>
      <c r="E186" s="41"/>
      <c r="F186" s="41"/>
      <c r="K186" s="41"/>
      <c r="L186" s="41"/>
      <c r="Q186" s="41"/>
      <c r="R186" s="41"/>
      <c r="W186" s="41"/>
      <c r="X186" s="41"/>
    </row>
    <row r="187" spans="1:24" x14ac:dyDescent="0.2">
      <c r="A187" s="37"/>
      <c r="B187" s="37"/>
      <c r="E187" s="41"/>
      <c r="F187" s="41"/>
      <c r="K187" s="41"/>
      <c r="L187" s="41"/>
      <c r="Q187" s="41"/>
      <c r="R187" s="41"/>
      <c r="W187" s="41"/>
      <c r="X187" s="41"/>
    </row>
    <row r="188" spans="1:24" x14ac:dyDescent="0.2">
      <c r="A188" s="37"/>
      <c r="B188" s="37"/>
      <c r="E188" s="41"/>
      <c r="F188" s="41"/>
      <c r="K188" s="41"/>
      <c r="L188" s="41"/>
      <c r="Q188" s="41"/>
      <c r="R188" s="41"/>
      <c r="W188" s="41"/>
      <c r="X188" s="41"/>
    </row>
    <row r="189" spans="1:24" x14ac:dyDescent="0.2">
      <c r="A189" s="37"/>
      <c r="B189" s="37"/>
      <c r="E189" s="41"/>
      <c r="F189" s="41"/>
      <c r="K189" s="41"/>
      <c r="L189" s="41"/>
      <c r="Q189" s="41"/>
      <c r="R189" s="41"/>
      <c r="W189" s="41"/>
      <c r="X189" s="41"/>
    </row>
    <row r="190" spans="1:24" x14ac:dyDescent="0.2">
      <c r="A190" s="37"/>
      <c r="B190" s="37"/>
      <c r="E190" s="41"/>
      <c r="F190" s="41"/>
      <c r="K190" s="41"/>
      <c r="L190" s="41"/>
      <c r="Q190" s="41"/>
      <c r="R190" s="41"/>
      <c r="W190" s="41"/>
      <c r="X190" s="41"/>
    </row>
    <row r="191" spans="1:24" x14ac:dyDescent="0.2">
      <c r="A191" s="37"/>
      <c r="B191" s="37"/>
      <c r="E191" s="41"/>
      <c r="F191" s="41"/>
      <c r="K191" s="41"/>
      <c r="L191" s="41"/>
      <c r="Q191" s="41"/>
      <c r="R191" s="41"/>
      <c r="W191" s="41"/>
      <c r="X191" s="41"/>
    </row>
    <row r="192" spans="1:24" x14ac:dyDescent="0.2">
      <c r="A192" s="37"/>
      <c r="B192" s="37"/>
      <c r="E192" s="41"/>
      <c r="F192" s="41"/>
      <c r="K192" s="41"/>
      <c r="L192" s="41"/>
      <c r="Q192" s="41"/>
      <c r="R192" s="41"/>
      <c r="W192" s="41"/>
      <c r="X192" s="41"/>
    </row>
    <row r="193" spans="1:24" x14ac:dyDescent="0.2">
      <c r="A193" s="37"/>
      <c r="B193" s="37"/>
      <c r="E193" s="41"/>
      <c r="F193" s="41"/>
      <c r="K193" s="41"/>
      <c r="L193" s="41"/>
      <c r="Q193" s="41"/>
      <c r="R193" s="41"/>
      <c r="W193" s="41"/>
      <c r="X193" s="41"/>
    </row>
    <row r="194" spans="1:24" x14ac:dyDescent="0.2">
      <c r="A194" s="37"/>
      <c r="B194" s="37"/>
      <c r="E194" s="41"/>
      <c r="F194" s="41"/>
      <c r="K194" s="41"/>
      <c r="L194" s="41"/>
      <c r="Q194" s="41"/>
      <c r="R194" s="41"/>
      <c r="W194" s="41"/>
      <c r="X194" s="41"/>
    </row>
    <row r="195" spans="1:24" x14ac:dyDescent="0.2">
      <c r="A195" s="37"/>
      <c r="B195" s="37"/>
      <c r="E195" s="41"/>
      <c r="F195" s="41"/>
      <c r="K195" s="41"/>
      <c r="L195" s="41"/>
      <c r="Q195" s="41"/>
      <c r="R195" s="41"/>
      <c r="W195" s="41"/>
      <c r="X195" s="41"/>
    </row>
    <row r="196" spans="1:24" x14ac:dyDescent="0.2">
      <c r="A196" s="37"/>
      <c r="B196" s="37"/>
      <c r="E196" s="41"/>
      <c r="F196" s="41"/>
      <c r="K196" s="41"/>
      <c r="L196" s="41"/>
      <c r="Q196" s="41"/>
      <c r="R196" s="41"/>
      <c r="W196" s="41"/>
      <c r="X196" s="41"/>
    </row>
    <row r="197" spans="1:24" x14ac:dyDescent="0.2">
      <c r="A197" s="37"/>
      <c r="B197" s="37"/>
      <c r="E197" s="41"/>
      <c r="F197" s="41"/>
      <c r="K197" s="41"/>
      <c r="L197" s="41"/>
      <c r="Q197" s="41"/>
      <c r="R197" s="41"/>
      <c r="W197" s="41"/>
      <c r="X197" s="41"/>
    </row>
    <row r="198" spans="1:24" x14ac:dyDescent="0.2">
      <c r="A198" s="37"/>
      <c r="B198" s="37"/>
      <c r="E198" s="41"/>
      <c r="F198" s="41"/>
      <c r="K198" s="41"/>
      <c r="L198" s="41"/>
      <c r="Q198" s="41"/>
      <c r="R198" s="41"/>
      <c r="W198" s="41"/>
      <c r="X198" s="41"/>
    </row>
    <row r="199" spans="1:24" x14ac:dyDescent="0.2">
      <c r="A199" s="37"/>
      <c r="B199" s="37"/>
      <c r="E199" s="41"/>
      <c r="F199" s="41"/>
      <c r="K199" s="41"/>
      <c r="L199" s="41"/>
      <c r="Q199" s="41"/>
      <c r="R199" s="41"/>
      <c r="W199" s="41"/>
      <c r="X199" s="41"/>
    </row>
    <row r="200" spans="1:24" x14ac:dyDescent="0.2">
      <c r="A200" s="37"/>
      <c r="B200" s="37"/>
      <c r="E200" s="41"/>
      <c r="F200" s="41"/>
      <c r="K200" s="41"/>
      <c r="L200" s="41"/>
      <c r="Q200" s="41"/>
      <c r="R200" s="41"/>
      <c r="W200" s="41"/>
      <c r="X200" s="41"/>
    </row>
    <row r="201" spans="1:24" x14ac:dyDescent="0.2">
      <c r="A201" s="37"/>
      <c r="B201" s="37"/>
      <c r="E201" s="41"/>
      <c r="F201" s="41"/>
      <c r="K201" s="41"/>
      <c r="L201" s="41"/>
      <c r="Q201" s="41"/>
      <c r="R201" s="41"/>
      <c r="W201" s="41"/>
      <c r="X201" s="41"/>
    </row>
    <row r="202" spans="1:24" x14ac:dyDescent="0.2">
      <c r="A202" s="37"/>
      <c r="B202" s="37"/>
      <c r="E202" s="41"/>
      <c r="F202" s="41"/>
      <c r="K202" s="41"/>
      <c r="L202" s="41"/>
      <c r="Q202" s="41"/>
      <c r="R202" s="41"/>
      <c r="W202" s="41"/>
      <c r="X202" s="41"/>
    </row>
    <row r="203" spans="1:24" x14ac:dyDescent="0.2">
      <c r="A203" s="37"/>
      <c r="B203" s="37"/>
      <c r="E203" s="41"/>
      <c r="F203" s="41"/>
      <c r="K203" s="41"/>
      <c r="L203" s="41"/>
      <c r="Q203" s="41"/>
      <c r="R203" s="41"/>
      <c r="W203" s="41"/>
      <c r="X203" s="41"/>
    </row>
    <row r="204" spans="1:24" x14ac:dyDescent="0.2">
      <c r="A204" s="37"/>
      <c r="B204" s="37"/>
      <c r="E204" s="41"/>
      <c r="F204" s="41"/>
      <c r="K204" s="41"/>
      <c r="L204" s="41"/>
      <c r="Q204" s="41"/>
      <c r="R204" s="41"/>
      <c r="W204" s="41"/>
      <c r="X204" s="41"/>
    </row>
    <row r="205" spans="1:24" x14ac:dyDescent="0.2">
      <c r="A205" s="37"/>
      <c r="B205" s="37"/>
      <c r="E205" s="41"/>
      <c r="F205" s="41"/>
      <c r="K205" s="41"/>
      <c r="L205" s="41"/>
      <c r="Q205" s="41"/>
      <c r="R205" s="41"/>
      <c r="W205" s="41"/>
      <c r="X205" s="41"/>
    </row>
    <row r="206" spans="1:24" x14ac:dyDescent="0.2">
      <c r="A206" s="37"/>
      <c r="B206" s="37"/>
      <c r="E206" s="41"/>
      <c r="F206" s="41"/>
      <c r="K206" s="41"/>
      <c r="L206" s="41"/>
      <c r="Q206" s="41"/>
      <c r="R206" s="41"/>
      <c r="W206" s="41"/>
      <c r="X206" s="41"/>
    </row>
    <row r="207" spans="1:24" x14ac:dyDescent="0.2">
      <c r="A207" s="37"/>
      <c r="B207" s="37"/>
      <c r="E207" s="41"/>
      <c r="F207" s="41"/>
      <c r="K207" s="41"/>
      <c r="L207" s="41"/>
      <c r="Q207" s="41"/>
      <c r="R207" s="41"/>
      <c r="W207" s="41"/>
      <c r="X207" s="41"/>
    </row>
    <row r="208" spans="1:24" x14ac:dyDescent="0.2">
      <c r="A208" s="37"/>
      <c r="B208" s="37"/>
      <c r="E208" s="41"/>
      <c r="F208" s="41"/>
      <c r="K208" s="41"/>
      <c r="L208" s="41"/>
      <c r="Q208" s="41"/>
      <c r="R208" s="41"/>
      <c r="W208" s="41"/>
      <c r="X208" s="41"/>
    </row>
    <row r="209" spans="1:24" x14ac:dyDescent="0.2">
      <c r="A209" s="37"/>
      <c r="B209" s="37"/>
      <c r="E209" s="41"/>
      <c r="F209" s="41"/>
      <c r="K209" s="41"/>
      <c r="L209" s="41"/>
      <c r="Q209" s="41"/>
      <c r="R209" s="41"/>
      <c r="W209" s="41"/>
      <c r="X209" s="41"/>
    </row>
    <row r="210" spans="1:24" x14ac:dyDescent="0.2">
      <c r="A210" s="37"/>
      <c r="B210" s="37"/>
      <c r="E210" s="41"/>
      <c r="F210" s="41"/>
      <c r="K210" s="41"/>
      <c r="L210" s="41"/>
      <c r="Q210" s="41"/>
      <c r="R210" s="41"/>
      <c r="W210" s="41"/>
      <c r="X210" s="41"/>
    </row>
    <row r="211" spans="1:24" x14ac:dyDescent="0.2">
      <c r="A211" s="37"/>
      <c r="B211" s="37"/>
      <c r="E211" s="41"/>
      <c r="F211" s="41"/>
      <c r="K211" s="41"/>
      <c r="L211" s="41"/>
      <c r="Q211" s="41"/>
      <c r="R211" s="41"/>
      <c r="W211" s="41"/>
      <c r="X211" s="41"/>
    </row>
    <row r="212" spans="1:24" x14ac:dyDescent="0.2">
      <c r="A212" s="37"/>
      <c r="B212" s="37"/>
      <c r="E212" s="41"/>
      <c r="F212" s="41"/>
      <c r="K212" s="41"/>
      <c r="L212" s="41"/>
      <c r="Q212" s="41"/>
      <c r="R212" s="41"/>
      <c r="W212" s="41"/>
      <c r="X212" s="41"/>
    </row>
    <row r="213" spans="1:24" x14ac:dyDescent="0.2">
      <c r="A213" s="37"/>
      <c r="B213" s="37"/>
      <c r="E213" s="41"/>
      <c r="F213" s="41"/>
      <c r="K213" s="41"/>
      <c r="L213" s="41"/>
      <c r="Q213" s="41"/>
      <c r="R213" s="41"/>
      <c r="W213" s="41"/>
      <c r="X213" s="41"/>
    </row>
    <row r="214" spans="1:24" x14ac:dyDescent="0.2">
      <c r="A214" s="37"/>
      <c r="B214" s="37"/>
      <c r="E214" s="41"/>
      <c r="F214" s="41"/>
      <c r="K214" s="41"/>
      <c r="L214" s="41"/>
      <c r="Q214" s="41"/>
      <c r="R214" s="41"/>
      <c r="W214" s="41"/>
      <c r="X214" s="41"/>
    </row>
    <row r="215" spans="1:24" x14ac:dyDescent="0.2">
      <c r="A215" s="37"/>
      <c r="B215" s="37"/>
      <c r="E215" s="41"/>
      <c r="F215" s="41"/>
      <c r="K215" s="41"/>
      <c r="L215" s="41"/>
      <c r="Q215" s="41"/>
      <c r="R215" s="41"/>
      <c r="W215" s="41"/>
      <c r="X215" s="41"/>
    </row>
    <row r="216" spans="1:24" x14ac:dyDescent="0.2">
      <c r="A216" s="37"/>
      <c r="B216" s="37"/>
      <c r="E216" s="41"/>
      <c r="F216" s="41"/>
      <c r="K216" s="41"/>
      <c r="L216" s="41"/>
      <c r="Q216" s="41"/>
      <c r="R216" s="41"/>
      <c r="W216" s="41"/>
      <c r="X216" s="41"/>
    </row>
    <row r="217" spans="1:24" x14ac:dyDescent="0.2">
      <c r="A217" s="37"/>
      <c r="B217" s="37"/>
      <c r="E217" s="41"/>
      <c r="F217" s="41"/>
      <c r="K217" s="41"/>
      <c r="L217" s="41"/>
      <c r="Q217" s="41"/>
      <c r="R217" s="41"/>
      <c r="W217" s="41"/>
      <c r="X217" s="41"/>
    </row>
    <row r="218" spans="1:24" x14ac:dyDescent="0.2">
      <c r="A218" s="37"/>
      <c r="B218" s="37"/>
      <c r="E218" s="41"/>
      <c r="F218" s="41"/>
      <c r="K218" s="41"/>
      <c r="L218" s="41"/>
      <c r="Q218" s="41"/>
      <c r="R218" s="41"/>
      <c r="W218" s="41"/>
      <c r="X218" s="41"/>
    </row>
    <row r="219" spans="1:24" x14ac:dyDescent="0.2">
      <c r="A219" s="37"/>
      <c r="B219" s="37"/>
      <c r="E219" s="41"/>
      <c r="F219" s="41"/>
      <c r="K219" s="41"/>
      <c r="L219" s="41"/>
      <c r="Q219" s="41"/>
      <c r="R219" s="41"/>
      <c r="W219" s="41"/>
      <c r="X219" s="41"/>
    </row>
    <row r="220" spans="1:24" x14ac:dyDescent="0.2">
      <c r="A220" s="37"/>
      <c r="B220" s="37"/>
      <c r="E220" s="41"/>
      <c r="F220" s="41"/>
      <c r="K220" s="41"/>
      <c r="L220" s="41"/>
      <c r="Q220" s="41"/>
      <c r="R220" s="41"/>
      <c r="W220" s="41"/>
      <c r="X220" s="41"/>
    </row>
    <row r="221" spans="1:24" x14ac:dyDescent="0.2">
      <c r="A221" s="37"/>
      <c r="B221" s="37"/>
      <c r="E221" s="41"/>
      <c r="F221" s="41"/>
      <c r="K221" s="41"/>
      <c r="L221" s="41"/>
      <c r="Q221" s="41"/>
      <c r="R221" s="41"/>
      <c r="W221" s="41"/>
      <c r="X221" s="41"/>
    </row>
    <row r="222" spans="1:24" x14ac:dyDescent="0.2">
      <c r="A222" s="37"/>
      <c r="B222" s="37"/>
      <c r="E222" s="41"/>
      <c r="F222" s="41"/>
      <c r="K222" s="41"/>
      <c r="L222" s="41"/>
      <c r="Q222" s="41"/>
      <c r="R222" s="41"/>
      <c r="W222" s="41"/>
      <c r="X222" s="41"/>
    </row>
    <row r="223" spans="1:24" x14ac:dyDescent="0.2">
      <c r="A223" s="37"/>
      <c r="B223" s="37"/>
      <c r="E223" s="41"/>
      <c r="F223" s="41"/>
      <c r="K223" s="41"/>
      <c r="L223" s="41"/>
      <c r="Q223" s="41"/>
      <c r="R223" s="41"/>
      <c r="W223" s="41"/>
      <c r="X223" s="41"/>
    </row>
    <row r="224" spans="1:24" x14ac:dyDescent="0.2">
      <c r="A224" s="37"/>
      <c r="B224" s="37"/>
      <c r="E224" s="41"/>
      <c r="F224" s="41"/>
      <c r="K224" s="41"/>
      <c r="L224" s="41"/>
      <c r="Q224" s="41"/>
      <c r="R224" s="41"/>
      <c r="W224" s="41"/>
      <c r="X224" s="41"/>
    </row>
    <row r="225" spans="1:24" x14ac:dyDescent="0.2">
      <c r="A225" s="37"/>
      <c r="B225" s="37"/>
      <c r="E225" s="41"/>
      <c r="F225" s="41"/>
      <c r="K225" s="41"/>
      <c r="L225" s="41"/>
      <c r="Q225" s="41"/>
      <c r="R225" s="41"/>
      <c r="W225" s="41"/>
      <c r="X225" s="41"/>
    </row>
    <row r="226" spans="1:24" x14ac:dyDescent="0.2">
      <c r="A226" s="37"/>
      <c r="B226" s="37"/>
      <c r="E226" s="41"/>
      <c r="F226" s="41"/>
      <c r="K226" s="41"/>
      <c r="L226" s="41"/>
      <c r="Q226" s="41"/>
      <c r="R226" s="41"/>
      <c r="W226" s="41"/>
      <c r="X226" s="41"/>
    </row>
    <row r="227" spans="1:24" x14ac:dyDescent="0.2">
      <c r="A227" s="37"/>
      <c r="B227" s="37"/>
      <c r="E227" s="41"/>
      <c r="F227" s="41"/>
      <c r="K227" s="41"/>
      <c r="L227" s="41"/>
      <c r="Q227" s="41"/>
      <c r="R227" s="41"/>
      <c r="W227" s="41"/>
      <c r="X227" s="41"/>
    </row>
    <row r="228" spans="1:24" x14ac:dyDescent="0.2">
      <c r="A228" s="37"/>
      <c r="B228" s="37"/>
      <c r="E228" s="41"/>
      <c r="F228" s="41"/>
      <c r="K228" s="41"/>
      <c r="L228" s="41"/>
      <c r="Q228" s="41"/>
      <c r="R228" s="41"/>
      <c r="W228" s="41"/>
      <c r="X228" s="41"/>
    </row>
    <row r="229" spans="1:24" x14ac:dyDescent="0.2">
      <c r="A229" s="37"/>
      <c r="B229" s="37"/>
      <c r="E229" s="41"/>
      <c r="F229" s="41"/>
      <c r="K229" s="41"/>
      <c r="L229" s="41"/>
      <c r="Q229" s="41"/>
      <c r="R229" s="41"/>
      <c r="W229" s="41"/>
      <c r="X229" s="41"/>
    </row>
    <row r="230" spans="1:24" x14ac:dyDescent="0.2">
      <c r="A230" s="37"/>
      <c r="B230" s="37"/>
      <c r="E230" s="41"/>
      <c r="F230" s="41"/>
      <c r="K230" s="41"/>
      <c r="L230" s="41"/>
      <c r="Q230" s="41"/>
      <c r="R230" s="41"/>
      <c r="W230" s="41"/>
      <c r="X230" s="41"/>
    </row>
    <row r="231" spans="1:24" x14ac:dyDescent="0.2">
      <c r="A231" s="37"/>
      <c r="B231" s="37"/>
      <c r="E231" s="41"/>
      <c r="F231" s="41"/>
      <c r="K231" s="41"/>
      <c r="L231" s="41"/>
      <c r="Q231" s="41"/>
      <c r="R231" s="41"/>
      <c r="W231" s="41"/>
      <c r="X231" s="41"/>
    </row>
    <row r="232" spans="1:24" x14ac:dyDescent="0.2">
      <c r="A232" s="37"/>
      <c r="B232" s="37"/>
      <c r="E232" s="41"/>
      <c r="F232" s="41"/>
      <c r="K232" s="41"/>
      <c r="L232" s="41"/>
      <c r="Q232" s="41"/>
      <c r="R232" s="41"/>
      <c r="W232" s="41"/>
      <c r="X232" s="41"/>
    </row>
    <row r="233" spans="1:24" x14ac:dyDescent="0.2">
      <c r="A233" s="37"/>
      <c r="B233" s="37"/>
      <c r="E233" s="41"/>
      <c r="F233" s="41"/>
      <c r="K233" s="41"/>
      <c r="L233" s="41"/>
      <c r="Q233" s="41"/>
      <c r="R233" s="41"/>
      <c r="W233" s="41"/>
      <c r="X233" s="41"/>
    </row>
    <row r="234" spans="1:24" x14ac:dyDescent="0.2">
      <c r="A234" s="37"/>
      <c r="B234" s="37"/>
      <c r="E234" s="41"/>
      <c r="F234" s="41"/>
      <c r="K234" s="41"/>
      <c r="L234" s="41"/>
      <c r="Q234" s="41"/>
      <c r="R234" s="41"/>
      <c r="W234" s="41"/>
      <c r="X234" s="41"/>
    </row>
    <row r="235" spans="1:24" x14ac:dyDescent="0.2">
      <c r="A235" s="37"/>
      <c r="B235" s="37"/>
      <c r="E235" s="41"/>
      <c r="F235" s="41"/>
      <c r="K235" s="41"/>
      <c r="L235" s="41"/>
      <c r="Q235" s="41"/>
      <c r="R235" s="41"/>
      <c r="W235" s="41"/>
      <c r="X235" s="41"/>
    </row>
    <row r="236" spans="1:24" x14ac:dyDescent="0.2">
      <c r="A236" s="37"/>
      <c r="B236" s="37"/>
      <c r="E236" s="41"/>
      <c r="F236" s="41"/>
      <c r="K236" s="41"/>
      <c r="L236" s="41"/>
      <c r="Q236" s="41"/>
      <c r="R236" s="41"/>
      <c r="W236" s="41"/>
      <c r="X236" s="41"/>
    </row>
    <row r="237" spans="1:24" x14ac:dyDescent="0.2">
      <c r="A237" s="37"/>
      <c r="B237" s="37"/>
      <c r="E237" s="41"/>
      <c r="F237" s="41"/>
      <c r="K237" s="41"/>
      <c r="L237" s="41"/>
      <c r="Q237" s="41"/>
      <c r="R237" s="41"/>
      <c r="W237" s="41"/>
      <c r="X237" s="41"/>
    </row>
    <row r="238" spans="1:24" x14ac:dyDescent="0.2">
      <c r="A238" s="37"/>
      <c r="B238" s="37"/>
      <c r="E238" s="41"/>
      <c r="F238" s="41"/>
      <c r="K238" s="41"/>
      <c r="L238" s="41"/>
      <c r="Q238" s="41"/>
      <c r="R238" s="41"/>
      <c r="W238" s="41"/>
      <c r="X238" s="41"/>
    </row>
    <row r="239" spans="1:24" x14ac:dyDescent="0.2">
      <c r="A239" s="37"/>
      <c r="B239" s="37"/>
      <c r="E239" s="41"/>
      <c r="F239" s="41"/>
      <c r="K239" s="41"/>
      <c r="L239" s="41"/>
      <c r="Q239" s="41"/>
      <c r="R239" s="41"/>
      <c r="W239" s="41"/>
      <c r="X239" s="41"/>
    </row>
    <row r="240" spans="1:24" x14ac:dyDescent="0.2">
      <c r="A240" s="37"/>
      <c r="B240" s="37"/>
      <c r="E240" s="41"/>
      <c r="F240" s="41"/>
      <c r="K240" s="41"/>
      <c r="L240" s="41"/>
      <c r="Q240" s="41"/>
      <c r="R240" s="41"/>
      <c r="W240" s="41"/>
      <c r="X240" s="41"/>
    </row>
    <row r="241" spans="1:24" x14ac:dyDescent="0.2">
      <c r="A241" s="37"/>
      <c r="B241" s="37"/>
      <c r="E241" s="41"/>
      <c r="F241" s="41"/>
      <c r="K241" s="41"/>
      <c r="L241" s="41"/>
      <c r="Q241" s="41"/>
      <c r="R241" s="41"/>
      <c r="W241" s="41"/>
      <c r="X241" s="41"/>
    </row>
    <row r="242" spans="1:24" x14ac:dyDescent="0.2">
      <c r="A242" s="37"/>
      <c r="B242" s="37"/>
      <c r="E242" s="41"/>
      <c r="F242" s="41"/>
      <c r="K242" s="41"/>
      <c r="L242" s="41"/>
      <c r="Q242" s="41"/>
      <c r="R242" s="41"/>
      <c r="W242" s="41"/>
      <c r="X242" s="41"/>
    </row>
    <row r="243" spans="1:24" x14ac:dyDescent="0.2">
      <c r="A243" s="37"/>
      <c r="B243" s="37"/>
      <c r="E243" s="41"/>
      <c r="F243" s="41"/>
      <c r="K243" s="41"/>
      <c r="L243" s="41"/>
      <c r="Q243" s="41"/>
      <c r="R243" s="41"/>
      <c r="W243" s="41"/>
      <c r="X243" s="41"/>
    </row>
    <row r="244" spans="1:24" x14ac:dyDescent="0.2">
      <c r="A244" s="37"/>
      <c r="B244" s="37"/>
      <c r="E244" s="41"/>
      <c r="F244" s="41"/>
      <c r="K244" s="41"/>
      <c r="L244" s="41"/>
      <c r="Q244" s="41"/>
      <c r="R244" s="41"/>
      <c r="W244" s="41"/>
      <c r="X244" s="41"/>
    </row>
    <row r="245" spans="1:24" x14ac:dyDescent="0.2">
      <c r="A245" s="37"/>
      <c r="B245" s="37"/>
      <c r="E245" s="41"/>
      <c r="F245" s="41"/>
      <c r="K245" s="41"/>
      <c r="L245" s="41"/>
      <c r="Q245" s="41"/>
      <c r="R245" s="41"/>
      <c r="W245" s="41"/>
      <c r="X245" s="41"/>
    </row>
    <row r="246" spans="1:24" x14ac:dyDescent="0.2">
      <c r="A246" s="37"/>
      <c r="B246" s="37"/>
      <c r="E246" s="41"/>
      <c r="F246" s="41"/>
      <c r="K246" s="41"/>
      <c r="L246" s="41"/>
      <c r="Q246" s="41"/>
      <c r="R246" s="41"/>
      <c r="W246" s="41"/>
      <c r="X246" s="41"/>
    </row>
    <row r="247" spans="1:24" x14ac:dyDescent="0.2">
      <c r="A247" s="37"/>
      <c r="B247" s="37"/>
      <c r="E247" s="41"/>
      <c r="F247" s="41"/>
      <c r="K247" s="41"/>
      <c r="L247" s="41"/>
      <c r="Q247" s="41"/>
      <c r="R247" s="41"/>
      <c r="W247" s="41"/>
      <c r="X247" s="41"/>
    </row>
    <row r="248" spans="1:24" x14ac:dyDescent="0.2">
      <c r="A248" s="37"/>
      <c r="B248" s="37"/>
      <c r="E248" s="41"/>
      <c r="F248" s="41"/>
      <c r="K248" s="41"/>
      <c r="L248" s="41"/>
      <c r="Q248" s="41"/>
      <c r="R248" s="41"/>
      <c r="W248" s="41"/>
      <c r="X248" s="41"/>
    </row>
    <row r="249" spans="1:24" x14ac:dyDescent="0.2">
      <c r="A249" s="37"/>
      <c r="B249" s="37"/>
      <c r="E249" s="41"/>
      <c r="F249" s="41"/>
      <c r="K249" s="41"/>
      <c r="L249" s="41"/>
      <c r="Q249" s="41"/>
      <c r="R249" s="41"/>
      <c r="W249" s="41"/>
      <c r="X249" s="41"/>
    </row>
    <row r="250" spans="1:24" x14ac:dyDescent="0.2">
      <c r="A250" s="37"/>
      <c r="B250" s="37"/>
      <c r="E250" s="41"/>
      <c r="F250" s="41"/>
      <c r="K250" s="41"/>
      <c r="L250" s="41"/>
      <c r="Q250" s="41"/>
      <c r="R250" s="41"/>
      <c r="W250" s="41"/>
      <c r="X250" s="41"/>
    </row>
    <row r="251" spans="1:24" x14ac:dyDescent="0.2">
      <c r="A251" s="37"/>
      <c r="B251" s="37"/>
      <c r="E251" s="41"/>
      <c r="F251" s="41"/>
      <c r="K251" s="41"/>
      <c r="L251" s="41"/>
      <c r="Q251" s="41"/>
      <c r="R251" s="41"/>
      <c r="W251" s="41"/>
      <c r="X251" s="41"/>
    </row>
    <row r="252" spans="1:24" x14ac:dyDescent="0.2">
      <c r="A252" s="37"/>
      <c r="B252" s="37"/>
      <c r="E252" s="41"/>
      <c r="F252" s="41"/>
      <c r="K252" s="41"/>
      <c r="L252" s="41"/>
      <c r="Q252" s="41"/>
      <c r="R252" s="41"/>
      <c r="W252" s="41"/>
      <c r="X252" s="41"/>
    </row>
    <row r="253" spans="1:24" x14ac:dyDescent="0.2">
      <c r="A253" s="37"/>
      <c r="B253" s="37"/>
      <c r="E253" s="41"/>
      <c r="F253" s="41"/>
      <c r="K253" s="41"/>
      <c r="L253" s="41"/>
      <c r="Q253" s="41"/>
      <c r="R253" s="41"/>
      <c r="W253" s="41"/>
      <c r="X253" s="41"/>
    </row>
    <row r="254" spans="1:24" x14ac:dyDescent="0.2">
      <c r="A254" s="37"/>
      <c r="B254" s="37"/>
      <c r="E254" s="41"/>
      <c r="F254" s="41"/>
      <c r="K254" s="41"/>
      <c r="L254" s="41"/>
      <c r="Q254" s="41"/>
      <c r="R254" s="41"/>
      <c r="W254" s="41"/>
      <c r="X254" s="41"/>
    </row>
    <row r="255" spans="1:24" x14ac:dyDescent="0.2">
      <c r="A255" s="37"/>
      <c r="B255" s="37"/>
      <c r="E255" s="41"/>
      <c r="F255" s="41"/>
      <c r="K255" s="41"/>
      <c r="L255" s="41"/>
      <c r="Q255" s="41"/>
      <c r="R255" s="41"/>
      <c r="W255" s="41"/>
      <c r="X255" s="41"/>
    </row>
    <row r="256" spans="1:24" x14ac:dyDescent="0.2">
      <c r="A256" s="37"/>
      <c r="B256" s="37"/>
      <c r="E256" s="41"/>
      <c r="F256" s="41"/>
      <c r="K256" s="41"/>
      <c r="L256" s="41"/>
      <c r="Q256" s="41"/>
      <c r="R256" s="41"/>
      <c r="W256" s="41"/>
      <c r="X256" s="41"/>
    </row>
    <row r="257" spans="1:24" x14ac:dyDescent="0.2">
      <c r="A257" s="37"/>
      <c r="B257" s="37"/>
      <c r="E257" s="41"/>
      <c r="F257" s="41"/>
      <c r="K257" s="41"/>
      <c r="L257" s="41"/>
      <c r="Q257" s="41"/>
      <c r="R257" s="41"/>
      <c r="W257" s="41"/>
      <c r="X257" s="41"/>
    </row>
    <row r="258" spans="1:24" x14ac:dyDescent="0.2">
      <c r="A258" s="37"/>
      <c r="B258" s="37"/>
      <c r="E258" s="41"/>
      <c r="F258" s="41"/>
      <c r="K258" s="41"/>
      <c r="L258" s="41"/>
      <c r="Q258" s="41"/>
      <c r="R258" s="41"/>
      <c r="W258" s="41"/>
      <c r="X258" s="41"/>
    </row>
    <row r="259" spans="1:24" x14ac:dyDescent="0.2">
      <c r="A259" s="37"/>
      <c r="B259" s="37"/>
      <c r="E259" s="41"/>
      <c r="F259" s="41"/>
      <c r="K259" s="41"/>
      <c r="L259" s="41"/>
      <c r="Q259" s="41"/>
      <c r="R259" s="41"/>
      <c r="W259" s="41"/>
      <c r="X259" s="41"/>
    </row>
    <row r="260" spans="1:24" x14ac:dyDescent="0.2">
      <c r="A260" s="37"/>
      <c r="B260" s="37"/>
      <c r="E260" s="41"/>
      <c r="F260" s="41"/>
      <c r="K260" s="41"/>
      <c r="L260" s="41"/>
      <c r="Q260" s="41"/>
      <c r="R260" s="41"/>
      <c r="W260" s="41"/>
      <c r="X260" s="41"/>
    </row>
    <row r="261" spans="1:24" x14ac:dyDescent="0.2">
      <c r="A261" s="37"/>
      <c r="B261" s="37"/>
      <c r="E261" s="41"/>
      <c r="F261" s="41"/>
      <c r="K261" s="41"/>
      <c r="L261" s="41"/>
      <c r="Q261" s="41"/>
      <c r="R261" s="41"/>
      <c r="W261" s="41"/>
      <c r="X261" s="41"/>
    </row>
    <row r="262" spans="1:24" x14ac:dyDescent="0.2">
      <c r="A262" s="37"/>
      <c r="B262" s="37"/>
      <c r="E262" s="41"/>
      <c r="F262" s="41"/>
      <c r="K262" s="41"/>
      <c r="L262" s="41"/>
      <c r="Q262" s="41"/>
      <c r="R262" s="41"/>
      <c r="W262" s="41"/>
      <c r="X262" s="41"/>
    </row>
    <row r="263" spans="1:24" x14ac:dyDescent="0.2">
      <c r="A263" s="37"/>
      <c r="B263" s="37"/>
      <c r="E263" s="41"/>
      <c r="F263" s="41"/>
      <c r="K263" s="41"/>
      <c r="L263" s="41"/>
      <c r="Q263" s="41"/>
      <c r="R263" s="41"/>
      <c r="W263" s="41"/>
      <c r="X263" s="41"/>
    </row>
    <row r="264" spans="1:24" x14ac:dyDescent="0.2">
      <c r="A264" s="37"/>
      <c r="B264" s="37"/>
      <c r="E264" s="41"/>
      <c r="F264" s="41"/>
      <c r="K264" s="41"/>
      <c r="L264" s="41"/>
      <c r="Q264" s="41"/>
      <c r="R264" s="41"/>
      <c r="W264" s="41"/>
      <c r="X264" s="41"/>
    </row>
    <row r="265" spans="1:24" x14ac:dyDescent="0.2">
      <c r="A265" s="37"/>
      <c r="B265" s="37"/>
      <c r="E265" s="41"/>
      <c r="F265" s="41"/>
      <c r="K265" s="41"/>
      <c r="L265" s="41"/>
      <c r="Q265" s="41"/>
      <c r="R265" s="41"/>
      <c r="W265" s="41"/>
      <c r="X265" s="41"/>
    </row>
    <row r="266" spans="1:24" x14ac:dyDescent="0.2">
      <c r="A266" s="37"/>
      <c r="B266" s="37"/>
      <c r="E266" s="41"/>
      <c r="F266" s="41"/>
      <c r="K266" s="41"/>
      <c r="L266" s="41"/>
      <c r="Q266" s="41"/>
      <c r="R266" s="41"/>
      <c r="W266" s="41"/>
      <c r="X266" s="41"/>
    </row>
    <row r="267" spans="1:24" x14ac:dyDescent="0.2">
      <c r="A267" s="37"/>
      <c r="B267" s="37"/>
      <c r="E267" s="41"/>
      <c r="F267" s="41"/>
      <c r="K267" s="41"/>
      <c r="L267" s="41"/>
      <c r="Q267" s="41"/>
      <c r="R267" s="41"/>
      <c r="W267" s="41"/>
      <c r="X267" s="41"/>
    </row>
    <row r="268" spans="1:24" x14ac:dyDescent="0.2">
      <c r="A268" s="37"/>
      <c r="B268" s="37"/>
      <c r="E268" s="41"/>
      <c r="F268" s="41"/>
      <c r="K268" s="41"/>
      <c r="L268" s="41"/>
      <c r="Q268" s="41"/>
      <c r="R268" s="41"/>
      <c r="W268" s="41"/>
      <c r="X268" s="41"/>
    </row>
    <row r="269" spans="1:24" x14ac:dyDescent="0.2">
      <c r="A269" s="37"/>
      <c r="B269" s="37"/>
      <c r="E269" s="41"/>
      <c r="F269" s="41"/>
      <c r="K269" s="41"/>
      <c r="L269" s="41"/>
      <c r="Q269" s="41"/>
      <c r="R269" s="41"/>
      <c r="W269" s="41"/>
      <c r="X269" s="41"/>
    </row>
    <row r="270" spans="1:24" x14ac:dyDescent="0.2">
      <c r="A270" s="37"/>
      <c r="B270" s="37"/>
      <c r="E270" s="41"/>
      <c r="F270" s="41"/>
      <c r="K270" s="41"/>
      <c r="L270" s="41"/>
      <c r="Q270" s="41"/>
      <c r="R270" s="41"/>
      <c r="W270" s="41"/>
      <c r="X270" s="41"/>
    </row>
    <row r="271" spans="1:24" x14ac:dyDescent="0.2">
      <c r="A271" s="37"/>
      <c r="B271" s="37"/>
      <c r="E271" s="41"/>
      <c r="F271" s="41"/>
      <c r="K271" s="41"/>
      <c r="L271" s="41"/>
      <c r="Q271" s="41"/>
      <c r="R271" s="41"/>
      <c r="W271" s="41"/>
      <c r="X271" s="41"/>
    </row>
    <row r="272" spans="1:24" x14ac:dyDescent="0.2">
      <c r="A272" s="37"/>
      <c r="B272" s="37"/>
      <c r="E272" s="41"/>
      <c r="F272" s="41"/>
      <c r="K272" s="41"/>
      <c r="L272" s="41"/>
      <c r="Q272" s="41"/>
      <c r="R272" s="41"/>
      <c r="W272" s="41"/>
      <c r="X272" s="41"/>
    </row>
    <row r="273" spans="1:24" x14ac:dyDescent="0.2">
      <c r="A273" s="37"/>
      <c r="B273" s="37"/>
      <c r="E273" s="41"/>
      <c r="F273" s="41"/>
      <c r="K273" s="41"/>
      <c r="L273" s="41"/>
      <c r="Q273" s="41"/>
      <c r="R273" s="41"/>
      <c r="W273" s="41"/>
      <c r="X273" s="41"/>
    </row>
    <row r="274" spans="1:24" x14ac:dyDescent="0.2">
      <c r="A274" s="37"/>
      <c r="B274" s="37"/>
      <c r="E274" s="41"/>
      <c r="F274" s="41"/>
      <c r="K274" s="41"/>
      <c r="L274" s="41"/>
      <c r="Q274" s="41"/>
      <c r="R274" s="41"/>
      <c r="W274" s="41"/>
      <c r="X274" s="41"/>
    </row>
    <row r="275" spans="1:24" x14ac:dyDescent="0.2">
      <c r="A275" s="37"/>
      <c r="B275" s="37"/>
      <c r="E275" s="41"/>
      <c r="F275" s="41"/>
      <c r="K275" s="41"/>
      <c r="L275" s="41"/>
      <c r="Q275" s="41"/>
      <c r="R275" s="41"/>
      <c r="W275" s="41"/>
      <c r="X275" s="41"/>
    </row>
    <row r="276" spans="1:24" x14ac:dyDescent="0.2">
      <c r="A276" s="37"/>
      <c r="B276" s="37"/>
      <c r="E276" s="41"/>
      <c r="F276" s="41"/>
      <c r="K276" s="41"/>
      <c r="L276" s="41"/>
      <c r="Q276" s="41"/>
      <c r="R276" s="41"/>
      <c r="W276" s="41"/>
      <c r="X276" s="41"/>
    </row>
    <row r="277" spans="1:24" x14ac:dyDescent="0.2">
      <c r="A277" s="37"/>
      <c r="B277" s="37"/>
      <c r="E277" s="41"/>
      <c r="F277" s="41"/>
      <c r="K277" s="41"/>
      <c r="L277" s="41"/>
      <c r="Q277" s="41"/>
      <c r="R277" s="41"/>
      <c r="W277" s="41"/>
      <c r="X277" s="41"/>
    </row>
    <row r="278" spans="1:24" x14ac:dyDescent="0.2">
      <c r="A278" s="37"/>
      <c r="B278" s="37"/>
      <c r="E278" s="41"/>
      <c r="F278" s="41"/>
      <c r="K278" s="41"/>
      <c r="L278" s="41"/>
      <c r="Q278" s="41"/>
      <c r="R278" s="41"/>
      <c r="W278" s="41"/>
      <c r="X278" s="41"/>
    </row>
    <row r="279" spans="1:24" x14ac:dyDescent="0.2">
      <c r="A279" s="37"/>
      <c r="B279" s="37"/>
      <c r="E279" s="41"/>
      <c r="F279" s="41"/>
      <c r="K279" s="41"/>
      <c r="L279" s="41"/>
      <c r="Q279" s="41"/>
      <c r="R279" s="41"/>
      <c r="W279" s="41"/>
      <c r="X279" s="41"/>
    </row>
    <row r="280" spans="1:24" x14ac:dyDescent="0.2">
      <c r="A280" s="37"/>
      <c r="B280" s="37"/>
      <c r="E280" s="41"/>
      <c r="F280" s="41"/>
      <c r="K280" s="41"/>
      <c r="L280" s="41"/>
      <c r="Q280" s="41"/>
      <c r="R280" s="41"/>
      <c r="W280" s="41"/>
      <c r="X280" s="41"/>
    </row>
    <row r="281" spans="1:24" x14ac:dyDescent="0.2">
      <c r="A281" s="37"/>
      <c r="B281" s="37"/>
      <c r="E281" s="41"/>
      <c r="F281" s="41"/>
      <c r="K281" s="41"/>
      <c r="L281" s="41"/>
      <c r="Q281" s="41"/>
      <c r="R281" s="41"/>
      <c r="W281" s="41"/>
      <c r="X281" s="41"/>
    </row>
    <row r="282" spans="1:24" x14ac:dyDescent="0.2">
      <c r="A282" s="37"/>
      <c r="B282" s="37"/>
      <c r="E282" s="41"/>
      <c r="F282" s="41"/>
      <c r="K282" s="41"/>
      <c r="L282" s="41"/>
      <c r="Q282" s="41"/>
      <c r="R282" s="41"/>
      <c r="W282" s="41"/>
      <c r="X282" s="41"/>
    </row>
    <row r="283" spans="1:24" x14ac:dyDescent="0.2">
      <c r="A283" s="37"/>
      <c r="B283" s="37"/>
      <c r="E283" s="41"/>
      <c r="F283" s="41"/>
      <c r="K283" s="41"/>
      <c r="L283" s="41"/>
      <c r="Q283" s="41"/>
      <c r="R283" s="41"/>
      <c r="W283" s="41"/>
      <c r="X283" s="41"/>
    </row>
    <row r="284" spans="1:24" x14ac:dyDescent="0.2">
      <c r="A284" s="37"/>
      <c r="B284" s="37"/>
      <c r="E284" s="41"/>
      <c r="F284" s="41"/>
      <c r="K284" s="41"/>
      <c r="L284" s="41"/>
      <c r="Q284" s="41"/>
      <c r="R284" s="41"/>
      <c r="W284" s="41"/>
      <c r="X284" s="41"/>
    </row>
    <row r="285" spans="1:24" x14ac:dyDescent="0.2">
      <c r="A285" s="37"/>
      <c r="B285" s="37"/>
      <c r="E285" s="41"/>
      <c r="F285" s="41"/>
      <c r="K285" s="41"/>
      <c r="L285" s="41"/>
      <c r="Q285" s="41"/>
      <c r="R285" s="41"/>
      <c r="W285" s="41"/>
      <c r="X285" s="41"/>
    </row>
    <row r="286" spans="1:24" x14ac:dyDescent="0.2">
      <c r="A286" s="37"/>
      <c r="B286" s="37"/>
      <c r="E286" s="41"/>
      <c r="F286" s="41"/>
      <c r="K286" s="41"/>
      <c r="L286" s="41"/>
      <c r="Q286" s="41"/>
      <c r="R286" s="41"/>
      <c r="W286" s="41"/>
      <c r="X286" s="41"/>
    </row>
    <row r="287" spans="1:24" x14ac:dyDescent="0.2">
      <c r="A287" s="37"/>
      <c r="B287" s="37"/>
      <c r="E287" s="41"/>
      <c r="F287" s="41"/>
      <c r="K287" s="41"/>
      <c r="L287" s="41"/>
      <c r="Q287" s="41"/>
      <c r="R287" s="41"/>
      <c r="W287" s="41"/>
      <c r="X287" s="41"/>
    </row>
    <row r="288" spans="1:24" x14ac:dyDescent="0.2">
      <c r="A288" s="37"/>
      <c r="B288" s="37"/>
      <c r="E288" s="41"/>
      <c r="F288" s="41"/>
      <c r="K288" s="41"/>
      <c r="L288" s="41"/>
      <c r="Q288" s="41"/>
      <c r="R288" s="41"/>
      <c r="W288" s="41"/>
      <c r="X288" s="41"/>
    </row>
    <row r="289" spans="1:24" x14ac:dyDescent="0.2">
      <c r="A289" s="37"/>
      <c r="B289" s="37"/>
      <c r="E289" s="41"/>
      <c r="F289" s="41"/>
      <c r="K289" s="41"/>
      <c r="L289" s="41"/>
      <c r="Q289" s="41"/>
      <c r="R289" s="41"/>
      <c r="W289" s="41"/>
      <c r="X289" s="41"/>
    </row>
    <row r="290" spans="1:24" x14ac:dyDescent="0.2">
      <c r="A290" s="37"/>
      <c r="B290" s="37"/>
      <c r="E290" s="41"/>
      <c r="F290" s="41"/>
      <c r="K290" s="41"/>
      <c r="L290" s="41"/>
      <c r="Q290" s="41"/>
      <c r="R290" s="41"/>
      <c r="W290" s="41"/>
      <c r="X290" s="41"/>
    </row>
    <row r="291" spans="1:24" x14ac:dyDescent="0.2">
      <c r="A291" s="37"/>
      <c r="B291" s="37"/>
      <c r="E291" s="41"/>
      <c r="F291" s="41"/>
      <c r="K291" s="41"/>
      <c r="L291" s="41"/>
      <c r="Q291" s="41"/>
      <c r="R291" s="41"/>
      <c r="W291" s="41"/>
      <c r="X291" s="41"/>
    </row>
    <row r="292" spans="1:24" x14ac:dyDescent="0.2">
      <c r="A292" s="37"/>
      <c r="B292" s="37"/>
      <c r="E292" s="41"/>
      <c r="F292" s="41"/>
      <c r="K292" s="41"/>
      <c r="L292" s="41"/>
      <c r="Q292" s="41"/>
      <c r="R292" s="41"/>
      <c r="W292" s="41"/>
      <c r="X292" s="41"/>
    </row>
    <row r="293" spans="1:24" x14ac:dyDescent="0.2">
      <c r="A293" s="37"/>
      <c r="B293" s="37"/>
      <c r="E293" s="41"/>
      <c r="F293" s="41"/>
      <c r="K293" s="41"/>
      <c r="L293" s="41"/>
      <c r="Q293" s="41"/>
      <c r="R293" s="41"/>
      <c r="W293" s="41"/>
      <c r="X293" s="41"/>
    </row>
    <row r="294" spans="1:24" x14ac:dyDescent="0.2">
      <c r="A294" s="37"/>
      <c r="B294" s="37"/>
      <c r="E294" s="41"/>
      <c r="F294" s="41"/>
      <c r="K294" s="41"/>
      <c r="L294" s="41"/>
      <c r="Q294" s="41"/>
      <c r="R294" s="41"/>
      <c r="W294" s="41"/>
      <c r="X294" s="41"/>
    </row>
    <row r="295" spans="1:24" x14ac:dyDescent="0.2">
      <c r="A295" s="37"/>
      <c r="B295" s="37"/>
      <c r="E295" s="41"/>
      <c r="F295" s="41"/>
      <c r="K295" s="41"/>
      <c r="L295" s="41"/>
      <c r="Q295" s="41"/>
      <c r="R295" s="41"/>
      <c r="W295" s="41"/>
      <c r="X295" s="41"/>
    </row>
    <row r="296" spans="1:24" x14ac:dyDescent="0.2">
      <c r="A296" s="37"/>
      <c r="B296" s="37"/>
      <c r="E296" s="41"/>
      <c r="F296" s="41"/>
      <c r="K296" s="41"/>
      <c r="L296" s="41"/>
      <c r="Q296" s="41"/>
      <c r="R296" s="41"/>
      <c r="W296" s="41"/>
      <c r="X296" s="41"/>
    </row>
    <row r="297" spans="1:24" x14ac:dyDescent="0.2">
      <c r="A297" s="37"/>
      <c r="B297" s="37"/>
      <c r="E297" s="41"/>
      <c r="F297" s="41"/>
      <c r="K297" s="41"/>
      <c r="L297" s="41"/>
      <c r="Q297" s="41"/>
      <c r="R297" s="41"/>
      <c r="W297" s="41"/>
      <c r="X297" s="41"/>
    </row>
    <row r="298" spans="1:24" x14ac:dyDescent="0.2">
      <c r="A298" s="37"/>
      <c r="B298" s="37"/>
      <c r="E298" s="41"/>
      <c r="F298" s="41"/>
      <c r="K298" s="41"/>
      <c r="L298" s="41"/>
      <c r="Q298" s="41"/>
      <c r="R298" s="41"/>
      <c r="W298" s="41"/>
      <c r="X298" s="41"/>
    </row>
    <row r="299" spans="1:24" x14ac:dyDescent="0.2">
      <c r="A299" s="37"/>
      <c r="B299" s="37"/>
      <c r="E299" s="41"/>
      <c r="F299" s="41"/>
      <c r="K299" s="41"/>
      <c r="L299" s="41"/>
      <c r="Q299" s="41"/>
      <c r="R299" s="41"/>
      <c r="W299" s="41"/>
      <c r="X299" s="41"/>
    </row>
    <row r="300" spans="1:24" x14ac:dyDescent="0.2">
      <c r="A300" s="37"/>
      <c r="B300" s="37"/>
      <c r="E300" s="41"/>
      <c r="F300" s="41"/>
      <c r="K300" s="41"/>
      <c r="L300" s="41"/>
      <c r="Q300" s="41"/>
      <c r="R300" s="41"/>
      <c r="W300" s="41"/>
      <c r="X300" s="41"/>
    </row>
    <row r="301" spans="1:24" x14ac:dyDescent="0.2">
      <c r="A301" s="37"/>
      <c r="B301" s="37"/>
      <c r="E301" s="41"/>
      <c r="F301" s="41"/>
      <c r="K301" s="41"/>
      <c r="L301" s="41"/>
      <c r="Q301" s="41"/>
      <c r="R301" s="41"/>
      <c r="W301" s="41"/>
      <c r="X301" s="41"/>
    </row>
    <row r="302" spans="1:24" x14ac:dyDescent="0.2">
      <c r="A302" s="37"/>
      <c r="B302" s="37"/>
      <c r="E302" s="41"/>
      <c r="F302" s="41"/>
      <c r="K302" s="41"/>
      <c r="L302" s="41"/>
      <c r="Q302" s="41"/>
      <c r="R302" s="41"/>
      <c r="W302" s="41"/>
      <c r="X302" s="41"/>
    </row>
    <row r="303" spans="1:24" x14ac:dyDescent="0.2">
      <c r="A303" s="37"/>
      <c r="B303" s="37"/>
      <c r="E303" s="41"/>
      <c r="F303" s="41"/>
      <c r="K303" s="41"/>
      <c r="L303" s="41"/>
      <c r="Q303" s="41"/>
      <c r="R303" s="41"/>
      <c r="W303" s="41"/>
      <c r="X303" s="41"/>
    </row>
    <row r="304" spans="1:24" x14ac:dyDescent="0.2">
      <c r="A304" s="37"/>
      <c r="B304" s="37"/>
      <c r="E304" s="41"/>
      <c r="F304" s="41"/>
      <c r="K304" s="41"/>
      <c r="L304" s="41"/>
      <c r="Q304" s="41"/>
      <c r="R304" s="41"/>
      <c r="W304" s="41"/>
      <c r="X304" s="41"/>
    </row>
    <row r="305" spans="1:24" x14ac:dyDescent="0.2">
      <c r="A305" s="37"/>
      <c r="B305" s="37"/>
      <c r="E305" s="41"/>
      <c r="F305" s="41"/>
      <c r="K305" s="41"/>
      <c r="L305" s="41"/>
      <c r="Q305" s="41"/>
      <c r="R305" s="41"/>
      <c r="W305" s="41"/>
      <c r="X305" s="41"/>
    </row>
    <row r="306" spans="1:24" x14ac:dyDescent="0.2">
      <c r="A306" s="37"/>
      <c r="B306" s="37"/>
      <c r="E306" s="41"/>
      <c r="F306" s="41"/>
      <c r="K306" s="41"/>
      <c r="L306" s="41"/>
      <c r="Q306" s="41"/>
      <c r="R306" s="41"/>
      <c r="W306" s="41"/>
      <c r="X306" s="41"/>
    </row>
    <row r="307" spans="1:24" x14ac:dyDescent="0.2">
      <c r="A307" s="37"/>
      <c r="B307" s="37"/>
      <c r="E307" s="41"/>
      <c r="F307" s="41"/>
      <c r="K307" s="41"/>
      <c r="L307" s="41"/>
      <c r="Q307" s="41"/>
      <c r="R307" s="41"/>
      <c r="W307" s="41"/>
      <c r="X307" s="41"/>
    </row>
    <row r="308" spans="1:24" x14ac:dyDescent="0.2">
      <c r="A308" s="37"/>
      <c r="B308" s="37"/>
      <c r="E308" s="41"/>
      <c r="F308" s="41"/>
      <c r="K308" s="41"/>
      <c r="L308" s="41"/>
      <c r="Q308" s="41"/>
      <c r="R308" s="41"/>
      <c r="W308" s="41"/>
      <c r="X308" s="41"/>
    </row>
    <row r="309" spans="1:24" x14ac:dyDescent="0.2">
      <c r="A309" s="37"/>
      <c r="B309" s="37"/>
      <c r="E309" s="41"/>
      <c r="F309" s="41"/>
      <c r="K309" s="41"/>
      <c r="L309" s="41"/>
      <c r="Q309" s="41"/>
      <c r="R309" s="41"/>
      <c r="W309" s="41"/>
      <c r="X309" s="41"/>
    </row>
    <row r="310" spans="1:24" x14ac:dyDescent="0.2">
      <c r="A310" s="37"/>
      <c r="B310" s="37"/>
      <c r="E310" s="41"/>
      <c r="F310" s="41"/>
      <c r="K310" s="41"/>
      <c r="L310" s="41"/>
      <c r="Q310" s="41"/>
      <c r="R310" s="41"/>
      <c r="W310" s="41"/>
      <c r="X310" s="41"/>
    </row>
    <row r="311" spans="1:24" x14ac:dyDescent="0.2">
      <c r="A311" s="37"/>
      <c r="B311" s="37"/>
      <c r="E311" s="41"/>
      <c r="F311" s="41"/>
      <c r="K311" s="41"/>
      <c r="L311" s="41"/>
      <c r="Q311" s="41"/>
      <c r="R311" s="41"/>
      <c r="W311" s="41"/>
      <c r="X311" s="41"/>
    </row>
    <row r="312" spans="1:24" x14ac:dyDescent="0.2">
      <c r="A312" s="37"/>
      <c r="B312" s="37"/>
      <c r="E312" s="41"/>
      <c r="F312" s="41"/>
      <c r="K312" s="41"/>
      <c r="L312" s="41"/>
      <c r="Q312" s="41"/>
      <c r="R312" s="41"/>
      <c r="W312" s="41"/>
      <c r="X312" s="41"/>
    </row>
    <row r="313" spans="1:24" x14ac:dyDescent="0.2">
      <c r="A313" s="37"/>
      <c r="B313" s="37"/>
      <c r="E313" s="41"/>
      <c r="F313" s="41"/>
      <c r="K313" s="41"/>
      <c r="L313" s="41"/>
      <c r="Q313" s="41"/>
      <c r="R313" s="41"/>
      <c r="W313" s="41"/>
      <c r="X313" s="41"/>
    </row>
    <row r="314" spans="1:24" x14ac:dyDescent="0.2">
      <c r="A314" s="37"/>
      <c r="B314" s="37"/>
      <c r="E314" s="41"/>
      <c r="F314" s="41"/>
      <c r="K314" s="41"/>
      <c r="L314" s="41"/>
      <c r="Q314" s="41"/>
      <c r="R314" s="41"/>
      <c r="W314" s="41"/>
      <c r="X314" s="41"/>
    </row>
    <row r="315" spans="1:24" x14ac:dyDescent="0.2">
      <c r="A315" s="37"/>
      <c r="B315" s="37"/>
      <c r="E315" s="41"/>
      <c r="F315" s="41"/>
      <c r="K315" s="41"/>
      <c r="L315" s="41"/>
      <c r="Q315" s="41"/>
      <c r="R315" s="41"/>
      <c r="W315" s="41"/>
      <c r="X315" s="41"/>
    </row>
    <row r="316" spans="1:24" x14ac:dyDescent="0.2">
      <c r="A316" s="37"/>
      <c r="B316" s="37"/>
      <c r="E316" s="41"/>
      <c r="F316" s="41"/>
      <c r="K316" s="41"/>
      <c r="L316" s="41"/>
      <c r="Q316" s="41"/>
      <c r="R316" s="41"/>
      <c r="W316" s="41"/>
      <c r="X316" s="41"/>
    </row>
    <row r="317" spans="1:24" x14ac:dyDescent="0.2">
      <c r="A317" s="37"/>
      <c r="B317" s="37"/>
      <c r="E317" s="41"/>
      <c r="F317" s="41"/>
      <c r="K317" s="41"/>
      <c r="L317" s="41"/>
      <c r="Q317" s="41"/>
      <c r="R317" s="41"/>
      <c r="W317" s="41"/>
      <c r="X317" s="41"/>
    </row>
    <row r="318" spans="1:24" x14ac:dyDescent="0.2">
      <c r="A318" s="37"/>
      <c r="B318" s="37"/>
      <c r="E318" s="41"/>
      <c r="F318" s="41"/>
      <c r="K318" s="41"/>
      <c r="L318" s="41"/>
      <c r="Q318" s="41"/>
      <c r="R318" s="41"/>
      <c r="W318" s="41"/>
      <c r="X318" s="41"/>
    </row>
    <row r="319" spans="1:24" x14ac:dyDescent="0.2">
      <c r="A319" s="37"/>
      <c r="B319" s="37"/>
      <c r="E319" s="41"/>
      <c r="F319" s="41"/>
      <c r="K319" s="41"/>
      <c r="L319" s="41"/>
      <c r="Q319" s="41"/>
      <c r="R319" s="41"/>
      <c r="W319" s="41"/>
      <c r="X319" s="41"/>
    </row>
    <row r="320" spans="1:24" x14ac:dyDescent="0.2">
      <c r="A320" s="37"/>
      <c r="B320" s="37"/>
      <c r="E320" s="41"/>
      <c r="F320" s="41"/>
      <c r="K320" s="41"/>
      <c r="L320" s="41"/>
      <c r="Q320" s="41"/>
      <c r="R320" s="41"/>
      <c r="W320" s="41"/>
      <c r="X320" s="41"/>
    </row>
    <row r="321" spans="1:24" x14ac:dyDescent="0.2">
      <c r="A321" s="37"/>
      <c r="B321" s="37"/>
      <c r="E321" s="41"/>
      <c r="F321" s="41"/>
      <c r="K321" s="41"/>
      <c r="L321" s="41"/>
      <c r="Q321" s="41"/>
      <c r="R321" s="41"/>
      <c r="W321" s="41"/>
      <c r="X321" s="41"/>
    </row>
    <row r="322" spans="1:24" x14ac:dyDescent="0.2">
      <c r="A322" s="37"/>
      <c r="B322" s="37"/>
      <c r="E322" s="41"/>
      <c r="F322" s="41"/>
      <c r="K322" s="41"/>
      <c r="L322" s="41"/>
      <c r="Q322" s="41"/>
      <c r="R322" s="41"/>
      <c r="W322" s="41"/>
      <c r="X322" s="41"/>
    </row>
    <row r="323" spans="1:24" x14ac:dyDescent="0.2">
      <c r="A323" s="37"/>
      <c r="B323" s="37"/>
      <c r="E323" s="41"/>
      <c r="F323" s="41"/>
      <c r="K323" s="41"/>
      <c r="L323" s="41"/>
      <c r="Q323" s="41"/>
      <c r="R323" s="41"/>
      <c r="W323" s="41"/>
      <c r="X323" s="41"/>
    </row>
    <row r="324" spans="1:24" x14ac:dyDescent="0.2">
      <c r="A324" s="37"/>
      <c r="B324" s="37"/>
      <c r="E324" s="41"/>
      <c r="F324" s="41"/>
      <c r="K324" s="41"/>
      <c r="L324" s="41"/>
      <c r="Q324" s="41"/>
      <c r="R324" s="41"/>
      <c r="W324" s="41"/>
      <c r="X324" s="41"/>
    </row>
    <row r="325" spans="1:24" x14ac:dyDescent="0.2">
      <c r="A325" s="37"/>
      <c r="B325" s="37"/>
      <c r="E325" s="41"/>
      <c r="F325" s="41"/>
      <c r="K325" s="41"/>
      <c r="L325" s="41"/>
      <c r="Q325" s="41"/>
      <c r="R325" s="41"/>
      <c r="W325" s="41"/>
      <c r="X325" s="41"/>
    </row>
    <row r="326" spans="1:24" x14ac:dyDescent="0.2">
      <c r="A326" s="37"/>
      <c r="B326" s="37"/>
      <c r="E326" s="41"/>
      <c r="F326" s="41"/>
      <c r="K326" s="41"/>
      <c r="L326" s="41"/>
      <c r="Q326" s="41"/>
      <c r="R326" s="41"/>
      <c r="W326" s="41"/>
      <c r="X326" s="41"/>
    </row>
    <row r="327" spans="1:24" x14ac:dyDescent="0.2">
      <c r="A327" s="37"/>
      <c r="B327" s="37"/>
      <c r="E327" s="41"/>
      <c r="F327" s="41"/>
      <c r="K327" s="41"/>
      <c r="L327" s="41"/>
      <c r="Q327" s="41"/>
      <c r="R327" s="41"/>
      <c r="W327" s="41"/>
      <c r="X327" s="41"/>
    </row>
    <row r="328" spans="1:24" x14ac:dyDescent="0.2">
      <c r="A328" s="37"/>
      <c r="B328" s="37"/>
      <c r="E328" s="41"/>
      <c r="F328" s="41"/>
      <c r="K328" s="41"/>
      <c r="L328" s="41"/>
      <c r="Q328" s="41"/>
      <c r="R328" s="41"/>
      <c r="W328" s="41"/>
      <c r="X328" s="41"/>
    </row>
    <row r="329" spans="1:24" x14ac:dyDescent="0.2">
      <c r="A329" s="37"/>
      <c r="B329" s="37"/>
      <c r="E329" s="41"/>
      <c r="F329" s="41"/>
      <c r="K329" s="41"/>
      <c r="L329" s="41"/>
      <c r="Q329" s="41"/>
      <c r="R329" s="41"/>
      <c r="W329" s="41"/>
      <c r="X329" s="41"/>
    </row>
    <row r="330" spans="1:24" x14ac:dyDescent="0.2">
      <c r="A330" s="37"/>
      <c r="B330" s="37"/>
      <c r="E330" s="41"/>
      <c r="F330" s="41"/>
      <c r="K330" s="41"/>
      <c r="L330" s="41"/>
      <c r="Q330" s="41"/>
      <c r="R330" s="41"/>
      <c r="W330" s="41"/>
      <c r="X330" s="41"/>
    </row>
    <row r="331" spans="1:24" x14ac:dyDescent="0.2">
      <c r="A331" s="37"/>
      <c r="B331" s="37"/>
      <c r="E331" s="41"/>
      <c r="F331" s="41"/>
      <c r="K331" s="41"/>
      <c r="L331" s="41"/>
      <c r="Q331" s="41"/>
      <c r="R331" s="41"/>
      <c r="W331" s="41"/>
      <c r="X331" s="41"/>
    </row>
    <row r="332" spans="1:24" x14ac:dyDescent="0.2">
      <c r="A332" s="37"/>
      <c r="B332" s="37"/>
      <c r="E332" s="41"/>
      <c r="F332" s="41"/>
      <c r="K332" s="41"/>
      <c r="L332" s="41"/>
      <c r="Q332" s="41"/>
      <c r="R332" s="41"/>
      <c r="W332" s="41"/>
      <c r="X332" s="41"/>
    </row>
    <row r="333" spans="1:24" x14ac:dyDescent="0.2">
      <c r="A333" s="37"/>
      <c r="B333" s="37"/>
      <c r="E333" s="41"/>
      <c r="F333" s="41"/>
      <c r="K333" s="41"/>
      <c r="L333" s="41"/>
      <c r="Q333" s="41"/>
      <c r="R333" s="41"/>
      <c r="W333" s="41"/>
      <c r="X333" s="41"/>
    </row>
    <row r="334" spans="1:24" x14ac:dyDescent="0.2">
      <c r="A334" s="37"/>
      <c r="B334" s="37"/>
      <c r="E334" s="41"/>
      <c r="F334" s="41"/>
      <c r="K334" s="41"/>
      <c r="L334" s="41"/>
      <c r="Q334" s="41"/>
      <c r="R334" s="41"/>
      <c r="W334" s="41"/>
      <c r="X334" s="41"/>
    </row>
    <row r="335" spans="1:24" x14ac:dyDescent="0.2">
      <c r="A335" s="37"/>
      <c r="B335" s="37"/>
      <c r="E335" s="41"/>
      <c r="F335" s="41"/>
      <c r="K335" s="41"/>
      <c r="L335" s="41"/>
      <c r="Q335" s="41"/>
      <c r="R335" s="41"/>
      <c r="W335" s="41"/>
      <c r="X335" s="41"/>
    </row>
    <row r="336" spans="1:24" x14ac:dyDescent="0.2">
      <c r="A336" s="37"/>
      <c r="B336" s="37"/>
      <c r="E336" s="41"/>
      <c r="F336" s="41"/>
      <c r="K336" s="41"/>
      <c r="L336" s="41"/>
      <c r="Q336" s="41"/>
      <c r="R336" s="41"/>
      <c r="W336" s="41"/>
      <c r="X336" s="41"/>
    </row>
    <row r="337" spans="1:24" x14ac:dyDescent="0.2">
      <c r="A337" s="37"/>
      <c r="B337" s="37"/>
      <c r="E337" s="41"/>
      <c r="F337" s="41"/>
      <c r="K337" s="41"/>
      <c r="L337" s="41"/>
      <c r="Q337" s="41"/>
      <c r="R337" s="41"/>
      <c r="W337" s="41"/>
      <c r="X337" s="41"/>
    </row>
    <row r="338" spans="1:24" x14ac:dyDescent="0.2">
      <c r="A338" s="37"/>
      <c r="B338" s="37"/>
      <c r="E338" s="41"/>
      <c r="F338" s="41"/>
      <c r="K338" s="41"/>
      <c r="L338" s="41"/>
      <c r="Q338" s="41"/>
      <c r="R338" s="41"/>
      <c r="W338" s="41"/>
      <c r="X338" s="41"/>
    </row>
    <row r="339" spans="1:24" x14ac:dyDescent="0.2">
      <c r="A339" s="37"/>
      <c r="B339" s="37"/>
      <c r="E339" s="41"/>
      <c r="F339" s="41"/>
      <c r="K339" s="41"/>
      <c r="L339" s="41"/>
      <c r="Q339" s="41"/>
      <c r="R339" s="41"/>
      <c r="W339" s="41"/>
      <c r="X339" s="41"/>
    </row>
    <row r="340" spans="1:24" x14ac:dyDescent="0.2">
      <c r="A340" s="37"/>
      <c r="B340" s="37"/>
      <c r="E340" s="41"/>
      <c r="F340" s="41"/>
      <c r="K340" s="41"/>
      <c r="L340" s="41"/>
      <c r="Q340" s="41"/>
      <c r="R340" s="41"/>
      <c r="W340" s="41"/>
      <c r="X340" s="41"/>
    </row>
    <row r="341" spans="1:24" x14ac:dyDescent="0.2">
      <c r="A341" s="37"/>
      <c r="B341" s="37"/>
      <c r="E341" s="41"/>
      <c r="F341" s="41"/>
      <c r="K341" s="41"/>
      <c r="L341" s="41"/>
      <c r="Q341" s="41"/>
      <c r="R341" s="41"/>
      <c r="W341" s="41"/>
      <c r="X341" s="41"/>
    </row>
    <row r="342" spans="1:24" x14ac:dyDescent="0.2">
      <c r="A342" s="37"/>
      <c r="B342" s="37"/>
      <c r="E342" s="41"/>
      <c r="F342" s="41"/>
      <c r="K342" s="41"/>
      <c r="L342" s="41"/>
      <c r="Q342" s="41"/>
      <c r="R342" s="41"/>
      <c r="W342" s="41"/>
      <c r="X342" s="41"/>
    </row>
    <row r="343" spans="1:24" x14ac:dyDescent="0.2">
      <c r="A343" s="37"/>
      <c r="B343" s="37"/>
      <c r="E343" s="41"/>
      <c r="F343" s="41"/>
      <c r="K343" s="41"/>
      <c r="L343" s="41"/>
      <c r="Q343" s="41"/>
      <c r="R343" s="41"/>
      <c r="W343" s="41"/>
      <c r="X343" s="41"/>
    </row>
    <row r="344" spans="1:24" x14ac:dyDescent="0.2">
      <c r="A344" s="37"/>
      <c r="B344" s="37"/>
      <c r="E344" s="41"/>
      <c r="F344" s="41"/>
      <c r="K344" s="41"/>
      <c r="L344" s="41"/>
      <c r="Q344" s="41"/>
      <c r="R344" s="41"/>
      <c r="W344" s="41"/>
      <c r="X344" s="41"/>
    </row>
    <row r="345" spans="1:24" x14ac:dyDescent="0.2">
      <c r="A345" s="37"/>
      <c r="B345" s="37"/>
      <c r="E345" s="41"/>
      <c r="F345" s="41"/>
      <c r="K345" s="41"/>
      <c r="L345" s="41"/>
      <c r="Q345" s="41"/>
      <c r="R345" s="41"/>
      <c r="W345" s="41"/>
      <c r="X345" s="41"/>
    </row>
    <row r="346" spans="1:24" x14ac:dyDescent="0.2">
      <c r="A346" s="37"/>
      <c r="B346" s="37"/>
      <c r="E346" s="41"/>
      <c r="F346" s="41"/>
      <c r="K346" s="41"/>
      <c r="L346" s="41"/>
      <c r="Q346" s="41"/>
      <c r="R346" s="41"/>
      <c r="W346" s="41"/>
      <c r="X346" s="41"/>
    </row>
    <row r="347" spans="1:24" x14ac:dyDescent="0.2">
      <c r="A347" s="37"/>
      <c r="B347" s="37"/>
      <c r="E347" s="41"/>
      <c r="F347" s="41"/>
      <c r="K347" s="41"/>
      <c r="L347" s="41"/>
      <c r="Q347" s="41"/>
      <c r="R347" s="41"/>
      <c r="W347" s="41"/>
      <c r="X347" s="41"/>
    </row>
    <row r="348" spans="1:24" x14ac:dyDescent="0.2">
      <c r="A348" s="37"/>
      <c r="B348" s="37"/>
      <c r="E348" s="41"/>
      <c r="F348" s="41"/>
      <c r="K348" s="41"/>
      <c r="L348" s="41"/>
      <c r="Q348" s="41"/>
      <c r="R348" s="41"/>
      <c r="W348" s="41"/>
      <c r="X348" s="41"/>
    </row>
    <row r="349" spans="1:24" x14ac:dyDescent="0.2">
      <c r="A349" s="37"/>
      <c r="B349" s="37"/>
      <c r="E349" s="41"/>
      <c r="F349" s="41"/>
      <c r="K349" s="41"/>
      <c r="L349" s="41"/>
      <c r="Q349" s="41"/>
      <c r="R349" s="41"/>
      <c r="W349" s="41"/>
      <c r="X349" s="41"/>
    </row>
    <row r="350" spans="1:24" x14ac:dyDescent="0.2">
      <c r="A350" s="37"/>
      <c r="B350" s="37"/>
      <c r="E350" s="41"/>
      <c r="F350" s="41"/>
      <c r="K350" s="41"/>
      <c r="L350" s="41"/>
      <c r="Q350" s="41"/>
      <c r="R350" s="41"/>
      <c r="W350" s="41"/>
      <c r="X350" s="41"/>
    </row>
    <row r="351" spans="1:24" x14ac:dyDescent="0.2">
      <c r="A351" s="37"/>
      <c r="B351" s="37"/>
      <c r="E351" s="41"/>
      <c r="F351" s="41"/>
      <c r="K351" s="41"/>
      <c r="L351" s="41"/>
      <c r="Q351" s="41"/>
      <c r="R351" s="41"/>
      <c r="W351" s="41"/>
      <c r="X351" s="41"/>
    </row>
    <row r="352" spans="1:24" x14ac:dyDescent="0.2">
      <c r="A352" s="37"/>
      <c r="B352" s="37"/>
      <c r="E352" s="41"/>
      <c r="F352" s="41"/>
      <c r="K352" s="41"/>
      <c r="L352" s="41"/>
      <c r="Q352" s="41"/>
      <c r="R352" s="41"/>
      <c r="W352" s="41"/>
      <c r="X352" s="41"/>
    </row>
    <row r="353" spans="1:24" x14ac:dyDescent="0.2">
      <c r="A353" s="37"/>
      <c r="B353" s="37"/>
      <c r="E353" s="41"/>
      <c r="F353" s="41"/>
      <c r="K353" s="41"/>
      <c r="L353" s="41"/>
      <c r="Q353" s="41"/>
      <c r="R353" s="41"/>
      <c r="W353" s="41"/>
      <c r="X353" s="41"/>
    </row>
    <row r="354" spans="1:24" x14ac:dyDescent="0.2">
      <c r="A354" s="37"/>
      <c r="B354" s="37"/>
      <c r="E354" s="41"/>
      <c r="F354" s="41"/>
      <c r="K354" s="41"/>
      <c r="L354" s="41"/>
      <c r="Q354" s="41"/>
      <c r="R354" s="41"/>
      <c r="W354" s="41"/>
      <c r="X354" s="41"/>
    </row>
    <row r="355" spans="1:24" x14ac:dyDescent="0.2">
      <c r="A355" s="37"/>
      <c r="B355" s="37"/>
      <c r="E355" s="41"/>
      <c r="F355" s="41"/>
      <c r="K355" s="41"/>
      <c r="L355" s="41"/>
      <c r="Q355" s="41"/>
      <c r="R355" s="41"/>
      <c r="W355" s="41"/>
      <c r="X355" s="41"/>
    </row>
    <row r="356" spans="1:24" x14ac:dyDescent="0.2">
      <c r="A356" s="37"/>
      <c r="B356" s="37"/>
      <c r="E356" s="41"/>
      <c r="F356" s="41"/>
      <c r="K356" s="41"/>
      <c r="L356" s="41"/>
      <c r="Q356" s="41"/>
      <c r="R356" s="41"/>
      <c r="W356" s="41"/>
      <c r="X356" s="41"/>
    </row>
    <row r="357" spans="1:24" x14ac:dyDescent="0.2">
      <c r="A357" s="37"/>
      <c r="B357" s="37"/>
      <c r="E357" s="41"/>
      <c r="F357" s="41"/>
      <c r="K357" s="41"/>
      <c r="L357" s="41"/>
      <c r="Q357" s="41"/>
      <c r="R357" s="41"/>
      <c r="W357" s="41"/>
      <c r="X357" s="41"/>
    </row>
    <row r="358" spans="1:24" x14ac:dyDescent="0.2">
      <c r="A358" s="37"/>
      <c r="B358" s="37"/>
      <c r="E358" s="41"/>
      <c r="F358" s="41"/>
      <c r="K358" s="41"/>
      <c r="L358" s="41"/>
      <c r="Q358" s="41"/>
      <c r="R358" s="41"/>
      <c r="W358" s="41"/>
      <c r="X358" s="41"/>
    </row>
    <row r="359" spans="1:24" x14ac:dyDescent="0.2">
      <c r="A359" s="37"/>
      <c r="B359" s="37"/>
      <c r="E359" s="41"/>
      <c r="F359" s="41"/>
      <c r="K359" s="41"/>
      <c r="L359" s="41"/>
      <c r="Q359" s="41"/>
      <c r="R359" s="41"/>
      <c r="W359" s="41"/>
      <c r="X359" s="41"/>
    </row>
    <row r="360" spans="1:24" x14ac:dyDescent="0.2">
      <c r="A360" s="37"/>
      <c r="B360" s="37"/>
      <c r="E360" s="41"/>
      <c r="F360" s="41"/>
      <c r="K360" s="41"/>
      <c r="L360" s="41"/>
      <c r="Q360" s="41"/>
      <c r="R360" s="41"/>
      <c r="W360" s="41"/>
      <c r="X360" s="41"/>
    </row>
    <row r="361" spans="1:24" x14ac:dyDescent="0.2">
      <c r="A361" s="37"/>
      <c r="B361" s="37"/>
      <c r="E361" s="41"/>
      <c r="F361" s="41"/>
      <c r="K361" s="41"/>
      <c r="L361" s="41"/>
      <c r="Q361" s="41"/>
      <c r="R361" s="41"/>
      <c r="W361" s="41"/>
      <c r="X361" s="41"/>
    </row>
    <row r="362" spans="1:24" x14ac:dyDescent="0.2">
      <c r="A362" s="37"/>
      <c r="B362" s="37"/>
      <c r="E362" s="41"/>
      <c r="F362" s="41"/>
      <c r="K362" s="41"/>
      <c r="L362" s="41"/>
      <c r="Q362" s="41"/>
      <c r="R362" s="41"/>
      <c r="W362" s="41"/>
      <c r="X362" s="41"/>
    </row>
    <row r="363" spans="1:24" x14ac:dyDescent="0.2">
      <c r="A363" s="37"/>
      <c r="B363" s="37"/>
      <c r="E363" s="41"/>
      <c r="F363" s="41"/>
      <c r="K363" s="41"/>
      <c r="L363" s="41"/>
      <c r="Q363" s="41"/>
      <c r="R363" s="41"/>
      <c r="W363" s="41"/>
      <c r="X363" s="41"/>
    </row>
    <row r="364" spans="1:24" x14ac:dyDescent="0.2">
      <c r="A364" s="37"/>
      <c r="B364" s="37"/>
      <c r="E364" s="41"/>
      <c r="F364" s="41"/>
      <c r="K364" s="41"/>
      <c r="L364" s="41"/>
      <c r="Q364" s="41"/>
      <c r="R364" s="41"/>
      <c r="W364" s="41"/>
      <c r="X364" s="41"/>
    </row>
    <row r="365" spans="1:24" x14ac:dyDescent="0.2">
      <c r="A365" s="37"/>
      <c r="B365" s="37"/>
      <c r="E365" s="41"/>
      <c r="F365" s="41"/>
      <c r="K365" s="41"/>
      <c r="L365" s="41"/>
      <c r="Q365" s="41"/>
      <c r="R365" s="41"/>
      <c r="W365" s="41"/>
      <c r="X365" s="41"/>
    </row>
    <row r="366" spans="1:24" x14ac:dyDescent="0.2">
      <c r="A366" s="37"/>
      <c r="B366" s="37"/>
      <c r="E366" s="41"/>
      <c r="F366" s="41"/>
      <c r="K366" s="41"/>
      <c r="L366" s="41"/>
      <c r="Q366" s="41"/>
      <c r="R366" s="41"/>
      <c r="W366" s="41"/>
      <c r="X366" s="41"/>
    </row>
    <row r="367" spans="1:24" x14ac:dyDescent="0.2">
      <c r="A367" s="37"/>
      <c r="B367" s="37"/>
      <c r="E367" s="41"/>
      <c r="F367" s="41"/>
      <c r="K367" s="41"/>
      <c r="L367" s="41"/>
      <c r="Q367" s="41"/>
      <c r="R367" s="41"/>
      <c r="W367" s="41"/>
      <c r="X367" s="41"/>
    </row>
    <row r="368" spans="1:24" x14ac:dyDescent="0.2">
      <c r="A368" s="37"/>
      <c r="B368" s="37"/>
      <c r="E368" s="41"/>
      <c r="F368" s="41"/>
      <c r="K368" s="41"/>
      <c r="L368" s="41"/>
      <c r="Q368" s="41"/>
      <c r="R368" s="41"/>
      <c r="W368" s="41"/>
      <c r="X368" s="41"/>
    </row>
    <row r="369" spans="1:24" x14ac:dyDescent="0.2">
      <c r="A369" s="37"/>
      <c r="B369" s="37"/>
      <c r="E369" s="41"/>
      <c r="F369" s="41"/>
      <c r="K369" s="41"/>
      <c r="L369" s="41"/>
      <c r="Q369" s="41"/>
      <c r="R369" s="41"/>
      <c r="W369" s="41"/>
      <c r="X369" s="41"/>
    </row>
    <row r="370" spans="1:24" x14ac:dyDescent="0.2">
      <c r="A370" s="37"/>
      <c r="B370" s="37"/>
      <c r="E370" s="41"/>
      <c r="F370" s="41"/>
      <c r="K370" s="41"/>
      <c r="L370" s="41"/>
      <c r="Q370" s="41"/>
      <c r="R370" s="41"/>
      <c r="W370" s="41"/>
      <c r="X370" s="41"/>
    </row>
    <row r="371" spans="1:24" x14ac:dyDescent="0.2">
      <c r="A371" s="37"/>
      <c r="B371" s="37"/>
      <c r="E371" s="41"/>
      <c r="F371" s="41"/>
      <c r="K371" s="41"/>
      <c r="L371" s="41"/>
      <c r="Q371" s="41"/>
      <c r="R371" s="41"/>
      <c r="W371" s="41"/>
      <c r="X371" s="41"/>
    </row>
    <row r="372" spans="1:24" x14ac:dyDescent="0.2">
      <c r="A372" s="37"/>
      <c r="B372" s="37"/>
      <c r="E372" s="41"/>
      <c r="F372" s="41"/>
      <c r="K372" s="41"/>
      <c r="L372" s="41"/>
      <c r="Q372" s="41"/>
      <c r="R372" s="41"/>
      <c r="W372" s="41"/>
      <c r="X372" s="41"/>
    </row>
    <row r="373" spans="1:24" x14ac:dyDescent="0.2">
      <c r="A373" s="37"/>
      <c r="B373" s="37"/>
      <c r="E373" s="41"/>
      <c r="F373" s="41"/>
      <c r="K373" s="41"/>
      <c r="L373" s="41"/>
      <c r="Q373" s="41"/>
      <c r="R373" s="41"/>
      <c r="W373" s="41"/>
      <c r="X373" s="41"/>
    </row>
    <row r="374" spans="1:24" x14ac:dyDescent="0.2">
      <c r="A374" s="37"/>
      <c r="B374" s="37"/>
      <c r="E374" s="41"/>
      <c r="F374" s="41"/>
      <c r="K374" s="41"/>
      <c r="L374" s="41"/>
      <c r="Q374" s="41"/>
      <c r="R374" s="41"/>
      <c r="W374" s="41"/>
      <c r="X374" s="41"/>
    </row>
    <row r="375" spans="1:24" x14ac:dyDescent="0.2">
      <c r="A375" s="37"/>
      <c r="B375" s="37"/>
      <c r="E375" s="41"/>
      <c r="F375" s="41"/>
      <c r="K375" s="41"/>
      <c r="L375" s="41"/>
      <c r="Q375" s="41"/>
      <c r="R375" s="41"/>
      <c r="W375" s="41"/>
      <c r="X375" s="41"/>
    </row>
    <row r="376" spans="1:24" x14ac:dyDescent="0.2">
      <c r="A376" s="37"/>
      <c r="B376" s="37"/>
      <c r="E376" s="41"/>
      <c r="F376" s="41"/>
      <c r="K376" s="41"/>
      <c r="L376" s="41"/>
      <c r="Q376" s="41"/>
      <c r="R376" s="41"/>
      <c r="W376" s="41"/>
      <c r="X376" s="41"/>
    </row>
    <row r="377" spans="1:24" x14ac:dyDescent="0.2">
      <c r="A377" s="37"/>
      <c r="B377" s="37"/>
      <c r="E377" s="41"/>
      <c r="F377" s="41"/>
      <c r="K377" s="41"/>
      <c r="L377" s="41"/>
      <c r="Q377" s="41"/>
      <c r="R377" s="41"/>
      <c r="W377" s="41"/>
      <c r="X377" s="41"/>
    </row>
    <row r="378" spans="1:24" x14ac:dyDescent="0.2">
      <c r="A378" s="37"/>
      <c r="B378" s="37"/>
      <c r="E378" s="41"/>
      <c r="F378" s="41"/>
      <c r="K378" s="41"/>
      <c r="L378" s="41"/>
      <c r="Q378" s="41"/>
      <c r="R378" s="41"/>
      <c r="W378" s="41"/>
      <c r="X378" s="41"/>
    </row>
    <row r="379" spans="1:24" x14ac:dyDescent="0.2">
      <c r="A379" s="37"/>
      <c r="B379" s="37"/>
      <c r="E379" s="41"/>
      <c r="F379" s="41"/>
      <c r="K379" s="41"/>
      <c r="L379" s="41"/>
      <c r="Q379" s="41"/>
      <c r="R379" s="41"/>
      <c r="W379" s="41"/>
      <c r="X379" s="41"/>
    </row>
    <row r="380" spans="1:24" x14ac:dyDescent="0.2">
      <c r="A380" s="37"/>
      <c r="B380" s="37"/>
      <c r="E380" s="41"/>
      <c r="F380" s="41"/>
      <c r="K380" s="41"/>
      <c r="L380" s="41"/>
      <c r="Q380" s="41"/>
      <c r="R380" s="41"/>
      <c r="W380" s="41"/>
      <c r="X380" s="41"/>
    </row>
    <row r="381" spans="1:24" x14ac:dyDescent="0.2">
      <c r="A381" s="37"/>
      <c r="B381" s="37"/>
      <c r="E381" s="41"/>
      <c r="F381" s="41"/>
      <c r="K381" s="41"/>
      <c r="L381" s="41"/>
      <c r="Q381" s="41"/>
      <c r="R381" s="41"/>
      <c r="W381" s="41"/>
      <c r="X381" s="41"/>
    </row>
    <row r="382" spans="1:24" x14ac:dyDescent="0.2">
      <c r="A382" s="37"/>
      <c r="B382" s="37"/>
      <c r="E382" s="41"/>
      <c r="F382" s="41"/>
      <c r="K382" s="41"/>
      <c r="L382" s="41"/>
      <c r="Q382" s="41"/>
      <c r="R382" s="41"/>
      <c r="W382" s="41"/>
      <c r="X382" s="41"/>
    </row>
    <row r="383" spans="1:24" x14ac:dyDescent="0.2">
      <c r="A383" s="37"/>
      <c r="B383" s="37"/>
      <c r="E383" s="41"/>
      <c r="F383" s="41"/>
      <c r="K383" s="41"/>
      <c r="L383" s="41"/>
      <c r="Q383" s="41"/>
      <c r="R383" s="41"/>
      <c r="W383" s="41"/>
      <c r="X383" s="41"/>
    </row>
    <row r="384" spans="1:24" x14ac:dyDescent="0.2">
      <c r="A384" s="37"/>
      <c r="B384" s="37"/>
      <c r="E384" s="41"/>
      <c r="F384" s="41"/>
      <c r="K384" s="41"/>
      <c r="L384" s="41"/>
      <c r="Q384" s="41"/>
      <c r="R384" s="41"/>
      <c r="W384" s="41"/>
      <c r="X384" s="41"/>
    </row>
    <row r="385" spans="1:24" x14ac:dyDescent="0.2">
      <c r="A385" s="37"/>
      <c r="B385" s="37"/>
      <c r="E385" s="41"/>
      <c r="F385" s="41"/>
      <c r="K385" s="41"/>
      <c r="L385" s="41"/>
      <c r="Q385" s="41"/>
      <c r="R385" s="41"/>
      <c r="W385" s="41"/>
      <c r="X385" s="41"/>
    </row>
    <row r="386" spans="1:24" x14ac:dyDescent="0.2">
      <c r="A386" s="37"/>
      <c r="B386" s="37"/>
      <c r="E386" s="41"/>
      <c r="F386" s="41"/>
      <c r="K386" s="41"/>
      <c r="L386" s="41"/>
      <c r="Q386" s="41"/>
      <c r="R386" s="41"/>
      <c r="W386" s="41"/>
      <c r="X386" s="41"/>
    </row>
    <row r="387" spans="1:24" x14ac:dyDescent="0.2">
      <c r="A387" s="37"/>
      <c r="B387" s="37"/>
      <c r="E387" s="41"/>
      <c r="F387" s="41"/>
      <c r="K387" s="41"/>
      <c r="L387" s="41"/>
      <c r="Q387" s="41"/>
      <c r="R387" s="41"/>
      <c r="W387" s="41"/>
      <c r="X387" s="41"/>
    </row>
    <row r="388" spans="1:24" x14ac:dyDescent="0.2">
      <c r="A388" s="37"/>
      <c r="B388" s="37"/>
      <c r="E388" s="41"/>
      <c r="F388" s="41"/>
      <c r="K388" s="41"/>
      <c r="L388" s="41"/>
      <c r="Q388" s="41"/>
      <c r="R388" s="41"/>
      <c r="W388" s="41"/>
      <c r="X388" s="41"/>
    </row>
    <row r="389" spans="1:24" x14ac:dyDescent="0.2">
      <c r="A389" s="37"/>
      <c r="B389" s="37"/>
      <c r="E389" s="41"/>
      <c r="F389" s="41"/>
      <c r="K389" s="41"/>
      <c r="L389" s="41"/>
      <c r="Q389" s="41"/>
      <c r="R389" s="41"/>
      <c r="W389" s="41"/>
      <c r="X389" s="41"/>
    </row>
    <row r="390" spans="1:24" x14ac:dyDescent="0.2">
      <c r="A390" s="37"/>
      <c r="B390" s="37"/>
      <c r="E390" s="41"/>
      <c r="F390" s="41"/>
      <c r="K390" s="41"/>
      <c r="L390" s="41"/>
      <c r="Q390" s="41"/>
      <c r="R390" s="41"/>
      <c r="W390" s="41"/>
      <c r="X390" s="41"/>
    </row>
    <row r="391" spans="1:24" x14ac:dyDescent="0.2">
      <c r="A391" s="37"/>
      <c r="B391" s="37"/>
      <c r="E391" s="41"/>
      <c r="F391" s="41"/>
      <c r="K391" s="41"/>
      <c r="L391" s="41"/>
      <c r="Q391" s="41"/>
      <c r="R391" s="41"/>
      <c r="W391" s="41"/>
      <c r="X391" s="41"/>
    </row>
    <row r="392" spans="1:24" x14ac:dyDescent="0.2">
      <c r="A392" s="37"/>
      <c r="B392" s="37"/>
      <c r="E392" s="41"/>
      <c r="F392" s="41"/>
      <c r="K392" s="41"/>
      <c r="L392" s="41"/>
      <c r="Q392" s="41"/>
      <c r="R392" s="41"/>
      <c r="W392" s="41"/>
      <c r="X392" s="41"/>
    </row>
    <row r="393" spans="1:24" x14ac:dyDescent="0.2">
      <c r="A393" s="37"/>
      <c r="B393" s="37"/>
      <c r="E393" s="41"/>
      <c r="F393" s="41"/>
      <c r="K393" s="41"/>
      <c r="L393" s="41"/>
      <c r="Q393" s="41"/>
      <c r="R393" s="41"/>
      <c r="W393" s="41"/>
      <c r="X393" s="41"/>
    </row>
    <row r="394" spans="1:24" x14ac:dyDescent="0.2">
      <c r="A394" s="37"/>
      <c r="B394" s="37"/>
      <c r="E394" s="41"/>
      <c r="F394" s="41"/>
      <c r="K394" s="41"/>
      <c r="L394" s="41"/>
      <c r="Q394" s="41"/>
      <c r="R394" s="41"/>
      <c r="W394" s="41"/>
      <c r="X394" s="41"/>
    </row>
    <row r="395" spans="1:24" x14ac:dyDescent="0.2">
      <c r="A395" s="37"/>
      <c r="B395" s="37"/>
      <c r="E395" s="41"/>
      <c r="F395" s="41"/>
      <c r="K395" s="41"/>
      <c r="L395" s="41"/>
      <c r="Q395" s="41"/>
      <c r="R395" s="41"/>
      <c r="W395" s="41"/>
      <c r="X395" s="41"/>
    </row>
    <row r="396" spans="1:24" x14ac:dyDescent="0.2">
      <c r="A396" s="37"/>
      <c r="B396" s="37"/>
      <c r="E396" s="41"/>
      <c r="F396" s="41"/>
      <c r="K396" s="41"/>
      <c r="L396" s="41"/>
      <c r="Q396" s="41"/>
      <c r="R396" s="41"/>
      <c r="W396" s="41"/>
      <c r="X396" s="41"/>
    </row>
    <row r="397" spans="1:24" x14ac:dyDescent="0.2">
      <c r="A397" s="37"/>
      <c r="B397" s="37"/>
      <c r="E397" s="41"/>
      <c r="F397" s="41"/>
      <c r="K397" s="41"/>
      <c r="L397" s="41"/>
      <c r="Q397" s="41"/>
      <c r="R397" s="41"/>
      <c r="W397" s="41"/>
      <c r="X397" s="41"/>
    </row>
    <row r="398" spans="1:24" x14ac:dyDescent="0.2">
      <c r="A398" s="37"/>
      <c r="B398" s="37"/>
      <c r="E398" s="41"/>
      <c r="F398" s="41"/>
      <c r="K398" s="41"/>
      <c r="L398" s="41"/>
      <c r="Q398" s="41"/>
      <c r="R398" s="41"/>
      <c r="W398" s="41"/>
      <c r="X398" s="41"/>
    </row>
    <row r="399" spans="1:24" x14ac:dyDescent="0.2">
      <c r="A399" s="37"/>
      <c r="B399" s="37"/>
      <c r="E399" s="41"/>
      <c r="F399" s="41"/>
      <c r="K399" s="41"/>
      <c r="L399" s="41"/>
      <c r="Q399" s="41"/>
      <c r="R399" s="41"/>
      <c r="W399" s="41"/>
      <c r="X399" s="41"/>
    </row>
    <row r="400" spans="1:24" x14ac:dyDescent="0.2">
      <c r="A400" s="37"/>
      <c r="B400" s="37"/>
      <c r="E400" s="41"/>
      <c r="F400" s="41"/>
      <c r="K400" s="41"/>
      <c r="L400" s="41"/>
      <c r="Q400" s="41"/>
      <c r="R400" s="41"/>
      <c r="W400" s="41"/>
      <c r="X400" s="41"/>
    </row>
    <row r="401" spans="1:24" x14ac:dyDescent="0.2">
      <c r="A401" s="37"/>
      <c r="B401" s="37"/>
      <c r="E401" s="41"/>
      <c r="F401" s="41"/>
      <c r="K401" s="41"/>
      <c r="L401" s="41"/>
      <c r="Q401" s="41"/>
      <c r="R401" s="41"/>
      <c r="W401" s="41"/>
      <c r="X401" s="41"/>
    </row>
    <row r="402" spans="1:24" x14ac:dyDescent="0.2">
      <c r="A402" s="37"/>
      <c r="B402" s="37"/>
      <c r="E402" s="41"/>
      <c r="F402" s="41"/>
      <c r="K402" s="41"/>
      <c r="L402" s="41"/>
      <c r="Q402" s="41"/>
      <c r="R402" s="41"/>
      <c r="W402" s="41"/>
      <c r="X402" s="41"/>
    </row>
    <row r="403" spans="1:24" x14ac:dyDescent="0.2">
      <c r="A403" s="37"/>
      <c r="B403" s="37"/>
      <c r="E403" s="41"/>
      <c r="F403" s="41"/>
      <c r="K403" s="41"/>
      <c r="L403" s="41"/>
      <c r="Q403" s="41"/>
      <c r="R403" s="41"/>
      <c r="W403" s="41"/>
      <c r="X403" s="41"/>
    </row>
    <row r="404" spans="1:24" x14ac:dyDescent="0.2">
      <c r="A404" s="37"/>
      <c r="B404" s="37"/>
      <c r="E404" s="41"/>
      <c r="F404" s="41"/>
      <c r="K404" s="41"/>
      <c r="L404" s="41"/>
      <c r="Q404" s="41"/>
      <c r="R404" s="41"/>
      <c r="W404" s="41"/>
      <c r="X404" s="41"/>
    </row>
    <row r="405" spans="1:24" x14ac:dyDescent="0.2">
      <c r="A405" s="37"/>
      <c r="B405" s="37"/>
      <c r="E405" s="41"/>
      <c r="F405" s="41"/>
      <c r="K405" s="41"/>
      <c r="L405" s="41"/>
      <c r="Q405" s="41"/>
      <c r="R405" s="41"/>
      <c r="W405" s="41"/>
      <c r="X405" s="41"/>
    </row>
    <row r="406" spans="1:24" x14ac:dyDescent="0.2">
      <c r="A406" s="37"/>
      <c r="B406" s="37"/>
      <c r="E406" s="41"/>
      <c r="F406" s="41"/>
      <c r="K406" s="41"/>
      <c r="L406" s="41"/>
      <c r="Q406" s="41"/>
      <c r="R406" s="41"/>
      <c r="W406" s="41"/>
      <c r="X406" s="41"/>
    </row>
    <row r="407" spans="1:24" x14ac:dyDescent="0.2">
      <c r="A407" s="37"/>
      <c r="B407" s="37"/>
      <c r="E407" s="41"/>
      <c r="F407" s="41"/>
      <c r="K407" s="41"/>
      <c r="L407" s="41"/>
      <c r="Q407" s="41"/>
      <c r="R407" s="41"/>
      <c r="W407" s="41"/>
      <c r="X407" s="41"/>
    </row>
    <row r="408" spans="1:24" x14ac:dyDescent="0.2">
      <c r="A408" s="37"/>
      <c r="B408" s="37"/>
      <c r="E408" s="41"/>
      <c r="F408" s="41"/>
      <c r="K408" s="41"/>
      <c r="L408" s="41"/>
      <c r="Q408" s="41"/>
      <c r="R408" s="41"/>
      <c r="W408" s="41"/>
      <c r="X408" s="41"/>
    </row>
    <row r="409" spans="1:24" x14ac:dyDescent="0.2">
      <c r="A409" s="37"/>
      <c r="B409" s="37"/>
      <c r="E409" s="41"/>
      <c r="F409" s="41"/>
      <c r="K409" s="41"/>
      <c r="L409" s="41"/>
      <c r="Q409" s="41"/>
      <c r="R409" s="41"/>
      <c r="W409" s="41"/>
      <c r="X409" s="41"/>
    </row>
    <row r="410" spans="1:24" x14ac:dyDescent="0.2">
      <c r="A410" s="37"/>
      <c r="B410" s="37"/>
      <c r="E410" s="41"/>
      <c r="F410" s="41"/>
      <c r="K410" s="41"/>
      <c r="L410" s="41"/>
      <c r="Q410" s="41"/>
      <c r="R410" s="41"/>
      <c r="W410" s="41"/>
      <c r="X410" s="41"/>
    </row>
    <row r="411" spans="1:24" x14ac:dyDescent="0.2">
      <c r="A411" s="37"/>
      <c r="B411" s="37"/>
      <c r="E411" s="41"/>
      <c r="F411" s="41"/>
      <c r="K411" s="41"/>
      <c r="L411" s="41"/>
      <c r="Q411" s="41"/>
      <c r="R411" s="41"/>
      <c r="W411" s="41"/>
      <c r="X411" s="41"/>
    </row>
    <row r="412" spans="1:24" x14ac:dyDescent="0.2">
      <c r="A412" s="37"/>
      <c r="B412" s="37"/>
      <c r="E412" s="41"/>
      <c r="F412" s="41"/>
      <c r="K412" s="41"/>
      <c r="L412" s="41"/>
      <c r="Q412" s="41"/>
      <c r="R412" s="41"/>
      <c r="W412" s="41"/>
      <c r="X412" s="41"/>
    </row>
    <row r="413" spans="1:24" x14ac:dyDescent="0.2">
      <c r="A413" s="37"/>
      <c r="B413" s="37"/>
      <c r="E413" s="41"/>
      <c r="F413" s="41"/>
      <c r="K413" s="41"/>
      <c r="L413" s="41"/>
      <c r="Q413" s="41"/>
      <c r="R413" s="41"/>
      <c r="W413" s="41"/>
      <c r="X413" s="41"/>
    </row>
    <row r="414" spans="1:24" x14ac:dyDescent="0.2">
      <c r="A414" s="37"/>
      <c r="B414" s="37"/>
      <c r="E414" s="41"/>
      <c r="F414" s="41"/>
      <c r="K414" s="41"/>
      <c r="L414" s="41"/>
      <c r="Q414" s="41"/>
      <c r="R414" s="41"/>
      <c r="W414" s="41"/>
      <c r="X414" s="41"/>
    </row>
    <row r="415" spans="1:24" x14ac:dyDescent="0.2">
      <c r="A415" s="37"/>
      <c r="B415" s="37"/>
      <c r="E415" s="41"/>
      <c r="F415" s="41"/>
      <c r="K415" s="41"/>
      <c r="L415" s="41"/>
      <c r="Q415" s="41"/>
      <c r="R415" s="41"/>
      <c r="W415" s="41"/>
      <c r="X415" s="41"/>
    </row>
    <row r="416" spans="1:24" x14ac:dyDescent="0.2">
      <c r="A416" s="37"/>
      <c r="B416" s="37"/>
      <c r="E416" s="41"/>
      <c r="F416" s="41"/>
      <c r="K416" s="41"/>
      <c r="L416" s="41"/>
      <c r="Q416" s="41"/>
      <c r="R416" s="41"/>
      <c r="W416" s="41"/>
      <c r="X416" s="41"/>
    </row>
    <row r="417" spans="1:24" x14ac:dyDescent="0.2">
      <c r="A417" s="37"/>
      <c r="B417" s="37"/>
      <c r="E417" s="41"/>
      <c r="F417" s="41"/>
      <c r="K417" s="41"/>
      <c r="L417" s="41"/>
      <c r="Q417" s="41"/>
      <c r="R417" s="41"/>
      <c r="W417" s="41"/>
      <c r="X417" s="41"/>
    </row>
    <row r="418" spans="1:24" x14ac:dyDescent="0.2">
      <c r="A418" s="37"/>
      <c r="B418" s="37"/>
      <c r="E418" s="41"/>
      <c r="F418" s="41"/>
      <c r="K418" s="41"/>
      <c r="L418" s="41"/>
      <c r="Q418" s="41"/>
      <c r="R418" s="41"/>
      <c r="W418" s="41"/>
      <c r="X418" s="41"/>
    </row>
    <row r="419" spans="1:24" x14ac:dyDescent="0.2">
      <c r="A419" s="37"/>
      <c r="B419" s="37"/>
      <c r="E419" s="41"/>
      <c r="F419" s="41"/>
      <c r="K419" s="41"/>
      <c r="L419" s="41"/>
      <c r="Q419" s="41"/>
      <c r="R419" s="41"/>
      <c r="W419" s="41"/>
      <c r="X419" s="41"/>
    </row>
    <row r="420" spans="1:24" x14ac:dyDescent="0.2">
      <c r="A420" s="37"/>
      <c r="B420" s="37"/>
      <c r="E420" s="41"/>
      <c r="F420" s="41"/>
      <c r="K420" s="41"/>
      <c r="L420" s="41"/>
      <c r="Q420" s="41"/>
      <c r="R420" s="41"/>
      <c r="W420" s="41"/>
      <c r="X420" s="41"/>
    </row>
    <row r="421" spans="1:24" x14ac:dyDescent="0.2">
      <c r="A421" s="37"/>
      <c r="B421" s="37"/>
      <c r="E421" s="41"/>
      <c r="F421" s="41"/>
      <c r="K421" s="41"/>
      <c r="L421" s="41"/>
      <c r="Q421" s="41"/>
      <c r="R421" s="41"/>
      <c r="W421" s="41"/>
      <c r="X421" s="41"/>
    </row>
    <row r="422" spans="1:24" x14ac:dyDescent="0.2">
      <c r="A422" s="37"/>
      <c r="B422" s="37"/>
      <c r="E422" s="41"/>
      <c r="F422" s="41"/>
      <c r="K422" s="41"/>
      <c r="L422" s="41"/>
      <c r="Q422" s="41"/>
      <c r="R422" s="41"/>
      <c r="W422" s="41"/>
      <c r="X422" s="41"/>
    </row>
    <row r="423" spans="1:24" x14ac:dyDescent="0.2">
      <c r="A423" s="37"/>
      <c r="B423" s="37"/>
      <c r="E423" s="41"/>
      <c r="F423" s="41"/>
      <c r="K423" s="41"/>
      <c r="L423" s="41"/>
      <c r="Q423" s="41"/>
      <c r="R423" s="41"/>
      <c r="W423" s="41"/>
      <c r="X423" s="41"/>
    </row>
    <row r="424" spans="1:24" x14ac:dyDescent="0.2">
      <c r="A424" s="37"/>
      <c r="B424" s="37"/>
      <c r="E424" s="41"/>
      <c r="F424" s="41"/>
      <c r="K424" s="41"/>
      <c r="L424" s="41"/>
      <c r="Q424" s="41"/>
      <c r="R424" s="41"/>
      <c r="W424" s="41"/>
      <c r="X424" s="41"/>
    </row>
    <row r="425" spans="1:24" x14ac:dyDescent="0.2">
      <c r="A425" s="37"/>
      <c r="B425" s="37"/>
      <c r="E425" s="41"/>
      <c r="F425" s="41"/>
      <c r="K425" s="41"/>
      <c r="L425" s="41"/>
      <c r="Q425" s="41"/>
      <c r="R425" s="41"/>
      <c r="W425" s="41"/>
      <c r="X425" s="41"/>
    </row>
    <row r="426" spans="1:24" x14ac:dyDescent="0.2">
      <c r="A426" s="37"/>
      <c r="B426" s="37"/>
      <c r="E426" s="41"/>
      <c r="F426" s="41"/>
      <c r="K426" s="41"/>
      <c r="L426" s="41"/>
      <c r="Q426" s="41"/>
      <c r="R426" s="41"/>
      <c r="W426" s="41"/>
      <c r="X426" s="41"/>
    </row>
    <row r="427" spans="1:24" x14ac:dyDescent="0.2">
      <c r="A427" s="37"/>
      <c r="B427" s="37"/>
      <c r="E427" s="41"/>
      <c r="F427" s="41"/>
      <c r="K427" s="41"/>
      <c r="L427" s="41"/>
      <c r="Q427" s="41"/>
      <c r="R427" s="41"/>
      <c r="W427" s="41"/>
      <c r="X427" s="41"/>
    </row>
    <row r="428" spans="1:24" x14ac:dyDescent="0.2">
      <c r="A428" s="37"/>
      <c r="B428" s="37"/>
      <c r="E428" s="41"/>
      <c r="F428" s="41"/>
      <c r="K428" s="41"/>
      <c r="L428" s="41"/>
      <c r="Q428" s="41"/>
      <c r="R428" s="41"/>
      <c r="W428" s="41"/>
      <c r="X428" s="41"/>
    </row>
    <row r="429" spans="1:24" x14ac:dyDescent="0.2">
      <c r="A429" s="37"/>
      <c r="B429" s="37"/>
      <c r="E429" s="41"/>
      <c r="F429" s="41"/>
      <c r="K429" s="41"/>
      <c r="L429" s="41"/>
      <c r="Q429" s="41"/>
      <c r="R429" s="41"/>
      <c r="W429" s="41"/>
      <c r="X429" s="41"/>
    </row>
    <row r="430" spans="1:24" x14ac:dyDescent="0.2">
      <c r="A430" s="37"/>
      <c r="B430" s="37"/>
      <c r="E430" s="41"/>
      <c r="F430" s="41"/>
      <c r="K430" s="41"/>
      <c r="L430" s="41"/>
      <c r="Q430" s="41"/>
      <c r="R430" s="41"/>
      <c r="W430" s="41"/>
      <c r="X430" s="41"/>
    </row>
    <row r="431" spans="1:24" x14ac:dyDescent="0.2">
      <c r="A431" s="37"/>
      <c r="B431" s="37"/>
      <c r="E431" s="41"/>
      <c r="F431" s="41"/>
      <c r="K431" s="41"/>
      <c r="L431" s="41"/>
      <c r="Q431" s="41"/>
      <c r="R431" s="41"/>
      <c r="W431" s="41"/>
      <c r="X431" s="41"/>
    </row>
    <row r="432" spans="1:24" x14ac:dyDescent="0.2">
      <c r="A432" s="37"/>
      <c r="B432" s="37"/>
      <c r="E432" s="41"/>
      <c r="F432" s="41"/>
      <c r="K432" s="41"/>
      <c r="L432" s="41"/>
      <c r="Q432" s="41"/>
      <c r="R432" s="41"/>
      <c r="W432" s="41"/>
      <c r="X432" s="41"/>
    </row>
    <row r="433" spans="1:24" x14ac:dyDescent="0.2">
      <c r="A433" s="37"/>
      <c r="B433" s="37"/>
      <c r="E433" s="41"/>
      <c r="F433" s="41"/>
      <c r="K433" s="41"/>
      <c r="L433" s="41"/>
      <c r="Q433" s="41"/>
      <c r="R433" s="41"/>
      <c r="W433" s="41"/>
      <c r="X433" s="41"/>
    </row>
    <row r="434" spans="1:24" x14ac:dyDescent="0.2">
      <c r="A434" s="37"/>
      <c r="B434" s="37"/>
      <c r="E434" s="41"/>
      <c r="F434" s="41"/>
      <c r="K434" s="41"/>
      <c r="L434" s="41"/>
      <c r="Q434" s="41"/>
      <c r="R434" s="41"/>
      <c r="W434" s="41"/>
      <c r="X434" s="41"/>
    </row>
    <row r="435" spans="1:24" x14ac:dyDescent="0.2">
      <c r="A435" s="37"/>
      <c r="B435" s="37"/>
      <c r="E435" s="41"/>
      <c r="F435" s="41"/>
      <c r="K435" s="41"/>
      <c r="L435" s="41"/>
      <c r="Q435" s="41"/>
      <c r="R435" s="41"/>
      <c r="W435" s="41"/>
      <c r="X435" s="41"/>
    </row>
    <row r="436" spans="1:24" x14ac:dyDescent="0.2">
      <c r="A436" s="37"/>
      <c r="B436" s="37"/>
      <c r="E436" s="41"/>
      <c r="F436" s="41"/>
      <c r="K436" s="41"/>
      <c r="L436" s="41"/>
      <c r="Q436" s="41"/>
      <c r="R436" s="41"/>
      <c r="W436" s="41"/>
      <c r="X436" s="41"/>
    </row>
    <row r="437" spans="1:24" x14ac:dyDescent="0.2">
      <c r="A437" s="37"/>
      <c r="B437" s="37"/>
      <c r="E437" s="41"/>
      <c r="F437" s="41"/>
      <c r="K437" s="41"/>
      <c r="L437" s="41"/>
      <c r="Q437" s="41"/>
      <c r="R437" s="41"/>
      <c r="W437" s="41"/>
      <c r="X437" s="41"/>
    </row>
    <row r="438" spans="1:24" x14ac:dyDescent="0.2">
      <c r="A438" s="37"/>
      <c r="B438" s="37"/>
      <c r="E438" s="41"/>
      <c r="F438" s="41"/>
      <c r="K438" s="41"/>
      <c r="L438" s="41"/>
      <c r="Q438" s="41"/>
      <c r="R438" s="41"/>
      <c r="W438" s="41"/>
      <c r="X438" s="41"/>
    </row>
    <row r="439" spans="1:24" x14ac:dyDescent="0.2">
      <c r="A439" s="37"/>
      <c r="B439" s="37"/>
      <c r="E439" s="41"/>
      <c r="F439" s="41"/>
      <c r="K439" s="41"/>
      <c r="L439" s="41"/>
      <c r="Q439" s="41"/>
      <c r="R439" s="41"/>
      <c r="W439" s="41"/>
      <c r="X439" s="41"/>
    </row>
    <row r="440" spans="1:24" x14ac:dyDescent="0.2">
      <c r="A440" s="37"/>
      <c r="B440" s="37"/>
      <c r="E440" s="41"/>
      <c r="F440" s="41"/>
      <c r="K440" s="41"/>
      <c r="L440" s="41"/>
      <c r="Q440" s="41"/>
      <c r="R440" s="41"/>
      <c r="W440" s="41"/>
      <c r="X440" s="41"/>
    </row>
    <row r="441" spans="1:24" x14ac:dyDescent="0.2">
      <c r="A441" s="37"/>
      <c r="B441" s="37"/>
      <c r="E441" s="41"/>
      <c r="F441" s="41"/>
      <c r="K441" s="41"/>
      <c r="L441" s="41"/>
      <c r="Q441" s="41"/>
      <c r="R441" s="41"/>
      <c r="W441" s="41"/>
      <c r="X441" s="41"/>
    </row>
    <row r="442" spans="1:24" x14ac:dyDescent="0.2">
      <c r="A442" s="37"/>
      <c r="B442" s="37"/>
      <c r="E442" s="41"/>
      <c r="F442" s="41"/>
      <c r="K442" s="41"/>
      <c r="L442" s="41"/>
      <c r="Q442" s="41"/>
      <c r="R442" s="41"/>
      <c r="W442" s="41"/>
      <c r="X442" s="41"/>
    </row>
    <row r="443" spans="1:24" x14ac:dyDescent="0.2">
      <c r="A443" s="37"/>
      <c r="B443" s="37"/>
      <c r="E443" s="41"/>
      <c r="F443" s="41"/>
      <c r="K443" s="41"/>
      <c r="L443" s="41"/>
      <c r="Q443" s="41"/>
      <c r="R443" s="41"/>
      <c r="W443" s="41"/>
      <c r="X443" s="41"/>
    </row>
    <row r="444" spans="1:24" x14ac:dyDescent="0.2">
      <c r="A444" s="37"/>
      <c r="B444" s="37"/>
      <c r="E444" s="41"/>
      <c r="F444" s="41"/>
      <c r="K444" s="41"/>
      <c r="L444" s="41"/>
      <c r="Q444" s="41"/>
      <c r="R444" s="41"/>
      <c r="W444" s="41"/>
      <c r="X444" s="41"/>
    </row>
    <row r="445" spans="1:24" x14ac:dyDescent="0.2">
      <c r="A445" s="37"/>
      <c r="B445" s="37"/>
      <c r="E445" s="41"/>
      <c r="F445" s="41"/>
      <c r="K445" s="41"/>
      <c r="L445" s="41"/>
      <c r="Q445" s="41"/>
      <c r="R445" s="41"/>
      <c r="W445" s="41"/>
      <c r="X445" s="41"/>
    </row>
    <row r="446" spans="1:24" x14ac:dyDescent="0.2">
      <c r="A446" s="37"/>
      <c r="B446" s="37"/>
      <c r="E446" s="41"/>
      <c r="F446" s="41"/>
      <c r="K446" s="41"/>
      <c r="L446" s="41"/>
      <c r="Q446" s="41"/>
      <c r="R446" s="41"/>
      <c r="W446" s="41"/>
      <c r="X446" s="41"/>
    </row>
    <row r="447" spans="1:24" x14ac:dyDescent="0.2">
      <c r="A447" s="37"/>
      <c r="B447" s="37"/>
      <c r="E447" s="41"/>
      <c r="F447" s="41"/>
      <c r="K447" s="41"/>
      <c r="L447" s="41"/>
      <c r="Q447" s="41"/>
      <c r="R447" s="41"/>
      <c r="W447" s="41"/>
      <c r="X447" s="41"/>
    </row>
    <row r="448" spans="1:24" x14ac:dyDescent="0.2">
      <c r="A448" s="37"/>
      <c r="B448" s="37"/>
      <c r="E448" s="41"/>
      <c r="F448" s="41"/>
      <c r="K448" s="41"/>
      <c r="L448" s="41"/>
      <c r="Q448" s="41"/>
      <c r="R448" s="41"/>
      <c r="W448" s="41"/>
      <c r="X448" s="41"/>
    </row>
    <row r="449" spans="1:24" x14ac:dyDescent="0.2">
      <c r="A449" s="37"/>
      <c r="B449" s="37"/>
      <c r="E449" s="41"/>
      <c r="F449" s="41"/>
      <c r="K449" s="41"/>
      <c r="L449" s="41"/>
      <c r="Q449" s="41"/>
      <c r="R449" s="41"/>
      <c r="W449" s="41"/>
      <c r="X449" s="41"/>
    </row>
    <row r="450" spans="1:24" x14ac:dyDescent="0.2">
      <c r="A450" s="37"/>
      <c r="B450" s="37"/>
      <c r="E450" s="41"/>
      <c r="F450" s="41"/>
      <c r="K450" s="41"/>
      <c r="L450" s="41"/>
      <c r="Q450" s="41"/>
      <c r="R450" s="41"/>
      <c r="W450" s="41"/>
      <c r="X450" s="41"/>
    </row>
    <row r="451" spans="1:24" x14ac:dyDescent="0.2">
      <c r="A451" s="37"/>
      <c r="B451" s="37"/>
      <c r="E451" s="41"/>
      <c r="F451" s="41"/>
      <c r="K451" s="41"/>
      <c r="L451" s="41"/>
      <c r="Q451" s="41"/>
      <c r="R451" s="41"/>
      <c r="W451" s="41"/>
      <c r="X451" s="41"/>
    </row>
    <row r="452" spans="1:24" x14ac:dyDescent="0.2">
      <c r="A452" s="37"/>
      <c r="B452" s="37"/>
      <c r="E452" s="41"/>
      <c r="F452" s="41"/>
      <c r="K452" s="41"/>
      <c r="L452" s="41"/>
      <c r="Q452" s="41"/>
      <c r="R452" s="41"/>
      <c r="W452" s="41"/>
      <c r="X452" s="41"/>
    </row>
    <row r="453" spans="1:24" x14ac:dyDescent="0.2">
      <c r="A453" s="37"/>
      <c r="B453" s="37"/>
      <c r="E453" s="41"/>
      <c r="F453" s="41"/>
      <c r="K453" s="41"/>
      <c r="L453" s="41"/>
      <c r="Q453" s="41"/>
      <c r="R453" s="41"/>
      <c r="W453" s="41"/>
      <c r="X453" s="41"/>
    </row>
    <row r="454" spans="1:24" x14ac:dyDescent="0.2">
      <c r="A454" s="37"/>
      <c r="B454" s="37"/>
      <c r="E454" s="41"/>
      <c r="F454" s="41"/>
      <c r="K454" s="41"/>
      <c r="L454" s="41"/>
      <c r="Q454" s="41"/>
      <c r="R454" s="41"/>
      <c r="W454" s="41"/>
      <c r="X454" s="41"/>
    </row>
    <row r="455" spans="1:24" x14ac:dyDescent="0.2">
      <c r="A455" s="37"/>
      <c r="B455" s="37"/>
      <c r="E455" s="41"/>
      <c r="F455" s="41"/>
      <c r="K455" s="41"/>
      <c r="L455" s="41"/>
      <c r="Q455" s="41"/>
      <c r="R455" s="41"/>
      <c r="W455" s="41"/>
      <c r="X455" s="41"/>
    </row>
    <row r="456" spans="1:24" x14ac:dyDescent="0.2">
      <c r="A456" s="37"/>
      <c r="B456" s="37"/>
      <c r="E456" s="41"/>
      <c r="F456" s="41"/>
      <c r="K456" s="41"/>
      <c r="L456" s="41"/>
      <c r="Q456" s="41"/>
      <c r="R456" s="41"/>
      <c r="W456" s="41"/>
      <c r="X456" s="41"/>
    </row>
    <row r="457" spans="1:24" x14ac:dyDescent="0.2">
      <c r="A457" s="37"/>
      <c r="B457" s="37"/>
      <c r="E457" s="41"/>
      <c r="F457" s="41"/>
      <c r="K457" s="41"/>
      <c r="L457" s="41"/>
      <c r="Q457" s="41"/>
      <c r="R457" s="41"/>
      <c r="W457" s="41"/>
      <c r="X457" s="41"/>
    </row>
    <row r="458" spans="1:24" x14ac:dyDescent="0.2">
      <c r="A458" s="37"/>
      <c r="B458" s="37"/>
      <c r="E458" s="41"/>
      <c r="F458" s="41"/>
      <c r="K458" s="41"/>
      <c r="L458" s="41"/>
      <c r="Q458" s="41"/>
      <c r="R458" s="41"/>
      <c r="W458" s="41"/>
      <c r="X458" s="41"/>
    </row>
    <row r="459" spans="1:24" x14ac:dyDescent="0.2">
      <c r="A459" s="37"/>
      <c r="B459" s="37"/>
      <c r="E459" s="41"/>
      <c r="F459" s="41"/>
      <c r="K459" s="41"/>
      <c r="L459" s="41"/>
      <c r="Q459" s="41"/>
      <c r="R459" s="41"/>
      <c r="W459" s="41"/>
      <c r="X459" s="41"/>
    </row>
    <row r="460" spans="1:24" x14ac:dyDescent="0.2">
      <c r="A460" s="37"/>
      <c r="B460" s="37"/>
      <c r="E460" s="41"/>
      <c r="F460" s="41"/>
      <c r="K460" s="41"/>
      <c r="L460" s="41"/>
      <c r="Q460" s="41"/>
      <c r="R460" s="41"/>
      <c r="W460" s="41"/>
      <c r="X460" s="41"/>
    </row>
    <row r="461" spans="1:24" x14ac:dyDescent="0.2">
      <c r="A461" s="37"/>
      <c r="B461" s="37"/>
      <c r="E461" s="41"/>
      <c r="F461" s="41"/>
      <c r="K461" s="41"/>
      <c r="L461" s="41"/>
      <c r="Q461" s="41"/>
      <c r="R461" s="41"/>
      <c r="W461" s="41"/>
      <c r="X461" s="41"/>
    </row>
    <row r="462" spans="1:24" x14ac:dyDescent="0.2">
      <c r="A462" s="37"/>
      <c r="B462" s="37"/>
      <c r="E462" s="41"/>
      <c r="F462" s="41"/>
      <c r="K462" s="41"/>
      <c r="L462" s="41"/>
      <c r="Q462" s="41"/>
      <c r="R462" s="41"/>
      <c r="W462" s="41"/>
      <c r="X462" s="41"/>
    </row>
    <row r="463" spans="1:24" x14ac:dyDescent="0.2">
      <c r="A463" s="37"/>
      <c r="B463" s="37"/>
      <c r="E463" s="41"/>
      <c r="F463" s="41"/>
      <c r="K463" s="41"/>
      <c r="L463" s="41"/>
      <c r="Q463" s="41"/>
      <c r="R463" s="41"/>
      <c r="W463" s="41"/>
      <c r="X463" s="41"/>
    </row>
    <row r="464" spans="1:24" x14ac:dyDescent="0.2">
      <c r="A464" s="37"/>
      <c r="B464" s="37"/>
      <c r="E464" s="41"/>
      <c r="F464" s="41"/>
      <c r="K464" s="41"/>
      <c r="L464" s="41"/>
      <c r="Q464" s="41"/>
      <c r="R464" s="41"/>
      <c r="W464" s="41"/>
      <c r="X464" s="41"/>
    </row>
    <row r="465" spans="1:24" x14ac:dyDescent="0.2">
      <c r="A465" s="37"/>
      <c r="B465" s="37"/>
      <c r="E465" s="41"/>
      <c r="F465" s="41"/>
      <c r="K465" s="41"/>
      <c r="L465" s="41"/>
      <c r="Q465" s="41"/>
      <c r="R465" s="41"/>
      <c r="W465" s="41"/>
      <c r="X465" s="41"/>
    </row>
    <row r="466" spans="1:24" x14ac:dyDescent="0.2">
      <c r="A466" s="37"/>
      <c r="B466" s="37"/>
      <c r="E466" s="41"/>
      <c r="F466" s="41"/>
      <c r="K466" s="41"/>
      <c r="L466" s="41"/>
      <c r="Q466" s="41"/>
      <c r="R466" s="41"/>
      <c r="W466" s="41"/>
      <c r="X466" s="41"/>
    </row>
    <row r="467" spans="1:24" x14ac:dyDescent="0.2">
      <c r="A467" s="37"/>
      <c r="B467" s="37"/>
      <c r="E467" s="41"/>
      <c r="F467" s="41"/>
      <c r="K467" s="41"/>
      <c r="L467" s="41"/>
      <c r="Q467" s="41"/>
      <c r="R467" s="41"/>
      <c r="W467" s="41"/>
      <c r="X467" s="41"/>
    </row>
    <row r="468" spans="1:24" x14ac:dyDescent="0.2">
      <c r="A468" s="37"/>
      <c r="B468" s="37"/>
      <c r="E468" s="41"/>
      <c r="F468" s="41"/>
      <c r="K468" s="41"/>
      <c r="L468" s="41"/>
      <c r="Q468" s="41"/>
      <c r="R468" s="41"/>
      <c r="W468" s="41"/>
      <c r="X468" s="41"/>
    </row>
    <row r="469" spans="1:24" x14ac:dyDescent="0.2">
      <c r="A469" s="37"/>
      <c r="B469" s="37"/>
      <c r="E469" s="41"/>
      <c r="F469" s="41"/>
      <c r="K469" s="41"/>
      <c r="L469" s="41"/>
      <c r="Q469" s="41"/>
      <c r="R469" s="41"/>
      <c r="W469" s="41"/>
      <c r="X469" s="41"/>
    </row>
    <row r="470" spans="1:24" x14ac:dyDescent="0.2">
      <c r="A470" s="37"/>
      <c r="B470" s="37"/>
      <c r="E470" s="41"/>
      <c r="F470" s="41"/>
      <c r="K470" s="41"/>
      <c r="L470" s="41"/>
      <c r="Q470" s="41"/>
      <c r="R470" s="41"/>
      <c r="W470" s="41"/>
      <c r="X470" s="41"/>
    </row>
    <row r="471" spans="1:24" x14ac:dyDescent="0.2">
      <c r="A471" s="37"/>
      <c r="B471" s="37"/>
      <c r="E471" s="41"/>
      <c r="F471" s="41"/>
      <c r="K471" s="41"/>
      <c r="L471" s="41"/>
      <c r="Q471" s="41"/>
      <c r="R471" s="41"/>
      <c r="W471" s="41"/>
      <c r="X471" s="41"/>
    </row>
    <row r="472" spans="1:24" x14ac:dyDescent="0.2">
      <c r="A472" s="37"/>
      <c r="B472" s="37"/>
      <c r="E472" s="41"/>
      <c r="F472" s="41"/>
      <c r="K472" s="41"/>
      <c r="L472" s="41"/>
      <c r="Q472" s="41"/>
      <c r="R472" s="41"/>
      <c r="W472" s="41"/>
      <c r="X472" s="41"/>
    </row>
    <row r="473" spans="1:24" x14ac:dyDescent="0.2">
      <c r="A473" s="37"/>
      <c r="B473" s="37"/>
      <c r="E473" s="41"/>
      <c r="F473" s="41"/>
      <c r="K473" s="41"/>
      <c r="L473" s="41"/>
      <c r="Q473" s="41"/>
      <c r="R473" s="41"/>
      <c r="W473" s="41"/>
      <c r="X473" s="41"/>
    </row>
    <row r="474" spans="1:24" x14ac:dyDescent="0.2">
      <c r="A474" s="37"/>
      <c r="B474" s="37"/>
      <c r="E474" s="41"/>
      <c r="F474" s="41"/>
      <c r="K474" s="41"/>
      <c r="L474" s="41"/>
      <c r="Q474" s="41"/>
      <c r="R474" s="41"/>
      <c r="W474" s="41"/>
      <c r="X474" s="41"/>
    </row>
    <row r="475" spans="1:24" x14ac:dyDescent="0.2">
      <c r="A475" s="37"/>
      <c r="B475" s="37"/>
      <c r="E475" s="41"/>
      <c r="F475" s="41"/>
      <c r="K475" s="41"/>
      <c r="L475" s="41"/>
      <c r="Q475" s="41"/>
      <c r="R475" s="41"/>
      <c r="W475" s="41"/>
      <c r="X475" s="41"/>
    </row>
    <row r="476" spans="1:24" x14ac:dyDescent="0.2">
      <c r="A476" s="37"/>
      <c r="B476" s="37"/>
      <c r="E476" s="41"/>
      <c r="F476" s="41"/>
      <c r="K476" s="41"/>
      <c r="L476" s="41"/>
      <c r="Q476" s="41"/>
      <c r="R476" s="41"/>
      <c r="W476" s="41"/>
      <c r="X476" s="41"/>
    </row>
    <row r="477" spans="1:24" x14ac:dyDescent="0.2">
      <c r="A477" s="37"/>
      <c r="B477" s="37"/>
      <c r="E477" s="41"/>
      <c r="F477" s="41"/>
      <c r="K477" s="41"/>
      <c r="L477" s="41"/>
      <c r="Q477" s="41"/>
      <c r="R477" s="41"/>
      <c r="W477" s="41"/>
      <c r="X477" s="41"/>
    </row>
    <row r="478" spans="1:24" x14ac:dyDescent="0.2">
      <c r="A478" s="37"/>
      <c r="B478" s="37"/>
      <c r="E478" s="41"/>
      <c r="F478" s="41"/>
      <c r="K478" s="41"/>
      <c r="L478" s="41"/>
      <c r="Q478" s="41"/>
      <c r="R478" s="41"/>
      <c r="W478" s="41"/>
      <c r="X478" s="41"/>
    </row>
    <row r="479" spans="1:24" x14ac:dyDescent="0.2">
      <c r="A479" s="37"/>
      <c r="B479" s="37"/>
      <c r="E479" s="41"/>
      <c r="F479" s="41"/>
      <c r="K479" s="41"/>
      <c r="L479" s="41"/>
      <c r="Q479" s="41"/>
      <c r="R479" s="41"/>
      <c r="W479" s="41"/>
      <c r="X479" s="41"/>
    </row>
    <row r="480" spans="1:24" x14ac:dyDescent="0.2">
      <c r="A480" s="37"/>
      <c r="B480" s="37"/>
      <c r="E480" s="41"/>
      <c r="F480" s="41"/>
      <c r="K480" s="41"/>
      <c r="L480" s="41"/>
      <c r="Q480" s="41"/>
      <c r="R480" s="41"/>
      <c r="W480" s="41"/>
      <c r="X480" s="41"/>
    </row>
    <row r="481" spans="1:24" x14ac:dyDescent="0.2">
      <c r="A481" s="37"/>
      <c r="B481" s="37"/>
      <c r="E481" s="41"/>
      <c r="F481" s="41"/>
      <c r="K481" s="41"/>
      <c r="L481" s="41"/>
      <c r="Q481" s="41"/>
      <c r="R481" s="41"/>
      <c r="W481" s="41"/>
      <c r="X481" s="41"/>
    </row>
    <row r="482" spans="1:24" x14ac:dyDescent="0.2">
      <c r="A482" s="37"/>
      <c r="B482" s="37"/>
      <c r="E482" s="41"/>
      <c r="F482" s="41"/>
      <c r="K482" s="41"/>
      <c r="L482" s="41"/>
      <c r="Q482" s="41"/>
      <c r="R482" s="41"/>
      <c r="W482" s="41"/>
      <c r="X482" s="41"/>
    </row>
    <row r="483" spans="1:24" x14ac:dyDescent="0.2">
      <c r="A483" s="37"/>
      <c r="B483" s="37"/>
      <c r="E483" s="41"/>
      <c r="F483" s="41"/>
      <c r="K483" s="41"/>
      <c r="L483" s="41"/>
      <c r="Q483" s="41"/>
      <c r="R483" s="41"/>
      <c r="W483" s="41"/>
      <c r="X483" s="41"/>
    </row>
    <row r="484" spans="1:24" x14ac:dyDescent="0.2">
      <c r="A484" s="37"/>
      <c r="B484" s="37"/>
      <c r="E484" s="41"/>
      <c r="F484" s="41"/>
      <c r="K484" s="41"/>
      <c r="L484" s="41"/>
      <c r="Q484" s="41"/>
      <c r="R484" s="41"/>
      <c r="W484" s="41"/>
      <c r="X484" s="41"/>
    </row>
    <row r="485" spans="1:24" x14ac:dyDescent="0.2">
      <c r="A485" s="37"/>
      <c r="B485" s="37"/>
      <c r="E485" s="41"/>
      <c r="F485" s="41"/>
      <c r="K485" s="41"/>
      <c r="L485" s="41"/>
      <c r="Q485" s="41"/>
      <c r="R485" s="41"/>
      <c r="W485" s="41"/>
      <c r="X485" s="41"/>
    </row>
    <row r="486" spans="1:24" x14ac:dyDescent="0.2">
      <c r="A486" s="37"/>
      <c r="B486" s="37"/>
      <c r="E486" s="41"/>
      <c r="F486" s="41"/>
      <c r="K486" s="41"/>
      <c r="L486" s="41"/>
      <c r="Q486" s="41"/>
      <c r="R486" s="41"/>
      <c r="W486" s="41"/>
      <c r="X486" s="41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F515"/>
  <sheetViews>
    <sheetView topLeftCell="A2" zoomScale="80" zoomScaleNormal="80" workbookViewId="0">
      <selection activeCell="K21" sqref="K21"/>
    </sheetView>
  </sheetViews>
  <sheetFormatPr defaultColWidth="12.5703125" defaultRowHeight="15.75" customHeight="1" x14ac:dyDescent="0.2"/>
  <cols>
    <col min="1" max="1" width="6.5703125" bestFit="1" customWidth="1"/>
    <col min="2" max="2" width="24.28515625" bestFit="1" customWidth="1"/>
    <col min="3" max="3" width="7.85546875" bestFit="1" customWidth="1"/>
    <col min="4" max="4" width="8" bestFit="1" customWidth="1"/>
    <col min="5" max="5" width="7.28515625" bestFit="1" customWidth="1"/>
    <col min="6" max="6" width="5.5703125" bestFit="1" customWidth="1"/>
    <col min="7" max="7" width="6.7109375" bestFit="1" customWidth="1"/>
    <col min="8" max="8" width="7.140625" bestFit="1" customWidth="1"/>
    <col min="9" max="9" width="6.5703125" bestFit="1" customWidth="1"/>
    <col min="10" max="10" width="8" bestFit="1" customWidth="1"/>
    <col min="11" max="11" width="8.140625" bestFit="1" customWidth="1"/>
    <col min="12" max="12" width="6.42578125" bestFit="1" customWidth="1"/>
    <col min="13" max="13" width="7.85546875" bestFit="1" customWidth="1"/>
    <col min="14" max="14" width="8" bestFit="1" customWidth="1"/>
    <col min="15" max="15" width="6.42578125" bestFit="1" customWidth="1"/>
    <col min="16" max="16" width="7.85546875" bestFit="1" customWidth="1"/>
    <col min="17" max="17" width="8" bestFit="1" customWidth="1"/>
    <col min="18" max="18" width="9.42578125" bestFit="1" customWidth="1"/>
    <col min="19" max="19" width="6.42578125" bestFit="1" customWidth="1"/>
    <col min="20" max="20" width="7.85546875" bestFit="1" customWidth="1"/>
    <col min="21" max="22" width="8" bestFit="1" customWidth="1"/>
    <col min="23" max="24" width="7.85546875" bestFit="1" customWidth="1"/>
    <col min="25" max="25" width="8" bestFit="1" customWidth="1"/>
    <col min="26" max="27" width="7.85546875" bestFit="1" customWidth="1"/>
    <col min="28" max="28" width="8.140625" bestFit="1" customWidth="1"/>
    <col min="29" max="29" width="6.42578125" bestFit="1" customWidth="1"/>
    <col min="30" max="30" width="7.85546875" bestFit="1" customWidth="1"/>
    <col min="32" max="32" width="24.28515625" bestFit="1" customWidth="1"/>
  </cols>
  <sheetData>
    <row r="1" spans="1:32" ht="12.75" x14ac:dyDescent="0.2">
      <c r="A1" s="10" t="s">
        <v>349</v>
      </c>
      <c r="B1" s="10" t="s">
        <v>141</v>
      </c>
      <c r="C1" s="10" t="s">
        <v>350</v>
      </c>
      <c r="D1" s="10" t="s">
        <v>351</v>
      </c>
      <c r="E1" s="10" t="s">
        <v>352</v>
      </c>
      <c r="F1" s="10" t="s">
        <v>353</v>
      </c>
      <c r="G1" s="10" t="s">
        <v>123</v>
      </c>
      <c r="H1" s="10" t="s">
        <v>354</v>
      </c>
      <c r="I1" s="10" t="s">
        <v>355</v>
      </c>
      <c r="J1" s="10" t="s">
        <v>356</v>
      </c>
      <c r="K1" s="10" t="s">
        <v>357</v>
      </c>
      <c r="L1" s="10" t="s">
        <v>358</v>
      </c>
      <c r="M1" s="10" t="s">
        <v>359</v>
      </c>
      <c r="N1" s="10" t="s">
        <v>360</v>
      </c>
      <c r="O1" s="10" t="s">
        <v>361</v>
      </c>
      <c r="P1" s="10" t="s">
        <v>362</v>
      </c>
      <c r="Q1" s="10" t="s">
        <v>363</v>
      </c>
      <c r="R1" s="10" t="s">
        <v>364</v>
      </c>
      <c r="S1" s="10" t="s">
        <v>365</v>
      </c>
      <c r="T1" s="10" t="s">
        <v>366</v>
      </c>
      <c r="U1" s="10" t="s">
        <v>367</v>
      </c>
      <c r="V1" s="10" t="s">
        <v>368</v>
      </c>
      <c r="W1" s="10" t="s">
        <v>369</v>
      </c>
      <c r="X1" s="10" t="s">
        <v>370</v>
      </c>
      <c r="Y1" s="10" t="s">
        <v>174</v>
      </c>
      <c r="Z1" s="10" t="s">
        <v>371</v>
      </c>
      <c r="AA1" s="10" t="s">
        <v>372</v>
      </c>
      <c r="AB1" s="10" t="s">
        <v>373</v>
      </c>
      <c r="AC1" s="10" t="s">
        <v>374</v>
      </c>
      <c r="AD1" s="10" t="s">
        <v>5</v>
      </c>
    </row>
    <row r="2" spans="1:32" ht="12.75" x14ac:dyDescent="0.2">
      <c r="A2" s="36">
        <v>1</v>
      </c>
      <c r="B2" s="50" t="s">
        <v>375</v>
      </c>
      <c r="C2" s="50" t="s">
        <v>376</v>
      </c>
      <c r="D2" s="36">
        <v>23</v>
      </c>
      <c r="E2" s="50" t="s">
        <v>95</v>
      </c>
      <c r="F2" s="36">
        <v>14</v>
      </c>
      <c r="G2" s="36">
        <v>0</v>
      </c>
      <c r="H2" s="36">
        <v>19.2</v>
      </c>
      <c r="I2" s="36">
        <v>2.7</v>
      </c>
      <c r="J2" s="36">
        <v>7.1</v>
      </c>
      <c r="K2" s="36">
        <v>0.38</v>
      </c>
      <c r="L2" s="36">
        <v>0.4</v>
      </c>
      <c r="M2" s="36">
        <v>2.2000000000000002</v>
      </c>
      <c r="N2" s="36">
        <v>0.161</v>
      </c>
      <c r="O2" s="36">
        <v>2.4</v>
      </c>
      <c r="P2" s="36">
        <v>4.9000000000000004</v>
      </c>
      <c r="Q2" s="36">
        <v>0.47799999999999998</v>
      </c>
      <c r="R2" s="36">
        <v>0.40500000000000003</v>
      </c>
      <c r="S2" s="36">
        <v>2.1</v>
      </c>
      <c r="T2" s="36">
        <v>2.5</v>
      </c>
      <c r="U2" s="36">
        <v>0.82899999999999996</v>
      </c>
      <c r="V2" s="36">
        <v>1.8</v>
      </c>
      <c r="W2" s="36">
        <v>4.4000000000000004</v>
      </c>
      <c r="X2" s="36">
        <v>6.1</v>
      </c>
      <c r="Y2" s="36">
        <v>1.3</v>
      </c>
      <c r="Z2" s="36">
        <v>0.2</v>
      </c>
      <c r="AA2" s="36">
        <v>0.7</v>
      </c>
      <c r="AB2" s="36">
        <v>1.1000000000000001</v>
      </c>
      <c r="AC2" s="36">
        <v>1.5</v>
      </c>
      <c r="AD2" s="36">
        <v>7.9</v>
      </c>
      <c r="AF2" t="str">
        <f>IF(B2="Luka Dončić","Luka Doncic",IF(B2="Wendell Carter Jr.","Wendell Carter",IF(B2="Vlatko Čančar","Vlatko Cancar",IF(B2="Troy Brown Jr.","Troy Brown",IF(B2="Bojan Bogdanović","Bojan Bogdanovic",IF(B2="Nic Claxton","Nic Claxton",IF(B2="Kristaps Porziņģis","Kristaps Porzingis",IF(B2="Kelly Oubre Jr.","Kelly Oubre Jr",IF(B2="P.J. Washington","P.J Washington",IF(B2="P.J. Tucker","P.J Tucker",IF(B2="Jabari Smith Jr.","Jabari Smith",IF(B2="Alperen Şengün","Alperen Sengun",IF(B2="Nikola Vučević","Nikola Vucevic",IF(B2="Jusuf Nurkić","Jusuf Nurkic",IF(B2="Nikola Jokić","Nikola Jokic",IF(B2="Lonnie Walker IV","Lonnie Walker",IF(B2="Trey Murphy III","Trey Murphy",IF(B2="Jonas Valančiūnas","Jonas Valanciunas",IF(B2="Dennis Schröder","Dennis Schroder",IF(B2="Bogdan Bogdanović","Bogdan Bogdanovic",B2))))))))))))))))))))</f>
        <v>Precious Achiuwa</v>
      </c>
    </row>
    <row r="3" spans="1:32" ht="12.75" x14ac:dyDescent="0.2">
      <c r="A3" s="36">
        <v>2</v>
      </c>
      <c r="B3" s="50" t="s">
        <v>324</v>
      </c>
      <c r="C3" s="50" t="s">
        <v>376</v>
      </c>
      <c r="D3" s="36">
        <v>29</v>
      </c>
      <c r="E3" s="50" t="s">
        <v>22</v>
      </c>
      <c r="F3" s="36">
        <v>34</v>
      </c>
      <c r="G3" s="36">
        <v>34</v>
      </c>
      <c r="H3" s="36">
        <v>26.7</v>
      </c>
      <c r="I3" s="36">
        <v>3.6</v>
      </c>
      <c r="J3" s="36">
        <v>6.2</v>
      </c>
      <c r="K3" s="36">
        <v>0.57799999999999996</v>
      </c>
      <c r="L3" s="36">
        <v>0</v>
      </c>
      <c r="M3" s="36">
        <v>0</v>
      </c>
      <c r="N3" s="36">
        <v>0</v>
      </c>
      <c r="O3" s="36">
        <v>3.6</v>
      </c>
      <c r="P3" s="36">
        <v>6.2</v>
      </c>
      <c r="Q3" s="36">
        <v>0.58099999999999996</v>
      </c>
      <c r="R3" s="36">
        <v>0.57799999999999996</v>
      </c>
      <c r="S3" s="36">
        <v>0.9</v>
      </c>
      <c r="T3" s="36">
        <v>2.8</v>
      </c>
      <c r="U3" s="36">
        <v>0.33700000000000002</v>
      </c>
      <c r="V3" s="36">
        <v>5.0999999999999996</v>
      </c>
      <c r="W3" s="36">
        <v>6.2</v>
      </c>
      <c r="X3" s="36">
        <v>11.3</v>
      </c>
      <c r="Y3" s="36">
        <v>2.2000000000000002</v>
      </c>
      <c r="Z3" s="36">
        <v>0.9</v>
      </c>
      <c r="AA3" s="36">
        <v>1.2</v>
      </c>
      <c r="AB3" s="36">
        <v>1.9</v>
      </c>
      <c r="AC3" s="36">
        <v>2.2999999999999998</v>
      </c>
      <c r="AD3" s="36">
        <v>8.1</v>
      </c>
      <c r="AF3" t="str">
        <f t="shared" ref="AF3:AF66" si="0">IF(B3="Luka Dončić","Luka Doncic",IF(B3="Wendell Carter Jr.","Wendell Carter",IF(B3="Vlatko Čančar","Vlatko Cancar",IF(B3="Troy Brown Jr.","Troy Brown",IF(B3="Bojan Bogdanović","Bojan Bogdanovic",IF(B3="Nic Claxton","Nic Claxton",IF(B3="Kristaps Porziņģis","Kristaps Porzingis",IF(B3="Kelly Oubre Jr.","Kelly Oubre Jr",IF(B3="P.J. Washington","P.J Washington",IF(B3="P.J. Tucker","P.J Tucker",IF(B3="Jabari Smith Jr.","Jabari Smith",IF(B3="Alperen Şengün","Alperen Sengun",IF(B3="Nikola Vučević","Nikola Vucevic",IF(B3="Jusuf Nurkić","Jusuf Nurkic",IF(B3="Nikola Jokić","Nikola Jokic",IF(B3="Lonnie Walker IV","Lonnie Walker",IF(B3="Trey Murphy III","Trey Murphy",IF(B3="Jonas Valančiūnas","Jonas Valanciunas",IF(B3="Dennis Schröder","Dennis Schroder",IF(B3="Bogdan Bogdanović","Bogdan Bogdanovic",B3))))))))))))))))))))</f>
        <v>Steven Adams</v>
      </c>
    </row>
    <row r="4" spans="1:32" ht="12.75" x14ac:dyDescent="0.2">
      <c r="A4" s="36">
        <v>3</v>
      </c>
      <c r="B4" s="50" t="s">
        <v>17</v>
      </c>
      <c r="C4" s="50" t="s">
        <v>376</v>
      </c>
      <c r="D4" s="36">
        <v>25</v>
      </c>
      <c r="E4" s="50" t="s">
        <v>8</v>
      </c>
      <c r="F4" s="36">
        <v>35</v>
      </c>
      <c r="G4" s="36">
        <v>35</v>
      </c>
      <c r="H4" s="36">
        <v>35.299999999999997</v>
      </c>
      <c r="I4" s="36">
        <v>8.6</v>
      </c>
      <c r="J4" s="36">
        <v>15.9</v>
      </c>
      <c r="K4" s="36">
        <v>0.54100000000000004</v>
      </c>
      <c r="L4" s="36">
        <v>0</v>
      </c>
      <c r="M4" s="36">
        <v>0.3</v>
      </c>
      <c r="N4" s="36">
        <v>0.1</v>
      </c>
      <c r="O4" s="36">
        <v>8.5</v>
      </c>
      <c r="P4" s="36">
        <v>15.6</v>
      </c>
      <c r="Q4" s="36">
        <v>0.54900000000000004</v>
      </c>
      <c r="R4" s="36">
        <v>0.54100000000000004</v>
      </c>
      <c r="S4" s="36">
        <v>4.5999999999999996</v>
      </c>
      <c r="T4" s="36">
        <v>5.5</v>
      </c>
      <c r="U4" s="36">
        <v>0.83</v>
      </c>
      <c r="V4" s="36">
        <v>2.8</v>
      </c>
      <c r="W4" s="36">
        <v>7.1</v>
      </c>
      <c r="X4" s="36">
        <v>9.9</v>
      </c>
      <c r="Y4" s="36">
        <v>3.2</v>
      </c>
      <c r="Z4" s="36">
        <v>1.1000000000000001</v>
      </c>
      <c r="AA4" s="36">
        <v>0.8</v>
      </c>
      <c r="AB4" s="36">
        <v>3</v>
      </c>
      <c r="AC4" s="36">
        <v>3.1</v>
      </c>
      <c r="AD4" s="36">
        <v>21.8</v>
      </c>
      <c r="AF4" t="str">
        <f t="shared" si="0"/>
        <v>Bam Adebayo</v>
      </c>
    </row>
    <row r="5" spans="1:32" ht="12.75" x14ac:dyDescent="0.2">
      <c r="A5" s="36">
        <v>4</v>
      </c>
      <c r="B5" s="50" t="s">
        <v>377</v>
      </c>
      <c r="C5" s="50" t="s">
        <v>378</v>
      </c>
      <c r="D5" s="36">
        <v>22</v>
      </c>
      <c r="E5" s="50" t="s">
        <v>24</v>
      </c>
      <c r="F5" s="36">
        <v>17</v>
      </c>
      <c r="G5" s="36">
        <v>0</v>
      </c>
      <c r="H5" s="36">
        <v>7.9</v>
      </c>
      <c r="I5" s="36">
        <v>1</v>
      </c>
      <c r="J5" s="36">
        <v>2.6</v>
      </c>
      <c r="K5" s="36">
        <v>0.38600000000000001</v>
      </c>
      <c r="L5" s="36">
        <v>0.3</v>
      </c>
      <c r="M5" s="36">
        <v>1.4</v>
      </c>
      <c r="N5" s="36">
        <v>0.217</v>
      </c>
      <c r="O5" s="36">
        <v>0.7</v>
      </c>
      <c r="P5" s="36">
        <v>1.2</v>
      </c>
      <c r="Q5" s="36">
        <v>0.57099999999999995</v>
      </c>
      <c r="R5" s="36">
        <v>0.443</v>
      </c>
      <c r="S5" s="36">
        <v>0.2</v>
      </c>
      <c r="T5" s="36">
        <v>0.5</v>
      </c>
      <c r="U5" s="36">
        <v>0.44400000000000001</v>
      </c>
      <c r="V5" s="36">
        <v>0.4</v>
      </c>
      <c r="W5" s="36">
        <v>0.6</v>
      </c>
      <c r="X5" s="36">
        <v>1</v>
      </c>
      <c r="Y5" s="36">
        <v>0.2</v>
      </c>
      <c r="Z5" s="36">
        <v>0.1</v>
      </c>
      <c r="AA5" s="36">
        <v>0</v>
      </c>
      <c r="AB5" s="36">
        <v>0.1</v>
      </c>
      <c r="AC5" s="36">
        <v>0.8</v>
      </c>
      <c r="AD5" s="36">
        <v>2.5</v>
      </c>
      <c r="AF5" t="str">
        <f t="shared" si="0"/>
        <v>Ochai Agbaji</v>
      </c>
    </row>
    <row r="6" spans="1:32" ht="12.75" x14ac:dyDescent="0.2">
      <c r="A6" s="36">
        <v>5</v>
      </c>
      <c r="B6" s="50" t="s">
        <v>331</v>
      </c>
      <c r="C6" s="50" t="s">
        <v>374</v>
      </c>
      <c r="D6" s="36">
        <v>22</v>
      </c>
      <c r="E6" s="50" t="s">
        <v>22</v>
      </c>
      <c r="F6" s="36">
        <v>34</v>
      </c>
      <c r="G6" s="36">
        <v>16</v>
      </c>
      <c r="H6" s="36">
        <v>23.2</v>
      </c>
      <c r="I6" s="36">
        <v>3.4</v>
      </c>
      <c r="J6" s="36">
        <v>7.1</v>
      </c>
      <c r="K6" s="36">
        <v>0.47499999999999998</v>
      </c>
      <c r="L6" s="36">
        <v>1.3</v>
      </c>
      <c r="M6" s="36">
        <v>3.5</v>
      </c>
      <c r="N6" s="36">
        <v>0.37</v>
      </c>
      <c r="O6" s="36">
        <v>2.1</v>
      </c>
      <c r="P6" s="36">
        <v>3.6</v>
      </c>
      <c r="Q6" s="36">
        <v>0.57699999999999996</v>
      </c>
      <c r="R6" s="36">
        <v>0.56599999999999995</v>
      </c>
      <c r="S6" s="36">
        <v>1.5</v>
      </c>
      <c r="T6" s="36">
        <v>2</v>
      </c>
      <c r="U6" s="36">
        <v>0.72499999999999998</v>
      </c>
      <c r="V6" s="36">
        <v>1.2</v>
      </c>
      <c r="W6" s="36">
        <v>3.9</v>
      </c>
      <c r="X6" s="36">
        <v>5.0999999999999996</v>
      </c>
      <c r="Y6" s="36">
        <v>1.3</v>
      </c>
      <c r="Z6" s="36">
        <v>0.7</v>
      </c>
      <c r="AA6" s="36">
        <v>0.9</v>
      </c>
      <c r="AB6" s="36">
        <v>0.6</v>
      </c>
      <c r="AC6" s="36">
        <v>2.2999999999999998</v>
      </c>
      <c r="AD6" s="36">
        <v>9.5</v>
      </c>
      <c r="AF6" t="str">
        <f t="shared" si="0"/>
        <v>Santi Aldama</v>
      </c>
    </row>
    <row r="7" spans="1:32" ht="12.75" x14ac:dyDescent="0.2">
      <c r="A7" s="36">
        <v>6</v>
      </c>
      <c r="B7" s="50" t="s">
        <v>379</v>
      </c>
      <c r="C7" s="50" t="s">
        <v>378</v>
      </c>
      <c r="D7" s="36">
        <v>24</v>
      </c>
      <c r="E7" s="50" t="s">
        <v>24</v>
      </c>
      <c r="F7" s="36">
        <v>27</v>
      </c>
      <c r="G7" s="36">
        <v>2</v>
      </c>
      <c r="H7" s="36">
        <v>15.4</v>
      </c>
      <c r="I7" s="36">
        <v>2.4</v>
      </c>
      <c r="J7" s="36">
        <v>5.0999999999999996</v>
      </c>
      <c r="K7" s="36">
        <v>0.47799999999999998</v>
      </c>
      <c r="L7" s="36">
        <v>1.1000000000000001</v>
      </c>
      <c r="M7" s="36">
        <v>2.7</v>
      </c>
      <c r="N7" s="36">
        <v>0.41099999999999998</v>
      </c>
      <c r="O7" s="36">
        <v>1.3</v>
      </c>
      <c r="P7" s="36">
        <v>2.4</v>
      </c>
      <c r="Q7" s="36">
        <v>0.55400000000000005</v>
      </c>
      <c r="R7" s="36">
        <v>0.58699999999999997</v>
      </c>
      <c r="S7" s="36">
        <v>0.7</v>
      </c>
      <c r="T7" s="36">
        <v>1.1000000000000001</v>
      </c>
      <c r="U7" s="36">
        <v>0.69</v>
      </c>
      <c r="V7" s="36">
        <v>0.3</v>
      </c>
      <c r="W7" s="36">
        <v>1.3</v>
      </c>
      <c r="X7" s="36">
        <v>1.6</v>
      </c>
      <c r="Y7" s="36">
        <v>2.2000000000000002</v>
      </c>
      <c r="Z7" s="36">
        <v>0.6</v>
      </c>
      <c r="AA7" s="36">
        <v>0.4</v>
      </c>
      <c r="AB7" s="36">
        <v>1.3</v>
      </c>
      <c r="AC7" s="36">
        <v>1.6</v>
      </c>
      <c r="AD7" s="36">
        <v>6.7</v>
      </c>
      <c r="AF7" t="str">
        <f t="shared" si="0"/>
        <v>Nickeil Alexander-Walker</v>
      </c>
    </row>
    <row r="8" spans="1:32" ht="12.75" x14ac:dyDescent="0.2">
      <c r="A8" s="36">
        <v>7</v>
      </c>
      <c r="B8" s="50" t="s">
        <v>380</v>
      </c>
      <c r="C8" s="50" t="s">
        <v>378</v>
      </c>
      <c r="D8" s="36">
        <v>27</v>
      </c>
      <c r="E8" s="50" t="s">
        <v>18</v>
      </c>
      <c r="F8" s="36">
        <v>35</v>
      </c>
      <c r="G8" s="36">
        <v>32</v>
      </c>
      <c r="H8" s="36">
        <v>27.6</v>
      </c>
      <c r="I8" s="36">
        <v>3.3</v>
      </c>
      <c r="J8" s="36">
        <v>7.7</v>
      </c>
      <c r="K8" s="36">
        <v>0.42599999999999999</v>
      </c>
      <c r="L8" s="36">
        <v>1.8</v>
      </c>
      <c r="M8" s="36">
        <v>4.7</v>
      </c>
      <c r="N8" s="36">
        <v>0.373</v>
      </c>
      <c r="O8" s="36">
        <v>1.5</v>
      </c>
      <c r="P8" s="36">
        <v>3</v>
      </c>
      <c r="Q8" s="36">
        <v>0.51</v>
      </c>
      <c r="R8" s="36">
        <v>0.54100000000000004</v>
      </c>
      <c r="S8" s="36">
        <v>1.9</v>
      </c>
      <c r="T8" s="36">
        <v>2.1</v>
      </c>
      <c r="U8" s="36">
        <v>0.90400000000000003</v>
      </c>
      <c r="V8" s="36">
        <v>1</v>
      </c>
      <c r="W8" s="36">
        <v>2.7</v>
      </c>
      <c r="X8" s="36">
        <v>3.7</v>
      </c>
      <c r="Y8" s="36">
        <v>2.7</v>
      </c>
      <c r="Z8" s="36">
        <v>0.7</v>
      </c>
      <c r="AA8" s="36">
        <v>0.2</v>
      </c>
      <c r="AB8" s="36">
        <v>1.1000000000000001</v>
      </c>
      <c r="AC8" s="36">
        <v>1.4</v>
      </c>
      <c r="AD8" s="36">
        <v>10.199999999999999</v>
      </c>
      <c r="AF8" t="str">
        <f t="shared" si="0"/>
        <v>Grayson Allen</v>
      </c>
    </row>
    <row r="9" spans="1:32" ht="12.75" x14ac:dyDescent="0.2">
      <c r="A9" s="36">
        <v>8</v>
      </c>
      <c r="B9" s="50" t="s">
        <v>381</v>
      </c>
      <c r="C9" s="50" t="s">
        <v>376</v>
      </c>
      <c r="D9" s="36">
        <v>24</v>
      </c>
      <c r="E9" s="50" t="s">
        <v>78</v>
      </c>
      <c r="F9" s="36">
        <v>32</v>
      </c>
      <c r="G9" s="36">
        <v>32</v>
      </c>
      <c r="H9" s="36">
        <v>33.700000000000003</v>
      </c>
      <c r="I9" s="36">
        <v>5.5</v>
      </c>
      <c r="J9" s="36">
        <v>8.8000000000000007</v>
      </c>
      <c r="K9" s="36">
        <v>0.623</v>
      </c>
      <c r="L9" s="36">
        <v>0</v>
      </c>
      <c r="M9" s="36">
        <v>0.2</v>
      </c>
      <c r="N9" s="36">
        <v>0</v>
      </c>
      <c r="O9" s="36">
        <v>5.5</v>
      </c>
      <c r="P9" s="36">
        <v>8.6</v>
      </c>
      <c r="Q9" s="36">
        <v>0.63400000000000001</v>
      </c>
      <c r="R9" s="36">
        <v>0.623</v>
      </c>
      <c r="S9" s="36">
        <v>2.7</v>
      </c>
      <c r="T9" s="36">
        <v>3.8</v>
      </c>
      <c r="U9" s="36">
        <v>0.71099999999999997</v>
      </c>
      <c r="V9" s="36">
        <v>3</v>
      </c>
      <c r="W9" s="36">
        <v>7.1</v>
      </c>
      <c r="X9" s="36">
        <v>10.1</v>
      </c>
      <c r="Y9" s="36">
        <v>1.4</v>
      </c>
      <c r="Z9" s="36">
        <v>0.8</v>
      </c>
      <c r="AA9" s="36">
        <v>1.2</v>
      </c>
      <c r="AB9" s="36">
        <v>1.5</v>
      </c>
      <c r="AC9" s="36">
        <v>2.2000000000000002</v>
      </c>
      <c r="AD9" s="36">
        <v>13.6</v>
      </c>
      <c r="AF9" t="str">
        <f t="shared" si="0"/>
        <v>Jarrett Allen</v>
      </c>
    </row>
    <row r="10" spans="1:32" ht="12.75" x14ac:dyDescent="0.2">
      <c r="A10" s="36">
        <v>9</v>
      </c>
      <c r="B10" s="50" t="s">
        <v>382</v>
      </c>
      <c r="C10" s="50" t="s">
        <v>383</v>
      </c>
      <c r="D10" s="36">
        <v>24</v>
      </c>
      <c r="E10" s="50" t="s">
        <v>91</v>
      </c>
      <c r="F10" s="36">
        <v>37</v>
      </c>
      <c r="G10" s="36">
        <v>7</v>
      </c>
      <c r="H10" s="36">
        <v>20.5</v>
      </c>
      <c r="I10" s="36">
        <v>3.2</v>
      </c>
      <c r="J10" s="36">
        <v>7.7</v>
      </c>
      <c r="K10" s="36">
        <v>0.41799999999999998</v>
      </c>
      <c r="L10" s="36">
        <v>1.4</v>
      </c>
      <c r="M10" s="36">
        <v>4.0999999999999996</v>
      </c>
      <c r="N10" s="36">
        <v>0.33800000000000002</v>
      </c>
      <c r="O10" s="36">
        <v>1.8</v>
      </c>
      <c r="P10" s="36">
        <v>3.6</v>
      </c>
      <c r="Q10" s="36">
        <v>0.50700000000000001</v>
      </c>
      <c r="R10" s="36">
        <v>0.50700000000000001</v>
      </c>
      <c r="S10" s="36">
        <v>1</v>
      </c>
      <c r="T10" s="36">
        <v>1.4</v>
      </c>
      <c r="U10" s="36">
        <v>0.745</v>
      </c>
      <c r="V10" s="36">
        <v>0.5</v>
      </c>
      <c r="W10" s="36">
        <v>1.8</v>
      </c>
      <c r="X10" s="36">
        <v>2.2999999999999998</v>
      </c>
      <c r="Y10" s="36">
        <v>3</v>
      </c>
      <c r="Z10" s="36">
        <v>1.3</v>
      </c>
      <c r="AA10" s="36">
        <v>0.1</v>
      </c>
      <c r="AB10" s="36">
        <v>1.3</v>
      </c>
      <c r="AC10" s="36">
        <v>2</v>
      </c>
      <c r="AD10" s="36">
        <v>8.8000000000000007</v>
      </c>
      <c r="AF10" t="str">
        <f t="shared" si="0"/>
        <v>Jose Alvarado</v>
      </c>
    </row>
    <row r="11" spans="1:32" ht="12.75" x14ac:dyDescent="0.2">
      <c r="A11" s="36">
        <v>10</v>
      </c>
      <c r="B11" s="50" t="s">
        <v>384</v>
      </c>
      <c r="C11" s="50" t="s">
        <v>374</v>
      </c>
      <c r="D11" s="36">
        <v>29</v>
      </c>
      <c r="E11" s="50" t="s">
        <v>11</v>
      </c>
      <c r="F11" s="36">
        <v>29</v>
      </c>
      <c r="G11" s="36">
        <v>14</v>
      </c>
      <c r="H11" s="36">
        <v>25</v>
      </c>
      <c r="I11" s="36">
        <v>2.8</v>
      </c>
      <c r="J11" s="36">
        <v>5.8</v>
      </c>
      <c r="K11" s="36">
        <v>0.47299999999999998</v>
      </c>
      <c r="L11" s="36">
        <v>0.5</v>
      </c>
      <c r="M11" s="36">
        <v>1.3</v>
      </c>
      <c r="N11" s="36">
        <v>0.40500000000000003</v>
      </c>
      <c r="O11" s="36">
        <v>2.2000000000000002</v>
      </c>
      <c r="P11" s="36">
        <v>4.5999999999999996</v>
      </c>
      <c r="Q11" s="36">
        <v>0.49199999999999999</v>
      </c>
      <c r="R11" s="36">
        <v>0.51800000000000002</v>
      </c>
      <c r="S11" s="36">
        <v>1.8</v>
      </c>
      <c r="T11" s="36">
        <v>2.2000000000000002</v>
      </c>
      <c r="U11" s="36">
        <v>0.81</v>
      </c>
      <c r="V11" s="36">
        <v>0.6</v>
      </c>
      <c r="W11" s="36">
        <v>3.6</v>
      </c>
      <c r="X11" s="36">
        <v>4.0999999999999996</v>
      </c>
      <c r="Y11" s="36">
        <v>3.6</v>
      </c>
      <c r="Z11" s="36">
        <v>1.1000000000000001</v>
      </c>
      <c r="AA11" s="36">
        <v>0.7</v>
      </c>
      <c r="AB11" s="36">
        <v>1.3</v>
      </c>
      <c r="AC11" s="36">
        <v>2.1</v>
      </c>
      <c r="AD11" s="36">
        <v>7.8</v>
      </c>
      <c r="AF11" t="str">
        <f t="shared" si="0"/>
        <v>Kyle Anderson</v>
      </c>
    </row>
    <row r="12" spans="1:32" ht="12.75" x14ac:dyDescent="0.2">
      <c r="A12" s="36">
        <v>11</v>
      </c>
      <c r="B12" s="50" t="s">
        <v>385</v>
      </c>
      <c r="C12" s="50" t="s">
        <v>374</v>
      </c>
      <c r="D12" s="36">
        <v>28</v>
      </c>
      <c r="E12" s="50" t="s">
        <v>18</v>
      </c>
      <c r="F12" s="36">
        <v>32</v>
      </c>
      <c r="G12" s="36">
        <v>31</v>
      </c>
      <c r="H12" s="36">
        <v>34</v>
      </c>
      <c r="I12" s="36">
        <v>11.6</v>
      </c>
      <c r="J12" s="36">
        <v>21.8</v>
      </c>
      <c r="K12" s="36">
        <v>0.53200000000000003</v>
      </c>
      <c r="L12" s="36">
        <v>0.8</v>
      </c>
      <c r="M12" s="36">
        <v>3</v>
      </c>
      <c r="N12" s="36">
        <v>0.247</v>
      </c>
      <c r="O12" s="36">
        <v>10.8</v>
      </c>
      <c r="P12" s="36">
        <v>18.8</v>
      </c>
      <c r="Q12" s="36">
        <v>0.57799999999999996</v>
      </c>
      <c r="R12" s="36">
        <v>0.54900000000000004</v>
      </c>
      <c r="S12" s="36">
        <v>8.8000000000000007</v>
      </c>
      <c r="T12" s="36">
        <v>13.3</v>
      </c>
      <c r="U12" s="36">
        <v>0.66</v>
      </c>
      <c r="V12" s="36">
        <v>2.2999999999999998</v>
      </c>
      <c r="W12" s="36">
        <v>9.8000000000000007</v>
      </c>
      <c r="X12" s="36">
        <v>12.1</v>
      </c>
      <c r="Y12" s="36">
        <v>5.4</v>
      </c>
      <c r="Z12" s="36">
        <v>0.9</v>
      </c>
      <c r="AA12" s="36">
        <v>0.9</v>
      </c>
      <c r="AB12" s="36">
        <v>4.0999999999999996</v>
      </c>
      <c r="AC12" s="36">
        <v>3.6</v>
      </c>
      <c r="AD12" s="36">
        <v>32.700000000000003</v>
      </c>
      <c r="AF12" t="str">
        <f t="shared" si="0"/>
        <v>Giannis Antetokounmpo</v>
      </c>
    </row>
    <row r="13" spans="1:32" ht="12.75" x14ac:dyDescent="0.2">
      <c r="A13" s="36">
        <v>12</v>
      </c>
      <c r="B13" s="50" t="s">
        <v>386</v>
      </c>
      <c r="C13" s="50" t="s">
        <v>387</v>
      </c>
      <c r="D13" s="36">
        <v>30</v>
      </c>
      <c r="E13" s="50" t="s">
        <v>18</v>
      </c>
      <c r="F13" s="36">
        <v>18</v>
      </c>
      <c r="G13" s="36">
        <v>0</v>
      </c>
      <c r="H13" s="36">
        <v>4.0999999999999996</v>
      </c>
      <c r="I13" s="36">
        <v>0.2</v>
      </c>
      <c r="J13" s="36">
        <v>0.4</v>
      </c>
      <c r="K13" s="36">
        <v>0.375</v>
      </c>
      <c r="L13" s="36">
        <v>0</v>
      </c>
      <c r="M13" s="36">
        <v>0.1</v>
      </c>
      <c r="N13" s="36">
        <v>0</v>
      </c>
      <c r="O13" s="36">
        <v>0.2</v>
      </c>
      <c r="P13" s="36">
        <v>0.3</v>
      </c>
      <c r="Q13" s="36">
        <v>0.5</v>
      </c>
      <c r="R13" s="36">
        <v>0.375</v>
      </c>
      <c r="S13" s="36">
        <v>0.1</v>
      </c>
      <c r="T13" s="36">
        <v>0.1</v>
      </c>
      <c r="U13" s="36">
        <v>0.5</v>
      </c>
      <c r="V13" s="36">
        <v>0.2</v>
      </c>
      <c r="W13" s="36">
        <v>0.6</v>
      </c>
      <c r="X13" s="36">
        <v>0.8</v>
      </c>
      <c r="Y13" s="36">
        <v>0.2</v>
      </c>
      <c r="Z13" s="36">
        <v>0.1</v>
      </c>
      <c r="AA13" s="36">
        <v>0.2</v>
      </c>
      <c r="AB13" s="36">
        <v>0.3</v>
      </c>
      <c r="AC13" s="36">
        <v>0.2</v>
      </c>
      <c r="AD13" s="36">
        <v>0.4</v>
      </c>
      <c r="AF13" t="str">
        <f t="shared" si="0"/>
        <v>Thanasis Antetokounmpo</v>
      </c>
    </row>
    <row r="14" spans="1:32" ht="12.75" x14ac:dyDescent="0.2">
      <c r="A14" s="36">
        <v>13</v>
      </c>
      <c r="B14" s="50" t="s">
        <v>388</v>
      </c>
      <c r="C14" s="50" t="s">
        <v>383</v>
      </c>
      <c r="D14" s="36">
        <v>22</v>
      </c>
      <c r="E14" s="50" t="s">
        <v>9</v>
      </c>
      <c r="F14" s="36">
        <v>20</v>
      </c>
      <c r="G14" s="36">
        <v>3</v>
      </c>
      <c r="H14" s="36">
        <v>26.5</v>
      </c>
      <c r="I14" s="36">
        <v>4.4000000000000004</v>
      </c>
      <c r="J14" s="36">
        <v>10.1</v>
      </c>
      <c r="K14" s="36">
        <v>0.436</v>
      </c>
      <c r="L14" s="36">
        <v>1.3</v>
      </c>
      <c r="M14" s="36">
        <v>3.8</v>
      </c>
      <c r="N14" s="36">
        <v>0.33300000000000002</v>
      </c>
      <c r="O14" s="36">
        <v>3.2</v>
      </c>
      <c r="P14" s="36">
        <v>6.4</v>
      </c>
      <c r="Q14" s="36">
        <v>0.496</v>
      </c>
      <c r="R14" s="36">
        <v>0.498</v>
      </c>
      <c r="S14" s="36">
        <v>2.5</v>
      </c>
      <c r="T14" s="36">
        <v>2.8</v>
      </c>
      <c r="U14" s="36">
        <v>0.90900000000000003</v>
      </c>
      <c r="V14" s="36">
        <v>0.6</v>
      </c>
      <c r="W14" s="36">
        <v>3.9</v>
      </c>
      <c r="X14" s="36">
        <v>4.5</v>
      </c>
      <c r="Y14" s="36">
        <v>4.5</v>
      </c>
      <c r="Z14" s="36">
        <v>0.8</v>
      </c>
      <c r="AA14" s="36">
        <v>0.4</v>
      </c>
      <c r="AB14" s="36">
        <v>1.8</v>
      </c>
      <c r="AC14" s="36">
        <v>3.3</v>
      </c>
      <c r="AD14" s="36">
        <v>12.6</v>
      </c>
      <c r="AF14" t="str">
        <f t="shared" si="0"/>
        <v>Cole Anthony</v>
      </c>
    </row>
    <row r="15" spans="1:32" ht="12.75" x14ac:dyDescent="0.2">
      <c r="A15" s="36">
        <v>14</v>
      </c>
      <c r="B15" s="50" t="s">
        <v>389</v>
      </c>
      <c r="C15" s="50" t="s">
        <v>387</v>
      </c>
      <c r="D15" s="36">
        <v>25</v>
      </c>
      <c r="E15" s="50" t="s">
        <v>95</v>
      </c>
      <c r="F15" s="36">
        <v>34</v>
      </c>
      <c r="G15" s="36">
        <v>34</v>
      </c>
      <c r="H15" s="36">
        <v>37.1</v>
      </c>
      <c r="I15" s="36">
        <v>6.9</v>
      </c>
      <c r="J15" s="36">
        <v>14.8</v>
      </c>
      <c r="K15" s="36">
        <v>0.46600000000000003</v>
      </c>
      <c r="L15" s="36">
        <v>1.8</v>
      </c>
      <c r="M15" s="36">
        <v>5.2</v>
      </c>
      <c r="N15" s="36">
        <v>0.34799999999999998</v>
      </c>
      <c r="O15" s="36">
        <v>5.0999999999999996</v>
      </c>
      <c r="P15" s="36">
        <v>9.5</v>
      </c>
      <c r="Q15" s="36">
        <v>0.53100000000000003</v>
      </c>
      <c r="R15" s="36">
        <v>0.52800000000000002</v>
      </c>
      <c r="S15" s="36">
        <v>2.9</v>
      </c>
      <c r="T15" s="36">
        <v>3.4</v>
      </c>
      <c r="U15" s="36">
        <v>0.83799999999999997</v>
      </c>
      <c r="V15" s="36">
        <v>1.5</v>
      </c>
      <c r="W15" s="36">
        <v>4.4000000000000004</v>
      </c>
      <c r="X15" s="36">
        <v>5.9</v>
      </c>
      <c r="Y15" s="36">
        <v>2.1</v>
      </c>
      <c r="Z15" s="36">
        <v>2.2000000000000002</v>
      </c>
      <c r="AA15" s="36">
        <v>0.8</v>
      </c>
      <c r="AB15" s="36">
        <v>2.4</v>
      </c>
      <c r="AC15" s="36">
        <v>3</v>
      </c>
      <c r="AD15" s="36">
        <v>18.5</v>
      </c>
      <c r="AF15" t="str">
        <f t="shared" si="0"/>
        <v>OG Anunoby</v>
      </c>
    </row>
    <row r="16" spans="1:32" ht="12.75" x14ac:dyDescent="0.2">
      <c r="A16" s="36">
        <v>15</v>
      </c>
      <c r="B16" s="50" t="s">
        <v>390</v>
      </c>
      <c r="C16" s="50" t="s">
        <v>383</v>
      </c>
      <c r="D16" s="36">
        <v>28</v>
      </c>
      <c r="E16" s="50" t="s">
        <v>70</v>
      </c>
      <c r="F16" s="36">
        <v>10</v>
      </c>
      <c r="G16" s="36">
        <v>0</v>
      </c>
      <c r="H16" s="36">
        <v>2.5</v>
      </c>
      <c r="I16" s="36">
        <v>0.1</v>
      </c>
      <c r="J16" s="36">
        <v>0.5</v>
      </c>
      <c r="K16" s="36">
        <v>0.2</v>
      </c>
      <c r="L16" s="36">
        <v>0.1</v>
      </c>
      <c r="M16" s="36">
        <v>0.3</v>
      </c>
      <c r="N16" s="36">
        <v>0.33300000000000002</v>
      </c>
      <c r="O16" s="36">
        <v>0</v>
      </c>
      <c r="P16" s="36">
        <v>0.2</v>
      </c>
      <c r="Q16" s="36">
        <v>0</v>
      </c>
      <c r="R16" s="36">
        <v>0.3</v>
      </c>
      <c r="S16" s="36">
        <v>0</v>
      </c>
      <c r="T16" s="36">
        <v>0</v>
      </c>
      <c r="U16" s="36"/>
      <c r="V16" s="36">
        <v>0</v>
      </c>
      <c r="W16" s="36">
        <v>0.4</v>
      </c>
      <c r="X16" s="36">
        <v>0.4</v>
      </c>
      <c r="Y16" s="36">
        <v>0.2</v>
      </c>
      <c r="Z16" s="36">
        <v>0.2</v>
      </c>
      <c r="AA16" s="36">
        <v>0</v>
      </c>
      <c r="AB16" s="36">
        <v>0.1</v>
      </c>
      <c r="AC16" s="36">
        <v>0.3</v>
      </c>
      <c r="AD16" s="36">
        <v>0.3</v>
      </c>
      <c r="AF16" t="str">
        <f t="shared" si="0"/>
        <v>Ryan Arcidiacono</v>
      </c>
    </row>
    <row r="17" spans="1:32" ht="12.75" x14ac:dyDescent="0.2">
      <c r="A17" s="36">
        <v>16</v>
      </c>
      <c r="B17" s="50" t="s">
        <v>391</v>
      </c>
      <c r="C17" s="50" t="s">
        <v>387</v>
      </c>
      <c r="D17" s="36">
        <v>22</v>
      </c>
      <c r="E17" s="50" t="s">
        <v>93</v>
      </c>
      <c r="F17" s="36">
        <v>37</v>
      </c>
      <c r="G17" s="36">
        <v>29</v>
      </c>
      <c r="H17" s="36">
        <v>26.1</v>
      </c>
      <c r="I17" s="36">
        <v>3.1</v>
      </c>
      <c r="J17" s="36">
        <v>7.1</v>
      </c>
      <c r="K17" s="36">
        <v>0.43099999999999999</v>
      </c>
      <c r="L17" s="36">
        <v>0.9</v>
      </c>
      <c r="M17" s="36">
        <v>3.1</v>
      </c>
      <c r="N17" s="36">
        <v>0.29199999999999998</v>
      </c>
      <c r="O17" s="36">
        <v>2.2000000000000002</v>
      </c>
      <c r="P17" s="36">
        <v>4</v>
      </c>
      <c r="Q17" s="36">
        <v>0.53700000000000003</v>
      </c>
      <c r="R17" s="36">
        <v>0.49399999999999999</v>
      </c>
      <c r="S17" s="36">
        <v>1.4</v>
      </c>
      <c r="T17" s="36">
        <v>1.8</v>
      </c>
      <c r="U17" s="36">
        <v>0.8</v>
      </c>
      <c r="V17" s="36">
        <v>1</v>
      </c>
      <c r="W17" s="36">
        <v>4.7</v>
      </c>
      <c r="X17" s="36">
        <v>5.7</v>
      </c>
      <c r="Y17" s="36">
        <v>2.7</v>
      </c>
      <c r="Z17" s="36">
        <v>0.8</v>
      </c>
      <c r="AA17" s="36">
        <v>0.6</v>
      </c>
      <c r="AB17" s="36">
        <v>1.5</v>
      </c>
      <c r="AC17" s="36">
        <v>3</v>
      </c>
      <c r="AD17" s="36">
        <v>8.4</v>
      </c>
      <c r="AF17" t="str">
        <f t="shared" si="0"/>
        <v>Deni Avdija</v>
      </c>
    </row>
    <row r="18" spans="1:32" ht="12.75" x14ac:dyDescent="0.2">
      <c r="A18" s="36">
        <v>17</v>
      </c>
      <c r="B18" s="50" t="s">
        <v>392</v>
      </c>
      <c r="C18" s="50" t="s">
        <v>376</v>
      </c>
      <c r="D18" s="36">
        <v>24</v>
      </c>
      <c r="E18" s="50" t="s">
        <v>64</v>
      </c>
      <c r="F18" s="36">
        <v>35</v>
      </c>
      <c r="G18" s="36">
        <v>35</v>
      </c>
      <c r="H18" s="36">
        <v>29.4</v>
      </c>
      <c r="I18" s="36">
        <v>7.6</v>
      </c>
      <c r="J18" s="36">
        <v>12.6</v>
      </c>
      <c r="K18" s="36">
        <v>0.60399999999999998</v>
      </c>
      <c r="L18" s="36">
        <v>0.2</v>
      </c>
      <c r="M18" s="36">
        <v>0.6</v>
      </c>
      <c r="N18" s="36">
        <v>0.35</v>
      </c>
      <c r="O18" s="36">
        <v>7.4</v>
      </c>
      <c r="P18" s="36">
        <v>12.1</v>
      </c>
      <c r="Q18" s="36">
        <v>0.61599999999999999</v>
      </c>
      <c r="R18" s="36">
        <v>0.61199999999999999</v>
      </c>
      <c r="S18" s="36">
        <v>2</v>
      </c>
      <c r="T18" s="36">
        <v>2.7</v>
      </c>
      <c r="U18" s="36">
        <v>0.72599999999999998</v>
      </c>
      <c r="V18" s="36">
        <v>2.9</v>
      </c>
      <c r="W18" s="36">
        <v>6.8</v>
      </c>
      <c r="X18" s="36">
        <v>9.6999999999999993</v>
      </c>
      <c r="Y18" s="36">
        <v>1.9</v>
      </c>
      <c r="Z18" s="36">
        <v>0.5</v>
      </c>
      <c r="AA18" s="36">
        <v>0.7</v>
      </c>
      <c r="AB18" s="36">
        <v>2.1</v>
      </c>
      <c r="AC18" s="36">
        <v>2.8</v>
      </c>
      <c r="AD18" s="36">
        <v>17.399999999999999</v>
      </c>
      <c r="AF18" t="str">
        <f t="shared" si="0"/>
        <v>Deandre Ayton</v>
      </c>
    </row>
    <row r="19" spans="1:32" ht="12.75" x14ac:dyDescent="0.2">
      <c r="A19" s="36">
        <v>18</v>
      </c>
      <c r="B19" s="50" t="s">
        <v>748</v>
      </c>
      <c r="C19" s="50" t="s">
        <v>376</v>
      </c>
      <c r="D19" s="36">
        <v>23</v>
      </c>
      <c r="E19" s="50" t="s">
        <v>24</v>
      </c>
      <c r="F19" s="36">
        <v>15</v>
      </c>
      <c r="G19" s="36">
        <v>0</v>
      </c>
      <c r="H19" s="36">
        <v>4.2</v>
      </c>
      <c r="I19" s="36">
        <v>0.8</v>
      </c>
      <c r="J19" s="36">
        <v>0.9</v>
      </c>
      <c r="K19" s="36">
        <v>0.85699999999999998</v>
      </c>
      <c r="L19" s="36">
        <v>0</v>
      </c>
      <c r="M19" s="36">
        <v>0</v>
      </c>
      <c r="N19" s="36"/>
      <c r="O19" s="36">
        <v>0.8</v>
      </c>
      <c r="P19" s="36">
        <v>0.9</v>
      </c>
      <c r="Q19" s="36">
        <v>0.85699999999999998</v>
      </c>
      <c r="R19" s="36">
        <v>0.85699999999999998</v>
      </c>
      <c r="S19" s="36">
        <v>0.1</v>
      </c>
      <c r="T19" s="36">
        <v>0.4</v>
      </c>
      <c r="U19" s="36">
        <v>0.33300000000000002</v>
      </c>
      <c r="V19" s="36">
        <v>0.7</v>
      </c>
      <c r="W19" s="36">
        <v>1.1000000000000001</v>
      </c>
      <c r="X19" s="36">
        <v>1.8</v>
      </c>
      <c r="Y19" s="36">
        <v>0.3</v>
      </c>
      <c r="Z19" s="36">
        <v>0.1</v>
      </c>
      <c r="AA19" s="36">
        <v>0.2</v>
      </c>
      <c r="AB19" s="36">
        <v>0.2</v>
      </c>
      <c r="AC19" s="36">
        <v>0.3</v>
      </c>
      <c r="AD19" s="36">
        <v>1.7</v>
      </c>
      <c r="AF19" t="str">
        <f t="shared" si="0"/>
        <v>Udoka Azubuike</v>
      </c>
    </row>
    <row r="20" spans="1:32" ht="12.75" x14ac:dyDescent="0.2">
      <c r="A20" s="36">
        <v>19</v>
      </c>
      <c r="B20" s="50" t="s">
        <v>1599</v>
      </c>
      <c r="C20" s="50" t="s">
        <v>374</v>
      </c>
      <c r="D20" s="36">
        <v>23</v>
      </c>
      <c r="E20" s="50" t="s">
        <v>87</v>
      </c>
      <c r="F20" s="36">
        <v>25</v>
      </c>
      <c r="G20" s="36">
        <v>13</v>
      </c>
      <c r="H20" s="36">
        <v>21.3</v>
      </c>
      <c r="I20" s="36">
        <v>4.3</v>
      </c>
      <c r="J20" s="36">
        <v>8</v>
      </c>
      <c r="K20" s="36">
        <v>0.53700000000000003</v>
      </c>
      <c r="L20" s="36">
        <v>0.4</v>
      </c>
      <c r="M20" s="36">
        <v>1.3</v>
      </c>
      <c r="N20" s="36">
        <v>0.27300000000000002</v>
      </c>
      <c r="O20" s="36">
        <v>4</v>
      </c>
      <c r="P20" s="36">
        <v>6.7</v>
      </c>
      <c r="Q20" s="36">
        <v>0.58899999999999997</v>
      </c>
      <c r="R20" s="36">
        <v>0.56000000000000005</v>
      </c>
      <c r="S20" s="36">
        <v>1.6</v>
      </c>
      <c r="T20" s="36">
        <v>2.1</v>
      </c>
      <c r="U20" s="36">
        <v>0.76900000000000002</v>
      </c>
      <c r="V20" s="36">
        <v>2.1</v>
      </c>
      <c r="W20" s="36">
        <v>3.8</v>
      </c>
      <c r="X20" s="36">
        <v>5.9</v>
      </c>
      <c r="Y20" s="36">
        <v>0.6</v>
      </c>
      <c r="Z20" s="36">
        <v>0.5</v>
      </c>
      <c r="AA20" s="36">
        <v>0.7</v>
      </c>
      <c r="AB20" s="36">
        <v>0.9</v>
      </c>
      <c r="AC20" s="36">
        <v>2</v>
      </c>
      <c r="AD20" s="36">
        <v>10.6</v>
      </c>
      <c r="AF20" t="str">
        <f t="shared" si="0"/>
        <v>Marvin Bagley III</v>
      </c>
    </row>
    <row r="21" spans="1:32" ht="12.75" x14ac:dyDescent="0.2">
      <c r="A21" s="36">
        <v>20</v>
      </c>
      <c r="B21" s="50" t="s">
        <v>749</v>
      </c>
      <c r="C21" s="50" t="s">
        <v>387</v>
      </c>
      <c r="D21" s="36">
        <v>20</v>
      </c>
      <c r="E21" s="50" t="s">
        <v>34</v>
      </c>
      <c r="F21" s="36">
        <v>12</v>
      </c>
      <c r="G21" s="36">
        <v>0</v>
      </c>
      <c r="H21" s="36">
        <v>8.4</v>
      </c>
      <c r="I21" s="36">
        <v>1.8</v>
      </c>
      <c r="J21" s="36">
        <v>3.9</v>
      </c>
      <c r="K21" s="36">
        <v>0.44700000000000001</v>
      </c>
      <c r="L21" s="36">
        <v>1.3</v>
      </c>
      <c r="M21" s="36">
        <v>3.2</v>
      </c>
      <c r="N21" s="36">
        <v>0.42099999999999999</v>
      </c>
      <c r="O21" s="36">
        <v>0.4</v>
      </c>
      <c r="P21" s="36">
        <v>0.8</v>
      </c>
      <c r="Q21" s="36">
        <v>0.55600000000000005</v>
      </c>
      <c r="R21" s="36">
        <v>0.61699999999999999</v>
      </c>
      <c r="S21" s="36">
        <v>0.3</v>
      </c>
      <c r="T21" s="36">
        <v>0.3</v>
      </c>
      <c r="U21" s="36">
        <v>0.75</v>
      </c>
      <c r="V21" s="36">
        <v>0</v>
      </c>
      <c r="W21" s="36">
        <v>1.6</v>
      </c>
      <c r="X21" s="36">
        <v>1.6</v>
      </c>
      <c r="Y21" s="36">
        <v>0.3</v>
      </c>
      <c r="Z21" s="36">
        <v>0.5</v>
      </c>
      <c r="AA21" s="36">
        <v>0.1</v>
      </c>
      <c r="AB21" s="36">
        <v>0.4</v>
      </c>
      <c r="AC21" s="36">
        <v>0.3</v>
      </c>
      <c r="AD21" s="36">
        <v>5.0999999999999996</v>
      </c>
      <c r="AF21" t="str">
        <f t="shared" si="0"/>
        <v>Patrick Baldwin Jr.</v>
      </c>
    </row>
    <row r="22" spans="1:32" ht="12.75" x14ac:dyDescent="0.2">
      <c r="A22" s="36">
        <v>21</v>
      </c>
      <c r="B22" s="50" t="s">
        <v>1600</v>
      </c>
      <c r="C22" s="50" t="s">
        <v>383</v>
      </c>
      <c r="D22" s="36">
        <v>21</v>
      </c>
      <c r="E22" s="50" t="s">
        <v>418</v>
      </c>
      <c r="F22" s="36">
        <v>15</v>
      </c>
      <c r="G22" s="36">
        <v>15</v>
      </c>
      <c r="H22" s="36">
        <v>34.6</v>
      </c>
      <c r="I22" s="36">
        <v>8.5</v>
      </c>
      <c r="J22" s="36">
        <v>20.5</v>
      </c>
      <c r="K22" s="36">
        <v>0.41399999999999998</v>
      </c>
      <c r="L22" s="36">
        <v>4.0999999999999996</v>
      </c>
      <c r="M22" s="36">
        <v>11.3</v>
      </c>
      <c r="N22" s="36">
        <v>0.36499999999999999</v>
      </c>
      <c r="O22" s="36">
        <v>4.3</v>
      </c>
      <c r="P22" s="36">
        <v>9.1</v>
      </c>
      <c r="Q22" s="36">
        <v>0.47399999999999998</v>
      </c>
      <c r="R22" s="36">
        <v>0.51500000000000001</v>
      </c>
      <c r="S22" s="36">
        <v>2.6</v>
      </c>
      <c r="T22" s="36">
        <v>3</v>
      </c>
      <c r="U22" s="36">
        <v>0.86699999999999999</v>
      </c>
      <c r="V22" s="36">
        <v>1.1000000000000001</v>
      </c>
      <c r="W22" s="36">
        <v>4.8</v>
      </c>
      <c r="X22" s="36">
        <v>5.9</v>
      </c>
      <c r="Y22" s="36">
        <v>8.1</v>
      </c>
      <c r="Z22" s="36">
        <v>1.3</v>
      </c>
      <c r="AA22" s="36">
        <v>0.4</v>
      </c>
      <c r="AB22" s="36">
        <v>3.2</v>
      </c>
      <c r="AC22" s="36">
        <v>3.6</v>
      </c>
      <c r="AD22" s="36">
        <v>23.7</v>
      </c>
      <c r="AF22" t="str">
        <f t="shared" si="0"/>
        <v>LaMelo Ball</v>
      </c>
    </row>
    <row r="23" spans="1:32" ht="12.75" x14ac:dyDescent="0.2">
      <c r="A23" s="36">
        <v>22</v>
      </c>
      <c r="B23" s="50" t="s">
        <v>393</v>
      </c>
      <c r="C23" s="50" t="s">
        <v>376</v>
      </c>
      <c r="D23" s="36">
        <v>24</v>
      </c>
      <c r="E23" s="50" t="s">
        <v>9</v>
      </c>
      <c r="F23" s="36">
        <v>31</v>
      </c>
      <c r="G23" s="36">
        <v>5</v>
      </c>
      <c r="H23" s="36">
        <v>18.899999999999999</v>
      </c>
      <c r="I23" s="36">
        <v>3</v>
      </c>
      <c r="J23" s="36">
        <v>5.9</v>
      </c>
      <c r="K23" s="36">
        <v>0.50800000000000001</v>
      </c>
      <c r="L23" s="36">
        <v>1.1000000000000001</v>
      </c>
      <c r="M23" s="36">
        <v>2.8</v>
      </c>
      <c r="N23" s="36">
        <v>0.38600000000000001</v>
      </c>
      <c r="O23" s="36">
        <v>1.9</v>
      </c>
      <c r="P23" s="36">
        <v>3.1</v>
      </c>
      <c r="Q23" s="36">
        <v>0.621</v>
      </c>
      <c r="R23" s="36">
        <v>0.60099999999999998</v>
      </c>
      <c r="S23" s="36">
        <v>1</v>
      </c>
      <c r="T23" s="36">
        <v>1.5</v>
      </c>
      <c r="U23" s="36">
        <v>0.68100000000000005</v>
      </c>
      <c r="V23" s="36">
        <v>1.3</v>
      </c>
      <c r="W23" s="36">
        <v>4</v>
      </c>
      <c r="X23" s="36">
        <v>5.2</v>
      </c>
      <c r="Y23" s="36">
        <v>1.1000000000000001</v>
      </c>
      <c r="Z23" s="36">
        <v>0.3</v>
      </c>
      <c r="AA23" s="36">
        <v>1</v>
      </c>
      <c r="AB23" s="36">
        <v>0.6</v>
      </c>
      <c r="AC23" s="36">
        <v>2.2999999999999998</v>
      </c>
      <c r="AD23" s="36">
        <v>8.1</v>
      </c>
      <c r="AF23" t="str">
        <f t="shared" si="0"/>
        <v>Mo Bamba</v>
      </c>
    </row>
    <row r="24" spans="1:32" ht="12.75" x14ac:dyDescent="0.2">
      <c r="A24" s="36">
        <v>23</v>
      </c>
      <c r="B24" s="50" t="s">
        <v>394</v>
      </c>
      <c r="C24" s="50" t="s">
        <v>374</v>
      </c>
      <c r="D24" s="36">
        <v>20</v>
      </c>
      <c r="E24" s="50" t="s">
        <v>9</v>
      </c>
      <c r="F24" s="36">
        <v>31</v>
      </c>
      <c r="G24" s="36">
        <v>31</v>
      </c>
      <c r="H24" s="36">
        <v>34.200000000000003</v>
      </c>
      <c r="I24" s="36">
        <v>6.9</v>
      </c>
      <c r="J24" s="36">
        <v>15.8</v>
      </c>
      <c r="K24" s="36">
        <v>0.436</v>
      </c>
      <c r="L24" s="36">
        <v>1.2</v>
      </c>
      <c r="M24" s="36">
        <v>3.9</v>
      </c>
      <c r="N24" s="36">
        <v>0.311</v>
      </c>
      <c r="O24" s="36">
        <v>5.7</v>
      </c>
      <c r="P24" s="36">
        <v>11.9</v>
      </c>
      <c r="Q24" s="36">
        <v>0.47699999999999998</v>
      </c>
      <c r="R24" s="36">
        <v>0.47499999999999998</v>
      </c>
      <c r="S24" s="36">
        <v>6</v>
      </c>
      <c r="T24" s="36">
        <v>7.9</v>
      </c>
      <c r="U24" s="36">
        <v>0.75600000000000001</v>
      </c>
      <c r="V24" s="36">
        <v>1.1000000000000001</v>
      </c>
      <c r="W24" s="36">
        <v>5.6</v>
      </c>
      <c r="X24" s="36">
        <v>6.7</v>
      </c>
      <c r="Y24" s="36">
        <v>4</v>
      </c>
      <c r="Z24" s="36">
        <v>0.9</v>
      </c>
      <c r="AA24" s="36">
        <v>0.5</v>
      </c>
      <c r="AB24" s="36">
        <v>3</v>
      </c>
      <c r="AC24" s="36">
        <v>2.5</v>
      </c>
      <c r="AD24" s="36">
        <v>21</v>
      </c>
      <c r="AF24" t="str">
        <f t="shared" si="0"/>
        <v>Paolo Banchero</v>
      </c>
    </row>
    <row r="25" spans="1:32" ht="12.75" x14ac:dyDescent="0.2">
      <c r="A25" s="36">
        <v>24</v>
      </c>
      <c r="B25" s="50" t="s">
        <v>323</v>
      </c>
      <c r="C25" s="50" t="s">
        <v>378</v>
      </c>
      <c r="D25" s="36">
        <v>24</v>
      </c>
      <c r="E25" s="50" t="s">
        <v>22</v>
      </c>
      <c r="F25" s="36">
        <v>18</v>
      </c>
      <c r="G25" s="36">
        <v>18</v>
      </c>
      <c r="H25" s="36">
        <v>31.2</v>
      </c>
      <c r="I25" s="36">
        <v>7.2</v>
      </c>
      <c r="J25" s="36">
        <v>16.600000000000001</v>
      </c>
      <c r="K25" s="36">
        <v>0.435</v>
      </c>
      <c r="L25" s="36">
        <v>3</v>
      </c>
      <c r="M25" s="36">
        <v>7.8</v>
      </c>
      <c r="N25" s="36">
        <v>0.38600000000000001</v>
      </c>
      <c r="O25" s="36">
        <v>4.2</v>
      </c>
      <c r="P25" s="36">
        <v>8.8000000000000007</v>
      </c>
      <c r="Q25" s="36">
        <v>0.47799999999999998</v>
      </c>
      <c r="R25" s="36">
        <v>0.52500000000000002</v>
      </c>
      <c r="S25" s="36">
        <v>4.2</v>
      </c>
      <c r="T25" s="36">
        <v>4.5999999999999996</v>
      </c>
      <c r="U25" s="36">
        <v>0.91500000000000004</v>
      </c>
      <c r="V25" s="36">
        <v>0.5</v>
      </c>
      <c r="W25" s="36">
        <v>4.5</v>
      </c>
      <c r="X25" s="36">
        <v>5</v>
      </c>
      <c r="Y25" s="36">
        <v>3.7</v>
      </c>
      <c r="Z25" s="36">
        <v>0.7</v>
      </c>
      <c r="AA25" s="36">
        <v>0.3</v>
      </c>
      <c r="AB25" s="36">
        <v>2</v>
      </c>
      <c r="AC25" s="36">
        <v>2.7</v>
      </c>
      <c r="AD25" s="36">
        <v>21.6</v>
      </c>
      <c r="AF25" t="str">
        <f t="shared" si="0"/>
        <v>Desmond Bane</v>
      </c>
    </row>
    <row r="26" spans="1:32" ht="12.75" x14ac:dyDescent="0.2">
      <c r="A26" s="36">
        <v>25</v>
      </c>
      <c r="B26" s="50" t="s">
        <v>395</v>
      </c>
      <c r="C26" s="50" t="s">
        <v>383</v>
      </c>
      <c r="D26" s="36">
        <v>23</v>
      </c>
      <c r="E26" s="50" t="s">
        <v>95</v>
      </c>
      <c r="F26" s="36">
        <v>22</v>
      </c>
      <c r="G26" s="36">
        <v>2</v>
      </c>
      <c r="H26" s="36">
        <v>10.1</v>
      </c>
      <c r="I26" s="36">
        <v>2</v>
      </c>
      <c r="J26" s="36">
        <v>4.7</v>
      </c>
      <c r="K26" s="36">
        <v>0.42299999999999999</v>
      </c>
      <c r="L26" s="36">
        <v>0.6</v>
      </c>
      <c r="M26" s="36">
        <v>2</v>
      </c>
      <c r="N26" s="36">
        <v>0.30199999999999999</v>
      </c>
      <c r="O26" s="36">
        <v>1.4</v>
      </c>
      <c r="P26" s="36">
        <v>2.8</v>
      </c>
      <c r="Q26" s="36">
        <v>0.50800000000000001</v>
      </c>
      <c r="R26" s="36">
        <v>0.48599999999999999</v>
      </c>
      <c r="S26" s="36">
        <v>0.6</v>
      </c>
      <c r="T26" s="36">
        <v>0.8</v>
      </c>
      <c r="U26" s="36">
        <v>0.82399999999999995</v>
      </c>
      <c r="V26" s="36">
        <v>0.4</v>
      </c>
      <c r="W26" s="36">
        <v>1</v>
      </c>
      <c r="X26" s="36">
        <v>1.5</v>
      </c>
      <c r="Y26" s="36">
        <v>1.2</v>
      </c>
      <c r="Z26" s="36">
        <v>0.5</v>
      </c>
      <c r="AA26" s="36">
        <v>0.5</v>
      </c>
      <c r="AB26" s="36">
        <v>0.6</v>
      </c>
      <c r="AC26" s="36">
        <v>1.1000000000000001</v>
      </c>
      <c r="AD26" s="36">
        <v>5.2</v>
      </c>
      <c r="AF26" t="str">
        <f t="shared" si="0"/>
        <v>Dalano Banton</v>
      </c>
    </row>
    <row r="27" spans="1:32" ht="12.75" x14ac:dyDescent="0.2">
      <c r="A27" s="36">
        <v>26</v>
      </c>
      <c r="B27" s="50" t="s">
        <v>930</v>
      </c>
      <c r="C27" s="50" t="s">
        <v>387</v>
      </c>
      <c r="D27" s="36">
        <v>19</v>
      </c>
      <c r="E27" s="50" t="s">
        <v>10</v>
      </c>
      <c r="F27" s="36">
        <v>4</v>
      </c>
      <c r="G27" s="36">
        <v>0</v>
      </c>
      <c r="H27" s="36">
        <v>6.5</v>
      </c>
      <c r="I27" s="36">
        <v>0.8</v>
      </c>
      <c r="J27" s="36">
        <v>1.8</v>
      </c>
      <c r="K27" s="36">
        <v>0.42899999999999999</v>
      </c>
      <c r="L27" s="36">
        <v>0</v>
      </c>
      <c r="M27" s="36">
        <v>0.8</v>
      </c>
      <c r="N27" s="36">
        <v>0</v>
      </c>
      <c r="O27" s="36">
        <v>0.8</v>
      </c>
      <c r="P27" s="36">
        <v>1</v>
      </c>
      <c r="Q27" s="36">
        <v>0.75</v>
      </c>
      <c r="R27" s="36">
        <v>0.42899999999999999</v>
      </c>
      <c r="S27" s="36">
        <v>1</v>
      </c>
      <c r="T27" s="36">
        <v>1</v>
      </c>
      <c r="U27" s="36">
        <v>1</v>
      </c>
      <c r="V27" s="36">
        <v>0.5</v>
      </c>
      <c r="W27" s="36">
        <v>0.3</v>
      </c>
      <c r="X27" s="36">
        <v>0.8</v>
      </c>
      <c r="Y27" s="36">
        <v>0.8</v>
      </c>
      <c r="Z27" s="36">
        <v>0.3</v>
      </c>
      <c r="AA27" s="36">
        <v>0</v>
      </c>
      <c r="AB27" s="36">
        <v>0</v>
      </c>
      <c r="AC27" s="36">
        <v>0.8</v>
      </c>
      <c r="AD27" s="36">
        <v>2.5</v>
      </c>
      <c r="AF27" t="str">
        <f t="shared" si="0"/>
        <v>Dominick Barlow</v>
      </c>
    </row>
    <row r="28" spans="1:32" ht="12.75" x14ac:dyDescent="0.2">
      <c r="A28" s="36">
        <v>27</v>
      </c>
      <c r="B28" s="50" t="s">
        <v>329</v>
      </c>
      <c r="C28" s="50" t="s">
        <v>374</v>
      </c>
      <c r="D28" s="36">
        <v>30</v>
      </c>
      <c r="E28" s="50" t="s">
        <v>92</v>
      </c>
      <c r="F28" s="36">
        <v>37</v>
      </c>
      <c r="G28" s="36">
        <v>37</v>
      </c>
      <c r="H28" s="36">
        <v>31.7</v>
      </c>
      <c r="I28" s="36">
        <v>4.4000000000000004</v>
      </c>
      <c r="J28" s="36">
        <v>9.4</v>
      </c>
      <c r="K28" s="36">
        <v>0.46400000000000002</v>
      </c>
      <c r="L28" s="36">
        <v>1.3</v>
      </c>
      <c r="M28" s="36">
        <v>4.0999999999999996</v>
      </c>
      <c r="N28" s="36">
        <v>0.314</v>
      </c>
      <c r="O28" s="36">
        <v>3.1</v>
      </c>
      <c r="P28" s="36">
        <v>5.2</v>
      </c>
      <c r="Q28" s="36">
        <v>0.58199999999999996</v>
      </c>
      <c r="R28" s="36">
        <v>0.53300000000000003</v>
      </c>
      <c r="S28" s="36">
        <v>4</v>
      </c>
      <c r="T28" s="36">
        <v>4.9000000000000004</v>
      </c>
      <c r="U28" s="36">
        <v>0.81799999999999995</v>
      </c>
      <c r="V28" s="36">
        <v>1</v>
      </c>
      <c r="W28" s="36">
        <v>4.4000000000000004</v>
      </c>
      <c r="X28" s="36">
        <v>5.3</v>
      </c>
      <c r="Y28" s="36">
        <v>1.8</v>
      </c>
      <c r="Z28" s="36">
        <v>0.9</v>
      </c>
      <c r="AA28" s="36">
        <v>0.1</v>
      </c>
      <c r="AB28" s="36">
        <v>1.3</v>
      </c>
      <c r="AC28" s="36">
        <v>1.4</v>
      </c>
      <c r="AD28" s="36">
        <v>14</v>
      </c>
      <c r="AF28" t="str">
        <f t="shared" si="0"/>
        <v>Harrison Barnes</v>
      </c>
    </row>
    <row r="29" spans="1:32" ht="12.75" x14ac:dyDescent="0.2">
      <c r="A29" s="36">
        <v>28</v>
      </c>
      <c r="B29" s="50" t="s">
        <v>396</v>
      </c>
      <c r="C29" s="50" t="s">
        <v>374</v>
      </c>
      <c r="D29" s="36">
        <v>21</v>
      </c>
      <c r="E29" s="50" t="s">
        <v>95</v>
      </c>
      <c r="F29" s="36">
        <v>35</v>
      </c>
      <c r="G29" s="36">
        <v>34</v>
      </c>
      <c r="H29" s="36">
        <v>34.1</v>
      </c>
      <c r="I29" s="36">
        <v>6</v>
      </c>
      <c r="J29" s="36">
        <v>13.4</v>
      </c>
      <c r="K29" s="36">
        <v>0.45</v>
      </c>
      <c r="L29" s="36">
        <v>0.9</v>
      </c>
      <c r="M29" s="36">
        <v>3.3</v>
      </c>
      <c r="N29" s="36">
        <v>0.28899999999999998</v>
      </c>
      <c r="O29" s="36">
        <v>5.0999999999999996</v>
      </c>
      <c r="P29" s="36">
        <v>10.1</v>
      </c>
      <c r="Q29" s="36">
        <v>0.501</v>
      </c>
      <c r="R29" s="36">
        <v>0.48499999999999999</v>
      </c>
      <c r="S29" s="36">
        <v>1.9</v>
      </c>
      <c r="T29" s="36">
        <v>2.5</v>
      </c>
      <c r="U29" s="36">
        <v>0.75</v>
      </c>
      <c r="V29" s="36">
        <v>2.1</v>
      </c>
      <c r="W29" s="36">
        <v>4.8</v>
      </c>
      <c r="X29" s="36">
        <v>6.9</v>
      </c>
      <c r="Y29" s="36">
        <v>4.7</v>
      </c>
      <c r="Z29" s="36">
        <v>0.9</v>
      </c>
      <c r="AA29" s="36">
        <v>0.7</v>
      </c>
      <c r="AB29" s="36">
        <v>2.2000000000000002</v>
      </c>
      <c r="AC29" s="36">
        <v>1.9</v>
      </c>
      <c r="AD29" s="36">
        <v>14.9</v>
      </c>
      <c r="AF29" t="str">
        <f t="shared" si="0"/>
        <v>Scottie Barnes</v>
      </c>
    </row>
    <row r="30" spans="1:32" ht="12.75" x14ac:dyDescent="0.2">
      <c r="A30" s="36">
        <v>29</v>
      </c>
      <c r="B30" s="50" t="s">
        <v>397</v>
      </c>
      <c r="C30" s="50" t="s">
        <v>378</v>
      </c>
      <c r="D30" s="36">
        <v>22</v>
      </c>
      <c r="E30" s="50" t="s">
        <v>70</v>
      </c>
      <c r="F30" s="36">
        <v>35</v>
      </c>
      <c r="G30" s="36">
        <v>34</v>
      </c>
      <c r="H30" s="36">
        <v>34.1</v>
      </c>
      <c r="I30" s="36">
        <v>6.9</v>
      </c>
      <c r="J30" s="36">
        <v>16.100000000000001</v>
      </c>
      <c r="K30" s="36">
        <v>0.42699999999999999</v>
      </c>
      <c r="L30" s="36">
        <v>1.8</v>
      </c>
      <c r="M30" s="36">
        <v>5.3</v>
      </c>
      <c r="N30" s="36">
        <v>0.33200000000000002</v>
      </c>
      <c r="O30" s="36">
        <v>5.0999999999999996</v>
      </c>
      <c r="P30" s="36">
        <v>10.8</v>
      </c>
      <c r="Q30" s="36">
        <v>0.47399999999999998</v>
      </c>
      <c r="R30" s="36">
        <v>0.48099999999999998</v>
      </c>
      <c r="S30" s="36">
        <v>4.2</v>
      </c>
      <c r="T30" s="36">
        <v>5.5</v>
      </c>
      <c r="U30" s="36">
        <v>0.76200000000000001</v>
      </c>
      <c r="V30" s="36">
        <v>0.9</v>
      </c>
      <c r="W30" s="36">
        <v>4.5999999999999996</v>
      </c>
      <c r="X30" s="36">
        <v>5.5</v>
      </c>
      <c r="Y30" s="36">
        <v>3</v>
      </c>
      <c r="Z30" s="36">
        <v>0.5</v>
      </c>
      <c r="AA30" s="36">
        <v>0.2</v>
      </c>
      <c r="AB30" s="36">
        <v>2.4</v>
      </c>
      <c r="AC30" s="36">
        <v>2.4</v>
      </c>
      <c r="AD30" s="36">
        <v>19.7</v>
      </c>
      <c r="AF30" t="str">
        <f t="shared" si="0"/>
        <v>RJ Barrett</v>
      </c>
    </row>
    <row r="31" spans="1:32" ht="12.75" x14ac:dyDescent="0.2">
      <c r="A31" s="36">
        <v>30</v>
      </c>
      <c r="B31" s="50" t="s">
        <v>398</v>
      </c>
      <c r="C31" s="50" t="s">
        <v>378</v>
      </c>
      <c r="D31" s="36">
        <v>32</v>
      </c>
      <c r="E31" s="50" t="s">
        <v>93</v>
      </c>
      <c r="F31" s="36">
        <v>34</v>
      </c>
      <c r="G31" s="36">
        <v>0</v>
      </c>
      <c r="H31" s="36">
        <v>20.6</v>
      </c>
      <c r="I31" s="36">
        <v>2.7</v>
      </c>
      <c r="J31" s="36">
        <v>7.4</v>
      </c>
      <c r="K31" s="36">
        <v>0.36799999999999999</v>
      </c>
      <c r="L31" s="36">
        <v>1.3</v>
      </c>
      <c r="M31" s="36">
        <v>3.6</v>
      </c>
      <c r="N31" s="36">
        <v>0.36399999999999999</v>
      </c>
      <c r="O31" s="36">
        <v>1.4</v>
      </c>
      <c r="P31" s="36">
        <v>3.8</v>
      </c>
      <c r="Q31" s="36">
        <v>0.372</v>
      </c>
      <c r="R31" s="36">
        <v>0.45600000000000002</v>
      </c>
      <c r="S31" s="36">
        <v>0.8</v>
      </c>
      <c r="T31" s="36">
        <v>1</v>
      </c>
      <c r="U31" s="36">
        <v>0.8</v>
      </c>
      <c r="V31" s="36">
        <v>0.2</v>
      </c>
      <c r="W31" s="36">
        <v>2.6</v>
      </c>
      <c r="X31" s="36">
        <v>2.8</v>
      </c>
      <c r="Y31" s="36">
        <v>2.5</v>
      </c>
      <c r="Z31" s="36">
        <v>0.5</v>
      </c>
      <c r="AA31" s="36">
        <v>0.3</v>
      </c>
      <c r="AB31" s="36">
        <v>1.1000000000000001</v>
      </c>
      <c r="AC31" s="36">
        <v>1.1000000000000001</v>
      </c>
      <c r="AD31" s="36">
        <v>7.5</v>
      </c>
      <c r="AF31" t="str">
        <f t="shared" si="0"/>
        <v>Will Barton</v>
      </c>
    </row>
    <row r="32" spans="1:32" ht="12.75" x14ac:dyDescent="0.2">
      <c r="A32" s="36">
        <v>31</v>
      </c>
      <c r="B32" s="50" t="s">
        <v>931</v>
      </c>
      <c r="C32" s="50" t="s">
        <v>376</v>
      </c>
      <c r="D32" s="36">
        <v>22</v>
      </c>
      <c r="E32" s="50" t="s">
        <v>10</v>
      </c>
      <c r="F32" s="36">
        <v>23</v>
      </c>
      <c r="G32" s="36">
        <v>1</v>
      </c>
      <c r="H32" s="36">
        <v>13.6</v>
      </c>
      <c r="I32" s="36">
        <v>2</v>
      </c>
      <c r="J32" s="36">
        <v>3</v>
      </c>
      <c r="K32" s="36">
        <v>0.67100000000000004</v>
      </c>
      <c r="L32" s="36">
        <v>0.1</v>
      </c>
      <c r="M32" s="36">
        <v>0.3</v>
      </c>
      <c r="N32" s="36">
        <v>0.33300000000000002</v>
      </c>
      <c r="O32" s="36">
        <v>2</v>
      </c>
      <c r="P32" s="36">
        <v>2.8</v>
      </c>
      <c r="Q32" s="36">
        <v>0.70299999999999996</v>
      </c>
      <c r="R32" s="36">
        <v>0.68600000000000005</v>
      </c>
      <c r="S32" s="36">
        <v>0.7</v>
      </c>
      <c r="T32" s="36">
        <v>1</v>
      </c>
      <c r="U32" s="36">
        <v>0.66700000000000004</v>
      </c>
      <c r="V32" s="36">
        <v>1.9</v>
      </c>
      <c r="W32" s="36">
        <v>3.3</v>
      </c>
      <c r="X32" s="36">
        <v>5.2</v>
      </c>
      <c r="Y32" s="36">
        <v>1.2</v>
      </c>
      <c r="Z32" s="36">
        <v>0.3</v>
      </c>
      <c r="AA32" s="36">
        <v>1</v>
      </c>
      <c r="AB32" s="36">
        <v>1.1000000000000001</v>
      </c>
      <c r="AC32" s="36">
        <v>2.1</v>
      </c>
      <c r="AD32" s="36">
        <v>4.9000000000000004</v>
      </c>
      <c r="AF32" t="str">
        <f t="shared" si="0"/>
        <v>Charles Bassey</v>
      </c>
    </row>
    <row r="33" spans="1:32" ht="12.75" x14ac:dyDescent="0.2">
      <c r="A33" s="36">
        <v>32</v>
      </c>
      <c r="B33" s="50" t="s">
        <v>399</v>
      </c>
      <c r="C33" s="50" t="s">
        <v>387</v>
      </c>
      <c r="D33" s="36">
        <v>27</v>
      </c>
      <c r="E33" s="50" t="s">
        <v>10</v>
      </c>
      <c r="F33" s="36">
        <v>28</v>
      </c>
      <c r="G33" s="36">
        <v>10</v>
      </c>
      <c r="H33" s="36">
        <v>17.8</v>
      </c>
      <c r="I33" s="36">
        <v>2.9</v>
      </c>
      <c r="J33" s="36">
        <v>5.6</v>
      </c>
      <c r="K33" s="36">
        <v>0.52200000000000002</v>
      </c>
      <c r="L33" s="36">
        <v>0.5</v>
      </c>
      <c r="M33" s="36">
        <v>1.3</v>
      </c>
      <c r="N33" s="36">
        <v>0.35099999999999998</v>
      </c>
      <c r="O33" s="36">
        <v>2.5</v>
      </c>
      <c r="P33" s="36">
        <v>4.3</v>
      </c>
      <c r="Q33" s="36">
        <v>0.57499999999999996</v>
      </c>
      <c r="R33" s="36">
        <v>0.56399999999999995</v>
      </c>
      <c r="S33" s="36">
        <v>1.2</v>
      </c>
      <c r="T33" s="36">
        <v>1.5</v>
      </c>
      <c r="U33" s="36">
        <v>0.81</v>
      </c>
      <c r="V33" s="36">
        <v>1.2</v>
      </c>
      <c r="W33" s="36">
        <v>1.7</v>
      </c>
      <c r="X33" s="36">
        <v>2.9</v>
      </c>
      <c r="Y33" s="36">
        <v>0.8</v>
      </c>
      <c r="Z33" s="36">
        <v>0.6</v>
      </c>
      <c r="AA33" s="36">
        <v>0.1</v>
      </c>
      <c r="AB33" s="36">
        <v>0.8</v>
      </c>
      <c r="AC33" s="36">
        <v>0.8</v>
      </c>
      <c r="AD33" s="36">
        <v>7.5</v>
      </c>
      <c r="AF33" t="str">
        <f t="shared" si="0"/>
        <v>Keita Bates-Diop</v>
      </c>
    </row>
    <row r="34" spans="1:32" ht="12.75" x14ac:dyDescent="0.2">
      <c r="A34" s="36">
        <v>33</v>
      </c>
      <c r="B34" s="50" t="s">
        <v>400</v>
      </c>
      <c r="C34" s="50" t="s">
        <v>374</v>
      </c>
      <c r="D34" s="36">
        <v>34</v>
      </c>
      <c r="E34" s="50" t="s">
        <v>65</v>
      </c>
      <c r="F34" s="36">
        <v>38</v>
      </c>
      <c r="G34" s="36">
        <v>5</v>
      </c>
      <c r="H34" s="36">
        <v>21.2</v>
      </c>
      <c r="I34" s="36">
        <v>2.2000000000000002</v>
      </c>
      <c r="J34" s="36">
        <v>4.9000000000000004</v>
      </c>
      <c r="K34" s="36">
        <v>0.443</v>
      </c>
      <c r="L34" s="36">
        <v>1.6</v>
      </c>
      <c r="M34" s="36">
        <v>3.8</v>
      </c>
      <c r="N34" s="36">
        <v>0.41399999999999998</v>
      </c>
      <c r="O34" s="36">
        <v>0.6</v>
      </c>
      <c r="P34" s="36">
        <v>1.1000000000000001</v>
      </c>
      <c r="Q34" s="36">
        <v>0.55000000000000004</v>
      </c>
      <c r="R34" s="36">
        <v>0.60499999999999998</v>
      </c>
      <c r="S34" s="36">
        <v>0.4</v>
      </c>
      <c r="T34" s="36">
        <v>0.7</v>
      </c>
      <c r="U34" s="36">
        <v>0.61499999999999999</v>
      </c>
      <c r="V34" s="36">
        <v>0.9</v>
      </c>
      <c r="W34" s="36">
        <v>3.5</v>
      </c>
      <c r="X34" s="36">
        <v>4.4000000000000004</v>
      </c>
      <c r="Y34" s="36">
        <v>1.3</v>
      </c>
      <c r="Z34" s="36">
        <v>0.6</v>
      </c>
      <c r="AA34" s="36">
        <v>0.8</v>
      </c>
      <c r="AB34" s="36">
        <v>0.7</v>
      </c>
      <c r="AC34" s="36">
        <v>2.1</v>
      </c>
      <c r="AD34" s="36">
        <v>6.3</v>
      </c>
      <c r="AF34" t="str">
        <f t="shared" si="0"/>
        <v>Nicolas Batum</v>
      </c>
    </row>
    <row r="35" spans="1:32" ht="12.75" x14ac:dyDescent="0.2">
      <c r="A35" s="36">
        <v>34</v>
      </c>
      <c r="B35" s="50" t="s">
        <v>401</v>
      </c>
      <c r="C35" s="50" t="s">
        <v>374</v>
      </c>
      <c r="D35" s="36">
        <v>22</v>
      </c>
      <c r="E35" s="50" t="s">
        <v>86</v>
      </c>
      <c r="F35" s="36">
        <v>25</v>
      </c>
      <c r="G35" s="36">
        <v>1</v>
      </c>
      <c r="H35" s="36">
        <v>16.2</v>
      </c>
      <c r="I35" s="36">
        <v>2.1</v>
      </c>
      <c r="J35" s="36">
        <v>4.8</v>
      </c>
      <c r="K35" s="36">
        <v>0.437</v>
      </c>
      <c r="L35" s="36">
        <v>0.5</v>
      </c>
      <c r="M35" s="36">
        <v>1.4</v>
      </c>
      <c r="N35" s="36">
        <v>0.38200000000000001</v>
      </c>
      <c r="O35" s="36">
        <v>1.6</v>
      </c>
      <c r="P35" s="36">
        <v>3.4</v>
      </c>
      <c r="Q35" s="36">
        <v>0.45900000000000002</v>
      </c>
      <c r="R35" s="36">
        <v>0.49199999999999999</v>
      </c>
      <c r="S35" s="36">
        <v>0.9</v>
      </c>
      <c r="T35" s="36">
        <v>1.9</v>
      </c>
      <c r="U35" s="36">
        <v>0.48899999999999999</v>
      </c>
      <c r="V35" s="36">
        <v>0.8</v>
      </c>
      <c r="W35" s="36">
        <v>2.7</v>
      </c>
      <c r="X35" s="36">
        <v>3.5</v>
      </c>
      <c r="Y35" s="36">
        <v>0.9</v>
      </c>
      <c r="Z35" s="36">
        <v>0.5</v>
      </c>
      <c r="AA35" s="36">
        <v>1</v>
      </c>
      <c r="AB35" s="36">
        <v>0.7</v>
      </c>
      <c r="AC35" s="36">
        <v>1.2</v>
      </c>
      <c r="AD35" s="36">
        <v>5.6</v>
      </c>
      <c r="AF35" t="str">
        <f t="shared" si="0"/>
        <v>Darius Bazley</v>
      </c>
    </row>
    <row r="36" spans="1:32" ht="12.75" x14ac:dyDescent="0.2">
      <c r="A36" s="36">
        <v>35</v>
      </c>
      <c r="B36" s="50" t="s">
        <v>402</v>
      </c>
      <c r="C36" s="50" t="s">
        <v>378</v>
      </c>
      <c r="D36" s="36">
        <v>29</v>
      </c>
      <c r="E36" s="50" t="s">
        <v>93</v>
      </c>
      <c r="F36" s="36">
        <v>24</v>
      </c>
      <c r="G36" s="36">
        <v>24</v>
      </c>
      <c r="H36" s="36">
        <v>33.6</v>
      </c>
      <c r="I36" s="36">
        <v>8.6</v>
      </c>
      <c r="J36" s="36">
        <v>16.399999999999999</v>
      </c>
      <c r="K36" s="36">
        <v>0.52500000000000002</v>
      </c>
      <c r="L36" s="36">
        <v>1.5</v>
      </c>
      <c r="M36" s="36">
        <v>4.4000000000000004</v>
      </c>
      <c r="N36" s="36">
        <v>0.34</v>
      </c>
      <c r="O36" s="36">
        <v>7.1</v>
      </c>
      <c r="P36" s="36">
        <v>12</v>
      </c>
      <c r="Q36" s="36">
        <v>0.59399999999999997</v>
      </c>
      <c r="R36" s="36">
        <v>0.57099999999999995</v>
      </c>
      <c r="S36" s="36">
        <v>4.0999999999999996</v>
      </c>
      <c r="T36" s="36">
        <v>4.8</v>
      </c>
      <c r="U36" s="36">
        <v>0.86099999999999999</v>
      </c>
      <c r="V36" s="36">
        <v>0.9</v>
      </c>
      <c r="W36" s="36">
        <v>2.6</v>
      </c>
      <c r="X36" s="36">
        <v>3.5</v>
      </c>
      <c r="Y36" s="36">
        <v>5.2</v>
      </c>
      <c r="Z36" s="36">
        <v>1</v>
      </c>
      <c r="AA36" s="36">
        <v>0.6</v>
      </c>
      <c r="AB36" s="36">
        <v>2.8</v>
      </c>
      <c r="AC36" s="36">
        <v>1.8</v>
      </c>
      <c r="AD36" s="36">
        <v>22.9</v>
      </c>
      <c r="AF36" t="str">
        <f t="shared" si="0"/>
        <v>Bradley Beal</v>
      </c>
    </row>
    <row r="37" spans="1:32" ht="12.75" x14ac:dyDescent="0.2">
      <c r="A37" s="36">
        <v>36</v>
      </c>
      <c r="B37" s="50" t="s">
        <v>403</v>
      </c>
      <c r="C37" s="50" t="s">
        <v>378</v>
      </c>
      <c r="D37" s="36">
        <v>26</v>
      </c>
      <c r="E37" s="50" t="s">
        <v>24</v>
      </c>
      <c r="F37" s="36">
        <v>40</v>
      </c>
      <c r="G37" s="36">
        <v>5</v>
      </c>
      <c r="H37" s="36">
        <v>26.9</v>
      </c>
      <c r="I37" s="36">
        <v>5.0999999999999996</v>
      </c>
      <c r="J37" s="36">
        <v>12.5</v>
      </c>
      <c r="K37" s="36">
        <v>0.41099999999999998</v>
      </c>
      <c r="L37" s="36">
        <v>3.2</v>
      </c>
      <c r="M37" s="36">
        <v>8.6</v>
      </c>
      <c r="N37" s="36">
        <v>0.374</v>
      </c>
      <c r="O37" s="36">
        <v>1.9</v>
      </c>
      <c r="P37" s="36">
        <v>3.9</v>
      </c>
      <c r="Q37" s="36">
        <v>0.49</v>
      </c>
      <c r="R37" s="36">
        <v>0.53900000000000003</v>
      </c>
      <c r="S37" s="36">
        <v>0.8</v>
      </c>
      <c r="T37" s="36">
        <v>0.9</v>
      </c>
      <c r="U37" s="36">
        <v>0.83299999999999996</v>
      </c>
      <c r="V37" s="36">
        <v>0.6</v>
      </c>
      <c r="W37" s="36">
        <v>3.2</v>
      </c>
      <c r="X37" s="36">
        <v>3.7</v>
      </c>
      <c r="Y37" s="36">
        <v>1.6</v>
      </c>
      <c r="Z37" s="36">
        <v>0.9</v>
      </c>
      <c r="AA37" s="36">
        <v>0.2</v>
      </c>
      <c r="AB37" s="36">
        <v>1</v>
      </c>
      <c r="AC37" s="36">
        <v>1.3</v>
      </c>
      <c r="AD37" s="36">
        <v>14.2</v>
      </c>
      <c r="AF37" t="str">
        <f t="shared" si="0"/>
        <v>Malik Beasley</v>
      </c>
    </row>
    <row r="38" spans="1:32" ht="12.75" x14ac:dyDescent="0.2">
      <c r="A38" s="36">
        <v>37</v>
      </c>
      <c r="B38" s="50" t="s">
        <v>404</v>
      </c>
      <c r="C38" s="50" t="s">
        <v>387</v>
      </c>
      <c r="D38" s="36">
        <v>22</v>
      </c>
      <c r="E38" s="50" t="s">
        <v>18</v>
      </c>
      <c r="F38" s="36">
        <v>27</v>
      </c>
      <c r="G38" s="36">
        <v>8</v>
      </c>
      <c r="H38" s="36">
        <v>15.3</v>
      </c>
      <c r="I38" s="36">
        <v>2.2999999999999998</v>
      </c>
      <c r="J38" s="36">
        <v>5.5</v>
      </c>
      <c r="K38" s="36">
        <v>0.41599999999999998</v>
      </c>
      <c r="L38" s="36">
        <v>1.1000000000000001</v>
      </c>
      <c r="M38" s="36">
        <v>3.2</v>
      </c>
      <c r="N38" s="36">
        <v>0.34899999999999998</v>
      </c>
      <c r="O38" s="36">
        <v>1.2</v>
      </c>
      <c r="P38" s="36">
        <v>2.2999999999999998</v>
      </c>
      <c r="Q38" s="36">
        <v>0.50800000000000001</v>
      </c>
      <c r="R38" s="36">
        <v>0.51700000000000002</v>
      </c>
      <c r="S38" s="36">
        <v>0.6</v>
      </c>
      <c r="T38" s="36">
        <v>0.9</v>
      </c>
      <c r="U38" s="36">
        <v>0.69599999999999995</v>
      </c>
      <c r="V38" s="36">
        <v>1</v>
      </c>
      <c r="W38" s="36">
        <v>1.6</v>
      </c>
      <c r="X38" s="36">
        <v>2.6</v>
      </c>
      <c r="Y38" s="36">
        <v>0.6</v>
      </c>
      <c r="Z38" s="36">
        <v>0.5</v>
      </c>
      <c r="AA38" s="36">
        <v>0.1</v>
      </c>
      <c r="AB38" s="36">
        <v>1.1000000000000001</v>
      </c>
      <c r="AC38" s="36">
        <v>1.7</v>
      </c>
      <c r="AD38" s="36">
        <v>6.3</v>
      </c>
      <c r="AF38" t="str">
        <f t="shared" si="0"/>
        <v>MarJon Beauchamp</v>
      </c>
    </row>
    <row r="39" spans="1:32" ht="12.75" x14ac:dyDescent="0.2">
      <c r="A39" s="36">
        <v>38</v>
      </c>
      <c r="B39" s="50" t="s">
        <v>1616</v>
      </c>
      <c r="C39" s="50" t="s">
        <v>374</v>
      </c>
      <c r="D39" s="36">
        <v>30</v>
      </c>
      <c r="E39" s="50" t="s">
        <v>96</v>
      </c>
      <c r="F39" s="36">
        <v>19</v>
      </c>
      <c r="G39" s="36">
        <v>0</v>
      </c>
      <c r="H39" s="36">
        <v>9.8000000000000007</v>
      </c>
      <c r="I39" s="36">
        <v>1.4</v>
      </c>
      <c r="J39" s="36">
        <v>3.5</v>
      </c>
      <c r="K39" s="36">
        <v>0.39400000000000002</v>
      </c>
      <c r="L39" s="36">
        <v>1.1000000000000001</v>
      </c>
      <c r="M39" s="36">
        <v>3</v>
      </c>
      <c r="N39" s="36">
        <v>0.36799999999999999</v>
      </c>
      <c r="O39" s="36">
        <v>0.3</v>
      </c>
      <c r="P39" s="36">
        <v>0.5</v>
      </c>
      <c r="Q39" s="36">
        <v>0.55600000000000005</v>
      </c>
      <c r="R39" s="36">
        <v>0.55300000000000005</v>
      </c>
      <c r="S39" s="36">
        <v>0.5</v>
      </c>
      <c r="T39" s="36">
        <v>0.6</v>
      </c>
      <c r="U39" s="36">
        <v>0.83299999999999996</v>
      </c>
      <c r="V39" s="36">
        <v>0.2</v>
      </c>
      <c r="W39" s="36">
        <v>0.7</v>
      </c>
      <c r="X39" s="36">
        <v>0.9</v>
      </c>
      <c r="Y39" s="36">
        <v>0.2</v>
      </c>
      <c r="Z39" s="36">
        <v>0.2</v>
      </c>
      <c r="AA39" s="36">
        <v>0.1</v>
      </c>
      <c r="AB39" s="36">
        <v>0.3</v>
      </c>
      <c r="AC39" s="36">
        <v>1.2</v>
      </c>
      <c r="AD39" s="36">
        <v>4.4000000000000004</v>
      </c>
      <c r="AF39" t="str">
        <f t="shared" si="0"/>
        <v>Dāvis Bertāns</v>
      </c>
    </row>
    <row r="40" spans="1:32" ht="12.75" x14ac:dyDescent="0.2">
      <c r="A40" s="36">
        <v>39</v>
      </c>
      <c r="B40" s="50" t="s">
        <v>405</v>
      </c>
      <c r="C40" s="50" t="s">
        <v>383</v>
      </c>
      <c r="D40" s="36">
        <v>34</v>
      </c>
      <c r="E40" s="50" t="s">
        <v>12</v>
      </c>
      <c r="F40" s="36">
        <v>31</v>
      </c>
      <c r="G40" s="36">
        <v>31</v>
      </c>
      <c r="H40" s="36">
        <v>27.1</v>
      </c>
      <c r="I40" s="36">
        <v>2.1</v>
      </c>
      <c r="J40" s="36">
        <v>5.3</v>
      </c>
      <c r="K40" s="36">
        <v>0.38800000000000001</v>
      </c>
      <c r="L40" s="36">
        <v>1.1000000000000001</v>
      </c>
      <c r="M40" s="36">
        <v>3.4</v>
      </c>
      <c r="N40" s="36">
        <v>0.32700000000000001</v>
      </c>
      <c r="O40" s="36">
        <v>1</v>
      </c>
      <c r="P40" s="36">
        <v>2</v>
      </c>
      <c r="Q40" s="36">
        <v>0.49199999999999999</v>
      </c>
      <c r="R40" s="36">
        <v>0.49099999999999999</v>
      </c>
      <c r="S40" s="36">
        <v>0.8</v>
      </c>
      <c r="T40" s="36">
        <v>1</v>
      </c>
      <c r="U40" s="36">
        <v>0.80600000000000005</v>
      </c>
      <c r="V40" s="36">
        <v>0.6</v>
      </c>
      <c r="W40" s="36">
        <v>3</v>
      </c>
      <c r="X40" s="36">
        <v>3.6</v>
      </c>
      <c r="Y40" s="36">
        <v>2.6</v>
      </c>
      <c r="Z40" s="36">
        <v>0.9</v>
      </c>
      <c r="AA40" s="36">
        <v>0.6</v>
      </c>
      <c r="AB40" s="36">
        <v>1</v>
      </c>
      <c r="AC40" s="36">
        <v>2.9</v>
      </c>
      <c r="AD40" s="36">
        <v>6</v>
      </c>
      <c r="AF40" t="str">
        <f t="shared" si="0"/>
        <v>Patrick Beverley</v>
      </c>
    </row>
    <row r="41" spans="1:32" ht="12.75" x14ac:dyDescent="0.2">
      <c r="A41" s="36">
        <v>40</v>
      </c>
      <c r="B41" s="50" t="s">
        <v>406</v>
      </c>
      <c r="C41" s="50" t="s">
        <v>387</v>
      </c>
      <c r="D41" s="36">
        <v>23</v>
      </c>
      <c r="E41" s="50" t="s">
        <v>87</v>
      </c>
      <c r="F41" s="36">
        <v>37</v>
      </c>
      <c r="G41" s="36">
        <v>20</v>
      </c>
      <c r="H41" s="36">
        <v>28.1</v>
      </c>
      <c r="I41" s="36">
        <v>4.4000000000000004</v>
      </c>
      <c r="J41" s="36">
        <v>11.1</v>
      </c>
      <c r="K41" s="36">
        <v>0.39800000000000002</v>
      </c>
      <c r="L41" s="36">
        <v>1.8</v>
      </c>
      <c r="M41" s="36">
        <v>5.4</v>
      </c>
      <c r="N41" s="36">
        <v>0.32700000000000001</v>
      </c>
      <c r="O41" s="36">
        <v>2.6</v>
      </c>
      <c r="P41" s="36">
        <v>5.7</v>
      </c>
      <c r="Q41" s="36">
        <v>0.46400000000000002</v>
      </c>
      <c r="R41" s="36">
        <v>0.47699999999999998</v>
      </c>
      <c r="S41" s="36">
        <v>3.3</v>
      </c>
      <c r="T41" s="36">
        <v>3.9</v>
      </c>
      <c r="U41" s="36">
        <v>0.84</v>
      </c>
      <c r="V41" s="36">
        <v>0.9</v>
      </c>
      <c r="W41" s="36">
        <v>3.2</v>
      </c>
      <c r="X41" s="36">
        <v>4.2</v>
      </c>
      <c r="Y41" s="36">
        <v>1.5</v>
      </c>
      <c r="Z41" s="36">
        <v>0.9</v>
      </c>
      <c r="AA41" s="36">
        <v>0.2</v>
      </c>
      <c r="AB41" s="36">
        <v>1.1000000000000001</v>
      </c>
      <c r="AC41" s="36">
        <v>1.5</v>
      </c>
      <c r="AD41" s="36">
        <v>13.8</v>
      </c>
      <c r="AF41" t="str">
        <f t="shared" si="0"/>
        <v>Saddiq Bey</v>
      </c>
    </row>
    <row r="42" spans="1:32" ht="12.75" x14ac:dyDescent="0.2">
      <c r="A42" s="36">
        <v>41</v>
      </c>
      <c r="B42" s="50" t="s">
        <v>407</v>
      </c>
      <c r="C42" s="50" t="s">
        <v>376</v>
      </c>
      <c r="D42" s="36">
        <v>30</v>
      </c>
      <c r="E42" s="50" t="s">
        <v>95</v>
      </c>
      <c r="F42" s="36">
        <v>20</v>
      </c>
      <c r="G42" s="36">
        <v>0</v>
      </c>
      <c r="H42" s="36">
        <v>8.1</v>
      </c>
      <c r="I42" s="36">
        <v>1</v>
      </c>
      <c r="J42" s="36">
        <v>1.6</v>
      </c>
      <c r="K42" s="36">
        <v>0.59399999999999997</v>
      </c>
      <c r="L42" s="36">
        <v>0.1</v>
      </c>
      <c r="M42" s="36">
        <v>0.1</v>
      </c>
      <c r="N42" s="36">
        <v>0.5</v>
      </c>
      <c r="O42" s="36">
        <v>0.9</v>
      </c>
      <c r="P42" s="36">
        <v>1.5</v>
      </c>
      <c r="Q42" s="36">
        <v>0.6</v>
      </c>
      <c r="R42" s="36">
        <v>0.60899999999999999</v>
      </c>
      <c r="S42" s="36">
        <v>0.2</v>
      </c>
      <c r="T42" s="36">
        <v>0.3</v>
      </c>
      <c r="U42" s="36">
        <v>0.8</v>
      </c>
      <c r="V42" s="36">
        <v>0.4</v>
      </c>
      <c r="W42" s="36">
        <v>0.9</v>
      </c>
      <c r="X42" s="36">
        <v>1.3</v>
      </c>
      <c r="Y42" s="36">
        <v>0.4</v>
      </c>
      <c r="Z42" s="36">
        <v>0.3</v>
      </c>
      <c r="AA42" s="36">
        <v>0.3</v>
      </c>
      <c r="AB42" s="36">
        <v>0.4</v>
      </c>
      <c r="AC42" s="36">
        <v>1.2</v>
      </c>
      <c r="AD42" s="36">
        <v>2.2000000000000002</v>
      </c>
      <c r="AF42" t="str">
        <f t="shared" si="0"/>
        <v>Khem Birch</v>
      </c>
    </row>
    <row r="43" spans="1:32" ht="12.75" x14ac:dyDescent="0.2">
      <c r="A43" s="36">
        <v>42</v>
      </c>
      <c r="B43" s="50" t="s">
        <v>408</v>
      </c>
      <c r="C43" s="50" t="s">
        <v>376</v>
      </c>
      <c r="D43" s="36">
        <v>23</v>
      </c>
      <c r="E43" s="50" t="s">
        <v>89</v>
      </c>
      <c r="F43" s="36">
        <v>17</v>
      </c>
      <c r="G43" s="36">
        <v>0</v>
      </c>
      <c r="H43" s="36">
        <v>9.9</v>
      </c>
      <c r="I43" s="36">
        <v>1.5</v>
      </c>
      <c r="J43" s="36">
        <v>2.6</v>
      </c>
      <c r="K43" s="36">
        <v>0.56799999999999995</v>
      </c>
      <c r="L43" s="36">
        <v>0.2</v>
      </c>
      <c r="M43" s="36">
        <v>0.7</v>
      </c>
      <c r="N43" s="36">
        <v>0.25</v>
      </c>
      <c r="O43" s="36">
        <v>1.3</v>
      </c>
      <c r="P43" s="36">
        <v>1.9</v>
      </c>
      <c r="Q43" s="36">
        <v>0.68799999999999994</v>
      </c>
      <c r="R43" s="36">
        <v>0.60199999999999998</v>
      </c>
      <c r="S43" s="36">
        <v>0.5</v>
      </c>
      <c r="T43" s="36">
        <v>1.1000000000000001</v>
      </c>
      <c r="U43" s="36">
        <v>0.5</v>
      </c>
      <c r="V43" s="36">
        <v>1</v>
      </c>
      <c r="W43" s="36">
        <v>1.2</v>
      </c>
      <c r="X43" s="36">
        <v>2.2000000000000002</v>
      </c>
      <c r="Y43" s="36">
        <v>0.9</v>
      </c>
      <c r="Z43" s="36">
        <v>0.4</v>
      </c>
      <c r="AA43" s="36">
        <v>0.5</v>
      </c>
      <c r="AB43" s="36">
        <v>0.6</v>
      </c>
      <c r="AC43" s="36">
        <v>1.8</v>
      </c>
      <c r="AD43" s="36">
        <v>3.6</v>
      </c>
      <c r="AF43" t="str">
        <f t="shared" si="0"/>
        <v>Goga Bitadze</v>
      </c>
    </row>
    <row r="44" spans="1:32" ht="12.75" x14ac:dyDescent="0.2">
      <c r="A44" s="36">
        <v>43</v>
      </c>
      <c r="B44" s="50" t="s">
        <v>409</v>
      </c>
      <c r="C44" s="50" t="s">
        <v>376</v>
      </c>
      <c r="D44" s="36">
        <v>30</v>
      </c>
      <c r="E44" s="50" t="s">
        <v>64</v>
      </c>
      <c r="F44" s="36">
        <v>31</v>
      </c>
      <c r="G44" s="36">
        <v>4</v>
      </c>
      <c r="H44" s="36">
        <v>13.6</v>
      </c>
      <c r="I44" s="36">
        <v>1.5</v>
      </c>
      <c r="J44" s="36">
        <v>2.7</v>
      </c>
      <c r="K44" s="36">
        <v>0.57799999999999996</v>
      </c>
      <c r="L44" s="36">
        <v>0</v>
      </c>
      <c r="M44" s="36">
        <v>0</v>
      </c>
      <c r="N44" s="36"/>
      <c r="O44" s="36">
        <v>1.5</v>
      </c>
      <c r="P44" s="36">
        <v>2.7</v>
      </c>
      <c r="Q44" s="36">
        <v>0.57799999999999996</v>
      </c>
      <c r="R44" s="36">
        <v>0.57799999999999996</v>
      </c>
      <c r="S44" s="36">
        <v>0.4</v>
      </c>
      <c r="T44" s="36">
        <v>1.3</v>
      </c>
      <c r="U44" s="36">
        <v>0.32500000000000001</v>
      </c>
      <c r="V44" s="36">
        <v>1.1000000000000001</v>
      </c>
      <c r="W44" s="36">
        <v>2.6</v>
      </c>
      <c r="X44" s="36">
        <v>3.7</v>
      </c>
      <c r="Y44" s="36">
        <v>0.8</v>
      </c>
      <c r="Z44" s="36">
        <v>0.3</v>
      </c>
      <c r="AA44" s="36">
        <v>1.3</v>
      </c>
      <c r="AB44" s="36">
        <v>1</v>
      </c>
      <c r="AC44" s="36">
        <v>2</v>
      </c>
      <c r="AD44" s="36">
        <v>3.5</v>
      </c>
      <c r="AF44" t="str">
        <f t="shared" si="0"/>
        <v>Bismack Biyombo</v>
      </c>
    </row>
    <row r="45" spans="1:32" ht="12.75" x14ac:dyDescent="0.2">
      <c r="A45" s="36">
        <v>44</v>
      </c>
      <c r="B45" s="50" t="s">
        <v>410</v>
      </c>
      <c r="C45" s="50" t="s">
        <v>383</v>
      </c>
      <c r="D45" s="36">
        <v>23</v>
      </c>
      <c r="E45" s="50" t="s">
        <v>87</v>
      </c>
      <c r="F45" s="36">
        <v>1</v>
      </c>
      <c r="G45" s="36">
        <v>0</v>
      </c>
      <c r="H45" s="36">
        <v>1</v>
      </c>
      <c r="I45" s="36">
        <v>0</v>
      </c>
      <c r="J45" s="36">
        <v>0</v>
      </c>
      <c r="K45" s="36"/>
      <c r="L45" s="36">
        <v>0</v>
      </c>
      <c r="M45" s="36">
        <v>0</v>
      </c>
      <c r="N45" s="36"/>
      <c r="O45" s="36">
        <v>0</v>
      </c>
      <c r="P45" s="36">
        <v>0</v>
      </c>
      <c r="Q45" s="36"/>
      <c r="R45" s="36"/>
      <c r="S45" s="36">
        <v>0</v>
      </c>
      <c r="T45" s="36">
        <v>0</v>
      </c>
      <c r="U45" s="36"/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36">
        <v>0</v>
      </c>
      <c r="AD45" s="36">
        <v>0</v>
      </c>
      <c r="AF45" t="str">
        <f t="shared" si="0"/>
        <v>Buddy Boeheim</v>
      </c>
    </row>
    <row r="46" spans="1:32" ht="12.75" x14ac:dyDescent="0.2">
      <c r="A46" s="36">
        <v>45</v>
      </c>
      <c r="B46" s="50" t="s">
        <v>1649</v>
      </c>
      <c r="C46" s="50" t="s">
        <v>378</v>
      </c>
      <c r="D46" s="36">
        <v>30</v>
      </c>
      <c r="E46" s="50" t="s">
        <v>19</v>
      </c>
      <c r="F46" s="36">
        <v>15</v>
      </c>
      <c r="G46" s="36">
        <v>3</v>
      </c>
      <c r="H46" s="36">
        <v>31.2</v>
      </c>
      <c r="I46" s="36">
        <v>6.5</v>
      </c>
      <c r="J46" s="36">
        <v>14.6</v>
      </c>
      <c r="K46" s="36">
        <v>0.44700000000000001</v>
      </c>
      <c r="L46" s="36">
        <v>3.5</v>
      </c>
      <c r="M46" s="36">
        <v>8.5</v>
      </c>
      <c r="N46" s="36">
        <v>0.40899999999999997</v>
      </c>
      <c r="O46" s="36">
        <v>3.1</v>
      </c>
      <c r="P46" s="36">
        <v>6.1</v>
      </c>
      <c r="Q46" s="36">
        <v>0.5</v>
      </c>
      <c r="R46" s="36">
        <v>0.56599999999999995</v>
      </c>
      <c r="S46" s="36">
        <v>1.1000000000000001</v>
      </c>
      <c r="T46" s="36">
        <v>1.3</v>
      </c>
      <c r="U46" s="36">
        <v>0.8</v>
      </c>
      <c r="V46" s="36">
        <v>0.3</v>
      </c>
      <c r="W46" s="36">
        <v>3.7</v>
      </c>
      <c r="X46" s="36">
        <v>4</v>
      </c>
      <c r="Y46" s="36">
        <v>2.4</v>
      </c>
      <c r="Z46" s="36">
        <v>0.7</v>
      </c>
      <c r="AA46" s="36">
        <v>0.3</v>
      </c>
      <c r="AB46" s="36">
        <v>1.3</v>
      </c>
      <c r="AC46" s="36">
        <v>1.3</v>
      </c>
      <c r="AD46" s="36">
        <v>17.600000000000001</v>
      </c>
      <c r="AF46" t="str">
        <f t="shared" si="0"/>
        <v>Bogdan Bogdanovic</v>
      </c>
    </row>
    <row r="47" spans="1:32" ht="12.75" x14ac:dyDescent="0.2">
      <c r="A47" s="36">
        <v>46</v>
      </c>
      <c r="B47" s="50" t="s">
        <v>411</v>
      </c>
      <c r="C47" s="50" t="s">
        <v>374</v>
      </c>
      <c r="D47" s="36">
        <v>33</v>
      </c>
      <c r="E47" s="50" t="s">
        <v>87</v>
      </c>
      <c r="F47" s="36">
        <v>40</v>
      </c>
      <c r="G47" s="36">
        <v>40</v>
      </c>
      <c r="H47" s="36">
        <v>31.1</v>
      </c>
      <c r="I47" s="36">
        <v>7</v>
      </c>
      <c r="J47" s="36">
        <v>14.3</v>
      </c>
      <c r="K47" s="36">
        <v>0.48799999999999999</v>
      </c>
      <c r="L47" s="36">
        <v>2.5</v>
      </c>
      <c r="M47" s="36">
        <v>5.8</v>
      </c>
      <c r="N47" s="36">
        <v>0.42199999999999999</v>
      </c>
      <c r="O47" s="36">
        <v>4.5</v>
      </c>
      <c r="P47" s="36">
        <v>8.5</v>
      </c>
      <c r="Q47" s="36">
        <v>0.53300000000000003</v>
      </c>
      <c r="R47" s="36">
        <v>0.57399999999999995</v>
      </c>
      <c r="S47" s="36">
        <v>4.7</v>
      </c>
      <c r="T47" s="36">
        <v>5.3</v>
      </c>
      <c r="U47" s="36">
        <v>0.89500000000000002</v>
      </c>
      <c r="V47" s="36">
        <v>0.6</v>
      </c>
      <c r="W47" s="36">
        <v>3.1</v>
      </c>
      <c r="X47" s="36">
        <v>3.6</v>
      </c>
      <c r="Y47" s="36">
        <v>2.7</v>
      </c>
      <c r="Z47" s="36">
        <v>0.6</v>
      </c>
      <c r="AA47" s="36">
        <v>0.1</v>
      </c>
      <c r="AB47" s="36">
        <v>2.2999999999999998</v>
      </c>
      <c r="AC47" s="36">
        <v>1.8</v>
      </c>
      <c r="AD47" s="36">
        <v>21.1</v>
      </c>
      <c r="AF47" t="str">
        <f t="shared" si="0"/>
        <v>Bojan Bogdanovic</v>
      </c>
    </row>
    <row r="48" spans="1:32" ht="12.75" x14ac:dyDescent="0.2">
      <c r="A48" s="36">
        <v>47</v>
      </c>
      <c r="B48" s="50" t="s">
        <v>412</v>
      </c>
      <c r="C48" s="50" t="s">
        <v>374</v>
      </c>
      <c r="D48" s="36">
        <v>23</v>
      </c>
      <c r="E48" s="50" t="s">
        <v>9</v>
      </c>
      <c r="F48" s="36">
        <v>37</v>
      </c>
      <c r="G48" s="36">
        <v>32</v>
      </c>
      <c r="H48" s="36">
        <v>26.1</v>
      </c>
      <c r="I48" s="36">
        <v>4.9000000000000004</v>
      </c>
      <c r="J48" s="36">
        <v>8.4</v>
      </c>
      <c r="K48" s="36">
        <v>0.58799999999999997</v>
      </c>
      <c r="L48" s="36">
        <v>0.7</v>
      </c>
      <c r="M48" s="36">
        <v>1.8</v>
      </c>
      <c r="N48" s="36">
        <v>0.38800000000000001</v>
      </c>
      <c r="O48" s="36">
        <v>4.2</v>
      </c>
      <c r="P48" s="36">
        <v>6.6</v>
      </c>
      <c r="Q48" s="36">
        <v>0.64300000000000002</v>
      </c>
      <c r="R48" s="36">
        <v>0.63</v>
      </c>
      <c r="S48" s="36">
        <v>1.4</v>
      </c>
      <c r="T48" s="36">
        <v>1.9</v>
      </c>
      <c r="U48" s="36">
        <v>0.73899999999999999</v>
      </c>
      <c r="V48" s="36">
        <v>1.3</v>
      </c>
      <c r="W48" s="36">
        <v>5.8</v>
      </c>
      <c r="X48" s="36">
        <v>7.1</v>
      </c>
      <c r="Y48" s="36">
        <v>0.9</v>
      </c>
      <c r="Z48" s="36">
        <v>0.5</v>
      </c>
      <c r="AA48" s="36">
        <v>1.6</v>
      </c>
      <c r="AB48" s="36">
        <v>1.9</v>
      </c>
      <c r="AC48" s="36">
        <v>1.5</v>
      </c>
      <c r="AD48" s="36">
        <v>12</v>
      </c>
      <c r="AF48" t="str">
        <f t="shared" si="0"/>
        <v>Bol Bol</v>
      </c>
    </row>
    <row r="49" spans="1:32" ht="12.75" x14ac:dyDescent="0.2">
      <c r="A49" s="36">
        <v>48</v>
      </c>
      <c r="B49" s="50" t="s">
        <v>413</v>
      </c>
      <c r="C49" s="50" t="s">
        <v>378</v>
      </c>
      <c r="D49" s="36">
        <v>22</v>
      </c>
      <c r="E49" s="50" t="s">
        <v>24</v>
      </c>
      <c r="F49" s="36">
        <v>10</v>
      </c>
      <c r="G49" s="36">
        <v>0</v>
      </c>
      <c r="H49" s="36">
        <v>5.8</v>
      </c>
      <c r="I49" s="36">
        <v>0.3</v>
      </c>
      <c r="J49" s="36">
        <v>1.6</v>
      </c>
      <c r="K49" s="36">
        <v>0.188</v>
      </c>
      <c r="L49" s="36">
        <v>0</v>
      </c>
      <c r="M49" s="36">
        <v>0.3</v>
      </c>
      <c r="N49" s="36">
        <v>0</v>
      </c>
      <c r="O49" s="36">
        <v>0.3</v>
      </c>
      <c r="P49" s="36">
        <v>1.3</v>
      </c>
      <c r="Q49" s="36">
        <v>0.23100000000000001</v>
      </c>
      <c r="R49" s="36">
        <v>0.188</v>
      </c>
      <c r="S49" s="36">
        <v>0</v>
      </c>
      <c r="T49" s="36">
        <v>0</v>
      </c>
      <c r="U49" s="36"/>
      <c r="V49" s="36">
        <v>0.3</v>
      </c>
      <c r="W49" s="36">
        <v>0.1</v>
      </c>
      <c r="X49" s="36">
        <v>0.4</v>
      </c>
      <c r="Y49" s="36">
        <v>0.6</v>
      </c>
      <c r="Z49" s="36">
        <v>0.3</v>
      </c>
      <c r="AA49" s="36">
        <v>0.1</v>
      </c>
      <c r="AB49" s="36">
        <v>0.7</v>
      </c>
      <c r="AC49" s="36">
        <v>0.7</v>
      </c>
      <c r="AD49" s="36">
        <v>0.6</v>
      </c>
      <c r="AF49" t="str">
        <f t="shared" si="0"/>
        <v>Leandro Bolmaro</v>
      </c>
    </row>
    <row r="50" spans="1:32" ht="12.75" x14ac:dyDescent="0.2">
      <c r="A50" s="36">
        <v>49</v>
      </c>
      <c r="B50" s="50" t="s">
        <v>414</v>
      </c>
      <c r="C50" s="50" t="s">
        <v>378</v>
      </c>
      <c r="D50" s="36">
        <v>26</v>
      </c>
      <c r="E50" s="50" t="s">
        <v>64</v>
      </c>
      <c r="F50" s="36">
        <v>29</v>
      </c>
      <c r="G50" s="36">
        <v>29</v>
      </c>
      <c r="H50" s="36">
        <v>34.6</v>
      </c>
      <c r="I50" s="36">
        <v>9.8000000000000007</v>
      </c>
      <c r="J50" s="36">
        <v>20.399999999999999</v>
      </c>
      <c r="K50" s="36">
        <v>0.47699999999999998</v>
      </c>
      <c r="L50" s="36">
        <v>2.2999999999999998</v>
      </c>
      <c r="M50" s="36">
        <v>6.2</v>
      </c>
      <c r="N50" s="36">
        <v>0.37</v>
      </c>
      <c r="O50" s="36">
        <v>7.4</v>
      </c>
      <c r="P50" s="36">
        <v>14.2</v>
      </c>
      <c r="Q50" s="36">
        <v>0.52400000000000002</v>
      </c>
      <c r="R50" s="36">
        <v>0.53400000000000003</v>
      </c>
      <c r="S50" s="36">
        <v>5.3</v>
      </c>
      <c r="T50" s="36">
        <v>6.2</v>
      </c>
      <c r="U50" s="36">
        <v>0.85</v>
      </c>
      <c r="V50" s="36">
        <v>0.8</v>
      </c>
      <c r="W50" s="36">
        <v>3.8</v>
      </c>
      <c r="X50" s="36">
        <v>4.5999999999999996</v>
      </c>
      <c r="Y50" s="36">
        <v>5.6</v>
      </c>
      <c r="Z50" s="36">
        <v>0.9</v>
      </c>
      <c r="AA50" s="36">
        <v>0.4</v>
      </c>
      <c r="AB50" s="36">
        <v>2.4</v>
      </c>
      <c r="AC50" s="36">
        <v>2.7</v>
      </c>
      <c r="AD50" s="36">
        <v>27.1</v>
      </c>
      <c r="AF50" t="str">
        <f t="shared" si="0"/>
        <v>Devin Booker</v>
      </c>
    </row>
    <row r="51" spans="1:32" ht="12.75" x14ac:dyDescent="0.2">
      <c r="A51" s="36">
        <v>50</v>
      </c>
      <c r="B51" s="50" t="s">
        <v>415</v>
      </c>
      <c r="C51" s="50" t="s">
        <v>378</v>
      </c>
      <c r="D51" s="36">
        <v>21</v>
      </c>
      <c r="E51" s="50" t="s">
        <v>65</v>
      </c>
      <c r="F51" s="36">
        <v>13</v>
      </c>
      <c r="G51" s="36">
        <v>0</v>
      </c>
      <c r="H51" s="36">
        <v>9.5</v>
      </c>
      <c r="I51" s="36">
        <v>1.8</v>
      </c>
      <c r="J51" s="36">
        <v>4.7</v>
      </c>
      <c r="K51" s="36">
        <v>0.377</v>
      </c>
      <c r="L51" s="36">
        <v>0.6</v>
      </c>
      <c r="M51" s="36">
        <v>1.4</v>
      </c>
      <c r="N51" s="36">
        <v>0.44400000000000001</v>
      </c>
      <c r="O51" s="36">
        <v>1.2</v>
      </c>
      <c r="P51" s="36">
        <v>3.3</v>
      </c>
      <c r="Q51" s="36">
        <v>0.34899999999999998</v>
      </c>
      <c r="R51" s="36">
        <v>0.443</v>
      </c>
      <c r="S51" s="36">
        <v>1.2</v>
      </c>
      <c r="T51" s="36">
        <v>1.5</v>
      </c>
      <c r="U51" s="36">
        <v>0.78900000000000003</v>
      </c>
      <c r="V51" s="36">
        <v>0.2</v>
      </c>
      <c r="W51" s="36">
        <v>0.8</v>
      </c>
      <c r="X51" s="36">
        <v>1</v>
      </c>
      <c r="Y51" s="36">
        <v>0.7</v>
      </c>
      <c r="Z51" s="36">
        <v>0.2</v>
      </c>
      <c r="AA51" s="36">
        <v>0</v>
      </c>
      <c r="AB51" s="36">
        <v>0.4</v>
      </c>
      <c r="AC51" s="36">
        <v>0.7</v>
      </c>
      <c r="AD51" s="36">
        <v>5.3</v>
      </c>
      <c r="AF51" t="str">
        <f t="shared" si="0"/>
        <v>Brandon Boston Jr.</v>
      </c>
    </row>
    <row r="52" spans="1:32" ht="12.75" x14ac:dyDescent="0.2">
      <c r="A52" s="36">
        <v>51</v>
      </c>
      <c r="B52" s="50" t="s">
        <v>416</v>
      </c>
      <c r="C52" s="50" t="s">
        <v>374</v>
      </c>
      <c r="D52" s="36">
        <v>30</v>
      </c>
      <c r="E52" s="50" t="s">
        <v>95</v>
      </c>
      <c r="F52" s="36">
        <v>33</v>
      </c>
      <c r="G52" s="36">
        <v>0</v>
      </c>
      <c r="H52" s="36">
        <v>21.6</v>
      </c>
      <c r="I52" s="36">
        <v>3.4</v>
      </c>
      <c r="J52" s="36">
        <v>7.6</v>
      </c>
      <c r="K52" s="36">
        <v>0.45200000000000001</v>
      </c>
      <c r="L52" s="36">
        <v>0.7</v>
      </c>
      <c r="M52" s="36">
        <v>2.7</v>
      </c>
      <c r="N52" s="36">
        <v>0.26700000000000002</v>
      </c>
      <c r="O52" s="36">
        <v>2.7</v>
      </c>
      <c r="P52" s="36">
        <v>4.8</v>
      </c>
      <c r="Q52" s="36">
        <v>0.55600000000000005</v>
      </c>
      <c r="R52" s="36">
        <v>0.5</v>
      </c>
      <c r="S52" s="36">
        <v>2.2000000000000002</v>
      </c>
      <c r="T52" s="36">
        <v>3</v>
      </c>
      <c r="U52" s="36">
        <v>0.755</v>
      </c>
      <c r="V52" s="36">
        <v>2.1</v>
      </c>
      <c r="W52" s="36">
        <v>3.7</v>
      </c>
      <c r="X52" s="36">
        <v>5.8</v>
      </c>
      <c r="Y52" s="36">
        <v>0.5</v>
      </c>
      <c r="Z52" s="36">
        <v>0.7</v>
      </c>
      <c r="AA52" s="36">
        <v>0.7</v>
      </c>
      <c r="AB52" s="36">
        <v>0.6</v>
      </c>
      <c r="AC52" s="36">
        <v>2.2999999999999998</v>
      </c>
      <c r="AD52" s="36">
        <v>9.8000000000000007</v>
      </c>
      <c r="AF52" t="str">
        <f t="shared" si="0"/>
        <v>Chris Boucher</v>
      </c>
    </row>
    <row r="53" spans="1:32" ht="12.75" x14ac:dyDescent="0.2">
      <c r="A53" s="36">
        <v>52</v>
      </c>
      <c r="B53" s="50" t="s">
        <v>417</v>
      </c>
      <c r="C53" s="50" t="s">
        <v>378</v>
      </c>
      <c r="D53" s="36">
        <v>22</v>
      </c>
      <c r="E53" s="50" t="s">
        <v>418</v>
      </c>
      <c r="F53" s="36">
        <v>25</v>
      </c>
      <c r="G53" s="36">
        <v>0</v>
      </c>
      <c r="H53" s="36">
        <v>13.9</v>
      </c>
      <c r="I53" s="36">
        <v>1.6</v>
      </c>
      <c r="J53" s="36">
        <v>4.8</v>
      </c>
      <c r="K53" s="36">
        <v>0.33300000000000002</v>
      </c>
      <c r="L53" s="36">
        <v>0.6</v>
      </c>
      <c r="M53" s="36">
        <v>2.5</v>
      </c>
      <c r="N53" s="36">
        <v>0.254</v>
      </c>
      <c r="O53" s="36">
        <v>1</v>
      </c>
      <c r="P53" s="36">
        <v>2.2999999999999998</v>
      </c>
      <c r="Q53" s="36">
        <v>0.42099999999999999</v>
      </c>
      <c r="R53" s="36">
        <v>0.4</v>
      </c>
      <c r="S53" s="36">
        <v>0.6</v>
      </c>
      <c r="T53" s="36">
        <v>0.9</v>
      </c>
      <c r="U53" s="36">
        <v>0.68200000000000005</v>
      </c>
      <c r="V53" s="36">
        <v>0.2</v>
      </c>
      <c r="W53" s="36">
        <v>1.8</v>
      </c>
      <c r="X53" s="36">
        <v>2</v>
      </c>
      <c r="Y53" s="36">
        <v>1.1000000000000001</v>
      </c>
      <c r="Z53" s="36">
        <v>0.5</v>
      </c>
      <c r="AA53" s="36">
        <v>0.2</v>
      </c>
      <c r="AB53" s="36">
        <v>0.7</v>
      </c>
      <c r="AC53" s="36">
        <v>1.2</v>
      </c>
      <c r="AD53" s="36">
        <v>4.4000000000000004</v>
      </c>
      <c r="AF53" t="str">
        <f t="shared" si="0"/>
        <v>James Bouknight</v>
      </c>
    </row>
    <row r="54" spans="1:32" ht="12.75" x14ac:dyDescent="0.2">
      <c r="A54" s="36">
        <v>53</v>
      </c>
      <c r="B54" s="50" t="s">
        <v>419</v>
      </c>
      <c r="C54" s="50" t="s">
        <v>376</v>
      </c>
      <c r="D54" s="36">
        <v>25</v>
      </c>
      <c r="E54" s="50" t="s">
        <v>23</v>
      </c>
      <c r="F54" s="36">
        <v>9</v>
      </c>
      <c r="G54" s="36">
        <v>0</v>
      </c>
      <c r="H54" s="36">
        <v>2.8</v>
      </c>
      <c r="I54" s="36">
        <v>0.4</v>
      </c>
      <c r="J54" s="36">
        <v>0.8</v>
      </c>
      <c r="K54" s="36">
        <v>0.57099999999999995</v>
      </c>
      <c r="L54" s="36">
        <v>0.2</v>
      </c>
      <c r="M54" s="36">
        <v>0.4</v>
      </c>
      <c r="N54" s="36">
        <v>0.5</v>
      </c>
      <c r="O54" s="36">
        <v>0.2</v>
      </c>
      <c r="P54" s="36">
        <v>0.3</v>
      </c>
      <c r="Q54" s="36">
        <v>0.66700000000000004</v>
      </c>
      <c r="R54" s="36">
        <v>0.71399999999999997</v>
      </c>
      <c r="S54" s="36">
        <v>0.2</v>
      </c>
      <c r="T54" s="36">
        <v>0.2</v>
      </c>
      <c r="U54" s="36">
        <v>1</v>
      </c>
      <c r="V54" s="36">
        <v>0.1</v>
      </c>
      <c r="W54" s="36">
        <v>1</v>
      </c>
      <c r="X54" s="36">
        <v>1.1000000000000001</v>
      </c>
      <c r="Y54" s="36">
        <v>0.1</v>
      </c>
      <c r="Z54" s="36">
        <v>0.1</v>
      </c>
      <c r="AA54" s="36">
        <v>0</v>
      </c>
      <c r="AB54" s="36">
        <v>0.1</v>
      </c>
      <c r="AC54" s="36">
        <v>0.1</v>
      </c>
      <c r="AD54" s="36">
        <v>1.3</v>
      </c>
      <c r="AF54" t="str">
        <f t="shared" si="0"/>
        <v>Tony Bradley</v>
      </c>
    </row>
    <row r="55" spans="1:32" ht="12.75" x14ac:dyDescent="0.2">
      <c r="A55" s="36">
        <v>54</v>
      </c>
      <c r="B55" s="50" t="s">
        <v>750</v>
      </c>
      <c r="C55" s="50" t="s">
        <v>387</v>
      </c>
      <c r="D55" s="36">
        <v>19</v>
      </c>
      <c r="E55" s="50" t="s">
        <v>10</v>
      </c>
      <c r="F55" s="36">
        <v>24</v>
      </c>
      <c r="G55" s="36">
        <v>4</v>
      </c>
      <c r="H55" s="36">
        <v>18.8</v>
      </c>
      <c r="I55" s="36">
        <v>2.5</v>
      </c>
      <c r="J55" s="36">
        <v>6.2</v>
      </c>
      <c r="K55" s="36">
        <v>0.41199999999999998</v>
      </c>
      <c r="L55" s="36">
        <v>0.9</v>
      </c>
      <c r="M55" s="36">
        <v>3.1</v>
      </c>
      <c r="N55" s="36">
        <v>0.29299999999999998</v>
      </c>
      <c r="O55" s="36">
        <v>1.6</v>
      </c>
      <c r="P55" s="36">
        <v>3</v>
      </c>
      <c r="Q55" s="36">
        <v>0.53400000000000003</v>
      </c>
      <c r="R55" s="36">
        <v>0.48599999999999999</v>
      </c>
      <c r="S55" s="36">
        <v>0.6</v>
      </c>
      <c r="T55" s="36">
        <v>0.7</v>
      </c>
      <c r="U55" s="36">
        <v>0.82399999999999995</v>
      </c>
      <c r="V55" s="36">
        <v>0.3</v>
      </c>
      <c r="W55" s="36">
        <v>1.4</v>
      </c>
      <c r="X55" s="36">
        <v>1.7</v>
      </c>
      <c r="Y55" s="36">
        <v>1.6</v>
      </c>
      <c r="Z55" s="36">
        <v>0.4</v>
      </c>
      <c r="AA55" s="36">
        <v>0.1</v>
      </c>
      <c r="AB55" s="36">
        <v>1</v>
      </c>
      <c r="AC55" s="36">
        <v>1.3</v>
      </c>
      <c r="AD55" s="36">
        <v>6.6</v>
      </c>
      <c r="AF55" t="str">
        <f t="shared" si="0"/>
        <v>Malaki Branham</v>
      </c>
    </row>
    <row r="56" spans="1:32" ht="12.75" x14ac:dyDescent="0.2">
      <c r="A56" s="36">
        <v>55</v>
      </c>
      <c r="B56" s="50" t="s">
        <v>420</v>
      </c>
      <c r="C56" s="50" t="s">
        <v>378</v>
      </c>
      <c r="D56" s="36">
        <v>21</v>
      </c>
      <c r="E56" s="50" t="s">
        <v>25</v>
      </c>
      <c r="F56" s="36">
        <v>34</v>
      </c>
      <c r="G56" s="36">
        <v>1</v>
      </c>
      <c r="H56" s="36">
        <v>14.5</v>
      </c>
      <c r="I56" s="36">
        <v>1.4</v>
      </c>
      <c r="J56" s="36">
        <v>3</v>
      </c>
      <c r="K56" s="36">
        <v>0.47099999999999997</v>
      </c>
      <c r="L56" s="36">
        <v>0.4</v>
      </c>
      <c r="M56" s="36">
        <v>1</v>
      </c>
      <c r="N56" s="36">
        <v>0.34300000000000003</v>
      </c>
      <c r="O56" s="36">
        <v>1.1000000000000001</v>
      </c>
      <c r="P56" s="36">
        <v>2</v>
      </c>
      <c r="Q56" s="36">
        <v>0.53700000000000003</v>
      </c>
      <c r="R56" s="36">
        <v>0.52900000000000003</v>
      </c>
      <c r="S56" s="36">
        <v>0.3</v>
      </c>
      <c r="T56" s="36">
        <v>0.6</v>
      </c>
      <c r="U56" s="36">
        <v>0.52400000000000002</v>
      </c>
      <c r="V56" s="36">
        <v>0.6</v>
      </c>
      <c r="W56" s="36">
        <v>1.4</v>
      </c>
      <c r="X56" s="36">
        <v>2</v>
      </c>
      <c r="Y56" s="36">
        <v>0.5</v>
      </c>
      <c r="Z56" s="36">
        <v>0.3</v>
      </c>
      <c r="AA56" s="36">
        <v>0.2</v>
      </c>
      <c r="AB56" s="36">
        <v>0.4</v>
      </c>
      <c r="AC56" s="36">
        <v>1.1000000000000001</v>
      </c>
      <c r="AD56" s="36">
        <v>3.5</v>
      </c>
      <c r="AF56" t="str">
        <f t="shared" si="0"/>
        <v>Christian Braun</v>
      </c>
    </row>
    <row r="57" spans="1:32" ht="12.75" x14ac:dyDescent="0.2">
      <c r="A57" s="36">
        <v>56</v>
      </c>
      <c r="B57" s="50" t="s">
        <v>421</v>
      </c>
      <c r="C57" s="50" t="s">
        <v>387</v>
      </c>
      <c r="D57" s="36">
        <v>26</v>
      </c>
      <c r="E57" s="50" t="s">
        <v>64</v>
      </c>
      <c r="F57" s="36">
        <v>39</v>
      </c>
      <c r="G57" s="36">
        <v>39</v>
      </c>
      <c r="H57" s="36">
        <v>36.200000000000003</v>
      </c>
      <c r="I57" s="36">
        <v>5.7</v>
      </c>
      <c r="J57" s="36">
        <v>12.6</v>
      </c>
      <c r="K57" s="36">
        <v>0.45400000000000001</v>
      </c>
      <c r="L57" s="36">
        <v>1.8</v>
      </c>
      <c r="M57" s="36">
        <v>4.5999999999999996</v>
      </c>
      <c r="N57" s="36">
        <v>0.39400000000000002</v>
      </c>
      <c r="O57" s="36">
        <v>3.9</v>
      </c>
      <c r="P57" s="36">
        <v>8</v>
      </c>
      <c r="Q57" s="36">
        <v>0.48899999999999999</v>
      </c>
      <c r="R57" s="36">
        <v>0.52600000000000002</v>
      </c>
      <c r="S57" s="36">
        <v>2.2000000000000002</v>
      </c>
      <c r="T57" s="36">
        <v>2.5</v>
      </c>
      <c r="U57" s="36">
        <v>0.88500000000000001</v>
      </c>
      <c r="V57" s="36">
        <v>1</v>
      </c>
      <c r="W57" s="36">
        <v>3.5</v>
      </c>
      <c r="X57" s="36">
        <v>4.5</v>
      </c>
      <c r="Y57" s="36">
        <v>3.1</v>
      </c>
      <c r="Z57" s="36">
        <v>1.1000000000000001</v>
      </c>
      <c r="AA57" s="36">
        <v>0.9</v>
      </c>
      <c r="AB57" s="36">
        <v>1.2</v>
      </c>
      <c r="AC57" s="36">
        <v>2.2999999999999998</v>
      </c>
      <c r="AD57" s="36">
        <v>15.4</v>
      </c>
      <c r="AF57" t="str">
        <f t="shared" si="0"/>
        <v>Mikal Bridges</v>
      </c>
    </row>
    <row r="58" spans="1:32" ht="12.75" x14ac:dyDescent="0.2">
      <c r="A58" s="36">
        <v>57</v>
      </c>
      <c r="B58" s="50" t="s">
        <v>422</v>
      </c>
      <c r="C58" s="50" t="s">
        <v>387</v>
      </c>
      <c r="D58" s="36">
        <v>24</v>
      </c>
      <c r="E58" s="50" t="s">
        <v>89</v>
      </c>
      <c r="F58" s="36">
        <v>34</v>
      </c>
      <c r="G58" s="36">
        <v>0</v>
      </c>
      <c r="H58" s="36">
        <v>15.6</v>
      </c>
      <c r="I58" s="36">
        <v>1.8</v>
      </c>
      <c r="J58" s="36">
        <v>4.3</v>
      </c>
      <c r="K58" s="36">
        <v>0.42099999999999999</v>
      </c>
      <c r="L58" s="36">
        <v>0.9</v>
      </c>
      <c r="M58" s="36">
        <v>2.4</v>
      </c>
      <c r="N58" s="36">
        <v>0.36299999999999999</v>
      </c>
      <c r="O58" s="36">
        <v>0.9</v>
      </c>
      <c r="P58" s="36">
        <v>1.9</v>
      </c>
      <c r="Q58" s="36">
        <v>0.49199999999999999</v>
      </c>
      <c r="R58" s="36">
        <v>0.52100000000000002</v>
      </c>
      <c r="S58" s="36">
        <v>1.5</v>
      </c>
      <c r="T58" s="36">
        <v>2.2000000000000002</v>
      </c>
      <c r="U58" s="36">
        <v>0.66700000000000004</v>
      </c>
      <c r="V58" s="36">
        <v>0.7</v>
      </c>
      <c r="W58" s="36">
        <v>2.2999999999999998</v>
      </c>
      <c r="X58" s="36">
        <v>3</v>
      </c>
      <c r="Y58" s="36">
        <v>0.5</v>
      </c>
      <c r="Z58" s="36">
        <v>0.6</v>
      </c>
      <c r="AA58" s="36">
        <v>0.2</v>
      </c>
      <c r="AB58" s="36">
        <v>0.5</v>
      </c>
      <c r="AC58" s="36">
        <v>1.2</v>
      </c>
      <c r="AD58" s="36">
        <v>5.9</v>
      </c>
      <c r="AF58" t="str">
        <f t="shared" si="0"/>
        <v>Oshae Brissett</v>
      </c>
    </row>
    <row r="59" spans="1:32" ht="12.75" x14ac:dyDescent="0.2">
      <c r="A59" s="36">
        <v>58</v>
      </c>
      <c r="B59" s="50" t="s">
        <v>39</v>
      </c>
      <c r="C59" s="50" t="s">
        <v>383</v>
      </c>
      <c r="D59" s="36">
        <v>30</v>
      </c>
      <c r="E59" s="50" t="s">
        <v>33</v>
      </c>
      <c r="F59" s="36">
        <v>32</v>
      </c>
      <c r="G59" s="36">
        <v>0</v>
      </c>
      <c r="H59" s="36">
        <v>23.4</v>
      </c>
      <c r="I59" s="36">
        <v>4.5</v>
      </c>
      <c r="J59" s="36">
        <v>9.6999999999999993</v>
      </c>
      <c r="K59" s="36">
        <v>0.46600000000000003</v>
      </c>
      <c r="L59" s="36">
        <v>1.7</v>
      </c>
      <c r="M59" s="36">
        <v>3.9</v>
      </c>
      <c r="N59" s="36">
        <v>0.42099999999999999</v>
      </c>
      <c r="O59" s="36">
        <v>2.8</v>
      </c>
      <c r="P59" s="36">
        <v>5.7</v>
      </c>
      <c r="Q59" s="36">
        <v>0.497</v>
      </c>
      <c r="R59" s="36">
        <v>0.55200000000000005</v>
      </c>
      <c r="S59" s="36">
        <v>2.5</v>
      </c>
      <c r="T59" s="36">
        <v>2.8</v>
      </c>
      <c r="U59" s="36">
        <v>0.878</v>
      </c>
      <c r="V59" s="36">
        <v>0.8</v>
      </c>
      <c r="W59" s="36">
        <v>3.3</v>
      </c>
      <c r="X59" s="36">
        <v>4.2</v>
      </c>
      <c r="Y59" s="36">
        <v>3.8</v>
      </c>
      <c r="Z59" s="36">
        <v>0.6</v>
      </c>
      <c r="AA59" s="36">
        <v>0.3</v>
      </c>
      <c r="AB59" s="36">
        <v>1.7</v>
      </c>
      <c r="AC59" s="36">
        <v>1.4</v>
      </c>
      <c r="AD59" s="36">
        <v>13.1</v>
      </c>
      <c r="AF59" t="str">
        <f t="shared" si="0"/>
        <v>Malcolm Brogdon</v>
      </c>
    </row>
    <row r="60" spans="1:32" ht="12.75" x14ac:dyDescent="0.2">
      <c r="A60" s="36">
        <v>59</v>
      </c>
      <c r="B60" s="50" t="s">
        <v>330</v>
      </c>
      <c r="C60" s="50" t="s">
        <v>378</v>
      </c>
      <c r="D60" s="36">
        <v>27</v>
      </c>
      <c r="E60" s="50" t="s">
        <v>22</v>
      </c>
      <c r="F60" s="36">
        <v>34</v>
      </c>
      <c r="G60" s="36">
        <v>34</v>
      </c>
      <c r="H60" s="36">
        <v>30.6</v>
      </c>
      <c r="I60" s="36">
        <v>6.4</v>
      </c>
      <c r="J60" s="36">
        <v>15.5</v>
      </c>
      <c r="K60" s="36">
        <v>0.41399999999999998</v>
      </c>
      <c r="L60" s="36">
        <v>2.2000000000000002</v>
      </c>
      <c r="M60" s="36">
        <v>6.3</v>
      </c>
      <c r="N60" s="36">
        <v>0.34599999999999997</v>
      </c>
      <c r="O60" s="36">
        <v>4.2</v>
      </c>
      <c r="P60" s="36">
        <v>9.1999999999999993</v>
      </c>
      <c r="Q60" s="36">
        <v>0.46</v>
      </c>
      <c r="R60" s="36">
        <v>0.48399999999999999</v>
      </c>
      <c r="S60" s="36">
        <v>2.2999999999999998</v>
      </c>
      <c r="T60" s="36">
        <v>2.8</v>
      </c>
      <c r="U60" s="36">
        <v>0.80200000000000005</v>
      </c>
      <c r="V60" s="36">
        <v>0.7</v>
      </c>
      <c r="W60" s="36">
        <v>2.7</v>
      </c>
      <c r="X60" s="36">
        <v>3.4</v>
      </c>
      <c r="Y60" s="36">
        <v>2.7</v>
      </c>
      <c r="Z60" s="36">
        <v>0.8</v>
      </c>
      <c r="AA60" s="36">
        <v>0.2</v>
      </c>
      <c r="AB60" s="36">
        <v>1.8</v>
      </c>
      <c r="AC60" s="36">
        <v>3.3</v>
      </c>
      <c r="AD60" s="36">
        <v>17.3</v>
      </c>
      <c r="AF60" t="str">
        <f t="shared" si="0"/>
        <v>Dillon Brooks</v>
      </c>
    </row>
    <row r="61" spans="1:32" ht="12.75" x14ac:dyDescent="0.2">
      <c r="A61" s="36">
        <v>60</v>
      </c>
      <c r="B61" s="50" t="s">
        <v>423</v>
      </c>
      <c r="C61" s="50" t="s">
        <v>383</v>
      </c>
      <c r="D61" s="36">
        <v>26</v>
      </c>
      <c r="E61" s="50" t="s">
        <v>25</v>
      </c>
      <c r="F61" s="36">
        <v>36</v>
      </c>
      <c r="G61" s="36">
        <v>19</v>
      </c>
      <c r="H61" s="36">
        <v>29.2</v>
      </c>
      <c r="I61" s="36">
        <v>4.4000000000000004</v>
      </c>
      <c r="J61" s="36">
        <v>8.8000000000000007</v>
      </c>
      <c r="K61" s="36">
        <v>0.497</v>
      </c>
      <c r="L61" s="36">
        <v>1.3</v>
      </c>
      <c r="M61" s="36">
        <v>3.2</v>
      </c>
      <c r="N61" s="36">
        <v>0.40500000000000003</v>
      </c>
      <c r="O61" s="36">
        <v>3.1</v>
      </c>
      <c r="P61" s="36">
        <v>5.6</v>
      </c>
      <c r="Q61" s="36">
        <v>0.55000000000000004</v>
      </c>
      <c r="R61" s="36">
        <v>0.57099999999999995</v>
      </c>
      <c r="S61" s="36">
        <v>1</v>
      </c>
      <c r="T61" s="36">
        <v>1.2</v>
      </c>
      <c r="U61" s="36">
        <v>0.79500000000000004</v>
      </c>
      <c r="V61" s="36">
        <v>0.8</v>
      </c>
      <c r="W61" s="36">
        <v>3.3</v>
      </c>
      <c r="X61" s="36">
        <v>4.0999999999999996</v>
      </c>
      <c r="Y61" s="36">
        <v>3.9</v>
      </c>
      <c r="Z61" s="36">
        <v>0.9</v>
      </c>
      <c r="AA61" s="36">
        <v>0.6</v>
      </c>
      <c r="AB61" s="36">
        <v>1.6</v>
      </c>
      <c r="AC61" s="36">
        <v>2.5</v>
      </c>
      <c r="AD61" s="36">
        <v>11.1</v>
      </c>
      <c r="AF61" t="str">
        <f t="shared" si="0"/>
        <v>Bruce Brown</v>
      </c>
    </row>
    <row r="62" spans="1:32" ht="12.75" x14ac:dyDescent="0.2">
      <c r="A62" s="36">
        <v>61</v>
      </c>
      <c r="B62" s="50" t="s">
        <v>424</v>
      </c>
      <c r="C62" s="50" t="s">
        <v>374</v>
      </c>
      <c r="D62" s="36">
        <v>21</v>
      </c>
      <c r="E62" s="50" t="s">
        <v>88</v>
      </c>
      <c r="F62" s="36">
        <v>11</v>
      </c>
      <c r="G62" s="36">
        <v>0</v>
      </c>
      <c r="H62" s="36">
        <v>6.5</v>
      </c>
      <c r="I62" s="36">
        <v>0.8</v>
      </c>
      <c r="J62" s="36">
        <v>1.9</v>
      </c>
      <c r="K62" s="36">
        <v>0.42899999999999999</v>
      </c>
      <c r="L62" s="36">
        <v>0.1</v>
      </c>
      <c r="M62" s="36">
        <v>0.5</v>
      </c>
      <c r="N62" s="36">
        <v>0.16700000000000001</v>
      </c>
      <c r="O62" s="36">
        <v>0.7</v>
      </c>
      <c r="P62" s="36">
        <v>1.4</v>
      </c>
      <c r="Q62" s="36">
        <v>0.53300000000000003</v>
      </c>
      <c r="R62" s="36">
        <v>0.45200000000000001</v>
      </c>
      <c r="S62" s="36">
        <v>0.5</v>
      </c>
      <c r="T62" s="36">
        <v>1.1000000000000001</v>
      </c>
      <c r="U62" s="36">
        <v>0.41699999999999998</v>
      </c>
      <c r="V62" s="36">
        <v>0.2</v>
      </c>
      <c r="W62" s="36">
        <v>0.9</v>
      </c>
      <c r="X62" s="36">
        <v>1.1000000000000001</v>
      </c>
      <c r="Y62" s="36">
        <v>0</v>
      </c>
      <c r="Z62" s="36">
        <v>0.4</v>
      </c>
      <c r="AA62" s="36">
        <v>0.5</v>
      </c>
      <c r="AB62" s="36">
        <v>0.5</v>
      </c>
      <c r="AC62" s="36">
        <v>0.8</v>
      </c>
      <c r="AD62" s="36">
        <v>2.2000000000000002</v>
      </c>
      <c r="AF62" t="str">
        <f t="shared" si="0"/>
        <v>Greg Brown III</v>
      </c>
    </row>
    <row r="63" spans="1:32" ht="12.75" x14ac:dyDescent="0.2">
      <c r="A63" s="36">
        <v>62</v>
      </c>
      <c r="B63" s="50" t="s">
        <v>42</v>
      </c>
      <c r="C63" s="50" t="s">
        <v>387</v>
      </c>
      <c r="D63" s="36">
        <v>26</v>
      </c>
      <c r="E63" s="50" t="s">
        <v>33</v>
      </c>
      <c r="F63" s="36">
        <v>36</v>
      </c>
      <c r="G63" s="36">
        <v>36</v>
      </c>
      <c r="H63" s="36">
        <v>35.4</v>
      </c>
      <c r="I63" s="36">
        <v>10.199999999999999</v>
      </c>
      <c r="J63" s="36">
        <v>20.5</v>
      </c>
      <c r="K63" s="36">
        <v>0.498</v>
      </c>
      <c r="L63" s="36">
        <v>2.5</v>
      </c>
      <c r="M63" s="36">
        <v>7.6</v>
      </c>
      <c r="N63" s="36">
        <v>0.33500000000000002</v>
      </c>
      <c r="O63" s="36">
        <v>7.7</v>
      </c>
      <c r="P63" s="36">
        <v>12.9</v>
      </c>
      <c r="Q63" s="36">
        <v>0.59399999999999997</v>
      </c>
      <c r="R63" s="36">
        <v>0.56000000000000005</v>
      </c>
      <c r="S63" s="36">
        <v>4.3</v>
      </c>
      <c r="T63" s="36">
        <v>5.4</v>
      </c>
      <c r="U63" s="36">
        <v>0.79300000000000004</v>
      </c>
      <c r="V63" s="36">
        <v>1.2</v>
      </c>
      <c r="W63" s="36">
        <v>5.9</v>
      </c>
      <c r="X63" s="36">
        <v>7.1</v>
      </c>
      <c r="Y63" s="36">
        <v>3.3</v>
      </c>
      <c r="Z63" s="36">
        <v>1.1000000000000001</v>
      </c>
      <c r="AA63" s="36">
        <v>0.4</v>
      </c>
      <c r="AB63" s="36">
        <v>3</v>
      </c>
      <c r="AC63" s="36">
        <v>2.8</v>
      </c>
      <c r="AD63" s="36">
        <v>27.2</v>
      </c>
      <c r="AF63" t="str">
        <f t="shared" si="0"/>
        <v>Jaylen Brown</v>
      </c>
    </row>
    <row r="64" spans="1:32" ht="12.75" x14ac:dyDescent="0.2">
      <c r="A64" s="36">
        <v>63</v>
      </c>
      <c r="B64" s="50" t="s">
        <v>1639</v>
      </c>
      <c r="C64" s="50" t="s">
        <v>378</v>
      </c>
      <c r="D64" s="36">
        <v>19</v>
      </c>
      <c r="E64" s="50" t="s">
        <v>89</v>
      </c>
      <c r="F64" s="36">
        <v>6</v>
      </c>
      <c r="G64" s="36">
        <v>0</v>
      </c>
      <c r="H64" s="36">
        <v>6.7</v>
      </c>
      <c r="I64" s="36">
        <v>0.7</v>
      </c>
      <c r="J64" s="36">
        <v>1.2</v>
      </c>
      <c r="K64" s="36">
        <v>0.57099999999999995</v>
      </c>
      <c r="L64" s="36">
        <v>0</v>
      </c>
      <c r="M64" s="36">
        <v>0.2</v>
      </c>
      <c r="N64" s="36">
        <v>0</v>
      </c>
      <c r="O64" s="36">
        <v>0.7</v>
      </c>
      <c r="P64" s="36">
        <v>1</v>
      </c>
      <c r="Q64" s="36">
        <v>0.66700000000000004</v>
      </c>
      <c r="R64" s="36">
        <v>0.57099999999999995</v>
      </c>
      <c r="S64" s="36">
        <v>0.2</v>
      </c>
      <c r="T64" s="36">
        <v>0.3</v>
      </c>
      <c r="U64" s="36">
        <v>0.5</v>
      </c>
      <c r="V64" s="36">
        <v>0.3</v>
      </c>
      <c r="W64" s="36">
        <v>0.7</v>
      </c>
      <c r="X64" s="36">
        <v>1</v>
      </c>
      <c r="Y64" s="36">
        <v>0.5</v>
      </c>
      <c r="Z64" s="36">
        <v>0.7</v>
      </c>
      <c r="AA64" s="36">
        <v>0</v>
      </c>
      <c r="AB64" s="36">
        <v>0.3</v>
      </c>
      <c r="AC64" s="36">
        <v>1.5</v>
      </c>
      <c r="AD64" s="36">
        <v>1.5</v>
      </c>
      <c r="AF64" t="str">
        <f t="shared" si="0"/>
        <v>Kendall Brown</v>
      </c>
    </row>
    <row r="65" spans="1:32" ht="12.75" x14ac:dyDescent="0.2">
      <c r="A65" s="36">
        <v>64</v>
      </c>
      <c r="B65" s="50" t="s">
        <v>425</v>
      </c>
      <c r="C65" s="50" t="s">
        <v>376</v>
      </c>
      <c r="D65" s="36">
        <v>23</v>
      </c>
      <c r="E65" s="50" t="s">
        <v>65</v>
      </c>
      <c r="F65" s="36">
        <v>26</v>
      </c>
      <c r="G65" s="36">
        <v>1</v>
      </c>
      <c r="H65" s="36">
        <v>6.5</v>
      </c>
      <c r="I65" s="36">
        <v>1.3</v>
      </c>
      <c r="J65" s="36">
        <v>2.2000000000000002</v>
      </c>
      <c r="K65" s="36">
        <v>0.625</v>
      </c>
      <c r="L65" s="36">
        <v>0</v>
      </c>
      <c r="M65" s="36">
        <v>0</v>
      </c>
      <c r="N65" s="36"/>
      <c r="O65" s="36">
        <v>1.3</v>
      </c>
      <c r="P65" s="36">
        <v>2.2000000000000002</v>
      </c>
      <c r="Q65" s="36">
        <v>0.625</v>
      </c>
      <c r="R65" s="36">
        <v>0.625</v>
      </c>
      <c r="S65" s="36">
        <v>0.9</v>
      </c>
      <c r="T65" s="36">
        <v>1.8</v>
      </c>
      <c r="U65" s="36">
        <v>0.48899999999999999</v>
      </c>
      <c r="V65" s="36">
        <v>1.2</v>
      </c>
      <c r="W65" s="36">
        <v>1.7</v>
      </c>
      <c r="X65" s="36">
        <v>2.9</v>
      </c>
      <c r="Y65" s="36">
        <v>0.1</v>
      </c>
      <c r="Z65" s="36">
        <v>0.1</v>
      </c>
      <c r="AA65" s="36">
        <v>0.4</v>
      </c>
      <c r="AB65" s="36">
        <v>0.3</v>
      </c>
      <c r="AC65" s="36">
        <v>0.9</v>
      </c>
      <c r="AD65" s="36">
        <v>3.6</v>
      </c>
      <c r="AF65" t="str">
        <f t="shared" si="0"/>
        <v>Moses Brown</v>
      </c>
    </row>
    <row r="66" spans="1:32" ht="12.75" x14ac:dyDescent="0.2">
      <c r="A66" s="36">
        <v>65</v>
      </c>
      <c r="B66" s="50" t="s">
        <v>426</v>
      </c>
      <c r="C66" s="50" t="s">
        <v>387</v>
      </c>
      <c r="D66" s="36">
        <v>23</v>
      </c>
      <c r="E66" s="50" t="s">
        <v>12</v>
      </c>
      <c r="F66" s="36">
        <v>35</v>
      </c>
      <c r="G66" s="36">
        <v>18</v>
      </c>
      <c r="H66" s="36">
        <v>22.4</v>
      </c>
      <c r="I66" s="36">
        <v>2.5</v>
      </c>
      <c r="J66" s="36">
        <v>5.6</v>
      </c>
      <c r="K66" s="36">
        <v>0.439</v>
      </c>
      <c r="L66" s="36">
        <v>1.1000000000000001</v>
      </c>
      <c r="M66" s="36">
        <v>3</v>
      </c>
      <c r="N66" s="36">
        <v>0.35799999999999998</v>
      </c>
      <c r="O66" s="36">
        <v>1.4</v>
      </c>
      <c r="P66" s="36">
        <v>2.6</v>
      </c>
      <c r="Q66" s="36">
        <v>0.53300000000000003</v>
      </c>
      <c r="R66" s="36">
        <v>0.53600000000000003</v>
      </c>
      <c r="S66" s="36">
        <v>0.5</v>
      </c>
      <c r="T66" s="36">
        <v>0.5</v>
      </c>
      <c r="U66" s="36">
        <v>1</v>
      </c>
      <c r="V66" s="36">
        <v>0.8</v>
      </c>
      <c r="W66" s="36">
        <v>3.1</v>
      </c>
      <c r="X66" s="36">
        <v>3.9</v>
      </c>
      <c r="Y66" s="36">
        <v>0.7</v>
      </c>
      <c r="Z66" s="36">
        <v>0.7</v>
      </c>
      <c r="AA66" s="36">
        <v>0.1</v>
      </c>
      <c r="AB66" s="36">
        <v>0.8</v>
      </c>
      <c r="AC66" s="36">
        <v>1.3</v>
      </c>
      <c r="AD66" s="36">
        <v>6.5</v>
      </c>
      <c r="AF66" t="str">
        <f t="shared" si="0"/>
        <v>Troy Brown</v>
      </c>
    </row>
    <row r="67" spans="1:32" ht="12.75" x14ac:dyDescent="0.2">
      <c r="A67" s="36">
        <v>66</v>
      </c>
      <c r="B67" s="50" t="s">
        <v>427</v>
      </c>
      <c r="C67" s="50" t="s">
        <v>383</v>
      </c>
      <c r="D67" s="36">
        <v>26</v>
      </c>
      <c r="E67" s="50" t="s">
        <v>70</v>
      </c>
      <c r="F67" s="36">
        <v>36</v>
      </c>
      <c r="G67" s="36">
        <v>35</v>
      </c>
      <c r="H67" s="36">
        <v>32.9</v>
      </c>
      <c r="I67" s="36">
        <v>7.6</v>
      </c>
      <c r="J67" s="36">
        <v>16.2</v>
      </c>
      <c r="K67" s="36">
        <v>0.46700000000000003</v>
      </c>
      <c r="L67" s="36">
        <v>1.6</v>
      </c>
      <c r="M67" s="36">
        <v>4.2</v>
      </c>
      <c r="N67" s="36">
        <v>0.375</v>
      </c>
      <c r="O67" s="36">
        <v>6</v>
      </c>
      <c r="P67" s="36">
        <v>11.9</v>
      </c>
      <c r="Q67" s="36">
        <v>0.5</v>
      </c>
      <c r="R67" s="36">
        <v>0.51600000000000001</v>
      </c>
      <c r="S67" s="36">
        <v>4.0999999999999996</v>
      </c>
      <c r="T67" s="36">
        <v>4.9000000000000004</v>
      </c>
      <c r="U67" s="36">
        <v>0.84099999999999997</v>
      </c>
      <c r="V67" s="36">
        <v>0.4</v>
      </c>
      <c r="W67" s="36">
        <v>2.9</v>
      </c>
      <c r="X67" s="36">
        <v>3.3</v>
      </c>
      <c r="Y67" s="36">
        <v>6.5</v>
      </c>
      <c r="Z67" s="36">
        <v>1</v>
      </c>
      <c r="AA67" s="36">
        <v>0.1</v>
      </c>
      <c r="AB67" s="36">
        <v>2.1</v>
      </c>
      <c r="AC67" s="36">
        <v>2.2999999999999998</v>
      </c>
      <c r="AD67" s="36">
        <v>20.8</v>
      </c>
      <c r="AF67" t="str">
        <f t="shared" ref="AF67:AF130" si="1">IF(B67="Luka Dončić","Luka Doncic",IF(B67="Wendell Carter Jr.","Wendell Carter",IF(B67="Vlatko Čančar","Vlatko Cancar",IF(B67="Troy Brown Jr.","Troy Brown",IF(B67="Bojan Bogdanović","Bojan Bogdanovic",IF(B67="Nic Claxton","Nic Claxton",IF(B67="Kristaps Porziņģis","Kristaps Porzingis",IF(B67="Kelly Oubre Jr.","Kelly Oubre Jr",IF(B67="P.J. Washington","P.J Washington",IF(B67="P.J. Tucker","P.J Tucker",IF(B67="Jabari Smith Jr.","Jabari Smith",IF(B67="Alperen Şengün","Alperen Sengun",IF(B67="Nikola Vučević","Nikola Vucevic",IF(B67="Jusuf Nurkić","Jusuf Nurkic",IF(B67="Nikola Jokić","Nikola Jokic",IF(B67="Lonnie Walker IV","Lonnie Walker",IF(B67="Trey Murphy III","Trey Murphy",IF(B67="Jonas Valančiūnas","Jonas Valanciunas",IF(B67="Dennis Schröder","Dennis Schroder",IF(B67="Bogdan Bogdanović","Bogdan Bogdanovic",B67))))))))))))))))))))</f>
        <v>Jalen Brunson</v>
      </c>
    </row>
    <row r="68" spans="1:32" ht="12.75" x14ac:dyDescent="0.2">
      <c r="A68" s="36">
        <v>67</v>
      </c>
      <c r="B68" s="50" t="s">
        <v>1617</v>
      </c>
      <c r="C68" s="50" t="s">
        <v>376</v>
      </c>
      <c r="D68" s="36">
        <v>25</v>
      </c>
      <c r="E68" s="50" t="s">
        <v>12</v>
      </c>
      <c r="F68" s="36">
        <v>24</v>
      </c>
      <c r="G68" s="36">
        <v>12</v>
      </c>
      <c r="H68" s="36">
        <v>21.1</v>
      </c>
      <c r="I68" s="36">
        <v>4.8</v>
      </c>
      <c r="J68" s="36">
        <v>7.1</v>
      </c>
      <c r="K68" s="36">
        <v>0.67300000000000004</v>
      </c>
      <c r="L68" s="36">
        <v>0.5</v>
      </c>
      <c r="M68" s="36">
        <v>1.2</v>
      </c>
      <c r="N68" s="36">
        <v>0.46400000000000002</v>
      </c>
      <c r="O68" s="36">
        <v>4.3</v>
      </c>
      <c r="P68" s="36">
        <v>6</v>
      </c>
      <c r="Q68" s="36">
        <v>0.71299999999999997</v>
      </c>
      <c r="R68" s="36">
        <v>0.71099999999999997</v>
      </c>
      <c r="S68" s="36">
        <v>1.8</v>
      </c>
      <c r="T68" s="36">
        <v>2.6</v>
      </c>
      <c r="U68" s="36">
        <v>0.71</v>
      </c>
      <c r="V68" s="36">
        <v>1.6</v>
      </c>
      <c r="W68" s="36">
        <v>5</v>
      </c>
      <c r="X68" s="36">
        <v>6.6</v>
      </c>
      <c r="Y68" s="36">
        <v>1</v>
      </c>
      <c r="Z68" s="36">
        <v>0.4</v>
      </c>
      <c r="AA68" s="36">
        <v>0.5</v>
      </c>
      <c r="AB68" s="36">
        <v>0.9</v>
      </c>
      <c r="AC68" s="36">
        <v>2</v>
      </c>
      <c r="AD68" s="36">
        <v>12</v>
      </c>
      <c r="AF68" t="str">
        <f t="shared" si="1"/>
        <v>Thomas Bryant</v>
      </c>
    </row>
    <row r="69" spans="1:32" ht="12.75" x14ac:dyDescent="0.2">
      <c r="A69" s="36">
        <v>68</v>
      </c>
      <c r="B69" s="50" t="s">
        <v>336</v>
      </c>
      <c r="C69" s="50" t="s">
        <v>387</v>
      </c>
      <c r="D69" s="36">
        <v>31</v>
      </c>
      <c r="E69" s="50" t="s">
        <v>96</v>
      </c>
      <c r="F69" s="36">
        <v>36</v>
      </c>
      <c r="G69" s="36">
        <v>25</v>
      </c>
      <c r="H69" s="36">
        <v>28.7</v>
      </c>
      <c r="I69" s="36">
        <v>1.8</v>
      </c>
      <c r="J69" s="36">
        <v>5.2</v>
      </c>
      <c r="K69" s="36">
        <v>0.34899999999999998</v>
      </c>
      <c r="L69" s="36">
        <v>1.4</v>
      </c>
      <c r="M69" s="36">
        <v>4.3</v>
      </c>
      <c r="N69" s="36">
        <v>0.316</v>
      </c>
      <c r="O69" s="36">
        <v>0.4</v>
      </c>
      <c r="P69" s="36">
        <v>0.9</v>
      </c>
      <c r="Q69" s="36">
        <v>0.51600000000000001</v>
      </c>
      <c r="R69" s="36">
        <v>0.48099999999999998</v>
      </c>
      <c r="S69" s="36">
        <v>0.4</v>
      </c>
      <c r="T69" s="36">
        <v>0.6</v>
      </c>
      <c r="U69" s="36">
        <v>0.71399999999999997</v>
      </c>
      <c r="V69" s="36">
        <v>0.4</v>
      </c>
      <c r="W69" s="36">
        <v>3</v>
      </c>
      <c r="X69" s="36">
        <v>3.4</v>
      </c>
      <c r="Y69" s="36">
        <v>1.1000000000000001</v>
      </c>
      <c r="Z69" s="36">
        <v>0.7</v>
      </c>
      <c r="AA69" s="36">
        <v>0.2</v>
      </c>
      <c r="AB69" s="36">
        <v>0.4</v>
      </c>
      <c r="AC69" s="36">
        <v>2.2000000000000002</v>
      </c>
      <c r="AD69" s="36">
        <v>5.4</v>
      </c>
      <c r="AF69" t="str">
        <f t="shared" si="1"/>
        <v>Reggie Bullock</v>
      </c>
    </row>
    <row r="70" spans="1:32" ht="12.75" x14ac:dyDescent="0.2">
      <c r="A70" s="36">
        <v>69</v>
      </c>
      <c r="B70" s="50" t="s">
        <v>1597</v>
      </c>
      <c r="C70" s="50" t="s">
        <v>378</v>
      </c>
      <c r="D70" s="36">
        <v>31</v>
      </c>
      <c r="E70" s="50" t="s">
        <v>87</v>
      </c>
      <c r="F70" s="36">
        <v>28</v>
      </c>
      <c r="G70" s="36">
        <v>0</v>
      </c>
      <c r="H70" s="36">
        <v>22</v>
      </c>
      <c r="I70" s="36">
        <v>4.3</v>
      </c>
      <c r="J70" s="36">
        <v>9.3000000000000007</v>
      </c>
      <c r="K70" s="36">
        <v>0.46500000000000002</v>
      </c>
      <c r="L70" s="36">
        <v>2</v>
      </c>
      <c r="M70" s="36">
        <v>4.5</v>
      </c>
      <c r="N70" s="36">
        <v>0.45200000000000001</v>
      </c>
      <c r="O70" s="36">
        <v>2.2999999999999998</v>
      </c>
      <c r="P70" s="36">
        <v>4.8</v>
      </c>
      <c r="Q70" s="36">
        <v>0.47799999999999998</v>
      </c>
      <c r="R70" s="36">
        <v>0.57499999999999996</v>
      </c>
      <c r="S70" s="36">
        <v>3.5</v>
      </c>
      <c r="T70" s="36">
        <v>4.5</v>
      </c>
      <c r="U70" s="36">
        <v>0.79200000000000004</v>
      </c>
      <c r="V70" s="36">
        <v>0.3</v>
      </c>
      <c r="W70" s="36">
        <v>2.7</v>
      </c>
      <c r="X70" s="36">
        <v>3</v>
      </c>
      <c r="Y70" s="36">
        <v>2.1</v>
      </c>
      <c r="Z70" s="36">
        <v>0.8</v>
      </c>
      <c r="AA70" s="36">
        <v>0.1</v>
      </c>
      <c r="AB70" s="36">
        <v>1.1000000000000001</v>
      </c>
      <c r="AC70" s="36">
        <v>2.2000000000000002</v>
      </c>
      <c r="AD70" s="36">
        <v>14.2</v>
      </c>
      <c r="AF70" t="str">
        <f t="shared" si="1"/>
        <v>Alec Burks</v>
      </c>
    </row>
    <row r="71" spans="1:32" ht="12.75" x14ac:dyDescent="0.2">
      <c r="A71" s="36">
        <v>70</v>
      </c>
      <c r="B71" s="50" t="s">
        <v>28</v>
      </c>
      <c r="C71" s="50" t="s">
        <v>387</v>
      </c>
      <c r="D71" s="36">
        <v>33</v>
      </c>
      <c r="E71" s="50" t="s">
        <v>8</v>
      </c>
      <c r="F71" s="36">
        <v>25</v>
      </c>
      <c r="G71" s="36">
        <v>25</v>
      </c>
      <c r="H71" s="36">
        <v>34.799999999999997</v>
      </c>
      <c r="I71" s="36">
        <v>7.3</v>
      </c>
      <c r="J71" s="36">
        <v>14.1</v>
      </c>
      <c r="K71" s="36">
        <v>0.52</v>
      </c>
      <c r="L71" s="36">
        <v>0.7</v>
      </c>
      <c r="M71" s="36">
        <v>2.2000000000000002</v>
      </c>
      <c r="N71" s="36">
        <v>0.33300000000000002</v>
      </c>
      <c r="O71" s="36">
        <v>6.6</v>
      </c>
      <c r="P71" s="36">
        <v>11.9</v>
      </c>
      <c r="Q71" s="36">
        <v>0.55400000000000005</v>
      </c>
      <c r="R71" s="36">
        <v>0.54500000000000004</v>
      </c>
      <c r="S71" s="36">
        <v>6.1</v>
      </c>
      <c r="T71" s="36">
        <v>7.5</v>
      </c>
      <c r="U71" s="36">
        <v>0.81799999999999995</v>
      </c>
      <c r="V71" s="36">
        <v>2</v>
      </c>
      <c r="W71" s="36">
        <v>4.4000000000000004</v>
      </c>
      <c r="X71" s="36">
        <v>6.4</v>
      </c>
      <c r="Y71" s="36">
        <v>5.7</v>
      </c>
      <c r="Z71" s="36">
        <v>2.2000000000000002</v>
      </c>
      <c r="AA71" s="36">
        <v>0.3</v>
      </c>
      <c r="AB71" s="36">
        <v>1.7</v>
      </c>
      <c r="AC71" s="36">
        <v>1.4</v>
      </c>
      <c r="AD71" s="36">
        <v>21.5</v>
      </c>
      <c r="AF71" t="str">
        <f t="shared" si="1"/>
        <v>Jimmy Butler</v>
      </c>
    </row>
    <row r="72" spans="1:32" ht="12.75" x14ac:dyDescent="0.2">
      <c r="A72" s="36">
        <v>71</v>
      </c>
      <c r="B72" s="50" t="s">
        <v>1062</v>
      </c>
      <c r="C72" s="50" t="s">
        <v>376</v>
      </c>
      <c r="D72" s="36">
        <v>20</v>
      </c>
      <c r="E72" s="50" t="s">
        <v>88</v>
      </c>
      <c r="F72" s="36">
        <v>4</v>
      </c>
      <c r="G72" s="36">
        <v>0</v>
      </c>
      <c r="H72" s="36">
        <v>3.8</v>
      </c>
      <c r="I72" s="36">
        <v>0.3</v>
      </c>
      <c r="J72" s="36">
        <v>0.8</v>
      </c>
      <c r="K72" s="36">
        <v>0.33300000000000002</v>
      </c>
      <c r="L72" s="36">
        <v>0</v>
      </c>
      <c r="M72" s="36">
        <v>0.5</v>
      </c>
      <c r="N72" s="36">
        <v>0</v>
      </c>
      <c r="O72" s="36">
        <v>0.3</v>
      </c>
      <c r="P72" s="36">
        <v>0.3</v>
      </c>
      <c r="Q72" s="36">
        <v>1</v>
      </c>
      <c r="R72" s="36">
        <v>0.33300000000000002</v>
      </c>
      <c r="S72" s="36">
        <v>0</v>
      </c>
      <c r="T72" s="36">
        <v>0</v>
      </c>
      <c r="U72" s="36"/>
      <c r="V72" s="36">
        <v>0.3</v>
      </c>
      <c r="W72" s="36">
        <v>0.3</v>
      </c>
      <c r="X72" s="36">
        <v>0.5</v>
      </c>
      <c r="Y72" s="36">
        <v>0.3</v>
      </c>
      <c r="Z72" s="36">
        <v>0</v>
      </c>
      <c r="AA72" s="36">
        <v>0.3</v>
      </c>
      <c r="AB72" s="36">
        <v>0</v>
      </c>
      <c r="AC72" s="36">
        <v>0</v>
      </c>
      <c r="AD72" s="36">
        <v>0.5</v>
      </c>
      <c r="AF72" t="str">
        <f t="shared" si="1"/>
        <v>John Butler</v>
      </c>
    </row>
    <row r="73" spans="1:32" ht="12.75" x14ac:dyDescent="0.2">
      <c r="A73" s="36">
        <v>72</v>
      </c>
      <c r="B73" s="50" t="s">
        <v>1601</v>
      </c>
      <c r="C73" s="50" t="s">
        <v>387</v>
      </c>
      <c r="D73" s="36">
        <v>23</v>
      </c>
      <c r="E73" s="50" t="s">
        <v>8</v>
      </c>
      <c r="F73" s="36">
        <v>10</v>
      </c>
      <c r="G73" s="36">
        <v>0</v>
      </c>
      <c r="H73" s="36">
        <v>10.5</v>
      </c>
      <c r="I73" s="36">
        <v>1.7</v>
      </c>
      <c r="J73" s="36">
        <v>3.1</v>
      </c>
      <c r="K73" s="36">
        <v>0.54800000000000004</v>
      </c>
      <c r="L73" s="36">
        <v>0.1</v>
      </c>
      <c r="M73" s="36">
        <v>0.6</v>
      </c>
      <c r="N73" s="36">
        <v>0.16700000000000001</v>
      </c>
      <c r="O73" s="36">
        <v>1.6</v>
      </c>
      <c r="P73" s="36">
        <v>2.5</v>
      </c>
      <c r="Q73" s="36">
        <v>0.64</v>
      </c>
      <c r="R73" s="36">
        <v>0.56499999999999995</v>
      </c>
      <c r="S73" s="36">
        <v>0.5</v>
      </c>
      <c r="T73" s="36">
        <v>0.9</v>
      </c>
      <c r="U73" s="36">
        <v>0.55600000000000005</v>
      </c>
      <c r="V73" s="36">
        <v>0.8</v>
      </c>
      <c r="W73" s="36">
        <v>1.4</v>
      </c>
      <c r="X73" s="36">
        <v>2.2000000000000002</v>
      </c>
      <c r="Y73" s="36">
        <v>0.5</v>
      </c>
      <c r="Z73" s="36">
        <v>0.5</v>
      </c>
      <c r="AA73" s="36">
        <v>0</v>
      </c>
      <c r="AB73" s="36">
        <v>0.2</v>
      </c>
      <c r="AC73" s="36">
        <v>1</v>
      </c>
      <c r="AD73" s="36">
        <v>4</v>
      </c>
      <c r="AF73" t="str">
        <f t="shared" si="1"/>
        <v>Jamal Cain</v>
      </c>
    </row>
    <row r="74" spans="1:32" ht="12.75" x14ac:dyDescent="0.2">
      <c r="A74" s="36">
        <v>73</v>
      </c>
      <c r="B74" s="50" t="s">
        <v>428</v>
      </c>
      <c r="C74" s="50" t="s">
        <v>378</v>
      </c>
      <c r="D74" s="36">
        <v>29</v>
      </c>
      <c r="E74" s="50" t="s">
        <v>25</v>
      </c>
      <c r="F74" s="36">
        <v>36</v>
      </c>
      <c r="G74" s="36">
        <v>36</v>
      </c>
      <c r="H74" s="36">
        <v>31.6</v>
      </c>
      <c r="I74" s="36">
        <v>4.0999999999999996</v>
      </c>
      <c r="J74" s="36">
        <v>8.6</v>
      </c>
      <c r="K74" s="36">
        <v>0.47199999999999998</v>
      </c>
      <c r="L74" s="36">
        <v>2.1</v>
      </c>
      <c r="M74" s="36">
        <v>4.4000000000000004</v>
      </c>
      <c r="N74" s="36">
        <v>0.47499999999999998</v>
      </c>
      <c r="O74" s="36">
        <v>2</v>
      </c>
      <c r="P74" s="36">
        <v>4.2</v>
      </c>
      <c r="Q74" s="36">
        <v>0.47</v>
      </c>
      <c r="R74" s="36">
        <v>0.59399999999999997</v>
      </c>
      <c r="S74" s="36">
        <v>1.2</v>
      </c>
      <c r="T74" s="36">
        <v>1.4</v>
      </c>
      <c r="U74" s="36">
        <v>0.82699999999999996</v>
      </c>
      <c r="V74" s="36">
        <v>0.5</v>
      </c>
      <c r="W74" s="36">
        <v>2.6</v>
      </c>
      <c r="X74" s="36">
        <v>3.1</v>
      </c>
      <c r="Y74" s="36">
        <v>2.2000000000000002</v>
      </c>
      <c r="Z74" s="36">
        <v>1.1000000000000001</v>
      </c>
      <c r="AA74" s="36">
        <v>0.3</v>
      </c>
      <c r="AB74" s="36">
        <v>1.2</v>
      </c>
      <c r="AC74" s="36">
        <v>2.2000000000000002</v>
      </c>
      <c r="AD74" s="36">
        <v>11.4</v>
      </c>
      <c r="AF74" t="str">
        <f t="shared" si="1"/>
        <v>Kentavious Caldwell-Pope</v>
      </c>
    </row>
    <row r="75" spans="1:32" ht="12.75" x14ac:dyDescent="0.2">
      <c r="A75" s="36">
        <v>74</v>
      </c>
      <c r="B75" s="50" t="s">
        <v>429</v>
      </c>
      <c r="C75" s="50" t="s">
        <v>383</v>
      </c>
      <c r="D75" s="36">
        <v>31</v>
      </c>
      <c r="E75" s="50" t="s">
        <v>96</v>
      </c>
      <c r="F75" s="36">
        <v>8</v>
      </c>
      <c r="G75" s="36">
        <v>0</v>
      </c>
      <c r="H75" s="36">
        <v>6.5</v>
      </c>
      <c r="I75" s="36">
        <v>0.4</v>
      </c>
      <c r="J75" s="36">
        <v>1.6</v>
      </c>
      <c r="K75" s="36">
        <v>0.23100000000000001</v>
      </c>
      <c r="L75" s="36">
        <v>0.4</v>
      </c>
      <c r="M75" s="36">
        <v>1.4</v>
      </c>
      <c r="N75" s="36">
        <v>0.27300000000000002</v>
      </c>
      <c r="O75" s="36">
        <v>0</v>
      </c>
      <c r="P75" s="36">
        <v>0.3</v>
      </c>
      <c r="Q75" s="36">
        <v>0</v>
      </c>
      <c r="R75" s="36">
        <v>0.34599999999999997</v>
      </c>
      <c r="S75" s="36">
        <v>0.1</v>
      </c>
      <c r="T75" s="36">
        <v>0.3</v>
      </c>
      <c r="U75" s="36">
        <v>0.5</v>
      </c>
      <c r="V75" s="36">
        <v>0</v>
      </c>
      <c r="W75" s="36">
        <v>0.3</v>
      </c>
      <c r="X75" s="36">
        <v>0.3</v>
      </c>
      <c r="Y75" s="36">
        <v>1.1000000000000001</v>
      </c>
      <c r="Z75" s="36">
        <v>0.8</v>
      </c>
      <c r="AA75" s="36">
        <v>0</v>
      </c>
      <c r="AB75" s="36">
        <v>0.4</v>
      </c>
      <c r="AC75" s="36">
        <v>0.4</v>
      </c>
      <c r="AD75" s="36">
        <v>1.3</v>
      </c>
      <c r="AF75" t="str">
        <f t="shared" si="1"/>
        <v>Facundo Campazzo</v>
      </c>
    </row>
    <row r="76" spans="1:32" ht="12.75" x14ac:dyDescent="0.2">
      <c r="A76" s="36">
        <v>75</v>
      </c>
      <c r="B76" s="50" t="s">
        <v>430</v>
      </c>
      <c r="C76" s="50" t="s">
        <v>374</v>
      </c>
      <c r="D76" s="36">
        <v>25</v>
      </c>
      <c r="E76" s="50" t="s">
        <v>25</v>
      </c>
      <c r="F76" s="36">
        <v>26</v>
      </c>
      <c r="G76" s="36">
        <v>0</v>
      </c>
      <c r="H76" s="36">
        <v>12.6</v>
      </c>
      <c r="I76" s="36">
        <v>1.8</v>
      </c>
      <c r="J76" s="36">
        <v>3.4</v>
      </c>
      <c r="K76" s="36">
        <v>0.53400000000000003</v>
      </c>
      <c r="L76" s="36">
        <v>1</v>
      </c>
      <c r="M76" s="36">
        <v>2</v>
      </c>
      <c r="N76" s="36">
        <v>0.51</v>
      </c>
      <c r="O76" s="36">
        <v>0.8</v>
      </c>
      <c r="P76" s="36">
        <v>1.4</v>
      </c>
      <c r="Q76" s="36">
        <v>0.56799999999999995</v>
      </c>
      <c r="R76" s="36">
        <v>0.68200000000000005</v>
      </c>
      <c r="S76" s="36">
        <v>0.3</v>
      </c>
      <c r="T76" s="36">
        <v>0.3</v>
      </c>
      <c r="U76" s="36">
        <v>0.88900000000000001</v>
      </c>
      <c r="V76" s="36">
        <v>0.3</v>
      </c>
      <c r="W76" s="36">
        <v>1.3</v>
      </c>
      <c r="X76" s="36">
        <v>1.6</v>
      </c>
      <c r="Y76" s="36">
        <v>1.1000000000000001</v>
      </c>
      <c r="Z76" s="36">
        <v>0.3</v>
      </c>
      <c r="AA76" s="36">
        <v>0.2</v>
      </c>
      <c r="AB76" s="36">
        <v>0.7</v>
      </c>
      <c r="AC76" s="36">
        <v>1.5</v>
      </c>
      <c r="AD76" s="36">
        <v>4.9000000000000004</v>
      </c>
      <c r="AF76" t="str">
        <f t="shared" si="1"/>
        <v>Vlatko Cancar</v>
      </c>
    </row>
    <row r="77" spans="1:32" ht="12.75" x14ac:dyDescent="0.2">
      <c r="A77" s="36">
        <v>76</v>
      </c>
      <c r="B77" s="50" t="s">
        <v>431</v>
      </c>
      <c r="C77" s="50" t="s">
        <v>376</v>
      </c>
      <c r="D77" s="36">
        <v>28</v>
      </c>
      <c r="E77" s="50" t="s">
        <v>19</v>
      </c>
      <c r="F77" s="36">
        <v>27</v>
      </c>
      <c r="G77" s="36">
        <v>27</v>
      </c>
      <c r="H77" s="36">
        <v>27.5</v>
      </c>
      <c r="I77" s="36">
        <v>5.4</v>
      </c>
      <c r="J77" s="36">
        <v>8.6</v>
      </c>
      <c r="K77" s="36">
        <v>0.63600000000000001</v>
      </c>
      <c r="L77" s="36">
        <v>0</v>
      </c>
      <c r="M77" s="36">
        <v>0</v>
      </c>
      <c r="N77" s="36"/>
      <c r="O77" s="36">
        <v>5.4</v>
      </c>
      <c r="P77" s="36">
        <v>8.6</v>
      </c>
      <c r="Q77" s="36">
        <v>0.63600000000000001</v>
      </c>
      <c r="R77" s="36">
        <v>0.63600000000000001</v>
      </c>
      <c r="S77" s="36">
        <v>1.1000000000000001</v>
      </c>
      <c r="T77" s="36">
        <v>1.9</v>
      </c>
      <c r="U77" s="36">
        <v>0.6</v>
      </c>
      <c r="V77" s="36">
        <v>4.3</v>
      </c>
      <c r="W77" s="36">
        <v>7.6</v>
      </c>
      <c r="X77" s="36">
        <v>11.9</v>
      </c>
      <c r="Y77" s="36">
        <v>0.7</v>
      </c>
      <c r="Z77" s="36">
        <v>0.6</v>
      </c>
      <c r="AA77" s="36">
        <v>1.3</v>
      </c>
      <c r="AB77" s="36">
        <v>1</v>
      </c>
      <c r="AC77" s="36">
        <v>2.4</v>
      </c>
      <c r="AD77" s="36">
        <v>12</v>
      </c>
      <c r="AF77" t="str">
        <f t="shared" si="1"/>
        <v>Clint Capela</v>
      </c>
    </row>
    <row r="78" spans="1:32" ht="12.75" x14ac:dyDescent="0.2">
      <c r="A78" s="36">
        <v>77</v>
      </c>
      <c r="B78" s="50" t="s">
        <v>751</v>
      </c>
      <c r="C78" s="50" t="s">
        <v>376</v>
      </c>
      <c r="D78" s="36">
        <v>21</v>
      </c>
      <c r="E78" s="50" t="s">
        <v>93</v>
      </c>
      <c r="F78" s="36">
        <v>6</v>
      </c>
      <c r="G78" s="36">
        <v>0</v>
      </c>
      <c r="H78" s="36">
        <v>2</v>
      </c>
      <c r="I78" s="36">
        <v>0.2</v>
      </c>
      <c r="J78" s="36">
        <v>0.5</v>
      </c>
      <c r="K78" s="36">
        <v>0.33300000000000002</v>
      </c>
      <c r="L78" s="36">
        <v>0</v>
      </c>
      <c r="M78" s="36">
        <v>0</v>
      </c>
      <c r="N78" s="36"/>
      <c r="O78" s="36">
        <v>0.2</v>
      </c>
      <c r="P78" s="36">
        <v>0.5</v>
      </c>
      <c r="Q78" s="36">
        <v>0.33300000000000002</v>
      </c>
      <c r="R78" s="36">
        <v>0.33300000000000002</v>
      </c>
      <c r="S78" s="36">
        <v>0</v>
      </c>
      <c r="T78" s="36">
        <v>0</v>
      </c>
      <c r="U78" s="36"/>
      <c r="V78" s="36">
        <v>0.2</v>
      </c>
      <c r="W78" s="36">
        <v>0.5</v>
      </c>
      <c r="X78" s="36">
        <v>0.7</v>
      </c>
      <c r="Y78" s="36">
        <v>0.2</v>
      </c>
      <c r="Z78" s="36">
        <v>0.2</v>
      </c>
      <c r="AA78" s="36">
        <v>0.3</v>
      </c>
      <c r="AB78" s="36">
        <v>0.3</v>
      </c>
      <c r="AC78" s="36">
        <v>0.3</v>
      </c>
      <c r="AD78" s="36">
        <v>0.3</v>
      </c>
      <c r="AF78" t="str">
        <f t="shared" si="1"/>
        <v>Vernon Carey Jr.</v>
      </c>
    </row>
    <row r="79" spans="1:32" ht="12.75" x14ac:dyDescent="0.2">
      <c r="A79" s="36">
        <v>78</v>
      </c>
      <c r="B79" s="50" t="s">
        <v>432</v>
      </c>
      <c r="C79" s="50" t="s">
        <v>383</v>
      </c>
      <c r="D79" s="36">
        <v>27</v>
      </c>
      <c r="E79" s="50" t="s">
        <v>18</v>
      </c>
      <c r="F79" s="36">
        <v>38</v>
      </c>
      <c r="G79" s="36">
        <v>29</v>
      </c>
      <c r="H79" s="36">
        <v>25.4</v>
      </c>
      <c r="I79" s="36">
        <v>2.8</v>
      </c>
      <c r="J79" s="36">
        <v>6.8</v>
      </c>
      <c r="K79" s="36">
        <v>0.40699999999999997</v>
      </c>
      <c r="L79" s="36">
        <v>1.3</v>
      </c>
      <c r="M79" s="36">
        <v>3.4</v>
      </c>
      <c r="N79" s="36">
        <v>0.38200000000000001</v>
      </c>
      <c r="O79" s="36">
        <v>1.4</v>
      </c>
      <c r="P79" s="36">
        <v>3.3</v>
      </c>
      <c r="Q79" s="36">
        <v>0.433</v>
      </c>
      <c r="R79" s="36">
        <v>0.504</v>
      </c>
      <c r="S79" s="36">
        <v>0.5</v>
      </c>
      <c r="T79" s="36">
        <v>0.6</v>
      </c>
      <c r="U79" s="36">
        <v>0.87</v>
      </c>
      <c r="V79" s="36">
        <v>0.6</v>
      </c>
      <c r="W79" s="36">
        <v>2.2999999999999998</v>
      </c>
      <c r="X79" s="36">
        <v>2.9</v>
      </c>
      <c r="Y79" s="36">
        <v>3.1</v>
      </c>
      <c r="Z79" s="36">
        <v>1.2</v>
      </c>
      <c r="AA79" s="36">
        <v>0.5</v>
      </c>
      <c r="AB79" s="36">
        <v>1.3</v>
      </c>
      <c r="AC79" s="36">
        <v>2.2000000000000002</v>
      </c>
      <c r="AD79" s="36">
        <v>7.4</v>
      </c>
      <c r="AF79" t="str">
        <f t="shared" si="1"/>
        <v>Jevon Carter</v>
      </c>
    </row>
    <row r="80" spans="1:32" ht="12.75" x14ac:dyDescent="0.2">
      <c r="A80" s="36">
        <v>79</v>
      </c>
      <c r="B80" s="50" t="s">
        <v>433</v>
      </c>
      <c r="C80" s="50" t="s">
        <v>376</v>
      </c>
      <c r="D80" s="36">
        <v>23</v>
      </c>
      <c r="E80" s="50" t="s">
        <v>9</v>
      </c>
      <c r="F80" s="36">
        <v>19</v>
      </c>
      <c r="G80" s="36">
        <v>16</v>
      </c>
      <c r="H80" s="36">
        <v>30.8</v>
      </c>
      <c r="I80" s="36">
        <v>5.6</v>
      </c>
      <c r="J80" s="36">
        <v>10.8</v>
      </c>
      <c r="K80" s="36">
        <v>0.51700000000000002</v>
      </c>
      <c r="L80" s="36">
        <v>1.1000000000000001</v>
      </c>
      <c r="M80" s="36">
        <v>3.5</v>
      </c>
      <c r="N80" s="36">
        <v>0.318</v>
      </c>
      <c r="O80" s="36">
        <v>4.5</v>
      </c>
      <c r="P80" s="36">
        <v>7.3</v>
      </c>
      <c r="Q80" s="36">
        <v>0.61199999999999999</v>
      </c>
      <c r="R80" s="36">
        <v>0.56799999999999995</v>
      </c>
      <c r="S80" s="36">
        <v>3.6</v>
      </c>
      <c r="T80" s="36">
        <v>4.5999999999999996</v>
      </c>
      <c r="U80" s="36">
        <v>0.78200000000000003</v>
      </c>
      <c r="V80" s="36">
        <v>2.2000000000000002</v>
      </c>
      <c r="W80" s="36">
        <v>6.5</v>
      </c>
      <c r="X80" s="36">
        <v>8.6</v>
      </c>
      <c r="Y80" s="36">
        <v>3</v>
      </c>
      <c r="Z80" s="36">
        <v>0.5</v>
      </c>
      <c r="AA80" s="36">
        <v>0.5</v>
      </c>
      <c r="AB80" s="36">
        <v>2.4</v>
      </c>
      <c r="AC80" s="36">
        <v>2.9</v>
      </c>
      <c r="AD80" s="36">
        <v>15.8</v>
      </c>
      <c r="AF80" t="str">
        <f t="shared" si="1"/>
        <v>Wendell Carter</v>
      </c>
    </row>
    <row r="81" spans="1:32" ht="12.75" x14ac:dyDescent="0.2">
      <c r="A81" s="36">
        <v>80</v>
      </c>
      <c r="B81" s="50" t="s">
        <v>434</v>
      </c>
      <c r="C81" s="50" t="s">
        <v>383</v>
      </c>
      <c r="D81" s="36">
        <v>28</v>
      </c>
      <c r="E81" s="50" t="s">
        <v>23</v>
      </c>
      <c r="F81" s="36">
        <v>34</v>
      </c>
      <c r="G81" s="36">
        <v>13</v>
      </c>
      <c r="H81" s="36">
        <v>24.1</v>
      </c>
      <c r="I81" s="36">
        <v>1.8</v>
      </c>
      <c r="J81" s="36">
        <v>4</v>
      </c>
      <c r="K81" s="36">
        <v>0.441</v>
      </c>
      <c r="L81" s="36">
        <v>0.8</v>
      </c>
      <c r="M81" s="36">
        <v>2.1</v>
      </c>
      <c r="N81" s="36">
        <v>0.39400000000000002</v>
      </c>
      <c r="O81" s="36">
        <v>0.9</v>
      </c>
      <c r="P81" s="36">
        <v>1.9</v>
      </c>
      <c r="Q81" s="36">
        <v>0.49199999999999999</v>
      </c>
      <c r="R81" s="36">
        <v>0.54400000000000004</v>
      </c>
      <c r="S81" s="36">
        <v>0.9</v>
      </c>
      <c r="T81" s="36">
        <v>1.2</v>
      </c>
      <c r="U81" s="36">
        <v>0.75</v>
      </c>
      <c r="V81" s="36">
        <v>0.4</v>
      </c>
      <c r="W81" s="36">
        <v>2.2999999999999998</v>
      </c>
      <c r="X81" s="36">
        <v>2.7</v>
      </c>
      <c r="Y81" s="36">
        <v>3.4</v>
      </c>
      <c r="Z81" s="36">
        <v>1.6</v>
      </c>
      <c r="AA81" s="36">
        <v>0.6</v>
      </c>
      <c r="AB81" s="36">
        <v>1.3</v>
      </c>
      <c r="AC81" s="36">
        <v>2.4</v>
      </c>
      <c r="AD81" s="36">
        <v>5.2</v>
      </c>
      <c r="AF81" t="str">
        <f t="shared" si="1"/>
        <v>Alex Caruso</v>
      </c>
    </row>
    <row r="82" spans="1:32" ht="12.75" x14ac:dyDescent="0.2">
      <c r="A82" s="36">
        <v>81</v>
      </c>
      <c r="B82" s="50" t="s">
        <v>1625</v>
      </c>
      <c r="C82" s="50" t="s">
        <v>387</v>
      </c>
      <c r="D82" s="36">
        <v>21</v>
      </c>
      <c r="E82" s="50" t="s">
        <v>32</v>
      </c>
      <c r="F82" s="36">
        <v>2</v>
      </c>
      <c r="G82" s="36">
        <v>0</v>
      </c>
      <c r="H82" s="36">
        <v>3.5</v>
      </c>
      <c r="I82" s="36">
        <v>0</v>
      </c>
      <c r="J82" s="36">
        <v>1</v>
      </c>
      <c r="K82" s="36">
        <v>0</v>
      </c>
      <c r="L82" s="36">
        <v>0</v>
      </c>
      <c r="M82" s="36">
        <v>0.5</v>
      </c>
      <c r="N82" s="36">
        <v>0</v>
      </c>
      <c r="O82" s="36">
        <v>0</v>
      </c>
      <c r="P82" s="36">
        <v>0.5</v>
      </c>
      <c r="Q82" s="36">
        <v>0</v>
      </c>
      <c r="R82" s="36">
        <v>0</v>
      </c>
      <c r="S82" s="36">
        <v>0</v>
      </c>
      <c r="T82" s="36">
        <v>0</v>
      </c>
      <c r="U82" s="36"/>
      <c r="V82" s="36">
        <v>0</v>
      </c>
      <c r="W82" s="36">
        <v>0</v>
      </c>
      <c r="X82" s="36">
        <v>0</v>
      </c>
      <c r="Y82" s="36">
        <v>0</v>
      </c>
      <c r="Z82" s="36">
        <v>0.5</v>
      </c>
      <c r="AA82" s="36">
        <v>0</v>
      </c>
      <c r="AB82" s="36">
        <v>0</v>
      </c>
      <c r="AC82" s="36">
        <v>0</v>
      </c>
      <c r="AD82" s="36">
        <v>0</v>
      </c>
      <c r="AF82" t="str">
        <f t="shared" si="1"/>
        <v>Julian Champagnie</v>
      </c>
    </row>
    <row r="83" spans="1:32" ht="12.75" x14ac:dyDescent="0.2">
      <c r="A83" s="36">
        <v>82</v>
      </c>
      <c r="B83" s="50" t="s">
        <v>752</v>
      </c>
      <c r="C83" s="50" t="s">
        <v>387</v>
      </c>
      <c r="D83" s="36">
        <v>21</v>
      </c>
      <c r="E83" s="50" t="s">
        <v>95</v>
      </c>
      <c r="F83" s="36">
        <v>3</v>
      </c>
      <c r="G83" s="36">
        <v>0</v>
      </c>
      <c r="H83" s="36">
        <v>3.7</v>
      </c>
      <c r="I83" s="36">
        <v>1</v>
      </c>
      <c r="J83" s="36">
        <v>1</v>
      </c>
      <c r="K83" s="36">
        <v>1</v>
      </c>
      <c r="L83" s="36">
        <v>0</v>
      </c>
      <c r="M83" s="36">
        <v>0</v>
      </c>
      <c r="N83" s="36"/>
      <c r="O83" s="36">
        <v>1</v>
      </c>
      <c r="P83" s="36">
        <v>1</v>
      </c>
      <c r="Q83" s="36">
        <v>1</v>
      </c>
      <c r="R83" s="36">
        <v>1</v>
      </c>
      <c r="S83" s="36">
        <v>0</v>
      </c>
      <c r="T83" s="36">
        <v>0</v>
      </c>
      <c r="U83" s="36"/>
      <c r="V83" s="36">
        <v>0.3</v>
      </c>
      <c r="W83" s="36">
        <v>1</v>
      </c>
      <c r="X83" s="36">
        <v>1.3</v>
      </c>
      <c r="Y83" s="36">
        <v>0.3</v>
      </c>
      <c r="Z83" s="36">
        <v>0</v>
      </c>
      <c r="AA83" s="36">
        <v>0</v>
      </c>
      <c r="AB83" s="36">
        <v>0</v>
      </c>
      <c r="AC83" s="36">
        <v>0.3</v>
      </c>
      <c r="AD83" s="36">
        <v>2</v>
      </c>
      <c r="AF83" t="str">
        <f t="shared" si="1"/>
        <v>Justin Champagnie</v>
      </c>
    </row>
    <row r="84" spans="1:32" ht="12.75" x14ac:dyDescent="0.2">
      <c r="A84" s="36">
        <v>83</v>
      </c>
      <c r="B84" s="50" t="s">
        <v>435</v>
      </c>
      <c r="C84" s="50" t="s">
        <v>383</v>
      </c>
      <c r="D84" s="36">
        <v>20</v>
      </c>
      <c r="E84" s="50" t="s">
        <v>22</v>
      </c>
      <c r="F84" s="36">
        <v>18</v>
      </c>
      <c r="G84" s="36">
        <v>0</v>
      </c>
      <c r="H84" s="36">
        <v>9.8000000000000007</v>
      </c>
      <c r="I84" s="36">
        <v>1.3</v>
      </c>
      <c r="J84" s="36">
        <v>3.1</v>
      </c>
      <c r="K84" s="36">
        <v>0.41099999999999998</v>
      </c>
      <c r="L84" s="36">
        <v>0.1</v>
      </c>
      <c r="M84" s="36">
        <v>0.7</v>
      </c>
      <c r="N84" s="36">
        <v>0.16700000000000001</v>
      </c>
      <c r="O84" s="36">
        <v>1.2</v>
      </c>
      <c r="P84" s="36">
        <v>2.4</v>
      </c>
      <c r="Q84" s="36">
        <v>0.47699999999999998</v>
      </c>
      <c r="R84" s="36">
        <v>0.42899999999999999</v>
      </c>
      <c r="S84" s="36">
        <v>0.3</v>
      </c>
      <c r="T84" s="36">
        <v>0.6</v>
      </c>
      <c r="U84" s="36">
        <v>0.45500000000000002</v>
      </c>
      <c r="V84" s="36">
        <v>0.2</v>
      </c>
      <c r="W84" s="36">
        <v>1.2</v>
      </c>
      <c r="X84" s="36">
        <v>1.4</v>
      </c>
      <c r="Y84" s="36">
        <v>2.1</v>
      </c>
      <c r="Z84" s="36">
        <v>0.5</v>
      </c>
      <c r="AA84" s="36">
        <v>0.3</v>
      </c>
      <c r="AB84" s="36">
        <v>0.8</v>
      </c>
      <c r="AC84" s="36">
        <v>0.5</v>
      </c>
      <c r="AD84" s="36">
        <v>2.9</v>
      </c>
      <c r="AF84" t="str">
        <f t="shared" si="1"/>
        <v>Kennedy Chandler</v>
      </c>
    </row>
    <row r="85" spans="1:32" ht="12.75" x14ac:dyDescent="0.2">
      <c r="A85" s="36">
        <v>84</v>
      </c>
      <c r="B85" s="50" t="s">
        <v>436</v>
      </c>
      <c r="C85" s="50" t="s">
        <v>378</v>
      </c>
      <c r="D85" s="36">
        <v>19</v>
      </c>
      <c r="E85" s="50" t="s">
        <v>12</v>
      </c>
      <c r="F85" s="36">
        <v>20</v>
      </c>
      <c r="G85" s="36">
        <v>0</v>
      </c>
      <c r="H85" s="36">
        <v>12.3</v>
      </c>
      <c r="I85" s="36">
        <v>1</v>
      </c>
      <c r="J85" s="36">
        <v>2.8</v>
      </c>
      <c r="K85" s="36">
        <v>0.34499999999999997</v>
      </c>
      <c r="L85" s="36">
        <v>0.7</v>
      </c>
      <c r="M85" s="36">
        <v>1.8</v>
      </c>
      <c r="N85" s="36">
        <v>0.38900000000000001</v>
      </c>
      <c r="O85" s="36">
        <v>0.3</v>
      </c>
      <c r="P85" s="36">
        <v>1</v>
      </c>
      <c r="Q85" s="36">
        <v>0.26300000000000001</v>
      </c>
      <c r="R85" s="36">
        <v>0.47299999999999998</v>
      </c>
      <c r="S85" s="36">
        <v>0.3</v>
      </c>
      <c r="T85" s="36">
        <v>0.3</v>
      </c>
      <c r="U85" s="36">
        <v>0.83299999999999996</v>
      </c>
      <c r="V85" s="36">
        <v>0.3</v>
      </c>
      <c r="W85" s="36">
        <v>2</v>
      </c>
      <c r="X85" s="36">
        <v>2.2000000000000002</v>
      </c>
      <c r="Y85" s="36">
        <v>0.5</v>
      </c>
      <c r="Z85" s="36">
        <v>0.2</v>
      </c>
      <c r="AA85" s="36">
        <v>0.1</v>
      </c>
      <c r="AB85" s="36">
        <v>0.3</v>
      </c>
      <c r="AC85" s="36">
        <v>0.6</v>
      </c>
      <c r="AD85" s="36">
        <v>2.9</v>
      </c>
      <c r="AF85" t="str">
        <f t="shared" si="1"/>
        <v>Max Christie</v>
      </c>
    </row>
    <row r="86" spans="1:32" ht="12.75" x14ac:dyDescent="0.2">
      <c r="A86" s="36">
        <v>85</v>
      </c>
      <c r="B86" s="50" t="s">
        <v>437</v>
      </c>
      <c r="C86" s="50" t="s">
        <v>378</v>
      </c>
      <c r="D86" s="36">
        <v>21</v>
      </c>
      <c r="E86" s="50" t="s">
        <v>94</v>
      </c>
      <c r="F86" s="36">
        <v>22</v>
      </c>
      <c r="G86" s="36">
        <v>0</v>
      </c>
      <c r="H86" s="36">
        <v>6.6</v>
      </c>
      <c r="I86" s="36">
        <v>1.1000000000000001</v>
      </c>
      <c r="J86" s="36">
        <v>2.6</v>
      </c>
      <c r="K86" s="36">
        <v>0.41399999999999998</v>
      </c>
      <c r="L86" s="36">
        <v>0.1</v>
      </c>
      <c r="M86" s="36">
        <v>0.8</v>
      </c>
      <c r="N86" s="36">
        <v>0.17599999999999999</v>
      </c>
      <c r="O86" s="36">
        <v>1</v>
      </c>
      <c r="P86" s="36">
        <v>1.9</v>
      </c>
      <c r="Q86" s="36">
        <v>0.51200000000000001</v>
      </c>
      <c r="R86" s="36">
        <v>0.44</v>
      </c>
      <c r="S86" s="36">
        <v>0.3</v>
      </c>
      <c r="T86" s="36">
        <v>0.4</v>
      </c>
      <c r="U86" s="36">
        <v>0.75</v>
      </c>
      <c r="V86" s="36">
        <v>0.2</v>
      </c>
      <c r="W86" s="36">
        <v>0.8</v>
      </c>
      <c r="X86" s="36">
        <v>1</v>
      </c>
      <c r="Y86" s="36">
        <v>0.6</v>
      </c>
      <c r="Z86" s="36">
        <v>0.2</v>
      </c>
      <c r="AA86" s="36">
        <v>0</v>
      </c>
      <c r="AB86" s="36">
        <v>0.5</v>
      </c>
      <c r="AC86" s="36">
        <v>0.7</v>
      </c>
      <c r="AD86" s="36">
        <v>2.6</v>
      </c>
      <c r="AF86" t="str">
        <f t="shared" si="1"/>
        <v>Josh Christopher</v>
      </c>
    </row>
    <row r="87" spans="1:32" ht="12.75" x14ac:dyDescent="0.2">
      <c r="A87" s="36">
        <v>86</v>
      </c>
      <c r="B87" s="50" t="s">
        <v>438</v>
      </c>
      <c r="C87" s="50" t="s">
        <v>374</v>
      </c>
      <c r="D87" s="36">
        <v>26</v>
      </c>
      <c r="E87" s="50" t="s">
        <v>22</v>
      </c>
      <c r="F87" s="36">
        <v>35</v>
      </c>
      <c r="G87" s="36">
        <v>3</v>
      </c>
      <c r="H87" s="36">
        <v>19.5</v>
      </c>
      <c r="I87" s="36">
        <v>4.0999999999999996</v>
      </c>
      <c r="J87" s="36">
        <v>6.3</v>
      </c>
      <c r="K87" s="36">
        <v>0.65200000000000002</v>
      </c>
      <c r="L87" s="36">
        <v>0</v>
      </c>
      <c r="M87" s="36">
        <v>0.2</v>
      </c>
      <c r="N87" s="36">
        <v>0.16700000000000001</v>
      </c>
      <c r="O87" s="36">
        <v>4.0999999999999996</v>
      </c>
      <c r="P87" s="36">
        <v>6.1</v>
      </c>
      <c r="Q87" s="36">
        <v>0.66500000000000004</v>
      </c>
      <c r="R87" s="36">
        <v>0.65400000000000003</v>
      </c>
      <c r="S87" s="36">
        <v>1.9</v>
      </c>
      <c r="T87" s="36">
        <v>2.5</v>
      </c>
      <c r="U87" s="36">
        <v>0.75600000000000001</v>
      </c>
      <c r="V87" s="36">
        <v>1.4</v>
      </c>
      <c r="W87" s="36">
        <v>4.0999999999999996</v>
      </c>
      <c r="X87" s="36">
        <v>5.5</v>
      </c>
      <c r="Y87" s="36">
        <v>1.1000000000000001</v>
      </c>
      <c r="Z87" s="36">
        <v>0.5</v>
      </c>
      <c r="AA87" s="36">
        <v>0.7</v>
      </c>
      <c r="AB87" s="36">
        <v>1.1000000000000001</v>
      </c>
      <c r="AC87" s="36">
        <v>2.4</v>
      </c>
      <c r="AD87" s="36">
        <v>10.1</v>
      </c>
      <c r="AF87" t="str">
        <f t="shared" si="1"/>
        <v>Brandon Clarke</v>
      </c>
    </row>
    <row r="88" spans="1:32" ht="12.75" x14ac:dyDescent="0.2">
      <c r="A88" s="36">
        <v>87</v>
      </c>
      <c r="B88" s="50" t="s">
        <v>439</v>
      </c>
      <c r="C88" s="50" t="s">
        <v>378</v>
      </c>
      <c r="D88" s="36">
        <v>30</v>
      </c>
      <c r="E88" s="50" t="s">
        <v>24</v>
      </c>
      <c r="F88" s="36">
        <v>39</v>
      </c>
      <c r="G88" s="36">
        <v>39</v>
      </c>
      <c r="H88" s="36">
        <v>32.6</v>
      </c>
      <c r="I88" s="36">
        <v>7.4</v>
      </c>
      <c r="J88" s="36">
        <v>16.600000000000001</v>
      </c>
      <c r="K88" s="36">
        <v>0.44600000000000001</v>
      </c>
      <c r="L88" s="36">
        <v>2.7</v>
      </c>
      <c r="M88" s="36">
        <v>7.6</v>
      </c>
      <c r="N88" s="36">
        <v>0.35799999999999998</v>
      </c>
      <c r="O88" s="36">
        <v>4.7</v>
      </c>
      <c r="P88" s="36">
        <v>9</v>
      </c>
      <c r="Q88" s="36">
        <v>0.52</v>
      </c>
      <c r="R88" s="36">
        <v>0.52800000000000002</v>
      </c>
      <c r="S88" s="36">
        <v>3.1</v>
      </c>
      <c r="T88" s="36">
        <v>3.8</v>
      </c>
      <c r="U88" s="36">
        <v>0.80700000000000005</v>
      </c>
      <c r="V88" s="36">
        <v>1.1000000000000001</v>
      </c>
      <c r="W88" s="36">
        <v>2.8</v>
      </c>
      <c r="X88" s="36">
        <v>3.9</v>
      </c>
      <c r="Y88" s="36">
        <v>4.4000000000000004</v>
      </c>
      <c r="Z88" s="36">
        <v>0.5</v>
      </c>
      <c r="AA88" s="36">
        <v>0.3</v>
      </c>
      <c r="AB88" s="36">
        <v>2.8</v>
      </c>
      <c r="AC88" s="36">
        <v>2</v>
      </c>
      <c r="AD88" s="36">
        <v>20.6</v>
      </c>
      <c r="AF88" t="str">
        <f t="shared" si="1"/>
        <v>Jordan Clarkson</v>
      </c>
    </row>
    <row r="89" spans="1:32" ht="12.75" x14ac:dyDescent="0.2">
      <c r="A89" s="36">
        <v>88</v>
      </c>
      <c r="B89" s="50" t="s">
        <v>440</v>
      </c>
      <c r="C89" s="50" t="s">
        <v>376</v>
      </c>
      <c r="D89" s="36">
        <v>23</v>
      </c>
      <c r="E89" s="50" t="s">
        <v>441</v>
      </c>
      <c r="F89" s="36">
        <v>35</v>
      </c>
      <c r="G89" s="36">
        <v>35</v>
      </c>
      <c r="H89" s="36">
        <v>28.1</v>
      </c>
      <c r="I89" s="36">
        <v>5.3</v>
      </c>
      <c r="J89" s="36">
        <v>7.3</v>
      </c>
      <c r="K89" s="36">
        <v>0.73299999999999998</v>
      </c>
      <c r="L89" s="36">
        <v>0</v>
      </c>
      <c r="M89" s="36">
        <v>0</v>
      </c>
      <c r="N89" s="36">
        <v>0</v>
      </c>
      <c r="O89" s="36">
        <v>5.3</v>
      </c>
      <c r="P89" s="36">
        <v>7.3</v>
      </c>
      <c r="Q89" s="36">
        <v>0.73599999999999999</v>
      </c>
      <c r="R89" s="36">
        <v>0.73299999999999998</v>
      </c>
      <c r="S89" s="36">
        <v>1.2</v>
      </c>
      <c r="T89" s="36">
        <v>2.7</v>
      </c>
      <c r="U89" s="36">
        <v>0.46200000000000002</v>
      </c>
      <c r="V89" s="36">
        <v>2.4</v>
      </c>
      <c r="W89" s="36">
        <v>5.8</v>
      </c>
      <c r="X89" s="36">
        <v>8.1999999999999993</v>
      </c>
      <c r="Y89" s="36">
        <v>1.4</v>
      </c>
      <c r="Z89" s="36">
        <v>0.8</v>
      </c>
      <c r="AA89" s="36">
        <v>2.5</v>
      </c>
      <c r="AB89" s="36">
        <v>1.2</v>
      </c>
      <c r="AC89" s="36">
        <v>2.8</v>
      </c>
      <c r="AD89" s="36">
        <v>11.9</v>
      </c>
      <c r="AF89" t="str">
        <f t="shared" si="1"/>
        <v>Nic Claxton</v>
      </c>
    </row>
    <row r="90" spans="1:32" ht="12.75" x14ac:dyDescent="0.2">
      <c r="A90" s="36">
        <v>89</v>
      </c>
      <c r="B90" s="50" t="s">
        <v>442</v>
      </c>
      <c r="C90" s="50" t="s">
        <v>378</v>
      </c>
      <c r="D90" s="36">
        <v>25</v>
      </c>
      <c r="E90" s="50" t="s">
        <v>65</v>
      </c>
      <c r="F90" s="36">
        <v>29</v>
      </c>
      <c r="G90" s="36">
        <v>7</v>
      </c>
      <c r="H90" s="36">
        <v>13.9</v>
      </c>
      <c r="I90" s="36">
        <v>1.2</v>
      </c>
      <c r="J90" s="36">
        <v>3</v>
      </c>
      <c r="K90" s="36">
        <v>0.39100000000000001</v>
      </c>
      <c r="L90" s="36">
        <v>0.3</v>
      </c>
      <c r="M90" s="36">
        <v>0.9</v>
      </c>
      <c r="N90" s="36">
        <v>0.34599999999999997</v>
      </c>
      <c r="O90" s="36">
        <v>0.9</v>
      </c>
      <c r="P90" s="36">
        <v>2.1</v>
      </c>
      <c r="Q90" s="36">
        <v>0.41</v>
      </c>
      <c r="R90" s="36">
        <v>0.443</v>
      </c>
      <c r="S90" s="36">
        <v>1.1000000000000001</v>
      </c>
      <c r="T90" s="36">
        <v>1.4</v>
      </c>
      <c r="U90" s="36">
        <v>0.80500000000000005</v>
      </c>
      <c r="V90" s="36">
        <v>0.4</v>
      </c>
      <c r="W90" s="36">
        <v>0.8</v>
      </c>
      <c r="X90" s="36">
        <v>1.1000000000000001</v>
      </c>
      <c r="Y90" s="36">
        <v>1.2</v>
      </c>
      <c r="Z90" s="36">
        <v>0.2</v>
      </c>
      <c r="AA90" s="36">
        <v>0.1</v>
      </c>
      <c r="AB90" s="36">
        <v>0.4</v>
      </c>
      <c r="AC90" s="36">
        <v>1.1000000000000001</v>
      </c>
      <c r="AD90" s="36">
        <v>3.8</v>
      </c>
      <c r="AF90" t="str">
        <f t="shared" si="1"/>
        <v>Amir Coffey</v>
      </c>
    </row>
    <row r="91" spans="1:32" ht="12.75" x14ac:dyDescent="0.2">
      <c r="A91" s="36">
        <v>90</v>
      </c>
      <c r="B91" s="50" t="s">
        <v>443</v>
      </c>
      <c r="C91" s="50" t="s">
        <v>374</v>
      </c>
      <c r="D91" s="36">
        <v>25</v>
      </c>
      <c r="E91" s="50" t="s">
        <v>19</v>
      </c>
      <c r="F91" s="36">
        <v>30</v>
      </c>
      <c r="G91" s="36">
        <v>30</v>
      </c>
      <c r="H91" s="36">
        <v>31</v>
      </c>
      <c r="I91" s="36">
        <v>5.0999999999999996</v>
      </c>
      <c r="J91" s="36">
        <v>10.1</v>
      </c>
      <c r="K91" s="36">
        <v>0.502</v>
      </c>
      <c r="L91" s="36">
        <v>0.8</v>
      </c>
      <c r="M91" s="36">
        <v>3.2</v>
      </c>
      <c r="N91" s="36">
        <v>0.23699999999999999</v>
      </c>
      <c r="O91" s="36">
        <v>4.3</v>
      </c>
      <c r="P91" s="36">
        <v>6.9</v>
      </c>
      <c r="Q91" s="36">
        <v>0.626</v>
      </c>
      <c r="R91" s="36">
        <v>0.54</v>
      </c>
      <c r="S91" s="36">
        <v>2.2999999999999998</v>
      </c>
      <c r="T91" s="36">
        <v>2.8</v>
      </c>
      <c r="U91" s="36">
        <v>0.81200000000000006</v>
      </c>
      <c r="V91" s="36">
        <v>1.2</v>
      </c>
      <c r="W91" s="36">
        <v>6.9</v>
      </c>
      <c r="X91" s="36">
        <v>8.1</v>
      </c>
      <c r="Y91" s="36">
        <v>1.3</v>
      </c>
      <c r="Z91" s="36">
        <v>0.8</v>
      </c>
      <c r="AA91" s="36">
        <v>1.3</v>
      </c>
      <c r="AB91" s="36">
        <v>1.3</v>
      </c>
      <c r="AC91" s="36">
        <v>3.3</v>
      </c>
      <c r="AD91" s="36">
        <v>13.2</v>
      </c>
      <c r="AF91" t="str">
        <f t="shared" si="1"/>
        <v>John Collins</v>
      </c>
    </row>
    <row r="92" spans="1:32" ht="12.75" x14ac:dyDescent="0.2">
      <c r="A92" s="36">
        <v>91</v>
      </c>
      <c r="B92" s="50" t="s">
        <v>444</v>
      </c>
      <c r="C92" s="50" t="s">
        <v>374</v>
      </c>
      <c r="D92" s="36">
        <v>25</v>
      </c>
      <c r="E92" s="50" t="s">
        <v>10</v>
      </c>
      <c r="F92" s="36">
        <v>27</v>
      </c>
      <c r="G92" s="36">
        <v>6</v>
      </c>
      <c r="H92" s="36">
        <v>20.6</v>
      </c>
      <c r="I92" s="36">
        <v>3.6</v>
      </c>
      <c r="J92" s="36">
        <v>6.3</v>
      </c>
      <c r="K92" s="36">
        <v>0.56100000000000005</v>
      </c>
      <c r="L92" s="36">
        <v>0.6</v>
      </c>
      <c r="M92" s="36">
        <v>1.6</v>
      </c>
      <c r="N92" s="36">
        <v>0.38600000000000001</v>
      </c>
      <c r="O92" s="36">
        <v>2.9</v>
      </c>
      <c r="P92" s="36">
        <v>4.7</v>
      </c>
      <c r="Q92" s="36">
        <v>0.622</v>
      </c>
      <c r="R92" s="36">
        <v>0.61099999999999999</v>
      </c>
      <c r="S92" s="36">
        <v>1.5</v>
      </c>
      <c r="T92" s="36">
        <v>2.1</v>
      </c>
      <c r="U92" s="36">
        <v>0.69</v>
      </c>
      <c r="V92" s="36">
        <v>1.9</v>
      </c>
      <c r="W92" s="36">
        <v>3.6</v>
      </c>
      <c r="X92" s="36">
        <v>5.5</v>
      </c>
      <c r="Y92" s="36">
        <v>2.4</v>
      </c>
      <c r="Z92" s="36">
        <v>0.4</v>
      </c>
      <c r="AA92" s="36">
        <v>0.9</v>
      </c>
      <c r="AB92" s="36">
        <v>2.1</v>
      </c>
      <c r="AC92" s="36">
        <v>3.5</v>
      </c>
      <c r="AD92" s="36">
        <v>9.1999999999999993</v>
      </c>
      <c r="AF92" t="str">
        <f t="shared" si="1"/>
        <v>Zach Collins</v>
      </c>
    </row>
    <row r="93" spans="1:32" ht="12.75" x14ac:dyDescent="0.2">
      <c r="A93" s="36">
        <v>92</v>
      </c>
      <c r="B93" s="50" t="s">
        <v>445</v>
      </c>
      <c r="C93" s="50" t="s">
        <v>383</v>
      </c>
      <c r="D93" s="36">
        <v>35</v>
      </c>
      <c r="E93" s="50" t="s">
        <v>24</v>
      </c>
      <c r="F93" s="36">
        <v>29</v>
      </c>
      <c r="G93" s="36">
        <v>28</v>
      </c>
      <c r="H93" s="36">
        <v>29.3</v>
      </c>
      <c r="I93" s="36">
        <v>3.4</v>
      </c>
      <c r="J93" s="36">
        <v>8.8000000000000007</v>
      </c>
      <c r="K93" s="36">
        <v>0.38600000000000001</v>
      </c>
      <c r="L93" s="36">
        <v>1.8</v>
      </c>
      <c r="M93" s="36">
        <v>5</v>
      </c>
      <c r="N93" s="36">
        <v>0.35899999999999999</v>
      </c>
      <c r="O93" s="36">
        <v>1.6</v>
      </c>
      <c r="P93" s="36">
        <v>3.8</v>
      </c>
      <c r="Q93" s="36">
        <v>0.42199999999999999</v>
      </c>
      <c r="R93" s="36">
        <v>0.48799999999999999</v>
      </c>
      <c r="S93" s="36">
        <v>1.6</v>
      </c>
      <c r="T93" s="36">
        <v>2.1</v>
      </c>
      <c r="U93" s="36">
        <v>0.754</v>
      </c>
      <c r="V93" s="36">
        <v>0.4</v>
      </c>
      <c r="W93" s="36">
        <v>1.8</v>
      </c>
      <c r="X93" s="36">
        <v>2.2000000000000002</v>
      </c>
      <c r="Y93" s="36">
        <v>7.5</v>
      </c>
      <c r="Z93" s="36">
        <v>1.1000000000000001</v>
      </c>
      <c r="AA93" s="36">
        <v>0.2</v>
      </c>
      <c r="AB93" s="36">
        <v>1.7</v>
      </c>
      <c r="AC93" s="36">
        <v>2.2999999999999998</v>
      </c>
      <c r="AD93" s="36">
        <v>10.1</v>
      </c>
      <c r="AF93" t="str">
        <f t="shared" si="1"/>
        <v>Mike Conley</v>
      </c>
    </row>
    <row r="94" spans="1:32" ht="12.75" x14ac:dyDescent="0.2">
      <c r="A94" s="36">
        <v>93</v>
      </c>
      <c r="B94" s="50" t="s">
        <v>1624</v>
      </c>
      <c r="C94" s="50" t="s">
        <v>378</v>
      </c>
      <c r="D94" s="36">
        <v>30</v>
      </c>
      <c r="E94" s="50" t="s">
        <v>18</v>
      </c>
      <c r="F94" s="36">
        <v>22</v>
      </c>
      <c r="G94" s="36">
        <v>6</v>
      </c>
      <c r="H94" s="36">
        <v>22.1</v>
      </c>
      <c r="I94" s="36">
        <v>2.6</v>
      </c>
      <c r="J94" s="36">
        <v>7.4</v>
      </c>
      <c r="K94" s="36">
        <v>0.35199999999999998</v>
      </c>
      <c r="L94" s="36">
        <v>1.8</v>
      </c>
      <c r="M94" s="36">
        <v>5.6</v>
      </c>
      <c r="N94" s="36">
        <v>0.315</v>
      </c>
      <c r="O94" s="36">
        <v>0.8</v>
      </c>
      <c r="P94" s="36">
        <v>1.7</v>
      </c>
      <c r="Q94" s="36">
        <v>0.47399999999999998</v>
      </c>
      <c r="R94" s="36">
        <v>0.47199999999999998</v>
      </c>
      <c r="S94" s="36">
        <v>0.5</v>
      </c>
      <c r="T94" s="36">
        <v>0.8</v>
      </c>
      <c r="U94" s="36">
        <v>0.64700000000000002</v>
      </c>
      <c r="V94" s="36">
        <v>0.5</v>
      </c>
      <c r="W94" s="36">
        <v>3</v>
      </c>
      <c r="X94" s="36">
        <v>3.6</v>
      </c>
      <c r="Y94" s="36">
        <v>1</v>
      </c>
      <c r="Z94" s="36">
        <v>0.5</v>
      </c>
      <c r="AA94" s="36">
        <v>0.1</v>
      </c>
      <c r="AB94" s="36">
        <v>0.5</v>
      </c>
      <c r="AC94" s="36">
        <v>1.1000000000000001</v>
      </c>
      <c r="AD94" s="36">
        <v>7.5</v>
      </c>
      <c r="AF94" t="str">
        <f t="shared" si="1"/>
        <v>Pat Connaughton</v>
      </c>
    </row>
    <row r="95" spans="1:32" ht="12.75" x14ac:dyDescent="0.2">
      <c r="A95" s="36">
        <v>94</v>
      </c>
      <c r="B95" s="50" t="s">
        <v>446</v>
      </c>
      <c r="C95" s="50" t="s">
        <v>374</v>
      </c>
      <c r="D95" s="36">
        <v>32</v>
      </c>
      <c r="E95" s="50" t="s">
        <v>65</v>
      </c>
      <c r="F95" s="36">
        <v>21</v>
      </c>
      <c r="G95" s="36">
        <v>0</v>
      </c>
      <c r="H95" s="36">
        <v>15.2</v>
      </c>
      <c r="I95" s="36">
        <v>1.8</v>
      </c>
      <c r="J95" s="36">
        <v>4.7</v>
      </c>
      <c r="K95" s="36">
        <v>0.378</v>
      </c>
      <c r="L95" s="36">
        <v>0.9</v>
      </c>
      <c r="M95" s="36">
        <v>3</v>
      </c>
      <c r="N95" s="36">
        <v>0.30599999999999999</v>
      </c>
      <c r="O95" s="36">
        <v>0.9</v>
      </c>
      <c r="P95" s="36">
        <v>1.7</v>
      </c>
      <c r="Q95" s="36">
        <v>0.5</v>
      </c>
      <c r="R95" s="36">
        <v>0.47399999999999998</v>
      </c>
      <c r="S95" s="36">
        <v>0.8</v>
      </c>
      <c r="T95" s="36">
        <v>0.9</v>
      </c>
      <c r="U95" s="36">
        <v>0.84199999999999997</v>
      </c>
      <c r="V95" s="36">
        <v>0.4</v>
      </c>
      <c r="W95" s="36">
        <v>3</v>
      </c>
      <c r="X95" s="36">
        <v>3.5</v>
      </c>
      <c r="Y95" s="36">
        <v>1.1000000000000001</v>
      </c>
      <c r="Z95" s="36">
        <v>0.5</v>
      </c>
      <c r="AA95" s="36">
        <v>0.6</v>
      </c>
      <c r="AB95" s="36">
        <v>0.7</v>
      </c>
      <c r="AC95" s="36">
        <v>1.9</v>
      </c>
      <c r="AD95" s="36">
        <v>5.2</v>
      </c>
      <c r="AF95" t="str">
        <f t="shared" si="1"/>
        <v>Robert Covington</v>
      </c>
    </row>
    <row r="96" spans="1:32" ht="12.75" x14ac:dyDescent="0.2">
      <c r="A96" s="36">
        <v>95</v>
      </c>
      <c r="B96" s="50" t="s">
        <v>447</v>
      </c>
      <c r="C96" s="50" t="s">
        <v>387</v>
      </c>
      <c r="D96" s="36">
        <v>32</v>
      </c>
      <c r="E96" s="50" t="s">
        <v>64</v>
      </c>
      <c r="F96" s="36">
        <v>36</v>
      </c>
      <c r="G96" s="36">
        <v>27</v>
      </c>
      <c r="H96" s="36">
        <v>24.9</v>
      </c>
      <c r="I96" s="36">
        <v>3.1</v>
      </c>
      <c r="J96" s="36">
        <v>6.7</v>
      </c>
      <c r="K96" s="36">
        <v>0.47099999999999997</v>
      </c>
      <c r="L96" s="36">
        <v>1.4</v>
      </c>
      <c r="M96" s="36">
        <v>3.5</v>
      </c>
      <c r="N96" s="36">
        <v>0.38900000000000001</v>
      </c>
      <c r="O96" s="36">
        <v>1.8</v>
      </c>
      <c r="P96" s="36">
        <v>3.2</v>
      </c>
      <c r="Q96" s="36">
        <v>0.56100000000000005</v>
      </c>
      <c r="R96" s="36">
        <v>0.57299999999999995</v>
      </c>
      <c r="S96" s="36">
        <v>0.6</v>
      </c>
      <c r="T96" s="36">
        <v>0.7</v>
      </c>
      <c r="U96" s="36">
        <v>0.8</v>
      </c>
      <c r="V96" s="36">
        <v>2</v>
      </c>
      <c r="W96" s="36">
        <v>3.4</v>
      </c>
      <c r="X96" s="36">
        <v>5.4</v>
      </c>
      <c r="Y96" s="36">
        <v>1.5</v>
      </c>
      <c r="Z96" s="36">
        <v>0.7</v>
      </c>
      <c r="AA96" s="36">
        <v>0.6</v>
      </c>
      <c r="AB96" s="36">
        <v>0.7</v>
      </c>
      <c r="AC96" s="36">
        <v>2.4</v>
      </c>
      <c r="AD96" s="36">
        <v>8.1999999999999993</v>
      </c>
      <c r="AF96" t="str">
        <f t="shared" si="1"/>
        <v>Torrey Craig</v>
      </c>
    </row>
    <row r="97" spans="1:32" ht="12.75" x14ac:dyDescent="0.2">
      <c r="A97" s="36">
        <v>96</v>
      </c>
      <c r="B97" s="50" t="s">
        <v>1122</v>
      </c>
      <c r="C97" s="50" t="s">
        <v>378</v>
      </c>
      <c r="D97" s="36">
        <v>23</v>
      </c>
      <c r="E97" s="50" t="s">
        <v>19</v>
      </c>
      <c r="F97" s="36">
        <v>10</v>
      </c>
      <c r="G97" s="36">
        <v>1</v>
      </c>
      <c r="H97" s="36">
        <v>13.7</v>
      </c>
      <c r="I97" s="36">
        <v>1.7</v>
      </c>
      <c r="J97" s="36">
        <v>4.3</v>
      </c>
      <c r="K97" s="36">
        <v>0.39500000000000002</v>
      </c>
      <c r="L97" s="36">
        <v>0.1</v>
      </c>
      <c r="M97" s="36">
        <v>1.2</v>
      </c>
      <c r="N97" s="36">
        <v>8.3000000000000004E-2</v>
      </c>
      <c r="O97" s="36">
        <v>1.6</v>
      </c>
      <c r="P97" s="36">
        <v>3.1</v>
      </c>
      <c r="Q97" s="36">
        <v>0.51600000000000001</v>
      </c>
      <c r="R97" s="36">
        <v>0.40699999999999997</v>
      </c>
      <c r="S97" s="36">
        <v>0.9</v>
      </c>
      <c r="T97" s="36">
        <v>1.3</v>
      </c>
      <c r="U97" s="36">
        <v>0.69199999999999995</v>
      </c>
      <c r="V97" s="36">
        <v>1</v>
      </c>
      <c r="W97" s="36">
        <v>2.8</v>
      </c>
      <c r="X97" s="36">
        <v>3.8</v>
      </c>
      <c r="Y97" s="36">
        <v>0.6</v>
      </c>
      <c r="Z97" s="36">
        <v>0.6</v>
      </c>
      <c r="AA97" s="36">
        <v>0.2</v>
      </c>
      <c r="AB97" s="36">
        <v>0.7</v>
      </c>
      <c r="AC97" s="36">
        <v>1.4</v>
      </c>
      <c r="AD97" s="36">
        <v>4.4000000000000004</v>
      </c>
      <c r="AF97" t="str">
        <f t="shared" si="1"/>
        <v>Jarrett Culver</v>
      </c>
    </row>
    <row r="98" spans="1:32" ht="12.75" x14ac:dyDescent="0.2">
      <c r="A98" s="36">
        <v>97</v>
      </c>
      <c r="B98" s="50" t="s">
        <v>448</v>
      </c>
      <c r="C98" s="50" t="s">
        <v>383</v>
      </c>
      <c r="D98" s="36">
        <v>21</v>
      </c>
      <c r="E98" s="50" t="s">
        <v>87</v>
      </c>
      <c r="F98" s="36">
        <v>12</v>
      </c>
      <c r="G98" s="36">
        <v>12</v>
      </c>
      <c r="H98" s="36">
        <v>33.299999999999997</v>
      </c>
      <c r="I98" s="36">
        <v>7.8</v>
      </c>
      <c r="J98" s="36">
        <v>18.7</v>
      </c>
      <c r="K98" s="36">
        <v>0.41499999999999998</v>
      </c>
      <c r="L98" s="36">
        <v>1.4</v>
      </c>
      <c r="M98" s="36">
        <v>5.0999999999999996</v>
      </c>
      <c r="N98" s="36">
        <v>0.27900000000000003</v>
      </c>
      <c r="O98" s="36">
        <v>6.3</v>
      </c>
      <c r="P98" s="36">
        <v>13.6</v>
      </c>
      <c r="Q98" s="36">
        <v>0.46600000000000003</v>
      </c>
      <c r="R98" s="36">
        <v>0.45300000000000001</v>
      </c>
      <c r="S98" s="36">
        <v>3</v>
      </c>
      <c r="T98" s="36">
        <v>3.6</v>
      </c>
      <c r="U98" s="36">
        <v>0.83699999999999997</v>
      </c>
      <c r="V98" s="36">
        <v>1</v>
      </c>
      <c r="W98" s="36">
        <v>5.2</v>
      </c>
      <c r="X98" s="36">
        <v>6.2</v>
      </c>
      <c r="Y98" s="36">
        <v>6</v>
      </c>
      <c r="Z98" s="36">
        <v>0.8</v>
      </c>
      <c r="AA98" s="36">
        <v>0.6</v>
      </c>
      <c r="AB98" s="36">
        <v>3.3</v>
      </c>
      <c r="AC98" s="36">
        <v>2.8</v>
      </c>
      <c r="AD98" s="36">
        <v>19.899999999999999</v>
      </c>
      <c r="AF98" t="str">
        <f t="shared" si="1"/>
        <v>Cade Cunningham</v>
      </c>
    </row>
    <row r="99" spans="1:32" ht="12.75" x14ac:dyDescent="0.2">
      <c r="A99" s="36">
        <v>98</v>
      </c>
      <c r="B99" s="50" t="s">
        <v>753</v>
      </c>
      <c r="C99" s="50" t="s">
        <v>378</v>
      </c>
      <c r="D99" s="36">
        <v>32</v>
      </c>
      <c r="E99" s="50" t="s">
        <v>441</v>
      </c>
      <c r="F99" s="36">
        <v>26</v>
      </c>
      <c r="G99" s="36">
        <v>1</v>
      </c>
      <c r="H99" s="36">
        <v>21.3</v>
      </c>
      <c r="I99" s="36">
        <v>3.3</v>
      </c>
      <c r="J99" s="36">
        <v>7.4</v>
      </c>
      <c r="K99" s="36">
        <v>0.44800000000000001</v>
      </c>
      <c r="L99" s="36">
        <v>1.8</v>
      </c>
      <c r="M99" s="36">
        <v>4.0999999999999996</v>
      </c>
      <c r="N99" s="36">
        <v>0.43</v>
      </c>
      <c r="O99" s="36">
        <v>1.5</v>
      </c>
      <c r="P99" s="36">
        <v>3.3</v>
      </c>
      <c r="Q99" s="36">
        <v>0.47099999999999997</v>
      </c>
      <c r="R99" s="36">
        <v>0.56799999999999995</v>
      </c>
      <c r="S99" s="36">
        <v>0.7</v>
      </c>
      <c r="T99" s="36">
        <v>0.7</v>
      </c>
      <c r="U99" s="36">
        <v>0.94699999999999995</v>
      </c>
      <c r="V99" s="36">
        <v>0.2</v>
      </c>
      <c r="W99" s="36">
        <v>1.9</v>
      </c>
      <c r="X99" s="36">
        <v>2.1</v>
      </c>
      <c r="Y99" s="36">
        <v>2.2000000000000002</v>
      </c>
      <c r="Z99" s="36">
        <v>0.6</v>
      </c>
      <c r="AA99" s="36">
        <v>0.2</v>
      </c>
      <c r="AB99" s="36">
        <v>0.9</v>
      </c>
      <c r="AC99" s="36">
        <v>1.8</v>
      </c>
      <c r="AD99" s="36">
        <v>9.1</v>
      </c>
      <c r="AF99" t="str">
        <f t="shared" si="1"/>
        <v>Seth Curry</v>
      </c>
    </row>
    <row r="100" spans="1:32" ht="12.75" x14ac:dyDescent="0.2">
      <c r="A100" s="36">
        <v>99</v>
      </c>
      <c r="B100" s="50" t="s">
        <v>37</v>
      </c>
      <c r="C100" s="50" t="s">
        <v>383</v>
      </c>
      <c r="D100" s="36">
        <v>34</v>
      </c>
      <c r="E100" s="50" t="s">
        <v>34</v>
      </c>
      <c r="F100" s="36">
        <v>26</v>
      </c>
      <c r="G100" s="36">
        <v>25</v>
      </c>
      <c r="H100" s="36">
        <v>34.4</v>
      </c>
      <c r="I100" s="36">
        <v>10.1</v>
      </c>
      <c r="J100" s="36">
        <v>20.2</v>
      </c>
      <c r="K100" s="36">
        <v>0.5</v>
      </c>
      <c r="L100" s="36">
        <v>5</v>
      </c>
      <c r="M100" s="36">
        <v>11.6</v>
      </c>
      <c r="N100" s="36">
        <v>0.434</v>
      </c>
      <c r="O100" s="36">
        <v>5</v>
      </c>
      <c r="P100" s="36">
        <v>8.5</v>
      </c>
      <c r="Q100" s="36">
        <v>0.59</v>
      </c>
      <c r="R100" s="36">
        <v>0.625</v>
      </c>
      <c r="S100" s="36">
        <v>4.8</v>
      </c>
      <c r="T100" s="36">
        <v>5.2</v>
      </c>
      <c r="U100" s="36">
        <v>0.91900000000000004</v>
      </c>
      <c r="V100" s="36">
        <v>0.6</v>
      </c>
      <c r="W100" s="36">
        <v>6</v>
      </c>
      <c r="X100" s="36">
        <v>6.6</v>
      </c>
      <c r="Y100" s="36">
        <v>6.8</v>
      </c>
      <c r="Z100" s="36">
        <v>1</v>
      </c>
      <c r="AA100" s="36">
        <v>0.3</v>
      </c>
      <c r="AB100" s="36">
        <v>3.1</v>
      </c>
      <c r="AC100" s="36">
        <v>2.1</v>
      </c>
      <c r="AD100" s="36">
        <v>30</v>
      </c>
      <c r="AF100" t="str">
        <f t="shared" si="1"/>
        <v>Stephen Curry</v>
      </c>
    </row>
    <row r="101" spans="1:32" ht="12.75" x14ac:dyDescent="0.2">
      <c r="A101" s="36">
        <v>100</v>
      </c>
      <c r="B101" s="50" t="s">
        <v>449</v>
      </c>
      <c r="C101" s="50" t="s">
        <v>383</v>
      </c>
      <c r="D101" s="36">
        <v>19</v>
      </c>
      <c r="E101" s="50" t="s">
        <v>91</v>
      </c>
      <c r="F101" s="36">
        <v>29</v>
      </c>
      <c r="G101" s="36">
        <v>5</v>
      </c>
      <c r="H101" s="36">
        <v>18.8</v>
      </c>
      <c r="I101" s="36">
        <v>1.7</v>
      </c>
      <c r="J101" s="36">
        <v>3.8</v>
      </c>
      <c r="K101" s="36">
        <v>0.45900000000000002</v>
      </c>
      <c r="L101" s="36">
        <v>0.6</v>
      </c>
      <c r="M101" s="36">
        <v>1.5</v>
      </c>
      <c r="N101" s="36">
        <v>0.39500000000000002</v>
      </c>
      <c r="O101" s="36">
        <v>1.1000000000000001</v>
      </c>
      <c r="P101" s="36">
        <v>2.2999999999999998</v>
      </c>
      <c r="Q101" s="36">
        <v>0.5</v>
      </c>
      <c r="R101" s="36">
        <v>0.53700000000000003</v>
      </c>
      <c r="S101" s="36">
        <v>0.5</v>
      </c>
      <c r="T101" s="36">
        <v>0.9</v>
      </c>
      <c r="U101" s="36">
        <v>0.6</v>
      </c>
      <c r="V101" s="36">
        <v>0.7</v>
      </c>
      <c r="W101" s="36">
        <v>2.7</v>
      </c>
      <c r="X101" s="36">
        <v>3.3</v>
      </c>
      <c r="Y101" s="36">
        <v>2.1</v>
      </c>
      <c r="Z101" s="36">
        <v>0.8</v>
      </c>
      <c r="AA101" s="36">
        <v>0.2</v>
      </c>
      <c r="AB101" s="36">
        <v>0.9</v>
      </c>
      <c r="AC101" s="36">
        <v>1.8</v>
      </c>
      <c r="AD101" s="36">
        <v>4.5999999999999996</v>
      </c>
      <c r="AF101" t="str">
        <f t="shared" si="1"/>
        <v>Dyson Daniels</v>
      </c>
    </row>
    <row r="102" spans="1:32" ht="12.75" x14ac:dyDescent="0.2">
      <c r="A102" s="36">
        <v>101</v>
      </c>
      <c r="B102" s="50" t="s">
        <v>26</v>
      </c>
      <c r="C102" s="50" t="s">
        <v>376</v>
      </c>
      <c r="D102" s="36">
        <v>29</v>
      </c>
      <c r="E102" s="50" t="s">
        <v>12</v>
      </c>
      <c r="F102" s="36">
        <v>25</v>
      </c>
      <c r="G102" s="36">
        <v>25</v>
      </c>
      <c r="H102" s="36">
        <v>33.4</v>
      </c>
      <c r="I102" s="36">
        <v>10.199999999999999</v>
      </c>
      <c r="J102" s="36">
        <v>17.2</v>
      </c>
      <c r="K102" s="36">
        <v>0.59399999999999997</v>
      </c>
      <c r="L102" s="36">
        <v>0.4</v>
      </c>
      <c r="M102" s="36">
        <v>1.2</v>
      </c>
      <c r="N102" s="36">
        <v>0.28999999999999998</v>
      </c>
      <c r="O102" s="36">
        <v>9.8000000000000007</v>
      </c>
      <c r="P102" s="36">
        <v>15.9</v>
      </c>
      <c r="Q102" s="36">
        <v>0.61799999999999999</v>
      </c>
      <c r="R102" s="36">
        <v>0.60499999999999998</v>
      </c>
      <c r="S102" s="36">
        <v>6.6</v>
      </c>
      <c r="T102" s="36">
        <v>8</v>
      </c>
      <c r="U102" s="36">
        <v>0.82599999999999996</v>
      </c>
      <c r="V102" s="36">
        <v>3.1</v>
      </c>
      <c r="W102" s="36">
        <v>9</v>
      </c>
      <c r="X102" s="36">
        <v>12.1</v>
      </c>
      <c r="Y102" s="36">
        <v>2.6</v>
      </c>
      <c r="Z102" s="36">
        <v>1.3</v>
      </c>
      <c r="AA102" s="36">
        <v>2.1</v>
      </c>
      <c r="AB102" s="36">
        <v>1.9</v>
      </c>
      <c r="AC102" s="36">
        <v>2.7</v>
      </c>
      <c r="AD102" s="36">
        <v>27.4</v>
      </c>
      <c r="AF102" t="str">
        <f t="shared" si="1"/>
        <v>Anthony Davis</v>
      </c>
    </row>
    <row r="103" spans="1:32" ht="12.75" x14ac:dyDescent="0.2">
      <c r="A103" s="36">
        <v>102</v>
      </c>
      <c r="B103" s="50" t="s">
        <v>450</v>
      </c>
      <c r="C103" s="50" t="s">
        <v>378</v>
      </c>
      <c r="D103" s="36">
        <v>20</v>
      </c>
      <c r="E103" s="50" t="s">
        <v>93</v>
      </c>
      <c r="F103" s="36">
        <v>10</v>
      </c>
      <c r="G103" s="36">
        <v>0</v>
      </c>
      <c r="H103" s="36">
        <v>5</v>
      </c>
      <c r="I103" s="36">
        <v>0.4</v>
      </c>
      <c r="J103" s="36">
        <v>1.3</v>
      </c>
      <c r="K103" s="36">
        <v>0.308</v>
      </c>
      <c r="L103" s="36">
        <v>0</v>
      </c>
      <c r="M103" s="36">
        <v>0.3</v>
      </c>
      <c r="N103" s="36">
        <v>0</v>
      </c>
      <c r="O103" s="36">
        <v>0.4</v>
      </c>
      <c r="P103" s="36">
        <v>1</v>
      </c>
      <c r="Q103" s="36">
        <v>0.4</v>
      </c>
      <c r="R103" s="36">
        <v>0.308</v>
      </c>
      <c r="S103" s="36">
        <v>0.3</v>
      </c>
      <c r="T103" s="36">
        <v>0.3</v>
      </c>
      <c r="U103" s="36">
        <v>1</v>
      </c>
      <c r="V103" s="36">
        <v>0.1</v>
      </c>
      <c r="W103" s="36">
        <v>0.6</v>
      </c>
      <c r="X103" s="36">
        <v>0.7</v>
      </c>
      <c r="Y103" s="36">
        <v>0.2</v>
      </c>
      <c r="Z103" s="36">
        <v>0</v>
      </c>
      <c r="AA103" s="36">
        <v>0.1</v>
      </c>
      <c r="AB103" s="36">
        <v>0.1</v>
      </c>
      <c r="AC103" s="36">
        <v>1.2</v>
      </c>
      <c r="AD103" s="36">
        <v>1.1000000000000001</v>
      </c>
      <c r="AF103" t="str">
        <f t="shared" si="1"/>
        <v>Johnny Davis</v>
      </c>
    </row>
    <row r="104" spans="1:32" ht="12.75" x14ac:dyDescent="0.2">
      <c r="A104" s="36">
        <v>103</v>
      </c>
      <c r="B104" s="50" t="s">
        <v>451</v>
      </c>
      <c r="C104" s="50" t="s">
        <v>378</v>
      </c>
      <c r="D104" s="36">
        <v>25</v>
      </c>
      <c r="E104" s="50" t="s">
        <v>92</v>
      </c>
      <c r="F104" s="36">
        <v>29</v>
      </c>
      <c r="G104" s="36">
        <v>2</v>
      </c>
      <c r="H104" s="36">
        <v>12.7</v>
      </c>
      <c r="I104" s="36">
        <v>2.4</v>
      </c>
      <c r="J104" s="36">
        <v>5.4</v>
      </c>
      <c r="K104" s="36">
        <v>0.437</v>
      </c>
      <c r="L104" s="36">
        <v>1.3</v>
      </c>
      <c r="M104" s="36">
        <v>3.6</v>
      </c>
      <c r="N104" s="36">
        <v>0.36199999999999999</v>
      </c>
      <c r="O104" s="36">
        <v>1.1000000000000001</v>
      </c>
      <c r="P104" s="36">
        <v>1.8</v>
      </c>
      <c r="Q104" s="36">
        <v>0.58499999999999996</v>
      </c>
      <c r="R104" s="36">
        <v>0.55700000000000005</v>
      </c>
      <c r="S104" s="36">
        <v>0.5</v>
      </c>
      <c r="T104" s="36">
        <v>0.6</v>
      </c>
      <c r="U104" s="36">
        <v>0.82399999999999995</v>
      </c>
      <c r="V104" s="36">
        <v>0.4</v>
      </c>
      <c r="W104" s="36">
        <v>2</v>
      </c>
      <c r="X104" s="36">
        <v>2.4</v>
      </c>
      <c r="Y104" s="36">
        <v>1.2</v>
      </c>
      <c r="Z104" s="36">
        <v>0.7</v>
      </c>
      <c r="AA104" s="36">
        <v>0.3</v>
      </c>
      <c r="AB104" s="36">
        <v>0.8</v>
      </c>
      <c r="AC104" s="36">
        <v>1.9</v>
      </c>
      <c r="AD104" s="36">
        <v>6.6</v>
      </c>
      <c r="AF104" t="str">
        <f t="shared" si="1"/>
        <v>Terence Davis</v>
      </c>
    </row>
    <row r="105" spans="1:32" ht="12.75" x14ac:dyDescent="0.2">
      <c r="A105" s="36">
        <v>104</v>
      </c>
      <c r="B105" s="50" t="s">
        <v>1598</v>
      </c>
      <c r="C105" s="50" t="s">
        <v>383</v>
      </c>
      <c r="D105" s="36">
        <v>20</v>
      </c>
      <c r="E105" s="50" t="s">
        <v>33</v>
      </c>
      <c r="F105" s="36">
        <v>3</v>
      </c>
      <c r="G105" s="36">
        <v>0</v>
      </c>
      <c r="H105" s="36">
        <v>2.7</v>
      </c>
      <c r="I105" s="36">
        <v>0.3</v>
      </c>
      <c r="J105" s="36">
        <v>1.3</v>
      </c>
      <c r="K105" s="36">
        <v>0.25</v>
      </c>
      <c r="L105" s="36">
        <v>0</v>
      </c>
      <c r="M105" s="36">
        <v>0.7</v>
      </c>
      <c r="N105" s="36">
        <v>0</v>
      </c>
      <c r="O105" s="36">
        <v>0.3</v>
      </c>
      <c r="P105" s="36">
        <v>0.7</v>
      </c>
      <c r="Q105" s="36">
        <v>0.5</v>
      </c>
      <c r="R105" s="36">
        <v>0.25</v>
      </c>
      <c r="S105" s="36">
        <v>0</v>
      </c>
      <c r="T105" s="36">
        <v>0</v>
      </c>
      <c r="U105" s="36"/>
      <c r="V105" s="36">
        <v>0</v>
      </c>
      <c r="W105" s="36">
        <v>0.3</v>
      </c>
      <c r="X105" s="36">
        <v>0.3</v>
      </c>
      <c r="Y105" s="36">
        <v>0.3</v>
      </c>
      <c r="Z105" s="36">
        <v>0.3</v>
      </c>
      <c r="AA105" s="36">
        <v>0</v>
      </c>
      <c r="AB105" s="36">
        <v>0.3</v>
      </c>
      <c r="AC105" s="36">
        <v>0</v>
      </c>
      <c r="AD105" s="36">
        <v>0.7</v>
      </c>
      <c r="AF105" t="str">
        <f t="shared" si="1"/>
        <v>JD Davison</v>
      </c>
    </row>
    <row r="106" spans="1:32" ht="12.75" x14ac:dyDescent="0.2">
      <c r="A106" s="36">
        <v>105</v>
      </c>
      <c r="B106" s="50" t="s">
        <v>452</v>
      </c>
      <c r="C106" s="50" t="s">
        <v>376</v>
      </c>
      <c r="D106" s="36">
        <v>33</v>
      </c>
      <c r="E106" s="50" t="s">
        <v>8</v>
      </c>
      <c r="F106" s="36">
        <v>27</v>
      </c>
      <c r="G106" s="36">
        <v>0</v>
      </c>
      <c r="H106" s="36">
        <v>12</v>
      </c>
      <c r="I106" s="36">
        <v>2.2999999999999998</v>
      </c>
      <c r="J106" s="36">
        <v>4.5999999999999996</v>
      </c>
      <c r="K106" s="36">
        <v>0.51200000000000001</v>
      </c>
      <c r="L106" s="36">
        <v>0.4</v>
      </c>
      <c r="M106" s="36">
        <v>1.3</v>
      </c>
      <c r="N106" s="36">
        <v>0.30599999999999999</v>
      </c>
      <c r="O106" s="36">
        <v>1.9</v>
      </c>
      <c r="P106" s="36">
        <v>3.2</v>
      </c>
      <c r="Q106" s="36">
        <v>0.59799999999999998</v>
      </c>
      <c r="R106" s="36">
        <v>0.55700000000000005</v>
      </c>
      <c r="S106" s="36">
        <v>1.1000000000000001</v>
      </c>
      <c r="T106" s="36">
        <v>1.6</v>
      </c>
      <c r="U106" s="36">
        <v>0.71399999999999997</v>
      </c>
      <c r="V106" s="36">
        <v>1</v>
      </c>
      <c r="W106" s="36">
        <v>2.7</v>
      </c>
      <c r="X106" s="36">
        <v>3.7</v>
      </c>
      <c r="Y106" s="36">
        <v>0.6</v>
      </c>
      <c r="Z106" s="36">
        <v>0.2</v>
      </c>
      <c r="AA106" s="36">
        <v>0.5</v>
      </c>
      <c r="AB106" s="36">
        <v>0.7</v>
      </c>
      <c r="AC106" s="36">
        <v>2.1</v>
      </c>
      <c r="AD106" s="36">
        <v>6.2</v>
      </c>
      <c r="AF106" t="str">
        <f t="shared" si="1"/>
        <v>Dewayne Dedmon</v>
      </c>
    </row>
    <row r="107" spans="1:32" ht="12.75" x14ac:dyDescent="0.2">
      <c r="A107" s="36">
        <v>106</v>
      </c>
      <c r="B107" s="50" t="s">
        <v>754</v>
      </c>
      <c r="C107" s="50" t="s">
        <v>383</v>
      </c>
      <c r="D107" s="36">
        <v>32</v>
      </c>
      <c r="E107" s="50" t="s">
        <v>92</v>
      </c>
      <c r="F107" s="36">
        <v>15</v>
      </c>
      <c r="G107" s="36">
        <v>0</v>
      </c>
      <c r="H107" s="36">
        <v>6.7</v>
      </c>
      <c r="I107" s="36">
        <v>0.5</v>
      </c>
      <c r="J107" s="36">
        <v>1.5</v>
      </c>
      <c r="K107" s="36">
        <v>0.30399999999999999</v>
      </c>
      <c r="L107" s="36">
        <v>0.2</v>
      </c>
      <c r="M107" s="36">
        <v>0.7</v>
      </c>
      <c r="N107" s="36">
        <v>0.3</v>
      </c>
      <c r="O107" s="36">
        <v>0.3</v>
      </c>
      <c r="P107" s="36">
        <v>0.9</v>
      </c>
      <c r="Q107" s="36">
        <v>0.308</v>
      </c>
      <c r="R107" s="36">
        <v>0.37</v>
      </c>
      <c r="S107" s="36">
        <v>0.1</v>
      </c>
      <c r="T107" s="36">
        <v>0.2</v>
      </c>
      <c r="U107" s="36">
        <v>0.33300000000000002</v>
      </c>
      <c r="V107" s="36">
        <v>0.1</v>
      </c>
      <c r="W107" s="36">
        <v>0.3</v>
      </c>
      <c r="X107" s="36">
        <v>0.3</v>
      </c>
      <c r="Y107" s="36">
        <v>1.3</v>
      </c>
      <c r="Z107" s="36">
        <v>0.4</v>
      </c>
      <c r="AA107" s="36">
        <v>0</v>
      </c>
      <c r="AB107" s="36">
        <v>0.4</v>
      </c>
      <c r="AC107" s="36">
        <v>0.8</v>
      </c>
      <c r="AD107" s="36">
        <v>1.2</v>
      </c>
      <c r="AF107" t="str">
        <f t="shared" si="1"/>
        <v>Matthew Dellavedova</v>
      </c>
    </row>
    <row r="108" spans="1:32" ht="12.75" x14ac:dyDescent="0.2">
      <c r="A108" s="36">
        <v>107</v>
      </c>
      <c r="B108" s="50" t="s">
        <v>453</v>
      </c>
      <c r="C108" s="50" t="s">
        <v>387</v>
      </c>
      <c r="D108" s="36">
        <v>33</v>
      </c>
      <c r="E108" s="50" t="s">
        <v>23</v>
      </c>
      <c r="F108" s="36">
        <v>38</v>
      </c>
      <c r="G108" s="36">
        <v>37</v>
      </c>
      <c r="H108" s="36">
        <v>36.299999999999997</v>
      </c>
      <c r="I108" s="36">
        <v>9.4</v>
      </c>
      <c r="J108" s="36">
        <v>18.7</v>
      </c>
      <c r="K108" s="36">
        <v>0.505</v>
      </c>
      <c r="L108" s="36">
        <v>0.4</v>
      </c>
      <c r="M108" s="36">
        <v>1.5</v>
      </c>
      <c r="N108" s="36">
        <v>0.28100000000000003</v>
      </c>
      <c r="O108" s="36">
        <v>9</v>
      </c>
      <c r="P108" s="36">
        <v>17.2</v>
      </c>
      <c r="Q108" s="36">
        <v>0.52500000000000002</v>
      </c>
      <c r="R108" s="36">
        <v>0.51600000000000001</v>
      </c>
      <c r="S108" s="36">
        <v>7.3</v>
      </c>
      <c r="T108" s="36">
        <v>8.1999999999999993</v>
      </c>
      <c r="U108" s="36">
        <v>0.88800000000000001</v>
      </c>
      <c r="V108" s="36">
        <v>0.5</v>
      </c>
      <c r="W108" s="36">
        <v>4.5999999999999996</v>
      </c>
      <c r="X108" s="36">
        <v>5.2</v>
      </c>
      <c r="Y108" s="36">
        <v>4.9000000000000004</v>
      </c>
      <c r="Z108" s="36">
        <v>1</v>
      </c>
      <c r="AA108" s="36">
        <v>0.5</v>
      </c>
      <c r="AB108" s="36">
        <v>1.9</v>
      </c>
      <c r="AC108" s="36">
        <v>2.8</v>
      </c>
      <c r="AD108" s="36">
        <v>26.6</v>
      </c>
      <c r="AF108" t="str">
        <f t="shared" si="1"/>
        <v>DeMar DeRozan</v>
      </c>
    </row>
    <row r="109" spans="1:32" ht="12.75" x14ac:dyDescent="0.2">
      <c r="A109" s="36">
        <v>108</v>
      </c>
      <c r="B109" s="50" t="s">
        <v>755</v>
      </c>
      <c r="C109" s="50" t="s">
        <v>374</v>
      </c>
      <c r="D109" s="36">
        <v>21</v>
      </c>
      <c r="E109" s="50" t="s">
        <v>65</v>
      </c>
      <c r="F109" s="36">
        <v>8</v>
      </c>
      <c r="G109" s="36">
        <v>1</v>
      </c>
      <c r="H109" s="36">
        <v>11.3</v>
      </c>
      <c r="I109" s="36">
        <v>1.6</v>
      </c>
      <c r="J109" s="36">
        <v>3</v>
      </c>
      <c r="K109" s="36">
        <v>0.54200000000000004</v>
      </c>
      <c r="L109" s="36">
        <v>0</v>
      </c>
      <c r="M109" s="36">
        <v>0</v>
      </c>
      <c r="N109" s="36"/>
      <c r="O109" s="36">
        <v>1.6</v>
      </c>
      <c r="P109" s="36">
        <v>3</v>
      </c>
      <c r="Q109" s="36">
        <v>0.54200000000000004</v>
      </c>
      <c r="R109" s="36">
        <v>0.54200000000000004</v>
      </c>
      <c r="S109" s="36">
        <v>0.9</v>
      </c>
      <c r="T109" s="36">
        <v>1.1000000000000001</v>
      </c>
      <c r="U109" s="36">
        <v>0.77800000000000002</v>
      </c>
      <c r="V109" s="36">
        <v>2.5</v>
      </c>
      <c r="W109" s="36">
        <v>1.5</v>
      </c>
      <c r="X109" s="36">
        <v>4</v>
      </c>
      <c r="Y109" s="36">
        <v>0.3</v>
      </c>
      <c r="Z109" s="36">
        <v>0.4</v>
      </c>
      <c r="AA109" s="36">
        <v>0.1</v>
      </c>
      <c r="AB109" s="36">
        <v>0.6</v>
      </c>
      <c r="AC109" s="36">
        <v>1.3</v>
      </c>
      <c r="AD109" s="36">
        <v>4.0999999999999996</v>
      </c>
      <c r="AF109" t="str">
        <f t="shared" si="1"/>
        <v>Moussa Diabaté</v>
      </c>
    </row>
    <row r="110" spans="1:32" ht="12.75" x14ac:dyDescent="0.2">
      <c r="A110" s="36">
        <v>109</v>
      </c>
      <c r="B110" s="50" t="s">
        <v>756</v>
      </c>
      <c r="C110" s="50" t="s">
        <v>374</v>
      </c>
      <c r="D110" s="36">
        <v>26</v>
      </c>
      <c r="E110" s="50" t="s">
        <v>78</v>
      </c>
      <c r="F110" s="36">
        <v>12</v>
      </c>
      <c r="G110" s="36">
        <v>2</v>
      </c>
      <c r="H110" s="36">
        <v>7.2</v>
      </c>
      <c r="I110" s="36">
        <v>0.8</v>
      </c>
      <c r="J110" s="36">
        <v>1.8</v>
      </c>
      <c r="K110" s="36">
        <v>0.45500000000000002</v>
      </c>
      <c r="L110" s="36">
        <v>0.3</v>
      </c>
      <c r="M110" s="36">
        <v>1.1000000000000001</v>
      </c>
      <c r="N110" s="36">
        <v>0.308</v>
      </c>
      <c r="O110" s="36">
        <v>0.5</v>
      </c>
      <c r="P110" s="36">
        <v>0.8</v>
      </c>
      <c r="Q110" s="36">
        <v>0.66700000000000004</v>
      </c>
      <c r="R110" s="36">
        <v>0.54500000000000004</v>
      </c>
      <c r="S110" s="36">
        <v>0</v>
      </c>
      <c r="T110" s="36">
        <v>0</v>
      </c>
      <c r="U110" s="36"/>
      <c r="V110" s="36">
        <v>0.3</v>
      </c>
      <c r="W110" s="36">
        <v>0.7</v>
      </c>
      <c r="X110" s="36">
        <v>0.9</v>
      </c>
      <c r="Y110" s="36">
        <v>0.2</v>
      </c>
      <c r="Z110" s="36">
        <v>0.2</v>
      </c>
      <c r="AA110" s="36">
        <v>0.4</v>
      </c>
      <c r="AB110" s="36">
        <v>0.4</v>
      </c>
      <c r="AC110" s="36">
        <v>0.9</v>
      </c>
      <c r="AD110" s="36">
        <v>2</v>
      </c>
      <c r="AF110" t="str">
        <f t="shared" si="1"/>
        <v>Mamadi Diakite</v>
      </c>
    </row>
    <row r="111" spans="1:32" ht="12.75" x14ac:dyDescent="0.2">
      <c r="A111" s="36">
        <v>110</v>
      </c>
      <c r="B111" s="50" t="s">
        <v>454</v>
      </c>
      <c r="C111" s="50" t="s">
        <v>378</v>
      </c>
      <c r="D111" s="36">
        <v>24</v>
      </c>
      <c r="E111" s="50" t="s">
        <v>87</v>
      </c>
      <c r="F111" s="36">
        <v>33</v>
      </c>
      <c r="G111" s="36">
        <v>0</v>
      </c>
      <c r="H111" s="36">
        <v>15</v>
      </c>
      <c r="I111" s="36">
        <v>2.7</v>
      </c>
      <c r="J111" s="36">
        <v>5.2</v>
      </c>
      <c r="K111" s="36">
        <v>0.52400000000000002</v>
      </c>
      <c r="L111" s="36">
        <v>0.2</v>
      </c>
      <c r="M111" s="36">
        <v>0.5</v>
      </c>
      <c r="N111" s="36">
        <v>0.27800000000000002</v>
      </c>
      <c r="O111" s="36">
        <v>2.5</v>
      </c>
      <c r="P111" s="36">
        <v>4.5999999999999996</v>
      </c>
      <c r="Q111" s="36">
        <v>0.55300000000000005</v>
      </c>
      <c r="R111" s="36">
        <v>0.53800000000000003</v>
      </c>
      <c r="S111" s="36">
        <v>1.5</v>
      </c>
      <c r="T111" s="36">
        <v>2.5</v>
      </c>
      <c r="U111" s="36">
        <v>0.59299999999999997</v>
      </c>
      <c r="V111" s="36">
        <v>1</v>
      </c>
      <c r="W111" s="36">
        <v>2.1</v>
      </c>
      <c r="X111" s="36">
        <v>3.1</v>
      </c>
      <c r="Y111" s="36">
        <v>0.9</v>
      </c>
      <c r="Z111" s="36">
        <v>0.7</v>
      </c>
      <c r="AA111" s="36">
        <v>0.3</v>
      </c>
      <c r="AB111" s="36">
        <v>0.9</v>
      </c>
      <c r="AC111" s="36">
        <v>2</v>
      </c>
      <c r="AD111" s="36">
        <v>7</v>
      </c>
      <c r="AF111" t="str">
        <f t="shared" si="1"/>
        <v>Hamidou Diallo</v>
      </c>
    </row>
    <row r="112" spans="1:32" ht="12.75" x14ac:dyDescent="0.2">
      <c r="A112" s="36">
        <v>111</v>
      </c>
      <c r="B112" s="50" t="s">
        <v>455</v>
      </c>
      <c r="C112" s="50" t="s">
        <v>376</v>
      </c>
      <c r="D112" s="36">
        <v>33</v>
      </c>
      <c r="E112" s="50" t="s">
        <v>10</v>
      </c>
      <c r="F112" s="36">
        <v>13</v>
      </c>
      <c r="G112" s="36">
        <v>1</v>
      </c>
      <c r="H112" s="36">
        <v>11.6</v>
      </c>
      <c r="I112" s="36">
        <v>1.5</v>
      </c>
      <c r="J112" s="36">
        <v>3.7</v>
      </c>
      <c r="K112" s="36">
        <v>0.41699999999999998</v>
      </c>
      <c r="L112" s="36">
        <v>0.8</v>
      </c>
      <c r="M112" s="36">
        <v>2.5</v>
      </c>
      <c r="N112" s="36">
        <v>0.30299999999999999</v>
      </c>
      <c r="O112" s="36">
        <v>0.8</v>
      </c>
      <c r="P112" s="36">
        <v>1.2</v>
      </c>
      <c r="Q112" s="36">
        <v>0.66700000000000004</v>
      </c>
      <c r="R112" s="36">
        <v>0.52100000000000002</v>
      </c>
      <c r="S112" s="36">
        <v>0.2</v>
      </c>
      <c r="T112" s="36">
        <v>0.3</v>
      </c>
      <c r="U112" s="36">
        <v>0.75</v>
      </c>
      <c r="V112" s="36">
        <v>1.1000000000000001</v>
      </c>
      <c r="W112" s="36">
        <v>2.2000000000000002</v>
      </c>
      <c r="X112" s="36">
        <v>3.2</v>
      </c>
      <c r="Y112" s="36">
        <v>2</v>
      </c>
      <c r="Z112" s="36">
        <v>0.1</v>
      </c>
      <c r="AA112" s="36">
        <v>0.5</v>
      </c>
      <c r="AB112" s="36">
        <v>0.9</v>
      </c>
      <c r="AC112" s="36">
        <v>1.8</v>
      </c>
      <c r="AD112" s="36">
        <v>4.0999999999999996</v>
      </c>
      <c r="AF112" t="str">
        <f t="shared" si="1"/>
        <v>Gorgui Dieng</v>
      </c>
    </row>
    <row r="113" spans="1:32" ht="12.75" x14ac:dyDescent="0.2">
      <c r="A113" s="36">
        <v>112</v>
      </c>
      <c r="B113" s="50" t="s">
        <v>456</v>
      </c>
      <c r="C113" s="50" t="s">
        <v>387</v>
      </c>
      <c r="D113" s="36">
        <v>19</v>
      </c>
      <c r="E113" s="50" t="s">
        <v>86</v>
      </c>
      <c r="F113" s="36">
        <v>14</v>
      </c>
      <c r="G113" s="36">
        <v>0</v>
      </c>
      <c r="H113" s="36">
        <v>15.7</v>
      </c>
      <c r="I113" s="36">
        <v>1.8</v>
      </c>
      <c r="J113" s="36">
        <v>4.2</v>
      </c>
      <c r="K113" s="36">
        <v>0.42399999999999999</v>
      </c>
      <c r="L113" s="36">
        <v>0.7</v>
      </c>
      <c r="M113" s="36">
        <v>2.4</v>
      </c>
      <c r="N113" s="36">
        <v>0.29399999999999998</v>
      </c>
      <c r="O113" s="36">
        <v>1.1000000000000001</v>
      </c>
      <c r="P113" s="36">
        <v>1.8</v>
      </c>
      <c r="Q113" s="36">
        <v>0.6</v>
      </c>
      <c r="R113" s="36">
        <v>0.50800000000000001</v>
      </c>
      <c r="S113" s="36">
        <v>0.1</v>
      </c>
      <c r="T113" s="36">
        <v>0.3</v>
      </c>
      <c r="U113" s="36">
        <v>0.25</v>
      </c>
      <c r="V113" s="36">
        <v>0.4</v>
      </c>
      <c r="W113" s="36">
        <v>2.4</v>
      </c>
      <c r="X113" s="36">
        <v>2.9</v>
      </c>
      <c r="Y113" s="36">
        <v>1.4</v>
      </c>
      <c r="Z113" s="36">
        <v>0.4</v>
      </c>
      <c r="AA113" s="36">
        <v>0.3</v>
      </c>
      <c r="AB113" s="36">
        <v>0.5</v>
      </c>
      <c r="AC113" s="36">
        <v>0.9</v>
      </c>
      <c r="AD113" s="36">
        <v>4.4000000000000004</v>
      </c>
      <c r="AF113" t="str">
        <f t="shared" si="1"/>
        <v>Ousmane Dieng</v>
      </c>
    </row>
    <row r="114" spans="1:32" ht="12.75" x14ac:dyDescent="0.2">
      <c r="A114" s="36">
        <v>113</v>
      </c>
      <c r="B114" s="50" t="s">
        <v>335</v>
      </c>
      <c r="C114" s="50" t="s">
        <v>383</v>
      </c>
      <c r="D114" s="36">
        <v>29</v>
      </c>
      <c r="E114" s="50" t="s">
        <v>96</v>
      </c>
      <c r="F114" s="36">
        <v>37</v>
      </c>
      <c r="G114" s="36">
        <v>37</v>
      </c>
      <c r="H114" s="36">
        <v>32.9</v>
      </c>
      <c r="I114" s="36">
        <v>5.6</v>
      </c>
      <c r="J114" s="36">
        <v>12.3</v>
      </c>
      <c r="K114" s="36">
        <v>0.46</v>
      </c>
      <c r="L114" s="36">
        <v>2.6</v>
      </c>
      <c r="M114" s="36">
        <v>6.4</v>
      </c>
      <c r="N114" s="36">
        <v>0.40899999999999997</v>
      </c>
      <c r="O114" s="36">
        <v>3</v>
      </c>
      <c r="P114" s="36">
        <v>5.9</v>
      </c>
      <c r="Q114" s="36">
        <v>0.51600000000000001</v>
      </c>
      <c r="R114" s="36">
        <v>0.56699999999999995</v>
      </c>
      <c r="S114" s="36">
        <v>2.2000000000000002</v>
      </c>
      <c r="T114" s="36">
        <v>2.6</v>
      </c>
      <c r="U114" s="36">
        <v>0.83699999999999997</v>
      </c>
      <c r="V114" s="36">
        <v>0.4</v>
      </c>
      <c r="W114" s="36">
        <v>2.8</v>
      </c>
      <c r="X114" s="36">
        <v>3.2</v>
      </c>
      <c r="Y114" s="36">
        <v>5.0999999999999996</v>
      </c>
      <c r="Z114" s="36">
        <v>0.9</v>
      </c>
      <c r="AA114" s="36">
        <v>0.2</v>
      </c>
      <c r="AB114" s="36">
        <v>1.5</v>
      </c>
      <c r="AC114" s="36">
        <v>2.4</v>
      </c>
      <c r="AD114" s="36">
        <v>16.100000000000001</v>
      </c>
      <c r="AF114" t="str">
        <f t="shared" si="1"/>
        <v>Spencer Dinwiddie</v>
      </c>
    </row>
    <row r="115" spans="1:32" ht="12.75" x14ac:dyDescent="0.2">
      <c r="A115" s="36">
        <v>114</v>
      </c>
      <c r="B115" s="50" t="s">
        <v>457</v>
      </c>
      <c r="C115" s="50" t="s">
        <v>378</v>
      </c>
      <c r="D115" s="36">
        <v>26</v>
      </c>
      <c r="E115" s="50" t="s">
        <v>34</v>
      </c>
      <c r="F115" s="36">
        <v>29</v>
      </c>
      <c r="G115" s="36">
        <v>10</v>
      </c>
      <c r="H115" s="36">
        <v>23.6</v>
      </c>
      <c r="I115" s="36">
        <v>2.4</v>
      </c>
      <c r="J115" s="36">
        <v>6.2</v>
      </c>
      <c r="K115" s="36">
        <v>0.39400000000000002</v>
      </c>
      <c r="L115" s="36">
        <v>1.6</v>
      </c>
      <c r="M115" s="36">
        <v>4.3</v>
      </c>
      <c r="N115" s="36">
        <v>0.371</v>
      </c>
      <c r="O115" s="36">
        <v>0.9</v>
      </c>
      <c r="P115" s="36">
        <v>1.9</v>
      </c>
      <c r="Q115" s="36">
        <v>0.44600000000000001</v>
      </c>
      <c r="R115" s="36">
        <v>0.52200000000000002</v>
      </c>
      <c r="S115" s="36">
        <v>0.7</v>
      </c>
      <c r="T115" s="36">
        <v>0.8</v>
      </c>
      <c r="U115" s="36">
        <v>0.83299999999999996</v>
      </c>
      <c r="V115" s="36">
        <v>1</v>
      </c>
      <c r="W115" s="36">
        <v>3.6</v>
      </c>
      <c r="X115" s="36">
        <v>4.5999999999999996</v>
      </c>
      <c r="Y115" s="36">
        <v>3</v>
      </c>
      <c r="Z115" s="36">
        <v>1.3</v>
      </c>
      <c r="AA115" s="36">
        <v>0.1</v>
      </c>
      <c r="AB115" s="36">
        <v>1.4</v>
      </c>
      <c r="AC115" s="36">
        <v>2</v>
      </c>
      <c r="AD115" s="36">
        <v>7.2</v>
      </c>
      <c r="AF115" t="str">
        <f t="shared" si="1"/>
        <v>Donte DiVincenzo</v>
      </c>
    </row>
    <row r="116" spans="1:32" ht="12.75" x14ac:dyDescent="0.2">
      <c r="A116" s="36">
        <v>115</v>
      </c>
      <c r="B116" s="50" t="s">
        <v>458</v>
      </c>
      <c r="C116" s="50" t="s">
        <v>383</v>
      </c>
      <c r="D116" s="36">
        <v>23</v>
      </c>
      <c r="E116" s="50" t="s">
        <v>96</v>
      </c>
      <c r="F116" s="36">
        <v>35</v>
      </c>
      <c r="G116" s="36">
        <v>35</v>
      </c>
      <c r="H116" s="36">
        <v>37</v>
      </c>
      <c r="I116" s="36">
        <v>11.5</v>
      </c>
      <c r="J116" s="36">
        <v>22.8</v>
      </c>
      <c r="K116" s="36">
        <v>0.50700000000000001</v>
      </c>
      <c r="L116" s="36">
        <v>2.9</v>
      </c>
      <c r="M116" s="36">
        <v>8.1999999999999993</v>
      </c>
      <c r="N116" s="36">
        <v>0.35899999999999999</v>
      </c>
      <c r="O116" s="36">
        <v>8.6</v>
      </c>
      <c r="P116" s="36">
        <v>14.6</v>
      </c>
      <c r="Q116" s="36">
        <v>0.59</v>
      </c>
      <c r="R116" s="36">
        <v>0.57199999999999995</v>
      </c>
      <c r="S116" s="36">
        <v>8.3000000000000007</v>
      </c>
      <c r="T116" s="36">
        <v>11.2</v>
      </c>
      <c r="U116" s="36">
        <v>0.74</v>
      </c>
      <c r="V116" s="36">
        <v>1</v>
      </c>
      <c r="W116" s="36">
        <v>7.8</v>
      </c>
      <c r="X116" s="36">
        <v>8.8000000000000007</v>
      </c>
      <c r="Y116" s="36">
        <v>8.9</v>
      </c>
      <c r="Z116" s="36">
        <v>1.7</v>
      </c>
      <c r="AA116" s="36">
        <v>0.6</v>
      </c>
      <c r="AB116" s="36">
        <v>3.6</v>
      </c>
      <c r="AC116" s="36">
        <v>2.9</v>
      </c>
      <c r="AD116" s="36">
        <v>34.299999999999997</v>
      </c>
      <c r="AF116" t="str">
        <f t="shared" si="1"/>
        <v>Luka Doncic</v>
      </c>
    </row>
    <row r="117" spans="1:32" ht="12.75" x14ac:dyDescent="0.2">
      <c r="A117" s="36">
        <v>116</v>
      </c>
      <c r="B117" s="50" t="s">
        <v>459</v>
      </c>
      <c r="C117" s="50" t="s">
        <v>378</v>
      </c>
      <c r="D117" s="36">
        <v>26</v>
      </c>
      <c r="E117" s="50" t="s">
        <v>96</v>
      </c>
      <c r="F117" s="36">
        <v>3</v>
      </c>
      <c r="G117" s="36">
        <v>0</v>
      </c>
      <c r="H117" s="36">
        <v>2.7</v>
      </c>
      <c r="I117" s="36">
        <v>1.3</v>
      </c>
      <c r="J117" s="36">
        <v>1.7</v>
      </c>
      <c r="K117" s="36">
        <v>0.8</v>
      </c>
      <c r="L117" s="36">
        <v>0.3</v>
      </c>
      <c r="M117" s="36">
        <v>0.7</v>
      </c>
      <c r="N117" s="36">
        <v>0.5</v>
      </c>
      <c r="O117" s="36">
        <v>1</v>
      </c>
      <c r="P117" s="36">
        <v>1</v>
      </c>
      <c r="Q117" s="36">
        <v>1</v>
      </c>
      <c r="R117" s="36">
        <v>0.9</v>
      </c>
      <c r="S117" s="36">
        <v>0</v>
      </c>
      <c r="T117" s="36">
        <v>0</v>
      </c>
      <c r="U117" s="36"/>
      <c r="V117" s="36">
        <v>0.3</v>
      </c>
      <c r="W117" s="36">
        <v>0.3</v>
      </c>
      <c r="X117" s="36">
        <v>0.7</v>
      </c>
      <c r="Y117" s="36">
        <v>0</v>
      </c>
      <c r="Z117" s="36">
        <v>0</v>
      </c>
      <c r="AA117" s="36">
        <v>0</v>
      </c>
      <c r="AB117" s="36">
        <v>0</v>
      </c>
      <c r="AC117" s="36">
        <v>0</v>
      </c>
      <c r="AD117" s="36">
        <v>3</v>
      </c>
      <c r="AF117" t="str">
        <f t="shared" si="1"/>
        <v>Tyler Dorsey</v>
      </c>
    </row>
    <row r="118" spans="1:32" ht="12.75" x14ac:dyDescent="0.2">
      <c r="A118" s="36">
        <v>117</v>
      </c>
      <c r="B118" s="50" t="s">
        <v>340</v>
      </c>
      <c r="C118" s="50" t="s">
        <v>378</v>
      </c>
      <c r="D118" s="36">
        <v>23</v>
      </c>
      <c r="E118" s="50" t="s">
        <v>86</v>
      </c>
      <c r="F118" s="36">
        <v>37</v>
      </c>
      <c r="G118" s="36">
        <v>37</v>
      </c>
      <c r="H118" s="36">
        <v>30.3</v>
      </c>
      <c r="I118" s="36">
        <v>4.8</v>
      </c>
      <c r="J118" s="36">
        <v>11.8</v>
      </c>
      <c r="K118" s="36">
        <v>0.40600000000000003</v>
      </c>
      <c r="L118" s="36">
        <v>1.8</v>
      </c>
      <c r="M118" s="36">
        <v>5.3</v>
      </c>
      <c r="N118" s="36">
        <v>0.33700000000000002</v>
      </c>
      <c r="O118" s="36">
        <v>3</v>
      </c>
      <c r="P118" s="36">
        <v>6.5</v>
      </c>
      <c r="Q118" s="36">
        <v>0.46300000000000002</v>
      </c>
      <c r="R118" s="36">
        <v>0.48199999999999998</v>
      </c>
      <c r="S118" s="36">
        <v>2.7</v>
      </c>
      <c r="T118" s="36">
        <v>3.5</v>
      </c>
      <c r="U118" s="36">
        <v>0.76700000000000002</v>
      </c>
      <c r="V118" s="36">
        <v>1.4</v>
      </c>
      <c r="W118" s="36">
        <v>2.7</v>
      </c>
      <c r="X118" s="36">
        <v>4.0999999999999996</v>
      </c>
      <c r="Y118" s="36">
        <v>2.2999999999999998</v>
      </c>
      <c r="Z118" s="36">
        <v>1.1000000000000001</v>
      </c>
      <c r="AA118" s="36">
        <v>0.3</v>
      </c>
      <c r="AB118" s="36">
        <v>1.6</v>
      </c>
      <c r="AC118" s="36">
        <v>3.2</v>
      </c>
      <c r="AD118" s="36">
        <v>14.1</v>
      </c>
      <c r="AF118" t="str">
        <f t="shared" si="1"/>
        <v>Luguentz Dort</v>
      </c>
    </row>
    <row r="119" spans="1:32" ht="12.75" x14ac:dyDescent="0.2">
      <c r="A119" s="36">
        <v>118</v>
      </c>
      <c r="B119" s="50" t="s">
        <v>460</v>
      </c>
      <c r="C119" s="50" t="s">
        <v>383</v>
      </c>
      <c r="D119" s="36">
        <v>23</v>
      </c>
      <c r="E119" s="50" t="s">
        <v>23</v>
      </c>
      <c r="F119" s="36">
        <v>36</v>
      </c>
      <c r="G119" s="36">
        <v>28</v>
      </c>
      <c r="H119" s="36">
        <v>27.3</v>
      </c>
      <c r="I119" s="36">
        <v>4</v>
      </c>
      <c r="J119" s="36">
        <v>7.9</v>
      </c>
      <c r="K119" s="36">
        <v>0.505</v>
      </c>
      <c r="L119" s="36">
        <v>0.9</v>
      </c>
      <c r="M119" s="36">
        <v>2.8</v>
      </c>
      <c r="N119" s="36">
        <v>0.33300000000000002</v>
      </c>
      <c r="O119" s="36">
        <v>3.1</v>
      </c>
      <c r="P119" s="36">
        <v>5.0999999999999996</v>
      </c>
      <c r="Q119" s="36">
        <v>0.60099999999999998</v>
      </c>
      <c r="R119" s="36">
        <v>0.56499999999999995</v>
      </c>
      <c r="S119" s="36">
        <v>1</v>
      </c>
      <c r="T119" s="36">
        <v>1.3</v>
      </c>
      <c r="U119" s="36">
        <v>0.77800000000000002</v>
      </c>
      <c r="V119" s="36">
        <v>0.7</v>
      </c>
      <c r="W119" s="36">
        <v>2.6</v>
      </c>
      <c r="X119" s="36">
        <v>3.3</v>
      </c>
      <c r="Y119" s="36">
        <v>2.7</v>
      </c>
      <c r="Z119" s="36">
        <v>0.8</v>
      </c>
      <c r="AA119" s="36">
        <v>0.4</v>
      </c>
      <c r="AB119" s="36">
        <v>1.4</v>
      </c>
      <c r="AC119" s="36">
        <v>2.5</v>
      </c>
      <c r="AD119" s="36">
        <v>9.9</v>
      </c>
      <c r="AF119" t="str">
        <f t="shared" si="1"/>
        <v>Ayo Dosunmu</v>
      </c>
    </row>
    <row r="120" spans="1:32" ht="12.75" x14ac:dyDescent="0.2">
      <c r="A120" s="36">
        <v>119</v>
      </c>
      <c r="B120" s="50" t="s">
        <v>1640</v>
      </c>
      <c r="C120" s="50" t="s">
        <v>383</v>
      </c>
      <c r="D120" s="36">
        <v>23</v>
      </c>
      <c r="E120" s="50" t="s">
        <v>93</v>
      </c>
      <c r="F120" s="36">
        <v>6</v>
      </c>
      <c r="G120" s="36">
        <v>0</v>
      </c>
      <c r="H120" s="36">
        <v>8.8000000000000007</v>
      </c>
      <c r="I120" s="36">
        <v>0.2</v>
      </c>
      <c r="J120" s="36">
        <v>1.7</v>
      </c>
      <c r="K120" s="36">
        <v>0.1</v>
      </c>
      <c r="L120" s="36">
        <v>0.2</v>
      </c>
      <c r="M120" s="36">
        <v>0.7</v>
      </c>
      <c r="N120" s="36">
        <v>0.25</v>
      </c>
      <c r="O120" s="36">
        <v>0</v>
      </c>
      <c r="P120" s="36">
        <v>1</v>
      </c>
      <c r="Q120" s="36">
        <v>0</v>
      </c>
      <c r="R120" s="36">
        <v>0.15</v>
      </c>
      <c r="S120" s="36">
        <v>0</v>
      </c>
      <c r="T120" s="36">
        <v>0</v>
      </c>
      <c r="U120" s="36"/>
      <c r="V120" s="36">
        <v>1</v>
      </c>
      <c r="W120" s="36">
        <v>0.7</v>
      </c>
      <c r="X120" s="36">
        <v>1.7</v>
      </c>
      <c r="Y120" s="36">
        <v>1.3</v>
      </c>
      <c r="Z120" s="36">
        <v>0.8</v>
      </c>
      <c r="AA120" s="36">
        <v>0</v>
      </c>
      <c r="AB120" s="36">
        <v>0.5</v>
      </c>
      <c r="AC120" s="36">
        <v>1.5</v>
      </c>
      <c r="AD120" s="36">
        <v>0.5</v>
      </c>
      <c r="AF120" t="str">
        <f t="shared" si="1"/>
        <v>Devon Dotson</v>
      </c>
    </row>
    <row r="121" spans="1:32" ht="12.75" x14ac:dyDescent="0.2">
      <c r="A121" s="36">
        <v>120</v>
      </c>
      <c r="B121" s="50" t="s">
        <v>804</v>
      </c>
      <c r="C121" s="50" t="s">
        <v>383</v>
      </c>
      <c r="D121" s="36">
        <v>25</v>
      </c>
      <c r="E121" s="50" t="s">
        <v>95</v>
      </c>
      <c r="F121" s="36">
        <v>11</v>
      </c>
      <c r="G121" s="36">
        <v>0</v>
      </c>
      <c r="H121" s="36">
        <v>7.6</v>
      </c>
      <c r="I121" s="36">
        <v>1.1000000000000001</v>
      </c>
      <c r="J121" s="36">
        <v>2.1</v>
      </c>
      <c r="K121" s="36">
        <v>0.52200000000000002</v>
      </c>
      <c r="L121" s="36">
        <v>0.1</v>
      </c>
      <c r="M121" s="36">
        <v>0.4</v>
      </c>
      <c r="N121" s="36">
        <v>0.25</v>
      </c>
      <c r="O121" s="36">
        <v>1</v>
      </c>
      <c r="P121" s="36">
        <v>1.7</v>
      </c>
      <c r="Q121" s="36">
        <v>0.57899999999999996</v>
      </c>
      <c r="R121" s="36">
        <v>0.54300000000000004</v>
      </c>
      <c r="S121" s="36">
        <v>0.3</v>
      </c>
      <c r="T121" s="36">
        <v>0.3</v>
      </c>
      <c r="U121" s="36">
        <v>1</v>
      </c>
      <c r="V121" s="36">
        <v>0.4</v>
      </c>
      <c r="W121" s="36">
        <v>0.7</v>
      </c>
      <c r="X121" s="36">
        <v>1.1000000000000001</v>
      </c>
      <c r="Y121" s="36">
        <v>1</v>
      </c>
      <c r="Z121" s="36">
        <v>0.2</v>
      </c>
      <c r="AA121" s="36">
        <v>0.1</v>
      </c>
      <c r="AB121" s="36">
        <v>0.2</v>
      </c>
      <c r="AC121" s="36">
        <v>0.4</v>
      </c>
      <c r="AD121" s="36">
        <v>2.5</v>
      </c>
      <c r="AF121" t="str">
        <f t="shared" si="1"/>
        <v>Jeff Dowtin</v>
      </c>
    </row>
    <row r="122" spans="1:32" ht="12.75" x14ac:dyDescent="0.2">
      <c r="A122" s="36">
        <v>121</v>
      </c>
      <c r="B122" s="50" t="s">
        <v>461</v>
      </c>
      <c r="C122" s="50" t="s">
        <v>383</v>
      </c>
      <c r="D122" s="36">
        <v>36</v>
      </c>
      <c r="E122" s="50" t="s">
        <v>23</v>
      </c>
      <c r="F122" s="36">
        <v>35</v>
      </c>
      <c r="G122" s="36">
        <v>0</v>
      </c>
      <c r="H122" s="36">
        <v>16.899999999999999</v>
      </c>
      <c r="I122" s="36">
        <v>3</v>
      </c>
      <c r="J122" s="36">
        <v>6.8</v>
      </c>
      <c r="K122" s="36">
        <v>0.439</v>
      </c>
      <c r="L122" s="36">
        <v>1.1000000000000001</v>
      </c>
      <c r="M122" s="36">
        <v>2.8</v>
      </c>
      <c r="N122" s="36">
        <v>0.38800000000000001</v>
      </c>
      <c r="O122" s="36">
        <v>1.9</v>
      </c>
      <c r="P122" s="36">
        <v>4</v>
      </c>
      <c r="Q122" s="36">
        <v>0.47499999999999998</v>
      </c>
      <c r="R122" s="36">
        <v>0.51900000000000002</v>
      </c>
      <c r="S122" s="36">
        <v>0.7</v>
      </c>
      <c r="T122" s="36">
        <v>1</v>
      </c>
      <c r="U122" s="36">
        <v>0.63900000000000001</v>
      </c>
      <c r="V122" s="36">
        <v>0.3</v>
      </c>
      <c r="W122" s="36">
        <v>1.2</v>
      </c>
      <c r="X122" s="36">
        <v>1.5</v>
      </c>
      <c r="Y122" s="36">
        <v>2.9</v>
      </c>
      <c r="Z122" s="36">
        <v>0.2</v>
      </c>
      <c r="AA122" s="36">
        <v>0.1</v>
      </c>
      <c r="AB122" s="36">
        <v>1.2</v>
      </c>
      <c r="AC122" s="36">
        <v>1.4</v>
      </c>
      <c r="AD122" s="36">
        <v>7.7</v>
      </c>
      <c r="AF122" t="str">
        <f t="shared" si="1"/>
        <v>Goran Dragić</v>
      </c>
    </row>
    <row r="123" spans="1:32" ht="12.75" x14ac:dyDescent="0.2">
      <c r="A123" s="36">
        <v>122</v>
      </c>
      <c r="B123" s="50" t="s">
        <v>462</v>
      </c>
      <c r="C123" s="50" t="s">
        <v>376</v>
      </c>
      <c r="D123" s="36">
        <v>29</v>
      </c>
      <c r="E123" s="50" t="s">
        <v>23</v>
      </c>
      <c r="F123" s="36">
        <v>30</v>
      </c>
      <c r="G123" s="36">
        <v>0</v>
      </c>
      <c r="H123" s="36">
        <v>13.9</v>
      </c>
      <c r="I123" s="36">
        <v>2.6</v>
      </c>
      <c r="J123" s="36">
        <v>4.5</v>
      </c>
      <c r="K123" s="36">
        <v>0.58099999999999996</v>
      </c>
      <c r="L123" s="36">
        <v>0</v>
      </c>
      <c r="M123" s="36">
        <v>0.1</v>
      </c>
      <c r="N123" s="36">
        <v>0</v>
      </c>
      <c r="O123" s="36">
        <v>2.6</v>
      </c>
      <c r="P123" s="36">
        <v>4.5</v>
      </c>
      <c r="Q123" s="36">
        <v>0.59</v>
      </c>
      <c r="R123" s="36">
        <v>0.58099999999999996</v>
      </c>
      <c r="S123" s="36">
        <v>1</v>
      </c>
      <c r="T123" s="36">
        <v>1.6</v>
      </c>
      <c r="U123" s="36">
        <v>0.60399999999999998</v>
      </c>
      <c r="V123" s="36">
        <v>2.2000000000000002</v>
      </c>
      <c r="W123" s="36">
        <v>4.8</v>
      </c>
      <c r="X123" s="36">
        <v>7</v>
      </c>
      <c r="Y123" s="36">
        <v>0.7</v>
      </c>
      <c r="Z123" s="36">
        <v>0.7</v>
      </c>
      <c r="AA123" s="36">
        <v>0.4</v>
      </c>
      <c r="AB123" s="36">
        <v>1.1000000000000001</v>
      </c>
      <c r="AC123" s="36">
        <v>1.9</v>
      </c>
      <c r="AD123" s="36">
        <v>6.2</v>
      </c>
      <c r="AF123" t="str">
        <f t="shared" si="1"/>
        <v>Andre Drummond</v>
      </c>
    </row>
    <row r="124" spans="1:32" ht="12.75" x14ac:dyDescent="0.2">
      <c r="A124" s="36">
        <v>123</v>
      </c>
      <c r="B124" s="50" t="s">
        <v>463</v>
      </c>
      <c r="C124" s="50" t="s">
        <v>387</v>
      </c>
      <c r="D124" s="36">
        <v>25</v>
      </c>
      <c r="E124" s="50" t="s">
        <v>89</v>
      </c>
      <c r="F124" s="36">
        <v>18</v>
      </c>
      <c r="G124" s="36">
        <v>5</v>
      </c>
      <c r="H124" s="36">
        <v>17.399999999999999</v>
      </c>
      <c r="I124" s="36">
        <v>2.2000000000000002</v>
      </c>
      <c r="J124" s="36">
        <v>6.8</v>
      </c>
      <c r="K124" s="36">
        <v>0.32800000000000001</v>
      </c>
      <c r="L124" s="36">
        <v>1</v>
      </c>
      <c r="M124" s="36">
        <v>3.5</v>
      </c>
      <c r="N124" s="36">
        <v>0.28599999999999998</v>
      </c>
      <c r="O124" s="36">
        <v>1.2</v>
      </c>
      <c r="P124" s="36">
        <v>3.3</v>
      </c>
      <c r="Q124" s="36">
        <v>0.373</v>
      </c>
      <c r="R124" s="36">
        <v>0.40200000000000002</v>
      </c>
      <c r="S124" s="36">
        <v>1.1000000000000001</v>
      </c>
      <c r="T124" s="36">
        <v>1.3</v>
      </c>
      <c r="U124" s="36">
        <v>0.82599999999999996</v>
      </c>
      <c r="V124" s="36">
        <v>0.3</v>
      </c>
      <c r="W124" s="36">
        <v>1.8</v>
      </c>
      <c r="X124" s="36">
        <v>2.1</v>
      </c>
      <c r="Y124" s="36">
        <v>1.2</v>
      </c>
      <c r="Z124" s="36">
        <v>0.2</v>
      </c>
      <c r="AA124" s="36">
        <v>0.2</v>
      </c>
      <c r="AB124" s="36">
        <v>0.7</v>
      </c>
      <c r="AC124" s="36">
        <v>1.5</v>
      </c>
      <c r="AD124" s="36">
        <v>6.5</v>
      </c>
      <c r="AF124" t="str">
        <f t="shared" si="1"/>
        <v>Chris Duarte</v>
      </c>
    </row>
    <row r="125" spans="1:32" ht="12.75" x14ac:dyDescent="0.2">
      <c r="A125" s="36">
        <v>124</v>
      </c>
      <c r="B125" s="50" t="s">
        <v>757</v>
      </c>
      <c r="C125" s="50" t="s">
        <v>378</v>
      </c>
      <c r="D125" s="36">
        <v>23</v>
      </c>
      <c r="E125" s="50" t="s">
        <v>441</v>
      </c>
      <c r="F125" s="36">
        <v>14</v>
      </c>
      <c r="G125" s="36">
        <v>0</v>
      </c>
      <c r="H125" s="36">
        <v>9</v>
      </c>
      <c r="I125" s="36">
        <v>1.4</v>
      </c>
      <c r="J125" s="36">
        <v>3.1</v>
      </c>
      <c r="K125" s="36">
        <v>0.442</v>
      </c>
      <c r="L125" s="36">
        <v>0</v>
      </c>
      <c r="M125" s="36">
        <v>0.4</v>
      </c>
      <c r="N125" s="36">
        <v>0</v>
      </c>
      <c r="O125" s="36">
        <v>1.4</v>
      </c>
      <c r="P125" s="36">
        <v>2.6</v>
      </c>
      <c r="Q125" s="36">
        <v>0.51400000000000001</v>
      </c>
      <c r="R125" s="36">
        <v>0.442</v>
      </c>
      <c r="S125" s="36">
        <v>0.3</v>
      </c>
      <c r="T125" s="36">
        <v>0.6</v>
      </c>
      <c r="U125" s="36">
        <v>0.5</v>
      </c>
      <c r="V125" s="36">
        <v>0.4</v>
      </c>
      <c r="W125" s="36">
        <v>0.6</v>
      </c>
      <c r="X125" s="36">
        <v>1.1000000000000001</v>
      </c>
      <c r="Y125" s="36">
        <v>0.9</v>
      </c>
      <c r="Z125" s="36">
        <v>0.4</v>
      </c>
      <c r="AA125" s="36">
        <v>0.1</v>
      </c>
      <c r="AB125" s="36">
        <v>0.9</v>
      </c>
      <c r="AC125" s="36">
        <v>1.6</v>
      </c>
      <c r="AD125" s="36">
        <v>3</v>
      </c>
      <c r="AF125" t="str">
        <f t="shared" si="1"/>
        <v>David Duke Jr.</v>
      </c>
    </row>
    <row r="126" spans="1:32" ht="12.75" x14ac:dyDescent="0.2">
      <c r="A126" s="36">
        <v>125</v>
      </c>
      <c r="B126" s="50" t="s">
        <v>13</v>
      </c>
      <c r="C126" s="50" t="s">
        <v>374</v>
      </c>
      <c r="D126" s="36">
        <v>34</v>
      </c>
      <c r="E126" s="50" t="s">
        <v>441</v>
      </c>
      <c r="F126" s="36">
        <v>37</v>
      </c>
      <c r="G126" s="36">
        <v>37</v>
      </c>
      <c r="H126" s="36">
        <v>36.1</v>
      </c>
      <c r="I126" s="36">
        <v>10.7</v>
      </c>
      <c r="J126" s="36">
        <v>18.8</v>
      </c>
      <c r="K126" s="36">
        <v>0.56799999999999995</v>
      </c>
      <c r="L126" s="36">
        <v>1.8</v>
      </c>
      <c r="M126" s="36">
        <v>4.8</v>
      </c>
      <c r="N126" s="36">
        <v>0.36899999999999999</v>
      </c>
      <c r="O126" s="36">
        <v>8.9</v>
      </c>
      <c r="P126" s="36">
        <v>14</v>
      </c>
      <c r="Q126" s="36">
        <v>0.63700000000000001</v>
      </c>
      <c r="R126" s="36">
        <v>0.61499999999999999</v>
      </c>
      <c r="S126" s="36">
        <v>6.8</v>
      </c>
      <c r="T126" s="36">
        <v>7.2</v>
      </c>
      <c r="U126" s="36">
        <v>0.93300000000000005</v>
      </c>
      <c r="V126" s="36">
        <v>0.3</v>
      </c>
      <c r="W126" s="36">
        <v>6.4</v>
      </c>
      <c r="X126" s="36">
        <v>6.7</v>
      </c>
      <c r="Y126" s="36">
        <v>5.5</v>
      </c>
      <c r="Z126" s="36">
        <v>0.8</v>
      </c>
      <c r="AA126" s="36">
        <v>1.5</v>
      </c>
      <c r="AB126" s="36">
        <v>3.5</v>
      </c>
      <c r="AC126" s="36">
        <v>2.4</v>
      </c>
      <c r="AD126" s="36">
        <v>29.9</v>
      </c>
      <c r="AF126" t="str">
        <f t="shared" si="1"/>
        <v>Kevin Durant</v>
      </c>
    </row>
    <row r="127" spans="1:32" ht="12.75" x14ac:dyDescent="0.2">
      <c r="A127" s="36">
        <v>126</v>
      </c>
      <c r="B127" s="50" t="s">
        <v>464</v>
      </c>
      <c r="C127" s="50" t="s">
        <v>376</v>
      </c>
      <c r="D127" s="36">
        <v>19</v>
      </c>
      <c r="E127" s="50" t="s">
        <v>87</v>
      </c>
      <c r="F127" s="36">
        <v>38</v>
      </c>
      <c r="G127" s="36">
        <v>14</v>
      </c>
      <c r="H127" s="36">
        <v>24.3</v>
      </c>
      <c r="I127" s="36">
        <v>3.2</v>
      </c>
      <c r="J127" s="36">
        <v>5.0999999999999996</v>
      </c>
      <c r="K127" s="36">
        <v>0.63400000000000001</v>
      </c>
      <c r="L127" s="36">
        <v>0</v>
      </c>
      <c r="M127" s="36">
        <v>0</v>
      </c>
      <c r="N127" s="36">
        <v>0</v>
      </c>
      <c r="O127" s="36">
        <v>3.2</v>
      </c>
      <c r="P127" s="36">
        <v>5.0999999999999996</v>
      </c>
      <c r="Q127" s="36">
        <v>0.63700000000000001</v>
      </c>
      <c r="R127" s="36">
        <v>0.63400000000000001</v>
      </c>
      <c r="S127" s="36">
        <v>1.1000000000000001</v>
      </c>
      <c r="T127" s="36">
        <v>1.9</v>
      </c>
      <c r="U127" s="36">
        <v>0.56799999999999995</v>
      </c>
      <c r="V127" s="36">
        <v>3.4</v>
      </c>
      <c r="W127" s="36">
        <v>5.0999999999999996</v>
      </c>
      <c r="X127" s="36">
        <v>8.5</v>
      </c>
      <c r="Y127" s="36">
        <v>1</v>
      </c>
      <c r="Z127" s="36">
        <v>0.5</v>
      </c>
      <c r="AA127" s="36">
        <v>0.7</v>
      </c>
      <c r="AB127" s="36">
        <v>1.2</v>
      </c>
      <c r="AC127" s="36">
        <v>2.6</v>
      </c>
      <c r="AD127" s="36">
        <v>7.6</v>
      </c>
      <c r="AF127" t="str">
        <f t="shared" si="1"/>
        <v>Jalen Duren</v>
      </c>
    </row>
    <row r="128" spans="1:32" ht="12.75" x14ac:dyDescent="0.2">
      <c r="A128" s="36">
        <v>127</v>
      </c>
      <c r="B128" s="50" t="s">
        <v>465</v>
      </c>
      <c r="C128" s="50" t="s">
        <v>374</v>
      </c>
      <c r="D128" s="36">
        <v>21</v>
      </c>
      <c r="E128" s="50" t="s">
        <v>94</v>
      </c>
      <c r="F128" s="36">
        <v>38</v>
      </c>
      <c r="G128" s="36">
        <v>0</v>
      </c>
      <c r="H128" s="36">
        <v>18.8</v>
      </c>
      <c r="I128" s="36">
        <v>3.1</v>
      </c>
      <c r="J128" s="36">
        <v>7.2</v>
      </c>
      <c r="K128" s="36">
        <v>0.42499999999999999</v>
      </c>
      <c r="L128" s="36">
        <v>0.8</v>
      </c>
      <c r="M128" s="36">
        <v>2.1</v>
      </c>
      <c r="N128" s="36">
        <v>0.372</v>
      </c>
      <c r="O128" s="36">
        <v>2.2999999999999998</v>
      </c>
      <c r="P128" s="36">
        <v>5.2</v>
      </c>
      <c r="Q128" s="36">
        <v>0.44700000000000001</v>
      </c>
      <c r="R128" s="36">
        <v>0.47799999999999998</v>
      </c>
      <c r="S128" s="36">
        <v>1.2</v>
      </c>
      <c r="T128" s="36">
        <v>1.6</v>
      </c>
      <c r="U128" s="36">
        <v>0.79700000000000004</v>
      </c>
      <c r="V128" s="36">
        <v>2</v>
      </c>
      <c r="W128" s="36">
        <v>3.4</v>
      </c>
      <c r="X128" s="36">
        <v>5.4</v>
      </c>
      <c r="Y128" s="36">
        <v>0.8</v>
      </c>
      <c r="Z128" s="36">
        <v>1.1000000000000001</v>
      </c>
      <c r="AA128" s="36">
        <v>0.5</v>
      </c>
      <c r="AB128" s="36">
        <v>1</v>
      </c>
      <c r="AC128" s="36">
        <v>2.2000000000000002</v>
      </c>
      <c r="AD128" s="36">
        <v>8.1999999999999993</v>
      </c>
      <c r="AF128" t="str">
        <f t="shared" si="1"/>
        <v>Tari Eason</v>
      </c>
    </row>
    <row r="129" spans="1:32" ht="12.75" x14ac:dyDescent="0.2">
      <c r="A129" s="36">
        <v>128</v>
      </c>
      <c r="B129" s="50" t="s">
        <v>466</v>
      </c>
      <c r="C129" s="50" t="s">
        <v>378</v>
      </c>
      <c r="D129" s="36">
        <v>21</v>
      </c>
      <c r="E129" s="50" t="s">
        <v>11</v>
      </c>
      <c r="F129" s="36">
        <v>39</v>
      </c>
      <c r="G129" s="36">
        <v>39</v>
      </c>
      <c r="H129" s="36">
        <v>36.9</v>
      </c>
      <c r="I129" s="36">
        <v>8.6999999999999993</v>
      </c>
      <c r="J129" s="36">
        <v>18.8</v>
      </c>
      <c r="K129" s="36">
        <v>0.46100000000000002</v>
      </c>
      <c r="L129" s="36">
        <v>2.6</v>
      </c>
      <c r="M129" s="36">
        <v>7.2</v>
      </c>
      <c r="N129" s="36">
        <v>0.36299999999999999</v>
      </c>
      <c r="O129" s="36">
        <v>6.1</v>
      </c>
      <c r="P129" s="36">
        <v>11.6</v>
      </c>
      <c r="Q129" s="36">
        <v>0.52200000000000002</v>
      </c>
      <c r="R129" s="36">
        <v>0.53100000000000003</v>
      </c>
      <c r="S129" s="36">
        <v>4.2</v>
      </c>
      <c r="T129" s="36">
        <v>5.6</v>
      </c>
      <c r="U129" s="36">
        <v>0.745</v>
      </c>
      <c r="V129" s="36">
        <v>0.7</v>
      </c>
      <c r="W129" s="36">
        <v>5.6</v>
      </c>
      <c r="X129" s="36">
        <v>6.3</v>
      </c>
      <c r="Y129" s="36">
        <v>4.4000000000000004</v>
      </c>
      <c r="Z129" s="36">
        <v>1.7</v>
      </c>
      <c r="AA129" s="36">
        <v>0.5</v>
      </c>
      <c r="AB129" s="36">
        <v>3.2</v>
      </c>
      <c r="AC129" s="36">
        <v>2.9</v>
      </c>
      <c r="AD129" s="36">
        <v>24.2</v>
      </c>
      <c r="AF129" t="str">
        <f t="shared" si="1"/>
        <v>Anthony Edwards</v>
      </c>
    </row>
    <row r="130" spans="1:32" ht="12.75" x14ac:dyDescent="0.2">
      <c r="A130" s="36">
        <v>129</v>
      </c>
      <c r="B130" s="50" t="s">
        <v>467</v>
      </c>
      <c r="C130" s="50" t="s">
        <v>387</v>
      </c>
      <c r="D130" s="36">
        <v>22</v>
      </c>
      <c r="E130" s="50" t="s">
        <v>441</v>
      </c>
      <c r="F130" s="36">
        <v>13</v>
      </c>
      <c r="G130" s="36">
        <v>1</v>
      </c>
      <c r="H130" s="36">
        <v>5.7</v>
      </c>
      <c r="I130" s="36">
        <v>0.5</v>
      </c>
      <c r="J130" s="36">
        <v>1.7</v>
      </c>
      <c r="K130" s="36">
        <v>0.27300000000000002</v>
      </c>
      <c r="L130" s="36">
        <v>0.2</v>
      </c>
      <c r="M130" s="36">
        <v>0.8</v>
      </c>
      <c r="N130" s="36">
        <v>0.182</v>
      </c>
      <c r="O130" s="36">
        <v>0.3</v>
      </c>
      <c r="P130" s="36">
        <v>0.8</v>
      </c>
      <c r="Q130" s="36">
        <v>0.36399999999999999</v>
      </c>
      <c r="R130" s="36">
        <v>0.318</v>
      </c>
      <c r="S130" s="36">
        <v>0.1</v>
      </c>
      <c r="T130" s="36">
        <v>0.2</v>
      </c>
      <c r="U130" s="36">
        <v>0.5</v>
      </c>
      <c r="V130" s="36">
        <v>0.5</v>
      </c>
      <c r="W130" s="36">
        <v>0.6</v>
      </c>
      <c r="X130" s="36">
        <v>1.1000000000000001</v>
      </c>
      <c r="Y130" s="36">
        <v>0.2</v>
      </c>
      <c r="Z130" s="36">
        <v>0.2</v>
      </c>
      <c r="AA130" s="36">
        <v>0.1</v>
      </c>
      <c r="AB130" s="36">
        <v>0.3</v>
      </c>
      <c r="AC130" s="36">
        <v>0.2</v>
      </c>
      <c r="AD130" s="36">
        <v>1.2</v>
      </c>
      <c r="AF130" t="str">
        <f t="shared" si="1"/>
        <v>Kessler Edwards</v>
      </c>
    </row>
    <row r="131" spans="1:32" ht="12.75" x14ac:dyDescent="0.2">
      <c r="A131" s="36">
        <v>130</v>
      </c>
      <c r="B131" s="50" t="s">
        <v>1618</v>
      </c>
      <c r="C131" s="50" t="s">
        <v>378</v>
      </c>
      <c r="D131" s="36">
        <v>23</v>
      </c>
      <c r="E131" s="50" t="s">
        <v>92</v>
      </c>
      <c r="F131" s="36">
        <v>3</v>
      </c>
      <c r="G131" s="36">
        <v>0</v>
      </c>
      <c r="H131" s="36">
        <v>3</v>
      </c>
      <c r="I131" s="36">
        <v>0</v>
      </c>
      <c r="J131" s="36">
        <v>0.3</v>
      </c>
      <c r="K131" s="36">
        <v>0</v>
      </c>
      <c r="L131" s="36">
        <v>0</v>
      </c>
      <c r="M131" s="36">
        <v>0.3</v>
      </c>
      <c r="N131" s="36">
        <v>0</v>
      </c>
      <c r="O131" s="36">
        <v>0</v>
      </c>
      <c r="P131" s="36">
        <v>0</v>
      </c>
      <c r="Q131" s="36"/>
      <c r="R131" s="36">
        <v>0</v>
      </c>
      <c r="S131" s="36">
        <v>0</v>
      </c>
      <c r="T131" s="36">
        <v>0</v>
      </c>
      <c r="U131" s="36"/>
      <c r="V131" s="36">
        <v>0</v>
      </c>
      <c r="W131" s="36">
        <v>0.7</v>
      </c>
      <c r="X131" s="36">
        <v>0.7</v>
      </c>
      <c r="Y131" s="36">
        <v>0.3</v>
      </c>
      <c r="Z131" s="36">
        <v>0</v>
      </c>
      <c r="AA131" s="36">
        <v>0</v>
      </c>
      <c r="AB131" s="36">
        <v>0</v>
      </c>
      <c r="AC131" s="36">
        <v>0.7</v>
      </c>
      <c r="AD131" s="36">
        <v>0</v>
      </c>
      <c r="AF131" t="str">
        <f t="shared" ref="AF131:AF194" si="2">IF(B131="Luka Dončić","Luka Doncic",IF(B131="Wendell Carter Jr.","Wendell Carter",IF(B131="Vlatko Čančar","Vlatko Cancar",IF(B131="Troy Brown Jr.","Troy Brown",IF(B131="Bojan Bogdanović","Bojan Bogdanovic",IF(B131="Nic Claxton","Nic Claxton",IF(B131="Kristaps Porziņģis","Kristaps Porzingis",IF(B131="Kelly Oubre Jr.","Kelly Oubre Jr",IF(B131="P.J. Washington","P.J Washington",IF(B131="P.J. Tucker","P.J Tucker",IF(B131="Jabari Smith Jr.","Jabari Smith",IF(B131="Alperen Şengün","Alperen Sengun",IF(B131="Nikola Vučević","Nikola Vucevic",IF(B131="Jusuf Nurkić","Jusuf Nurkic",IF(B131="Nikola Jokić","Nikola Jokic",IF(B131="Lonnie Walker IV","Lonnie Walker",IF(B131="Trey Murphy III","Trey Murphy",IF(B131="Jonas Valančiūnas","Jonas Valanciunas",IF(B131="Dennis Schröder","Dennis Schroder",IF(B131="Bogdan Bogdanović","Bogdan Bogdanovic",B131))))))))))))))))))))</f>
        <v>Keon Ellis</v>
      </c>
    </row>
    <row r="132" spans="1:32" ht="12.75" x14ac:dyDescent="0.2">
      <c r="A132" s="36">
        <v>131</v>
      </c>
      <c r="B132" s="50" t="s">
        <v>46</v>
      </c>
      <c r="C132" s="50" t="s">
        <v>376</v>
      </c>
      <c r="D132" s="36">
        <v>28</v>
      </c>
      <c r="E132" s="50" t="s">
        <v>32</v>
      </c>
      <c r="F132" s="36">
        <v>28</v>
      </c>
      <c r="G132" s="36">
        <v>28</v>
      </c>
      <c r="H132" s="36">
        <v>35.5</v>
      </c>
      <c r="I132" s="36">
        <v>11.3</v>
      </c>
      <c r="J132" s="36">
        <v>21.1</v>
      </c>
      <c r="K132" s="36">
        <v>0.53200000000000003</v>
      </c>
      <c r="L132" s="36">
        <v>1.1000000000000001</v>
      </c>
      <c r="M132" s="36">
        <v>3.1</v>
      </c>
      <c r="N132" s="36">
        <v>0.34100000000000003</v>
      </c>
      <c r="O132" s="36">
        <v>10.199999999999999</v>
      </c>
      <c r="P132" s="36">
        <v>18</v>
      </c>
      <c r="Q132" s="36">
        <v>0.56499999999999995</v>
      </c>
      <c r="R132" s="36">
        <v>0.55700000000000005</v>
      </c>
      <c r="S132" s="36">
        <v>9.9</v>
      </c>
      <c r="T132" s="36">
        <v>11.6</v>
      </c>
      <c r="U132" s="36">
        <v>0.85299999999999998</v>
      </c>
      <c r="V132" s="36">
        <v>1.8</v>
      </c>
      <c r="W132" s="36">
        <v>8</v>
      </c>
      <c r="X132" s="36">
        <v>9.8000000000000007</v>
      </c>
      <c r="Y132" s="36">
        <v>4.5999999999999996</v>
      </c>
      <c r="Z132" s="36">
        <v>1.2</v>
      </c>
      <c r="AA132" s="36">
        <v>1.7</v>
      </c>
      <c r="AB132" s="36">
        <v>3.9</v>
      </c>
      <c r="AC132" s="36">
        <v>3.4</v>
      </c>
      <c r="AD132" s="36">
        <v>33.5</v>
      </c>
      <c r="AF132" t="str">
        <f t="shared" si="2"/>
        <v>Joel Embiid</v>
      </c>
    </row>
    <row r="133" spans="1:32" ht="12.75" x14ac:dyDescent="0.2">
      <c r="A133" s="36">
        <v>132</v>
      </c>
      <c r="B133" s="50" t="s">
        <v>468</v>
      </c>
      <c r="C133" s="50" t="s">
        <v>376</v>
      </c>
      <c r="D133" s="36">
        <v>25</v>
      </c>
      <c r="E133" s="50" t="s">
        <v>88</v>
      </c>
      <c r="F133" s="36">
        <v>35</v>
      </c>
      <c r="G133" s="36">
        <v>5</v>
      </c>
      <c r="H133" s="36">
        <v>18.7</v>
      </c>
      <c r="I133" s="36">
        <v>2.5</v>
      </c>
      <c r="J133" s="36">
        <v>3.3</v>
      </c>
      <c r="K133" s="36">
        <v>0.74399999999999999</v>
      </c>
      <c r="L133" s="36">
        <v>0.1</v>
      </c>
      <c r="M133" s="36">
        <v>0.1</v>
      </c>
      <c r="N133" s="36">
        <v>0.66700000000000004</v>
      </c>
      <c r="O133" s="36">
        <v>2.4</v>
      </c>
      <c r="P133" s="36">
        <v>3.3</v>
      </c>
      <c r="Q133" s="36">
        <v>0.746</v>
      </c>
      <c r="R133" s="36">
        <v>0.752</v>
      </c>
      <c r="S133" s="36">
        <v>0.9</v>
      </c>
      <c r="T133" s="36">
        <v>1.3</v>
      </c>
      <c r="U133" s="36">
        <v>0.68100000000000005</v>
      </c>
      <c r="V133" s="36">
        <v>1.5</v>
      </c>
      <c r="W133" s="36">
        <v>2.9</v>
      </c>
      <c r="X133" s="36">
        <v>4.4000000000000004</v>
      </c>
      <c r="Y133" s="36">
        <v>1</v>
      </c>
      <c r="Z133" s="36">
        <v>0.6</v>
      </c>
      <c r="AA133" s="36">
        <v>1.1000000000000001</v>
      </c>
      <c r="AB133" s="36">
        <v>0.8</v>
      </c>
      <c r="AC133" s="36">
        <v>2.1</v>
      </c>
      <c r="AD133" s="36">
        <v>5.9</v>
      </c>
      <c r="AF133" t="str">
        <f t="shared" si="2"/>
        <v>Drew Eubanks</v>
      </c>
    </row>
    <row r="134" spans="1:32" ht="12.75" x14ac:dyDescent="0.2">
      <c r="A134" s="36">
        <v>133</v>
      </c>
      <c r="B134" s="50" t="s">
        <v>469</v>
      </c>
      <c r="C134" s="50" t="s">
        <v>376</v>
      </c>
      <c r="D134" s="36">
        <v>24</v>
      </c>
      <c r="E134" s="50" t="s">
        <v>94</v>
      </c>
      <c r="F134" s="36">
        <v>21</v>
      </c>
      <c r="G134" s="36">
        <v>4</v>
      </c>
      <c r="H134" s="36">
        <v>11</v>
      </c>
      <c r="I134" s="36">
        <v>1.4</v>
      </c>
      <c r="J134" s="36">
        <v>2.6</v>
      </c>
      <c r="K134" s="36">
        <v>0.55600000000000005</v>
      </c>
      <c r="L134" s="36">
        <v>0</v>
      </c>
      <c r="M134" s="36">
        <v>0</v>
      </c>
      <c r="N134" s="36">
        <v>0</v>
      </c>
      <c r="O134" s="36">
        <v>1.4</v>
      </c>
      <c r="P134" s="36">
        <v>2.5</v>
      </c>
      <c r="Q134" s="36">
        <v>0.56599999999999995</v>
      </c>
      <c r="R134" s="36">
        <v>0.55600000000000005</v>
      </c>
      <c r="S134" s="36">
        <v>0.9</v>
      </c>
      <c r="T134" s="36">
        <v>1.4</v>
      </c>
      <c r="U134" s="36">
        <v>0.621</v>
      </c>
      <c r="V134" s="36">
        <v>1.4</v>
      </c>
      <c r="W134" s="36">
        <v>2.1</v>
      </c>
      <c r="X134" s="36">
        <v>3.5</v>
      </c>
      <c r="Y134" s="36">
        <v>0.9</v>
      </c>
      <c r="Z134" s="36">
        <v>0.2</v>
      </c>
      <c r="AA134" s="36">
        <v>0.7</v>
      </c>
      <c r="AB134" s="36">
        <v>0.5</v>
      </c>
      <c r="AC134" s="36">
        <v>2.1</v>
      </c>
      <c r="AD134" s="36">
        <v>3.7</v>
      </c>
      <c r="AF134" t="str">
        <f t="shared" si="2"/>
        <v>Bruno Fernando</v>
      </c>
    </row>
    <row r="135" spans="1:32" ht="12.75" x14ac:dyDescent="0.2">
      <c r="A135" s="36">
        <v>134</v>
      </c>
      <c r="B135" s="50" t="s">
        <v>337</v>
      </c>
      <c r="C135" s="50" t="s">
        <v>374</v>
      </c>
      <c r="D135" s="36">
        <v>29</v>
      </c>
      <c r="E135" s="50" t="s">
        <v>96</v>
      </c>
      <c r="F135" s="36">
        <v>31</v>
      </c>
      <c r="G135" s="36">
        <v>31</v>
      </c>
      <c r="H135" s="36">
        <v>31.6</v>
      </c>
      <c r="I135" s="36">
        <v>3</v>
      </c>
      <c r="J135" s="36">
        <v>7.5</v>
      </c>
      <c r="K135" s="36">
        <v>0.40100000000000002</v>
      </c>
      <c r="L135" s="36">
        <v>1.9</v>
      </c>
      <c r="M135" s="36">
        <v>5.4</v>
      </c>
      <c r="N135" s="36">
        <v>0.34499999999999997</v>
      </c>
      <c r="O135" s="36">
        <v>1.1000000000000001</v>
      </c>
      <c r="P135" s="36">
        <v>2.1</v>
      </c>
      <c r="Q135" s="36">
        <v>0.54700000000000004</v>
      </c>
      <c r="R135" s="36">
        <v>0.52600000000000002</v>
      </c>
      <c r="S135" s="36">
        <v>0.5</v>
      </c>
      <c r="T135" s="36">
        <v>0.8</v>
      </c>
      <c r="U135" s="36">
        <v>0.64</v>
      </c>
      <c r="V135" s="36">
        <v>1.4</v>
      </c>
      <c r="W135" s="36">
        <v>2.6</v>
      </c>
      <c r="X135" s="36">
        <v>4</v>
      </c>
      <c r="Y135" s="36">
        <v>1.2</v>
      </c>
      <c r="Z135" s="36">
        <v>1</v>
      </c>
      <c r="AA135" s="36">
        <v>0.5</v>
      </c>
      <c r="AB135" s="36">
        <v>0.9</v>
      </c>
      <c r="AC135" s="36">
        <v>1.9</v>
      </c>
      <c r="AD135" s="36">
        <v>8.4</v>
      </c>
      <c r="AF135" t="str">
        <f t="shared" si="2"/>
        <v>Dorian Finney-Smith</v>
      </c>
    </row>
    <row r="136" spans="1:32" ht="12.75" x14ac:dyDescent="0.2">
      <c r="A136" s="36">
        <v>135</v>
      </c>
      <c r="B136" s="50" t="s">
        <v>470</v>
      </c>
      <c r="C136" s="50" t="s">
        <v>383</v>
      </c>
      <c r="D136" s="36">
        <v>24</v>
      </c>
      <c r="E136" s="50" t="s">
        <v>95</v>
      </c>
      <c r="F136" s="36">
        <v>26</v>
      </c>
      <c r="G136" s="36">
        <v>1</v>
      </c>
      <c r="H136" s="36">
        <v>15.5</v>
      </c>
      <c r="I136" s="36">
        <v>2.2000000000000002</v>
      </c>
      <c r="J136" s="36">
        <v>5.7</v>
      </c>
      <c r="K136" s="36">
        <v>0.38500000000000001</v>
      </c>
      <c r="L136" s="36">
        <v>1.3</v>
      </c>
      <c r="M136" s="36">
        <v>3.1</v>
      </c>
      <c r="N136" s="36">
        <v>0.40699999999999997</v>
      </c>
      <c r="O136" s="36">
        <v>0.9</v>
      </c>
      <c r="P136" s="36">
        <v>2.6</v>
      </c>
      <c r="Q136" s="36">
        <v>0.35799999999999998</v>
      </c>
      <c r="R136" s="36">
        <v>0.497</v>
      </c>
      <c r="S136" s="36">
        <v>0.5</v>
      </c>
      <c r="T136" s="36">
        <v>0.6</v>
      </c>
      <c r="U136" s="36">
        <v>0.8</v>
      </c>
      <c r="V136" s="36">
        <v>0.4</v>
      </c>
      <c r="W136" s="36">
        <v>1.4</v>
      </c>
      <c r="X136" s="36">
        <v>1.8</v>
      </c>
      <c r="Y136" s="36">
        <v>1.4</v>
      </c>
      <c r="Z136" s="36">
        <v>0.4</v>
      </c>
      <c r="AA136" s="36">
        <v>0.1</v>
      </c>
      <c r="AB136" s="36">
        <v>0.6</v>
      </c>
      <c r="AC136" s="36">
        <v>1.6</v>
      </c>
      <c r="AD136" s="36">
        <v>6.1</v>
      </c>
      <c r="AF136" t="str">
        <f t="shared" si="2"/>
        <v>Malachi Flynn</v>
      </c>
    </row>
    <row r="137" spans="1:32" ht="12.75" x14ac:dyDescent="0.2">
      <c r="A137" s="36">
        <v>136</v>
      </c>
      <c r="B137" s="50" t="s">
        <v>471</v>
      </c>
      <c r="C137" s="50" t="s">
        <v>387</v>
      </c>
      <c r="D137" s="36">
        <v>27</v>
      </c>
      <c r="E137" s="50" t="s">
        <v>24</v>
      </c>
      <c r="F137" s="36">
        <v>21</v>
      </c>
      <c r="G137" s="36">
        <v>0</v>
      </c>
      <c r="H137" s="36">
        <v>9</v>
      </c>
      <c r="I137" s="36">
        <v>1.3</v>
      </c>
      <c r="J137" s="36">
        <v>3.4</v>
      </c>
      <c r="K137" s="36">
        <v>0.375</v>
      </c>
      <c r="L137" s="36">
        <v>0.9</v>
      </c>
      <c r="M137" s="36">
        <v>2.4</v>
      </c>
      <c r="N137" s="36">
        <v>0.35299999999999998</v>
      </c>
      <c r="O137" s="36">
        <v>0.4</v>
      </c>
      <c r="P137" s="36">
        <v>1</v>
      </c>
      <c r="Q137" s="36">
        <v>0.42899999999999999</v>
      </c>
      <c r="R137" s="36">
        <v>0.5</v>
      </c>
      <c r="S137" s="36">
        <v>0.4</v>
      </c>
      <c r="T137" s="36">
        <v>0.7</v>
      </c>
      <c r="U137" s="36">
        <v>0.64300000000000002</v>
      </c>
      <c r="V137" s="36">
        <v>0.5</v>
      </c>
      <c r="W137" s="36">
        <v>0.7</v>
      </c>
      <c r="X137" s="36">
        <v>1.1000000000000001</v>
      </c>
      <c r="Y137" s="36">
        <v>0.4</v>
      </c>
      <c r="Z137" s="36">
        <v>0.1</v>
      </c>
      <c r="AA137" s="36">
        <v>0.2</v>
      </c>
      <c r="AB137" s="36">
        <v>0.5</v>
      </c>
      <c r="AC137" s="36">
        <v>0.9</v>
      </c>
      <c r="AD137" s="36">
        <v>3.9</v>
      </c>
      <c r="AF137" t="str">
        <f t="shared" si="2"/>
        <v>Simone Fontecchio</v>
      </c>
    </row>
    <row r="138" spans="1:32" ht="12.75" x14ac:dyDescent="0.2">
      <c r="A138" s="36">
        <v>137</v>
      </c>
      <c r="B138" s="50" t="s">
        <v>472</v>
      </c>
      <c r="C138" s="50" t="s">
        <v>378</v>
      </c>
      <c r="D138" s="36">
        <v>29</v>
      </c>
      <c r="E138" s="50" t="s">
        <v>11</v>
      </c>
      <c r="F138" s="36">
        <v>21</v>
      </c>
      <c r="G138" s="36">
        <v>0</v>
      </c>
      <c r="H138" s="36">
        <v>10.6</v>
      </c>
      <c r="I138" s="36">
        <v>1.1000000000000001</v>
      </c>
      <c r="J138" s="36">
        <v>3.3</v>
      </c>
      <c r="K138" s="36">
        <v>0.33300000000000002</v>
      </c>
      <c r="L138" s="36">
        <v>0.4</v>
      </c>
      <c r="M138" s="36">
        <v>1.7</v>
      </c>
      <c r="N138" s="36">
        <v>0.25</v>
      </c>
      <c r="O138" s="36">
        <v>0.7</v>
      </c>
      <c r="P138" s="36">
        <v>1.6</v>
      </c>
      <c r="Q138" s="36">
        <v>0.42399999999999999</v>
      </c>
      <c r="R138" s="36">
        <v>0.39900000000000002</v>
      </c>
      <c r="S138" s="36">
        <v>0.6</v>
      </c>
      <c r="T138" s="36">
        <v>0.6</v>
      </c>
      <c r="U138" s="36">
        <v>1</v>
      </c>
      <c r="V138" s="36">
        <v>0.2</v>
      </c>
      <c r="W138" s="36">
        <v>0.4</v>
      </c>
      <c r="X138" s="36">
        <v>0.6</v>
      </c>
      <c r="Y138" s="36">
        <v>0.6</v>
      </c>
      <c r="Z138" s="36">
        <v>0.3</v>
      </c>
      <c r="AA138" s="36">
        <v>0</v>
      </c>
      <c r="AB138" s="36">
        <v>0.4</v>
      </c>
      <c r="AC138" s="36">
        <v>0.8</v>
      </c>
      <c r="AD138" s="36">
        <v>3.2</v>
      </c>
      <c r="AF138" t="str">
        <f t="shared" si="2"/>
        <v>Bryn Forbes</v>
      </c>
    </row>
    <row r="139" spans="1:32" ht="12.75" x14ac:dyDescent="0.2">
      <c r="A139" s="36">
        <v>138</v>
      </c>
      <c r="B139" s="50" t="s">
        <v>473</v>
      </c>
      <c r="C139" s="50" t="s">
        <v>383</v>
      </c>
      <c r="D139" s="36">
        <v>24</v>
      </c>
      <c r="E139" s="50" t="s">
        <v>19</v>
      </c>
      <c r="F139" s="36">
        <v>15</v>
      </c>
      <c r="G139" s="36">
        <v>3</v>
      </c>
      <c r="H139" s="36">
        <v>14.1</v>
      </c>
      <c r="I139" s="36">
        <v>1.5</v>
      </c>
      <c r="J139" s="36">
        <v>3.1</v>
      </c>
      <c r="K139" s="36">
        <v>0.47799999999999998</v>
      </c>
      <c r="L139" s="36">
        <v>0</v>
      </c>
      <c r="M139" s="36">
        <v>0.1</v>
      </c>
      <c r="N139" s="36">
        <v>0</v>
      </c>
      <c r="O139" s="36">
        <v>1.5</v>
      </c>
      <c r="P139" s="36">
        <v>2.9</v>
      </c>
      <c r="Q139" s="36">
        <v>0.5</v>
      </c>
      <c r="R139" s="36">
        <v>0.47799999999999998</v>
      </c>
      <c r="S139" s="36">
        <v>0.1</v>
      </c>
      <c r="T139" s="36">
        <v>0.2</v>
      </c>
      <c r="U139" s="36">
        <v>0.66700000000000004</v>
      </c>
      <c r="V139" s="36">
        <v>0.3</v>
      </c>
      <c r="W139" s="36">
        <v>1.4</v>
      </c>
      <c r="X139" s="36">
        <v>1.7</v>
      </c>
      <c r="Y139" s="36">
        <v>1.9</v>
      </c>
      <c r="Z139" s="36">
        <v>0.4</v>
      </c>
      <c r="AA139" s="36">
        <v>0.1</v>
      </c>
      <c r="AB139" s="36">
        <v>0.5</v>
      </c>
      <c r="AC139" s="36">
        <v>0.9</v>
      </c>
      <c r="AD139" s="36">
        <v>3.1</v>
      </c>
      <c r="AF139" t="str">
        <f t="shared" si="2"/>
        <v>Trent Forrest</v>
      </c>
    </row>
    <row r="140" spans="1:32" ht="12.75" x14ac:dyDescent="0.2">
      <c r="A140" s="36">
        <v>139</v>
      </c>
      <c r="B140" s="50" t="s">
        <v>1626</v>
      </c>
      <c r="C140" s="50" t="s">
        <v>374</v>
      </c>
      <c r="D140" s="36">
        <v>20</v>
      </c>
      <c r="E140" s="50" t="s">
        <v>32</v>
      </c>
      <c r="F140" s="36">
        <v>1</v>
      </c>
      <c r="G140" s="36">
        <v>0</v>
      </c>
      <c r="H140" s="36">
        <v>1</v>
      </c>
      <c r="I140" s="36">
        <v>0</v>
      </c>
      <c r="J140" s="36">
        <v>0</v>
      </c>
      <c r="K140" s="36"/>
      <c r="L140" s="36">
        <v>0</v>
      </c>
      <c r="M140" s="36">
        <v>0</v>
      </c>
      <c r="N140" s="36"/>
      <c r="O140" s="36">
        <v>0</v>
      </c>
      <c r="P140" s="36">
        <v>0</v>
      </c>
      <c r="Q140" s="36"/>
      <c r="R140" s="36"/>
      <c r="S140" s="36">
        <v>0</v>
      </c>
      <c r="T140" s="36">
        <v>0</v>
      </c>
      <c r="U140" s="36"/>
      <c r="V140" s="36">
        <v>0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36">
        <v>0</v>
      </c>
      <c r="AD140" s="36">
        <v>0</v>
      </c>
      <c r="AF140" t="str">
        <f t="shared" si="2"/>
        <v>Michael Foster Jr.</v>
      </c>
    </row>
    <row r="141" spans="1:32" ht="12.75" x14ac:dyDescent="0.2">
      <c r="A141" s="36">
        <v>140</v>
      </c>
      <c r="B141" s="50" t="s">
        <v>474</v>
      </c>
      <c r="C141" s="50" t="s">
        <v>378</v>
      </c>
      <c r="D141" s="36">
        <v>30</v>
      </c>
      <c r="E141" s="50" t="s">
        <v>70</v>
      </c>
      <c r="F141" s="36">
        <v>17</v>
      </c>
      <c r="G141" s="36">
        <v>7</v>
      </c>
      <c r="H141" s="36">
        <v>18.899999999999999</v>
      </c>
      <c r="I141" s="36">
        <v>2.4</v>
      </c>
      <c r="J141" s="36">
        <v>6.8</v>
      </c>
      <c r="K141" s="36">
        <v>0.34799999999999998</v>
      </c>
      <c r="L141" s="36">
        <v>1.4</v>
      </c>
      <c r="M141" s="36">
        <v>4.4000000000000004</v>
      </c>
      <c r="N141" s="36">
        <v>0.32400000000000001</v>
      </c>
      <c r="O141" s="36">
        <v>0.9</v>
      </c>
      <c r="P141" s="36">
        <v>2.4</v>
      </c>
      <c r="Q141" s="36">
        <v>0.39</v>
      </c>
      <c r="R141" s="36">
        <v>0.45200000000000001</v>
      </c>
      <c r="S141" s="36">
        <v>0.9</v>
      </c>
      <c r="T141" s="36">
        <v>1.1000000000000001</v>
      </c>
      <c r="U141" s="36">
        <v>0.84199999999999997</v>
      </c>
      <c r="V141" s="36">
        <v>0.1</v>
      </c>
      <c r="W141" s="36">
        <v>1.9</v>
      </c>
      <c r="X141" s="36">
        <v>2.1</v>
      </c>
      <c r="Y141" s="36">
        <v>1.4</v>
      </c>
      <c r="Z141" s="36">
        <v>0.6</v>
      </c>
      <c r="AA141" s="36">
        <v>0.2</v>
      </c>
      <c r="AB141" s="36">
        <v>1</v>
      </c>
      <c r="AC141" s="36">
        <v>1.8</v>
      </c>
      <c r="AD141" s="36">
        <v>7.1</v>
      </c>
      <c r="AF141" t="str">
        <f t="shared" si="2"/>
        <v>Evan Fournier</v>
      </c>
    </row>
    <row r="142" spans="1:32" ht="12.75" x14ac:dyDescent="0.2">
      <c r="A142" s="36">
        <v>141</v>
      </c>
      <c r="B142" s="50" t="s">
        <v>325</v>
      </c>
      <c r="C142" s="50" t="s">
        <v>383</v>
      </c>
      <c r="D142" s="36">
        <v>25</v>
      </c>
      <c r="E142" s="50" t="s">
        <v>92</v>
      </c>
      <c r="F142" s="36">
        <v>34</v>
      </c>
      <c r="G142" s="36">
        <v>34</v>
      </c>
      <c r="H142" s="36">
        <v>33</v>
      </c>
      <c r="I142" s="36">
        <v>8.9</v>
      </c>
      <c r="J142" s="36">
        <v>17.600000000000001</v>
      </c>
      <c r="K142" s="36">
        <v>0.504</v>
      </c>
      <c r="L142" s="36">
        <v>1.7</v>
      </c>
      <c r="M142" s="36">
        <v>5</v>
      </c>
      <c r="N142" s="36">
        <v>0.33700000000000002</v>
      </c>
      <c r="O142" s="36">
        <v>7.2</v>
      </c>
      <c r="P142" s="36">
        <v>12.6</v>
      </c>
      <c r="Q142" s="36">
        <v>0.56999999999999995</v>
      </c>
      <c r="R142" s="36">
        <v>0.55200000000000005</v>
      </c>
      <c r="S142" s="36">
        <v>4.5</v>
      </c>
      <c r="T142" s="36">
        <v>5.6</v>
      </c>
      <c r="U142" s="36">
        <v>0.79700000000000004</v>
      </c>
      <c r="V142" s="36">
        <v>0.4</v>
      </c>
      <c r="W142" s="36">
        <v>4.3</v>
      </c>
      <c r="X142" s="36">
        <v>4.5999999999999996</v>
      </c>
      <c r="Y142" s="36">
        <v>5.9</v>
      </c>
      <c r="Z142" s="36">
        <v>0.9</v>
      </c>
      <c r="AA142" s="36">
        <v>0.4</v>
      </c>
      <c r="AB142" s="36">
        <v>2.6</v>
      </c>
      <c r="AC142" s="36">
        <v>2.6</v>
      </c>
      <c r="AD142" s="36">
        <v>23.9</v>
      </c>
      <c r="AF142" t="str">
        <f t="shared" si="2"/>
        <v>De'Aaron Fox</v>
      </c>
    </row>
    <row r="143" spans="1:32" ht="12.75" x14ac:dyDescent="0.2">
      <c r="A143" s="36">
        <v>142</v>
      </c>
      <c r="B143" s="50" t="s">
        <v>1641</v>
      </c>
      <c r="C143" s="50" t="s">
        <v>378</v>
      </c>
      <c r="D143" s="36">
        <v>24</v>
      </c>
      <c r="E143" s="50" t="s">
        <v>9</v>
      </c>
      <c r="F143" s="36">
        <v>17</v>
      </c>
      <c r="G143" s="36">
        <v>17</v>
      </c>
      <c r="H143" s="36">
        <v>26.8</v>
      </c>
      <c r="I143" s="36">
        <v>4.7</v>
      </c>
      <c r="J143" s="36">
        <v>10.199999999999999</v>
      </c>
      <c r="K143" s="36">
        <v>0.46</v>
      </c>
      <c r="L143" s="36">
        <v>0.5</v>
      </c>
      <c r="M143" s="36">
        <v>1.5</v>
      </c>
      <c r="N143" s="36">
        <v>0.36</v>
      </c>
      <c r="O143" s="36">
        <v>4.2</v>
      </c>
      <c r="P143" s="36">
        <v>8.8000000000000007</v>
      </c>
      <c r="Q143" s="36">
        <v>0.47699999999999998</v>
      </c>
      <c r="R143" s="36">
        <v>0.48599999999999999</v>
      </c>
      <c r="S143" s="36">
        <v>1.5</v>
      </c>
      <c r="T143" s="36">
        <v>2.2000000000000002</v>
      </c>
      <c r="U143" s="36">
        <v>0.67600000000000005</v>
      </c>
      <c r="V143" s="36">
        <v>1.4</v>
      </c>
      <c r="W143" s="36">
        <v>2.8</v>
      </c>
      <c r="X143" s="36">
        <v>4.2</v>
      </c>
      <c r="Y143" s="36">
        <v>5.2</v>
      </c>
      <c r="Z143" s="36">
        <v>1.5</v>
      </c>
      <c r="AA143" s="36">
        <v>0.4</v>
      </c>
      <c r="AB143" s="36">
        <v>2.2999999999999998</v>
      </c>
      <c r="AC143" s="36">
        <v>2.2999999999999998</v>
      </c>
      <c r="AD143" s="36">
        <v>11.4</v>
      </c>
      <c r="AF143" t="str">
        <f t="shared" si="2"/>
        <v>Markelle Fultz</v>
      </c>
    </row>
    <row r="144" spans="1:32" ht="12.75" x14ac:dyDescent="0.2">
      <c r="A144" s="36">
        <v>143</v>
      </c>
      <c r="B144" s="50" t="s">
        <v>475</v>
      </c>
      <c r="C144" s="50" t="s">
        <v>374</v>
      </c>
      <c r="D144" s="36">
        <v>25</v>
      </c>
      <c r="E144" s="50" t="s">
        <v>12</v>
      </c>
      <c r="F144" s="36">
        <v>29</v>
      </c>
      <c r="G144" s="36">
        <v>2</v>
      </c>
      <c r="H144" s="36">
        <v>14.4</v>
      </c>
      <c r="I144" s="36">
        <v>2.2999999999999998</v>
      </c>
      <c r="J144" s="36">
        <v>3.8</v>
      </c>
      <c r="K144" s="36">
        <v>0.60899999999999999</v>
      </c>
      <c r="L144" s="36">
        <v>0.2</v>
      </c>
      <c r="M144" s="36">
        <v>0.6</v>
      </c>
      <c r="N144" s="36">
        <v>0.41199999999999998</v>
      </c>
      <c r="O144" s="36">
        <v>2.1</v>
      </c>
      <c r="P144" s="36">
        <v>3.2</v>
      </c>
      <c r="Q144" s="36">
        <v>0.64500000000000002</v>
      </c>
      <c r="R144" s="36">
        <v>0.64100000000000001</v>
      </c>
      <c r="S144" s="36">
        <v>1</v>
      </c>
      <c r="T144" s="36">
        <v>1.3</v>
      </c>
      <c r="U144" s="36">
        <v>0.71799999999999997</v>
      </c>
      <c r="V144" s="36">
        <v>1.5</v>
      </c>
      <c r="W144" s="36">
        <v>2.4</v>
      </c>
      <c r="X144" s="36">
        <v>3.9</v>
      </c>
      <c r="Y144" s="36">
        <v>0.5</v>
      </c>
      <c r="Z144" s="36">
        <v>0.4</v>
      </c>
      <c r="AA144" s="36">
        <v>0.6</v>
      </c>
      <c r="AB144" s="36">
        <v>0.7</v>
      </c>
      <c r="AC144" s="36">
        <v>2</v>
      </c>
      <c r="AD144" s="36">
        <v>5.8</v>
      </c>
      <c r="AF144" t="str">
        <f t="shared" si="2"/>
        <v>Wenyen Gabriel</v>
      </c>
    </row>
    <row r="145" spans="1:32" ht="12.75" x14ac:dyDescent="0.2">
      <c r="A145" s="36">
        <v>144</v>
      </c>
      <c r="B145" s="50" t="s">
        <v>476</v>
      </c>
      <c r="C145" s="50" t="s">
        <v>376</v>
      </c>
      <c r="D145" s="36">
        <v>24</v>
      </c>
      <c r="E145" s="50" t="s">
        <v>93</v>
      </c>
      <c r="F145" s="36">
        <v>39</v>
      </c>
      <c r="G145" s="36">
        <v>8</v>
      </c>
      <c r="H145" s="36">
        <v>16.399999999999999</v>
      </c>
      <c r="I145" s="36">
        <v>3.1</v>
      </c>
      <c r="J145" s="36">
        <v>4.2</v>
      </c>
      <c r="K145" s="36">
        <v>0.74099999999999999</v>
      </c>
      <c r="L145" s="36">
        <v>0</v>
      </c>
      <c r="M145" s="36">
        <v>0</v>
      </c>
      <c r="N145" s="36"/>
      <c r="O145" s="36">
        <v>3.1</v>
      </c>
      <c r="P145" s="36">
        <v>4.2</v>
      </c>
      <c r="Q145" s="36">
        <v>0.74099999999999999</v>
      </c>
      <c r="R145" s="36">
        <v>0.74099999999999999</v>
      </c>
      <c r="S145" s="36">
        <v>1.3</v>
      </c>
      <c r="T145" s="36">
        <v>2.1</v>
      </c>
      <c r="U145" s="36">
        <v>0.61299999999999999</v>
      </c>
      <c r="V145" s="36">
        <v>1.9</v>
      </c>
      <c r="W145" s="36">
        <v>2.8</v>
      </c>
      <c r="X145" s="36">
        <v>4.7</v>
      </c>
      <c r="Y145" s="36">
        <v>0.6</v>
      </c>
      <c r="Z145" s="36">
        <v>0.4</v>
      </c>
      <c r="AA145" s="36">
        <v>1.2</v>
      </c>
      <c r="AB145" s="36">
        <v>0.9</v>
      </c>
      <c r="AC145" s="36">
        <v>2</v>
      </c>
      <c r="AD145" s="36">
        <v>7.4</v>
      </c>
      <c r="AF145" t="str">
        <f t="shared" si="2"/>
        <v>Daniel Gafford</v>
      </c>
    </row>
    <row r="146" spans="1:32" ht="12.75" x14ac:dyDescent="0.2">
      <c r="A146" s="36">
        <v>145</v>
      </c>
      <c r="B146" s="50" t="s">
        <v>477</v>
      </c>
      <c r="C146" s="50" t="s">
        <v>383</v>
      </c>
      <c r="D146" s="36">
        <v>23</v>
      </c>
      <c r="E146" s="50" t="s">
        <v>78</v>
      </c>
      <c r="F146" s="36">
        <v>30</v>
      </c>
      <c r="G146" s="36">
        <v>30</v>
      </c>
      <c r="H146" s="36">
        <v>35.9</v>
      </c>
      <c r="I146" s="36">
        <v>7.4</v>
      </c>
      <c r="J146" s="36">
        <v>16.399999999999999</v>
      </c>
      <c r="K146" s="36">
        <v>0.45</v>
      </c>
      <c r="L146" s="36">
        <v>2.5</v>
      </c>
      <c r="M146" s="36">
        <v>6.2</v>
      </c>
      <c r="N146" s="36">
        <v>0.4</v>
      </c>
      <c r="O146" s="36">
        <v>4.9000000000000004</v>
      </c>
      <c r="P146" s="36">
        <v>10.199999999999999</v>
      </c>
      <c r="Q146" s="36">
        <v>0.48</v>
      </c>
      <c r="R146" s="36">
        <v>0.52500000000000002</v>
      </c>
      <c r="S146" s="36">
        <v>4.2</v>
      </c>
      <c r="T146" s="36">
        <v>4.8</v>
      </c>
      <c r="U146" s="36">
        <v>0.86799999999999999</v>
      </c>
      <c r="V146" s="36">
        <v>0.4</v>
      </c>
      <c r="W146" s="36">
        <v>2.2000000000000002</v>
      </c>
      <c r="X146" s="36">
        <v>2.6</v>
      </c>
      <c r="Y146" s="36">
        <v>7.8</v>
      </c>
      <c r="Z146" s="36">
        <v>1.3</v>
      </c>
      <c r="AA146" s="36">
        <v>0.2</v>
      </c>
      <c r="AB146" s="36">
        <v>3.2</v>
      </c>
      <c r="AC146" s="36">
        <v>2</v>
      </c>
      <c r="AD146" s="36">
        <v>21.4</v>
      </c>
      <c r="AF146" t="str">
        <f t="shared" si="2"/>
        <v>Darius Garland</v>
      </c>
    </row>
    <row r="147" spans="1:32" ht="12.75" x14ac:dyDescent="0.2">
      <c r="A147" s="36">
        <v>146</v>
      </c>
      <c r="B147" s="50" t="s">
        <v>478</v>
      </c>
      <c r="C147" s="50" t="s">
        <v>374</v>
      </c>
      <c r="D147" s="36">
        <v>20</v>
      </c>
      <c r="E147" s="50" t="s">
        <v>94</v>
      </c>
      <c r="F147" s="36">
        <v>36</v>
      </c>
      <c r="G147" s="36">
        <v>1</v>
      </c>
      <c r="H147" s="36">
        <v>14.6</v>
      </c>
      <c r="I147" s="36">
        <v>1.3</v>
      </c>
      <c r="J147" s="36">
        <v>2.6</v>
      </c>
      <c r="K147" s="36">
        <v>0.51100000000000001</v>
      </c>
      <c r="L147" s="36">
        <v>0.3</v>
      </c>
      <c r="M147" s="36">
        <v>0.6</v>
      </c>
      <c r="N147" s="36">
        <v>0.42899999999999999</v>
      </c>
      <c r="O147" s="36">
        <v>1.1000000000000001</v>
      </c>
      <c r="P147" s="36">
        <v>2</v>
      </c>
      <c r="Q147" s="36">
        <v>0.53500000000000003</v>
      </c>
      <c r="R147" s="36">
        <v>0.56000000000000005</v>
      </c>
      <c r="S147" s="36">
        <v>0.5</v>
      </c>
      <c r="T147" s="36">
        <v>0.9</v>
      </c>
      <c r="U147" s="36">
        <v>0.54500000000000004</v>
      </c>
      <c r="V147" s="36">
        <v>2</v>
      </c>
      <c r="W147" s="36">
        <v>3.1</v>
      </c>
      <c r="X147" s="36">
        <v>5.0999999999999996</v>
      </c>
      <c r="Y147" s="36">
        <v>1</v>
      </c>
      <c r="Z147" s="36">
        <v>0.8</v>
      </c>
      <c r="AA147" s="36">
        <v>0.6</v>
      </c>
      <c r="AB147" s="36">
        <v>0.8</v>
      </c>
      <c r="AC147" s="36">
        <v>1.8</v>
      </c>
      <c r="AD147" s="36">
        <v>3.4</v>
      </c>
      <c r="AF147" t="str">
        <f t="shared" si="2"/>
        <v>Usman Garuba</v>
      </c>
    </row>
    <row r="148" spans="1:32" ht="12.75" x14ac:dyDescent="0.2">
      <c r="A148" s="36">
        <v>147</v>
      </c>
      <c r="B148" s="50" t="s">
        <v>1642</v>
      </c>
      <c r="C148" s="50" t="s">
        <v>376</v>
      </c>
      <c r="D148" s="36">
        <v>24</v>
      </c>
      <c r="E148" s="50" t="s">
        <v>11</v>
      </c>
      <c r="F148" s="36">
        <v>10</v>
      </c>
      <c r="G148" s="36">
        <v>0</v>
      </c>
      <c r="H148" s="36">
        <v>7.1</v>
      </c>
      <c r="I148" s="36">
        <v>1.9</v>
      </c>
      <c r="J148" s="36">
        <v>3.1</v>
      </c>
      <c r="K148" s="36">
        <v>0.61299999999999999</v>
      </c>
      <c r="L148" s="36">
        <v>0.1</v>
      </c>
      <c r="M148" s="36">
        <v>0.7</v>
      </c>
      <c r="N148" s="36">
        <v>0.14299999999999999</v>
      </c>
      <c r="O148" s="36">
        <v>1.8</v>
      </c>
      <c r="P148" s="36">
        <v>2.4</v>
      </c>
      <c r="Q148" s="36">
        <v>0.75</v>
      </c>
      <c r="R148" s="36">
        <v>0.629</v>
      </c>
      <c r="S148" s="36">
        <v>1.5</v>
      </c>
      <c r="T148" s="36">
        <v>1.7</v>
      </c>
      <c r="U148" s="36">
        <v>0.88200000000000001</v>
      </c>
      <c r="V148" s="36">
        <v>0.7</v>
      </c>
      <c r="W148" s="36">
        <v>1.2</v>
      </c>
      <c r="X148" s="36">
        <v>1.9</v>
      </c>
      <c r="Y148" s="36">
        <v>0.4</v>
      </c>
      <c r="Z148" s="36">
        <v>0.1</v>
      </c>
      <c r="AA148" s="36">
        <v>0.1</v>
      </c>
      <c r="AB148" s="36">
        <v>0.4</v>
      </c>
      <c r="AC148" s="36">
        <v>1.4</v>
      </c>
      <c r="AD148" s="36">
        <v>5.4</v>
      </c>
      <c r="AF148" t="str">
        <f t="shared" si="2"/>
        <v>Luka Garza</v>
      </c>
    </row>
    <row r="149" spans="1:32" ht="12.75" x14ac:dyDescent="0.2">
      <c r="A149" s="36">
        <v>148</v>
      </c>
      <c r="B149" s="50" t="s">
        <v>479</v>
      </c>
      <c r="C149" s="50" t="s">
        <v>387</v>
      </c>
      <c r="D149" s="36">
        <v>36</v>
      </c>
      <c r="E149" s="50" t="s">
        <v>24</v>
      </c>
      <c r="F149" s="36">
        <v>26</v>
      </c>
      <c r="G149" s="36">
        <v>0</v>
      </c>
      <c r="H149" s="36">
        <v>15.5</v>
      </c>
      <c r="I149" s="36">
        <v>1.7</v>
      </c>
      <c r="J149" s="36">
        <v>4.8</v>
      </c>
      <c r="K149" s="36">
        <v>0.34100000000000003</v>
      </c>
      <c r="L149" s="36">
        <v>0.6</v>
      </c>
      <c r="M149" s="36">
        <v>2.6</v>
      </c>
      <c r="N149" s="36">
        <v>0.224</v>
      </c>
      <c r="O149" s="36">
        <v>1.1000000000000001</v>
      </c>
      <c r="P149" s="36">
        <v>2.2999999999999998</v>
      </c>
      <c r="Q149" s="36">
        <v>0.47499999999999998</v>
      </c>
      <c r="R149" s="36">
        <v>0.40100000000000002</v>
      </c>
      <c r="S149" s="36">
        <v>0.5</v>
      </c>
      <c r="T149" s="36">
        <v>0.7</v>
      </c>
      <c r="U149" s="36">
        <v>0.76500000000000001</v>
      </c>
      <c r="V149" s="36">
        <v>0.6</v>
      </c>
      <c r="W149" s="36">
        <v>2.4</v>
      </c>
      <c r="X149" s="36">
        <v>3</v>
      </c>
      <c r="Y149" s="36">
        <v>0.7</v>
      </c>
      <c r="Z149" s="36">
        <v>0.5</v>
      </c>
      <c r="AA149" s="36">
        <v>0.4</v>
      </c>
      <c r="AB149" s="36">
        <v>0.7</v>
      </c>
      <c r="AC149" s="36">
        <v>1.3</v>
      </c>
      <c r="AD149" s="36">
        <v>4.4000000000000004</v>
      </c>
      <c r="AF149" t="str">
        <f t="shared" si="2"/>
        <v>Rudy Gay</v>
      </c>
    </row>
    <row r="150" spans="1:32" ht="12.75" x14ac:dyDescent="0.2">
      <c r="A150" s="36">
        <v>149</v>
      </c>
      <c r="B150" s="50" t="s">
        <v>145</v>
      </c>
      <c r="C150" s="50" t="s">
        <v>387</v>
      </c>
      <c r="D150" s="36">
        <v>32</v>
      </c>
      <c r="E150" s="50" t="s">
        <v>65</v>
      </c>
      <c r="F150" s="36">
        <v>29</v>
      </c>
      <c r="G150" s="36">
        <v>29</v>
      </c>
      <c r="H150" s="36">
        <v>34.6</v>
      </c>
      <c r="I150" s="36">
        <v>8.3000000000000007</v>
      </c>
      <c r="J150" s="36">
        <v>18.3</v>
      </c>
      <c r="K150" s="36">
        <v>0.45700000000000002</v>
      </c>
      <c r="L150" s="36">
        <v>3.1</v>
      </c>
      <c r="M150" s="36">
        <v>8.1</v>
      </c>
      <c r="N150" s="36">
        <v>0.38900000000000001</v>
      </c>
      <c r="O150" s="36">
        <v>5.2</v>
      </c>
      <c r="P150" s="36">
        <v>10.199999999999999</v>
      </c>
      <c r="Q150" s="36">
        <v>0.51</v>
      </c>
      <c r="R150" s="36">
        <v>0.54200000000000004</v>
      </c>
      <c r="S150" s="36">
        <v>4.5999999999999996</v>
      </c>
      <c r="T150" s="36">
        <v>5.2</v>
      </c>
      <c r="U150" s="36">
        <v>0.88700000000000001</v>
      </c>
      <c r="V150" s="36">
        <v>0.7</v>
      </c>
      <c r="W150" s="36">
        <v>5.4</v>
      </c>
      <c r="X150" s="36">
        <v>6.1</v>
      </c>
      <c r="Y150" s="36">
        <v>5.3</v>
      </c>
      <c r="Z150" s="36">
        <v>1.6</v>
      </c>
      <c r="AA150" s="36">
        <v>0.4</v>
      </c>
      <c r="AB150" s="36">
        <v>3.6</v>
      </c>
      <c r="AC150" s="36">
        <v>2.7</v>
      </c>
      <c r="AD150" s="36">
        <v>24.4</v>
      </c>
      <c r="AF150" t="str">
        <f t="shared" si="2"/>
        <v>Paul George</v>
      </c>
    </row>
    <row r="151" spans="1:32" ht="12.75" x14ac:dyDescent="0.2">
      <c r="A151" s="36">
        <v>150</v>
      </c>
      <c r="B151" s="50" t="s">
        <v>480</v>
      </c>
      <c r="C151" s="50" t="s">
        <v>374</v>
      </c>
      <c r="D151" s="36">
        <v>37</v>
      </c>
      <c r="E151" s="50" t="s">
        <v>93</v>
      </c>
      <c r="F151" s="36">
        <v>23</v>
      </c>
      <c r="G151" s="36">
        <v>1</v>
      </c>
      <c r="H151" s="36">
        <v>9</v>
      </c>
      <c r="I151" s="36">
        <v>1.3</v>
      </c>
      <c r="J151" s="36">
        <v>2.5</v>
      </c>
      <c r="K151" s="36">
        <v>0.53400000000000003</v>
      </c>
      <c r="L151" s="36">
        <v>0.1</v>
      </c>
      <c r="M151" s="36">
        <v>0.6</v>
      </c>
      <c r="N151" s="36">
        <v>0.23100000000000001</v>
      </c>
      <c r="O151" s="36">
        <v>1.2</v>
      </c>
      <c r="P151" s="36">
        <v>2</v>
      </c>
      <c r="Q151" s="36">
        <v>0.622</v>
      </c>
      <c r="R151" s="36">
        <v>0.56000000000000005</v>
      </c>
      <c r="S151" s="36">
        <v>0.7</v>
      </c>
      <c r="T151" s="36">
        <v>0.9</v>
      </c>
      <c r="U151" s="36">
        <v>0.75</v>
      </c>
      <c r="V151" s="36">
        <v>0.5</v>
      </c>
      <c r="W151" s="36">
        <v>1</v>
      </c>
      <c r="X151" s="36">
        <v>1.6</v>
      </c>
      <c r="Y151" s="36">
        <v>0.5</v>
      </c>
      <c r="Z151" s="36">
        <v>0.4</v>
      </c>
      <c r="AA151" s="36">
        <v>0.3</v>
      </c>
      <c r="AB151" s="36">
        <v>0.5</v>
      </c>
      <c r="AC151" s="36">
        <v>1.8</v>
      </c>
      <c r="AD151" s="36">
        <v>3.5</v>
      </c>
      <c r="AF151" t="str">
        <f t="shared" si="2"/>
        <v>Taj Gibson</v>
      </c>
    </row>
    <row r="152" spans="1:32" ht="12.75" x14ac:dyDescent="0.2">
      <c r="A152" s="36">
        <v>151</v>
      </c>
      <c r="B152" s="50" t="s">
        <v>481</v>
      </c>
      <c r="C152" s="50" t="s">
        <v>378</v>
      </c>
      <c r="D152" s="36">
        <v>20</v>
      </c>
      <c r="E152" s="50" t="s">
        <v>86</v>
      </c>
      <c r="F152" s="36">
        <v>33</v>
      </c>
      <c r="G152" s="36">
        <v>33</v>
      </c>
      <c r="H152" s="36">
        <v>30.6</v>
      </c>
      <c r="I152" s="36">
        <v>6.5</v>
      </c>
      <c r="J152" s="36">
        <v>13.8</v>
      </c>
      <c r="K152" s="36">
        <v>0.47099999999999997</v>
      </c>
      <c r="L152" s="36">
        <v>1.1000000000000001</v>
      </c>
      <c r="M152" s="36">
        <v>3.2</v>
      </c>
      <c r="N152" s="36">
        <v>0.33700000000000002</v>
      </c>
      <c r="O152" s="36">
        <v>5.5</v>
      </c>
      <c r="P152" s="36">
        <v>10.7</v>
      </c>
      <c r="Q152" s="36">
        <v>0.51100000000000001</v>
      </c>
      <c r="R152" s="36">
        <v>0.51</v>
      </c>
      <c r="S152" s="36">
        <v>1.2</v>
      </c>
      <c r="T152" s="36">
        <v>1.5</v>
      </c>
      <c r="U152" s="36">
        <v>0.78</v>
      </c>
      <c r="V152" s="36">
        <v>1.8</v>
      </c>
      <c r="W152" s="36">
        <v>6.2</v>
      </c>
      <c r="X152" s="36">
        <v>8</v>
      </c>
      <c r="Y152" s="36">
        <v>5.3</v>
      </c>
      <c r="Z152" s="36">
        <v>0.7</v>
      </c>
      <c r="AA152" s="36">
        <v>0.5</v>
      </c>
      <c r="AB152" s="36">
        <v>3.1</v>
      </c>
      <c r="AC152" s="36">
        <v>2</v>
      </c>
      <c r="AD152" s="36">
        <v>15.3</v>
      </c>
      <c r="AF152" t="str">
        <f t="shared" si="2"/>
        <v>Josh Giddey</v>
      </c>
    </row>
    <row r="153" spans="1:32" ht="12.75" x14ac:dyDescent="0.2">
      <c r="A153" s="36">
        <v>152</v>
      </c>
      <c r="B153" s="50" t="s">
        <v>339</v>
      </c>
      <c r="C153" s="50" t="s">
        <v>378</v>
      </c>
      <c r="D153" s="36">
        <v>24</v>
      </c>
      <c r="E153" s="50" t="s">
        <v>86</v>
      </c>
      <c r="F153" s="36">
        <v>34</v>
      </c>
      <c r="G153" s="36">
        <v>34</v>
      </c>
      <c r="H153" s="36">
        <v>35.700000000000003</v>
      </c>
      <c r="I153" s="36">
        <v>10.199999999999999</v>
      </c>
      <c r="J153" s="36">
        <v>20.6</v>
      </c>
      <c r="K153" s="36">
        <v>0.497</v>
      </c>
      <c r="L153" s="36">
        <v>1</v>
      </c>
      <c r="M153" s="36">
        <v>2.9</v>
      </c>
      <c r="N153" s="36">
        <v>0.35099999999999998</v>
      </c>
      <c r="O153" s="36">
        <v>9.1999999999999993</v>
      </c>
      <c r="P153" s="36">
        <v>17.7</v>
      </c>
      <c r="Q153" s="36">
        <v>0.52100000000000002</v>
      </c>
      <c r="R153" s="36">
        <v>0.52100000000000002</v>
      </c>
      <c r="S153" s="36">
        <v>9.4</v>
      </c>
      <c r="T153" s="36">
        <v>10.3</v>
      </c>
      <c r="U153" s="36">
        <v>0.91500000000000004</v>
      </c>
      <c r="V153" s="36">
        <v>0.9</v>
      </c>
      <c r="W153" s="36">
        <v>3.9</v>
      </c>
      <c r="X153" s="36">
        <v>4.8</v>
      </c>
      <c r="Y153" s="36">
        <v>5.7</v>
      </c>
      <c r="Z153" s="36">
        <v>1.6</v>
      </c>
      <c r="AA153" s="36">
        <v>1</v>
      </c>
      <c r="AB153" s="36">
        <v>3.3</v>
      </c>
      <c r="AC153" s="36">
        <v>2.7</v>
      </c>
      <c r="AD153" s="36">
        <v>30.9</v>
      </c>
      <c r="AF153" t="str">
        <f t="shared" si="2"/>
        <v>Shai Gilgeous-Alexander</v>
      </c>
    </row>
    <row r="154" spans="1:32" ht="12.75" x14ac:dyDescent="0.2">
      <c r="A154" s="36">
        <v>153</v>
      </c>
      <c r="B154" s="50" t="s">
        <v>482</v>
      </c>
      <c r="C154" s="50" t="s">
        <v>374</v>
      </c>
      <c r="D154" s="36">
        <v>30</v>
      </c>
      <c r="E154" s="50" t="s">
        <v>93</v>
      </c>
      <c r="F154" s="36">
        <v>31</v>
      </c>
      <c r="G154" s="36">
        <v>4</v>
      </c>
      <c r="H154" s="36">
        <v>9.6999999999999993</v>
      </c>
      <c r="I154" s="36">
        <v>1.1000000000000001</v>
      </c>
      <c r="J154" s="36">
        <v>1.8</v>
      </c>
      <c r="K154" s="36">
        <v>0.58899999999999997</v>
      </c>
      <c r="L154" s="36">
        <v>0.1</v>
      </c>
      <c r="M154" s="36">
        <v>0.5</v>
      </c>
      <c r="N154" s="36">
        <v>0.14299999999999999</v>
      </c>
      <c r="O154" s="36">
        <v>1</v>
      </c>
      <c r="P154" s="36">
        <v>1.4</v>
      </c>
      <c r="Q154" s="36">
        <v>0.73799999999999999</v>
      </c>
      <c r="R154" s="36">
        <v>0.60699999999999998</v>
      </c>
      <c r="S154" s="36">
        <v>0.5</v>
      </c>
      <c r="T154" s="36">
        <v>0.5</v>
      </c>
      <c r="U154" s="36">
        <v>0.82399999999999995</v>
      </c>
      <c r="V154" s="36">
        <v>0.5</v>
      </c>
      <c r="W154" s="36">
        <v>0.8</v>
      </c>
      <c r="X154" s="36">
        <v>1.3</v>
      </c>
      <c r="Y154" s="36">
        <v>0.5</v>
      </c>
      <c r="Z154" s="36">
        <v>0.2</v>
      </c>
      <c r="AA154" s="36">
        <v>0.2</v>
      </c>
      <c r="AB154" s="36">
        <v>0.2</v>
      </c>
      <c r="AC154" s="36">
        <v>1.2</v>
      </c>
      <c r="AD154" s="36">
        <v>2.6</v>
      </c>
      <c r="AF154" t="str">
        <f t="shared" si="2"/>
        <v>Anthony Gill</v>
      </c>
    </row>
    <row r="155" spans="1:32" ht="12.75" x14ac:dyDescent="0.2">
      <c r="A155" s="36">
        <v>154</v>
      </c>
      <c r="B155" s="50" t="s">
        <v>483</v>
      </c>
      <c r="C155" s="50" t="s">
        <v>376</v>
      </c>
      <c r="D155" s="36">
        <v>30</v>
      </c>
      <c r="E155" s="50" t="s">
        <v>11</v>
      </c>
      <c r="F155" s="36">
        <v>33</v>
      </c>
      <c r="G155" s="36">
        <v>33</v>
      </c>
      <c r="H155" s="36">
        <v>31.3</v>
      </c>
      <c r="I155" s="36">
        <v>5.2</v>
      </c>
      <c r="J155" s="36">
        <v>7.7</v>
      </c>
      <c r="K155" s="36">
        <v>0.67200000000000004</v>
      </c>
      <c r="L155" s="36">
        <v>0</v>
      </c>
      <c r="M155" s="36">
        <v>0.1</v>
      </c>
      <c r="N155" s="36">
        <v>0</v>
      </c>
      <c r="O155" s="36">
        <v>5.2</v>
      </c>
      <c r="P155" s="36">
        <v>7.6</v>
      </c>
      <c r="Q155" s="36">
        <v>0.68</v>
      </c>
      <c r="R155" s="36">
        <v>0.67200000000000004</v>
      </c>
      <c r="S155" s="36">
        <v>3.2</v>
      </c>
      <c r="T155" s="36">
        <v>4.8</v>
      </c>
      <c r="U155" s="36">
        <v>0.67300000000000004</v>
      </c>
      <c r="V155" s="36">
        <v>3.4</v>
      </c>
      <c r="W155" s="36">
        <v>8.1999999999999993</v>
      </c>
      <c r="X155" s="36">
        <v>11.7</v>
      </c>
      <c r="Y155" s="36">
        <v>0.9</v>
      </c>
      <c r="Z155" s="36">
        <v>0.8</v>
      </c>
      <c r="AA155" s="36">
        <v>1.4</v>
      </c>
      <c r="AB155" s="36">
        <v>1.6</v>
      </c>
      <c r="AC155" s="36">
        <v>3.2</v>
      </c>
      <c r="AD155" s="36">
        <v>13.5</v>
      </c>
      <c r="AF155" t="str">
        <f t="shared" si="2"/>
        <v>Rudy Gobert</v>
      </c>
    </row>
    <row r="156" spans="1:32" ht="12.75" x14ac:dyDescent="0.2">
      <c r="A156" s="36">
        <v>155</v>
      </c>
      <c r="B156" s="50" t="s">
        <v>484</v>
      </c>
      <c r="C156" s="50" t="s">
        <v>383</v>
      </c>
      <c r="D156" s="36">
        <v>24</v>
      </c>
      <c r="E156" s="50" t="s">
        <v>93</v>
      </c>
      <c r="F156" s="36">
        <v>30</v>
      </c>
      <c r="G156" s="36">
        <v>3</v>
      </c>
      <c r="H156" s="36">
        <v>19</v>
      </c>
      <c r="I156" s="36">
        <v>2.7</v>
      </c>
      <c r="J156" s="36">
        <v>5.7</v>
      </c>
      <c r="K156" s="36">
        <v>0.47599999999999998</v>
      </c>
      <c r="L156" s="36">
        <v>0.7</v>
      </c>
      <c r="M156" s="36">
        <v>1.7</v>
      </c>
      <c r="N156" s="36">
        <v>0.39200000000000002</v>
      </c>
      <c r="O156" s="36">
        <v>2</v>
      </c>
      <c r="P156" s="36">
        <v>4</v>
      </c>
      <c r="Q156" s="36">
        <v>0.51300000000000001</v>
      </c>
      <c r="R156" s="36">
        <v>0.53500000000000003</v>
      </c>
      <c r="S156" s="36">
        <v>0.9</v>
      </c>
      <c r="T156" s="36">
        <v>1.2</v>
      </c>
      <c r="U156" s="36">
        <v>0.74299999999999999</v>
      </c>
      <c r="V156" s="36">
        <v>1.1000000000000001</v>
      </c>
      <c r="W156" s="36">
        <v>2.7</v>
      </c>
      <c r="X156" s="36">
        <v>3.8</v>
      </c>
      <c r="Y156" s="36">
        <v>2.8</v>
      </c>
      <c r="Z156" s="36">
        <v>1</v>
      </c>
      <c r="AA156" s="36">
        <v>0.5</v>
      </c>
      <c r="AB156" s="36">
        <v>0.9</v>
      </c>
      <c r="AC156" s="36">
        <v>1.7</v>
      </c>
      <c r="AD156" s="36">
        <v>6.9</v>
      </c>
      <c r="AF156" t="str">
        <f t="shared" si="2"/>
        <v>Jordan Goodwin</v>
      </c>
    </row>
    <row r="157" spans="1:32" ht="12.75" x14ac:dyDescent="0.2">
      <c r="A157" s="36">
        <v>156</v>
      </c>
      <c r="B157" s="50" t="s">
        <v>485</v>
      </c>
      <c r="C157" s="50" t="s">
        <v>374</v>
      </c>
      <c r="D157" s="36">
        <v>27</v>
      </c>
      <c r="E157" s="50" t="s">
        <v>25</v>
      </c>
      <c r="F157" s="36">
        <v>32</v>
      </c>
      <c r="G157" s="36">
        <v>32</v>
      </c>
      <c r="H157" s="36">
        <v>30.4</v>
      </c>
      <c r="I157" s="36">
        <v>6.6</v>
      </c>
      <c r="J157" s="36">
        <v>11.3</v>
      </c>
      <c r="K157" s="36">
        <v>0.58299999999999996</v>
      </c>
      <c r="L157" s="36">
        <v>1</v>
      </c>
      <c r="M157" s="36">
        <v>2.6</v>
      </c>
      <c r="N157" s="36">
        <v>0.373</v>
      </c>
      <c r="O157" s="36">
        <v>5.6</v>
      </c>
      <c r="P157" s="36">
        <v>8.6999999999999993</v>
      </c>
      <c r="Q157" s="36">
        <v>0.64600000000000002</v>
      </c>
      <c r="R157" s="36">
        <v>0.626</v>
      </c>
      <c r="S157" s="36">
        <v>3</v>
      </c>
      <c r="T157" s="36">
        <v>4.7</v>
      </c>
      <c r="U157" s="36">
        <v>0.65100000000000002</v>
      </c>
      <c r="V157" s="36">
        <v>2.6</v>
      </c>
      <c r="W157" s="36">
        <v>4.3</v>
      </c>
      <c r="X157" s="36">
        <v>6.9</v>
      </c>
      <c r="Y157" s="36">
        <v>2.4</v>
      </c>
      <c r="Z157" s="36">
        <v>1</v>
      </c>
      <c r="AA157" s="36">
        <v>0.8</v>
      </c>
      <c r="AB157" s="36">
        <v>1.6</v>
      </c>
      <c r="AC157" s="36">
        <v>1.8</v>
      </c>
      <c r="AD157" s="36">
        <v>17.100000000000001</v>
      </c>
      <c r="AF157" t="str">
        <f t="shared" si="2"/>
        <v>Aaron Gordon</v>
      </c>
    </row>
    <row r="158" spans="1:32" ht="12.75" x14ac:dyDescent="0.2">
      <c r="A158" s="36">
        <v>157</v>
      </c>
      <c r="B158" s="50" t="s">
        <v>486</v>
      </c>
      <c r="C158" s="50" t="s">
        <v>378</v>
      </c>
      <c r="D158" s="36">
        <v>34</v>
      </c>
      <c r="E158" s="50" t="s">
        <v>94</v>
      </c>
      <c r="F158" s="36">
        <v>32</v>
      </c>
      <c r="G158" s="36">
        <v>32</v>
      </c>
      <c r="H158" s="36">
        <v>29.7</v>
      </c>
      <c r="I158" s="36">
        <v>4</v>
      </c>
      <c r="J158" s="36">
        <v>9.6</v>
      </c>
      <c r="K158" s="36">
        <v>0.41499999999999998</v>
      </c>
      <c r="L158" s="36">
        <v>1.9</v>
      </c>
      <c r="M158" s="36">
        <v>5.3</v>
      </c>
      <c r="N158" s="36">
        <v>0.35499999999999998</v>
      </c>
      <c r="O158" s="36">
        <v>2.1</v>
      </c>
      <c r="P158" s="36">
        <v>4.3</v>
      </c>
      <c r="Q158" s="36">
        <v>0.48899999999999999</v>
      </c>
      <c r="R158" s="36">
        <v>0.51300000000000001</v>
      </c>
      <c r="S158" s="36">
        <v>1.7</v>
      </c>
      <c r="T158" s="36">
        <v>2.1</v>
      </c>
      <c r="U158" s="36">
        <v>0.82099999999999995</v>
      </c>
      <c r="V158" s="36">
        <v>0.3</v>
      </c>
      <c r="W158" s="36">
        <v>1.7</v>
      </c>
      <c r="X158" s="36">
        <v>2</v>
      </c>
      <c r="Y158" s="36">
        <v>2.2999999999999998</v>
      </c>
      <c r="Z158" s="36">
        <v>0.6</v>
      </c>
      <c r="AA158" s="36">
        <v>0.3</v>
      </c>
      <c r="AB158" s="36">
        <v>1.7</v>
      </c>
      <c r="AC158" s="36">
        <v>0.8</v>
      </c>
      <c r="AD158" s="36">
        <v>11.5</v>
      </c>
      <c r="AF158" t="str">
        <f t="shared" si="2"/>
        <v>Eric Gordon</v>
      </c>
    </row>
    <row r="159" spans="1:32" ht="12.75" x14ac:dyDescent="0.2">
      <c r="A159" s="36">
        <v>158</v>
      </c>
      <c r="B159" s="50" t="s">
        <v>487</v>
      </c>
      <c r="C159" s="50" t="s">
        <v>383</v>
      </c>
      <c r="D159" s="36">
        <v>27</v>
      </c>
      <c r="E159" s="50" t="s">
        <v>91</v>
      </c>
      <c r="F159" s="36">
        <v>38</v>
      </c>
      <c r="G159" s="36">
        <v>0</v>
      </c>
      <c r="H159" s="36">
        <v>15</v>
      </c>
      <c r="I159" s="36">
        <v>1.5</v>
      </c>
      <c r="J159" s="36">
        <v>4.3</v>
      </c>
      <c r="K159" s="36">
        <v>0.35199999999999998</v>
      </c>
      <c r="L159" s="36">
        <v>1.2</v>
      </c>
      <c r="M159" s="36">
        <v>3.5</v>
      </c>
      <c r="N159" s="36">
        <v>0.33800000000000002</v>
      </c>
      <c r="O159" s="36">
        <v>0.3</v>
      </c>
      <c r="P159" s="36">
        <v>0.8</v>
      </c>
      <c r="Q159" s="36">
        <v>0.41399999999999998</v>
      </c>
      <c r="R159" s="36">
        <v>0.49099999999999999</v>
      </c>
      <c r="S159" s="36">
        <v>0.9</v>
      </c>
      <c r="T159" s="36">
        <v>1.1000000000000001</v>
      </c>
      <c r="U159" s="36">
        <v>0.81</v>
      </c>
      <c r="V159" s="36">
        <v>0.3</v>
      </c>
      <c r="W159" s="36">
        <v>1.2</v>
      </c>
      <c r="X159" s="36">
        <v>1.6</v>
      </c>
      <c r="Y159" s="36">
        <v>2.1</v>
      </c>
      <c r="Z159" s="36">
        <v>0.4</v>
      </c>
      <c r="AA159" s="36">
        <v>0.2</v>
      </c>
      <c r="AB159" s="36">
        <v>0.5</v>
      </c>
      <c r="AC159" s="36">
        <v>0.8</v>
      </c>
      <c r="AD159" s="36">
        <v>5.0999999999999996</v>
      </c>
      <c r="AF159" t="str">
        <f t="shared" si="2"/>
        <v>Devonte' Graham</v>
      </c>
    </row>
    <row r="160" spans="1:32" ht="12.75" x14ac:dyDescent="0.2">
      <c r="A160" s="36">
        <v>159</v>
      </c>
      <c r="B160" s="50" t="s">
        <v>488</v>
      </c>
      <c r="C160" s="50" t="s">
        <v>374</v>
      </c>
      <c r="D160" s="36">
        <v>28</v>
      </c>
      <c r="E160" s="50" t="s">
        <v>88</v>
      </c>
      <c r="F160" s="36">
        <v>35</v>
      </c>
      <c r="G160" s="36">
        <v>35</v>
      </c>
      <c r="H160" s="36">
        <v>35.799999999999997</v>
      </c>
      <c r="I160" s="36">
        <v>7.5</v>
      </c>
      <c r="J160" s="36">
        <v>15.3</v>
      </c>
      <c r="K160" s="36">
        <v>0.49299999999999999</v>
      </c>
      <c r="L160" s="36">
        <v>2.7</v>
      </c>
      <c r="M160" s="36">
        <v>6</v>
      </c>
      <c r="N160" s="36">
        <v>0.45200000000000001</v>
      </c>
      <c r="O160" s="36">
        <v>4.8</v>
      </c>
      <c r="P160" s="36">
        <v>9.3000000000000007</v>
      </c>
      <c r="Q160" s="36">
        <v>0.52</v>
      </c>
      <c r="R160" s="36">
        <v>0.58199999999999996</v>
      </c>
      <c r="S160" s="36">
        <v>4.7</v>
      </c>
      <c r="T160" s="36">
        <v>5.9</v>
      </c>
      <c r="U160" s="36">
        <v>0.79300000000000004</v>
      </c>
      <c r="V160" s="36">
        <v>1</v>
      </c>
      <c r="W160" s="36">
        <v>3.3</v>
      </c>
      <c r="X160" s="36">
        <v>4.3</v>
      </c>
      <c r="Y160" s="36">
        <v>2.7</v>
      </c>
      <c r="Z160" s="36">
        <v>0.8</v>
      </c>
      <c r="AA160" s="36">
        <v>0.7</v>
      </c>
      <c r="AB160" s="36">
        <v>1.9</v>
      </c>
      <c r="AC160" s="36">
        <v>2.2000000000000002</v>
      </c>
      <c r="AD160" s="36">
        <v>22.5</v>
      </c>
      <c r="AF160" t="str">
        <f t="shared" si="2"/>
        <v>Jerami Grant</v>
      </c>
    </row>
    <row r="161" spans="1:32" ht="12.75" x14ac:dyDescent="0.2">
      <c r="A161" s="36">
        <v>160</v>
      </c>
      <c r="B161" s="50" t="s">
        <v>489</v>
      </c>
      <c r="C161" s="50" t="s">
        <v>378</v>
      </c>
      <c r="D161" s="36">
        <v>23</v>
      </c>
      <c r="E161" s="50" t="s">
        <v>18</v>
      </c>
      <c r="F161" s="36">
        <v>16</v>
      </c>
      <c r="G161" s="36">
        <v>0</v>
      </c>
      <c r="H161" s="36">
        <v>8.3000000000000007</v>
      </c>
      <c r="I161" s="36">
        <v>1.3</v>
      </c>
      <c r="J161" s="36">
        <v>2.8</v>
      </c>
      <c r="K161" s="36">
        <v>0.47699999999999998</v>
      </c>
      <c r="L161" s="36">
        <v>0.9</v>
      </c>
      <c r="M161" s="36">
        <v>2.2000000000000002</v>
      </c>
      <c r="N161" s="36">
        <v>0.4</v>
      </c>
      <c r="O161" s="36">
        <v>0.4</v>
      </c>
      <c r="P161" s="36">
        <v>0.6</v>
      </c>
      <c r="Q161" s="36">
        <v>0.77800000000000002</v>
      </c>
      <c r="R161" s="36">
        <v>0.63600000000000001</v>
      </c>
      <c r="S161" s="36">
        <v>0.3</v>
      </c>
      <c r="T161" s="36">
        <v>0.3</v>
      </c>
      <c r="U161" s="36">
        <v>1</v>
      </c>
      <c r="V161" s="36">
        <v>0.2</v>
      </c>
      <c r="W161" s="36">
        <v>0.9</v>
      </c>
      <c r="X161" s="36">
        <v>1.1000000000000001</v>
      </c>
      <c r="Y161" s="36">
        <v>0.4</v>
      </c>
      <c r="Z161" s="36">
        <v>0.3</v>
      </c>
      <c r="AA161" s="36">
        <v>0</v>
      </c>
      <c r="AB161" s="36">
        <v>0.3</v>
      </c>
      <c r="AC161" s="36">
        <v>1.1000000000000001</v>
      </c>
      <c r="AD161" s="36">
        <v>3.8</v>
      </c>
      <c r="AF161" t="str">
        <f t="shared" si="2"/>
        <v>A.J. Green</v>
      </c>
    </row>
    <row r="162" spans="1:32" ht="12.75" x14ac:dyDescent="0.2">
      <c r="A162" s="36">
        <v>161</v>
      </c>
      <c r="B162" s="50" t="s">
        <v>48</v>
      </c>
      <c r="C162" s="50" t="s">
        <v>374</v>
      </c>
      <c r="D162" s="36">
        <v>32</v>
      </c>
      <c r="E162" s="50" t="s">
        <v>34</v>
      </c>
      <c r="F162" s="36">
        <v>35</v>
      </c>
      <c r="G162" s="36">
        <v>34</v>
      </c>
      <c r="H162" s="36">
        <v>31.2</v>
      </c>
      <c r="I162" s="36">
        <v>3.2</v>
      </c>
      <c r="J162" s="36">
        <v>6.2</v>
      </c>
      <c r="K162" s="36">
        <v>0.50900000000000001</v>
      </c>
      <c r="L162" s="36">
        <v>0.6</v>
      </c>
      <c r="M162" s="36">
        <v>1.8</v>
      </c>
      <c r="N162" s="36">
        <v>0.32800000000000001</v>
      </c>
      <c r="O162" s="36">
        <v>2.6</v>
      </c>
      <c r="P162" s="36">
        <v>4.4000000000000004</v>
      </c>
      <c r="Q162" s="36">
        <v>0.58399999999999996</v>
      </c>
      <c r="R162" s="36">
        <v>0.55700000000000005</v>
      </c>
      <c r="S162" s="36">
        <v>0.9</v>
      </c>
      <c r="T162" s="36">
        <v>1.2</v>
      </c>
      <c r="U162" s="36">
        <v>0.72099999999999997</v>
      </c>
      <c r="V162" s="36">
        <v>0.8</v>
      </c>
      <c r="W162" s="36">
        <v>6</v>
      </c>
      <c r="X162" s="36">
        <v>6.8</v>
      </c>
      <c r="Y162" s="36">
        <v>6.7</v>
      </c>
      <c r="Z162" s="36">
        <v>0.7</v>
      </c>
      <c r="AA162" s="36">
        <v>0.9</v>
      </c>
      <c r="AB162" s="36">
        <v>2.4</v>
      </c>
      <c r="AC162" s="36">
        <v>2.9</v>
      </c>
      <c r="AD162" s="36">
        <v>7.8</v>
      </c>
      <c r="AF162" t="str">
        <f t="shared" si="2"/>
        <v>Draymond Green</v>
      </c>
    </row>
    <row r="163" spans="1:32" ht="12.75" x14ac:dyDescent="0.2">
      <c r="A163" s="36">
        <v>162</v>
      </c>
      <c r="B163" s="50" t="s">
        <v>490</v>
      </c>
      <c r="C163" s="50" t="s">
        <v>378</v>
      </c>
      <c r="D163" s="36">
        <v>20</v>
      </c>
      <c r="E163" s="50" t="s">
        <v>94</v>
      </c>
      <c r="F163" s="36">
        <v>38</v>
      </c>
      <c r="G163" s="36">
        <v>38</v>
      </c>
      <c r="H163" s="36">
        <v>34.299999999999997</v>
      </c>
      <c r="I163" s="36">
        <v>7.1</v>
      </c>
      <c r="J163" s="36">
        <v>17.3</v>
      </c>
      <c r="K163" s="36">
        <v>0.41199999999999998</v>
      </c>
      <c r="L163" s="36">
        <v>2.2999999999999998</v>
      </c>
      <c r="M163" s="36">
        <v>7.2</v>
      </c>
      <c r="N163" s="36">
        <v>0.32500000000000001</v>
      </c>
      <c r="O163" s="36">
        <v>4.8</v>
      </c>
      <c r="P163" s="36">
        <v>10.1</v>
      </c>
      <c r="Q163" s="36">
        <v>0.47399999999999998</v>
      </c>
      <c r="R163" s="36">
        <v>0.47899999999999998</v>
      </c>
      <c r="S163" s="36">
        <v>4.7</v>
      </c>
      <c r="T163" s="36">
        <v>5.9</v>
      </c>
      <c r="U163" s="36">
        <v>0.78800000000000003</v>
      </c>
      <c r="V163" s="36">
        <v>0.6</v>
      </c>
      <c r="W163" s="36">
        <v>3.7</v>
      </c>
      <c r="X163" s="36">
        <v>4.3</v>
      </c>
      <c r="Y163" s="36">
        <v>3.6</v>
      </c>
      <c r="Z163" s="36">
        <v>0.8</v>
      </c>
      <c r="AA163" s="36">
        <v>0.2</v>
      </c>
      <c r="AB163" s="36">
        <v>2.9</v>
      </c>
      <c r="AC163" s="36">
        <v>1.6</v>
      </c>
      <c r="AD163" s="36">
        <v>21.3</v>
      </c>
      <c r="AF163" t="str">
        <f t="shared" si="2"/>
        <v>Jalen Green</v>
      </c>
    </row>
    <row r="164" spans="1:32" ht="12.75" x14ac:dyDescent="0.2">
      <c r="A164" s="36">
        <v>163</v>
      </c>
      <c r="B164" s="50" t="s">
        <v>491</v>
      </c>
      <c r="C164" s="50" t="s">
        <v>374</v>
      </c>
      <c r="D164" s="36">
        <v>32</v>
      </c>
      <c r="E164" s="50" t="s">
        <v>34</v>
      </c>
      <c r="F164" s="36">
        <v>28</v>
      </c>
      <c r="G164" s="36">
        <v>1</v>
      </c>
      <c r="H164" s="36">
        <v>14.9</v>
      </c>
      <c r="I164" s="36">
        <v>2.2999999999999998</v>
      </c>
      <c r="J164" s="36">
        <v>4.5</v>
      </c>
      <c r="K164" s="36">
        <v>0.51200000000000001</v>
      </c>
      <c r="L164" s="36">
        <v>0.5</v>
      </c>
      <c r="M164" s="36">
        <v>1.8</v>
      </c>
      <c r="N164" s="36">
        <v>0.26500000000000001</v>
      </c>
      <c r="O164" s="36">
        <v>1.8</v>
      </c>
      <c r="P164" s="36">
        <v>2.7</v>
      </c>
      <c r="Q164" s="36">
        <v>0.67100000000000004</v>
      </c>
      <c r="R164" s="36">
        <v>0.56399999999999995</v>
      </c>
      <c r="S164" s="36">
        <v>0.8</v>
      </c>
      <c r="T164" s="36">
        <v>1.1000000000000001</v>
      </c>
      <c r="U164" s="36">
        <v>0.73299999999999998</v>
      </c>
      <c r="V164" s="36">
        <v>1.4</v>
      </c>
      <c r="W164" s="36">
        <v>2.6</v>
      </c>
      <c r="X164" s="36">
        <v>4</v>
      </c>
      <c r="Y164" s="36">
        <v>0.8</v>
      </c>
      <c r="Z164" s="36">
        <v>0.5</v>
      </c>
      <c r="AA164" s="36">
        <v>0.4</v>
      </c>
      <c r="AB164" s="36">
        <v>1.1000000000000001</v>
      </c>
      <c r="AC164" s="36">
        <v>2</v>
      </c>
      <c r="AD164" s="36">
        <v>5.8</v>
      </c>
      <c r="AF164" t="str">
        <f t="shared" si="2"/>
        <v>JaMychal Green</v>
      </c>
    </row>
    <row r="165" spans="1:32" ht="12.75" x14ac:dyDescent="0.2">
      <c r="A165" s="36">
        <v>164</v>
      </c>
      <c r="B165" s="50" t="s">
        <v>492</v>
      </c>
      <c r="C165" s="50" t="s">
        <v>378</v>
      </c>
      <c r="D165" s="36">
        <v>29</v>
      </c>
      <c r="E165" s="50" t="s">
        <v>23</v>
      </c>
      <c r="F165" s="36">
        <v>28</v>
      </c>
      <c r="G165" s="36">
        <v>1</v>
      </c>
      <c r="H165" s="36">
        <v>16</v>
      </c>
      <c r="I165" s="36">
        <v>2.2000000000000002</v>
      </c>
      <c r="J165" s="36">
        <v>3.7</v>
      </c>
      <c r="K165" s="36">
        <v>0.58699999999999997</v>
      </c>
      <c r="L165" s="36">
        <v>0.5</v>
      </c>
      <c r="M165" s="36">
        <v>1.2</v>
      </c>
      <c r="N165" s="36">
        <v>0.38200000000000001</v>
      </c>
      <c r="O165" s="36">
        <v>1.7</v>
      </c>
      <c r="P165" s="36">
        <v>2.5</v>
      </c>
      <c r="Q165" s="36">
        <v>0.68600000000000005</v>
      </c>
      <c r="R165" s="36">
        <v>0.64900000000000002</v>
      </c>
      <c r="S165" s="36">
        <v>1</v>
      </c>
      <c r="T165" s="36">
        <v>1.5</v>
      </c>
      <c r="U165" s="36">
        <v>0.67400000000000004</v>
      </c>
      <c r="V165" s="36">
        <v>0.9</v>
      </c>
      <c r="W165" s="36">
        <v>2</v>
      </c>
      <c r="X165" s="36">
        <v>2.9</v>
      </c>
      <c r="Y165" s="36">
        <v>0.8</v>
      </c>
      <c r="Z165" s="36">
        <v>0.8</v>
      </c>
      <c r="AA165" s="36">
        <v>0.7</v>
      </c>
      <c r="AB165" s="36">
        <v>0.7</v>
      </c>
      <c r="AC165" s="36">
        <v>1.7</v>
      </c>
      <c r="AD165" s="36">
        <v>5.9</v>
      </c>
      <c r="AF165" t="str">
        <f t="shared" si="2"/>
        <v>Javonte Green</v>
      </c>
    </row>
    <row r="166" spans="1:32" ht="12.75" x14ac:dyDescent="0.2">
      <c r="A166" s="36">
        <v>165</v>
      </c>
      <c r="B166" s="50" t="s">
        <v>493</v>
      </c>
      <c r="C166" s="50" t="s">
        <v>374</v>
      </c>
      <c r="D166" s="36">
        <v>36</v>
      </c>
      <c r="E166" s="50" t="s">
        <v>25</v>
      </c>
      <c r="F166" s="36">
        <v>24</v>
      </c>
      <c r="G166" s="36">
        <v>3</v>
      </c>
      <c r="H166" s="36">
        <v>19.3</v>
      </c>
      <c r="I166" s="36">
        <v>2.8</v>
      </c>
      <c r="J166" s="36">
        <v>5.4</v>
      </c>
      <c r="K166" s="36">
        <v>0.52700000000000002</v>
      </c>
      <c r="L166" s="36">
        <v>0.3</v>
      </c>
      <c r="M166" s="36">
        <v>1.3</v>
      </c>
      <c r="N166" s="36">
        <v>0.26700000000000002</v>
      </c>
      <c r="O166" s="36">
        <v>2.5</v>
      </c>
      <c r="P166" s="36">
        <v>4.0999999999999996</v>
      </c>
      <c r="Q166" s="36">
        <v>0.60599999999999998</v>
      </c>
      <c r="R166" s="36">
        <v>0.55800000000000005</v>
      </c>
      <c r="S166" s="36">
        <v>1.5</v>
      </c>
      <c r="T166" s="36">
        <v>2.1</v>
      </c>
      <c r="U166" s="36">
        <v>0.68600000000000005</v>
      </c>
      <c r="V166" s="36">
        <v>0.9</v>
      </c>
      <c r="W166" s="36">
        <v>1.9</v>
      </c>
      <c r="X166" s="36">
        <v>2.8</v>
      </c>
      <c r="Y166" s="36">
        <v>1.1000000000000001</v>
      </c>
      <c r="Z166" s="36">
        <v>0.4</v>
      </c>
      <c r="AA166" s="36">
        <v>0.3</v>
      </c>
      <c r="AB166" s="36">
        <v>1</v>
      </c>
      <c r="AC166" s="36">
        <v>1.8</v>
      </c>
      <c r="AD166" s="36">
        <v>7.5</v>
      </c>
      <c r="AF166" t="str">
        <f t="shared" si="2"/>
        <v>Jeff Green</v>
      </c>
    </row>
    <row r="167" spans="1:32" ht="12.75" x14ac:dyDescent="0.2">
      <c r="A167" s="36">
        <v>166</v>
      </c>
      <c r="B167" s="50" t="s">
        <v>494</v>
      </c>
      <c r="C167" s="50" t="s">
        <v>378</v>
      </c>
      <c r="D167" s="36">
        <v>22</v>
      </c>
      <c r="E167" s="50" t="s">
        <v>96</v>
      </c>
      <c r="F167" s="36">
        <v>25</v>
      </c>
      <c r="G167" s="36">
        <v>1</v>
      </c>
      <c r="H167" s="36">
        <v>20.3</v>
      </c>
      <c r="I167" s="36">
        <v>2.4</v>
      </c>
      <c r="J167" s="36">
        <v>4.0999999999999996</v>
      </c>
      <c r="K167" s="36">
        <v>0.58299999999999996</v>
      </c>
      <c r="L167" s="36">
        <v>1</v>
      </c>
      <c r="M167" s="36">
        <v>2.2000000000000002</v>
      </c>
      <c r="N167" s="36">
        <v>0.44400000000000001</v>
      </c>
      <c r="O167" s="36">
        <v>1.4</v>
      </c>
      <c r="P167" s="36">
        <v>2</v>
      </c>
      <c r="Q167" s="36">
        <v>0.73499999999999999</v>
      </c>
      <c r="R167" s="36">
        <v>0.69899999999999995</v>
      </c>
      <c r="S167" s="36">
        <v>1.3</v>
      </c>
      <c r="T167" s="36">
        <v>1.8</v>
      </c>
      <c r="U167" s="36">
        <v>0.71099999999999997</v>
      </c>
      <c r="V167" s="36">
        <v>0.9</v>
      </c>
      <c r="W167" s="36">
        <v>1.4</v>
      </c>
      <c r="X167" s="36">
        <v>2.2999999999999998</v>
      </c>
      <c r="Y167" s="36">
        <v>1.2</v>
      </c>
      <c r="Z167" s="36">
        <v>0.9</v>
      </c>
      <c r="AA167" s="36">
        <v>0</v>
      </c>
      <c r="AB167" s="36">
        <v>0.7</v>
      </c>
      <c r="AC167" s="36">
        <v>2.5</v>
      </c>
      <c r="AD167" s="36">
        <v>7</v>
      </c>
      <c r="AF167" t="str">
        <f t="shared" si="2"/>
        <v>Josh Green</v>
      </c>
    </row>
    <row r="168" spans="1:32" ht="12.75" x14ac:dyDescent="0.2">
      <c r="A168" s="36">
        <v>167</v>
      </c>
      <c r="B168" s="50" t="s">
        <v>495</v>
      </c>
      <c r="C168" s="50" t="s">
        <v>387</v>
      </c>
      <c r="D168" s="36">
        <v>19</v>
      </c>
      <c r="E168" s="50" t="s">
        <v>19</v>
      </c>
      <c r="F168" s="36">
        <v>34</v>
      </c>
      <c r="G168" s="36">
        <v>10</v>
      </c>
      <c r="H168" s="36">
        <v>21.5</v>
      </c>
      <c r="I168" s="36">
        <v>4</v>
      </c>
      <c r="J168" s="36">
        <v>8.6999999999999993</v>
      </c>
      <c r="K168" s="36">
        <v>0.46100000000000002</v>
      </c>
      <c r="L168" s="36">
        <v>1.6</v>
      </c>
      <c r="M168" s="36">
        <v>4.5</v>
      </c>
      <c r="N168" s="36">
        <v>0.36399999999999999</v>
      </c>
      <c r="O168" s="36">
        <v>2.4</v>
      </c>
      <c r="P168" s="36">
        <v>4.2</v>
      </c>
      <c r="Q168" s="36">
        <v>0.56599999999999995</v>
      </c>
      <c r="R168" s="36">
        <v>0.55600000000000005</v>
      </c>
      <c r="S168" s="36">
        <v>0.4</v>
      </c>
      <c r="T168" s="36">
        <v>0.5</v>
      </c>
      <c r="U168" s="36">
        <v>0.875</v>
      </c>
      <c r="V168" s="36">
        <v>0.6</v>
      </c>
      <c r="W168" s="36">
        <v>1.6</v>
      </c>
      <c r="X168" s="36">
        <v>2.2000000000000002</v>
      </c>
      <c r="Y168" s="36">
        <v>1.1000000000000001</v>
      </c>
      <c r="Z168" s="36">
        <v>1</v>
      </c>
      <c r="AA168" s="36">
        <v>0.1</v>
      </c>
      <c r="AB168" s="36">
        <v>0.8</v>
      </c>
      <c r="AC168" s="36">
        <v>1.2</v>
      </c>
      <c r="AD168" s="36">
        <v>10.1</v>
      </c>
      <c r="AF168" t="str">
        <f t="shared" si="2"/>
        <v>AJ Griffin</v>
      </c>
    </row>
    <row r="169" spans="1:32" ht="12.75" x14ac:dyDescent="0.2">
      <c r="A169" s="36">
        <v>168</v>
      </c>
      <c r="B169" s="50" t="s">
        <v>496</v>
      </c>
      <c r="C169" s="50" t="s">
        <v>374</v>
      </c>
      <c r="D169" s="36">
        <v>33</v>
      </c>
      <c r="E169" s="50" t="s">
        <v>33</v>
      </c>
      <c r="F169" s="36">
        <v>16</v>
      </c>
      <c r="G169" s="36">
        <v>8</v>
      </c>
      <c r="H169" s="36">
        <v>15.1</v>
      </c>
      <c r="I169" s="36">
        <v>1.8</v>
      </c>
      <c r="J169" s="36">
        <v>3.7</v>
      </c>
      <c r="K169" s="36">
        <v>0.49199999999999999</v>
      </c>
      <c r="L169" s="36">
        <v>0.5</v>
      </c>
      <c r="M169" s="36">
        <v>1.6</v>
      </c>
      <c r="N169" s="36">
        <v>0.32</v>
      </c>
      <c r="O169" s="36">
        <v>1.3</v>
      </c>
      <c r="P169" s="36">
        <v>2.1</v>
      </c>
      <c r="Q169" s="36">
        <v>0.61799999999999999</v>
      </c>
      <c r="R169" s="36">
        <v>0.55900000000000005</v>
      </c>
      <c r="S169" s="36">
        <v>0.9</v>
      </c>
      <c r="T169" s="36">
        <v>1.3</v>
      </c>
      <c r="U169" s="36">
        <v>0.71399999999999997</v>
      </c>
      <c r="V169" s="36">
        <v>0.9</v>
      </c>
      <c r="W169" s="36">
        <v>2.9</v>
      </c>
      <c r="X169" s="36">
        <v>3.8</v>
      </c>
      <c r="Y169" s="36">
        <v>1.3</v>
      </c>
      <c r="Z169" s="36">
        <v>0.3</v>
      </c>
      <c r="AA169" s="36">
        <v>0.1</v>
      </c>
      <c r="AB169" s="36">
        <v>0.4</v>
      </c>
      <c r="AC169" s="36">
        <v>2</v>
      </c>
      <c r="AD169" s="36">
        <v>5.0999999999999996</v>
      </c>
      <c r="AF169" t="str">
        <f t="shared" si="2"/>
        <v>Blake Griffin</v>
      </c>
    </row>
    <row r="170" spans="1:32" ht="12.75" x14ac:dyDescent="0.2">
      <c r="A170" s="36">
        <v>169</v>
      </c>
      <c r="B170" s="50" t="s">
        <v>932</v>
      </c>
      <c r="C170" s="50" t="s">
        <v>378</v>
      </c>
      <c r="D170" s="36">
        <v>22</v>
      </c>
      <c r="E170" s="50" t="s">
        <v>70</v>
      </c>
      <c r="F170" s="36">
        <v>28</v>
      </c>
      <c r="G170" s="36">
        <v>22</v>
      </c>
      <c r="H170" s="36">
        <v>28.4</v>
      </c>
      <c r="I170" s="36">
        <v>3.6</v>
      </c>
      <c r="J170" s="36">
        <v>7.7</v>
      </c>
      <c r="K170" s="36">
        <v>0.46800000000000003</v>
      </c>
      <c r="L170" s="36">
        <v>1.9</v>
      </c>
      <c r="M170" s="36">
        <v>5</v>
      </c>
      <c r="N170" s="36">
        <v>0.374</v>
      </c>
      <c r="O170" s="36">
        <v>1.8</v>
      </c>
      <c r="P170" s="36">
        <v>2.8</v>
      </c>
      <c r="Q170" s="36">
        <v>0.63600000000000001</v>
      </c>
      <c r="R170" s="36">
        <v>0.58799999999999997</v>
      </c>
      <c r="S170" s="36">
        <v>1.1000000000000001</v>
      </c>
      <c r="T170" s="36">
        <v>1.5</v>
      </c>
      <c r="U170" s="36">
        <v>0.78</v>
      </c>
      <c r="V170" s="36">
        <v>0.8</v>
      </c>
      <c r="W170" s="36">
        <v>2.5</v>
      </c>
      <c r="X170" s="36">
        <v>3.3</v>
      </c>
      <c r="Y170" s="36">
        <v>2.1</v>
      </c>
      <c r="Z170" s="36">
        <v>0.8</v>
      </c>
      <c r="AA170" s="36">
        <v>0.5</v>
      </c>
      <c r="AB170" s="36">
        <v>1.1000000000000001</v>
      </c>
      <c r="AC170" s="36">
        <v>2.8</v>
      </c>
      <c r="AD170" s="36">
        <v>10.199999999999999</v>
      </c>
      <c r="AF170" t="str">
        <f t="shared" si="2"/>
        <v>Quentin Grimes</v>
      </c>
    </row>
    <row r="171" spans="1:32" ht="12.75" x14ac:dyDescent="0.2">
      <c r="A171" s="36">
        <v>170</v>
      </c>
      <c r="B171" s="50" t="s">
        <v>497</v>
      </c>
      <c r="C171" s="50" t="s">
        <v>374</v>
      </c>
      <c r="D171" s="36">
        <v>24</v>
      </c>
      <c r="E171" s="50" t="s">
        <v>93</v>
      </c>
      <c r="F171" s="36">
        <v>23</v>
      </c>
      <c r="G171" s="36">
        <v>0</v>
      </c>
      <c r="H171" s="36">
        <v>24.4</v>
      </c>
      <c r="I171" s="36">
        <v>5.4</v>
      </c>
      <c r="J171" s="36">
        <v>10.5</v>
      </c>
      <c r="K171" s="36">
        <v>0.51700000000000002</v>
      </c>
      <c r="L171" s="36">
        <v>1</v>
      </c>
      <c r="M171" s="36">
        <v>2.7</v>
      </c>
      <c r="N171" s="36">
        <v>0.377</v>
      </c>
      <c r="O171" s="36">
        <v>4.4000000000000004</v>
      </c>
      <c r="P171" s="36">
        <v>7.9</v>
      </c>
      <c r="Q171" s="36">
        <v>0.56399999999999995</v>
      </c>
      <c r="R171" s="36">
        <v>0.56399999999999995</v>
      </c>
      <c r="S171" s="36">
        <v>1.7</v>
      </c>
      <c r="T171" s="36">
        <v>2.2000000000000002</v>
      </c>
      <c r="U171" s="36">
        <v>0.745</v>
      </c>
      <c r="V171" s="36">
        <v>0.7</v>
      </c>
      <c r="W171" s="36">
        <v>4</v>
      </c>
      <c r="X171" s="36">
        <v>4.7</v>
      </c>
      <c r="Y171" s="36">
        <v>1.3</v>
      </c>
      <c r="Z171" s="36">
        <v>0.3</v>
      </c>
      <c r="AA171" s="36">
        <v>0.4</v>
      </c>
      <c r="AB171" s="36">
        <v>1.3</v>
      </c>
      <c r="AC171" s="36">
        <v>1.2</v>
      </c>
      <c r="AD171" s="36">
        <v>13.5</v>
      </c>
      <c r="AF171" t="str">
        <f t="shared" si="2"/>
        <v>Rui Hachimura</v>
      </c>
    </row>
    <row r="172" spans="1:32" ht="12.75" x14ac:dyDescent="0.2">
      <c r="A172" s="36">
        <v>171</v>
      </c>
      <c r="B172" s="50" t="s">
        <v>498</v>
      </c>
      <c r="C172" s="50" t="s">
        <v>383</v>
      </c>
      <c r="D172" s="36">
        <v>22</v>
      </c>
      <c r="E172" s="50" t="s">
        <v>89</v>
      </c>
      <c r="F172" s="36">
        <v>37</v>
      </c>
      <c r="G172" s="36">
        <v>37</v>
      </c>
      <c r="H172" s="36">
        <v>33.5</v>
      </c>
      <c r="I172" s="36">
        <v>7.4</v>
      </c>
      <c r="J172" s="36">
        <v>15.3</v>
      </c>
      <c r="K172" s="36">
        <v>0.48499999999999999</v>
      </c>
      <c r="L172" s="36">
        <v>3</v>
      </c>
      <c r="M172" s="36">
        <v>7.4</v>
      </c>
      <c r="N172" s="36">
        <v>0.40699999999999997</v>
      </c>
      <c r="O172" s="36">
        <v>4.4000000000000004</v>
      </c>
      <c r="P172" s="36">
        <v>7.9</v>
      </c>
      <c r="Q172" s="36">
        <v>0.55800000000000005</v>
      </c>
      <c r="R172" s="36">
        <v>0.58399999999999996</v>
      </c>
      <c r="S172" s="36">
        <v>2.7</v>
      </c>
      <c r="T172" s="36">
        <v>3.1</v>
      </c>
      <c r="U172" s="36">
        <v>0.877</v>
      </c>
      <c r="V172" s="36">
        <v>0.7</v>
      </c>
      <c r="W172" s="36">
        <v>3.2</v>
      </c>
      <c r="X172" s="36">
        <v>4</v>
      </c>
      <c r="Y172" s="36">
        <v>10.199999999999999</v>
      </c>
      <c r="Z172" s="36">
        <v>1.8</v>
      </c>
      <c r="AA172" s="36">
        <v>0.4</v>
      </c>
      <c r="AB172" s="36">
        <v>2.6</v>
      </c>
      <c r="AC172" s="36">
        <v>1.1000000000000001</v>
      </c>
      <c r="AD172" s="36">
        <v>20.6</v>
      </c>
      <c r="AF172" t="str">
        <f t="shared" si="2"/>
        <v>Tyrese Haliburton</v>
      </c>
    </row>
    <row r="173" spans="1:32" ht="12.75" x14ac:dyDescent="0.2">
      <c r="A173" s="36">
        <v>172</v>
      </c>
      <c r="B173" s="50" t="s">
        <v>933</v>
      </c>
      <c r="C173" s="50" t="s">
        <v>387</v>
      </c>
      <c r="D173" s="36">
        <v>21</v>
      </c>
      <c r="E173" s="50" t="s">
        <v>10</v>
      </c>
      <c r="F173" s="36">
        <v>9</v>
      </c>
      <c r="G173" s="36">
        <v>0</v>
      </c>
      <c r="H173" s="36">
        <v>9.1999999999999993</v>
      </c>
      <c r="I173" s="36">
        <v>1</v>
      </c>
      <c r="J173" s="36">
        <v>3.1</v>
      </c>
      <c r="K173" s="36">
        <v>0.32100000000000001</v>
      </c>
      <c r="L173" s="36">
        <v>0.3</v>
      </c>
      <c r="M173" s="36">
        <v>1.7</v>
      </c>
      <c r="N173" s="36">
        <v>0.2</v>
      </c>
      <c r="O173" s="36">
        <v>0.7</v>
      </c>
      <c r="P173" s="36">
        <v>1.4</v>
      </c>
      <c r="Q173" s="36">
        <v>0.46200000000000002</v>
      </c>
      <c r="R173" s="36">
        <v>0.375</v>
      </c>
      <c r="S173" s="36">
        <v>0.8</v>
      </c>
      <c r="T173" s="36">
        <v>1</v>
      </c>
      <c r="U173" s="36">
        <v>0.77800000000000002</v>
      </c>
      <c r="V173" s="36">
        <v>0.3</v>
      </c>
      <c r="W173" s="36">
        <v>1</v>
      </c>
      <c r="X173" s="36">
        <v>1.3</v>
      </c>
      <c r="Y173" s="36">
        <v>1.2</v>
      </c>
      <c r="Z173" s="36">
        <v>0.1</v>
      </c>
      <c r="AA173" s="36">
        <v>0</v>
      </c>
      <c r="AB173" s="36">
        <v>0.8</v>
      </c>
      <c r="AC173" s="36">
        <v>0.7</v>
      </c>
      <c r="AD173" s="36">
        <v>3.1</v>
      </c>
      <c r="AF173" t="str">
        <f t="shared" si="2"/>
        <v>Jordan Hall</v>
      </c>
    </row>
    <row r="174" spans="1:32" ht="12.75" x14ac:dyDescent="0.2">
      <c r="A174" s="36">
        <v>173</v>
      </c>
      <c r="B174" s="50" t="s">
        <v>499</v>
      </c>
      <c r="C174" s="50" t="s">
        <v>383</v>
      </c>
      <c r="D174" s="36">
        <v>21</v>
      </c>
      <c r="E174" s="50" t="s">
        <v>9</v>
      </c>
      <c r="F174" s="36">
        <v>25</v>
      </c>
      <c r="G174" s="36">
        <v>0</v>
      </c>
      <c r="H174" s="36">
        <v>14.4</v>
      </c>
      <c r="I174" s="36">
        <v>2</v>
      </c>
      <c r="J174" s="36">
        <v>4.5999999999999996</v>
      </c>
      <c r="K174" s="36">
        <v>0.439</v>
      </c>
      <c r="L174" s="36">
        <v>0.7</v>
      </c>
      <c r="M174" s="36">
        <v>2.1</v>
      </c>
      <c r="N174" s="36">
        <v>0.34</v>
      </c>
      <c r="O174" s="36">
        <v>1.3</v>
      </c>
      <c r="P174" s="36">
        <v>2.4</v>
      </c>
      <c r="Q174" s="36">
        <v>0.52500000000000002</v>
      </c>
      <c r="R174" s="36">
        <v>0.51800000000000002</v>
      </c>
      <c r="S174" s="36">
        <v>1.2</v>
      </c>
      <c r="T174" s="36">
        <v>1.5</v>
      </c>
      <c r="U174" s="36">
        <v>0.83799999999999997</v>
      </c>
      <c r="V174" s="36">
        <v>0.4</v>
      </c>
      <c r="W174" s="36">
        <v>1.2</v>
      </c>
      <c r="X174" s="36">
        <v>1.6</v>
      </c>
      <c r="Y174" s="36">
        <v>1.4</v>
      </c>
      <c r="Z174" s="36">
        <v>0.6</v>
      </c>
      <c r="AA174" s="36">
        <v>0.2</v>
      </c>
      <c r="AB174" s="36">
        <v>0.8</v>
      </c>
      <c r="AC174" s="36">
        <v>0.9</v>
      </c>
      <c r="AD174" s="36">
        <v>6</v>
      </c>
      <c r="AF174" t="str">
        <f t="shared" si="2"/>
        <v>R.J. Hampton</v>
      </c>
    </row>
    <row r="175" spans="1:32" ht="12.75" x14ac:dyDescent="0.2">
      <c r="A175" s="36">
        <v>174</v>
      </c>
      <c r="B175" s="50" t="s">
        <v>500</v>
      </c>
      <c r="C175" s="50" t="s">
        <v>378</v>
      </c>
      <c r="D175" s="36">
        <v>30</v>
      </c>
      <c r="E175" s="50" t="s">
        <v>96</v>
      </c>
      <c r="F175" s="36">
        <v>36</v>
      </c>
      <c r="G175" s="36">
        <v>19</v>
      </c>
      <c r="H175" s="36">
        <v>28.3</v>
      </c>
      <c r="I175" s="36">
        <v>4.5</v>
      </c>
      <c r="J175" s="36">
        <v>11.8</v>
      </c>
      <c r="K175" s="36">
        <v>0.38400000000000001</v>
      </c>
      <c r="L175" s="36">
        <v>2.8</v>
      </c>
      <c r="M175" s="36">
        <v>7.9</v>
      </c>
      <c r="N175" s="36">
        <v>0.35699999999999998</v>
      </c>
      <c r="O175" s="36">
        <v>1.7</v>
      </c>
      <c r="P175" s="36">
        <v>3.9</v>
      </c>
      <c r="Q175" s="36">
        <v>0.439</v>
      </c>
      <c r="R175" s="36">
        <v>0.504</v>
      </c>
      <c r="S175" s="36">
        <v>1.9</v>
      </c>
      <c r="T175" s="36">
        <v>2.4</v>
      </c>
      <c r="U175" s="36">
        <v>0.78400000000000003</v>
      </c>
      <c r="V175" s="36">
        <v>0.3</v>
      </c>
      <c r="W175" s="36">
        <v>2.8</v>
      </c>
      <c r="X175" s="36">
        <v>3.1</v>
      </c>
      <c r="Y175" s="36">
        <v>1.6</v>
      </c>
      <c r="Z175" s="36">
        <v>0.9</v>
      </c>
      <c r="AA175" s="36">
        <v>0.1</v>
      </c>
      <c r="AB175" s="36">
        <v>0.9</v>
      </c>
      <c r="AC175" s="36">
        <v>1.5</v>
      </c>
      <c r="AD175" s="36">
        <v>13.8</v>
      </c>
      <c r="AF175" t="str">
        <f t="shared" si="2"/>
        <v>Tim Hardaway Jr.</v>
      </c>
    </row>
    <row r="176" spans="1:32" ht="12.75" x14ac:dyDescent="0.2">
      <c r="A176" s="36">
        <v>175</v>
      </c>
      <c r="B176" s="50" t="s">
        <v>35</v>
      </c>
      <c r="C176" s="50" t="s">
        <v>378</v>
      </c>
      <c r="D176" s="36">
        <v>33</v>
      </c>
      <c r="E176" s="50" t="s">
        <v>32</v>
      </c>
      <c r="F176" s="36">
        <v>22</v>
      </c>
      <c r="G176" s="36">
        <v>22</v>
      </c>
      <c r="H176" s="36">
        <v>38.299999999999997</v>
      </c>
      <c r="I176" s="36">
        <v>6.8</v>
      </c>
      <c r="J176" s="36">
        <v>15.6</v>
      </c>
      <c r="K176" s="36">
        <v>0.434</v>
      </c>
      <c r="L176" s="36">
        <v>2.7</v>
      </c>
      <c r="M176" s="36">
        <v>7.5</v>
      </c>
      <c r="N176" s="36">
        <v>0.36599999999999999</v>
      </c>
      <c r="O176" s="36">
        <v>4</v>
      </c>
      <c r="P176" s="36">
        <v>8.1</v>
      </c>
      <c r="Q176" s="36">
        <v>0.497</v>
      </c>
      <c r="R176" s="36">
        <v>0.52200000000000002</v>
      </c>
      <c r="S176" s="36">
        <v>6</v>
      </c>
      <c r="T176" s="36">
        <v>6.9</v>
      </c>
      <c r="U176" s="36">
        <v>0.875</v>
      </c>
      <c r="V176" s="36">
        <v>0.4</v>
      </c>
      <c r="W176" s="36">
        <v>5.6</v>
      </c>
      <c r="X176" s="36">
        <v>6</v>
      </c>
      <c r="Y176" s="36">
        <v>10.8</v>
      </c>
      <c r="Z176" s="36">
        <v>1.5</v>
      </c>
      <c r="AA176" s="36">
        <v>0.6</v>
      </c>
      <c r="AB176" s="36">
        <v>3.7</v>
      </c>
      <c r="AC176" s="36">
        <v>2.2000000000000002</v>
      </c>
      <c r="AD176" s="36">
        <v>22.3</v>
      </c>
      <c r="AF176" t="str">
        <f t="shared" si="2"/>
        <v>James Harden</v>
      </c>
    </row>
    <row r="177" spans="1:32" ht="12.75" x14ac:dyDescent="0.2">
      <c r="A177" s="36">
        <v>176</v>
      </c>
      <c r="B177" s="50" t="s">
        <v>501</v>
      </c>
      <c r="C177" s="50" t="s">
        <v>378</v>
      </c>
      <c r="D177" s="36">
        <v>20</v>
      </c>
      <c r="E177" s="50" t="s">
        <v>96</v>
      </c>
      <c r="F177" s="36">
        <v>11</v>
      </c>
      <c r="G177" s="36">
        <v>0</v>
      </c>
      <c r="H177" s="36">
        <v>7.1</v>
      </c>
      <c r="I177" s="36">
        <v>1.4</v>
      </c>
      <c r="J177" s="36">
        <v>4</v>
      </c>
      <c r="K177" s="36">
        <v>0.34100000000000003</v>
      </c>
      <c r="L177" s="36">
        <v>0.2</v>
      </c>
      <c r="M177" s="36">
        <v>1.4</v>
      </c>
      <c r="N177" s="36">
        <v>0.13300000000000001</v>
      </c>
      <c r="O177" s="36">
        <v>1.2</v>
      </c>
      <c r="P177" s="36">
        <v>2.6</v>
      </c>
      <c r="Q177" s="36">
        <v>0.44800000000000001</v>
      </c>
      <c r="R177" s="36">
        <v>0.36399999999999999</v>
      </c>
      <c r="S177" s="36">
        <v>0.8</v>
      </c>
      <c r="T177" s="36">
        <v>0.8</v>
      </c>
      <c r="U177" s="36">
        <v>1</v>
      </c>
      <c r="V177" s="36">
        <v>0</v>
      </c>
      <c r="W177" s="36">
        <v>1</v>
      </c>
      <c r="X177" s="36">
        <v>1</v>
      </c>
      <c r="Y177" s="36">
        <v>0.3</v>
      </c>
      <c r="Z177" s="36">
        <v>0.1</v>
      </c>
      <c r="AA177" s="36">
        <v>0.2</v>
      </c>
      <c r="AB177" s="36">
        <v>0.4</v>
      </c>
      <c r="AC177" s="36">
        <v>1.1000000000000001</v>
      </c>
      <c r="AD177" s="36">
        <v>3.7</v>
      </c>
      <c r="AF177" t="str">
        <f t="shared" si="2"/>
        <v>Jaden Hardy</v>
      </c>
    </row>
    <row r="178" spans="1:32" ht="12.75" x14ac:dyDescent="0.2">
      <c r="A178" s="36">
        <v>177</v>
      </c>
      <c r="B178" s="50" t="s">
        <v>805</v>
      </c>
      <c r="C178" s="50" t="s">
        <v>387</v>
      </c>
      <c r="D178" s="36">
        <v>22</v>
      </c>
      <c r="E178" s="50" t="s">
        <v>95</v>
      </c>
      <c r="F178" s="36">
        <v>2</v>
      </c>
      <c r="G178" s="36">
        <v>0</v>
      </c>
      <c r="H178" s="36">
        <v>4</v>
      </c>
      <c r="I178" s="36">
        <v>1</v>
      </c>
      <c r="J178" s="36">
        <v>2</v>
      </c>
      <c r="K178" s="36">
        <v>0.5</v>
      </c>
      <c r="L178" s="36">
        <v>1</v>
      </c>
      <c r="M178" s="36">
        <v>1.5</v>
      </c>
      <c r="N178" s="36">
        <v>0.66700000000000004</v>
      </c>
      <c r="O178" s="36">
        <v>0</v>
      </c>
      <c r="P178" s="36">
        <v>0.5</v>
      </c>
      <c r="Q178" s="36">
        <v>0</v>
      </c>
      <c r="R178" s="36">
        <v>0.75</v>
      </c>
      <c r="S178" s="36">
        <v>0</v>
      </c>
      <c r="T178" s="36">
        <v>0</v>
      </c>
      <c r="U178" s="36"/>
      <c r="V178" s="36">
        <v>0</v>
      </c>
      <c r="W178" s="36">
        <v>0.5</v>
      </c>
      <c r="X178" s="36">
        <v>0.5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3</v>
      </c>
      <c r="AF178" t="str">
        <f t="shared" si="2"/>
        <v>Ron Harper Jr.</v>
      </c>
    </row>
    <row r="179" spans="1:32" ht="12.75" x14ac:dyDescent="0.2">
      <c r="A179" s="36">
        <v>178</v>
      </c>
      <c r="B179" s="50" t="s">
        <v>502</v>
      </c>
      <c r="C179" s="50" t="s">
        <v>376</v>
      </c>
      <c r="D179" s="36">
        <v>29</v>
      </c>
      <c r="E179" s="50" t="s">
        <v>32</v>
      </c>
      <c r="F179" s="36">
        <v>33</v>
      </c>
      <c r="G179" s="36">
        <v>5</v>
      </c>
      <c r="H179" s="36">
        <v>12</v>
      </c>
      <c r="I179" s="36">
        <v>2</v>
      </c>
      <c r="J179" s="36">
        <v>3.5</v>
      </c>
      <c r="K179" s="36">
        <v>0.56000000000000005</v>
      </c>
      <c r="L179" s="36">
        <v>0</v>
      </c>
      <c r="M179" s="36">
        <v>0.1</v>
      </c>
      <c r="N179" s="36">
        <v>0</v>
      </c>
      <c r="O179" s="36">
        <v>2</v>
      </c>
      <c r="P179" s="36">
        <v>3.5</v>
      </c>
      <c r="Q179" s="36">
        <v>0.56999999999999995</v>
      </c>
      <c r="R179" s="36">
        <v>0.56000000000000005</v>
      </c>
      <c r="S179" s="36">
        <v>1.4</v>
      </c>
      <c r="T179" s="36">
        <v>1.9</v>
      </c>
      <c r="U179" s="36">
        <v>0.71399999999999997</v>
      </c>
      <c r="V179" s="36">
        <v>1.1000000000000001</v>
      </c>
      <c r="W179" s="36">
        <v>1.7</v>
      </c>
      <c r="X179" s="36">
        <v>2.7</v>
      </c>
      <c r="Y179" s="36">
        <v>0.7</v>
      </c>
      <c r="Z179" s="36">
        <v>0.3</v>
      </c>
      <c r="AA179" s="36">
        <v>0.6</v>
      </c>
      <c r="AB179" s="36">
        <v>0.6</v>
      </c>
      <c r="AC179" s="36">
        <v>1.4</v>
      </c>
      <c r="AD179" s="36">
        <v>5.3</v>
      </c>
      <c r="AF179" t="str">
        <f t="shared" si="2"/>
        <v>Montrezl Harrell</v>
      </c>
    </row>
    <row r="180" spans="1:32" ht="12.75" x14ac:dyDescent="0.2">
      <c r="A180" s="36">
        <v>179</v>
      </c>
      <c r="B180" s="50" t="s">
        <v>1619</v>
      </c>
      <c r="C180" s="50" t="s">
        <v>378</v>
      </c>
      <c r="D180" s="36">
        <v>28</v>
      </c>
      <c r="E180" s="50" t="s">
        <v>9</v>
      </c>
      <c r="F180" s="36">
        <v>10</v>
      </c>
      <c r="G180" s="36">
        <v>4</v>
      </c>
      <c r="H180" s="36">
        <v>24.2</v>
      </c>
      <c r="I180" s="36">
        <v>3.7</v>
      </c>
      <c r="J180" s="36">
        <v>7.3</v>
      </c>
      <c r="K180" s="36">
        <v>0.50700000000000001</v>
      </c>
      <c r="L180" s="36">
        <v>1.6</v>
      </c>
      <c r="M180" s="36">
        <v>3.5</v>
      </c>
      <c r="N180" s="36">
        <v>0.45700000000000002</v>
      </c>
      <c r="O180" s="36">
        <v>2.1</v>
      </c>
      <c r="P180" s="36">
        <v>3.8</v>
      </c>
      <c r="Q180" s="36">
        <v>0.55300000000000005</v>
      </c>
      <c r="R180" s="36">
        <v>0.61599999999999999</v>
      </c>
      <c r="S180" s="36">
        <v>1.5</v>
      </c>
      <c r="T180" s="36">
        <v>1.6</v>
      </c>
      <c r="U180" s="36">
        <v>0.93799999999999994</v>
      </c>
      <c r="V180" s="36">
        <v>0.5</v>
      </c>
      <c r="W180" s="36">
        <v>2</v>
      </c>
      <c r="X180" s="36">
        <v>2.5</v>
      </c>
      <c r="Y180" s="36">
        <v>1.5</v>
      </c>
      <c r="Z180" s="36">
        <v>0.6</v>
      </c>
      <c r="AA180" s="36">
        <v>0.2</v>
      </c>
      <c r="AB180" s="36">
        <v>1.1000000000000001</v>
      </c>
      <c r="AC180" s="36">
        <v>2</v>
      </c>
      <c r="AD180" s="36">
        <v>10.5</v>
      </c>
      <c r="AF180" t="str">
        <f t="shared" si="2"/>
        <v>Gary Harris</v>
      </c>
    </row>
    <row r="181" spans="1:32" ht="12.75" x14ac:dyDescent="0.2">
      <c r="A181" s="36">
        <v>180</v>
      </c>
      <c r="B181" s="50" t="s">
        <v>503</v>
      </c>
      <c r="C181" s="50" t="s">
        <v>378</v>
      </c>
      <c r="D181" s="36">
        <v>31</v>
      </c>
      <c r="E181" s="50" t="s">
        <v>441</v>
      </c>
      <c r="F181" s="36">
        <v>31</v>
      </c>
      <c r="G181" s="36">
        <v>18</v>
      </c>
      <c r="H181" s="36">
        <v>25.1</v>
      </c>
      <c r="I181" s="36">
        <v>3</v>
      </c>
      <c r="J181" s="36">
        <v>7.1</v>
      </c>
      <c r="K181" s="36">
        <v>0.42499999999999999</v>
      </c>
      <c r="L181" s="36">
        <v>1.8</v>
      </c>
      <c r="M181" s="36">
        <v>4.8</v>
      </c>
      <c r="N181" s="36">
        <v>0.378</v>
      </c>
      <c r="O181" s="36">
        <v>1.2</v>
      </c>
      <c r="P181" s="36">
        <v>2.4</v>
      </c>
      <c r="Q181" s="36">
        <v>0.52100000000000002</v>
      </c>
      <c r="R181" s="36">
        <v>0.55200000000000005</v>
      </c>
      <c r="S181" s="36">
        <v>0.4</v>
      </c>
      <c r="T181" s="36">
        <v>0.6</v>
      </c>
      <c r="U181" s="36">
        <v>0.68400000000000005</v>
      </c>
      <c r="V181" s="36">
        <v>0.4</v>
      </c>
      <c r="W181" s="36">
        <v>2.4</v>
      </c>
      <c r="X181" s="36">
        <v>2.7</v>
      </c>
      <c r="Y181" s="36">
        <v>1.6</v>
      </c>
      <c r="Z181" s="36">
        <v>0.6</v>
      </c>
      <c r="AA181" s="36">
        <v>0.3</v>
      </c>
      <c r="AB181" s="36">
        <v>0.5</v>
      </c>
      <c r="AC181" s="36">
        <v>2.5</v>
      </c>
      <c r="AD181" s="36">
        <v>8.3000000000000007</v>
      </c>
      <c r="AF181" t="str">
        <f t="shared" si="2"/>
        <v>Joe Harris</v>
      </c>
    </row>
    <row r="182" spans="1:32" ht="12.75" x14ac:dyDescent="0.2">
      <c r="A182" s="36">
        <v>181</v>
      </c>
      <c r="B182" s="50" t="s">
        <v>504</v>
      </c>
      <c r="C182" s="50" t="s">
        <v>378</v>
      </c>
      <c r="D182" s="36">
        <v>25</v>
      </c>
      <c r="E182" s="50" t="s">
        <v>9</v>
      </c>
      <c r="F182" s="36">
        <v>26</v>
      </c>
      <c r="G182" s="36">
        <v>0</v>
      </c>
      <c r="H182" s="36">
        <v>12.6</v>
      </c>
      <c r="I182" s="36">
        <v>1.2</v>
      </c>
      <c r="J182" s="36">
        <v>2.9</v>
      </c>
      <c r="K182" s="36">
        <v>0.42099999999999999</v>
      </c>
      <c r="L182" s="36">
        <v>0.4</v>
      </c>
      <c r="M182" s="36">
        <v>1.1000000000000001</v>
      </c>
      <c r="N182" s="36">
        <v>0.39300000000000002</v>
      </c>
      <c r="O182" s="36">
        <v>0.8</v>
      </c>
      <c r="P182" s="36">
        <v>1.8</v>
      </c>
      <c r="Q182" s="36">
        <v>0.438</v>
      </c>
      <c r="R182" s="36">
        <v>0.49299999999999999</v>
      </c>
      <c r="S182" s="36">
        <v>0.8</v>
      </c>
      <c r="T182" s="36">
        <v>1</v>
      </c>
      <c r="U182" s="36">
        <v>0.81499999999999995</v>
      </c>
      <c r="V182" s="36">
        <v>0.8</v>
      </c>
      <c r="W182" s="36">
        <v>1.2</v>
      </c>
      <c r="X182" s="36">
        <v>2</v>
      </c>
      <c r="Y182" s="36">
        <v>0.5</v>
      </c>
      <c r="Z182" s="36">
        <v>0.5</v>
      </c>
      <c r="AA182" s="36">
        <v>0.1</v>
      </c>
      <c r="AB182" s="36">
        <v>0.6</v>
      </c>
      <c r="AC182" s="36">
        <v>1.3</v>
      </c>
      <c r="AD182" s="36">
        <v>3.7</v>
      </c>
      <c r="AF182" t="str">
        <f t="shared" si="2"/>
        <v>Kevon Harris</v>
      </c>
    </row>
    <row r="183" spans="1:32" ht="12.75" x14ac:dyDescent="0.2">
      <c r="A183" s="36">
        <v>182</v>
      </c>
      <c r="B183" s="50" t="s">
        <v>41</v>
      </c>
      <c r="C183" s="50" t="s">
        <v>374</v>
      </c>
      <c r="D183" s="36">
        <v>30</v>
      </c>
      <c r="E183" s="50" t="s">
        <v>32</v>
      </c>
      <c r="F183" s="36">
        <v>34</v>
      </c>
      <c r="G183" s="36">
        <v>34</v>
      </c>
      <c r="H183" s="36">
        <v>34.5</v>
      </c>
      <c r="I183" s="36">
        <v>6.4</v>
      </c>
      <c r="J183" s="36">
        <v>13</v>
      </c>
      <c r="K183" s="36">
        <v>0.49399999999999999</v>
      </c>
      <c r="L183" s="36">
        <v>2</v>
      </c>
      <c r="M183" s="36">
        <v>5.2</v>
      </c>
      <c r="N183" s="36">
        <v>0.38600000000000001</v>
      </c>
      <c r="O183" s="36">
        <v>4.4000000000000004</v>
      </c>
      <c r="P183" s="36">
        <v>7.9</v>
      </c>
      <c r="Q183" s="36">
        <v>0.56599999999999995</v>
      </c>
      <c r="R183" s="36">
        <v>0.57099999999999995</v>
      </c>
      <c r="S183" s="36">
        <v>1.6</v>
      </c>
      <c r="T183" s="36">
        <v>1.8</v>
      </c>
      <c r="U183" s="36">
        <v>0.871</v>
      </c>
      <c r="V183" s="36">
        <v>1.1000000000000001</v>
      </c>
      <c r="W183" s="36">
        <v>5.2</v>
      </c>
      <c r="X183" s="36">
        <v>6.3</v>
      </c>
      <c r="Y183" s="36">
        <v>2.7</v>
      </c>
      <c r="Z183" s="36">
        <v>1.1000000000000001</v>
      </c>
      <c r="AA183" s="36">
        <v>0.5</v>
      </c>
      <c r="AB183" s="36">
        <v>1.3</v>
      </c>
      <c r="AC183" s="36">
        <v>2.1</v>
      </c>
      <c r="AD183" s="36">
        <v>16.5</v>
      </c>
      <c r="AF183" t="str">
        <f t="shared" si="2"/>
        <v>Tobias Harris</v>
      </c>
    </row>
    <row r="184" spans="1:32" ht="12.75" x14ac:dyDescent="0.2">
      <c r="A184" s="36">
        <v>183</v>
      </c>
      <c r="B184" s="50" t="s">
        <v>505</v>
      </c>
      <c r="C184" s="50" t="s">
        <v>378</v>
      </c>
      <c r="D184" s="36">
        <v>27</v>
      </c>
      <c r="E184" s="50" t="s">
        <v>88</v>
      </c>
      <c r="F184" s="36">
        <v>35</v>
      </c>
      <c r="G184" s="36">
        <v>35</v>
      </c>
      <c r="H184" s="36">
        <v>34.5</v>
      </c>
      <c r="I184" s="36">
        <v>3.6</v>
      </c>
      <c r="J184" s="36">
        <v>7.1</v>
      </c>
      <c r="K184" s="36">
        <v>0.502</v>
      </c>
      <c r="L184" s="36">
        <v>0.7</v>
      </c>
      <c r="M184" s="36">
        <v>1.9</v>
      </c>
      <c r="N184" s="36">
        <v>0.34300000000000003</v>
      </c>
      <c r="O184" s="36">
        <v>2.9</v>
      </c>
      <c r="P184" s="36">
        <v>5.2</v>
      </c>
      <c r="Q184" s="36">
        <v>0.56000000000000005</v>
      </c>
      <c r="R184" s="36">
        <v>0.54800000000000004</v>
      </c>
      <c r="S184" s="36">
        <v>1.8</v>
      </c>
      <c r="T184" s="36">
        <v>2.4</v>
      </c>
      <c r="U184" s="36">
        <v>0.73799999999999999</v>
      </c>
      <c r="V184" s="36">
        <v>2</v>
      </c>
      <c r="W184" s="36">
        <v>6.3</v>
      </c>
      <c r="X184" s="36">
        <v>8.3000000000000007</v>
      </c>
      <c r="Y184" s="36">
        <v>4.0999999999999996</v>
      </c>
      <c r="Z184" s="36">
        <v>1.2</v>
      </c>
      <c r="AA184" s="36">
        <v>0.2</v>
      </c>
      <c r="AB184" s="36">
        <v>1.7</v>
      </c>
      <c r="AC184" s="36">
        <v>2.7</v>
      </c>
      <c r="AD184" s="36">
        <v>9.6</v>
      </c>
      <c r="AF184" t="str">
        <f t="shared" si="2"/>
        <v>Josh Hart</v>
      </c>
    </row>
    <row r="185" spans="1:32" ht="12.75" x14ac:dyDescent="0.2">
      <c r="A185" s="36">
        <v>184</v>
      </c>
      <c r="B185" s="50" t="s">
        <v>506</v>
      </c>
      <c r="C185" s="50" t="s">
        <v>376</v>
      </c>
      <c r="D185" s="36">
        <v>24</v>
      </c>
      <c r="E185" s="50" t="s">
        <v>70</v>
      </c>
      <c r="F185" s="36">
        <v>39</v>
      </c>
      <c r="G185" s="36">
        <v>7</v>
      </c>
      <c r="H185" s="36">
        <v>19.399999999999999</v>
      </c>
      <c r="I185" s="36">
        <v>2.2999999999999998</v>
      </c>
      <c r="J185" s="36">
        <v>4.5</v>
      </c>
      <c r="K185" s="36">
        <v>0.50600000000000001</v>
      </c>
      <c r="L185" s="36">
        <v>0.2</v>
      </c>
      <c r="M185" s="36">
        <v>0.8</v>
      </c>
      <c r="N185" s="36">
        <v>0.25</v>
      </c>
      <c r="O185" s="36">
        <v>2.1</v>
      </c>
      <c r="P185" s="36">
        <v>3.7</v>
      </c>
      <c r="Q185" s="36">
        <v>0.56299999999999994</v>
      </c>
      <c r="R185" s="36">
        <v>0.52800000000000002</v>
      </c>
      <c r="S185" s="36">
        <v>0.7</v>
      </c>
      <c r="T185" s="36">
        <v>0.9</v>
      </c>
      <c r="U185" s="36">
        <v>0.75700000000000001</v>
      </c>
      <c r="V185" s="36">
        <v>2.7</v>
      </c>
      <c r="W185" s="36">
        <v>3.6</v>
      </c>
      <c r="X185" s="36">
        <v>6.3</v>
      </c>
      <c r="Y185" s="36">
        <v>0.8</v>
      </c>
      <c r="Z185" s="36">
        <v>0.6</v>
      </c>
      <c r="AA185" s="36">
        <v>0.7</v>
      </c>
      <c r="AB185" s="36">
        <v>0.8</v>
      </c>
      <c r="AC185" s="36">
        <v>2.4</v>
      </c>
      <c r="AD185" s="36">
        <v>5.5</v>
      </c>
      <c r="AF185" t="str">
        <f t="shared" si="2"/>
        <v>Isaiah Hartenstein</v>
      </c>
    </row>
    <row r="186" spans="1:32" ht="12.75" x14ac:dyDescent="0.2">
      <c r="A186" s="36">
        <v>185</v>
      </c>
      <c r="B186" s="50" t="s">
        <v>507</v>
      </c>
      <c r="C186" s="50" t="s">
        <v>374</v>
      </c>
      <c r="D186" s="36">
        <v>42</v>
      </c>
      <c r="E186" s="50" t="s">
        <v>8</v>
      </c>
      <c r="F186" s="36">
        <v>5</v>
      </c>
      <c r="G186" s="36">
        <v>1</v>
      </c>
      <c r="H186" s="36">
        <v>7.2</v>
      </c>
      <c r="I186" s="36">
        <v>0.2</v>
      </c>
      <c r="J186" s="36">
        <v>2</v>
      </c>
      <c r="K186" s="36">
        <v>0.1</v>
      </c>
      <c r="L186" s="36">
        <v>0</v>
      </c>
      <c r="M186" s="36">
        <v>0.2</v>
      </c>
      <c r="N186" s="36">
        <v>0</v>
      </c>
      <c r="O186" s="36">
        <v>0.2</v>
      </c>
      <c r="P186" s="36">
        <v>1.8</v>
      </c>
      <c r="Q186" s="36">
        <v>0.111</v>
      </c>
      <c r="R186" s="36">
        <v>0.1</v>
      </c>
      <c r="S186" s="36">
        <v>0.2</v>
      </c>
      <c r="T186" s="36">
        <v>0.4</v>
      </c>
      <c r="U186" s="36">
        <v>0.5</v>
      </c>
      <c r="V186" s="36">
        <v>0.6</v>
      </c>
      <c r="W186" s="36">
        <v>0.6</v>
      </c>
      <c r="X186" s="36">
        <v>1.2</v>
      </c>
      <c r="Y186" s="36">
        <v>0</v>
      </c>
      <c r="Z186" s="36">
        <v>0.2</v>
      </c>
      <c r="AA186" s="36">
        <v>0.2</v>
      </c>
      <c r="AB186" s="36">
        <v>0</v>
      </c>
      <c r="AC186" s="36">
        <v>1.4</v>
      </c>
      <c r="AD186" s="36">
        <v>0.6</v>
      </c>
      <c r="AF186" t="str">
        <f t="shared" si="2"/>
        <v>Udonis Haslem</v>
      </c>
    </row>
    <row r="187" spans="1:32" ht="12.75" x14ac:dyDescent="0.2">
      <c r="A187" s="36">
        <v>186</v>
      </c>
      <c r="B187" s="50" t="s">
        <v>508</v>
      </c>
      <c r="C187" s="50" t="s">
        <v>374</v>
      </c>
      <c r="D187" s="36">
        <v>25</v>
      </c>
      <c r="E187" s="50" t="s">
        <v>33</v>
      </c>
      <c r="F187" s="36">
        <v>38</v>
      </c>
      <c r="G187" s="36">
        <v>0</v>
      </c>
      <c r="H187" s="36">
        <v>15.7</v>
      </c>
      <c r="I187" s="36">
        <v>2.1</v>
      </c>
      <c r="J187" s="36">
        <v>4.8</v>
      </c>
      <c r="K187" s="36">
        <v>0.44800000000000001</v>
      </c>
      <c r="L187" s="36">
        <v>1.7</v>
      </c>
      <c r="M187" s="36">
        <v>4.0999999999999996</v>
      </c>
      <c r="N187" s="36">
        <v>0.40799999999999997</v>
      </c>
      <c r="O187" s="36">
        <v>0.4</v>
      </c>
      <c r="P187" s="36">
        <v>0.6</v>
      </c>
      <c r="Q187" s="36">
        <v>0.70799999999999996</v>
      </c>
      <c r="R187" s="36">
        <v>0.624</v>
      </c>
      <c r="S187" s="36">
        <v>0.2</v>
      </c>
      <c r="T187" s="36">
        <v>0.3</v>
      </c>
      <c r="U187" s="36">
        <v>0.63600000000000001</v>
      </c>
      <c r="V187" s="36">
        <v>0.4</v>
      </c>
      <c r="W187" s="36">
        <v>2.1</v>
      </c>
      <c r="X187" s="36">
        <v>2.5</v>
      </c>
      <c r="Y187" s="36">
        <v>0.7</v>
      </c>
      <c r="Z187" s="36">
        <v>0.3</v>
      </c>
      <c r="AA187" s="36">
        <v>0.2</v>
      </c>
      <c r="AB187" s="36">
        <v>0.4</v>
      </c>
      <c r="AC187" s="36">
        <v>1.2</v>
      </c>
      <c r="AD187" s="36">
        <v>6.1</v>
      </c>
      <c r="AF187" t="str">
        <f t="shared" si="2"/>
        <v>Sam Hauser</v>
      </c>
    </row>
    <row r="188" spans="1:32" ht="12.75" x14ac:dyDescent="0.2">
      <c r="A188" s="36">
        <v>187</v>
      </c>
      <c r="B188" s="50" t="s">
        <v>509</v>
      </c>
      <c r="C188" s="50" t="s">
        <v>376</v>
      </c>
      <c r="D188" s="36">
        <v>22</v>
      </c>
      <c r="E188" s="50" t="s">
        <v>91</v>
      </c>
      <c r="F188" s="36">
        <v>18</v>
      </c>
      <c r="G188" s="36">
        <v>1</v>
      </c>
      <c r="H188" s="36">
        <v>13.2</v>
      </c>
      <c r="I188" s="36">
        <v>1.7</v>
      </c>
      <c r="J188" s="36">
        <v>3</v>
      </c>
      <c r="K188" s="36">
        <v>0.55600000000000005</v>
      </c>
      <c r="L188" s="36">
        <v>0.2</v>
      </c>
      <c r="M188" s="36">
        <v>0.9</v>
      </c>
      <c r="N188" s="36">
        <v>0.188</v>
      </c>
      <c r="O188" s="36">
        <v>1.5</v>
      </c>
      <c r="P188" s="36">
        <v>2.1</v>
      </c>
      <c r="Q188" s="36">
        <v>0.71099999999999997</v>
      </c>
      <c r="R188" s="36">
        <v>0.58299999999999996</v>
      </c>
      <c r="S188" s="36">
        <v>1.2</v>
      </c>
      <c r="T188" s="36">
        <v>1.7</v>
      </c>
      <c r="U188" s="36">
        <v>0.71</v>
      </c>
      <c r="V188" s="36">
        <v>0.7</v>
      </c>
      <c r="W188" s="36">
        <v>2.2000000000000002</v>
      </c>
      <c r="X188" s="36">
        <v>2.9</v>
      </c>
      <c r="Y188" s="36">
        <v>0.8</v>
      </c>
      <c r="Z188" s="36">
        <v>0.3</v>
      </c>
      <c r="AA188" s="36">
        <v>0.6</v>
      </c>
      <c r="AB188" s="36">
        <v>0.6</v>
      </c>
      <c r="AC188" s="36">
        <v>1.2</v>
      </c>
      <c r="AD188" s="36">
        <v>4.7</v>
      </c>
      <c r="AF188" t="str">
        <f t="shared" si="2"/>
        <v>Jaxson Hayes</v>
      </c>
    </row>
    <row r="189" spans="1:32" ht="12.75" x14ac:dyDescent="0.2">
      <c r="A189" s="36">
        <v>188</v>
      </c>
      <c r="B189" s="50" t="s">
        <v>510</v>
      </c>
      <c r="C189" s="50" t="s">
        <v>383</v>
      </c>
      <c r="D189" s="36">
        <v>21</v>
      </c>
      <c r="E189" s="50" t="s">
        <v>87</v>
      </c>
      <c r="F189" s="36">
        <v>38</v>
      </c>
      <c r="G189" s="36">
        <v>25</v>
      </c>
      <c r="H189" s="36">
        <v>25.7</v>
      </c>
      <c r="I189" s="36">
        <v>3.6</v>
      </c>
      <c r="J189" s="36">
        <v>9.6</v>
      </c>
      <c r="K189" s="36">
        <v>0.376</v>
      </c>
      <c r="L189" s="36">
        <v>1.1000000000000001</v>
      </c>
      <c r="M189" s="36">
        <v>3.4</v>
      </c>
      <c r="N189" s="36">
        <v>0.32</v>
      </c>
      <c r="O189" s="36">
        <v>2.5</v>
      </c>
      <c r="P189" s="36">
        <v>6.2</v>
      </c>
      <c r="Q189" s="36">
        <v>0.40699999999999997</v>
      </c>
      <c r="R189" s="36">
        <v>0.433</v>
      </c>
      <c r="S189" s="36">
        <v>0.8</v>
      </c>
      <c r="T189" s="36">
        <v>1</v>
      </c>
      <c r="U189" s="36">
        <v>0.81599999999999995</v>
      </c>
      <c r="V189" s="36">
        <v>0.4</v>
      </c>
      <c r="W189" s="36">
        <v>2.5</v>
      </c>
      <c r="X189" s="36">
        <v>2.9</v>
      </c>
      <c r="Y189" s="36">
        <v>5.5</v>
      </c>
      <c r="Z189" s="36">
        <v>1.1000000000000001</v>
      </c>
      <c r="AA189" s="36">
        <v>0.4</v>
      </c>
      <c r="AB189" s="36">
        <v>1.7</v>
      </c>
      <c r="AC189" s="36">
        <v>2.9</v>
      </c>
      <c r="AD189" s="36">
        <v>9.1</v>
      </c>
      <c r="AF189" t="str">
        <f t="shared" si="2"/>
        <v>Killian Hayes</v>
      </c>
    </row>
    <row r="190" spans="1:32" ht="12.75" x14ac:dyDescent="0.2">
      <c r="A190" s="36">
        <v>189</v>
      </c>
      <c r="B190" s="50" t="s">
        <v>511</v>
      </c>
      <c r="C190" s="50" t="s">
        <v>387</v>
      </c>
      <c r="D190" s="36">
        <v>32</v>
      </c>
      <c r="E190" s="50" t="s">
        <v>418</v>
      </c>
      <c r="F190" s="36">
        <v>21</v>
      </c>
      <c r="G190" s="36">
        <v>21</v>
      </c>
      <c r="H190" s="36">
        <v>32.700000000000003</v>
      </c>
      <c r="I190" s="36">
        <v>5.0999999999999996</v>
      </c>
      <c r="J190" s="36">
        <v>12</v>
      </c>
      <c r="K190" s="36">
        <v>0.42299999999999999</v>
      </c>
      <c r="L190" s="36">
        <v>1.1000000000000001</v>
      </c>
      <c r="M190" s="36">
        <v>3.8</v>
      </c>
      <c r="N190" s="36">
        <v>0.3</v>
      </c>
      <c r="O190" s="36">
        <v>4</v>
      </c>
      <c r="P190" s="36">
        <v>8.1999999999999993</v>
      </c>
      <c r="Q190" s="36">
        <v>0.48</v>
      </c>
      <c r="R190" s="36">
        <v>0.47</v>
      </c>
      <c r="S190" s="36">
        <v>2.2999999999999998</v>
      </c>
      <c r="T190" s="36">
        <v>3</v>
      </c>
      <c r="U190" s="36">
        <v>0.76600000000000001</v>
      </c>
      <c r="V190" s="36">
        <v>0.9</v>
      </c>
      <c r="W190" s="36">
        <v>3.9</v>
      </c>
      <c r="X190" s="36">
        <v>4.7</v>
      </c>
      <c r="Y190" s="36">
        <v>3.9</v>
      </c>
      <c r="Z190" s="36">
        <v>0.8</v>
      </c>
      <c r="AA190" s="36">
        <v>0.2</v>
      </c>
      <c r="AB190" s="36">
        <v>2.1</v>
      </c>
      <c r="AC190" s="36">
        <v>1.1000000000000001</v>
      </c>
      <c r="AD190" s="36">
        <v>13.7</v>
      </c>
      <c r="AF190" t="str">
        <f t="shared" si="2"/>
        <v>Gordon Hayward</v>
      </c>
    </row>
    <row r="191" spans="1:32" ht="12.75" x14ac:dyDescent="0.2">
      <c r="A191" s="36">
        <v>190</v>
      </c>
      <c r="B191" s="50" t="s">
        <v>512</v>
      </c>
      <c r="C191" s="50" t="s">
        <v>374</v>
      </c>
      <c r="D191" s="36">
        <v>27</v>
      </c>
      <c r="E191" s="50" t="s">
        <v>95</v>
      </c>
      <c r="F191" s="36">
        <v>26</v>
      </c>
      <c r="G191" s="36">
        <v>10</v>
      </c>
      <c r="H191" s="36">
        <v>17.5</v>
      </c>
      <c r="I191" s="36">
        <v>1.6</v>
      </c>
      <c r="J191" s="36">
        <v>3.4</v>
      </c>
      <c r="K191" s="36">
        <v>0.46600000000000003</v>
      </c>
      <c r="L191" s="36">
        <v>0.5</v>
      </c>
      <c r="M191" s="36">
        <v>1.9</v>
      </c>
      <c r="N191" s="36">
        <v>0.28000000000000003</v>
      </c>
      <c r="O191" s="36">
        <v>1</v>
      </c>
      <c r="P191" s="36">
        <v>1.5</v>
      </c>
      <c r="Q191" s="36">
        <v>0.71099999999999997</v>
      </c>
      <c r="R191" s="36">
        <v>0.54500000000000004</v>
      </c>
      <c r="S191" s="36">
        <v>0.2</v>
      </c>
      <c r="T191" s="36">
        <v>0.4</v>
      </c>
      <c r="U191" s="36">
        <v>0.45500000000000002</v>
      </c>
      <c r="V191" s="36">
        <v>0.8</v>
      </c>
      <c r="W191" s="36">
        <v>2.8</v>
      </c>
      <c r="X191" s="36">
        <v>3.6</v>
      </c>
      <c r="Y191" s="36">
        <v>0.7</v>
      </c>
      <c r="Z191" s="36">
        <v>0.5</v>
      </c>
      <c r="AA191" s="36">
        <v>0.2</v>
      </c>
      <c r="AB191" s="36">
        <v>0.5</v>
      </c>
      <c r="AC191" s="36">
        <v>1.2</v>
      </c>
      <c r="AD191" s="36">
        <v>3.9</v>
      </c>
      <c r="AF191" t="str">
        <f t="shared" si="2"/>
        <v>Juancho Hernangómez</v>
      </c>
    </row>
    <row r="192" spans="1:32" ht="12.75" x14ac:dyDescent="0.2">
      <c r="A192" s="36">
        <v>191</v>
      </c>
      <c r="B192" s="50" t="s">
        <v>513</v>
      </c>
      <c r="C192" s="50" t="s">
        <v>376</v>
      </c>
      <c r="D192" s="36">
        <v>28</v>
      </c>
      <c r="E192" s="50" t="s">
        <v>91</v>
      </c>
      <c r="F192" s="36">
        <v>20</v>
      </c>
      <c r="G192" s="36">
        <v>0</v>
      </c>
      <c r="H192" s="36">
        <v>11.7</v>
      </c>
      <c r="I192" s="36">
        <v>2.2999999999999998</v>
      </c>
      <c r="J192" s="36">
        <v>4.4000000000000004</v>
      </c>
      <c r="K192" s="36">
        <v>0.51700000000000002</v>
      </c>
      <c r="L192" s="36">
        <v>0.1</v>
      </c>
      <c r="M192" s="36">
        <v>0.3</v>
      </c>
      <c r="N192" s="36">
        <v>0.16700000000000001</v>
      </c>
      <c r="O192" s="36">
        <v>2.2000000000000002</v>
      </c>
      <c r="P192" s="36">
        <v>4.0999999999999996</v>
      </c>
      <c r="Q192" s="36">
        <v>0.54300000000000004</v>
      </c>
      <c r="R192" s="36">
        <v>0.52300000000000002</v>
      </c>
      <c r="S192" s="36">
        <v>2.4</v>
      </c>
      <c r="T192" s="36">
        <v>2.9</v>
      </c>
      <c r="U192" s="36">
        <v>0.82499999999999996</v>
      </c>
      <c r="V192" s="36">
        <v>1.8</v>
      </c>
      <c r="W192" s="36">
        <v>2.7</v>
      </c>
      <c r="X192" s="36">
        <v>4.4000000000000004</v>
      </c>
      <c r="Y192" s="36">
        <v>0.9</v>
      </c>
      <c r="Z192" s="36">
        <v>0.3</v>
      </c>
      <c r="AA192" s="36">
        <v>0.3</v>
      </c>
      <c r="AB192" s="36">
        <v>1.2</v>
      </c>
      <c r="AC192" s="36">
        <v>1.7</v>
      </c>
      <c r="AD192" s="36">
        <v>6.9</v>
      </c>
      <c r="AF192" t="str">
        <f t="shared" si="2"/>
        <v>Willy Hernangómez</v>
      </c>
    </row>
    <row r="193" spans="1:32" ht="12.75" x14ac:dyDescent="0.2">
      <c r="A193" s="36">
        <v>192</v>
      </c>
      <c r="B193" s="50" t="s">
        <v>14</v>
      </c>
      <c r="C193" s="50" t="s">
        <v>378</v>
      </c>
      <c r="D193" s="36">
        <v>23</v>
      </c>
      <c r="E193" s="50" t="s">
        <v>8</v>
      </c>
      <c r="F193" s="36">
        <v>31</v>
      </c>
      <c r="G193" s="36">
        <v>31</v>
      </c>
      <c r="H193" s="36">
        <v>35.4</v>
      </c>
      <c r="I193" s="36">
        <v>7.5</v>
      </c>
      <c r="J193" s="36">
        <v>16.7</v>
      </c>
      <c r="K193" s="36">
        <v>0.44800000000000001</v>
      </c>
      <c r="L193" s="36">
        <v>3.3</v>
      </c>
      <c r="M193" s="36">
        <v>8.4</v>
      </c>
      <c r="N193" s="36">
        <v>0.39200000000000002</v>
      </c>
      <c r="O193" s="36">
        <v>4.2</v>
      </c>
      <c r="P193" s="36">
        <v>8.3000000000000007</v>
      </c>
      <c r="Q193" s="36">
        <v>0.504</v>
      </c>
      <c r="R193" s="36">
        <v>0.54600000000000004</v>
      </c>
      <c r="S193" s="36">
        <v>2.8</v>
      </c>
      <c r="T193" s="36">
        <v>3.1</v>
      </c>
      <c r="U193" s="36">
        <v>0.91600000000000004</v>
      </c>
      <c r="V193" s="36">
        <v>0.5</v>
      </c>
      <c r="W193" s="36">
        <v>5.5</v>
      </c>
      <c r="X193" s="36">
        <v>6</v>
      </c>
      <c r="Y193" s="36">
        <v>4.5</v>
      </c>
      <c r="Z193" s="36">
        <v>1</v>
      </c>
      <c r="AA193" s="36">
        <v>0.4</v>
      </c>
      <c r="AB193" s="36">
        <v>2.6</v>
      </c>
      <c r="AC193" s="36">
        <v>1.8</v>
      </c>
      <c r="AD193" s="36">
        <v>21.1</v>
      </c>
      <c r="AF193" t="str">
        <f t="shared" si="2"/>
        <v>Tyler Herro</v>
      </c>
    </row>
    <row r="194" spans="1:32" ht="12.75" x14ac:dyDescent="0.2">
      <c r="A194" s="36">
        <v>193</v>
      </c>
      <c r="B194" s="50" t="s">
        <v>514</v>
      </c>
      <c r="C194" s="50" t="s">
        <v>378</v>
      </c>
      <c r="D194" s="36">
        <v>30</v>
      </c>
      <c r="E194" s="50" t="s">
        <v>89</v>
      </c>
      <c r="F194" s="36">
        <v>39</v>
      </c>
      <c r="G194" s="36">
        <v>39</v>
      </c>
      <c r="H194" s="36">
        <v>31.9</v>
      </c>
      <c r="I194" s="36">
        <v>6.5</v>
      </c>
      <c r="J194" s="36">
        <v>14.2</v>
      </c>
      <c r="K194" s="36">
        <v>0.46</v>
      </c>
      <c r="L194" s="36">
        <v>3.9</v>
      </c>
      <c r="M194" s="36">
        <v>9.1</v>
      </c>
      <c r="N194" s="36">
        <v>0.42899999999999999</v>
      </c>
      <c r="O194" s="36">
        <v>2.6</v>
      </c>
      <c r="P194" s="36">
        <v>5.0999999999999996</v>
      </c>
      <c r="Q194" s="36">
        <v>0.51500000000000001</v>
      </c>
      <c r="R194" s="36">
        <v>0.59799999999999998</v>
      </c>
      <c r="S194" s="36">
        <v>1.1000000000000001</v>
      </c>
      <c r="T194" s="36">
        <v>1.3</v>
      </c>
      <c r="U194" s="36">
        <v>0.86299999999999999</v>
      </c>
      <c r="V194" s="36">
        <v>0.9</v>
      </c>
      <c r="W194" s="36">
        <v>4</v>
      </c>
      <c r="X194" s="36">
        <v>4.9000000000000004</v>
      </c>
      <c r="Y194" s="36">
        <v>2.7</v>
      </c>
      <c r="Z194" s="36">
        <v>0.9</v>
      </c>
      <c r="AA194" s="36">
        <v>0.3</v>
      </c>
      <c r="AB194" s="36">
        <v>1.8</v>
      </c>
      <c r="AC194" s="36">
        <v>1.9</v>
      </c>
      <c r="AD194" s="36">
        <v>18.100000000000001</v>
      </c>
      <c r="AF194" t="str">
        <f t="shared" si="2"/>
        <v>Buddy Hield</v>
      </c>
    </row>
    <row r="195" spans="1:32" ht="12.75" x14ac:dyDescent="0.2">
      <c r="A195" s="36">
        <v>194</v>
      </c>
      <c r="B195" s="50" t="s">
        <v>515</v>
      </c>
      <c r="C195" s="50" t="s">
        <v>387</v>
      </c>
      <c r="D195" s="36">
        <v>26</v>
      </c>
      <c r="E195" s="50" t="s">
        <v>8</v>
      </c>
      <c r="F195" s="36">
        <v>26</v>
      </c>
      <c r="G195" s="36">
        <v>4</v>
      </c>
      <c r="H195" s="36">
        <v>19.399999999999999</v>
      </c>
      <c r="I195" s="36">
        <v>1.8</v>
      </c>
      <c r="J195" s="36">
        <v>4.4000000000000004</v>
      </c>
      <c r="K195" s="36">
        <v>0.40400000000000003</v>
      </c>
      <c r="L195" s="36">
        <v>0.7</v>
      </c>
      <c r="M195" s="36">
        <v>2.1</v>
      </c>
      <c r="N195" s="36">
        <v>0.33300000000000002</v>
      </c>
      <c r="O195" s="36">
        <v>1.1000000000000001</v>
      </c>
      <c r="P195" s="36">
        <v>2.2999999999999998</v>
      </c>
      <c r="Q195" s="36">
        <v>0.46700000000000003</v>
      </c>
      <c r="R195" s="36">
        <v>0.48199999999999998</v>
      </c>
      <c r="S195" s="36">
        <v>0.2</v>
      </c>
      <c r="T195" s="36">
        <v>0.6</v>
      </c>
      <c r="U195" s="36">
        <v>0.375</v>
      </c>
      <c r="V195" s="36">
        <v>1</v>
      </c>
      <c r="W195" s="36">
        <v>2.6</v>
      </c>
      <c r="X195" s="36">
        <v>3.6</v>
      </c>
      <c r="Y195" s="36">
        <v>0.8</v>
      </c>
      <c r="Z195" s="36">
        <v>0.9</v>
      </c>
      <c r="AA195" s="36">
        <v>0.3</v>
      </c>
      <c r="AB195" s="36">
        <v>0.8</v>
      </c>
      <c r="AC195" s="36">
        <v>1.4</v>
      </c>
      <c r="AD195" s="36">
        <v>4.5</v>
      </c>
      <c r="AF195" t="str">
        <f t="shared" ref="AF195:AF258" si="3">IF(B195="Luka Dončić","Luka Doncic",IF(B195="Wendell Carter Jr.","Wendell Carter",IF(B195="Vlatko Čančar","Vlatko Cancar",IF(B195="Troy Brown Jr.","Troy Brown",IF(B195="Bojan Bogdanović","Bojan Bogdanovic",IF(B195="Nic Claxton","Nic Claxton",IF(B195="Kristaps Porziņģis","Kristaps Porzingis",IF(B195="Kelly Oubre Jr.","Kelly Oubre Jr",IF(B195="P.J. Washington","P.J Washington",IF(B195="P.J. Tucker","P.J Tucker",IF(B195="Jabari Smith Jr.","Jabari Smith",IF(B195="Alperen Şengün","Alperen Sengun",IF(B195="Nikola Vučević","Nikola Vucevic",IF(B195="Jusuf Nurkić","Jusuf Nurkic",IF(B195="Nikola Jokić","Nikola Jokic",IF(B195="Lonnie Walker IV","Lonnie Walker",IF(B195="Trey Murphy III","Trey Murphy",IF(B195="Jonas Valančiūnas","Jonas Valanciunas",IF(B195="Dennis Schröder","Dennis Schroder",IF(B195="Bogdan Bogdanović","Bogdan Bogdanovic",B195))))))))))))))))))))</f>
        <v>Haywood Highsmith</v>
      </c>
    </row>
    <row r="196" spans="1:32" ht="12.75" x14ac:dyDescent="0.2">
      <c r="A196" s="36">
        <v>195</v>
      </c>
      <c r="B196" s="50" t="s">
        <v>516</v>
      </c>
      <c r="C196" s="50" t="s">
        <v>383</v>
      </c>
      <c r="D196" s="36">
        <v>36</v>
      </c>
      <c r="E196" s="50" t="s">
        <v>18</v>
      </c>
      <c r="F196" s="36">
        <v>30</v>
      </c>
      <c r="G196" s="36">
        <v>0</v>
      </c>
      <c r="H196" s="36">
        <v>20</v>
      </c>
      <c r="I196" s="36">
        <v>1.7</v>
      </c>
      <c r="J196" s="36">
        <v>3.9</v>
      </c>
      <c r="K196" s="36">
        <v>0.42699999999999999</v>
      </c>
      <c r="L196" s="36">
        <v>0.6</v>
      </c>
      <c r="M196" s="36">
        <v>2.1</v>
      </c>
      <c r="N196" s="36">
        <v>0.29699999999999999</v>
      </c>
      <c r="O196" s="36">
        <v>1</v>
      </c>
      <c r="P196" s="36">
        <v>1.8</v>
      </c>
      <c r="Q196" s="36">
        <v>0.58499999999999996</v>
      </c>
      <c r="R196" s="36">
        <v>0.50900000000000001</v>
      </c>
      <c r="S196" s="36">
        <v>1.1000000000000001</v>
      </c>
      <c r="T196" s="36">
        <v>1.5</v>
      </c>
      <c r="U196" s="36">
        <v>0.72699999999999998</v>
      </c>
      <c r="V196" s="36">
        <v>0.4</v>
      </c>
      <c r="W196" s="36">
        <v>1.7</v>
      </c>
      <c r="X196" s="36">
        <v>2.1</v>
      </c>
      <c r="Y196" s="36">
        <v>2.6</v>
      </c>
      <c r="Z196" s="36">
        <v>0.5</v>
      </c>
      <c r="AA196" s="36">
        <v>0.1</v>
      </c>
      <c r="AB196" s="36">
        <v>0.9</v>
      </c>
      <c r="AC196" s="36">
        <v>1.2</v>
      </c>
      <c r="AD196" s="36">
        <v>5</v>
      </c>
      <c r="AF196" t="str">
        <f t="shared" si="3"/>
        <v>George Hill</v>
      </c>
    </row>
    <row r="197" spans="1:32" ht="12.75" x14ac:dyDescent="0.2">
      <c r="A197" s="36">
        <v>196</v>
      </c>
      <c r="B197" s="50" t="s">
        <v>517</v>
      </c>
      <c r="C197" s="50" t="s">
        <v>387</v>
      </c>
      <c r="D197" s="36">
        <v>27</v>
      </c>
      <c r="E197" s="50" t="s">
        <v>23</v>
      </c>
      <c r="F197" s="36">
        <v>3</v>
      </c>
      <c r="G197" s="36">
        <v>0</v>
      </c>
      <c r="H197" s="36">
        <v>0.3</v>
      </c>
      <c r="I197" s="36">
        <v>0</v>
      </c>
      <c r="J197" s="36">
        <v>0</v>
      </c>
      <c r="K197" s="36"/>
      <c r="L197" s="36">
        <v>0</v>
      </c>
      <c r="M197" s="36">
        <v>0</v>
      </c>
      <c r="N197" s="36"/>
      <c r="O197" s="36">
        <v>0</v>
      </c>
      <c r="P197" s="36">
        <v>0</v>
      </c>
      <c r="Q197" s="36"/>
      <c r="R197" s="36"/>
      <c r="S197" s="36">
        <v>0</v>
      </c>
      <c r="T197" s="36">
        <v>0</v>
      </c>
      <c r="U197" s="36"/>
      <c r="V197" s="36">
        <v>0</v>
      </c>
      <c r="W197" s="36">
        <v>0.3</v>
      </c>
      <c r="X197" s="36">
        <v>0.3</v>
      </c>
      <c r="Y197" s="36">
        <v>0</v>
      </c>
      <c r="Z197" s="36">
        <v>0</v>
      </c>
      <c r="AA197" s="36">
        <v>0</v>
      </c>
      <c r="AB197" s="36">
        <v>0</v>
      </c>
      <c r="AC197" s="36">
        <v>0</v>
      </c>
      <c r="AD197" s="36">
        <v>0</v>
      </c>
      <c r="AF197" t="str">
        <f t="shared" si="3"/>
        <v>Malcolm Hill</v>
      </c>
    </row>
    <row r="198" spans="1:32" ht="12.75" x14ac:dyDescent="0.2">
      <c r="A198" s="36">
        <v>197</v>
      </c>
      <c r="B198" s="50" t="s">
        <v>518</v>
      </c>
      <c r="C198" s="50" t="s">
        <v>383</v>
      </c>
      <c r="D198" s="36">
        <v>26</v>
      </c>
      <c r="E198" s="50" t="s">
        <v>19</v>
      </c>
      <c r="F198" s="36">
        <v>34</v>
      </c>
      <c r="G198" s="36">
        <v>3</v>
      </c>
      <c r="H198" s="36">
        <v>16.7</v>
      </c>
      <c r="I198" s="36">
        <v>1.8</v>
      </c>
      <c r="J198" s="36">
        <v>4.2</v>
      </c>
      <c r="K198" s="36">
        <v>0.437</v>
      </c>
      <c r="L198" s="36">
        <v>0.7</v>
      </c>
      <c r="M198" s="36">
        <v>1.6</v>
      </c>
      <c r="N198" s="36">
        <v>0.434</v>
      </c>
      <c r="O198" s="36">
        <v>1.1000000000000001</v>
      </c>
      <c r="P198" s="36">
        <v>2.6</v>
      </c>
      <c r="Q198" s="36">
        <v>0.438</v>
      </c>
      <c r="R198" s="36">
        <v>0.51800000000000002</v>
      </c>
      <c r="S198" s="36">
        <v>0.6</v>
      </c>
      <c r="T198" s="36">
        <v>0.7</v>
      </c>
      <c r="U198" s="36">
        <v>0.82599999999999996</v>
      </c>
      <c r="V198" s="36">
        <v>0.5</v>
      </c>
      <c r="W198" s="36">
        <v>1</v>
      </c>
      <c r="X198" s="36">
        <v>1.5</v>
      </c>
      <c r="Y198" s="36">
        <v>1.5</v>
      </c>
      <c r="Z198" s="36">
        <v>0.7</v>
      </c>
      <c r="AA198" s="36">
        <v>0.2</v>
      </c>
      <c r="AB198" s="36">
        <v>0.6</v>
      </c>
      <c r="AC198" s="36">
        <v>1.6</v>
      </c>
      <c r="AD198" s="36">
        <v>4.9000000000000004</v>
      </c>
      <c r="AF198" t="str">
        <f t="shared" si="3"/>
        <v>Aaron Holiday</v>
      </c>
    </row>
    <row r="199" spans="1:32" ht="12.75" x14ac:dyDescent="0.2">
      <c r="A199" s="36">
        <v>198</v>
      </c>
      <c r="B199" s="50" t="s">
        <v>519</v>
      </c>
      <c r="C199" s="50" t="s">
        <v>383</v>
      </c>
      <c r="D199" s="36">
        <v>32</v>
      </c>
      <c r="E199" s="50" t="s">
        <v>18</v>
      </c>
      <c r="F199" s="36">
        <v>27</v>
      </c>
      <c r="G199" s="36">
        <v>25</v>
      </c>
      <c r="H199" s="36">
        <v>32.6</v>
      </c>
      <c r="I199" s="36">
        <v>6.9</v>
      </c>
      <c r="J199" s="36">
        <v>15.3</v>
      </c>
      <c r="K199" s="36">
        <v>0.44900000000000001</v>
      </c>
      <c r="L199" s="36">
        <v>2.2000000000000002</v>
      </c>
      <c r="M199" s="36">
        <v>6</v>
      </c>
      <c r="N199" s="36">
        <v>0.36799999999999999</v>
      </c>
      <c r="O199" s="36">
        <v>4.5999999999999996</v>
      </c>
      <c r="P199" s="36">
        <v>9.1999999999999993</v>
      </c>
      <c r="Q199" s="36">
        <v>0.502</v>
      </c>
      <c r="R199" s="36">
        <v>0.52200000000000002</v>
      </c>
      <c r="S199" s="36">
        <v>2.5</v>
      </c>
      <c r="T199" s="36">
        <v>2.8</v>
      </c>
      <c r="U199" s="36">
        <v>0.89300000000000002</v>
      </c>
      <c r="V199" s="36">
        <v>1.2</v>
      </c>
      <c r="W199" s="36">
        <v>3.9</v>
      </c>
      <c r="X199" s="36">
        <v>5.0999999999999996</v>
      </c>
      <c r="Y199" s="36">
        <v>7.2</v>
      </c>
      <c r="Z199" s="36">
        <v>1.5</v>
      </c>
      <c r="AA199" s="36">
        <v>0.4</v>
      </c>
      <c r="AB199" s="36">
        <v>3.3</v>
      </c>
      <c r="AC199" s="36">
        <v>1.9</v>
      </c>
      <c r="AD199" s="36">
        <v>18.399999999999999</v>
      </c>
      <c r="AF199" t="str">
        <f t="shared" si="3"/>
        <v>Jrue Holiday</v>
      </c>
    </row>
    <row r="200" spans="1:32" ht="12.75" x14ac:dyDescent="0.2">
      <c r="A200" s="36">
        <v>199</v>
      </c>
      <c r="B200" s="50" t="s">
        <v>520</v>
      </c>
      <c r="C200" s="50" t="s">
        <v>378</v>
      </c>
      <c r="D200" s="36">
        <v>33</v>
      </c>
      <c r="E200" s="50" t="s">
        <v>19</v>
      </c>
      <c r="F200" s="36">
        <v>27</v>
      </c>
      <c r="G200" s="36">
        <v>0</v>
      </c>
      <c r="H200" s="36">
        <v>15</v>
      </c>
      <c r="I200" s="36">
        <v>1.7</v>
      </c>
      <c r="J200" s="36">
        <v>4.5</v>
      </c>
      <c r="K200" s="36">
        <v>0.377</v>
      </c>
      <c r="L200" s="36">
        <v>1.1000000000000001</v>
      </c>
      <c r="M200" s="36">
        <v>3.1</v>
      </c>
      <c r="N200" s="36">
        <v>0.34100000000000003</v>
      </c>
      <c r="O200" s="36">
        <v>0.6</v>
      </c>
      <c r="P200" s="36">
        <v>1.4</v>
      </c>
      <c r="Q200" s="36">
        <v>0.45900000000000002</v>
      </c>
      <c r="R200" s="36">
        <v>0.496</v>
      </c>
      <c r="S200" s="36">
        <v>0</v>
      </c>
      <c r="T200" s="36">
        <v>0</v>
      </c>
      <c r="U200" s="36"/>
      <c r="V200" s="36">
        <v>0.1</v>
      </c>
      <c r="W200" s="36">
        <v>0.8</v>
      </c>
      <c r="X200" s="36">
        <v>0.9</v>
      </c>
      <c r="Y200" s="36">
        <v>0.9</v>
      </c>
      <c r="Z200" s="36">
        <v>0.2</v>
      </c>
      <c r="AA200" s="36">
        <v>0.4</v>
      </c>
      <c r="AB200" s="36">
        <v>0.4</v>
      </c>
      <c r="AC200" s="36">
        <v>1.3</v>
      </c>
      <c r="AD200" s="36">
        <v>4.5</v>
      </c>
      <c r="AF200" t="str">
        <f t="shared" si="3"/>
        <v>Justin Holiday</v>
      </c>
    </row>
    <row r="201" spans="1:32" ht="12.75" x14ac:dyDescent="0.2">
      <c r="A201" s="36">
        <v>200</v>
      </c>
      <c r="B201" s="50" t="s">
        <v>521</v>
      </c>
      <c r="C201" s="50" t="s">
        <v>374</v>
      </c>
      <c r="D201" s="36">
        <v>29</v>
      </c>
      <c r="E201" s="50" t="s">
        <v>92</v>
      </c>
      <c r="F201" s="36">
        <v>23</v>
      </c>
      <c r="G201" s="36">
        <v>0</v>
      </c>
      <c r="H201" s="36">
        <v>9.5</v>
      </c>
      <c r="I201" s="36">
        <v>1.3</v>
      </c>
      <c r="J201" s="36">
        <v>2</v>
      </c>
      <c r="K201" s="36">
        <v>0.63</v>
      </c>
      <c r="L201" s="36">
        <v>0.1</v>
      </c>
      <c r="M201" s="36">
        <v>0.1</v>
      </c>
      <c r="N201" s="36">
        <v>0.66700000000000004</v>
      </c>
      <c r="O201" s="36">
        <v>1.2</v>
      </c>
      <c r="P201" s="36">
        <v>1.9</v>
      </c>
      <c r="Q201" s="36">
        <v>0.628</v>
      </c>
      <c r="R201" s="36">
        <v>0.65200000000000002</v>
      </c>
      <c r="S201" s="36">
        <v>0.3</v>
      </c>
      <c r="T201" s="36">
        <v>0.4</v>
      </c>
      <c r="U201" s="36">
        <v>0.77800000000000002</v>
      </c>
      <c r="V201" s="36">
        <v>0.7</v>
      </c>
      <c r="W201" s="36">
        <v>1.4</v>
      </c>
      <c r="X201" s="36">
        <v>2</v>
      </c>
      <c r="Y201" s="36">
        <v>0.1</v>
      </c>
      <c r="Z201" s="36">
        <v>0.1</v>
      </c>
      <c r="AA201" s="36">
        <v>0.3</v>
      </c>
      <c r="AB201" s="36">
        <v>0.3</v>
      </c>
      <c r="AC201" s="36">
        <v>1.5</v>
      </c>
      <c r="AD201" s="36">
        <v>2.9</v>
      </c>
      <c r="AF201" t="str">
        <f t="shared" si="3"/>
        <v>Richaun Holmes</v>
      </c>
    </row>
    <row r="202" spans="1:32" ht="12.75" x14ac:dyDescent="0.2">
      <c r="A202" s="36">
        <v>201</v>
      </c>
      <c r="B202" s="50" t="s">
        <v>49</v>
      </c>
      <c r="C202" s="50" t="s">
        <v>376</v>
      </c>
      <c r="D202" s="36">
        <v>36</v>
      </c>
      <c r="E202" s="50" t="s">
        <v>33</v>
      </c>
      <c r="F202" s="36">
        <v>29</v>
      </c>
      <c r="G202" s="36">
        <v>29</v>
      </c>
      <c r="H202" s="36">
        <v>30.5</v>
      </c>
      <c r="I202" s="36">
        <v>3.6</v>
      </c>
      <c r="J202" s="36">
        <v>7.3</v>
      </c>
      <c r="K202" s="36">
        <v>0.48799999999999999</v>
      </c>
      <c r="L202" s="36">
        <v>2.1</v>
      </c>
      <c r="M202" s="36">
        <v>4.7</v>
      </c>
      <c r="N202" s="36">
        <v>0.441</v>
      </c>
      <c r="O202" s="36">
        <v>1.5</v>
      </c>
      <c r="P202" s="36">
        <v>2.7</v>
      </c>
      <c r="Q202" s="36">
        <v>0.57099999999999995</v>
      </c>
      <c r="R202" s="36">
        <v>0.629</v>
      </c>
      <c r="S202" s="36">
        <v>0.2</v>
      </c>
      <c r="T202" s="36">
        <v>0.3</v>
      </c>
      <c r="U202" s="36">
        <v>0.625</v>
      </c>
      <c r="V202" s="36">
        <v>1</v>
      </c>
      <c r="W202" s="36">
        <v>5.0999999999999996</v>
      </c>
      <c r="X202" s="36">
        <v>6.1</v>
      </c>
      <c r="Y202" s="36">
        <v>2.5</v>
      </c>
      <c r="Z202" s="36">
        <v>0.4</v>
      </c>
      <c r="AA202" s="36">
        <v>1.1000000000000001</v>
      </c>
      <c r="AB202" s="36">
        <v>0.6</v>
      </c>
      <c r="AC202" s="36">
        <v>1.7</v>
      </c>
      <c r="AD202" s="36">
        <v>9.4</v>
      </c>
      <c r="AF202" t="str">
        <f t="shared" si="3"/>
        <v>Al Horford</v>
      </c>
    </row>
    <row r="203" spans="1:32" ht="12.75" x14ac:dyDescent="0.2">
      <c r="A203" s="36">
        <v>202</v>
      </c>
      <c r="B203" s="50" t="s">
        <v>522</v>
      </c>
      <c r="C203" s="50" t="s">
        <v>378</v>
      </c>
      <c r="D203" s="36">
        <v>22</v>
      </c>
      <c r="E203" s="50" t="s">
        <v>24</v>
      </c>
      <c r="F203" s="36">
        <v>32</v>
      </c>
      <c r="G203" s="36">
        <v>1</v>
      </c>
      <c r="H203" s="36">
        <v>15.6</v>
      </c>
      <c r="I203" s="36">
        <v>2.5</v>
      </c>
      <c r="J203" s="36">
        <v>6.6</v>
      </c>
      <c r="K203" s="36">
        <v>0.38200000000000001</v>
      </c>
      <c r="L203" s="36">
        <v>0.6</v>
      </c>
      <c r="M203" s="36">
        <v>2.7</v>
      </c>
      <c r="N203" s="36">
        <v>0.23300000000000001</v>
      </c>
      <c r="O203" s="36">
        <v>1.9</v>
      </c>
      <c r="P203" s="36">
        <v>3.9</v>
      </c>
      <c r="Q203" s="36">
        <v>0.48399999999999999</v>
      </c>
      <c r="R203" s="36">
        <v>0.42899999999999999</v>
      </c>
      <c r="S203" s="36">
        <v>1</v>
      </c>
      <c r="T203" s="36">
        <v>1.3</v>
      </c>
      <c r="U203" s="36">
        <v>0.74399999999999999</v>
      </c>
      <c r="V203" s="36">
        <v>0.5</v>
      </c>
      <c r="W203" s="36">
        <v>2</v>
      </c>
      <c r="X203" s="36">
        <v>2.5</v>
      </c>
      <c r="Y203" s="36">
        <v>2.2999999999999998</v>
      </c>
      <c r="Z203" s="36">
        <v>0.8</v>
      </c>
      <c r="AA203" s="36">
        <v>0.3</v>
      </c>
      <c r="AB203" s="36">
        <v>1.2</v>
      </c>
      <c r="AC203" s="36">
        <v>1.3</v>
      </c>
      <c r="AD203" s="36">
        <v>6.7</v>
      </c>
      <c r="AF203" t="str">
        <f t="shared" si="3"/>
        <v>Talen Horton-Tucker</v>
      </c>
    </row>
    <row r="204" spans="1:32" ht="12.75" x14ac:dyDescent="0.2">
      <c r="A204" s="36">
        <v>203</v>
      </c>
      <c r="B204" s="50" t="s">
        <v>523</v>
      </c>
      <c r="C204" s="50" t="s">
        <v>387</v>
      </c>
      <c r="D204" s="36">
        <v>29</v>
      </c>
      <c r="E204" s="50" t="s">
        <v>32</v>
      </c>
      <c r="F204" s="36">
        <v>29</v>
      </c>
      <c r="G204" s="36">
        <v>2</v>
      </c>
      <c r="H204" s="36">
        <v>17.399999999999999</v>
      </c>
      <c r="I204" s="36">
        <v>1.7</v>
      </c>
      <c r="J204" s="36">
        <v>3.6</v>
      </c>
      <c r="K204" s="36">
        <v>0.48499999999999999</v>
      </c>
      <c r="L204" s="36">
        <v>0.7</v>
      </c>
      <c r="M204" s="36">
        <v>2</v>
      </c>
      <c r="N204" s="36">
        <v>0.33900000000000002</v>
      </c>
      <c r="O204" s="36">
        <v>1</v>
      </c>
      <c r="P204" s="36">
        <v>1.5</v>
      </c>
      <c r="Q204" s="36">
        <v>0.68200000000000005</v>
      </c>
      <c r="R204" s="36">
        <v>0.58299999999999996</v>
      </c>
      <c r="S204" s="36">
        <v>0.9</v>
      </c>
      <c r="T204" s="36">
        <v>1.2</v>
      </c>
      <c r="U204" s="36">
        <v>0.73499999999999999</v>
      </c>
      <c r="V204" s="36">
        <v>0.2</v>
      </c>
      <c r="W204" s="36">
        <v>1.8</v>
      </c>
      <c r="X204" s="36">
        <v>2.1</v>
      </c>
      <c r="Y204" s="36">
        <v>0.8</v>
      </c>
      <c r="Z204" s="36">
        <v>0.2</v>
      </c>
      <c r="AA204" s="36">
        <v>0.2</v>
      </c>
      <c r="AB204" s="36">
        <v>0.5</v>
      </c>
      <c r="AC204" s="36">
        <v>1.4</v>
      </c>
      <c r="AD204" s="36">
        <v>5</v>
      </c>
      <c r="AF204" t="str">
        <f t="shared" si="3"/>
        <v>Danuel House Jr.</v>
      </c>
    </row>
    <row r="205" spans="1:32" ht="12.75" x14ac:dyDescent="0.2">
      <c r="A205" s="36">
        <v>204</v>
      </c>
      <c r="B205" s="50" t="s">
        <v>524</v>
      </c>
      <c r="C205" s="50" t="s">
        <v>387</v>
      </c>
      <c r="D205" s="36">
        <v>20</v>
      </c>
      <c r="E205" s="50" t="s">
        <v>9</v>
      </c>
      <c r="F205" s="36">
        <v>26</v>
      </c>
      <c r="G205" s="36">
        <v>2</v>
      </c>
      <c r="H205" s="36">
        <v>18.2</v>
      </c>
      <c r="I205" s="36">
        <v>1.5</v>
      </c>
      <c r="J205" s="36">
        <v>3.8</v>
      </c>
      <c r="K205" s="36">
        <v>0.39</v>
      </c>
      <c r="L205" s="36">
        <v>1</v>
      </c>
      <c r="M205" s="36">
        <v>2.8</v>
      </c>
      <c r="N205" s="36">
        <v>0.37</v>
      </c>
      <c r="O205" s="36">
        <v>0.5</v>
      </c>
      <c r="P205" s="36">
        <v>1</v>
      </c>
      <c r="Q205" s="36">
        <v>0.44400000000000001</v>
      </c>
      <c r="R205" s="36">
        <v>0.52500000000000002</v>
      </c>
      <c r="S205" s="36">
        <v>0.4</v>
      </c>
      <c r="T205" s="36">
        <v>0.5</v>
      </c>
      <c r="U205" s="36">
        <v>0.84599999999999997</v>
      </c>
      <c r="V205" s="36">
        <v>0.8</v>
      </c>
      <c r="W205" s="36">
        <v>1.7</v>
      </c>
      <c r="X205" s="36">
        <v>2.5</v>
      </c>
      <c r="Y205" s="36">
        <v>0.7</v>
      </c>
      <c r="Z205" s="36">
        <v>0.2</v>
      </c>
      <c r="AA205" s="36">
        <v>0.1</v>
      </c>
      <c r="AB205" s="36">
        <v>0.4</v>
      </c>
      <c r="AC205" s="36">
        <v>1.6</v>
      </c>
      <c r="AD205" s="36">
        <v>4.5</v>
      </c>
      <c r="AF205" t="str">
        <f t="shared" si="3"/>
        <v>Caleb Houstan</v>
      </c>
    </row>
    <row r="206" spans="1:32" ht="12.75" x14ac:dyDescent="0.2">
      <c r="A206" s="36">
        <v>205</v>
      </c>
      <c r="B206" s="50" t="s">
        <v>525</v>
      </c>
      <c r="C206" s="50" t="s">
        <v>383</v>
      </c>
      <c r="D206" s="36">
        <v>23</v>
      </c>
      <c r="E206" s="50" t="s">
        <v>94</v>
      </c>
      <c r="F206" s="36">
        <v>1</v>
      </c>
      <c r="G206" s="36">
        <v>0</v>
      </c>
      <c r="H206" s="36">
        <v>4</v>
      </c>
      <c r="I206" s="36">
        <v>1</v>
      </c>
      <c r="J206" s="36">
        <v>1</v>
      </c>
      <c r="K206" s="36">
        <v>1</v>
      </c>
      <c r="L206" s="36">
        <v>1</v>
      </c>
      <c r="M206" s="36">
        <v>1</v>
      </c>
      <c r="N206" s="36">
        <v>1</v>
      </c>
      <c r="O206" s="36">
        <v>0</v>
      </c>
      <c r="P206" s="36">
        <v>0</v>
      </c>
      <c r="Q206" s="36"/>
      <c r="R206" s="36">
        <v>1.5</v>
      </c>
      <c r="S206" s="36">
        <v>0</v>
      </c>
      <c r="T206" s="36">
        <v>0</v>
      </c>
      <c r="U206" s="36"/>
      <c r="V206" s="36">
        <v>0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36">
        <v>0</v>
      </c>
      <c r="AD206" s="36">
        <v>3</v>
      </c>
      <c r="AF206" t="str">
        <f t="shared" si="3"/>
        <v>Trevor Hudgins</v>
      </c>
    </row>
    <row r="207" spans="1:32" ht="12.75" x14ac:dyDescent="0.2">
      <c r="A207" s="36">
        <v>206</v>
      </c>
      <c r="B207" s="50" t="s">
        <v>328</v>
      </c>
      <c r="C207" s="50" t="s">
        <v>378</v>
      </c>
      <c r="D207" s="36">
        <v>24</v>
      </c>
      <c r="E207" s="50" t="s">
        <v>92</v>
      </c>
      <c r="F207" s="36">
        <v>36</v>
      </c>
      <c r="G207" s="36">
        <v>36</v>
      </c>
      <c r="H207" s="36">
        <v>31.4</v>
      </c>
      <c r="I207" s="36">
        <v>5.6</v>
      </c>
      <c r="J207" s="36">
        <v>11.6</v>
      </c>
      <c r="K207" s="36">
        <v>0.48399999999999999</v>
      </c>
      <c r="L207" s="36">
        <v>2.9</v>
      </c>
      <c r="M207" s="36">
        <v>7</v>
      </c>
      <c r="N207" s="36">
        <v>0.42099999999999999</v>
      </c>
      <c r="O207" s="36">
        <v>2.7</v>
      </c>
      <c r="P207" s="36">
        <v>4.5999999999999996</v>
      </c>
      <c r="Q207" s="36">
        <v>0.58099999999999996</v>
      </c>
      <c r="R207" s="36">
        <v>0.61099999999999999</v>
      </c>
      <c r="S207" s="36">
        <v>1.6</v>
      </c>
      <c r="T207" s="36">
        <v>2.2999999999999998</v>
      </c>
      <c r="U207" s="36">
        <v>0.72799999999999998</v>
      </c>
      <c r="V207" s="36">
        <v>0.5</v>
      </c>
      <c r="W207" s="36">
        <v>2.7</v>
      </c>
      <c r="X207" s="36">
        <v>3.3</v>
      </c>
      <c r="Y207" s="36">
        <v>2.9</v>
      </c>
      <c r="Z207" s="36">
        <v>1.1000000000000001</v>
      </c>
      <c r="AA207" s="36">
        <v>0.3</v>
      </c>
      <c r="AB207" s="36">
        <v>1.6</v>
      </c>
      <c r="AC207" s="36">
        <v>2.6</v>
      </c>
      <c r="AD207" s="36">
        <v>15.9</v>
      </c>
      <c r="AF207" t="str">
        <f t="shared" si="3"/>
        <v>Kevin Huerter</v>
      </c>
    </row>
    <row r="208" spans="1:32" ht="12.75" x14ac:dyDescent="0.2">
      <c r="A208" s="36">
        <v>207</v>
      </c>
      <c r="B208" s="50" t="s">
        <v>526</v>
      </c>
      <c r="C208" s="50" t="s">
        <v>387</v>
      </c>
      <c r="D208" s="36">
        <v>25</v>
      </c>
      <c r="E208" s="50" t="s">
        <v>19</v>
      </c>
      <c r="F208" s="36">
        <v>30</v>
      </c>
      <c r="G208" s="36">
        <v>30</v>
      </c>
      <c r="H208" s="36">
        <v>31.1</v>
      </c>
      <c r="I208" s="36">
        <v>5.5</v>
      </c>
      <c r="J208" s="36">
        <v>12.2</v>
      </c>
      <c r="K208" s="36">
        <v>0.45200000000000001</v>
      </c>
      <c r="L208" s="36">
        <v>1.5</v>
      </c>
      <c r="M208" s="36">
        <v>4.2</v>
      </c>
      <c r="N208" s="36">
        <v>0.34899999999999998</v>
      </c>
      <c r="O208" s="36">
        <v>4</v>
      </c>
      <c r="P208" s="36">
        <v>8</v>
      </c>
      <c r="Q208" s="36">
        <v>0.50600000000000001</v>
      </c>
      <c r="R208" s="36">
        <v>0.51200000000000001</v>
      </c>
      <c r="S208" s="36">
        <v>2.8</v>
      </c>
      <c r="T208" s="36">
        <v>3.4</v>
      </c>
      <c r="U208" s="36">
        <v>0.81599999999999995</v>
      </c>
      <c r="V208" s="36">
        <v>0.6</v>
      </c>
      <c r="W208" s="36">
        <v>3.6</v>
      </c>
      <c r="X208" s="36">
        <v>4.2</v>
      </c>
      <c r="Y208" s="36">
        <v>1.2</v>
      </c>
      <c r="Z208" s="36">
        <v>0.5</v>
      </c>
      <c r="AA208" s="36">
        <v>0.3</v>
      </c>
      <c r="AB208" s="36">
        <v>1.3</v>
      </c>
      <c r="AC208" s="36">
        <v>2.9</v>
      </c>
      <c r="AD208" s="36">
        <v>15.3</v>
      </c>
      <c r="AF208" t="str">
        <f t="shared" si="3"/>
        <v>De'Andre Hunter</v>
      </c>
    </row>
    <row r="209" spans="1:32" ht="12.75" x14ac:dyDescent="0.2">
      <c r="A209" s="36">
        <v>208</v>
      </c>
      <c r="B209" s="50" t="s">
        <v>527</v>
      </c>
      <c r="C209" s="50" t="s">
        <v>383</v>
      </c>
      <c r="D209" s="36">
        <v>22</v>
      </c>
      <c r="E209" s="50" t="s">
        <v>25</v>
      </c>
      <c r="F209" s="36">
        <v>29</v>
      </c>
      <c r="G209" s="36">
        <v>1</v>
      </c>
      <c r="H209" s="36">
        <v>20.9</v>
      </c>
      <c r="I209" s="36">
        <v>4.5999999999999996</v>
      </c>
      <c r="J209" s="36">
        <v>11.2</v>
      </c>
      <c r="K209" s="36">
        <v>0.40799999999999997</v>
      </c>
      <c r="L209" s="36">
        <v>2.5</v>
      </c>
      <c r="M209" s="36">
        <v>6.1</v>
      </c>
      <c r="N209" s="36">
        <v>0.41</v>
      </c>
      <c r="O209" s="36">
        <v>2.1</v>
      </c>
      <c r="P209" s="36">
        <v>5.0999999999999996</v>
      </c>
      <c r="Q209" s="36">
        <v>0.40500000000000003</v>
      </c>
      <c r="R209" s="36">
        <v>0.52</v>
      </c>
      <c r="S209" s="36">
        <v>1.7</v>
      </c>
      <c r="T209" s="36">
        <v>2</v>
      </c>
      <c r="U209" s="36">
        <v>0.83099999999999996</v>
      </c>
      <c r="V209" s="36">
        <v>0.3</v>
      </c>
      <c r="W209" s="36">
        <v>1.9</v>
      </c>
      <c r="X209" s="36">
        <v>2.2999999999999998</v>
      </c>
      <c r="Y209" s="36">
        <v>3.4</v>
      </c>
      <c r="Z209" s="36">
        <v>0.7</v>
      </c>
      <c r="AA209" s="36">
        <v>0.3</v>
      </c>
      <c r="AB209" s="36">
        <v>1.9</v>
      </c>
      <c r="AC209" s="36">
        <v>1.8</v>
      </c>
      <c r="AD209" s="36">
        <v>13.4</v>
      </c>
      <c r="AF209" t="str">
        <f t="shared" si="3"/>
        <v>Bones Hyland</v>
      </c>
    </row>
    <row r="210" spans="1:32" ht="12.75" x14ac:dyDescent="0.2">
      <c r="A210" s="36">
        <v>209</v>
      </c>
      <c r="B210" s="50" t="s">
        <v>528</v>
      </c>
      <c r="C210" s="50" t="s">
        <v>374</v>
      </c>
      <c r="D210" s="36">
        <v>33</v>
      </c>
      <c r="E210" s="50" t="s">
        <v>18</v>
      </c>
      <c r="F210" s="36">
        <v>16</v>
      </c>
      <c r="G210" s="36">
        <v>0</v>
      </c>
      <c r="H210" s="36">
        <v>11.6</v>
      </c>
      <c r="I210" s="36">
        <v>1.6</v>
      </c>
      <c r="J210" s="36">
        <v>3.4</v>
      </c>
      <c r="K210" s="36">
        <v>0.48099999999999998</v>
      </c>
      <c r="L210" s="36">
        <v>0.4</v>
      </c>
      <c r="M210" s="36">
        <v>1.1000000000000001</v>
      </c>
      <c r="N210" s="36">
        <v>0.33300000000000002</v>
      </c>
      <c r="O210" s="36">
        <v>1.3</v>
      </c>
      <c r="P210" s="36">
        <v>2.2999999999999998</v>
      </c>
      <c r="Q210" s="36">
        <v>0.55600000000000005</v>
      </c>
      <c r="R210" s="36">
        <v>0.53700000000000003</v>
      </c>
      <c r="S210" s="36">
        <v>0.5</v>
      </c>
      <c r="T210" s="36">
        <v>0.8</v>
      </c>
      <c r="U210" s="36">
        <v>0.61499999999999999</v>
      </c>
      <c r="V210" s="36">
        <v>0.9</v>
      </c>
      <c r="W210" s="36">
        <v>1.8</v>
      </c>
      <c r="X210" s="36">
        <v>2.8</v>
      </c>
      <c r="Y210" s="36">
        <v>0.3</v>
      </c>
      <c r="Z210" s="36">
        <v>0.1</v>
      </c>
      <c r="AA210" s="36">
        <v>0.4</v>
      </c>
      <c r="AB210" s="36">
        <v>0.7</v>
      </c>
      <c r="AC210" s="36">
        <v>1.4</v>
      </c>
      <c r="AD210" s="36">
        <v>4.0999999999999996</v>
      </c>
      <c r="AF210" t="str">
        <f t="shared" si="3"/>
        <v>Serge Ibaka</v>
      </c>
    </row>
    <row r="211" spans="1:32" ht="12.75" x14ac:dyDescent="0.2">
      <c r="A211" s="36">
        <v>210</v>
      </c>
      <c r="B211" s="50" t="s">
        <v>1681</v>
      </c>
      <c r="C211" s="50" t="s">
        <v>387</v>
      </c>
      <c r="D211" s="36">
        <v>35</v>
      </c>
      <c r="E211" s="50" t="s">
        <v>18</v>
      </c>
      <c r="F211" s="36">
        <v>8</v>
      </c>
      <c r="G211" s="36">
        <v>0</v>
      </c>
      <c r="H211" s="36">
        <v>18.5</v>
      </c>
      <c r="I211" s="36">
        <v>1.6</v>
      </c>
      <c r="J211" s="36">
        <v>5.4</v>
      </c>
      <c r="K211" s="36">
        <v>0.30199999999999999</v>
      </c>
      <c r="L211" s="36">
        <v>1.3</v>
      </c>
      <c r="M211" s="36">
        <v>4.5999999999999996</v>
      </c>
      <c r="N211" s="36">
        <v>0.27</v>
      </c>
      <c r="O211" s="36">
        <v>0.4</v>
      </c>
      <c r="P211" s="36">
        <v>0.8</v>
      </c>
      <c r="Q211" s="36">
        <v>0.5</v>
      </c>
      <c r="R211" s="36">
        <v>0.41899999999999998</v>
      </c>
      <c r="S211" s="36">
        <v>0.4</v>
      </c>
      <c r="T211" s="36">
        <v>0.4</v>
      </c>
      <c r="U211" s="36">
        <v>1</v>
      </c>
      <c r="V211" s="36">
        <v>0.6</v>
      </c>
      <c r="W211" s="36">
        <v>1.3</v>
      </c>
      <c r="X211" s="36">
        <v>1.9</v>
      </c>
      <c r="Y211" s="36">
        <v>3.4</v>
      </c>
      <c r="Z211" s="36">
        <v>0.5</v>
      </c>
      <c r="AA211" s="36">
        <v>0</v>
      </c>
      <c r="AB211" s="36">
        <v>2.1</v>
      </c>
      <c r="AC211" s="36">
        <v>1.6</v>
      </c>
      <c r="AD211" s="36">
        <v>4.9000000000000004</v>
      </c>
      <c r="AF211" t="str">
        <f t="shared" si="3"/>
        <v>Joe Ingles</v>
      </c>
    </row>
    <row r="212" spans="1:32" ht="12.75" x14ac:dyDescent="0.2">
      <c r="A212" s="36">
        <v>211</v>
      </c>
      <c r="B212" s="50" t="s">
        <v>529</v>
      </c>
      <c r="C212" s="50" t="s">
        <v>387</v>
      </c>
      <c r="D212" s="36">
        <v>25</v>
      </c>
      <c r="E212" s="50" t="s">
        <v>91</v>
      </c>
      <c r="F212" s="36">
        <v>15</v>
      </c>
      <c r="G212" s="36">
        <v>15</v>
      </c>
      <c r="H212" s="36">
        <v>32.1</v>
      </c>
      <c r="I212" s="36">
        <v>7.3</v>
      </c>
      <c r="J212" s="36">
        <v>15.4</v>
      </c>
      <c r="K212" s="36">
        <v>0.47199999999999998</v>
      </c>
      <c r="L212" s="36">
        <v>1.9</v>
      </c>
      <c r="M212" s="36">
        <v>4</v>
      </c>
      <c r="N212" s="36">
        <v>0.46700000000000003</v>
      </c>
      <c r="O212" s="36">
        <v>5.4</v>
      </c>
      <c r="P212" s="36">
        <v>11.4</v>
      </c>
      <c r="Q212" s="36">
        <v>0.47399999999999998</v>
      </c>
      <c r="R212" s="36">
        <v>0.53200000000000003</v>
      </c>
      <c r="S212" s="36">
        <v>4.4000000000000004</v>
      </c>
      <c r="T212" s="36">
        <v>5.0999999999999996</v>
      </c>
      <c r="U212" s="36">
        <v>0.86799999999999999</v>
      </c>
      <c r="V212" s="36">
        <v>0.5</v>
      </c>
      <c r="W212" s="36">
        <v>4.5999999999999996</v>
      </c>
      <c r="X212" s="36">
        <v>5.0999999999999996</v>
      </c>
      <c r="Y212" s="36">
        <v>4.7</v>
      </c>
      <c r="Z212" s="36">
        <v>0.9</v>
      </c>
      <c r="AA212" s="36">
        <v>0.7</v>
      </c>
      <c r="AB212" s="36">
        <v>2.8</v>
      </c>
      <c r="AC212" s="36">
        <v>2.2000000000000002</v>
      </c>
      <c r="AD212" s="36">
        <v>20.8</v>
      </c>
      <c r="AF212" t="str">
        <f t="shared" si="3"/>
        <v>Brandon Ingram</v>
      </c>
    </row>
    <row r="213" spans="1:32" ht="12.75" x14ac:dyDescent="0.2">
      <c r="A213" s="36">
        <v>212</v>
      </c>
      <c r="B213" s="50" t="s">
        <v>27</v>
      </c>
      <c r="C213" s="50" t="s">
        <v>383</v>
      </c>
      <c r="D213" s="36">
        <v>30</v>
      </c>
      <c r="E213" s="50" t="s">
        <v>441</v>
      </c>
      <c r="F213" s="36">
        <v>28</v>
      </c>
      <c r="G213" s="36">
        <v>28</v>
      </c>
      <c r="H213" s="36">
        <v>36.4</v>
      </c>
      <c r="I213" s="36">
        <v>9.8000000000000007</v>
      </c>
      <c r="J213" s="36">
        <v>19.7</v>
      </c>
      <c r="K213" s="36">
        <v>0.495</v>
      </c>
      <c r="L213" s="36">
        <v>3</v>
      </c>
      <c r="M213" s="36">
        <v>8.3000000000000007</v>
      </c>
      <c r="N213" s="36">
        <v>0.36599999999999999</v>
      </c>
      <c r="O213" s="36">
        <v>6.7</v>
      </c>
      <c r="P213" s="36">
        <v>11.4</v>
      </c>
      <c r="Q213" s="36">
        <v>0.58899999999999997</v>
      </c>
      <c r="R213" s="36">
        <v>0.57299999999999995</v>
      </c>
      <c r="S213" s="36">
        <v>3.6</v>
      </c>
      <c r="T213" s="36">
        <v>4</v>
      </c>
      <c r="U213" s="36">
        <v>0.91100000000000003</v>
      </c>
      <c r="V213" s="36">
        <v>0.9</v>
      </c>
      <c r="W213" s="36">
        <v>4.2</v>
      </c>
      <c r="X213" s="36">
        <v>5</v>
      </c>
      <c r="Y213" s="36">
        <v>4.5999999999999996</v>
      </c>
      <c r="Z213" s="36">
        <v>0.8</v>
      </c>
      <c r="AA213" s="36">
        <v>0.9</v>
      </c>
      <c r="AB213" s="36">
        <v>2.2999999999999998</v>
      </c>
      <c r="AC213" s="36">
        <v>2.6</v>
      </c>
      <c r="AD213" s="36">
        <v>26.2</v>
      </c>
      <c r="AF213" t="str">
        <f t="shared" si="3"/>
        <v>Kyrie Irving</v>
      </c>
    </row>
    <row r="214" spans="1:32" ht="12.75" x14ac:dyDescent="0.2">
      <c r="A214" s="36">
        <v>213</v>
      </c>
      <c r="B214" s="50" t="s">
        <v>530</v>
      </c>
      <c r="C214" s="50" t="s">
        <v>378</v>
      </c>
      <c r="D214" s="36">
        <v>20</v>
      </c>
      <c r="E214" s="50" t="s">
        <v>87</v>
      </c>
      <c r="F214" s="36">
        <v>37</v>
      </c>
      <c r="G214" s="36">
        <v>36</v>
      </c>
      <c r="H214" s="36">
        <v>29.8</v>
      </c>
      <c r="I214" s="36">
        <v>5.0999999999999996</v>
      </c>
      <c r="J214" s="36">
        <v>12.5</v>
      </c>
      <c r="K214" s="36">
        <v>0.40699999999999997</v>
      </c>
      <c r="L214" s="36">
        <v>1.3</v>
      </c>
      <c r="M214" s="36">
        <v>4.0999999999999996</v>
      </c>
      <c r="N214" s="36">
        <v>0.314</v>
      </c>
      <c r="O214" s="36">
        <v>3.8</v>
      </c>
      <c r="P214" s="36">
        <v>8.4</v>
      </c>
      <c r="Q214" s="36">
        <v>0.45300000000000001</v>
      </c>
      <c r="R214" s="36">
        <v>0.45900000000000002</v>
      </c>
      <c r="S214" s="36">
        <v>3.4</v>
      </c>
      <c r="T214" s="36">
        <v>4.8</v>
      </c>
      <c r="U214" s="36">
        <v>0.71799999999999997</v>
      </c>
      <c r="V214" s="36">
        <v>1</v>
      </c>
      <c r="W214" s="36">
        <v>3</v>
      </c>
      <c r="X214" s="36">
        <v>4.0999999999999996</v>
      </c>
      <c r="Y214" s="36">
        <v>4</v>
      </c>
      <c r="Z214" s="36">
        <v>1</v>
      </c>
      <c r="AA214" s="36">
        <v>0.2</v>
      </c>
      <c r="AB214" s="36">
        <v>2.7</v>
      </c>
      <c r="AC214" s="36">
        <v>3</v>
      </c>
      <c r="AD214" s="36">
        <v>14.9</v>
      </c>
      <c r="AF214" t="str">
        <f t="shared" si="3"/>
        <v>Jaden Ivey</v>
      </c>
    </row>
    <row r="215" spans="1:32" ht="12.75" x14ac:dyDescent="0.2">
      <c r="A215" s="36">
        <v>214</v>
      </c>
      <c r="B215" s="50" t="s">
        <v>531</v>
      </c>
      <c r="C215" s="50" t="s">
        <v>374</v>
      </c>
      <c r="D215" s="36">
        <v>21</v>
      </c>
      <c r="E215" s="50" t="s">
        <v>89</v>
      </c>
      <c r="F215" s="36">
        <v>29</v>
      </c>
      <c r="G215" s="36">
        <v>3</v>
      </c>
      <c r="H215" s="36">
        <v>15.6</v>
      </c>
      <c r="I215" s="36">
        <v>2.5</v>
      </c>
      <c r="J215" s="36">
        <v>4.5999999999999996</v>
      </c>
      <c r="K215" s="36">
        <v>0.55300000000000005</v>
      </c>
      <c r="L215" s="36">
        <v>0</v>
      </c>
      <c r="M215" s="36">
        <v>0.2</v>
      </c>
      <c r="N215" s="36">
        <v>0.16700000000000001</v>
      </c>
      <c r="O215" s="36">
        <v>2.5</v>
      </c>
      <c r="P215" s="36">
        <v>4.3</v>
      </c>
      <c r="Q215" s="36">
        <v>0.57099999999999995</v>
      </c>
      <c r="R215" s="36">
        <v>0.55700000000000005</v>
      </c>
      <c r="S215" s="36">
        <v>1.7</v>
      </c>
      <c r="T215" s="36">
        <v>2.5</v>
      </c>
      <c r="U215" s="36">
        <v>0.69399999999999995</v>
      </c>
      <c r="V215" s="36">
        <v>1.4</v>
      </c>
      <c r="W215" s="36">
        <v>2.7</v>
      </c>
      <c r="X215" s="36">
        <v>4.0999999999999996</v>
      </c>
      <c r="Y215" s="36">
        <v>1</v>
      </c>
      <c r="Z215" s="36">
        <v>0.5</v>
      </c>
      <c r="AA215" s="36">
        <v>1.1000000000000001</v>
      </c>
      <c r="AB215" s="36">
        <v>0.9</v>
      </c>
      <c r="AC215" s="36">
        <v>2.2999999999999998</v>
      </c>
      <c r="AD215" s="36">
        <v>6.8</v>
      </c>
      <c r="AF215" t="str">
        <f t="shared" si="3"/>
        <v>Isaiah Jackson</v>
      </c>
    </row>
    <row r="216" spans="1:32" ht="12.75" x14ac:dyDescent="0.2">
      <c r="A216" s="36">
        <v>215</v>
      </c>
      <c r="B216" s="50" t="s">
        <v>1607</v>
      </c>
      <c r="C216" s="50" t="s">
        <v>376</v>
      </c>
      <c r="D216" s="36">
        <v>23</v>
      </c>
      <c r="E216" s="50" t="s">
        <v>22</v>
      </c>
      <c r="F216" s="36">
        <v>21</v>
      </c>
      <c r="G216" s="36">
        <v>21</v>
      </c>
      <c r="H216" s="36">
        <v>25.7</v>
      </c>
      <c r="I216" s="36">
        <v>5.6</v>
      </c>
      <c r="J216" s="36">
        <v>11.3</v>
      </c>
      <c r="K216" s="36">
        <v>0.496</v>
      </c>
      <c r="L216" s="36">
        <v>1.5</v>
      </c>
      <c r="M216" s="36">
        <v>4.2</v>
      </c>
      <c r="N216" s="36">
        <v>0.34799999999999998</v>
      </c>
      <c r="O216" s="36">
        <v>4.0999999999999996</v>
      </c>
      <c r="P216" s="36">
        <v>7.1</v>
      </c>
      <c r="Q216" s="36">
        <v>0.58399999999999996</v>
      </c>
      <c r="R216" s="36">
        <v>0.56100000000000005</v>
      </c>
      <c r="S216" s="36">
        <v>3.2</v>
      </c>
      <c r="T216" s="36">
        <v>4.0999999999999996</v>
      </c>
      <c r="U216" s="36">
        <v>0.77</v>
      </c>
      <c r="V216" s="36">
        <v>1.9</v>
      </c>
      <c r="W216" s="36">
        <v>4.3</v>
      </c>
      <c r="X216" s="36">
        <v>6.2</v>
      </c>
      <c r="Y216" s="36">
        <v>0.9</v>
      </c>
      <c r="Z216" s="36">
        <v>1</v>
      </c>
      <c r="AA216" s="36">
        <v>3.1</v>
      </c>
      <c r="AB216" s="36">
        <v>1.5</v>
      </c>
      <c r="AC216" s="36">
        <v>2.9</v>
      </c>
      <c r="AD216" s="36">
        <v>15.9</v>
      </c>
      <c r="AF216" t="str">
        <f t="shared" si="3"/>
        <v>Jaren Jackson Jr.</v>
      </c>
    </row>
    <row r="217" spans="1:32" ht="12.75" x14ac:dyDescent="0.2">
      <c r="A217" s="36">
        <v>216</v>
      </c>
      <c r="B217" s="50" t="s">
        <v>532</v>
      </c>
      <c r="C217" s="50" t="s">
        <v>387</v>
      </c>
      <c r="D217" s="36">
        <v>27</v>
      </c>
      <c r="E217" s="50" t="s">
        <v>33</v>
      </c>
      <c r="F217" s="36">
        <v>16</v>
      </c>
      <c r="G217" s="36">
        <v>0</v>
      </c>
      <c r="H217" s="36">
        <v>4.5999999999999996</v>
      </c>
      <c r="I217" s="36">
        <v>0.3</v>
      </c>
      <c r="J217" s="36">
        <v>1.1000000000000001</v>
      </c>
      <c r="K217" s="36">
        <v>0.222</v>
      </c>
      <c r="L217" s="36">
        <v>0.3</v>
      </c>
      <c r="M217" s="36">
        <v>0.9</v>
      </c>
      <c r="N217" s="36">
        <v>0.28599999999999998</v>
      </c>
      <c r="O217" s="36">
        <v>0</v>
      </c>
      <c r="P217" s="36">
        <v>0.3</v>
      </c>
      <c r="Q217" s="36">
        <v>0</v>
      </c>
      <c r="R217" s="36">
        <v>0.33300000000000002</v>
      </c>
      <c r="S217" s="36">
        <v>0.1</v>
      </c>
      <c r="T217" s="36">
        <v>0.1</v>
      </c>
      <c r="U217" s="36">
        <v>0.5</v>
      </c>
      <c r="V217" s="36">
        <v>0.1</v>
      </c>
      <c r="W217" s="36">
        <v>0.4</v>
      </c>
      <c r="X217" s="36">
        <v>0.5</v>
      </c>
      <c r="Y217" s="36">
        <v>0.4</v>
      </c>
      <c r="Z217" s="36">
        <v>0.2</v>
      </c>
      <c r="AA217" s="36">
        <v>0.2</v>
      </c>
      <c r="AB217" s="36">
        <v>0.1</v>
      </c>
      <c r="AC217" s="36">
        <v>0.3</v>
      </c>
      <c r="AD217" s="36">
        <v>0.8</v>
      </c>
      <c r="AF217" t="str">
        <f t="shared" si="3"/>
        <v>Justin Jackson</v>
      </c>
    </row>
    <row r="218" spans="1:32" ht="12.75" x14ac:dyDescent="0.2">
      <c r="A218" s="36">
        <v>217</v>
      </c>
      <c r="B218" s="50" t="s">
        <v>533</v>
      </c>
      <c r="C218" s="50" t="s">
        <v>383</v>
      </c>
      <c r="D218" s="36">
        <v>32</v>
      </c>
      <c r="E218" s="50" t="s">
        <v>65</v>
      </c>
      <c r="F218" s="36">
        <v>36</v>
      </c>
      <c r="G218" s="36">
        <v>36</v>
      </c>
      <c r="H218" s="36">
        <v>28.7</v>
      </c>
      <c r="I218" s="36">
        <v>4.5</v>
      </c>
      <c r="J218" s="36">
        <v>10.6</v>
      </c>
      <c r="K218" s="36">
        <v>0.42599999999999999</v>
      </c>
      <c r="L218" s="36">
        <v>1.6</v>
      </c>
      <c r="M218" s="36">
        <v>4.4000000000000004</v>
      </c>
      <c r="N218" s="36">
        <v>0.35799999999999998</v>
      </c>
      <c r="O218" s="36">
        <v>2.9</v>
      </c>
      <c r="P218" s="36">
        <v>6.2</v>
      </c>
      <c r="Q218" s="36">
        <v>0.47299999999999998</v>
      </c>
      <c r="R218" s="36">
        <v>0.5</v>
      </c>
      <c r="S218" s="36">
        <v>1.5</v>
      </c>
      <c r="T218" s="36">
        <v>1.6</v>
      </c>
      <c r="U218" s="36">
        <v>0.91500000000000004</v>
      </c>
      <c r="V218" s="36">
        <v>0.4</v>
      </c>
      <c r="W218" s="36">
        <v>2.1</v>
      </c>
      <c r="X218" s="36">
        <v>2.6</v>
      </c>
      <c r="Y218" s="36">
        <v>3.8</v>
      </c>
      <c r="Z218" s="36">
        <v>0.7</v>
      </c>
      <c r="AA218" s="36">
        <v>0.1</v>
      </c>
      <c r="AB218" s="36">
        <v>2.1</v>
      </c>
      <c r="AC218" s="36">
        <v>2</v>
      </c>
      <c r="AD218" s="36">
        <v>12.1</v>
      </c>
      <c r="AF218" t="str">
        <f t="shared" si="3"/>
        <v>Reggie Jackson</v>
      </c>
    </row>
    <row r="219" spans="1:32" ht="12.75" x14ac:dyDescent="0.2">
      <c r="A219" s="36">
        <v>218</v>
      </c>
      <c r="B219" s="50" t="s">
        <v>534</v>
      </c>
      <c r="C219" s="50" t="s">
        <v>374</v>
      </c>
      <c r="D219" s="36">
        <v>38</v>
      </c>
      <c r="E219" s="50" t="s">
        <v>12</v>
      </c>
      <c r="F219" s="36">
        <v>29</v>
      </c>
      <c r="G219" s="36">
        <v>29</v>
      </c>
      <c r="H219" s="36">
        <v>36</v>
      </c>
      <c r="I219" s="36">
        <v>11.3</v>
      </c>
      <c r="J219" s="36">
        <v>22.2</v>
      </c>
      <c r="K219" s="36">
        <v>0.51</v>
      </c>
      <c r="L219" s="36">
        <v>2</v>
      </c>
      <c r="M219" s="36">
        <v>6.8</v>
      </c>
      <c r="N219" s="36">
        <v>0.30099999999999999</v>
      </c>
      <c r="O219" s="36">
        <v>9.3000000000000007</v>
      </c>
      <c r="P219" s="36">
        <v>15.5</v>
      </c>
      <c r="Q219" s="36">
        <v>0.60099999999999998</v>
      </c>
      <c r="R219" s="36">
        <v>0.55600000000000005</v>
      </c>
      <c r="S219" s="36">
        <v>4.3</v>
      </c>
      <c r="T219" s="36">
        <v>5.7</v>
      </c>
      <c r="U219" s="36">
        <v>0.752</v>
      </c>
      <c r="V219" s="36">
        <v>1.2</v>
      </c>
      <c r="W219" s="36">
        <v>7</v>
      </c>
      <c r="X219" s="36">
        <v>8.1999999999999993</v>
      </c>
      <c r="Y219" s="36">
        <v>6.6</v>
      </c>
      <c r="Z219" s="36">
        <v>1</v>
      </c>
      <c r="AA219" s="36">
        <v>0.6</v>
      </c>
      <c r="AB219" s="36">
        <v>3.2</v>
      </c>
      <c r="AC219" s="36">
        <v>1.8</v>
      </c>
      <c r="AD219" s="36">
        <v>29</v>
      </c>
      <c r="AF219" t="str">
        <f t="shared" si="3"/>
        <v>LeBron James</v>
      </c>
    </row>
    <row r="220" spans="1:32" ht="12.75" x14ac:dyDescent="0.2">
      <c r="A220" s="36">
        <v>219</v>
      </c>
      <c r="B220" s="50" t="s">
        <v>535</v>
      </c>
      <c r="C220" s="50" t="s">
        <v>378</v>
      </c>
      <c r="D220" s="36">
        <v>25</v>
      </c>
      <c r="E220" s="50" t="s">
        <v>34</v>
      </c>
      <c r="F220" s="36">
        <v>23</v>
      </c>
      <c r="G220" s="36">
        <v>1</v>
      </c>
      <c r="H220" s="36">
        <v>18</v>
      </c>
      <c r="I220" s="36">
        <v>2.7</v>
      </c>
      <c r="J220" s="36">
        <v>5.5</v>
      </c>
      <c r="K220" s="36">
        <v>0.5</v>
      </c>
      <c r="L220" s="36">
        <v>0.9</v>
      </c>
      <c r="M220" s="36">
        <v>2.2999999999999998</v>
      </c>
      <c r="N220" s="36">
        <v>0.39600000000000002</v>
      </c>
      <c r="O220" s="36">
        <v>1.8</v>
      </c>
      <c r="P220" s="36">
        <v>3.2</v>
      </c>
      <c r="Q220" s="36">
        <v>0.57499999999999996</v>
      </c>
      <c r="R220" s="36">
        <v>0.58299999999999996</v>
      </c>
      <c r="S220" s="36">
        <v>1.1000000000000001</v>
      </c>
      <c r="T220" s="36">
        <v>1.1000000000000001</v>
      </c>
      <c r="U220" s="36">
        <v>0.96199999999999997</v>
      </c>
      <c r="V220" s="36">
        <v>0.1</v>
      </c>
      <c r="W220" s="36">
        <v>1.5</v>
      </c>
      <c r="X220" s="36">
        <v>1.7</v>
      </c>
      <c r="Y220" s="36">
        <v>2.4</v>
      </c>
      <c r="Z220" s="36">
        <v>0.3</v>
      </c>
      <c r="AA220" s="36">
        <v>0.1</v>
      </c>
      <c r="AB220" s="36">
        <v>0.7</v>
      </c>
      <c r="AC220" s="36">
        <v>1.4</v>
      </c>
      <c r="AD220" s="36">
        <v>7.5</v>
      </c>
      <c r="AF220" t="str">
        <f t="shared" si="3"/>
        <v>Ty Jerome</v>
      </c>
    </row>
    <row r="221" spans="1:32" ht="12.75" x14ac:dyDescent="0.2">
      <c r="A221" s="36">
        <v>220</v>
      </c>
      <c r="B221" s="50" t="s">
        <v>536</v>
      </c>
      <c r="C221" s="50" t="s">
        <v>378</v>
      </c>
      <c r="D221" s="36">
        <v>23</v>
      </c>
      <c r="E221" s="50" t="s">
        <v>86</v>
      </c>
      <c r="F221" s="36">
        <v>31</v>
      </c>
      <c r="G221" s="36">
        <v>1</v>
      </c>
      <c r="H221" s="36">
        <v>13</v>
      </c>
      <c r="I221" s="36">
        <v>2.2999999999999998</v>
      </c>
      <c r="J221" s="36">
        <v>4.8</v>
      </c>
      <c r="K221" s="36">
        <v>0.48</v>
      </c>
      <c r="L221" s="36">
        <v>1.7</v>
      </c>
      <c r="M221" s="36">
        <v>3.8</v>
      </c>
      <c r="N221" s="36">
        <v>0.44900000000000001</v>
      </c>
      <c r="O221" s="36">
        <v>0.6</v>
      </c>
      <c r="P221" s="36">
        <v>1</v>
      </c>
      <c r="Q221" s="36">
        <v>0.6</v>
      </c>
      <c r="R221" s="36">
        <v>0.65900000000000003</v>
      </c>
      <c r="S221" s="36">
        <v>0.8</v>
      </c>
      <c r="T221" s="36">
        <v>1</v>
      </c>
      <c r="U221" s="36">
        <v>0.78100000000000003</v>
      </c>
      <c r="V221" s="36">
        <v>0.2</v>
      </c>
      <c r="W221" s="36">
        <v>1.6</v>
      </c>
      <c r="X221" s="36">
        <v>1.9</v>
      </c>
      <c r="Y221" s="36">
        <v>1.1000000000000001</v>
      </c>
      <c r="Z221" s="36">
        <v>0.5</v>
      </c>
      <c r="AA221" s="36">
        <v>0.1</v>
      </c>
      <c r="AB221" s="36">
        <v>0.5</v>
      </c>
      <c r="AC221" s="36">
        <v>1.2</v>
      </c>
      <c r="AD221" s="36">
        <v>7.1</v>
      </c>
      <c r="AF221" t="str">
        <f t="shared" si="3"/>
        <v>Isaiah Joe</v>
      </c>
    </row>
    <row r="222" spans="1:32" ht="12.75" x14ac:dyDescent="0.2">
      <c r="A222" s="36">
        <v>221</v>
      </c>
      <c r="B222" s="50" t="s">
        <v>1643</v>
      </c>
      <c r="C222" s="50" t="s">
        <v>374</v>
      </c>
      <c r="D222" s="36">
        <v>26</v>
      </c>
      <c r="E222" s="50" t="s">
        <v>10</v>
      </c>
      <c r="F222" s="36">
        <v>4</v>
      </c>
      <c r="G222" s="36">
        <v>0</v>
      </c>
      <c r="H222" s="36">
        <v>7.5</v>
      </c>
      <c r="I222" s="36">
        <v>0.8</v>
      </c>
      <c r="J222" s="36">
        <v>1.5</v>
      </c>
      <c r="K222" s="36">
        <v>0.5</v>
      </c>
      <c r="L222" s="36">
        <v>0</v>
      </c>
      <c r="M222" s="36">
        <v>0.5</v>
      </c>
      <c r="N222" s="36">
        <v>0</v>
      </c>
      <c r="O222" s="36">
        <v>0.8</v>
      </c>
      <c r="P222" s="36">
        <v>1</v>
      </c>
      <c r="Q222" s="36">
        <v>0.75</v>
      </c>
      <c r="R222" s="36">
        <v>0.5</v>
      </c>
      <c r="S222" s="36">
        <v>0.3</v>
      </c>
      <c r="T222" s="36">
        <v>0.5</v>
      </c>
      <c r="U222" s="36">
        <v>0.5</v>
      </c>
      <c r="V222" s="36">
        <v>0.5</v>
      </c>
      <c r="W222" s="36">
        <v>2</v>
      </c>
      <c r="X222" s="36">
        <v>2.5</v>
      </c>
      <c r="Y222" s="36">
        <v>0.3</v>
      </c>
      <c r="Z222" s="36">
        <v>0.3</v>
      </c>
      <c r="AA222" s="36">
        <v>0</v>
      </c>
      <c r="AB222" s="36">
        <v>1</v>
      </c>
      <c r="AC222" s="36">
        <v>0.8</v>
      </c>
      <c r="AD222" s="36">
        <v>1.8</v>
      </c>
      <c r="AF222" t="str">
        <f t="shared" si="3"/>
        <v>Alize Johnson</v>
      </c>
    </row>
    <row r="223" spans="1:32" ht="12.75" x14ac:dyDescent="0.2">
      <c r="A223" s="36">
        <v>222</v>
      </c>
      <c r="B223" s="50" t="s">
        <v>537</v>
      </c>
      <c r="C223" s="50" t="s">
        <v>374</v>
      </c>
      <c r="D223" s="36">
        <v>26</v>
      </c>
      <c r="E223" s="50" t="s">
        <v>64</v>
      </c>
      <c r="F223" s="36">
        <v>8</v>
      </c>
      <c r="G223" s="36">
        <v>8</v>
      </c>
      <c r="H223" s="36">
        <v>25.3</v>
      </c>
      <c r="I223" s="36">
        <v>4.5999999999999996</v>
      </c>
      <c r="J223" s="36">
        <v>10.4</v>
      </c>
      <c r="K223" s="36">
        <v>0.44600000000000001</v>
      </c>
      <c r="L223" s="36">
        <v>2.8</v>
      </c>
      <c r="M223" s="36">
        <v>6.4</v>
      </c>
      <c r="N223" s="36">
        <v>0.43099999999999999</v>
      </c>
      <c r="O223" s="36">
        <v>1.9</v>
      </c>
      <c r="P223" s="36">
        <v>4</v>
      </c>
      <c r="Q223" s="36">
        <v>0.46899999999999997</v>
      </c>
      <c r="R223" s="36">
        <v>0.57799999999999996</v>
      </c>
      <c r="S223" s="36">
        <v>1</v>
      </c>
      <c r="T223" s="36">
        <v>1.4</v>
      </c>
      <c r="U223" s="36">
        <v>0.72699999999999998</v>
      </c>
      <c r="V223" s="36">
        <v>0.6</v>
      </c>
      <c r="W223" s="36">
        <v>2.8</v>
      </c>
      <c r="X223" s="36">
        <v>3.4</v>
      </c>
      <c r="Y223" s="36">
        <v>1.8</v>
      </c>
      <c r="Z223" s="36">
        <v>1.1000000000000001</v>
      </c>
      <c r="AA223" s="36">
        <v>0.4</v>
      </c>
      <c r="AB223" s="36">
        <v>0.3</v>
      </c>
      <c r="AC223" s="36">
        <v>1.8</v>
      </c>
      <c r="AD223" s="36">
        <v>13</v>
      </c>
      <c r="AF223" t="str">
        <f t="shared" si="3"/>
        <v>Cameron Johnson</v>
      </c>
    </row>
    <row r="224" spans="1:32" ht="12.75" x14ac:dyDescent="0.2">
      <c r="A224" s="36">
        <v>223</v>
      </c>
      <c r="B224" s="50" t="s">
        <v>538</v>
      </c>
      <c r="C224" s="50" t="s">
        <v>387</v>
      </c>
      <c r="D224" s="36">
        <v>21</v>
      </c>
      <c r="E224" s="50" t="s">
        <v>19</v>
      </c>
      <c r="F224" s="36">
        <v>36</v>
      </c>
      <c r="G224" s="36">
        <v>6</v>
      </c>
      <c r="H224" s="36">
        <v>15.4</v>
      </c>
      <c r="I224" s="36">
        <v>2</v>
      </c>
      <c r="J224" s="36">
        <v>4.4000000000000004</v>
      </c>
      <c r="K224" s="36">
        <v>0.44900000000000001</v>
      </c>
      <c r="L224" s="36">
        <v>0.3</v>
      </c>
      <c r="M224" s="36">
        <v>1.6</v>
      </c>
      <c r="N224" s="36">
        <v>0.214</v>
      </c>
      <c r="O224" s="36">
        <v>1.6</v>
      </c>
      <c r="P224" s="36">
        <v>2.8</v>
      </c>
      <c r="Q224" s="36">
        <v>0.57799999999999996</v>
      </c>
      <c r="R224" s="36">
        <v>0.48699999999999999</v>
      </c>
      <c r="S224" s="36">
        <v>0.8</v>
      </c>
      <c r="T224" s="36">
        <v>1.1000000000000001</v>
      </c>
      <c r="U224" s="36">
        <v>0.71099999999999997</v>
      </c>
      <c r="V224" s="36">
        <v>0.7</v>
      </c>
      <c r="W224" s="36">
        <v>2.9</v>
      </c>
      <c r="X224" s="36">
        <v>3.6</v>
      </c>
      <c r="Y224" s="36">
        <v>1</v>
      </c>
      <c r="Z224" s="36">
        <v>0.5</v>
      </c>
      <c r="AA224" s="36">
        <v>0.5</v>
      </c>
      <c r="AB224" s="36">
        <v>0.5</v>
      </c>
      <c r="AC224" s="36">
        <v>1.6</v>
      </c>
      <c r="AD224" s="36">
        <v>5</v>
      </c>
      <c r="AF224" t="str">
        <f t="shared" si="3"/>
        <v>Jalen Johnson</v>
      </c>
    </row>
    <row r="225" spans="1:32" ht="12.75" x14ac:dyDescent="0.2">
      <c r="A225" s="36">
        <v>224</v>
      </c>
      <c r="B225" s="50" t="s">
        <v>539</v>
      </c>
      <c r="C225" s="50" t="s">
        <v>374</v>
      </c>
      <c r="D225" s="36">
        <v>35</v>
      </c>
      <c r="E225" s="50" t="s">
        <v>89</v>
      </c>
      <c r="F225" s="36">
        <v>9</v>
      </c>
      <c r="G225" s="36">
        <v>0</v>
      </c>
      <c r="H225" s="36">
        <v>7.9</v>
      </c>
      <c r="I225" s="36">
        <v>0.8</v>
      </c>
      <c r="J225" s="36">
        <v>2.1</v>
      </c>
      <c r="K225" s="36">
        <v>0.36799999999999999</v>
      </c>
      <c r="L225" s="36">
        <v>0.1</v>
      </c>
      <c r="M225" s="36">
        <v>0.8</v>
      </c>
      <c r="N225" s="36">
        <v>0.14299999999999999</v>
      </c>
      <c r="O225" s="36">
        <v>0.7</v>
      </c>
      <c r="P225" s="36">
        <v>1.3</v>
      </c>
      <c r="Q225" s="36">
        <v>0.5</v>
      </c>
      <c r="R225" s="36">
        <v>0.39500000000000002</v>
      </c>
      <c r="S225" s="36">
        <v>0</v>
      </c>
      <c r="T225" s="36">
        <v>0</v>
      </c>
      <c r="U225" s="36"/>
      <c r="V225" s="36">
        <v>0</v>
      </c>
      <c r="W225" s="36">
        <v>0.9</v>
      </c>
      <c r="X225" s="36">
        <v>0.9</v>
      </c>
      <c r="Y225" s="36">
        <v>0.6</v>
      </c>
      <c r="Z225" s="36">
        <v>0.1</v>
      </c>
      <c r="AA225" s="36">
        <v>0.3</v>
      </c>
      <c r="AB225" s="36">
        <v>0.2</v>
      </c>
      <c r="AC225" s="36">
        <v>1.9</v>
      </c>
      <c r="AD225" s="36">
        <v>1.7</v>
      </c>
      <c r="AF225" t="str">
        <f t="shared" si="3"/>
        <v>James Johnson</v>
      </c>
    </row>
    <row r="226" spans="1:32" ht="12.75" x14ac:dyDescent="0.2">
      <c r="A226" s="36">
        <v>225</v>
      </c>
      <c r="B226" s="50" t="s">
        <v>540</v>
      </c>
      <c r="C226" s="50" t="s">
        <v>387</v>
      </c>
      <c r="D226" s="36">
        <v>23</v>
      </c>
      <c r="E226" s="50" t="s">
        <v>10</v>
      </c>
      <c r="F226" s="36">
        <v>34</v>
      </c>
      <c r="G226" s="36">
        <v>34</v>
      </c>
      <c r="H226" s="36">
        <v>32.5</v>
      </c>
      <c r="I226" s="36">
        <v>7.6</v>
      </c>
      <c r="J226" s="36">
        <v>17.8</v>
      </c>
      <c r="K226" s="36">
        <v>0.42599999999999999</v>
      </c>
      <c r="L226" s="36">
        <v>2.6</v>
      </c>
      <c r="M226" s="36">
        <v>7.3</v>
      </c>
      <c r="N226" s="36">
        <v>0.35199999999999998</v>
      </c>
      <c r="O226" s="36">
        <v>5</v>
      </c>
      <c r="P226" s="36">
        <v>10.6</v>
      </c>
      <c r="Q226" s="36">
        <v>0.47599999999999998</v>
      </c>
      <c r="R226" s="36">
        <v>0.498</v>
      </c>
      <c r="S226" s="36">
        <v>3.9</v>
      </c>
      <c r="T226" s="36">
        <v>5.0999999999999996</v>
      </c>
      <c r="U226" s="36">
        <v>0.753</v>
      </c>
      <c r="V226" s="36">
        <v>0.9</v>
      </c>
      <c r="W226" s="36">
        <v>4.0999999999999996</v>
      </c>
      <c r="X226" s="36">
        <v>4.9000000000000004</v>
      </c>
      <c r="Y226" s="36">
        <v>2.7</v>
      </c>
      <c r="Z226" s="36">
        <v>0.7</v>
      </c>
      <c r="AA226" s="36">
        <v>0.2</v>
      </c>
      <c r="AB226" s="36">
        <v>2.2999999999999998</v>
      </c>
      <c r="AC226" s="36">
        <v>2</v>
      </c>
      <c r="AD226" s="36">
        <v>21.6</v>
      </c>
      <c r="AF226" t="str">
        <f t="shared" si="3"/>
        <v>Keldon Johnson</v>
      </c>
    </row>
    <row r="227" spans="1:32" ht="12.75" x14ac:dyDescent="0.2">
      <c r="A227" s="36">
        <v>226</v>
      </c>
      <c r="B227" s="50" t="s">
        <v>541</v>
      </c>
      <c r="C227" s="50" t="s">
        <v>378</v>
      </c>
      <c r="D227" s="36">
        <v>20</v>
      </c>
      <c r="E227" s="50" t="s">
        <v>88</v>
      </c>
      <c r="F227" s="36">
        <v>17</v>
      </c>
      <c r="G227" s="36">
        <v>0</v>
      </c>
      <c r="H227" s="36">
        <v>13.6</v>
      </c>
      <c r="I227" s="36">
        <v>2.2999999999999998</v>
      </c>
      <c r="J227" s="36">
        <v>6.1</v>
      </c>
      <c r="K227" s="36">
        <v>0.379</v>
      </c>
      <c r="L227" s="36">
        <v>1</v>
      </c>
      <c r="M227" s="36">
        <v>2.9</v>
      </c>
      <c r="N227" s="36">
        <v>0.34</v>
      </c>
      <c r="O227" s="36">
        <v>1.3</v>
      </c>
      <c r="P227" s="36">
        <v>3.1</v>
      </c>
      <c r="Q227" s="36">
        <v>0.41499999999999998</v>
      </c>
      <c r="R227" s="36">
        <v>0.46100000000000002</v>
      </c>
      <c r="S227" s="36">
        <v>0.3</v>
      </c>
      <c r="T227" s="36">
        <v>0.8</v>
      </c>
      <c r="U227" s="36">
        <v>0.38500000000000001</v>
      </c>
      <c r="V227" s="36">
        <v>0.4</v>
      </c>
      <c r="W227" s="36">
        <v>1.5</v>
      </c>
      <c r="X227" s="36">
        <v>1.9</v>
      </c>
      <c r="Y227" s="36">
        <v>1.2</v>
      </c>
      <c r="Z227" s="36">
        <v>0.6</v>
      </c>
      <c r="AA227" s="36">
        <v>0.2</v>
      </c>
      <c r="AB227" s="36">
        <v>1.5</v>
      </c>
      <c r="AC227" s="36">
        <v>1.4</v>
      </c>
      <c r="AD227" s="36">
        <v>5.9</v>
      </c>
      <c r="AF227" t="str">
        <f t="shared" si="3"/>
        <v>Keon Johnson</v>
      </c>
    </row>
    <row r="228" spans="1:32" ht="12.75" x14ac:dyDescent="0.2">
      <c r="A228" s="36">
        <v>227</v>
      </c>
      <c r="B228" s="50" t="s">
        <v>1679</v>
      </c>
      <c r="C228" s="50" t="s">
        <v>387</v>
      </c>
      <c r="D228" s="36">
        <v>26</v>
      </c>
      <c r="E228" s="50" t="s">
        <v>10</v>
      </c>
      <c r="F228" s="36">
        <v>11</v>
      </c>
      <c r="G228" s="36">
        <v>0</v>
      </c>
      <c r="H228" s="36">
        <v>13.3</v>
      </c>
      <c r="I228" s="36">
        <v>2.2999999999999998</v>
      </c>
      <c r="J228" s="36">
        <v>3.8</v>
      </c>
      <c r="K228" s="36">
        <v>0.59499999999999997</v>
      </c>
      <c r="L228" s="36">
        <v>0.7</v>
      </c>
      <c r="M228" s="36">
        <v>1.5</v>
      </c>
      <c r="N228" s="36">
        <v>0.47099999999999997</v>
      </c>
      <c r="O228" s="36">
        <v>1.5</v>
      </c>
      <c r="P228" s="36">
        <v>2.2999999999999998</v>
      </c>
      <c r="Q228" s="36">
        <v>0.68</v>
      </c>
      <c r="R228" s="36">
        <v>0.69</v>
      </c>
      <c r="S228" s="36">
        <v>0.6</v>
      </c>
      <c r="T228" s="36">
        <v>1</v>
      </c>
      <c r="U228" s="36">
        <v>0.63600000000000001</v>
      </c>
      <c r="V228" s="36">
        <v>0.3</v>
      </c>
      <c r="W228" s="36">
        <v>2.1</v>
      </c>
      <c r="X228" s="36">
        <v>2.4</v>
      </c>
      <c r="Y228" s="36">
        <v>1.9</v>
      </c>
      <c r="Z228" s="36">
        <v>0.5</v>
      </c>
      <c r="AA228" s="36">
        <v>0.4</v>
      </c>
      <c r="AB228" s="36">
        <v>0.9</v>
      </c>
      <c r="AC228" s="36">
        <v>1.5</v>
      </c>
      <c r="AD228" s="36">
        <v>5.9</v>
      </c>
      <c r="AF228" t="str">
        <f t="shared" si="3"/>
        <v>Stanley Johnson</v>
      </c>
    </row>
    <row r="229" spans="1:32" ht="12.75" x14ac:dyDescent="0.2">
      <c r="A229" s="36">
        <v>228</v>
      </c>
      <c r="B229" s="50" t="s">
        <v>542</v>
      </c>
      <c r="C229" s="50" t="s">
        <v>376</v>
      </c>
      <c r="D229" s="36">
        <v>27</v>
      </c>
      <c r="E229" s="50" t="s">
        <v>25</v>
      </c>
      <c r="F229" s="36">
        <v>34</v>
      </c>
      <c r="G229" s="36">
        <v>34</v>
      </c>
      <c r="H229" s="36">
        <v>33.6</v>
      </c>
      <c r="I229" s="36">
        <v>9.6</v>
      </c>
      <c r="J229" s="36">
        <v>15.7</v>
      </c>
      <c r="K229" s="36">
        <v>0.61499999999999999</v>
      </c>
      <c r="L229" s="36">
        <v>0.9</v>
      </c>
      <c r="M229" s="36">
        <v>2.4</v>
      </c>
      <c r="N229" s="36">
        <v>0.35399999999999998</v>
      </c>
      <c r="O229" s="36">
        <v>8.8000000000000007</v>
      </c>
      <c r="P229" s="36">
        <v>13.3</v>
      </c>
      <c r="Q229" s="36">
        <v>0.66300000000000003</v>
      </c>
      <c r="R229" s="36">
        <v>0.64300000000000002</v>
      </c>
      <c r="S229" s="36">
        <v>5.5</v>
      </c>
      <c r="T229" s="36">
        <v>6.7</v>
      </c>
      <c r="U229" s="36">
        <v>0.81200000000000006</v>
      </c>
      <c r="V229" s="36">
        <v>2</v>
      </c>
      <c r="W229" s="36">
        <v>8.8000000000000007</v>
      </c>
      <c r="X229" s="36">
        <v>10.8</v>
      </c>
      <c r="Y229" s="36">
        <v>9.5</v>
      </c>
      <c r="Z229" s="36">
        <v>1.4</v>
      </c>
      <c r="AA229" s="36">
        <v>0.6</v>
      </c>
      <c r="AB229" s="36">
        <v>3.4</v>
      </c>
      <c r="AC229" s="36">
        <v>2.8</v>
      </c>
      <c r="AD229" s="36">
        <v>25.6</v>
      </c>
      <c r="AF229" t="str">
        <f t="shared" si="3"/>
        <v>Nikola Jokic</v>
      </c>
    </row>
    <row r="230" spans="1:32" ht="12.75" x14ac:dyDescent="0.2">
      <c r="A230" s="36">
        <v>229</v>
      </c>
      <c r="B230" s="50" t="s">
        <v>543</v>
      </c>
      <c r="C230" s="50" t="s">
        <v>376</v>
      </c>
      <c r="D230" s="36">
        <v>27</v>
      </c>
      <c r="E230" s="50" t="s">
        <v>12</v>
      </c>
      <c r="F230" s="36">
        <v>18</v>
      </c>
      <c r="G230" s="36">
        <v>1</v>
      </c>
      <c r="H230" s="36">
        <v>9.3000000000000007</v>
      </c>
      <c r="I230" s="36">
        <v>1.1000000000000001</v>
      </c>
      <c r="J230" s="36">
        <v>2</v>
      </c>
      <c r="K230" s="36">
        <v>0.55600000000000005</v>
      </c>
      <c r="L230" s="36">
        <v>0</v>
      </c>
      <c r="M230" s="36">
        <v>0.2</v>
      </c>
      <c r="N230" s="36">
        <v>0</v>
      </c>
      <c r="O230" s="36">
        <v>1.1000000000000001</v>
      </c>
      <c r="P230" s="36">
        <v>1.8</v>
      </c>
      <c r="Q230" s="36">
        <v>0.60599999999999998</v>
      </c>
      <c r="R230" s="36">
        <v>0.55600000000000005</v>
      </c>
      <c r="S230" s="36">
        <v>0.8</v>
      </c>
      <c r="T230" s="36">
        <v>1.1000000000000001</v>
      </c>
      <c r="U230" s="36">
        <v>0.75</v>
      </c>
      <c r="V230" s="36">
        <v>1</v>
      </c>
      <c r="W230" s="36">
        <v>1.9</v>
      </c>
      <c r="X230" s="36">
        <v>2.9</v>
      </c>
      <c r="Y230" s="36">
        <v>0.2</v>
      </c>
      <c r="Z230" s="36">
        <v>0.2</v>
      </c>
      <c r="AA230" s="36">
        <v>0.6</v>
      </c>
      <c r="AB230" s="36">
        <v>0.4</v>
      </c>
      <c r="AC230" s="36">
        <v>0.8</v>
      </c>
      <c r="AD230" s="36">
        <v>3.1</v>
      </c>
      <c r="AF230" t="str">
        <f t="shared" si="3"/>
        <v>Damian Jones</v>
      </c>
    </row>
    <row r="231" spans="1:32" ht="12.75" x14ac:dyDescent="0.2">
      <c r="A231" s="36">
        <v>230</v>
      </c>
      <c r="B231" s="50" t="s">
        <v>544</v>
      </c>
      <c r="C231" s="50" t="s">
        <v>387</v>
      </c>
      <c r="D231" s="36">
        <v>25</v>
      </c>
      <c r="E231" s="50" t="s">
        <v>23</v>
      </c>
      <c r="F231" s="36">
        <v>27</v>
      </c>
      <c r="G231" s="36">
        <v>0</v>
      </c>
      <c r="H231" s="36">
        <v>14.1</v>
      </c>
      <c r="I231" s="36">
        <v>2</v>
      </c>
      <c r="J231" s="36">
        <v>3.8</v>
      </c>
      <c r="K231" s="36">
        <v>0.52400000000000002</v>
      </c>
      <c r="L231" s="36">
        <v>0.4</v>
      </c>
      <c r="M231" s="36">
        <v>1.2</v>
      </c>
      <c r="N231" s="36">
        <v>0.33300000000000002</v>
      </c>
      <c r="O231" s="36">
        <v>1.6</v>
      </c>
      <c r="P231" s="36">
        <v>2.6</v>
      </c>
      <c r="Q231" s="36">
        <v>0.61399999999999999</v>
      </c>
      <c r="R231" s="36">
        <v>0.57799999999999996</v>
      </c>
      <c r="S231" s="36">
        <v>1.2</v>
      </c>
      <c r="T231" s="36">
        <v>1.4</v>
      </c>
      <c r="U231" s="36">
        <v>0.82099999999999995</v>
      </c>
      <c r="V231" s="36">
        <v>0.9</v>
      </c>
      <c r="W231" s="36">
        <v>1.5</v>
      </c>
      <c r="X231" s="36">
        <v>2.4</v>
      </c>
      <c r="Y231" s="36">
        <v>0.6</v>
      </c>
      <c r="Z231" s="36">
        <v>0.5</v>
      </c>
      <c r="AA231" s="36">
        <v>0.7</v>
      </c>
      <c r="AB231" s="36">
        <v>0.5</v>
      </c>
      <c r="AC231" s="36">
        <v>1.5</v>
      </c>
      <c r="AD231" s="36">
        <v>5.6</v>
      </c>
      <c r="AF231" t="str">
        <f t="shared" si="3"/>
        <v>Derrick Jones Jr.</v>
      </c>
    </row>
    <row r="232" spans="1:32" ht="12.75" x14ac:dyDescent="0.2">
      <c r="A232" s="36">
        <v>231</v>
      </c>
      <c r="B232" s="50" t="s">
        <v>545</v>
      </c>
      <c r="C232" s="50" t="s">
        <v>387</v>
      </c>
      <c r="D232" s="36">
        <v>24</v>
      </c>
      <c r="E232" s="50" t="s">
        <v>91</v>
      </c>
      <c r="F232" s="36">
        <v>26</v>
      </c>
      <c r="G232" s="36">
        <v>26</v>
      </c>
      <c r="H232" s="36">
        <v>28.5</v>
      </c>
      <c r="I232" s="36">
        <v>3.4</v>
      </c>
      <c r="J232" s="36">
        <v>8</v>
      </c>
      <c r="K232" s="36">
        <v>0.42799999999999999</v>
      </c>
      <c r="L232" s="36">
        <v>0.8</v>
      </c>
      <c r="M232" s="36">
        <v>2.9</v>
      </c>
      <c r="N232" s="36">
        <v>0.28899999999999998</v>
      </c>
      <c r="O232" s="36">
        <v>2.6</v>
      </c>
      <c r="P232" s="36">
        <v>5.0999999999999996</v>
      </c>
      <c r="Q232" s="36">
        <v>0.50800000000000001</v>
      </c>
      <c r="R232" s="36">
        <v>0.48099999999999998</v>
      </c>
      <c r="S232" s="36">
        <v>2.4</v>
      </c>
      <c r="T232" s="36">
        <v>3.1</v>
      </c>
      <c r="U232" s="36">
        <v>0.77800000000000002</v>
      </c>
      <c r="V232" s="36">
        <v>1.3</v>
      </c>
      <c r="W232" s="36">
        <v>2.5</v>
      </c>
      <c r="X232" s="36">
        <v>3.8</v>
      </c>
      <c r="Y232" s="36">
        <v>2.2000000000000002</v>
      </c>
      <c r="Z232" s="36">
        <v>1.5</v>
      </c>
      <c r="AA232" s="36">
        <v>0.7</v>
      </c>
      <c r="AB232" s="36">
        <v>1.3</v>
      </c>
      <c r="AC232" s="36">
        <v>3.2</v>
      </c>
      <c r="AD232" s="36">
        <v>10.1</v>
      </c>
      <c r="AF232" t="str">
        <f t="shared" si="3"/>
        <v>Herbert Jones</v>
      </c>
    </row>
    <row r="233" spans="1:32" ht="12.75" x14ac:dyDescent="0.2">
      <c r="A233" s="36">
        <v>232</v>
      </c>
      <c r="B233" s="50" t="s">
        <v>546</v>
      </c>
      <c r="C233" s="50" t="s">
        <v>376</v>
      </c>
      <c r="D233" s="36">
        <v>22</v>
      </c>
      <c r="E233" s="50" t="s">
        <v>418</v>
      </c>
      <c r="F233" s="36">
        <v>24</v>
      </c>
      <c r="G233" s="36">
        <v>0</v>
      </c>
      <c r="H233" s="36">
        <v>9.4</v>
      </c>
      <c r="I233" s="36">
        <v>1.2</v>
      </c>
      <c r="J233" s="36">
        <v>2.2999999999999998</v>
      </c>
      <c r="K233" s="36">
        <v>0.5</v>
      </c>
      <c r="L233" s="36">
        <v>0.1</v>
      </c>
      <c r="M233" s="36">
        <v>0.5</v>
      </c>
      <c r="N233" s="36">
        <v>0.27300000000000002</v>
      </c>
      <c r="O233" s="36">
        <v>1</v>
      </c>
      <c r="P233" s="36">
        <v>1.9</v>
      </c>
      <c r="Q233" s="36">
        <v>0.55600000000000005</v>
      </c>
      <c r="R233" s="36">
        <v>0.52700000000000002</v>
      </c>
      <c r="S233" s="36">
        <v>0.3</v>
      </c>
      <c r="T233" s="36">
        <v>0.5</v>
      </c>
      <c r="U233" s="36">
        <v>0.72699999999999998</v>
      </c>
      <c r="V233" s="36">
        <v>0.8</v>
      </c>
      <c r="W233" s="36">
        <v>1.3</v>
      </c>
      <c r="X233" s="36">
        <v>2.1</v>
      </c>
      <c r="Y233" s="36">
        <v>0.2</v>
      </c>
      <c r="Z233" s="36">
        <v>0.2</v>
      </c>
      <c r="AA233" s="36">
        <v>0.5</v>
      </c>
      <c r="AB233" s="36">
        <v>0.4</v>
      </c>
      <c r="AC233" s="36">
        <v>1.3</v>
      </c>
      <c r="AD233" s="36">
        <v>2.8</v>
      </c>
      <c r="AF233" t="str">
        <f t="shared" si="3"/>
        <v>Kai Jones</v>
      </c>
    </row>
    <row r="234" spans="1:32" ht="12.75" x14ac:dyDescent="0.2">
      <c r="A234" s="36">
        <v>233</v>
      </c>
      <c r="B234" s="50" t="s">
        <v>547</v>
      </c>
      <c r="C234" s="50" t="s">
        <v>383</v>
      </c>
      <c r="D234" s="36">
        <v>23</v>
      </c>
      <c r="E234" s="50" t="s">
        <v>10</v>
      </c>
      <c r="F234" s="36">
        <v>37</v>
      </c>
      <c r="G234" s="36">
        <v>37</v>
      </c>
      <c r="H234" s="36">
        <v>29.8</v>
      </c>
      <c r="I234" s="36">
        <v>4.9000000000000004</v>
      </c>
      <c r="J234" s="36">
        <v>11.1</v>
      </c>
      <c r="K234" s="36">
        <v>0.438</v>
      </c>
      <c r="L234" s="36">
        <v>0.7</v>
      </c>
      <c r="M234" s="36">
        <v>2.6</v>
      </c>
      <c r="N234" s="36">
        <v>0.27600000000000002</v>
      </c>
      <c r="O234" s="36">
        <v>4.0999999999999996</v>
      </c>
      <c r="P234" s="36">
        <v>8.5</v>
      </c>
      <c r="Q234" s="36">
        <v>0.48899999999999999</v>
      </c>
      <c r="R234" s="36">
        <v>0.47099999999999997</v>
      </c>
      <c r="S234" s="36">
        <v>2.2999999999999998</v>
      </c>
      <c r="T234" s="36">
        <v>2.6</v>
      </c>
      <c r="U234" s="36">
        <v>0.876</v>
      </c>
      <c r="V234" s="36">
        <v>0.8</v>
      </c>
      <c r="W234" s="36">
        <v>2.9</v>
      </c>
      <c r="X234" s="36">
        <v>3.6</v>
      </c>
      <c r="Y234" s="36">
        <v>6.5</v>
      </c>
      <c r="Z234" s="36">
        <v>1.4</v>
      </c>
      <c r="AA234" s="36">
        <v>0.2</v>
      </c>
      <c r="AB234" s="36">
        <v>1.9</v>
      </c>
      <c r="AC234" s="36">
        <v>1.6</v>
      </c>
      <c r="AD234" s="36">
        <v>12.8</v>
      </c>
      <c r="AF234" t="str">
        <f t="shared" si="3"/>
        <v>Tre Jones</v>
      </c>
    </row>
    <row r="235" spans="1:32" ht="12.75" x14ac:dyDescent="0.2">
      <c r="A235" s="36">
        <v>234</v>
      </c>
      <c r="B235" s="50" t="s">
        <v>548</v>
      </c>
      <c r="C235" s="50" t="s">
        <v>383</v>
      </c>
      <c r="D235" s="36">
        <v>26</v>
      </c>
      <c r="E235" s="50" t="s">
        <v>22</v>
      </c>
      <c r="F235" s="36">
        <v>37</v>
      </c>
      <c r="G235" s="36">
        <v>5</v>
      </c>
      <c r="H235" s="36">
        <v>23.3</v>
      </c>
      <c r="I235" s="36">
        <v>3.8</v>
      </c>
      <c r="J235" s="36">
        <v>8.6</v>
      </c>
      <c r="K235" s="36">
        <v>0.442</v>
      </c>
      <c r="L235" s="36">
        <v>1.5</v>
      </c>
      <c r="M235" s="36">
        <v>3.9</v>
      </c>
      <c r="N235" s="36">
        <v>0.39300000000000002</v>
      </c>
      <c r="O235" s="36">
        <v>2.2000000000000002</v>
      </c>
      <c r="P235" s="36">
        <v>4.5999999999999996</v>
      </c>
      <c r="Q235" s="36">
        <v>0.48299999999999998</v>
      </c>
      <c r="R235" s="36">
        <v>0.53200000000000003</v>
      </c>
      <c r="S235" s="36">
        <v>1</v>
      </c>
      <c r="T235" s="36">
        <v>1.4</v>
      </c>
      <c r="U235" s="36">
        <v>0.76</v>
      </c>
      <c r="V235" s="36">
        <v>0.4</v>
      </c>
      <c r="W235" s="36">
        <v>1.9</v>
      </c>
      <c r="X235" s="36">
        <v>2.2999999999999998</v>
      </c>
      <c r="Y235" s="36">
        <v>4.5999999999999996</v>
      </c>
      <c r="Z235" s="36">
        <v>0.8</v>
      </c>
      <c r="AA235" s="36">
        <v>0.1</v>
      </c>
      <c r="AB235" s="36">
        <v>0.9</v>
      </c>
      <c r="AC235" s="36">
        <v>0.4</v>
      </c>
      <c r="AD235" s="36">
        <v>10.1</v>
      </c>
      <c r="AF235" t="str">
        <f t="shared" si="3"/>
        <v>Tyus Jones</v>
      </c>
    </row>
    <row r="236" spans="1:32" ht="12.75" x14ac:dyDescent="0.2">
      <c r="A236" s="36">
        <v>235</v>
      </c>
      <c r="B236" s="50" t="s">
        <v>549</v>
      </c>
      <c r="C236" s="50" t="s">
        <v>376</v>
      </c>
      <c r="D236" s="36">
        <v>34</v>
      </c>
      <c r="E236" s="50" t="s">
        <v>25</v>
      </c>
      <c r="F236" s="36">
        <v>27</v>
      </c>
      <c r="G236" s="36">
        <v>3</v>
      </c>
      <c r="H236" s="36">
        <v>14.3</v>
      </c>
      <c r="I236" s="36">
        <v>2</v>
      </c>
      <c r="J236" s="36">
        <v>2.7</v>
      </c>
      <c r="K236" s="36">
        <v>0.753</v>
      </c>
      <c r="L236" s="36">
        <v>0</v>
      </c>
      <c r="M236" s="36">
        <v>0</v>
      </c>
      <c r="N236" s="36">
        <v>1</v>
      </c>
      <c r="O236" s="36">
        <v>2</v>
      </c>
      <c r="P236" s="36">
        <v>2.7</v>
      </c>
      <c r="Q236" s="36">
        <v>0.75</v>
      </c>
      <c r="R236" s="36">
        <v>0.76</v>
      </c>
      <c r="S236" s="36">
        <v>0.6</v>
      </c>
      <c r="T236" s="36">
        <v>1.3</v>
      </c>
      <c r="U236" s="36">
        <v>0.47199999999999998</v>
      </c>
      <c r="V236" s="36">
        <v>1.3</v>
      </c>
      <c r="W236" s="36">
        <v>3.9</v>
      </c>
      <c r="X236" s="36">
        <v>5.2</v>
      </c>
      <c r="Y236" s="36">
        <v>0.8</v>
      </c>
      <c r="Z236" s="36">
        <v>0.2</v>
      </c>
      <c r="AA236" s="36">
        <v>0.6</v>
      </c>
      <c r="AB236" s="36">
        <v>1.1000000000000001</v>
      </c>
      <c r="AC236" s="36">
        <v>1.6</v>
      </c>
      <c r="AD236" s="36">
        <v>4.7</v>
      </c>
      <c r="AF236" t="str">
        <f t="shared" si="3"/>
        <v>DeAndre Jordan</v>
      </c>
    </row>
    <row r="237" spans="1:32" ht="12.75" x14ac:dyDescent="0.2">
      <c r="A237" s="36">
        <v>236</v>
      </c>
      <c r="B237" s="50" t="s">
        <v>550</v>
      </c>
      <c r="C237" s="50" t="s">
        <v>383</v>
      </c>
      <c r="D237" s="36">
        <v>31</v>
      </c>
      <c r="E237" s="50" t="s">
        <v>87</v>
      </c>
      <c r="F237" s="36">
        <v>33</v>
      </c>
      <c r="G237" s="36">
        <v>2</v>
      </c>
      <c r="H237" s="36">
        <v>15.5</v>
      </c>
      <c r="I237" s="36">
        <v>1.7</v>
      </c>
      <c r="J237" s="36">
        <v>4.2</v>
      </c>
      <c r="K237" s="36">
        <v>0.39900000000000002</v>
      </c>
      <c r="L237" s="36">
        <v>0.6</v>
      </c>
      <c r="M237" s="36">
        <v>1.7</v>
      </c>
      <c r="N237" s="36">
        <v>0.33300000000000002</v>
      </c>
      <c r="O237" s="36">
        <v>1.1000000000000001</v>
      </c>
      <c r="P237" s="36">
        <v>2.5</v>
      </c>
      <c r="Q237" s="36">
        <v>0.44400000000000001</v>
      </c>
      <c r="R237" s="36">
        <v>0.46700000000000003</v>
      </c>
      <c r="S237" s="36">
        <v>0.6</v>
      </c>
      <c r="T237" s="36">
        <v>0.8</v>
      </c>
      <c r="U237" s="36">
        <v>0.75</v>
      </c>
      <c r="V237" s="36">
        <v>0.2</v>
      </c>
      <c r="W237" s="36">
        <v>1.1000000000000001</v>
      </c>
      <c r="X237" s="36">
        <v>1.3</v>
      </c>
      <c r="Y237" s="36">
        <v>3.1</v>
      </c>
      <c r="Z237" s="36">
        <v>0.4</v>
      </c>
      <c r="AA237" s="36">
        <v>0.1</v>
      </c>
      <c r="AB237" s="36">
        <v>0.7</v>
      </c>
      <c r="AC237" s="36">
        <v>1.4</v>
      </c>
      <c r="AD237" s="36">
        <v>4.5</v>
      </c>
      <c r="AF237" t="str">
        <f t="shared" si="3"/>
        <v>Cory Joseph</v>
      </c>
    </row>
    <row r="238" spans="1:32" ht="12.75" x14ac:dyDescent="0.2">
      <c r="A238" s="36">
        <v>237</v>
      </c>
      <c r="B238" s="50" t="s">
        <v>551</v>
      </c>
      <c r="C238" s="50" t="s">
        <v>374</v>
      </c>
      <c r="D238" s="36">
        <v>19</v>
      </c>
      <c r="E238" s="50" t="s">
        <v>8</v>
      </c>
      <c r="F238" s="36">
        <v>15</v>
      </c>
      <c r="G238" s="36">
        <v>8</v>
      </c>
      <c r="H238" s="36">
        <v>13.6</v>
      </c>
      <c r="I238" s="36">
        <v>1.9</v>
      </c>
      <c r="J238" s="36">
        <v>4.5999999999999996</v>
      </c>
      <c r="K238" s="36">
        <v>0.40600000000000003</v>
      </c>
      <c r="L238" s="36">
        <v>0.5</v>
      </c>
      <c r="M238" s="36">
        <v>2.2999999999999998</v>
      </c>
      <c r="N238" s="36">
        <v>0.22900000000000001</v>
      </c>
      <c r="O238" s="36">
        <v>1.3</v>
      </c>
      <c r="P238" s="36">
        <v>2.2999999999999998</v>
      </c>
      <c r="Q238" s="36">
        <v>0.58799999999999997</v>
      </c>
      <c r="R238" s="36">
        <v>0.46400000000000002</v>
      </c>
      <c r="S238" s="36">
        <v>1.2</v>
      </c>
      <c r="T238" s="36">
        <v>1.3</v>
      </c>
      <c r="U238" s="36">
        <v>0.94699999999999995</v>
      </c>
      <c r="V238" s="36">
        <v>0.6</v>
      </c>
      <c r="W238" s="36">
        <v>1.5</v>
      </c>
      <c r="X238" s="36">
        <v>2.1</v>
      </c>
      <c r="Y238" s="36">
        <v>0.7</v>
      </c>
      <c r="Z238" s="36">
        <v>0.5</v>
      </c>
      <c r="AA238" s="36">
        <v>0.1</v>
      </c>
      <c r="AB238" s="36">
        <v>0.7</v>
      </c>
      <c r="AC238" s="36">
        <v>1.3</v>
      </c>
      <c r="AD238" s="36">
        <v>5.5</v>
      </c>
      <c r="AF238" t="str">
        <f t="shared" si="3"/>
        <v>Nikola Jović</v>
      </c>
    </row>
    <row r="239" spans="1:32" ht="12.75" x14ac:dyDescent="0.2">
      <c r="A239" s="36">
        <v>238</v>
      </c>
      <c r="B239" s="50" t="s">
        <v>1644</v>
      </c>
      <c r="C239" s="50" t="s">
        <v>374</v>
      </c>
      <c r="D239" s="36">
        <v>25</v>
      </c>
      <c r="E239" s="50" t="s">
        <v>33</v>
      </c>
      <c r="F239" s="36">
        <v>1</v>
      </c>
      <c r="G239" s="36">
        <v>0</v>
      </c>
      <c r="H239" s="36">
        <v>8</v>
      </c>
      <c r="I239" s="36">
        <v>1</v>
      </c>
      <c r="J239" s="36">
        <v>2</v>
      </c>
      <c r="K239" s="36">
        <v>0.5</v>
      </c>
      <c r="L239" s="36">
        <v>0</v>
      </c>
      <c r="M239" s="36">
        <v>1</v>
      </c>
      <c r="N239" s="36">
        <v>0</v>
      </c>
      <c r="O239" s="36">
        <v>1</v>
      </c>
      <c r="P239" s="36">
        <v>1</v>
      </c>
      <c r="Q239" s="36">
        <v>1</v>
      </c>
      <c r="R239" s="36">
        <v>0.5</v>
      </c>
      <c r="S239" s="36">
        <v>0</v>
      </c>
      <c r="T239" s="36">
        <v>0</v>
      </c>
      <c r="U239" s="36"/>
      <c r="V239" s="36">
        <v>3</v>
      </c>
      <c r="W239" s="36">
        <v>1</v>
      </c>
      <c r="X239" s="36">
        <v>4</v>
      </c>
      <c r="Y239" s="36">
        <v>0</v>
      </c>
      <c r="Z239" s="36">
        <v>0</v>
      </c>
      <c r="AA239" s="36">
        <v>0</v>
      </c>
      <c r="AB239" s="36">
        <v>0</v>
      </c>
      <c r="AC239" s="36">
        <v>1</v>
      </c>
      <c r="AD239" s="36">
        <v>2</v>
      </c>
      <c r="AF239" t="str">
        <f t="shared" si="3"/>
        <v>Mfiondu Kabengele</v>
      </c>
    </row>
    <row r="240" spans="1:32" ht="12.75" x14ac:dyDescent="0.2">
      <c r="A240" s="36">
        <v>239</v>
      </c>
      <c r="B240" s="50" t="s">
        <v>758</v>
      </c>
      <c r="C240" s="50" t="s">
        <v>376</v>
      </c>
      <c r="D240" s="36">
        <v>29</v>
      </c>
      <c r="E240" s="50" t="s">
        <v>19</v>
      </c>
      <c r="F240" s="36">
        <v>18</v>
      </c>
      <c r="G240" s="36">
        <v>0</v>
      </c>
      <c r="H240" s="36">
        <v>7.3</v>
      </c>
      <c r="I240" s="36">
        <v>0.9</v>
      </c>
      <c r="J240" s="36">
        <v>1.7</v>
      </c>
      <c r="K240" s="36">
        <v>0.56699999999999995</v>
      </c>
      <c r="L240" s="36">
        <v>0.4</v>
      </c>
      <c r="M240" s="36">
        <v>1</v>
      </c>
      <c r="N240" s="36">
        <v>0.44400000000000001</v>
      </c>
      <c r="O240" s="36">
        <v>0.5</v>
      </c>
      <c r="P240" s="36">
        <v>0.7</v>
      </c>
      <c r="Q240" s="36">
        <v>0.75</v>
      </c>
      <c r="R240" s="36">
        <v>0.7</v>
      </c>
      <c r="S240" s="36">
        <v>0.4</v>
      </c>
      <c r="T240" s="36">
        <v>0.4</v>
      </c>
      <c r="U240" s="36">
        <v>1</v>
      </c>
      <c r="V240" s="36">
        <v>0.1</v>
      </c>
      <c r="W240" s="36">
        <v>1.4</v>
      </c>
      <c r="X240" s="36">
        <v>1.4</v>
      </c>
      <c r="Y240" s="36">
        <v>0.9</v>
      </c>
      <c r="Z240" s="36">
        <v>0.1</v>
      </c>
      <c r="AA240" s="36">
        <v>0</v>
      </c>
      <c r="AB240" s="36">
        <v>0.3</v>
      </c>
      <c r="AC240" s="36">
        <v>0.8</v>
      </c>
      <c r="AD240" s="36">
        <v>2.8</v>
      </c>
      <c r="AF240" t="str">
        <f t="shared" si="3"/>
        <v>Frank Kaminsky</v>
      </c>
    </row>
    <row r="241" spans="1:32" ht="12.75" x14ac:dyDescent="0.2">
      <c r="A241" s="36">
        <v>240</v>
      </c>
      <c r="B241" s="50" t="s">
        <v>552</v>
      </c>
      <c r="C241" s="50" t="s">
        <v>378</v>
      </c>
      <c r="D241" s="36">
        <v>19</v>
      </c>
      <c r="E241" s="50" t="s">
        <v>70</v>
      </c>
      <c r="F241" s="36">
        <v>1</v>
      </c>
      <c r="G241" s="36">
        <v>0</v>
      </c>
      <c r="H241" s="36">
        <v>1</v>
      </c>
      <c r="I241" s="36">
        <v>0</v>
      </c>
      <c r="J241" s="36">
        <v>1</v>
      </c>
      <c r="K241" s="36">
        <v>0</v>
      </c>
      <c r="L241" s="36">
        <v>0</v>
      </c>
      <c r="M241" s="36">
        <v>1</v>
      </c>
      <c r="N241" s="36">
        <v>0</v>
      </c>
      <c r="O241" s="36">
        <v>0</v>
      </c>
      <c r="P241" s="36">
        <v>0</v>
      </c>
      <c r="Q241" s="36"/>
      <c r="R241" s="36">
        <v>0</v>
      </c>
      <c r="S241" s="36">
        <v>0</v>
      </c>
      <c r="T241" s="36">
        <v>0</v>
      </c>
      <c r="U241" s="36"/>
      <c r="V241" s="36">
        <v>0</v>
      </c>
      <c r="W241" s="36">
        <v>1</v>
      </c>
      <c r="X241" s="36">
        <v>1</v>
      </c>
      <c r="Y241" s="36">
        <v>0</v>
      </c>
      <c r="Z241" s="36">
        <v>0</v>
      </c>
      <c r="AA241" s="36">
        <v>0</v>
      </c>
      <c r="AB241" s="36">
        <v>0</v>
      </c>
      <c r="AC241" s="36">
        <v>0</v>
      </c>
      <c r="AD241" s="36">
        <v>0</v>
      </c>
      <c r="AF241" t="str">
        <f t="shared" si="3"/>
        <v>Trevor Keels</v>
      </c>
    </row>
    <row r="242" spans="1:32" ht="12.75" x14ac:dyDescent="0.2">
      <c r="A242" s="36">
        <v>241</v>
      </c>
      <c r="B242" s="50" t="s">
        <v>553</v>
      </c>
      <c r="C242" s="50" t="s">
        <v>378</v>
      </c>
      <c r="D242" s="36">
        <v>26</v>
      </c>
      <c r="E242" s="50" t="s">
        <v>65</v>
      </c>
      <c r="F242" s="36">
        <v>27</v>
      </c>
      <c r="G242" s="36">
        <v>7</v>
      </c>
      <c r="H242" s="36">
        <v>22</v>
      </c>
      <c r="I242" s="36">
        <v>3.1</v>
      </c>
      <c r="J242" s="36">
        <v>6.2</v>
      </c>
      <c r="K242" s="36">
        <v>0.503</v>
      </c>
      <c r="L242" s="36">
        <v>2</v>
      </c>
      <c r="M242" s="36">
        <v>4.0999999999999996</v>
      </c>
      <c r="N242" s="36">
        <v>0.48199999999999998</v>
      </c>
      <c r="O242" s="36">
        <v>1.1000000000000001</v>
      </c>
      <c r="P242" s="36">
        <v>2.1</v>
      </c>
      <c r="Q242" s="36">
        <v>0.54400000000000004</v>
      </c>
      <c r="R242" s="36">
        <v>0.66200000000000003</v>
      </c>
      <c r="S242" s="36">
        <v>0.6</v>
      </c>
      <c r="T242" s="36">
        <v>0.7</v>
      </c>
      <c r="U242" s="36">
        <v>0.94399999999999995</v>
      </c>
      <c r="V242" s="36">
        <v>0.2</v>
      </c>
      <c r="W242" s="36">
        <v>2.2999999999999998</v>
      </c>
      <c r="X242" s="36">
        <v>2.5</v>
      </c>
      <c r="Y242" s="36">
        <v>1.2</v>
      </c>
      <c r="Z242" s="36">
        <v>0.6</v>
      </c>
      <c r="AA242" s="36">
        <v>0.1</v>
      </c>
      <c r="AB242" s="36">
        <v>0.9</v>
      </c>
      <c r="AC242" s="36">
        <v>1.4</v>
      </c>
      <c r="AD242" s="36">
        <v>8.8000000000000007</v>
      </c>
      <c r="AF242" t="str">
        <f t="shared" si="3"/>
        <v>Luke Kennard</v>
      </c>
    </row>
    <row r="243" spans="1:32" ht="12.75" x14ac:dyDescent="0.2">
      <c r="A243" s="36">
        <v>242</v>
      </c>
      <c r="B243" s="50" t="s">
        <v>554</v>
      </c>
      <c r="C243" s="50" t="s">
        <v>376</v>
      </c>
      <c r="D243" s="36">
        <v>21</v>
      </c>
      <c r="E243" s="50" t="s">
        <v>24</v>
      </c>
      <c r="F243" s="36">
        <v>37</v>
      </c>
      <c r="G243" s="36">
        <v>6</v>
      </c>
      <c r="H243" s="36">
        <v>18.8</v>
      </c>
      <c r="I243" s="36">
        <v>2.9</v>
      </c>
      <c r="J243" s="36">
        <v>4</v>
      </c>
      <c r="K243" s="36">
        <v>0.72799999999999998</v>
      </c>
      <c r="L243" s="36">
        <v>0</v>
      </c>
      <c r="M243" s="36">
        <v>0</v>
      </c>
      <c r="N243" s="36"/>
      <c r="O243" s="36">
        <v>2.9</v>
      </c>
      <c r="P243" s="36">
        <v>4</v>
      </c>
      <c r="Q243" s="36">
        <v>0.72799999999999998</v>
      </c>
      <c r="R243" s="36">
        <v>0.72799999999999998</v>
      </c>
      <c r="S243" s="36">
        <v>1.1000000000000001</v>
      </c>
      <c r="T243" s="36">
        <v>1.9</v>
      </c>
      <c r="U243" s="36">
        <v>0.55700000000000005</v>
      </c>
      <c r="V243" s="36">
        <v>2.4</v>
      </c>
      <c r="W243" s="36">
        <v>4.0999999999999996</v>
      </c>
      <c r="X243" s="36">
        <v>6.5</v>
      </c>
      <c r="Y243" s="36">
        <v>0.6</v>
      </c>
      <c r="Z243" s="36">
        <v>0.3</v>
      </c>
      <c r="AA243" s="36">
        <v>1.8</v>
      </c>
      <c r="AB243" s="36">
        <v>0.7</v>
      </c>
      <c r="AC243" s="36">
        <v>2.2999999999999998</v>
      </c>
      <c r="AD243" s="36">
        <v>6.8</v>
      </c>
      <c r="AF243" t="str">
        <f t="shared" si="3"/>
        <v>Walker Kessler</v>
      </c>
    </row>
    <row r="244" spans="1:32" ht="12.75" x14ac:dyDescent="0.2">
      <c r="A244" s="36">
        <v>243</v>
      </c>
      <c r="B244" s="50" t="s">
        <v>555</v>
      </c>
      <c r="C244" s="50" t="s">
        <v>387</v>
      </c>
      <c r="D244" s="36">
        <v>25</v>
      </c>
      <c r="E244" s="50" t="s">
        <v>87</v>
      </c>
      <c r="F244" s="36">
        <v>3</v>
      </c>
      <c r="G244" s="36">
        <v>0</v>
      </c>
      <c r="H244" s="36">
        <v>3</v>
      </c>
      <c r="I244" s="36">
        <v>0.3</v>
      </c>
      <c r="J244" s="36">
        <v>0.3</v>
      </c>
      <c r="K244" s="36">
        <v>1</v>
      </c>
      <c r="L244" s="36">
        <v>0</v>
      </c>
      <c r="M244" s="36">
        <v>0</v>
      </c>
      <c r="N244" s="36"/>
      <c r="O244" s="36">
        <v>0.3</v>
      </c>
      <c r="P244" s="36">
        <v>0.3</v>
      </c>
      <c r="Q244" s="36">
        <v>1</v>
      </c>
      <c r="R244" s="36">
        <v>1</v>
      </c>
      <c r="S244" s="36">
        <v>0.7</v>
      </c>
      <c r="T244" s="36">
        <v>0.7</v>
      </c>
      <c r="U244" s="36">
        <v>1</v>
      </c>
      <c r="V244" s="36">
        <v>0</v>
      </c>
      <c r="W244" s="36">
        <v>0.3</v>
      </c>
      <c r="X244" s="36">
        <v>0.3</v>
      </c>
      <c r="Y244" s="36">
        <v>0</v>
      </c>
      <c r="Z244" s="36">
        <v>0</v>
      </c>
      <c r="AA244" s="36">
        <v>0</v>
      </c>
      <c r="AB244" s="36">
        <v>0</v>
      </c>
      <c r="AC244" s="36">
        <v>0</v>
      </c>
      <c r="AD244" s="36">
        <v>1.3</v>
      </c>
      <c r="AF244" t="str">
        <f t="shared" si="3"/>
        <v>Braxton Key</v>
      </c>
    </row>
    <row r="245" spans="1:32" ht="12.75" x14ac:dyDescent="0.2">
      <c r="A245" s="36">
        <v>244</v>
      </c>
      <c r="B245" s="50" t="s">
        <v>1061</v>
      </c>
      <c r="C245" s="50" t="s">
        <v>387</v>
      </c>
      <c r="D245" s="36">
        <v>23</v>
      </c>
      <c r="E245" s="50" t="s">
        <v>93</v>
      </c>
      <c r="F245" s="36">
        <v>31</v>
      </c>
      <c r="G245" s="36">
        <v>19</v>
      </c>
      <c r="H245" s="36">
        <v>28</v>
      </c>
      <c r="I245" s="36">
        <v>3.4</v>
      </c>
      <c r="J245" s="36">
        <v>6.9</v>
      </c>
      <c r="K245" s="36">
        <v>0.48799999999999999</v>
      </c>
      <c r="L245" s="36">
        <v>1.7</v>
      </c>
      <c r="M245" s="36">
        <v>4.3</v>
      </c>
      <c r="N245" s="36">
        <v>0.40899999999999997</v>
      </c>
      <c r="O245" s="36">
        <v>1.6</v>
      </c>
      <c r="P245" s="36">
        <v>2.7</v>
      </c>
      <c r="Q245" s="36">
        <v>0.61399999999999999</v>
      </c>
      <c r="R245" s="36">
        <v>0.61399999999999999</v>
      </c>
      <c r="S245" s="36">
        <v>1</v>
      </c>
      <c r="T245" s="36">
        <v>1.3</v>
      </c>
      <c r="U245" s="36">
        <v>0.8</v>
      </c>
      <c r="V245" s="36">
        <v>0.5</v>
      </c>
      <c r="W245" s="36">
        <v>2.1</v>
      </c>
      <c r="X245" s="36">
        <v>2.6</v>
      </c>
      <c r="Y245" s="36">
        <v>1.4</v>
      </c>
      <c r="Z245" s="36">
        <v>0.6</v>
      </c>
      <c r="AA245" s="36">
        <v>0.1</v>
      </c>
      <c r="AB245" s="36">
        <v>0.7</v>
      </c>
      <c r="AC245" s="36">
        <v>1.4</v>
      </c>
      <c r="AD245" s="36">
        <v>9.5</v>
      </c>
      <c r="AF245" t="str">
        <f t="shared" si="3"/>
        <v>Corey Kispert</v>
      </c>
    </row>
    <row r="246" spans="1:32" ht="12.75" x14ac:dyDescent="0.2">
      <c r="A246" s="36">
        <v>245</v>
      </c>
      <c r="B246" s="50" t="s">
        <v>556</v>
      </c>
      <c r="C246" s="50" t="s">
        <v>376</v>
      </c>
      <c r="D246" s="36">
        <v>31</v>
      </c>
      <c r="E246" s="50" t="s">
        <v>96</v>
      </c>
      <c r="F246" s="36">
        <v>22</v>
      </c>
      <c r="G246" s="36">
        <v>0</v>
      </c>
      <c r="H246" s="36">
        <v>25.6</v>
      </c>
      <c r="I246" s="36">
        <v>2.2999999999999998</v>
      </c>
      <c r="J246" s="36">
        <v>4.7</v>
      </c>
      <c r="K246" s="36">
        <v>0.49</v>
      </c>
      <c r="L246" s="36">
        <v>1.1000000000000001</v>
      </c>
      <c r="M246" s="36">
        <v>3</v>
      </c>
      <c r="N246" s="36">
        <v>0.36899999999999999</v>
      </c>
      <c r="O246" s="36">
        <v>1.2</v>
      </c>
      <c r="P246" s="36">
        <v>1.8</v>
      </c>
      <c r="Q246" s="36">
        <v>0.69199999999999995</v>
      </c>
      <c r="R246" s="36">
        <v>0.60599999999999998</v>
      </c>
      <c r="S246" s="36">
        <v>0.5</v>
      </c>
      <c r="T246" s="36">
        <v>0.6</v>
      </c>
      <c r="U246" s="36">
        <v>0.78600000000000003</v>
      </c>
      <c r="V246" s="36">
        <v>0.9</v>
      </c>
      <c r="W246" s="36">
        <v>2.7</v>
      </c>
      <c r="X246" s="36">
        <v>3.5</v>
      </c>
      <c r="Y246" s="36">
        <v>1</v>
      </c>
      <c r="Z246" s="36">
        <v>0.3</v>
      </c>
      <c r="AA246" s="36">
        <v>1</v>
      </c>
      <c r="AB246" s="36">
        <v>0.6</v>
      </c>
      <c r="AC246" s="36">
        <v>2.2000000000000002</v>
      </c>
      <c r="AD246" s="36">
        <v>6.2</v>
      </c>
      <c r="AF246" t="str">
        <f t="shared" si="3"/>
        <v>Maxi Kleber</v>
      </c>
    </row>
    <row r="247" spans="1:32" ht="12.75" x14ac:dyDescent="0.2">
      <c r="A247" s="36">
        <v>246</v>
      </c>
      <c r="B247" s="50" t="s">
        <v>557</v>
      </c>
      <c r="C247" s="50" t="s">
        <v>374</v>
      </c>
      <c r="D247" s="36">
        <v>25</v>
      </c>
      <c r="E247" s="50" t="s">
        <v>11</v>
      </c>
      <c r="F247" s="36">
        <v>18</v>
      </c>
      <c r="G247" s="36">
        <v>0</v>
      </c>
      <c r="H247" s="36">
        <v>5.8</v>
      </c>
      <c r="I247" s="36">
        <v>0.9</v>
      </c>
      <c r="J247" s="36">
        <v>1.4</v>
      </c>
      <c r="K247" s="36">
        <v>0.68</v>
      </c>
      <c r="L247" s="36">
        <v>0.1</v>
      </c>
      <c r="M247" s="36">
        <v>0.3</v>
      </c>
      <c r="N247" s="36">
        <v>0.4</v>
      </c>
      <c r="O247" s="36">
        <v>0.8</v>
      </c>
      <c r="P247" s="36">
        <v>1.1000000000000001</v>
      </c>
      <c r="Q247" s="36">
        <v>0.75</v>
      </c>
      <c r="R247" s="36">
        <v>0.72</v>
      </c>
      <c r="S247" s="36">
        <v>0.8</v>
      </c>
      <c r="T247" s="36">
        <v>1.2</v>
      </c>
      <c r="U247" s="36">
        <v>0.66700000000000004</v>
      </c>
      <c r="V247" s="36">
        <v>0.5</v>
      </c>
      <c r="W247" s="36">
        <v>0.8</v>
      </c>
      <c r="X247" s="36">
        <v>1.3</v>
      </c>
      <c r="Y247" s="36">
        <v>0.3</v>
      </c>
      <c r="Z247" s="36">
        <v>0.2</v>
      </c>
      <c r="AA247" s="36">
        <v>0.1</v>
      </c>
      <c r="AB247" s="36">
        <v>0.5</v>
      </c>
      <c r="AC247" s="36">
        <v>0.8</v>
      </c>
      <c r="AD247" s="36">
        <v>2.8</v>
      </c>
      <c r="AF247" t="str">
        <f t="shared" si="3"/>
        <v>Nathan Knight</v>
      </c>
    </row>
    <row r="248" spans="1:32" ht="12.75" x14ac:dyDescent="0.2">
      <c r="A248" s="36">
        <v>247</v>
      </c>
      <c r="B248" s="50" t="s">
        <v>558</v>
      </c>
      <c r="C248" s="50" t="s">
        <v>387</v>
      </c>
      <c r="D248" s="36">
        <v>23</v>
      </c>
      <c r="E248" s="50" t="s">
        <v>87</v>
      </c>
      <c r="F248" s="36">
        <v>32</v>
      </c>
      <c r="G248" s="36">
        <v>0</v>
      </c>
      <c r="H248" s="36">
        <v>13.9</v>
      </c>
      <c r="I248" s="36">
        <v>1.9</v>
      </c>
      <c r="J248" s="36">
        <v>4.3</v>
      </c>
      <c r="K248" s="36">
        <v>0.44900000000000001</v>
      </c>
      <c r="L248" s="36">
        <v>1</v>
      </c>
      <c r="M248" s="36">
        <v>2.8</v>
      </c>
      <c r="N248" s="36">
        <v>0.35599999999999998</v>
      </c>
      <c r="O248" s="36">
        <v>0.9</v>
      </c>
      <c r="P248" s="36">
        <v>1.5</v>
      </c>
      <c r="Q248" s="36">
        <v>0.625</v>
      </c>
      <c r="R248" s="36">
        <v>0.56499999999999995</v>
      </c>
      <c r="S248" s="36">
        <v>0.7</v>
      </c>
      <c r="T248" s="36">
        <v>0.8</v>
      </c>
      <c r="U248" s="36">
        <v>0.81499999999999995</v>
      </c>
      <c r="V248" s="36">
        <v>0.4</v>
      </c>
      <c r="W248" s="36">
        <v>2</v>
      </c>
      <c r="X248" s="36">
        <v>2.4</v>
      </c>
      <c r="Y248" s="36">
        <v>0.4</v>
      </c>
      <c r="Z248" s="36">
        <v>0.4</v>
      </c>
      <c r="AA248" s="36">
        <v>0.3</v>
      </c>
      <c r="AB248" s="36">
        <v>0.7</v>
      </c>
      <c r="AC248" s="36">
        <v>1.7</v>
      </c>
      <c r="AD248" s="36">
        <v>5.6</v>
      </c>
      <c r="AF248" t="str">
        <f t="shared" si="3"/>
        <v>Kevin Knox</v>
      </c>
    </row>
    <row r="249" spans="1:32" ht="12.75" x14ac:dyDescent="0.2">
      <c r="A249" s="36">
        <v>248</v>
      </c>
      <c r="B249" s="50" t="s">
        <v>559</v>
      </c>
      <c r="C249" s="50" t="s">
        <v>376</v>
      </c>
      <c r="D249" s="36">
        <v>22</v>
      </c>
      <c r="E249" s="50" t="s">
        <v>95</v>
      </c>
      <c r="F249" s="36">
        <v>35</v>
      </c>
      <c r="G249" s="36">
        <v>19</v>
      </c>
      <c r="H249" s="36">
        <v>16.100000000000001</v>
      </c>
      <c r="I249" s="36">
        <v>1.4</v>
      </c>
      <c r="J249" s="36">
        <v>2.9</v>
      </c>
      <c r="K249" s="36">
        <v>0.47499999999999998</v>
      </c>
      <c r="L249" s="36">
        <v>0</v>
      </c>
      <c r="M249" s="36">
        <v>0.2</v>
      </c>
      <c r="N249" s="36">
        <v>0.125</v>
      </c>
      <c r="O249" s="36">
        <v>1.3</v>
      </c>
      <c r="P249" s="36">
        <v>2.7</v>
      </c>
      <c r="Q249" s="36">
        <v>0.505</v>
      </c>
      <c r="R249" s="36">
        <v>0.48</v>
      </c>
      <c r="S249" s="36">
        <v>1</v>
      </c>
      <c r="T249" s="36">
        <v>1.5</v>
      </c>
      <c r="U249" s="36">
        <v>0.66700000000000004</v>
      </c>
      <c r="V249" s="36">
        <v>1.6</v>
      </c>
      <c r="W249" s="36">
        <v>1.7</v>
      </c>
      <c r="X249" s="36">
        <v>3.3</v>
      </c>
      <c r="Y249" s="36">
        <v>0.5</v>
      </c>
      <c r="Z249" s="36">
        <v>0.3</v>
      </c>
      <c r="AA249" s="36">
        <v>1.2</v>
      </c>
      <c r="AB249" s="36">
        <v>0.5</v>
      </c>
      <c r="AC249" s="36">
        <v>2.6</v>
      </c>
      <c r="AD249" s="36">
        <v>3.7</v>
      </c>
      <c r="AF249" t="str">
        <f t="shared" si="3"/>
        <v>Christian Koloko</v>
      </c>
    </row>
    <row r="250" spans="1:32" ht="12.75" x14ac:dyDescent="0.2">
      <c r="A250" s="36">
        <v>249</v>
      </c>
      <c r="B250" s="50" t="s">
        <v>560</v>
      </c>
      <c r="C250" s="50" t="s">
        <v>378</v>
      </c>
      <c r="D250" s="36">
        <v>26</v>
      </c>
      <c r="E250" s="50" t="s">
        <v>22</v>
      </c>
      <c r="F250" s="36">
        <v>35</v>
      </c>
      <c r="G250" s="36">
        <v>21</v>
      </c>
      <c r="H250" s="36">
        <v>25.5</v>
      </c>
      <c r="I250" s="36">
        <v>2.8</v>
      </c>
      <c r="J250" s="36">
        <v>6.1</v>
      </c>
      <c r="K250" s="36">
        <v>0.46200000000000002</v>
      </c>
      <c r="L250" s="36">
        <v>1.3</v>
      </c>
      <c r="M250" s="36">
        <v>3.4</v>
      </c>
      <c r="N250" s="36">
        <v>0.36699999999999999</v>
      </c>
      <c r="O250" s="36">
        <v>1.5</v>
      </c>
      <c r="P250" s="36">
        <v>2.6</v>
      </c>
      <c r="Q250" s="36">
        <v>0.58699999999999997</v>
      </c>
      <c r="R250" s="36">
        <v>0.56599999999999995</v>
      </c>
      <c r="S250" s="36">
        <v>0.5</v>
      </c>
      <c r="T250" s="36">
        <v>0.6</v>
      </c>
      <c r="U250" s="36">
        <v>0.85699999999999998</v>
      </c>
      <c r="V250" s="36">
        <v>1.1000000000000001</v>
      </c>
      <c r="W250" s="36">
        <v>4.4000000000000004</v>
      </c>
      <c r="X250" s="36">
        <v>5.5</v>
      </c>
      <c r="Y250" s="36">
        <v>1.6</v>
      </c>
      <c r="Z250" s="36">
        <v>1.2</v>
      </c>
      <c r="AA250" s="36">
        <v>0.3</v>
      </c>
      <c r="AB250" s="36">
        <v>0.6</v>
      </c>
      <c r="AC250" s="36">
        <v>1.6</v>
      </c>
      <c r="AD250" s="36">
        <v>7.4</v>
      </c>
      <c r="AF250" t="str">
        <f t="shared" si="3"/>
        <v>John Konchar</v>
      </c>
    </row>
    <row r="251" spans="1:32" ht="12.75" x14ac:dyDescent="0.2">
      <c r="A251" s="36">
        <v>250</v>
      </c>
      <c r="B251" s="50" t="s">
        <v>561</v>
      </c>
      <c r="C251" s="50" t="s">
        <v>378</v>
      </c>
      <c r="D251" s="36">
        <v>25</v>
      </c>
      <c r="E251" s="50" t="s">
        <v>32</v>
      </c>
      <c r="F251" s="36">
        <v>20</v>
      </c>
      <c r="G251" s="36">
        <v>0</v>
      </c>
      <c r="H251" s="36">
        <v>11.5</v>
      </c>
      <c r="I251" s="36">
        <v>1.4</v>
      </c>
      <c r="J251" s="36">
        <v>3.5</v>
      </c>
      <c r="K251" s="36">
        <v>0.39100000000000001</v>
      </c>
      <c r="L251" s="36">
        <v>0.6</v>
      </c>
      <c r="M251" s="36">
        <v>1.7</v>
      </c>
      <c r="N251" s="36">
        <v>0.32400000000000001</v>
      </c>
      <c r="O251" s="36">
        <v>0.8</v>
      </c>
      <c r="P251" s="36">
        <v>1.8</v>
      </c>
      <c r="Q251" s="36">
        <v>0.45700000000000002</v>
      </c>
      <c r="R251" s="36">
        <v>0.47099999999999997</v>
      </c>
      <c r="S251" s="36">
        <v>0.9</v>
      </c>
      <c r="T251" s="36">
        <v>1.4</v>
      </c>
      <c r="U251" s="36">
        <v>0.66700000000000004</v>
      </c>
      <c r="V251" s="36">
        <v>0.3</v>
      </c>
      <c r="W251" s="36">
        <v>1.2</v>
      </c>
      <c r="X251" s="36">
        <v>1.4</v>
      </c>
      <c r="Y251" s="36">
        <v>0.9</v>
      </c>
      <c r="Z251" s="36">
        <v>0.3</v>
      </c>
      <c r="AA251" s="36">
        <v>0.2</v>
      </c>
      <c r="AB251" s="36">
        <v>0.7</v>
      </c>
      <c r="AC251" s="36">
        <v>0.5</v>
      </c>
      <c r="AD251" s="36">
        <v>4.2</v>
      </c>
      <c r="AF251" t="str">
        <f t="shared" si="3"/>
        <v>Furkan Korkmaz</v>
      </c>
    </row>
    <row r="252" spans="1:32" ht="12.75" x14ac:dyDescent="0.2">
      <c r="A252" s="36">
        <v>251</v>
      </c>
      <c r="B252" s="50" t="s">
        <v>562</v>
      </c>
      <c r="C252" s="50" t="s">
        <v>376</v>
      </c>
      <c r="D252" s="36">
        <v>27</v>
      </c>
      <c r="E252" s="50" t="s">
        <v>33</v>
      </c>
      <c r="F252" s="36">
        <v>32</v>
      </c>
      <c r="G252" s="36">
        <v>0</v>
      </c>
      <c r="H252" s="36">
        <v>12.1</v>
      </c>
      <c r="I252" s="36">
        <v>1.6</v>
      </c>
      <c r="J252" s="36">
        <v>2.4</v>
      </c>
      <c r="K252" s="36">
        <v>0.67500000000000004</v>
      </c>
      <c r="L252" s="36">
        <v>0.1</v>
      </c>
      <c r="M252" s="36">
        <v>0.2</v>
      </c>
      <c r="N252" s="36">
        <v>0.33300000000000002</v>
      </c>
      <c r="O252" s="36">
        <v>1.6</v>
      </c>
      <c r="P252" s="36">
        <v>2.2000000000000002</v>
      </c>
      <c r="Q252" s="36">
        <v>0.70399999999999996</v>
      </c>
      <c r="R252" s="36">
        <v>0.68799999999999994</v>
      </c>
      <c r="S252" s="36">
        <v>0.5</v>
      </c>
      <c r="T252" s="36">
        <v>0.6</v>
      </c>
      <c r="U252" s="36">
        <v>0.83299999999999996</v>
      </c>
      <c r="V252" s="36">
        <v>1.3</v>
      </c>
      <c r="W252" s="36">
        <v>1.9</v>
      </c>
      <c r="X252" s="36">
        <v>3.2</v>
      </c>
      <c r="Y252" s="36">
        <v>0.7</v>
      </c>
      <c r="Z252" s="36">
        <v>0.2</v>
      </c>
      <c r="AA252" s="36">
        <v>0.8</v>
      </c>
      <c r="AB252" s="36">
        <v>0.4</v>
      </c>
      <c r="AC252" s="36">
        <v>1.3</v>
      </c>
      <c r="AD252" s="36">
        <v>3.8</v>
      </c>
      <c r="AF252" t="str">
        <f t="shared" si="3"/>
        <v>Luke Kornet</v>
      </c>
    </row>
    <row r="253" spans="1:32" ht="12.75" x14ac:dyDescent="0.2">
      <c r="A253" s="36">
        <v>252</v>
      </c>
      <c r="B253" s="50" t="s">
        <v>563</v>
      </c>
      <c r="C253" s="50" t="s">
        <v>383</v>
      </c>
      <c r="D253" s="36">
        <v>22</v>
      </c>
      <c r="E253" s="50" t="s">
        <v>19</v>
      </c>
      <c r="F253" s="36">
        <v>16</v>
      </c>
      <c r="G253" s="36">
        <v>0</v>
      </c>
      <c r="H253" s="36">
        <v>6.6</v>
      </c>
      <c r="I253" s="36">
        <v>0.6</v>
      </c>
      <c r="J253" s="36">
        <v>1.6</v>
      </c>
      <c r="K253" s="36">
        <v>0.38500000000000001</v>
      </c>
      <c r="L253" s="36">
        <v>0.3</v>
      </c>
      <c r="M253" s="36">
        <v>1.1000000000000001</v>
      </c>
      <c r="N253" s="36">
        <v>0.29399999999999998</v>
      </c>
      <c r="O253" s="36">
        <v>0.3</v>
      </c>
      <c r="P253" s="36">
        <v>0.6</v>
      </c>
      <c r="Q253" s="36">
        <v>0.55600000000000005</v>
      </c>
      <c r="R253" s="36">
        <v>0.48099999999999998</v>
      </c>
      <c r="S253" s="36">
        <v>0.1</v>
      </c>
      <c r="T253" s="36">
        <v>0.1</v>
      </c>
      <c r="U253" s="36">
        <v>0.5</v>
      </c>
      <c r="V253" s="36">
        <v>0.1</v>
      </c>
      <c r="W253" s="36">
        <v>0.6</v>
      </c>
      <c r="X253" s="36">
        <v>0.7</v>
      </c>
      <c r="Y253" s="36">
        <v>0.6</v>
      </c>
      <c r="Z253" s="36">
        <v>0.1</v>
      </c>
      <c r="AA253" s="36">
        <v>0.1</v>
      </c>
      <c r="AB253" s="36">
        <v>0.2</v>
      </c>
      <c r="AC253" s="36">
        <v>0.6</v>
      </c>
      <c r="AD253" s="36">
        <v>1.6</v>
      </c>
      <c r="AF253" t="str">
        <f t="shared" si="3"/>
        <v>Vit Krejci</v>
      </c>
    </row>
    <row r="254" spans="1:32" ht="12.75" x14ac:dyDescent="0.2">
      <c r="A254" s="36">
        <v>253</v>
      </c>
      <c r="B254" s="50" t="s">
        <v>564</v>
      </c>
      <c r="C254" s="50" t="s">
        <v>374</v>
      </c>
      <c r="D254" s="36">
        <v>20</v>
      </c>
      <c r="E254" s="50" t="s">
        <v>34</v>
      </c>
      <c r="F254" s="36">
        <v>33</v>
      </c>
      <c r="G254" s="36">
        <v>4</v>
      </c>
      <c r="H254" s="36">
        <v>18.600000000000001</v>
      </c>
      <c r="I254" s="36">
        <v>2.8</v>
      </c>
      <c r="J254" s="36">
        <v>6</v>
      </c>
      <c r="K254" s="36">
        <v>0.47199999999999998</v>
      </c>
      <c r="L254" s="36">
        <v>0.5</v>
      </c>
      <c r="M254" s="36">
        <v>1.9</v>
      </c>
      <c r="N254" s="36">
        <v>0.25800000000000001</v>
      </c>
      <c r="O254" s="36">
        <v>2.4</v>
      </c>
      <c r="P254" s="36">
        <v>4.2</v>
      </c>
      <c r="Q254" s="36">
        <v>0.56899999999999995</v>
      </c>
      <c r="R254" s="36">
        <v>0.51300000000000001</v>
      </c>
      <c r="S254" s="36">
        <v>1.4</v>
      </c>
      <c r="T254" s="36">
        <v>2</v>
      </c>
      <c r="U254" s="36">
        <v>0.67200000000000004</v>
      </c>
      <c r="V254" s="36">
        <v>1</v>
      </c>
      <c r="W254" s="36">
        <v>2.2000000000000002</v>
      </c>
      <c r="X254" s="36">
        <v>3.2</v>
      </c>
      <c r="Y254" s="36">
        <v>1.7</v>
      </c>
      <c r="Z254" s="36">
        <v>0.5</v>
      </c>
      <c r="AA254" s="36">
        <v>0.5</v>
      </c>
      <c r="AB254" s="36">
        <v>1.5</v>
      </c>
      <c r="AC254" s="36">
        <v>2.2999999999999998</v>
      </c>
      <c r="AD254" s="36">
        <v>7.5</v>
      </c>
      <c r="AF254" t="str">
        <f t="shared" si="3"/>
        <v>Jonathan Kuminga</v>
      </c>
    </row>
    <row r="255" spans="1:32" ht="12.75" x14ac:dyDescent="0.2">
      <c r="A255" s="36">
        <v>254</v>
      </c>
      <c r="B255" s="50" t="s">
        <v>565</v>
      </c>
      <c r="C255" s="50" t="s">
        <v>374</v>
      </c>
      <c r="D255" s="36">
        <v>27</v>
      </c>
      <c r="E255" s="50" t="s">
        <v>93</v>
      </c>
      <c r="F255" s="36">
        <v>38</v>
      </c>
      <c r="G255" s="36">
        <v>38</v>
      </c>
      <c r="H255" s="36">
        <v>35.200000000000003</v>
      </c>
      <c r="I255" s="36">
        <v>8.1999999999999993</v>
      </c>
      <c r="J255" s="36">
        <v>17.899999999999999</v>
      </c>
      <c r="K255" s="36">
        <v>0.46</v>
      </c>
      <c r="L255" s="36">
        <v>2.4</v>
      </c>
      <c r="M255" s="36">
        <v>7.3</v>
      </c>
      <c r="N255" s="36">
        <v>0.33600000000000002</v>
      </c>
      <c r="O255" s="36">
        <v>5.8</v>
      </c>
      <c r="P255" s="36">
        <v>10.6</v>
      </c>
      <c r="Q255" s="36">
        <v>0.54600000000000004</v>
      </c>
      <c r="R255" s="36">
        <v>0.52900000000000003</v>
      </c>
      <c r="S255" s="36">
        <v>2.4</v>
      </c>
      <c r="T255" s="36">
        <v>3.4</v>
      </c>
      <c r="U255" s="36">
        <v>0.69499999999999995</v>
      </c>
      <c r="V255" s="36">
        <v>0.9</v>
      </c>
      <c r="W255" s="36">
        <v>6.6</v>
      </c>
      <c r="X255" s="36">
        <v>7.5</v>
      </c>
      <c r="Y255" s="36">
        <v>3.8</v>
      </c>
      <c r="Z255" s="36">
        <v>0.5</v>
      </c>
      <c r="AA255" s="36">
        <v>0.4</v>
      </c>
      <c r="AB255" s="36">
        <v>2.8</v>
      </c>
      <c r="AC255" s="36">
        <v>2.4</v>
      </c>
      <c r="AD255" s="36">
        <v>21.3</v>
      </c>
      <c r="AF255" t="str">
        <f t="shared" si="3"/>
        <v>Kyle Kuzma</v>
      </c>
    </row>
    <row r="256" spans="1:32" ht="12.75" x14ac:dyDescent="0.2">
      <c r="A256" s="36">
        <v>255</v>
      </c>
      <c r="B256" s="50" t="s">
        <v>759</v>
      </c>
      <c r="C256" s="50" t="s">
        <v>387</v>
      </c>
      <c r="D256" s="36">
        <v>25</v>
      </c>
      <c r="E256" s="50" t="s">
        <v>34</v>
      </c>
      <c r="F256" s="36">
        <v>31</v>
      </c>
      <c r="G256" s="36">
        <v>3</v>
      </c>
      <c r="H256" s="36">
        <v>19.3</v>
      </c>
      <c r="I256" s="36">
        <v>2.5</v>
      </c>
      <c r="J256" s="36">
        <v>4.8</v>
      </c>
      <c r="K256" s="36">
        <v>0.51</v>
      </c>
      <c r="L256" s="36">
        <v>1.3</v>
      </c>
      <c r="M256" s="36">
        <v>3.2</v>
      </c>
      <c r="N256" s="36">
        <v>0.39400000000000002</v>
      </c>
      <c r="O256" s="36">
        <v>1.2</v>
      </c>
      <c r="P256" s="36">
        <v>1.6</v>
      </c>
      <c r="Q256" s="36">
        <v>0.74</v>
      </c>
      <c r="R256" s="36">
        <v>0.64100000000000001</v>
      </c>
      <c r="S256" s="36">
        <v>0.5</v>
      </c>
      <c r="T256" s="36">
        <v>0.6</v>
      </c>
      <c r="U256" s="36">
        <v>0.7</v>
      </c>
      <c r="V256" s="36">
        <v>0.7</v>
      </c>
      <c r="W256" s="36">
        <v>2.4</v>
      </c>
      <c r="X256" s="36">
        <v>3.2</v>
      </c>
      <c r="Y256" s="36">
        <v>1.6</v>
      </c>
      <c r="Z256" s="36">
        <v>0.6</v>
      </c>
      <c r="AA256" s="36">
        <v>0.3</v>
      </c>
      <c r="AB256" s="36">
        <v>1</v>
      </c>
      <c r="AC256" s="36">
        <v>2.2000000000000002</v>
      </c>
      <c r="AD256" s="36">
        <v>6.6</v>
      </c>
      <c r="AF256" t="str">
        <f t="shared" si="3"/>
        <v>Anthony Lamb</v>
      </c>
    </row>
    <row r="257" spans="1:32" ht="12.75" x14ac:dyDescent="0.2">
      <c r="A257" s="36">
        <v>256</v>
      </c>
      <c r="B257" s="50" t="s">
        <v>566</v>
      </c>
      <c r="C257" s="50" t="s">
        <v>376</v>
      </c>
      <c r="D257" s="36">
        <v>27</v>
      </c>
      <c r="E257" s="50" t="s">
        <v>64</v>
      </c>
      <c r="F257" s="36">
        <v>32</v>
      </c>
      <c r="G257" s="36">
        <v>2</v>
      </c>
      <c r="H257" s="36">
        <v>14.2</v>
      </c>
      <c r="I257" s="36">
        <v>2.2999999999999998</v>
      </c>
      <c r="J257" s="36">
        <v>4.5999999999999996</v>
      </c>
      <c r="K257" s="36">
        <v>0.51400000000000001</v>
      </c>
      <c r="L257" s="36">
        <v>0.3</v>
      </c>
      <c r="M257" s="36">
        <v>1.4</v>
      </c>
      <c r="N257" s="36">
        <v>0.20499999999999999</v>
      </c>
      <c r="O257" s="36">
        <v>2.1</v>
      </c>
      <c r="P257" s="36">
        <v>3.2</v>
      </c>
      <c r="Q257" s="36">
        <v>0.64700000000000002</v>
      </c>
      <c r="R257" s="36">
        <v>0.54500000000000004</v>
      </c>
      <c r="S257" s="36">
        <v>1.5</v>
      </c>
      <c r="T257" s="36">
        <v>1.9</v>
      </c>
      <c r="U257" s="36">
        <v>0.81699999999999995</v>
      </c>
      <c r="V257" s="36">
        <v>1.6</v>
      </c>
      <c r="W257" s="36">
        <v>2.2999999999999998</v>
      </c>
      <c r="X257" s="36">
        <v>3.9</v>
      </c>
      <c r="Y257" s="36">
        <v>0.8</v>
      </c>
      <c r="Z257" s="36">
        <v>0.2</v>
      </c>
      <c r="AA257" s="36">
        <v>0.6</v>
      </c>
      <c r="AB257" s="36">
        <v>0.8</v>
      </c>
      <c r="AC257" s="36">
        <v>1.8</v>
      </c>
      <c r="AD257" s="36">
        <v>6.5</v>
      </c>
      <c r="AF257" t="str">
        <f t="shared" si="3"/>
        <v>Jock Landale</v>
      </c>
    </row>
    <row r="258" spans="1:32" ht="12.75" x14ac:dyDescent="0.2">
      <c r="A258" s="36">
        <v>257</v>
      </c>
      <c r="B258" s="50" t="s">
        <v>567</v>
      </c>
      <c r="C258" s="50" t="s">
        <v>378</v>
      </c>
      <c r="D258" s="36">
        <v>23</v>
      </c>
      <c r="E258" s="50" t="s">
        <v>10</v>
      </c>
      <c r="F258" s="36">
        <v>23</v>
      </c>
      <c r="G258" s="36">
        <v>10</v>
      </c>
      <c r="H258" s="36">
        <v>19</v>
      </c>
      <c r="I258" s="36">
        <v>2.7</v>
      </c>
      <c r="J258" s="36">
        <v>5.5</v>
      </c>
      <c r="K258" s="36">
        <v>0.48799999999999999</v>
      </c>
      <c r="L258" s="36">
        <v>0.3</v>
      </c>
      <c r="M258" s="36">
        <v>1.3</v>
      </c>
      <c r="N258" s="36">
        <v>0.25800000000000001</v>
      </c>
      <c r="O258" s="36">
        <v>2.2999999999999998</v>
      </c>
      <c r="P258" s="36">
        <v>4.2</v>
      </c>
      <c r="Q258" s="36">
        <v>0.56299999999999994</v>
      </c>
      <c r="R258" s="36">
        <v>0.52</v>
      </c>
      <c r="S258" s="36">
        <v>0.8</v>
      </c>
      <c r="T258" s="36">
        <v>1.2</v>
      </c>
      <c r="U258" s="36">
        <v>0.70399999999999996</v>
      </c>
      <c r="V258" s="36">
        <v>1.5</v>
      </c>
      <c r="W258" s="36">
        <v>1.1000000000000001</v>
      </c>
      <c r="X258" s="36">
        <v>2.6</v>
      </c>
      <c r="Y258" s="36">
        <v>1</v>
      </c>
      <c r="Z258" s="36">
        <v>0.7</v>
      </c>
      <c r="AA258" s="36">
        <v>0.3</v>
      </c>
      <c r="AB258" s="36">
        <v>0.8</v>
      </c>
      <c r="AC258" s="36">
        <v>1.7</v>
      </c>
      <c r="AD258" s="36">
        <v>6.6</v>
      </c>
      <c r="AF258" t="str">
        <f t="shared" si="3"/>
        <v>Romeo Langford</v>
      </c>
    </row>
    <row r="259" spans="1:32" ht="12.75" x14ac:dyDescent="0.2">
      <c r="A259" s="36">
        <v>258</v>
      </c>
      <c r="B259" s="50" t="s">
        <v>568</v>
      </c>
      <c r="C259" s="50" t="s">
        <v>374</v>
      </c>
      <c r="D259" s="36">
        <v>21</v>
      </c>
      <c r="E259" s="50" t="s">
        <v>22</v>
      </c>
      <c r="F259" s="36">
        <v>23</v>
      </c>
      <c r="G259" s="36">
        <v>0</v>
      </c>
      <c r="H259" s="36">
        <v>14.4</v>
      </c>
      <c r="I259" s="36">
        <v>1.3</v>
      </c>
      <c r="J259" s="36">
        <v>3.2</v>
      </c>
      <c r="K259" s="36">
        <v>0.41099999999999998</v>
      </c>
      <c r="L259" s="36">
        <v>0.8</v>
      </c>
      <c r="M259" s="36">
        <v>2.2000000000000002</v>
      </c>
      <c r="N259" s="36">
        <v>0.373</v>
      </c>
      <c r="O259" s="36">
        <v>0.5</v>
      </c>
      <c r="P259" s="36">
        <v>1</v>
      </c>
      <c r="Q259" s="36">
        <v>0.5</v>
      </c>
      <c r="R259" s="36">
        <v>0.54100000000000004</v>
      </c>
      <c r="S259" s="36">
        <v>0.3</v>
      </c>
      <c r="T259" s="36">
        <v>0.3</v>
      </c>
      <c r="U259" s="36">
        <v>0.85699999999999998</v>
      </c>
      <c r="V259" s="36">
        <v>0.7</v>
      </c>
      <c r="W259" s="36">
        <v>1.7</v>
      </c>
      <c r="X259" s="36">
        <v>2.2999999999999998</v>
      </c>
      <c r="Y259" s="36">
        <v>0.8</v>
      </c>
      <c r="Z259" s="36">
        <v>0.4</v>
      </c>
      <c r="AA259" s="36">
        <v>0.1</v>
      </c>
      <c r="AB259" s="36">
        <v>0.7</v>
      </c>
      <c r="AC259" s="36">
        <v>1.7</v>
      </c>
      <c r="AD259" s="36">
        <v>3.7</v>
      </c>
      <c r="AF259" t="str">
        <f t="shared" ref="AF259:AF322" si="4">IF(B259="Luka Dončić","Luka Doncic",IF(B259="Wendell Carter Jr.","Wendell Carter",IF(B259="Vlatko Čančar","Vlatko Cancar",IF(B259="Troy Brown Jr.","Troy Brown",IF(B259="Bojan Bogdanović","Bojan Bogdanovic",IF(B259="Nic Claxton","Nic Claxton",IF(B259="Kristaps Porziņģis","Kristaps Porzingis",IF(B259="Kelly Oubre Jr.","Kelly Oubre Jr",IF(B259="P.J. Washington","P.J Washington",IF(B259="P.J. Tucker","P.J Tucker",IF(B259="Jabari Smith Jr.","Jabari Smith",IF(B259="Alperen Şengün","Alperen Sengun",IF(B259="Nikola Vučević","Nikola Vucevic",IF(B259="Jusuf Nurkić","Jusuf Nurkic",IF(B259="Nikola Jokić","Nikola Jokic",IF(B259="Lonnie Walker IV","Lonnie Walker",IF(B259="Trey Murphy III","Trey Murphy",IF(B259="Jonas Valančiūnas","Jonas Valanciunas",IF(B259="Dennis Schröder","Dennis Schroder",IF(B259="Bogdan Bogdanović","Bogdan Bogdanovic",B259))))))))))))))))))))</f>
        <v>Jake LaRavia</v>
      </c>
    </row>
    <row r="260" spans="1:32" ht="12.75" x14ac:dyDescent="0.2">
      <c r="A260" s="36">
        <v>259</v>
      </c>
      <c r="B260" s="50" t="s">
        <v>569</v>
      </c>
      <c r="C260" s="50" t="s">
        <v>378</v>
      </c>
      <c r="D260" s="36">
        <v>27</v>
      </c>
      <c r="E260" s="50" t="s">
        <v>23</v>
      </c>
      <c r="F260" s="36">
        <v>34</v>
      </c>
      <c r="G260" s="36">
        <v>33</v>
      </c>
      <c r="H260" s="36">
        <v>35.1</v>
      </c>
      <c r="I260" s="36">
        <v>8</v>
      </c>
      <c r="J260" s="36">
        <v>17.600000000000001</v>
      </c>
      <c r="K260" s="36">
        <v>0.45700000000000002</v>
      </c>
      <c r="L260" s="36">
        <v>2.8</v>
      </c>
      <c r="M260" s="36">
        <v>7.3</v>
      </c>
      <c r="N260" s="36">
        <v>0.378</v>
      </c>
      <c r="O260" s="36">
        <v>5.3</v>
      </c>
      <c r="P260" s="36">
        <v>10.3</v>
      </c>
      <c r="Q260" s="36">
        <v>0.51300000000000001</v>
      </c>
      <c r="R260" s="36">
        <v>0.53500000000000003</v>
      </c>
      <c r="S260" s="36">
        <v>3.6</v>
      </c>
      <c r="T260" s="36">
        <v>4.3</v>
      </c>
      <c r="U260" s="36">
        <v>0.83699999999999997</v>
      </c>
      <c r="V260" s="36">
        <v>0.5</v>
      </c>
      <c r="W260" s="36">
        <v>3.8</v>
      </c>
      <c r="X260" s="36">
        <v>4.3</v>
      </c>
      <c r="Y260" s="36">
        <v>4.3</v>
      </c>
      <c r="Z260" s="36">
        <v>1</v>
      </c>
      <c r="AA260" s="36">
        <v>0.1</v>
      </c>
      <c r="AB260" s="36">
        <v>2.4</v>
      </c>
      <c r="AC260" s="36">
        <v>2.2999999999999998</v>
      </c>
      <c r="AD260" s="36">
        <v>22.4</v>
      </c>
      <c r="AF260" t="str">
        <f t="shared" si="4"/>
        <v>Zach LaVine</v>
      </c>
    </row>
    <row r="261" spans="1:32" ht="12.75" x14ac:dyDescent="0.2">
      <c r="A261" s="36">
        <v>260</v>
      </c>
      <c r="B261" s="50" t="s">
        <v>1620</v>
      </c>
      <c r="C261" s="50" t="s">
        <v>378</v>
      </c>
      <c r="D261" s="36">
        <v>22</v>
      </c>
      <c r="E261" s="50" t="s">
        <v>1671</v>
      </c>
      <c r="F261" s="36">
        <v>2</v>
      </c>
      <c r="G261" s="36">
        <v>0</v>
      </c>
      <c r="H261" s="36">
        <v>1.5</v>
      </c>
      <c r="I261" s="36">
        <v>0.5</v>
      </c>
      <c r="J261" s="36">
        <v>1</v>
      </c>
      <c r="K261" s="36">
        <v>0.5</v>
      </c>
      <c r="L261" s="36">
        <v>0</v>
      </c>
      <c r="M261" s="36">
        <v>0.5</v>
      </c>
      <c r="N261" s="36">
        <v>0</v>
      </c>
      <c r="O261" s="36">
        <v>0.5</v>
      </c>
      <c r="P261" s="36">
        <v>0.5</v>
      </c>
      <c r="Q261" s="36">
        <v>1</v>
      </c>
      <c r="R261" s="36">
        <v>0.5</v>
      </c>
      <c r="S261" s="36">
        <v>0</v>
      </c>
      <c r="T261" s="36">
        <v>0</v>
      </c>
      <c r="U261" s="36"/>
      <c r="V261" s="36">
        <v>0</v>
      </c>
      <c r="W261" s="36">
        <v>0.5</v>
      </c>
      <c r="X261" s="36">
        <v>0.5</v>
      </c>
      <c r="Y261" s="36">
        <v>0</v>
      </c>
      <c r="Z261" s="36">
        <v>0</v>
      </c>
      <c r="AA261" s="36">
        <v>0</v>
      </c>
      <c r="AB261" s="36">
        <v>0</v>
      </c>
      <c r="AC261" s="36">
        <v>0.5</v>
      </c>
      <c r="AD261" s="36">
        <v>1</v>
      </c>
      <c r="AF261" t="str">
        <f t="shared" si="4"/>
        <v>A.J. Lawson</v>
      </c>
    </row>
    <row r="262" spans="1:32" ht="12.75" x14ac:dyDescent="0.2">
      <c r="A262" s="36">
        <v>260</v>
      </c>
      <c r="B262" s="50" t="s">
        <v>1620</v>
      </c>
      <c r="C262" s="50" t="s">
        <v>378</v>
      </c>
      <c r="D262" s="36">
        <v>22</v>
      </c>
      <c r="E262" s="50" t="s">
        <v>11</v>
      </c>
      <c r="F262" s="36">
        <v>1</v>
      </c>
      <c r="G262" s="36">
        <v>0</v>
      </c>
      <c r="H262" s="36">
        <v>2</v>
      </c>
      <c r="I262" s="36">
        <v>1</v>
      </c>
      <c r="J262" s="36">
        <v>1</v>
      </c>
      <c r="K262" s="36">
        <v>1</v>
      </c>
      <c r="L262" s="36">
        <v>0</v>
      </c>
      <c r="M262" s="36">
        <v>0</v>
      </c>
      <c r="N262" s="36"/>
      <c r="O262" s="36">
        <v>1</v>
      </c>
      <c r="P262" s="36">
        <v>1</v>
      </c>
      <c r="Q262" s="36">
        <v>1</v>
      </c>
      <c r="R262" s="36">
        <v>1</v>
      </c>
      <c r="S262" s="36">
        <v>0</v>
      </c>
      <c r="T262" s="36">
        <v>0</v>
      </c>
      <c r="U262" s="36"/>
      <c r="V262" s="36">
        <v>0</v>
      </c>
      <c r="W262" s="36">
        <v>1</v>
      </c>
      <c r="X262" s="36">
        <v>1</v>
      </c>
      <c r="Y262" s="36">
        <v>0</v>
      </c>
      <c r="Z262" s="36">
        <v>0</v>
      </c>
      <c r="AA262" s="36">
        <v>0</v>
      </c>
      <c r="AB262" s="36">
        <v>0</v>
      </c>
      <c r="AC262" s="36">
        <v>1</v>
      </c>
      <c r="AD262" s="36">
        <v>2</v>
      </c>
      <c r="AF262" t="str">
        <f t="shared" si="4"/>
        <v>A.J. Lawson</v>
      </c>
    </row>
    <row r="263" spans="1:32" ht="12.75" x14ac:dyDescent="0.2">
      <c r="A263" s="36">
        <v>260</v>
      </c>
      <c r="B263" s="50" t="s">
        <v>1620</v>
      </c>
      <c r="C263" s="50" t="s">
        <v>378</v>
      </c>
      <c r="D263" s="36">
        <v>22</v>
      </c>
      <c r="E263" s="50" t="s">
        <v>96</v>
      </c>
      <c r="F263" s="36">
        <v>1</v>
      </c>
      <c r="G263" s="36">
        <v>0</v>
      </c>
      <c r="H263" s="36">
        <v>1</v>
      </c>
      <c r="I263" s="36">
        <v>0</v>
      </c>
      <c r="J263" s="36">
        <v>1</v>
      </c>
      <c r="K263" s="36">
        <v>0</v>
      </c>
      <c r="L263" s="36">
        <v>0</v>
      </c>
      <c r="M263" s="36">
        <v>1</v>
      </c>
      <c r="N263" s="36">
        <v>0</v>
      </c>
      <c r="O263" s="36">
        <v>0</v>
      </c>
      <c r="P263" s="36">
        <v>0</v>
      </c>
      <c r="Q263" s="36"/>
      <c r="R263" s="36">
        <v>0</v>
      </c>
      <c r="S263" s="36">
        <v>0</v>
      </c>
      <c r="T263" s="36">
        <v>0</v>
      </c>
      <c r="U263" s="36"/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F263" t="str">
        <f t="shared" si="4"/>
        <v>A.J. Lawson</v>
      </c>
    </row>
    <row r="264" spans="1:32" ht="12.75" x14ac:dyDescent="0.2">
      <c r="A264" s="36">
        <v>261</v>
      </c>
      <c r="B264" s="50" t="s">
        <v>570</v>
      </c>
      <c r="C264" s="50" t="s">
        <v>378</v>
      </c>
      <c r="D264" s="36">
        <v>30</v>
      </c>
      <c r="E264" s="50" t="s">
        <v>64</v>
      </c>
      <c r="F264" s="36">
        <v>39</v>
      </c>
      <c r="G264" s="36">
        <v>2</v>
      </c>
      <c r="H264" s="36">
        <v>21.7</v>
      </c>
      <c r="I264" s="36">
        <v>2.8</v>
      </c>
      <c r="J264" s="36">
        <v>6</v>
      </c>
      <c r="K264" s="36">
        <v>0.46800000000000003</v>
      </c>
      <c r="L264" s="36">
        <v>1.8</v>
      </c>
      <c r="M264" s="36">
        <v>3.7</v>
      </c>
      <c r="N264" s="36">
        <v>0.48599999999999999</v>
      </c>
      <c r="O264" s="36">
        <v>1</v>
      </c>
      <c r="P264" s="36">
        <v>2.2000000000000002</v>
      </c>
      <c r="Q264" s="36">
        <v>0.437</v>
      </c>
      <c r="R264" s="36">
        <v>0.62</v>
      </c>
      <c r="S264" s="36">
        <v>0.9</v>
      </c>
      <c r="T264" s="36">
        <v>1</v>
      </c>
      <c r="U264" s="36">
        <v>0.92500000000000004</v>
      </c>
      <c r="V264" s="36">
        <v>0.6</v>
      </c>
      <c r="W264" s="36">
        <v>2.7</v>
      </c>
      <c r="X264" s="36">
        <v>3.3</v>
      </c>
      <c r="Y264" s="36">
        <v>1.2</v>
      </c>
      <c r="Z264" s="36">
        <v>0.4</v>
      </c>
      <c r="AA264" s="36">
        <v>0.1</v>
      </c>
      <c r="AB264" s="36">
        <v>1</v>
      </c>
      <c r="AC264" s="36">
        <v>1.5</v>
      </c>
      <c r="AD264" s="36">
        <v>8.4</v>
      </c>
      <c r="AF264" t="str">
        <f t="shared" si="4"/>
        <v>Damion Lee</v>
      </c>
    </row>
    <row r="265" spans="1:32" ht="12.75" x14ac:dyDescent="0.2">
      <c r="A265" s="36">
        <v>262</v>
      </c>
      <c r="B265" s="50" t="s">
        <v>1645</v>
      </c>
      <c r="C265" s="50" t="s">
        <v>383</v>
      </c>
      <c r="D265" s="36">
        <v>23</v>
      </c>
      <c r="E265" s="50" t="s">
        <v>32</v>
      </c>
      <c r="F265" s="36">
        <v>2</v>
      </c>
      <c r="G265" s="36">
        <v>0</v>
      </c>
      <c r="H265" s="36">
        <v>5</v>
      </c>
      <c r="I265" s="36">
        <v>1.5</v>
      </c>
      <c r="J265" s="36">
        <v>2</v>
      </c>
      <c r="K265" s="36">
        <v>0.75</v>
      </c>
      <c r="L265" s="36">
        <v>0</v>
      </c>
      <c r="M265" s="36">
        <v>0.5</v>
      </c>
      <c r="N265" s="36">
        <v>0</v>
      </c>
      <c r="O265" s="36">
        <v>1.5</v>
      </c>
      <c r="P265" s="36">
        <v>1.5</v>
      </c>
      <c r="Q265" s="36">
        <v>1</v>
      </c>
      <c r="R265" s="36">
        <v>0.75</v>
      </c>
      <c r="S265" s="36">
        <v>0</v>
      </c>
      <c r="T265" s="36">
        <v>0</v>
      </c>
      <c r="U265" s="36"/>
      <c r="V265" s="36">
        <v>0</v>
      </c>
      <c r="W265" s="36">
        <v>0</v>
      </c>
      <c r="X265" s="36">
        <v>0</v>
      </c>
      <c r="Y265" s="36">
        <v>1</v>
      </c>
      <c r="Z265" s="36">
        <v>0.5</v>
      </c>
      <c r="AA265" s="36">
        <v>0</v>
      </c>
      <c r="AB265" s="36">
        <v>1.5</v>
      </c>
      <c r="AC265" s="36">
        <v>0.5</v>
      </c>
      <c r="AD265" s="36">
        <v>3</v>
      </c>
      <c r="AF265" t="str">
        <f t="shared" si="4"/>
        <v>Saben Lee</v>
      </c>
    </row>
    <row r="266" spans="1:32" ht="12.75" x14ac:dyDescent="0.2">
      <c r="A266" s="36">
        <v>263</v>
      </c>
      <c r="B266" s="50" t="s">
        <v>760</v>
      </c>
      <c r="C266" s="50" t="s">
        <v>376</v>
      </c>
      <c r="D266" s="36">
        <v>29</v>
      </c>
      <c r="E266" s="50" t="s">
        <v>92</v>
      </c>
      <c r="F266" s="36">
        <v>10</v>
      </c>
      <c r="G266" s="36">
        <v>1</v>
      </c>
      <c r="H266" s="36">
        <v>4</v>
      </c>
      <c r="I266" s="36">
        <v>0.5</v>
      </c>
      <c r="J266" s="36">
        <v>1</v>
      </c>
      <c r="K266" s="36">
        <v>0.5</v>
      </c>
      <c r="L266" s="36">
        <v>0</v>
      </c>
      <c r="M266" s="36">
        <v>0.1</v>
      </c>
      <c r="N266" s="36">
        <v>0</v>
      </c>
      <c r="O266" s="36">
        <v>0.5</v>
      </c>
      <c r="P266" s="36">
        <v>0.9</v>
      </c>
      <c r="Q266" s="36">
        <v>0.55600000000000005</v>
      </c>
      <c r="R266" s="36">
        <v>0.5</v>
      </c>
      <c r="S266" s="36">
        <v>0.3</v>
      </c>
      <c r="T266" s="36">
        <v>0.4</v>
      </c>
      <c r="U266" s="36">
        <v>0.75</v>
      </c>
      <c r="V266" s="36">
        <v>0.3</v>
      </c>
      <c r="W266" s="36">
        <v>1</v>
      </c>
      <c r="X266" s="36">
        <v>1.3</v>
      </c>
      <c r="Y266" s="36">
        <v>0.3</v>
      </c>
      <c r="Z266" s="36">
        <v>0</v>
      </c>
      <c r="AA266" s="36">
        <v>0</v>
      </c>
      <c r="AB266" s="36">
        <v>0.3</v>
      </c>
      <c r="AC266" s="36">
        <v>0.7</v>
      </c>
      <c r="AD266" s="36">
        <v>1.3</v>
      </c>
      <c r="AF266" t="str">
        <f t="shared" si="4"/>
        <v>Alex Len</v>
      </c>
    </row>
    <row r="267" spans="1:32" ht="12.75" x14ac:dyDescent="0.2">
      <c r="A267" s="36">
        <v>264</v>
      </c>
      <c r="B267" s="50" t="s">
        <v>571</v>
      </c>
      <c r="C267" s="50" t="s">
        <v>387</v>
      </c>
      <c r="D267" s="36">
        <v>31</v>
      </c>
      <c r="E267" s="50" t="s">
        <v>65</v>
      </c>
      <c r="F267" s="36">
        <v>16</v>
      </c>
      <c r="G267" s="36">
        <v>14</v>
      </c>
      <c r="H267" s="36">
        <v>28.9</v>
      </c>
      <c r="I267" s="36">
        <v>6.6</v>
      </c>
      <c r="J267" s="36">
        <v>13.8</v>
      </c>
      <c r="K267" s="36">
        <v>0.47699999999999998</v>
      </c>
      <c r="L267" s="36">
        <v>1.1000000000000001</v>
      </c>
      <c r="M267" s="36">
        <v>3.9</v>
      </c>
      <c r="N267" s="36">
        <v>0.27400000000000002</v>
      </c>
      <c r="O267" s="36">
        <v>5.5</v>
      </c>
      <c r="P267" s="36">
        <v>9.9</v>
      </c>
      <c r="Q267" s="36">
        <v>0.55700000000000005</v>
      </c>
      <c r="R267" s="36">
        <v>0.51600000000000001</v>
      </c>
      <c r="S267" s="36">
        <v>3.1</v>
      </c>
      <c r="T267" s="36">
        <v>4</v>
      </c>
      <c r="U267" s="36">
        <v>0.78100000000000003</v>
      </c>
      <c r="V267" s="36">
        <v>1.1000000000000001</v>
      </c>
      <c r="W267" s="36">
        <v>5</v>
      </c>
      <c r="X267" s="36">
        <v>6.1</v>
      </c>
      <c r="Y267" s="36">
        <v>3.9</v>
      </c>
      <c r="Z267" s="36">
        <v>0.9</v>
      </c>
      <c r="AA267" s="36">
        <v>0.3</v>
      </c>
      <c r="AB267" s="36">
        <v>1.6</v>
      </c>
      <c r="AC267" s="36">
        <v>1.5</v>
      </c>
      <c r="AD267" s="36">
        <v>17.3</v>
      </c>
      <c r="AF267" t="str">
        <f t="shared" si="4"/>
        <v>Kawhi Leonard</v>
      </c>
    </row>
    <row r="268" spans="1:32" ht="12.75" x14ac:dyDescent="0.2">
      <c r="A268" s="36">
        <v>265</v>
      </c>
      <c r="B268" s="50" t="s">
        <v>572</v>
      </c>
      <c r="C268" s="50" t="s">
        <v>378</v>
      </c>
      <c r="D268" s="36">
        <v>28</v>
      </c>
      <c r="E268" s="50" t="s">
        <v>78</v>
      </c>
      <c r="F268" s="36">
        <v>35</v>
      </c>
      <c r="G268" s="36">
        <v>19</v>
      </c>
      <c r="H268" s="36">
        <v>31.1</v>
      </c>
      <c r="I268" s="36">
        <v>4.4000000000000004</v>
      </c>
      <c r="J268" s="36">
        <v>11</v>
      </c>
      <c r="K268" s="36">
        <v>0.40100000000000002</v>
      </c>
      <c r="L268" s="36">
        <v>1.6</v>
      </c>
      <c r="M268" s="36">
        <v>4.4000000000000004</v>
      </c>
      <c r="N268" s="36">
        <v>0.35699999999999998</v>
      </c>
      <c r="O268" s="36">
        <v>2.8</v>
      </c>
      <c r="P268" s="36">
        <v>6.6</v>
      </c>
      <c r="Q268" s="36">
        <v>0.43</v>
      </c>
      <c r="R268" s="36">
        <v>0.47299999999999998</v>
      </c>
      <c r="S268" s="36">
        <v>2</v>
      </c>
      <c r="T268" s="36">
        <v>2.7</v>
      </c>
      <c r="U268" s="36">
        <v>0.753</v>
      </c>
      <c r="V268" s="36">
        <v>0.7</v>
      </c>
      <c r="W268" s="36">
        <v>3.5</v>
      </c>
      <c r="X268" s="36">
        <v>4.2</v>
      </c>
      <c r="Y268" s="36">
        <v>3.7</v>
      </c>
      <c r="Z268" s="36">
        <v>0.8</v>
      </c>
      <c r="AA268" s="36">
        <v>0.2</v>
      </c>
      <c r="AB268" s="36">
        <v>1.7</v>
      </c>
      <c r="AC268" s="36">
        <v>2.4</v>
      </c>
      <c r="AD268" s="36">
        <v>12.4</v>
      </c>
      <c r="AF268" t="str">
        <f t="shared" si="4"/>
        <v>Caris LeVert</v>
      </c>
    </row>
    <row r="269" spans="1:32" ht="12.75" x14ac:dyDescent="0.2">
      <c r="A269" s="36">
        <v>266</v>
      </c>
      <c r="B269" s="50" t="s">
        <v>1677</v>
      </c>
      <c r="C269" s="50" t="s">
        <v>383</v>
      </c>
      <c r="D269" s="36">
        <v>21</v>
      </c>
      <c r="E269" s="50" t="s">
        <v>91</v>
      </c>
      <c r="F269" s="36">
        <v>2</v>
      </c>
      <c r="G269" s="36">
        <v>0</v>
      </c>
      <c r="H269" s="36">
        <v>11.5</v>
      </c>
      <c r="I269" s="36">
        <v>2</v>
      </c>
      <c r="J269" s="36">
        <v>5.5</v>
      </c>
      <c r="K269" s="36">
        <v>0.36399999999999999</v>
      </c>
      <c r="L269" s="36">
        <v>0.5</v>
      </c>
      <c r="M269" s="36">
        <v>1.5</v>
      </c>
      <c r="N269" s="36">
        <v>0.33300000000000002</v>
      </c>
      <c r="O269" s="36">
        <v>1.5</v>
      </c>
      <c r="P269" s="36">
        <v>4</v>
      </c>
      <c r="Q269" s="36">
        <v>0.375</v>
      </c>
      <c r="R269" s="36">
        <v>0.40899999999999997</v>
      </c>
      <c r="S269" s="36">
        <v>1</v>
      </c>
      <c r="T269" s="36">
        <v>1</v>
      </c>
      <c r="U269" s="36">
        <v>1</v>
      </c>
      <c r="V269" s="36">
        <v>0</v>
      </c>
      <c r="W269" s="36">
        <v>1</v>
      </c>
      <c r="X269" s="36">
        <v>1</v>
      </c>
      <c r="Y269" s="36">
        <v>0.5</v>
      </c>
      <c r="Z269" s="36">
        <v>0.5</v>
      </c>
      <c r="AA269" s="36">
        <v>0</v>
      </c>
      <c r="AB269" s="36">
        <v>0</v>
      </c>
      <c r="AC269" s="36">
        <v>2</v>
      </c>
      <c r="AD269" s="36">
        <v>5.5</v>
      </c>
      <c r="AF269" t="str">
        <f t="shared" si="4"/>
        <v>Kira Lewis Jr.</v>
      </c>
    </row>
    <row r="270" spans="1:32" ht="12.75" x14ac:dyDescent="0.2">
      <c r="A270" s="36">
        <v>267</v>
      </c>
      <c r="B270" s="50" t="s">
        <v>573</v>
      </c>
      <c r="C270" s="50" t="s">
        <v>383</v>
      </c>
      <c r="D270" s="36">
        <v>32</v>
      </c>
      <c r="E270" s="50" t="s">
        <v>88</v>
      </c>
      <c r="F270" s="36">
        <v>25</v>
      </c>
      <c r="G270" s="36">
        <v>25</v>
      </c>
      <c r="H270" s="36">
        <v>35.4</v>
      </c>
      <c r="I270" s="36">
        <v>8.3000000000000007</v>
      </c>
      <c r="J270" s="36">
        <v>19</v>
      </c>
      <c r="K270" s="36">
        <v>0.439</v>
      </c>
      <c r="L270" s="36">
        <v>4.0999999999999996</v>
      </c>
      <c r="M270" s="36">
        <v>11</v>
      </c>
      <c r="N270" s="36">
        <v>0.371</v>
      </c>
      <c r="O270" s="36">
        <v>4.2</v>
      </c>
      <c r="P270" s="36">
        <v>8</v>
      </c>
      <c r="Q270" s="36">
        <v>0.53300000000000003</v>
      </c>
      <c r="R270" s="36">
        <v>0.54600000000000004</v>
      </c>
      <c r="S270" s="36">
        <v>6.7</v>
      </c>
      <c r="T270" s="36">
        <v>7.5</v>
      </c>
      <c r="U270" s="36">
        <v>0.88800000000000001</v>
      </c>
      <c r="V270" s="36">
        <v>0.6</v>
      </c>
      <c r="W270" s="36">
        <v>3.4</v>
      </c>
      <c r="X270" s="36">
        <v>4</v>
      </c>
      <c r="Y270" s="36">
        <v>7.2</v>
      </c>
      <c r="Z270" s="36">
        <v>0.9</v>
      </c>
      <c r="AA270" s="36">
        <v>0.4</v>
      </c>
      <c r="AB270" s="36">
        <v>3.4</v>
      </c>
      <c r="AC270" s="36">
        <v>2</v>
      </c>
      <c r="AD270" s="36">
        <v>27.4</v>
      </c>
      <c r="AF270" t="str">
        <f t="shared" si="4"/>
        <v>Damian Lillard</v>
      </c>
    </row>
    <row r="271" spans="1:32" ht="12.75" x14ac:dyDescent="0.2">
      <c r="A271" s="36">
        <v>268</v>
      </c>
      <c r="B271" s="50" t="s">
        <v>574</v>
      </c>
      <c r="C271" s="50" t="s">
        <v>374</v>
      </c>
      <c r="D271" s="36">
        <v>22</v>
      </c>
      <c r="E271" s="50" t="s">
        <v>88</v>
      </c>
      <c r="F271" s="36">
        <v>21</v>
      </c>
      <c r="G271" s="36">
        <v>0</v>
      </c>
      <c r="H271" s="36">
        <v>15.3</v>
      </c>
      <c r="I271" s="36">
        <v>2</v>
      </c>
      <c r="J271" s="36">
        <v>4.3</v>
      </c>
      <c r="K271" s="36">
        <v>0.47299999999999998</v>
      </c>
      <c r="L271" s="36">
        <v>0.8</v>
      </c>
      <c r="M271" s="36">
        <v>2</v>
      </c>
      <c r="N271" s="36">
        <v>0.372</v>
      </c>
      <c r="O271" s="36">
        <v>1.3</v>
      </c>
      <c r="P271" s="36">
        <v>2.2999999999999998</v>
      </c>
      <c r="Q271" s="36">
        <v>0.56299999999999994</v>
      </c>
      <c r="R271" s="36">
        <v>0.56000000000000005</v>
      </c>
      <c r="S271" s="36">
        <v>0.7</v>
      </c>
      <c r="T271" s="36">
        <v>1</v>
      </c>
      <c r="U271" s="36">
        <v>0.66700000000000004</v>
      </c>
      <c r="V271" s="36">
        <v>0.3</v>
      </c>
      <c r="W271" s="36">
        <v>2</v>
      </c>
      <c r="X271" s="36">
        <v>2.4</v>
      </c>
      <c r="Y271" s="36">
        <v>0.9</v>
      </c>
      <c r="Z271" s="36">
        <v>0.4</v>
      </c>
      <c r="AA271" s="36">
        <v>0.1</v>
      </c>
      <c r="AB271" s="36">
        <v>0.7</v>
      </c>
      <c r="AC271" s="36">
        <v>0.8</v>
      </c>
      <c r="AD271" s="36">
        <v>5.5</v>
      </c>
      <c r="AF271" t="str">
        <f t="shared" si="4"/>
        <v>Nassir Little</v>
      </c>
    </row>
    <row r="272" spans="1:32" ht="12.75" x14ac:dyDescent="0.2">
      <c r="A272" s="36">
        <v>269</v>
      </c>
      <c r="B272" s="50" t="s">
        <v>575</v>
      </c>
      <c r="C272" s="50" t="s">
        <v>374</v>
      </c>
      <c r="D272" s="36">
        <v>24</v>
      </c>
      <c r="E272" s="50" t="s">
        <v>87</v>
      </c>
      <c r="F272" s="36">
        <v>22</v>
      </c>
      <c r="G272" s="36">
        <v>7</v>
      </c>
      <c r="H272" s="36">
        <v>19.5</v>
      </c>
      <c r="I272" s="36">
        <v>1.9</v>
      </c>
      <c r="J272" s="36">
        <v>4.7</v>
      </c>
      <c r="K272" s="36">
        <v>0.40400000000000003</v>
      </c>
      <c r="L272" s="36">
        <v>1.3</v>
      </c>
      <c r="M272" s="36">
        <v>3.7</v>
      </c>
      <c r="N272" s="36">
        <v>0.35799999999999998</v>
      </c>
      <c r="O272" s="36">
        <v>0.6</v>
      </c>
      <c r="P272" s="36">
        <v>1</v>
      </c>
      <c r="Q272" s="36">
        <v>0.56499999999999995</v>
      </c>
      <c r="R272" s="36">
        <v>0.54300000000000004</v>
      </c>
      <c r="S272" s="36">
        <v>0.7</v>
      </c>
      <c r="T272" s="36">
        <v>0.9</v>
      </c>
      <c r="U272" s="36">
        <v>0.75</v>
      </c>
      <c r="V272" s="36">
        <v>0.5</v>
      </c>
      <c r="W272" s="36">
        <v>1.8</v>
      </c>
      <c r="X272" s="36">
        <v>2.2999999999999998</v>
      </c>
      <c r="Y272" s="36">
        <v>0.6</v>
      </c>
      <c r="Z272" s="36">
        <v>0.4</v>
      </c>
      <c r="AA272" s="36">
        <v>0.5</v>
      </c>
      <c r="AB272" s="36">
        <v>0.6</v>
      </c>
      <c r="AC272" s="36">
        <v>1.9</v>
      </c>
      <c r="AD272" s="36">
        <v>5.8</v>
      </c>
      <c r="AF272" t="str">
        <f t="shared" si="4"/>
        <v>Isaiah Livers</v>
      </c>
    </row>
    <row r="273" spans="1:32" ht="12.75" x14ac:dyDescent="0.2">
      <c r="A273" s="36">
        <v>270</v>
      </c>
      <c r="B273" s="50" t="s">
        <v>576</v>
      </c>
      <c r="C273" s="50" t="s">
        <v>374</v>
      </c>
      <c r="D273" s="36">
        <v>20</v>
      </c>
      <c r="E273" s="50" t="s">
        <v>22</v>
      </c>
      <c r="F273" s="36">
        <v>6</v>
      </c>
      <c r="G273" s="36">
        <v>0</v>
      </c>
      <c r="H273" s="36">
        <v>4</v>
      </c>
      <c r="I273" s="36">
        <v>1.2</v>
      </c>
      <c r="J273" s="36">
        <v>2.5</v>
      </c>
      <c r="K273" s="36">
        <v>0.46700000000000003</v>
      </c>
      <c r="L273" s="36">
        <v>0</v>
      </c>
      <c r="M273" s="36">
        <v>0.3</v>
      </c>
      <c r="N273" s="36">
        <v>0</v>
      </c>
      <c r="O273" s="36">
        <v>1.2</v>
      </c>
      <c r="P273" s="36">
        <v>2.2000000000000002</v>
      </c>
      <c r="Q273" s="36">
        <v>0.53800000000000003</v>
      </c>
      <c r="R273" s="36">
        <v>0.46700000000000003</v>
      </c>
      <c r="S273" s="36">
        <v>0.2</v>
      </c>
      <c r="T273" s="36">
        <v>0.5</v>
      </c>
      <c r="U273" s="36">
        <v>0.33300000000000002</v>
      </c>
      <c r="V273" s="36">
        <v>0.2</v>
      </c>
      <c r="W273" s="36">
        <v>0.5</v>
      </c>
      <c r="X273" s="36">
        <v>0.7</v>
      </c>
      <c r="Y273" s="36">
        <v>0.7</v>
      </c>
      <c r="Z273" s="36">
        <v>0</v>
      </c>
      <c r="AA273" s="36">
        <v>0</v>
      </c>
      <c r="AB273" s="36">
        <v>0.2</v>
      </c>
      <c r="AC273" s="36">
        <v>0.5</v>
      </c>
      <c r="AD273" s="36">
        <v>2.5</v>
      </c>
      <c r="AF273" t="str">
        <f t="shared" si="4"/>
        <v>Kenneth Lofton Jr.</v>
      </c>
    </row>
    <row r="274" spans="1:32" ht="12.75" x14ac:dyDescent="0.2">
      <c r="A274" s="36">
        <v>271</v>
      </c>
      <c r="B274" s="50" t="s">
        <v>56</v>
      </c>
      <c r="C274" s="50" t="s">
        <v>376</v>
      </c>
      <c r="D274" s="36">
        <v>26</v>
      </c>
      <c r="E274" s="50" t="s">
        <v>34</v>
      </c>
      <c r="F274" s="36">
        <v>39</v>
      </c>
      <c r="G274" s="36">
        <v>38</v>
      </c>
      <c r="H274" s="36">
        <v>23.3</v>
      </c>
      <c r="I274" s="36">
        <v>2.8</v>
      </c>
      <c r="J274" s="36">
        <v>4.5</v>
      </c>
      <c r="K274" s="36">
        <v>0.623</v>
      </c>
      <c r="L274" s="36">
        <v>0</v>
      </c>
      <c r="M274" s="36">
        <v>0</v>
      </c>
      <c r="N274" s="36"/>
      <c r="O274" s="36">
        <v>2.8</v>
      </c>
      <c r="P274" s="36">
        <v>4.5</v>
      </c>
      <c r="Q274" s="36">
        <v>0.623</v>
      </c>
      <c r="R274" s="36">
        <v>0.623</v>
      </c>
      <c r="S274" s="36">
        <v>1.1000000000000001</v>
      </c>
      <c r="T274" s="36">
        <v>1.7</v>
      </c>
      <c r="U274" s="36">
        <v>0.63200000000000001</v>
      </c>
      <c r="V274" s="36">
        <v>2.9</v>
      </c>
      <c r="W274" s="36">
        <v>5.4</v>
      </c>
      <c r="X274" s="36">
        <v>8.4</v>
      </c>
      <c r="Y274" s="36">
        <v>2.9</v>
      </c>
      <c r="Z274" s="36">
        <v>0.4</v>
      </c>
      <c r="AA274" s="36">
        <v>0.6</v>
      </c>
      <c r="AB274" s="36">
        <v>0.4</v>
      </c>
      <c r="AC274" s="36">
        <v>2.8</v>
      </c>
      <c r="AD274" s="36">
        <v>6.7</v>
      </c>
      <c r="AF274" t="str">
        <f t="shared" si="4"/>
        <v>Kevon Looney</v>
      </c>
    </row>
    <row r="275" spans="1:32" ht="12.75" x14ac:dyDescent="0.2">
      <c r="A275" s="36">
        <v>272</v>
      </c>
      <c r="B275" s="50" t="s">
        <v>577</v>
      </c>
      <c r="C275" s="50" t="s">
        <v>376</v>
      </c>
      <c r="D275" s="36">
        <v>34</v>
      </c>
      <c r="E275" s="50" t="s">
        <v>18</v>
      </c>
      <c r="F275" s="36">
        <v>37</v>
      </c>
      <c r="G275" s="36">
        <v>36</v>
      </c>
      <c r="H275" s="36">
        <v>30.6</v>
      </c>
      <c r="I275" s="36">
        <v>5.5</v>
      </c>
      <c r="J275" s="36">
        <v>10.9</v>
      </c>
      <c r="K275" s="36">
        <v>0.50600000000000001</v>
      </c>
      <c r="L275" s="36">
        <v>1.9</v>
      </c>
      <c r="M275" s="36">
        <v>4.9000000000000004</v>
      </c>
      <c r="N275" s="36">
        <v>0.38500000000000001</v>
      </c>
      <c r="O275" s="36">
        <v>3.6</v>
      </c>
      <c r="P275" s="36">
        <v>6</v>
      </c>
      <c r="Q275" s="36">
        <v>0.60499999999999998</v>
      </c>
      <c r="R275" s="36">
        <v>0.59299999999999997</v>
      </c>
      <c r="S275" s="36">
        <v>1.6</v>
      </c>
      <c r="T275" s="36">
        <v>2.1</v>
      </c>
      <c r="U275" s="36">
        <v>0.79200000000000004</v>
      </c>
      <c r="V275" s="36">
        <v>2</v>
      </c>
      <c r="W275" s="36">
        <v>4.5</v>
      </c>
      <c r="X275" s="36">
        <v>6.5</v>
      </c>
      <c r="Y275" s="36">
        <v>1.2</v>
      </c>
      <c r="Z275" s="36">
        <v>0.5</v>
      </c>
      <c r="AA275" s="36">
        <v>2.6</v>
      </c>
      <c r="AB275" s="36">
        <v>1.4</v>
      </c>
      <c r="AC275" s="36">
        <v>2.5</v>
      </c>
      <c r="AD275" s="36">
        <v>14.6</v>
      </c>
      <c r="AF275" t="str">
        <f t="shared" si="4"/>
        <v>Brook Lopez</v>
      </c>
    </row>
    <row r="276" spans="1:32" ht="12.75" x14ac:dyDescent="0.2">
      <c r="A276" s="36">
        <v>273</v>
      </c>
      <c r="B276" s="50" t="s">
        <v>578</v>
      </c>
      <c r="C276" s="50" t="s">
        <v>376</v>
      </c>
      <c r="D276" s="36">
        <v>34</v>
      </c>
      <c r="E276" s="50" t="s">
        <v>78</v>
      </c>
      <c r="F276" s="36">
        <v>24</v>
      </c>
      <c r="G276" s="36">
        <v>1</v>
      </c>
      <c r="H276" s="36">
        <v>8.9</v>
      </c>
      <c r="I276" s="36">
        <v>1.3</v>
      </c>
      <c r="J276" s="36">
        <v>2.1</v>
      </c>
      <c r="K276" s="36">
        <v>0.64</v>
      </c>
      <c r="L276" s="36">
        <v>0</v>
      </c>
      <c r="M276" s="36">
        <v>0</v>
      </c>
      <c r="N276" s="36">
        <v>1</v>
      </c>
      <c r="O276" s="36">
        <v>1.3</v>
      </c>
      <c r="P276" s="36">
        <v>2</v>
      </c>
      <c r="Q276" s="36">
        <v>0.63300000000000001</v>
      </c>
      <c r="R276" s="36">
        <v>0.65</v>
      </c>
      <c r="S276" s="36">
        <v>0.4</v>
      </c>
      <c r="T276" s="36">
        <v>0.6</v>
      </c>
      <c r="U276" s="36">
        <v>0.71399999999999997</v>
      </c>
      <c r="V276" s="36">
        <v>0.8</v>
      </c>
      <c r="W276" s="36">
        <v>0.8</v>
      </c>
      <c r="X276" s="36">
        <v>1.5</v>
      </c>
      <c r="Y276" s="36">
        <v>0.4</v>
      </c>
      <c r="Z276" s="36">
        <v>0</v>
      </c>
      <c r="AA276" s="36">
        <v>0.1</v>
      </c>
      <c r="AB276" s="36">
        <v>0.7</v>
      </c>
      <c r="AC276" s="36">
        <v>1.2</v>
      </c>
      <c r="AD276" s="36">
        <v>3.1</v>
      </c>
      <c r="AF276" t="str">
        <f t="shared" si="4"/>
        <v>Robin Lopez</v>
      </c>
    </row>
    <row r="277" spans="1:32" ht="12.75" x14ac:dyDescent="0.2">
      <c r="A277" s="36">
        <v>274</v>
      </c>
      <c r="B277" s="50" t="s">
        <v>579</v>
      </c>
      <c r="C277" s="50" t="s">
        <v>374</v>
      </c>
      <c r="D277" s="36">
        <v>34</v>
      </c>
      <c r="E277" s="50" t="s">
        <v>78</v>
      </c>
      <c r="F277" s="36">
        <v>31</v>
      </c>
      <c r="G277" s="36">
        <v>3</v>
      </c>
      <c r="H277" s="36">
        <v>21</v>
      </c>
      <c r="I277" s="36">
        <v>3</v>
      </c>
      <c r="J277" s="36">
        <v>7.3</v>
      </c>
      <c r="K277" s="36">
        <v>0.41199999999999998</v>
      </c>
      <c r="L277" s="36">
        <v>2</v>
      </c>
      <c r="M277" s="36">
        <v>5.2</v>
      </c>
      <c r="N277" s="36">
        <v>0.377</v>
      </c>
      <c r="O277" s="36">
        <v>1</v>
      </c>
      <c r="P277" s="36">
        <v>2.1</v>
      </c>
      <c r="Q277" s="36">
        <v>0.5</v>
      </c>
      <c r="R277" s="36">
        <v>0.54600000000000004</v>
      </c>
      <c r="S277" s="36">
        <v>1.5</v>
      </c>
      <c r="T277" s="36">
        <v>1.7</v>
      </c>
      <c r="U277" s="36">
        <v>0.87</v>
      </c>
      <c r="V277" s="36">
        <v>0.9</v>
      </c>
      <c r="W277" s="36">
        <v>6.4</v>
      </c>
      <c r="X277" s="36">
        <v>7.3</v>
      </c>
      <c r="Y277" s="36">
        <v>2</v>
      </c>
      <c r="Z277" s="36">
        <v>0.2</v>
      </c>
      <c r="AA277" s="36">
        <v>0.2</v>
      </c>
      <c r="AB277" s="36">
        <v>1.3</v>
      </c>
      <c r="AC277" s="36">
        <v>1.8</v>
      </c>
      <c r="AD277" s="36">
        <v>9.5</v>
      </c>
      <c r="AF277" t="str">
        <f t="shared" si="4"/>
        <v>Kevin Love</v>
      </c>
    </row>
    <row r="278" spans="1:32" ht="12.75" x14ac:dyDescent="0.2">
      <c r="A278" s="36">
        <v>275</v>
      </c>
      <c r="B278" s="50" t="s">
        <v>30</v>
      </c>
      <c r="C278" s="50" t="s">
        <v>383</v>
      </c>
      <c r="D278" s="36">
        <v>36</v>
      </c>
      <c r="E278" s="50" t="s">
        <v>8</v>
      </c>
      <c r="F278" s="36">
        <v>34</v>
      </c>
      <c r="G278" s="36">
        <v>34</v>
      </c>
      <c r="H278" s="36">
        <v>35.1</v>
      </c>
      <c r="I278" s="36">
        <v>4.2</v>
      </c>
      <c r="J278" s="36">
        <v>10.4</v>
      </c>
      <c r="K278" s="36">
        <v>0.40799999999999997</v>
      </c>
      <c r="L278" s="36">
        <v>2.2999999999999998</v>
      </c>
      <c r="M278" s="36">
        <v>6.5</v>
      </c>
      <c r="N278" s="36">
        <v>0.35099999999999998</v>
      </c>
      <c r="O278" s="36">
        <v>1.9</v>
      </c>
      <c r="P278" s="36">
        <v>3.9</v>
      </c>
      <c r="Q278" s="36">
        <v>0.504</v>
      </c>
      <c r="R278" s="36">
        <v>0.51800000000000002</v>
      </c>
      <c r="S278" s="36">
        <v>2.7</v>
      </c>
      <c r="T278" s="36">
        <v>3.1</v>
      </c>
      <c r="U278" s="36">
        <v>0.85799999999999998</v>
      </c>
      <c r="V278" s="36">
        <v>0.8</v>
      </c>
      <c r="W278" s="36">
        <v>3.7</v>
      </c>
      <c r="X278" s="36">
        <v>4.5</v>
      </c>
      <c r="Y278" s="36">
        <v>5.7</v>
      </c>
      <c r="Z278" s="36">
        <v>1.1000000000000001</v>
      </c>
      <c r="AA278" s="36">
        <v>0.5</v>
      </c>
      <c r="AB278" s="36">
        <v>2.1</v>
      </c>
      <c r="AC278" s="36">
        <v>2.9</v>
      </c>
      <c r="AD278" s="36">
        <v>13.4</v>
      </c>
      <c r="AF278" t="str">
        <f t="shared" si="4"/>
        <v>Kyle Lowry</v>
      </c>
    </row>
    <row r="279" spans="1:32" ht="12.75" x14ac:dyDescent="0.2">
      <c r="A279" s="36">
        <v>276</v>
      </c>
      <c r="B279" s="50" t="s">
        <v>580</v>
      </c>
      <c r="C279" s="50" t="s">
        <v>374</v>
      </c>
      <c r="D279" s="36">
        <v>27</v>
      </c>
      <c r="E279" s="50" t="s">
        <v>92</v>
      </c>
      <c r="F279" s="36">
        <v>31</v>
      </c>
      <c r="G279" s="36">
        <v>0</v>
      </c>
      <c r="H279" s="36">
        <v>14.5</v>
      </c>
      <c r="I279" s="36">
        <v>2.1</v>
      </c>
      <c r="J279" s="36">
        <v>4.9000000000000004</v>
      </c>
      <c r="K279" s="36">
        <v>0.42099999999999999</v>
      </c>
      <c r="L279" s="36">
        <v>1</v>
      </c>
      <c r="M279" s="36">
        <v>3.1</v>
      </c>
      <c r="N279" s="36">
        <v>0.32300000000000001</v>
      </c>
      <c r="O279" s="36">
        <v>1.1000000000000001</v>
      </c>
      <c r="P279" s="36">
        <v>1.8</v>
      </c>
      <c r="Q279" s="36">
        <v>0.58899999999999997</v>
      </c>
      <c r="R279" s="36">
        <v>0.52300000000000002</v>
      </c>
      <c r="S279" s="36">
        <v>0.7</v>
      </c>
      <c r="T279" s="36">
        <v>0.9</v>
      </c>
      <c r="U279" s="36">
        <v>0.72399999999999998</v>
      </c>
      <c r="V279" s="36">
        <v>1</v>
      </c>
      <c r="W279" s="36">
        <v>2.5</v>
      </c>
      <c r="X279" s="36">
        <v>3.5</v>
      </c>
      <c r="Y279" s="36">
        <v>0.8</v>
      </c>
      <c r="Z279" s="36">
        <v>0.3</v>
      </c>
      <c r="AA279" s="36">
        <v>0.4</v>
      </c>
      <c r="AB279" s="36">
        <v>0.9</v>
      </c>
      <c r="AC279" s="36">
        <v>1.2</v>
      </c>
      <c r="AD279" s="36">
        <v>5.8</v>
      </c>
      <c r="AF279" t="str">
        <f t="shared" si="4"/>
        <v>Trey Lyles</v>
      </c>
    </row>
    <row r="280" spans="1:32" ht="12.75" x14ac:dyDescent="0.2">
      <c r="A280" s="36">
        <v>277</v>
      </c>
      <c r="B280" s="50" t="s">
        <v>581</v>
      </c>
      <c r="C280" s="50" t="s">
        <v>383</v>
      </c>
      <c r="D280" s="36">
        <v>21</v>
      </c>
      <c r="E280" s="50" t="s">
        <v>418</v>
      </c>
      <c r="F280" s="36">
        <v>35</v>
      </c>
      <c r="G280" s="36">
        <v>1</v>
      </c>
      <c r="H280" s="36">
        <v>16.100000000000001</v>
      </c>
      <c r="I280" s="36">
        <v>1.8</v>
      </c>
      <c r="J280" s="36">
        <v>4.3</v>
      </c>
      <c r="K280" s="36">
        <v>0.40799999999999997</v>
      </c>
      <c r="L280" s="36">
        <v>0.6</v>
      </c>
      <c r="M280" s="36">
        <v>1.8</v>
      </c>
      <c r="N280" s="36">
        <v>0.32300000000000001</v>
      </c>
      <c r="O280" s="36">
        <v>1.2</v>
      </c>
      <c r="P280" s="36">
        <v>2.6</v>
      </c>
      <c r="Q280" s="36">
        <v>0.46700000000000003</v>
      </c>
      <c r="R280" s="36">
        <v>0.47399999999999998</v>
      </c>
      <c r="S280" s="36">
        <v>1.4</v>
      </c>
      <c r="T280" s="36">
        <v>1.6</v>
      </c>
      <c r="U280" s="36">
        <v>0.875</v>
      </c>
      <c r="V280" s="36">
        <v>0.3</v>
      </c>
      <c r="W280" s="36">
        <v>2.1</v>
      </c>
      <c r="X280" s="36">
        <v>2.4</v>
      </c>
      <c r="Y280" s="36">
        <v>2.5</v>
      </c>
      <c r="Z280" s="36">
        <v>0.8</v>
      </c>
      <c r="AA280" s="36">
        <v>0.2</v>
      </c>
      <c r="AB280" s="36">
        <v>1</v>
      </c>
      <c r="AC280" s="36">
        <v>1</v>
      </c>
      <c r="AD280" s="36">
        <v>5.5</v>
      </c>
      <c r="AF280" t="str">
        <f t="shared" si="4"/>
        <v>Théo Maledon</v>
      </c>
    </row>
    <row r="281" spans="1:32" ht="12.75" x14ac:dyDescent="0.2">
      <c r="A281" s="36">
        <v>278</v>
      </c>
      <c r="B281" s="50" t="s">
        <v>582</v>
      </c>
      <c r="C281" s="50" t="s">
        <v>376</v>
      </c>
      <c r="D281" s="36">
        <v>23</v>
      </c>
      <c r="E281" s="50" t="s">
        <v>18</v>
      </c>
      <c r="F281" s="36">
        <v>17</v>
      </c>
      <c r="G281" s="36">
        <v>0</v>
      </c>
      <c r="H281" s="36">
        <v>8.5</v>
      </c>
      <c r="I281" s="36">
        <v>0.7</v>
      </c>
      <c r="J281" s="36">
        <v>2.2999999999999998</v>
      </c>
      <c r="K281" s="36">
        <v>0.308</v>
      </c>
      <c r="L281" s="36">
        <v>0.3</v>
      </c>
      <c r="M281" s="36">
        <v>1.2</v>
      </c>
      <c r="N281" s="36">
        <v>0.23799999999999999</v>
      </c>
      <c r="O281" s="36">
        <v>0.4</v>
      </c>
      <c r="P281" s="36">
        <v>1.1000000000000001</v>
      </c>
      <c r="Q281" s="36">
        <v>0.38900000000000001</v>
      </c>
      <c r="R281" s="36">
        <v>0.372</v>
      </c>
      <c r="S281" s="36">
        <v>0.4</v>
      </c>
      <c r="T281" s="36">
        <v>0.7</v>
      </c>
      <c r="U281" s="36">
        <v>0.58299999999999996</v>
      </c>
      <c r="V281" s="36">
        <v>0.6</v>
      </c>
      <c r="W281" s="36">
        <v>1.6</v>
      </c>
      <c r="X281" s="36">
        <v>2.2999999999999998</v>
      </c>
      <c r="Y281" s="36">
        <v>0.8</v>
      </c>
      <c r="Z281" s="36">
        <v>0.1</v>
      </c>
      <c r="AA281" s="36">
        <v>0.2</v>
      </c>
      <c r="AB281" s="36">
        <v>0.3</v>
      </c>
      <c r="AC281" s="36">
        <v>0.7</v>
      </c>
      <c r="AD281" s="36">
        <v>2.1</v>
      </c>
      <c r="AF281" t="str">
        <f t="shared" si="4"/>
        <v>Sandro Mamukelashvili</v>
      </c>
    </row>
    <row r="282" spans="1:32" ht="12.75" x14ac:dyDescent="0.2">
      <c r="A282" s="36">
        <v>279</v>
      </c>
      <c r="B282" s="50" t="s">
        <v>583</v>
      </c>
      <c r="C282" s="50" t="s">
        <v>378</v>
      </c>
      <c r="D282" s="36">
        <v>26</v>
      </c>
      <c r="E282" s="50" t="s">
        <v>65</v>
      </c>
      <c r="F282" s="36">
        <v>38</v>
      </c>
      <c r="G282" s="36">
        <v>14</v>
      </c>
      <c r="H282" s="36">
        <v>20.8</v>
      </c>
      <c r="I282" s="36">
        <v>3.1</v>
      </c>
      <c r="J282" s="36">
        <v>5.8</v>
      </c>
      <c r="K282" s="36">
        <v>0.52700000000000002</v>
      </c>
      <c r="L282" s="36">
        <v>0.7</v>
      </c>
      <c r="M282" s="36">
        <v>2</v>
      </c>
      <c r="N282" s="36">
        <v>0.35099999999999998</v>
      </c>
      <c r="O282" s="36">
        <v>2.4</v>
      </c>
      <c r="P282" s="36">
        <v>3.8</v>
      </c>
      <c r="Q282" s="36">
        <v>0.621</v>
      </c>
      <c r="R282" s="36">
        <v>0.58799999999999997</v>
      </c>
      <c r="S282" s="36">
        <v>1</v>
      </c>
      <c r="T282" s="36">
        <v>1.3</v>
      </c>
      <c r="U282" s="36">
        <v>0.745</v>
      </c>
      <c r="V282" s="36">
        <v>1</v>
      </c>
      <c r="W282" s="36">
        <v>2.7</v>
      </c>
      <c r="X282" s="36">
        <v>3.7</v>
      </c>
      <c r="Y282" s="36">
        <v>1.8</v>
      </c>
      <c r="Z282" s="36">
        <v>0.6</v>
      </c>
      <c r="AA282" s="36">
        <v>0.3</v>
      </c>
      <c r="AB282" s="36">
        <v>1</v>
      </c>
      <c r="AC282" s="36">
        <v>1.8</v>
      </c>
      <c r="AD282" s="36">
        <v>7.9</v>
      </c>
      <c r="AF282" t="str">
        <f t="shared" si="4"/>
        <v>Terance Mann</v>
      </c>
    </row>
    <row r="283" spans="1:32" ht="12.75" x14ac:dyDescent="0.2">
      <c r="A283" s="36">
        <v>280</v>
      </c>
      <c r="B283" s="50" t="s">
        <v>341</v>
      </c>
      <c r="C283" s="50" t="s">
        <v>383</v>
      </c>
      <c r="D283" s="36">
        <v>21</v>
      </c>
      <c r="E283" s="50" t="s">
        <v>86</v>
      </c>
      <c r="F283" s="36">
        <v>33</v>
      </c>
      <c r="G283" s="36">
        <v>4</v>
      </c>
      <c r="H283" s="36">
        <v>20.6</v>
      </c>
      <c r="I283" s="36">
        <v>3.5</v>
      </c>
      <c r="J283" s="36">
        <v>8.9</v>
      </c>
      <c r="K283" s="36">
        <v>0.38800000000000001</v>
      </c>
      <c r="L283" s="36">
        <v>1.5</v>
      </c>
      <c r="M283" s="36">
        <v>4.8</v>
      </c>
      <c r="N283" s="36">
        <v>0.308</v>
      </c>
      <c r="O283" s="36">
        <v>2</v>
      </c>
      <c r="P283" s="36">
        <v>4.0999999999999996</v>
      </c>
      <c r="Q283" s="36">
        <v>0.48099999999999998</v>
      </c>
      <c r="R283" s="36">
        <v>0.47099999999999997</v>
      </c>
      <c r="S283" s="36">
        <v>0.5</v>
      </c>
      <c r="T283" s="36">
        <v>0.8</v>
      </c>
      <c r="U283" s="36">
        <v>0.68</v>
      </c>
      <c r="V283" s="36">
        <v>0.5</v>
      </c>
      <c r="W283" s="36">
        <v>2.1</v>
      </c>
      <c r="X283" s="36">
        <v>2.5</v>
      </c>
      <c r="Y283" s="36">
        <v>1.7</v>
      </c>
      <c r="Z283" s="36">
        <v>0.8</v>
      </c>
      <c r="AA283" s="36">
        <v>0.2</v>
      </c>
      <c r="AB283" s="36">
        <v>1</v>
      </c>
      <c r="AC283" s="36">
        <v>1.5</v>
      </c>
      <c r="AD283" s="36">
        <v>8.9</v>
      </c>
      <c r="AF283" t="str">
        <f t="shared" si="4"/>
        <v>Tre Mann</v>
      </c>
    </row>
    <row r="284" spans="1:32" ht="12.75" x14ac:dyDescent="0.2">
      <c r="A284" s="36">
        <v>281</v>
      </c>
      <c r="B284" s="50" t="s">
        <v>584</v>
      </c>
      <c r="C284" s="50" t="s">
        <v>376</v>
      </c>
      <c r="D284" s="36">
        <v>34</v>
      </c>
      <c r="E284" s="50" t="s">
        <v>94</v>
      </c>
      <c r="F284" s="36">
        <v>13</v>
      </c>
      <c r="G284" s="36">
        <v>0</v>
      </c>
      <c r="H284" s="36">
        <v>4.2</v>
      </c>
      <c r="I284" s="36">
        <v>1.1000000000000001</v>
      </c>
      <c r="J284" s="36">
        <v>1.5</v>
      </c>
      <c r="K284" s="36">
        <v>0.73699999999999999</v>
      </c>
      <c r="L284" s="36">
        <v>0</v>
      </c>
      <c r="M284" s="36">
        <v>0.1</v>
      </c>
      <c r="N284" s="36">
        <v>0</v>
      </c>
      <c r="O284" s="36">
        <v>1.1000000000000001</v>
      </c>
      <c r="P284" s="36">
        <v>1.4</v>
      </c>
      <c r="Q284" s="36">
        <v>0.77800000000000002</v>
      </c>
      <c r="R284" s="36">
        <v>0.73699999999999999</v>
      </c>
      <c r="S284" s="36">
        <v>0.8</v>
      </c>
      <c r="T284" s="36">
        <v>0.9</v>
      </c>
      <c r="U284" s="36">
        <v>0.83299999999999996</v>
      </c>
      <c r="V284" s="36">
        <v>0.5</v>
      </c>
      <c r="W284" s="36">
        <v>0.8</v>
      </c>
      <c r="X284" s="36">
        <v>1.3</v>
      </c>
      <c r="Y284" s="36">
        <v>0.2</v>
      </c>
      <c r="Z284" s="36">
        <v>0.1</v>
      </c>
      <c r="AA284" s="36">
        <v>0.1</v>
      </c>
      <c r="AB284" s="36">
        <v>0.2</v>
      </c>
      <c r="AC284" s="36">
        <v>0.2</v>
      </c>
      <c r="AD284" s="36">
        <v>2.9</v>
      </c>
      <c r="AF284" t="str">
        <f t="shared" si="4"/>
        <v>Boban Marjanović</v>
      </c>
    </row>
    <row r="285" spans="1:32" ht="12.75" x14ac:dyDescent="0.2">
      <c r="A285" s="36">
        <v>282</v>
      </c>
      <c r="B285" s="50" t="s">
        <v>585</v>
      </c>
      <c r="C285" s="50" t="s">
        <v>387</v>
      </c>
      <c r="D285" s="36">
        <v>25</v>
      </c>
      <c r="E285" s="50" t="s">
        <v>24</v>
      </c>
      <c r="F285" s="36">
        <v>37</v>
      </c>
      <c r="G285" s="36">
        <v>37</v>
      </c>
      <c r="H285" s="36">
        <v>34.1</v>
      </c>
      <c r="I285" s="36">
        <v>8.1999999999999993</v>
      </c>
      <c r="J285" s="36">
        <v>15.6</v>
      </c>
      <c r="K285" s="36">
        <v>0.52800000000000002</v>
      </c>
      <c r="L285" s="36">
        <v>3</v>
      </c>
      <c r="M285" s="36">
        <v>7.1</v>
      </c>
      <c r="N285" s="36">
        <v>0.42099999999999999</v>
      </c>
      <c r="O285" s="36">
        <v>5.2</v>
      </c>
      <c r="P285" s="36">
        <v>8.5</v>
      </c>
      <c r="Q285" s="36">
        <v>0.61599999999999999</v>
      </c>
      <c r="R285" s="36">
        <v>0.623</v>
      </c>
      <c r="S285" s="36">
        <v>4.5</v>
      </c>
      <c r="T285" s="36">
        <v>5.0999999999999996</v>
      </c>
      <c r="U285" s="36">
        <v>0.86799999999999999</v>
      </c>
      <c r="V285" s="36">
        <v>1.9</v>
      </c>
      <c r="W285" s="36">
        <v>6.6</v>
      </c>
      <c r="X285" s="36">
        <v>8.5</v>
      </c>
      <c r="Y285" s="36">
        <v>1.9</v>
      </c>
      <c r="Z285" s="36">
        <v>0.6</v>
      </c>
      <c r="AA285" s="36">
        <v>0.6</v>
      </c>
      <c r="AB285" s="36">
        <v>1.9</v>
      </c>
      <c r="AC285" s="36">
        <v>2.1</v>
      </c>
      <c r="AD285" s="36">
        <v>23.9</v>
      </c>
      <c r="AF285" t="str">
        <f t="shared" si="4"/>
        <v>Lauri Markkanen</v>
      </c>
    </row>
    <row r="286" spans="1:32" ht="12.75" x14ac:dyDescent="0.2">
      <c r="A286" s="36">
        <v>283</v>
      </c>
      <c r="B286" s="50" t="s">
        <v>586</v>
      </c>
      <c r="C286" s="50" t="s">
        <v>387</v>
      </c>
      <c r="D286" s="36">
        <v>25</v>
      </c>
      <c r="E286" s="50" t="s">
        <v>91</v>
      </c>
      <c r="F286" s="36">
        <v>36</v>
      </c>
      <c r="G286" s="36">
        <v>10</v>
      </c>
      <c r="H286" s="36">
        <v>23.2</v>
      </c>
      <c r="I286" s="36">
        <v>3.1</v>
      </c>
      <c r="J286" s="36">
        <v>7.2</v>
      </c>
      <c r="K286" s="36">
        <v>0.42699999999999999</v>
      </c>
      <c r="L286" s="36">
        <v>1.1000000000000001</v>
      </c>
      <c r="M286" s="36">
        <v>3.2</v>
      </c>
      <c r="N286" s="36">
        <v>0.32800000000000001</v>
      </c>
      <c r="O286" s="36">
        <v>2</v>
      </c>
      <c r="P286" s="36">
        <v>4</v>
      </c>
      <c r="Q286" s="36">
        <v>0.50700000000000001</v>
      </c>
      <c r="R286" s="36">
        <v>0.5</v>
      </c>
      <c r="S286" s="36">
        <v>1.8</v>
      </c>
      <c r="T286" s="36">
        <v>2.2000000000000002</v>
      </c>
      <c r="U286" s="36">
        <v>0.83299999999999996</v>
      </c>
      <c r="V286" s="36">
        <v>0.8</v>
      </c>
      <c r="W286" s="36">
        <v>2.7</v>
      </c>
      <c r="X286" s="36">
        <v>3.5</v>
      </c>
      <c r="Y286" s="36">
        <v>2.2999999999999998</v>
      </c>
      <c r="Z286" s="36">
        <v>0.7</v>
      </c>
      <c r="AA286" s="36">
        <v>0.2</v>
      </c>
      <c r="AB286" s="36">
        <v>1.1000000000000001</v>
      </c>
      <c r="AC286" s="36">
        <v>1.5</v>
      </c>
      <c r="AD286" s="36">
        <v>9</v>
      </c>
      <c r="AF286" t="str">
        <f t="shared" si="4"/>
        <v>Naji Marshall</v>
      </c>
    </row>
    <row r="287" spans="1:32" ht="12.75" x14ac:dyDescent="0.2">
      <c r="A287" s="36">
        <v>284</v>
      </c>
      <c r="B287" s="50" t="s">
        <v>31</v>
      </c>
      <c r="C287" s="50" t="s">
        <v>374</v>
      </c>
      <c r="D287" s="36">
        <v>27</v>
      </c>
      <c r="E287" s="50" t="s">
        <v>8</v>
      </c>
      <c r="F287" s="36">
        <v>34</v>
      </c>
      <c r="G287" s="36">
        <v>34</v>
      </c>
      <c r="H287" s="36">
        <v>31.4</v>
      </c>
      <c r="I287" s="36">
        <v>4</v>
      </c>
      <c r="J287" s="36">
        <v>8.6</v>
      </c>
      <c r="K287" s="36">
        <v>0.45900000000000002</v>
      </c>
      <c r="L287" s="36">
        <v>1.4</v>
      </c>
      <c r="M287" s="36">
        <v>3.7</v>
      </c>
      <c r="N287" s="36">
        <v>0.38900000000000001</v>
      </c>
      <c r="O287" s="36">
        <v>2.5</v>
      </c>
      <c r="P287" s="36">
        <v>4.9000000000000004</v>
      </c>
      <c r="Q287" s="36">
        <v>0.51200000000000001</v>
      </c>
      <c r="R287" s="36">
        <v>0.54300000000000004</v>
      </c>
      <c r="S287" s="36">
        <v>1</v>
      </c>
      <c r="T287" s="36">
        <v>1.3</v>
      </c>
      <c r="U287" s="36">
        <v>0.77300000000000002</v>
      </c>
      <c r="V287" s="36">
        <v>1.5</v>
      </c>
      <c r="W287" s="36">
        <v>3.3</v>
      </c>
      <c r="X287" s="36">
        <v>4.8</v>
      </c>
      <c r="Y287" s="36">
        <v>1.9</v>
      </c>
      <c r="Z287" s="36">
        <v>1</v>
      </c>
      <c r="AA287" s="36">
        <v>0.4</v>
      </c>
      <c r="AB287" s="36">
        <v>1.1000000000000001</v>
      </c>
      <c r="AC287" s="36">
        <v>1.9</v>
      </c>
      <c r="AD287" s="36">
        <v>10.4</v>
      </c>
      <c r="AF287" t="str">
        <f t="shared" si="4"/>
        <v>Caleb Martin</v>
      </c>
    </row>
    <row r="288" spans="1:32" ht="12.75" x14ac:dyDescent="0.2">
      <c r="A288" s="36">
        <v>285</v>
      </c>
      <c r="B288" s="50" t="s">
        <v>587</v>
      </c>
      <c r="C288" s="50" t="s">
        <v>387</v>
      </c>
      <c r="D288" s="36">
        <v>27</v>
      </c>
      <c r="E288" s="50" t="s">
        <v>418</v>
      </c>
      <c r="F288" s="36">
        <v>2</v>
      </c>
      <c r="G288" s="36">
        <v>0</v>
      </c>
      <c r="H288" s="36">
        <v>11</v>
      </c>
      <c r="I288" s="36">
        <v>1</v>
      </c>
      <c r="J288" s="36">
        <v>3.5</v>
      </c>
      <c r="K288" s="36">
        <v>0.28599999999999998</v>
      </c>
      <c r="L288" s="36">
        <v>0</v>
      </c>
      <c r="M288" s="36">
        <v>1</v>
      </c>
      <c r="N288" s="36">
        <v>0</v>
      </c>
      <c r="O288" s="36">
        <v>1</v>
      </c>
      <c r="P288" s="36">
        <v>2.5</v>
      </c>
      <c r="Q288" s="36">
        <v>0.4</v>
      </c>
      <c r="R288" s="36">
        <v>0.28599999999999998</v>
      </c>
      <c r="S288" s="36">
        <v>0</v>
      </c>
      <c r="T288" s="36">
        <v>0</v>
      </c>
      <c r="U288" s="36"/>
      <c r="V288" s="36">
        <v>1</v>
      </c>
      <c r="W288" s="36">
        <v>1</v>
      </c>
      <c r="X288" s="36">
        <v>2</v>
      </c>
      <c r="Y288" s="36">
        <v>1</v>
      </c>
      <c r="Z288" s="36">
        <v>0.5</v>
      </c>
      <c r="AA288" s="36">
        <v>0</v>
      </c>
      <c r="AB288" s="36">
        <v>0.5</v>
      </c>
      <c r="AC288" s="36">
        <v>0.5</v>
      </c>
      <c r="AD288" s="36">
        <v>2</v>
      </c>
      <c r="AF288" t="str">
        <f t="shared" si="4"/>
        <v>Cody Martin</v>
      </c>
    </row>
    <row r="289" spans="1:32" ht="12.75" x14ac:dyDescent="0.2">
      <c r="A289" s="36">
        <v>286</v>
      </c>
      <c r="B289" s="50" t="s">
        <v>588</v>
      </c>
      <c r="C289" s="50" t="s">
        <v>387</v>
      </c>
      <c r="D289" s="36">
        <v>22</v>
      </c>
      <c r="E289" s="50" t="s">
        <v>94</v>
      </c>
      <c r="F289" s="36">
        <v>38</v>
      </c>
      <c r="G289" s="36">
        <v>8</v>
      </c>
      <c r="H289" s="36">
        <v>24</v>
      </c>
      <c r="I289" s="36">
        <v>4.2</v>
      </c>
      <c r="J289" s="36">
        <v>7.5</v>
      </c>
      <c r="K289" s="36">
        <v>0.55400000000000005</v>
      </c>
      <c r="L289" s="36">
        <v>0.8</v>
      </c>
      <c r="M289" s="36">
        <v>2.7</v>
      </c>
      <c r="N289" s="36">
        <v>0.317</v>
      </c>
      <c r="O289" s="36">
        <v>3.3</v>
      </c>
      <c r="P289" s="36">
        <v>4.8</v>
      </c>
      <c r="Q289" s="36">
        <v>0.68500000000000005</v>
      </c>
      <c r="R289" s="36">
        <v>0.61099999999999999</v>
      </c>
      <c r="S289" s="36">
        <v>1.4</v>
      </c>
      <c r="T289" s="36">
        <v>2.1</v>
      </c>
      <c r="U289" s="36">
        <v>0.64200000000000002</v>
      </c>
      <c r="V289" s="36">
        <v>1.3</v>
      </c>
      <c r="W289" s="36">
        <v>3.4</v>
      </c>
      <c r="X289" s="36">
        <v>4.8</v>
      </c>
      <c r="Y289" s="36">
        <v>1.4</v>
      </c>
      <c r="Z289" s="36">
        <v>0.5</v>
      </c>
      <c r="AA289" s="36">
        <v>0.3</v>
      </c>
      <c r="AB289" s="36">
        <v>1.1000000000000001</v>
      </c>
      <c r="AC289" s="36">
        <v>1.7</v>
      </c>
      <c r="AD289" s="36">
        <v>10.5</v>
      </c>
      <c r="AF289" t="str">
        <f t="shared" si="4"/>
        <v>Kenyon Martin Jr.</v>
      </c>
    </row>
    <row r="290" spans="1:32" ht="12.75" x14ac:dyDescent="0.2">
      <c r="A290" s="36">
        <v>287</v>
      </c>
      <c r="B290" s="50" t="s">
        <v>589</v>
      </c>
      <c r="C290" s="50" t="s">
        <v>378</v>
      </c>
      <c r="D290" s="36">
        <v>23</v>
      </c>
      <c r="E290" s="50" t="s">
        <v>19</v>
      </c>
      <c r="F290" s="36">
        <v>11</v>
      </c>
      <c r="G290" s="36">
        <v>0</v>
      </c>
      <c r="H290" s="36">
        <v>3.8</v>
      </c>
      <c r="I290" s="36">
        <v>0.5</v>
      </c>
      <c r="J290" s="36">
        <v>1.5</v>
      </c>
      <c r="K290" s="36">
        <v>0.375</v>
      </c>
      <c r="L290" s="36">
        <v>0.1</v>
      </c>
      <c r="M290" s="36">
        <v>0.5</v>
      </c>
      <c r="N290" s="36">
        <v>0.2</v>
      </c>
      <c r="O290" s="36">
        <v>0.5</v>
      </c>
      <c r="P290" s="36">
        <v>1</v>
      </c>
      <c r="Q290" s="36">
        <v>0.45500000000000002</v>
      </c>
      <c r="R290" s="36">
        <v>0.40600000000000003</v>
      </c>
      <c r="S290" s="36">
        <v>0.2</v>
      </c>
      <c r="T290" s="36">
        <v>0.2</v>
      </c>
      <c r="U290" s="36">
        <v>1</v>
      </c>
      <c r="V290" s="36">
        <v>0.2</v>
      </c>
      <c r="W290" s="36">
        <v>0.4</v>
      </c>
      <c r="X290" s="36">
        <v>0.5</v>
      </c>
      <c r="Y290" s="36">
        <v>0</v>
      </c>
      <c r="Z290" s="36">
        <v>0.1</v>
      </c>
      <c r="AA290" s="36">
        <v>0</v>
      </c>
      <c r="AB290" s="36">
        <v>0.1</v>
      </c>
      <c r="AC290" s="36">
        <v>0.2</v>
      </c>
      <c r="AD290" s="36">
        <v>1.4</v>
      </c>
      <c r="AF290" t="str">
        <f t="shared" si="4"/>
        <v>Tyrese Martin</v>
      </c>
    </row>
    <row r="291" spans="1:32" ht="12.75" x14ac:dyDescent="0.2">
      <c r="A291" s="36">
        <v>288</v>
      </c>
      <c r="B291" s="50" t="s">
        <v>590</v>
      </c>
      <c r="C291" s="50" t="s">
        <v>378</v>
      </c>
      <c r="D291" s="36">
        <v>26</v>
      </c>
      <c r="E291" s="50" t="s">
        <v>94</v>
      </c>
      <c r="F291" s="36">
        <v>31</v>
      </c>
      <c r="G291" s="36">
        <v>0</v>
      </c>
      <c r="H291" s="36">
        <v>13.1</v>
      </c>
      <c r="I291" s="36">
        <v>1.2</v>
      </c>
      <c r="J291" s="36">
        <v>3.5</v>
      </c>
      <c r="K291" s="36">
        <v>0.35199999999999998</v>
      </c>
      <c r="L291" s="36">
        <v>1.1000000000000001</v>
      </c>
      <c r="M291" s="36">
        <v>3.3</v>
      </c>
      <c r="N291" s="36">
        <v>0.34300000000000003</v>
      </c>
      <c r="O291" s="36">
        <v>0.1</v>
      </c>
      <c r="P291" s="36">
        <v>0.2</v>
      </c>
      <c r="Q291" s="36">
        <v>0.5</v>
      </c>
      <c r="R291" s="36">
        <v>0.51400000000000001</v>
      </c>
      <c r="S291" s="36">
        <v>1</v>
      </c>
      <c r="T291" s="36">
        <v>1.1000000000000001</v>
      </c>
      <c r="U291" s="36">
        <v>0.93899999999999995</v>
      </c>
      <c r="V291" s="36">
        <v>0.2</v>
      </c>
      <c r="W291" s="36">
        <v>1</v>
      </c>
      <c r="X291" s="36">
        <v>1.2</v>
      </c>
      <c r="Y291" s="36">
        <v>0.5</v>
      </c>
      <c r="Z291" s="36">
        <v>0.5</v>
      </c>
      <c r="AA291" s="36">
        <v>0.1</v>
      </c>
      <c r="AB291" s="36">
        <v>0.3</v>
      </c>
      <c r="AC291" s="36">
        <v>1.3</v>
      </c>
      <c r="AD291" s="36">
        <v>4.5999999999999996</v>
      </c>
      <c r="AF291" t="str">
        <f t="shared" si="4"/>
        <v>Garrison Mathews</v>
      </c>
    </row>
    <row r="292" spans="1:32" ht="12.75" x14ac:dyDescent="0.2">
      <c r="A292" s="36">
        <v>289</v>
      </c>
      <c r="B292" s="50" t="s">
        <v>591</v>
      </c>
      <c r="C292" s="50" t="s">
        <v>378</v>
      </c>
      <c r="D292" s="36">
        <v>20</v>
      </c>
      <c r="E292" s="50" t="s">
        <v>89</v>
      </c>
      <c r="F292" s="36">
        <v>39</v>
      </c>
      <c r="G292" s="36">
        <v>2</v>
      </c>
      <c r="H292" s="36">
        <v>28.2</v>
      </c>
      <c r="I292" s="36">
        <v>5.4</v>
      </c>
      <c r="J292" s="36">
        <v>12.9</v>
      </c>
      <c r="K292" s="36">
        <v>0.42</v>
      </c>
      <c r="L292" s="36">
        <v>1.6</v>
      </c>
      <c r="M292" s="36">
        <v>4.8</v>
      </c>
      <c r="N292" s="36">
        <v>0.34</v>
      </c>
      <c r="O292" s="36">
        <v>3.8</v>
      </c>
      <c r="P292" s="36">
        <v>8.1</v>
      </c>
      <c r="Q292" s="36">
        <v>0.46700000000000003</v>
      </c>
      <c r="R292" s="36">
        <v>0.48299999999999998</v>
      </c>
      <c r="S292" s="36">
        <v>4.9000000000000004</v>
      </c>
      <c r="T292" s="36">
        <v>6</v>
      </c>
      <c r="U292" s="36">
        <v>0.81499999999999995</v>
      </c>
      <c r="V292" s="36">
        <v>1.1000000000000001</v>
      </c>
      <c r="W292" s="36">
        <v>2.8</v>
      </c>
      <c r="X292" s="36">
        <v>3.9</v>
      </c>
      <c r="Y292" s="36">
        <v>1.4</v>
      </c>
      <c r="Z292" s="36">
        <v>0.6</v>
      </c>
      <c r="AA292" s="36">
        <v>0.1</v>
      </c>
      <c r="AB292" s="36">
        <v>1.8</v>
      </c>
      <c r="AC292" s="36">
        <v>1.9</v>
      </c>
      <c r="AD292" s="36">
        <v>17.399999999999999</v>
      </c>
      <c r="AF292" t="str">
        <f t="shared" si="4"/>
        <v>Bennedict Mathurin</v>
      </c>
    </row>
    <row r="293" spans="1:32" ht="12.75" x14ac:dyDescent="0.2">
      <c r="A293" s="36">
        <v>290</v>
      </c>
      <c r="B293" s="50" t="s">
        <v>592</v>
      </c>
      <c r="C293" s="50" t="s">
        <v>378</v>
      </c>
      <c r="D293" s="36">
        <v>36</v>
      </c>
      <c r="E293" s="50" t="s">
        <v>18</v>
      </c>
      <c r="F293" s="36">
        <v>25</v>
      </c>
      <c r="G293" s="36">
        <v>0</v>
      </c>
      <c r="H293" s="36">
        <v>15.1</v>
      </c>
      <c r="I293" s="36">
        <v>1</v>
      </c>
      <c r="J293" s="36">
        <v>2.9</v>
      </c>
      <c r="K293" s="36">
        <v>0.32900000000000001</v>
      </c>
      <c r="L293" s="36">
        <v>0.8</v>
      </c>
      <c r="M293" s="36">
        <v>2.4</v>
      </c>
      <c r="N293" s="36">
        <v>0.32200000000000001</v>
      </c>
      <c r="O293" s="36">
        <v>0.2</v>
      </c>
      <c r="P293" s="36">
        <v>0.6</v>
      </c>
      <c r="Q293" s="36">
        <v>0.35699999999999998</v>
      </c>
      <c r="R293" s="36">
        <v>0.45900000000000002</v>
      </c>
      <c r="S293" s="36">
        <v>0.4</v>
      </c>
      <c r="T293" s="36">
        <v>0.4</v>
      </c>
      <c r="U293" s="36">
        <v>0.9</v>
      </c>
      <c r="V293" s="36">
        <v>0.8</v>
      </c>
      <c r="W293" s="36">
        <v>0.9</v>
      </c>
      <c r="X293" s="36">
        <v>1.7</v>
      </c>
      <c r="Y293" s="36">
        <v>0.6</v>
      </c>
      <c r="Z293" s="36">
        <v>0.5</v>
      </c>
      <c r="AA293" s="36">
        <v>0.2</v>
      </c>
      <c r="AB293" s="36">
        <v>0.4</v>
      </c>
      <c r="AC293" s="36">
        <v>1.6</v>
      </c>
      <c r="AD293" s="36">
        <v>3</v>
      </c>
      <c r="AF293" t="str">
        <f t="shared" si="4"/>
        <v>Wesley Matthews</v>
      </c>
    </row>
    <row r="294" spans="1:32" ht="12.75" x14ac:dyDescent="0.2">
      <c r="A294" s="36">
        <v>291</v>
      </c>
      <c r="B294" s="50" t="s">
        <v>38</v>
      </c>
      <c r="C294" s="50" t="s">
        <v>378</v>
      </c>
      <c r="D294" s="36">
        <v>22</v>
      </c>
      <c r="E294" s="50" t="s">
        <v>32</v>
      </c>
      <c r="F294" s="36">
        <v>18</v>
      </c>
      <c r="G294" s="36">
        <v>16</v>
      </c>
      <c r="H294" s="36">
        <v>34.9</v>
      </c>
      <c r="I294" s="36">
        <v>7.8</v>
      </c>
      <c r="J294" s="36">
        <v>17.399999999999999</v>
      </c>
      <c r="K294" s="36">
        <v>0.45</v>
      </c>
      <c r="L294" s="36">
        <v>2.6</v>
      </c>
      <c r="M294" s="36">
        <v>6.3</v>
      </c>
      <c r="N294" s="36">
        <v>0.40400000000000003</v>
      </c>
      <c r="O294" s="36">
        <v>5.3</v>
      </c>
      <c r="P294" s="36">
        <v>11.1</v>
      </c>
      <c r="Q294" s="36">
        <v>0.47699999999999998</v>
      </c>
      <c r="R294" s="36">
        <v>0.52400000000000002</v>
      </c>
      <c r="S294" s="36">
        <v>2.9</v>
      </c>
      <c r="T294" s="36">
        <v>3.9</v>
      </c>
      <c r="U294" s="36">
        <v>0.746</v>
      </c>
      <c r="V294" s="36">
        <v>0.4</v>
      </c>
      <c r="W294" s="36">
        <v>2.9</v>
      </c>
      <c r="X294" s="36">
        <v>3.3</v>
      </c>
      <c r="Y294" s="36">
        <v>4.2</v>
      </c>
      <c r="Z294" s="36">
        <v>0.9</v>
      </c>
      <c r="AA294" s="36">
        <v>0.2</v>
      </c>
      <c r="AB294" s="36">
        <v>1.9</v>
      </c>
      <c r="AC294" s="36">
        <v>2.2999999999999998</v>
      </c>
      <c r="AD294" s="36">
        <v>21.2</v>
      </c>
      <c r="AF294" t="str">
        <f t="shared" si="4"/>
        <v>Tyrese Maxey</v>
      </c>
    </row>
    <row r="295" spans="1:32" ht="12.75" x14ac:dyDescent="0.2">
      <c r="A295" s="36">
        <v>292</v>
      </c>
      <c r="B295" s="50" t="s">
        <v>593</v>
      </c>
      <c r="C295" s="50" t="s">
        <v>383</v>
      </c>
      <c r="D295" s="36">
        <v>22</v>
      </c>
      <c r="E295" s="50" t="s">
        <v>70</v>
      </c>
      <c r="F295" s="36">
        <v>27</v>
      </c>
      <c r="G295" s="36">
        <v>2</v>
      </c>
      <c r="H295" s="36">
        <v>14.2</v>
      </c>
      <c r="I295" s="36">
        <v>1.4</v>
      </c>
      <c r="J295" s="36">
        <v>3.9</v>
      </c>
      <c r="K295" s="36">
        <v>0.35199999999999998</v>
      </c>
      <c r="L295" s="36">
        <v>0.6</v>
      </c>
      <c r="M295" s="36">
        <v>2.5</v>
      </c>
      <c r="N295" s="36">
        <v>0.254</v>
      </c>
      <c r="O295" s="36">
        <v>0.7</v>
      </c>
      <c r="P295" s="36">
        <v>1.4</v>
      </c>
      <c r="Q295" s="36">
        <v>0.52600000000000002</v>
      </c>
      <c r="R295" s="36">
        <v>0.433</v>
      </c>
      <c r="S295" s="36">
        <v>0.5</v>
      </c>
      <c r="T295" s="36">
        <v>0.7</v>
      </c>
      <c r="U295" s="36">
        <v>0.68400000000000005</v>
      </c>
      <c r="V295" s="36">
        <v>0.2</v>
      </c>
      <c r="W295" s="36">
        <v>0.6</v>
      </c>
      <c r="X295" s="36">
        <v>0.8</v>
      </c>
      <c r="Y295" s="36">
        <v>1.3</v>
      </c>
      <c r="Z295" s="36">
        <v>0.6</v>
      </c>
      <c r="AA295" s="36">
        <v>0</v>
      </c>
      <c r="AB295" s="36">
        <v>0.5</v>
      </c>
      <c r="AC295" s="36">
        <v>0.9</v>
      </c>
      <c r="AD295" s="36">
        <v>3.9</v>
      </c>
      <c r="AF295" t="str">
        <f t="shared" si="4"/>
        <v>Miles McBride</v>
      </c>
    </row>
    <row r="296" spans="1:32" ht="12.75" x14ac:dyDescent="0.2">
      <c r="A296" s="36">
        <v>293</v>
      </c>
      <c r="B296" s="50" t="s">
        <v>594</v>
      </c>
      <c r="C296" s="50" t="s">
        <v>378</v>
      </c>
      <c r="D296" s="36">
        <v>31</v>
      </c>
      <c r="E296" s="50" t="s">
        <v>91</v>
      </c>
      <c r="F296" s="36">
        <v>34</v>
      </c>
      <c r="G296" s="36">
        <v>34</v>
      </c>
      <c r="H296" s="36">
        <v>35.200000000000003</v>
      </c>
      <c r="I296" s="36">
        <v>7.6</v>
      </c>
      <c r="J296" s="36">
        <v>18</v>
      </c>
      <c r="K296" s="36">
        <v>0.42399999999999999</v>
      </c>
      <c r="L296" s="36">
        <v>2.9</v>
      </c>
      <c r="M296" s="36">
        <v>7.3</v>
      </c>
      <c r="N296" s="36">
        <v>0.39500000000000002</v>
      </c>
      <c r="O296" s="36">
        <v>4.7</v>
      </c>
      <c r="P296" s="36">
        <v>10.7</v>
      </c>
      <c r="Q296" s="36">
        <v>0.44400000000000001</v>
      </c>
      <c r="R296" s="36">
        <v>0.504</v>
      </c>
      <c r="S296" s="36">
        <v>2.1</v>
      </c>
      <c r="T296" s="36">
        <v>2.6</v>
      </c>
      <c r="U296" s="36">
        <v>0.81599999999999995</v>
      </c>
      <c r="V296" s="36">
        <v>0.9</v>
      </c>
      <c r="W296" s="36">
        <v>3.9</v>
      </c>
      <c r="X296" s="36">
        <v>4.7</v>
      </c>
      <c r="Y296" s="36">
        <v>6</v>
      </c>
      <c r="Z296" s="36">
        <v>1</v>
      </c>
      <c r="AA296" s="36">
        <v>0.6</v>
      </c>
      <c r="AB296" s="36">
        <v>2.6</v>
      </c>
      <c r="AC296" s="36">
        <v>1.7</v>
      </c>
      <c r="AD296" s="36">
        <v>20.2</v>
      </c>
      <c r="AF296" t="str">
        <f t="shared" si="4"/>
        <v>CJ McCollum</v>
      </c>
    </row>
    <row r="297" spans="1:32" ht="12.75" x14ac:dyDescent="0.2">
      <c r="A297" s="36">
        <v>294</v>
      </c>
      <c r="B297" s="50" t="s">
        <v>595</v>
      </c>
      <c r="C297" s="50" t="s">
        <v>383</v>
      </c>
      <c r="D297" s="36">
        <v>30</v>
      </c>
      <c r="E297" s="50" t="s">
        <v>89</v>
      </c>
      <c r="F297" s="36">
        <v>36</v>
      </c>
      <c r="G297" s="36">
        <v>0</v>
      </c>
      <c r="H297" s="36">
        <v>17.2</v>
      </c>
      <c r="I297" s="36">
        <v>2.4</v>
      </c>
      <c r="J297" s="36">
        <v>5.2</v>
      </c>
      <c r="K297" s="36">
        <v>0.46800000000000003</v>
      </c>
      <c r="L297" s="36">
        <v>0.2</v>
      </c>
      <c r="M297" s="36">
        <v>0.6</v>
      </c>
      <c r="N297" s="36">
        <v>0.3</v>
      </c>
      <c r="O297" s="36">
        <v>2.2999999999999998</v>
      </c>
      <c r="P297" s="36">
        <v>4.5999999999999996</v>
      </c>
      <c r="Q297" s="36">
        <v>0.48799999999999999</v>
      </c>
      <c r="R297" s="36">
        <v>0.48399999999999999</v>
      </c>
      <c r="S297" s="36">
        <v>0.6</v>
      </c>
      <c r="T297" s="36">
        <v>0.7</v>
      </c>
      <c r="U297" s="36">
        <v>0.88500000000000001</v>
      </c>
      <c r="V297" s="36">
        <v>0.5</v>
      </c>
      <c r="W297" s="36">
        <v>1.7</v>
      </c>
      <c r="X297" s="36">
        <v>2.2999999999999998</v>
      </c>
      <c r="Y297" s="36">
        <v>4.3</v>
      </c>
      <c r="Z297" s="36">
        <v>1</v>
      </c>
      <c r="AA297" s="36">
        <v>0.1</v>
      </c>
      <c r="AB297" s="36">
        <v>1.5</v>
      </c>
      <c r="AC297" s="36">
        <v>1.3</v>
      </c>
      <c r="AD297" s="36">
        <v>5.6</v>
      </c>
      <c r="AF297" t="str">
        <f t="shared" si="4"/>
        <v>T.J. McConnell</v>
      </c>
    </row>
    <row r="298" spans="1:32" ht="12.75" x14ac:dyDescent="0.2">
      <c r="A298" s="36">
        <v>295</v>
      </c>
      <c r="B298" s="50" t="s">
        <v>596</v>
      </c>
      <c r="C298" s="50" t="s">
        <v>374</v>
      </c>
      <c r="D298" s="36">
        <v>22</v>
      </c>
      <c r="E298" s="50" t="s">
        <v>11</v>
      </c>
      <c r="F298" s="36">
        <v>36</v>
      </c>
      <c r="G298" s="36">
        <v>36</v>
      </c>
      <c r="H298" s="36">
        <v>30.4</v>
      </c>
      <c r="I298" s="36">
        <v>4.5</v>
      </c>
      <c r="J298" s="36">
        <v>8.6</v>
      </c>
      <c r="K298" s="36">
        <v>0.52600000000000002</v>
      </c>
      <c r="L298" s="36">
        <v>1.1000000000000001</v>
      </c>
      <c r="M298" s="36">
        <v>2.9</v>
      </c>
      <c r="N298" s="36">
        <v>0.377</v>
      </c>
      <c r="O298" s="36">
        <v>3.4</v>
      </c>
      <c r="P298" s="36">
        <v>5.6</v>
      </c>
      <c r="Q298" s="36">
        <v>0.60399999999999998</v>
      </c>
      <c r="R298" s="36">
        <v>0.59099999999999997</v>
      </c>
      <c r="S298" s="36">
        <v>1.3</v>
      </c>
      <c r="T298" s="36">
        <v>1.6</v>
      </c>
      <c r="U298" s="36">
        <v>0.76300000000000001</v>
      </c>
      <c r="V298" s="36">
        <v>1.3</v>
      </c>
      <c r="W298" s="36">
        <v>2.2999999999999998</v>
      </c>
      <c r="X298" s="36">
        <v>3.6</v>
      </c>
      <c r="Y298" s="36">
        <v>1.8</v>
      </c>
      <c r="Z298" s="36">
        <v>1.1000000000000001</v>
      </c>
      <c r="AA298" s="36">
        <v>1.1000000000000001</v>
      </c>
      <c r="AB298" s="36">
        <v>1.5</v>
      </c>
      <c r="AC298" s="36">
        <v>3.6</v>
      </c>
      <c r="AD298" s="36">
        <v>11.4</v>
      </c>
      <c r="AF298" t="str">
        <f t="shared" si="4"/>
        <v>Jaden McDaniels</v>
      </c>
    </row>
    <row r="299" spans="1:32" ht="12.75" x14ac:dyDescent="0.2">
      <c r="A299" s="36">
        <v>296</v>
      </c>
      <c r="B299" s="50" t="s">
        <v>597</v>
      </c>
      <c r="C299" s="50" t="s">
        <v>387</v>
      </c>
      <c r="D299" s="36">
        <v>25</v>
      </c>
      <c r="E299" s="50" t="s">
        <v>418</v>
      </c>
      <c r="F299" s="36">
        <v>39</v>
      </c>
      <c r="G299" s="36">
        <v>11</v>
      </c>
      <c r="H299" s="36">
        <v>26.1</v>
      </c>
      <c r="I299" s="36">
        <v>3.9</v>
      </c>
      <c r="J299" s="36">
        <v>8.6</v>
      </c>
      <c r="K299" s="36">
        <v>0.45800000000000002</v>
      </c>
      <c r="L299" s="36">
        <v>1.2</v>
      </c>
      <c r="M299" s="36">
        <v>3.5</v>
      </c>
      <c r="N299" s="36">
        <v>0.34799999999999998</v>
      </c>
      <c r="O299" s="36">
        <v>2.7</v>
      </c>
      <c r="P299" s="36">
        <v>5</v>
      </c>
      <c r="Q299" s="36">
        <v>0.53600000000000003</v>
      </c>
      <c r="R299" s="36">
        <v>0.53</v>
      </c>
      <c r="S299" s="36">
        <v>1.7</v>
      </c>
      <c r="T299" s="36">
        <v>1.9</v>
      </c>
      <c r="U299" s="36">
        <v>0.878</v>
      </c>
      <c r="V299" s="36">
        <v>0.8</v>
      </c>
      <c r="W299" s="36">
        <v>3.9</v>
      </c>
      <c r="X299" s="36">
        <v>4.7</v>
      </c>
      <c r="Y299" s="36">
        <v>2.1</v>
      </c>
      <c r="Z299" s="36">
        <v>1.1000000000000001</v>
      </c>
      <c r="AA299" s="36">
        <v>0.6</v>
      </c>
      <c r="AB299" s="36">
        <v>1.3</v>
      </c>
      <c r="AC299" s="36">
        <v>2.9</v>
      </c>
      <c r="AD299" s="36">
        <v>10.7</v>
      </c>
      <c r="AF299" t="str">
        <f t="shared" si="4"/>
        <v>Jalen McDaniels</v>
      </c>
    </row>
    <row r="300" spans="1:32" ht="12.75" x14ac:dyDescent="0.2">
      <c r="A300" s="36">
        <v>297</v>
      </c>
      <c r="B300" s="50" t="s">
        <v>598</v>
      </c>
      <c r="C300" s="50" t="s">
        <v>387</v>
      </c>
      <c r="D300" s="36">
        <v>31</v>
      </c>
      <c r="E300" s="50" t="s">
        <v>10</v>
      </c>
      <c r="F300" s="36">
        <v>33</v>
      </c>
      <c r="G300" s="36">
        <v>0</v>
      </c>
      <c r="H300" s="36">
        <v>20.2</v>
      </c>
      <c r="I300" s="36">
        <v>3.8</v>
      </c>
      <c r="J300" s="36">
        <v>8.1</v>
      </c>
      <c r="K300" s="36">
        <v>0.47</v>
      </c>
      <c r="L300" s="36">
        <v>1.9</v>
      </c>
      <c r="M300" s="36">
        <v>4.7</v>
      </c>
      <c r="N300" s="36">
        <v>0.41299999999999998</v>
      </c>
      <c r="O300" s="36">
        <v>1.9</v>
      </c>
      <c r="P300" s="36">
        <v>3.4</v>
      </c>
      <c r="Q300" s="36">
        <v>0.54900000000000004</v>
      </c>
      <c r="R300" s="36">
        <v>0.59</v>
      </c>
      <c r="S300" s="36">
        <v>0.7</v>
      </c>
      <c r="T300" s="36">
        <v>0.9</v>
      </c>
      <c r="U300" s="36">
        <v>0.74199999999999999</v>
      </c>
      <c r="V300" s="36">
        <v>0.3</v>
      </c>
      <c r="W300" s="36">
        <v>1.9</v>
      </c>
      <c r="X300" s="36">
        <v>2.2000000000000002</v>
      </c>
      <c r="Y300" s="36">
        <v>1.5</v>
      </c>
      <c r="Z300" s="36">
        <v>0.1</v>
      </c>
      <c r="AA300" s="36">
        <v>0.2</v>
      </c>
      <c r="AB300" s="36">
        <v>1</v>
      </c>
      <c r="AC300" s="36">
        <v>1.6</v>
      </c>
      <c r="AD300" s="36">
        <v>10.3</v>
      </c>
      <c r="AF300" t="str">
        <f t="shared" si="4"/>
        <v>Doug McDermott</v>
      </c>
    </row>
    <row r="301" spans="1:32" ht="12.75" x14ac:dyDescent="0.2">
      <c r="A301" s="36">
        <v>298</v>
      </c>
      <c r="B301" s="50" t="s">
        <v>338</v>
      </c>
      <c r="C301" s="50" t="s">
        <v>376</v>
      </c>
      <c r="D301" s="36">
        <v>35</v>
      </c>
      <c r="E301" s="50" t="s">
        <v>96</v>
      </c>
      <c r="F301" s="36">
        <v>23</v>
      </c>
      <c r="G301" s="36">
        <v>7</v>
      </c>
      <c r="H301" s="36">
        <v>8.3000000000000007</v>
      </c>
      <c r="I301" s="36">
        <v>1.8</v>
      </c>
      <c r="J301" s="36">
        <v>3</v>
      </c>
      <c r="K301" s="36">
        <v>0.60899999999999999</v>
      </c>
      <c r="L301" s="36">
        <v>0</v>
      </c>
      <c r="M301" s="36">
        <v>0.2</v>
      </c>
      <c r="N301" s="36">
        <v>0.25</v>
      </c>
      <c r="O301" s="36">
        <v>1.8</v>
      </c>
      <c r="P301" s="36">
        <v>2.8</v>
      </c>
      <c r="Q301" s="36">
        <v>0.63100000000000001</v>
      </c>
      <c r="R301" s="36">
        <v>0.61599999999999999</v>
      </c>
      <c r="S301" s="36">
        <v>0.6</v>
      </c>
      <c r="T301" s="36">
        <v>1</v>
      </c>
      <c r="U301" s="36">
        <v>0.54200000000000004</v>
      </c>
      <c r="V301" s="36">
        <v>0.7</v>
      </c>
      <c r="W301" s="36">
        <v>1.7</v>
      </c>
      <c r="X301" s="36">
        <v>2.2999999999999998</v>
      </c>
      <c r="Y301" s="36">
        <v>0.2</v>
      </c>
      <c r="Z301" s="36">
        <v>0.1</v>
      </c>
      <c r="AA301" s="36">
        <v>0.5</v>
      </c>
      <c r="AB301" s="36">
        <v>0.9</v>
      </c>
      <c r="AC301" s="36">
        <v>1.1000000000000001</v>
      </c>
      <c r="AD301" s="36">
        <v>4.3</v>
      </c>
      <c r="AF301" t="str">
        <f t="shared" si="4"/>
        <v>JaVale McGee</v>
      </c>
    </row>
    <row r="302" spans="1:32" ht="12.75" x14ac:dyDescent="0.2">
      <c r="A302" s="36">
        <v>299</v>
      </c>
      <c r="B302" s="50" t="s">
        <v>599</v>
      </c>
      <c r="C302" s="50" t="s">
        <v>378</v>
      </c>
      <c r="D302" s="36">
        <v>20</v>
      </c>
      <c r="E302" s="50" t="s">
        <v>418</v>
      </c>
      <c r="F302" s="36">
        <v>14</v>
      </c>
      <c r="G302" s="36">
        <v>0</v>
      </c>
      <c r="H302" s="36">
        <v>13.6</v>
      </c>
      <c r="I302" s="36">
        <v>1.4</v>
      </c>
      <c r="J302" s="36">
        <v>3.4</v>
      </c>
      <c r="K302" s="36">
        <v>0.40400000000000003</v>
      </c>
      <c r="L302" s="36">
        <v>0.4</v>
      </c>
      <c r="M302" s="36">
        <v>1.1000000000000001</v>
      </c>
      <c r="N302" s="36">
        <v>0.375</v>
      </c>
      <c r="O302" s="36">
        <v>0.9</v>
      </c>
      <c r="P302" s="36">
        <v>2.2000000000000002</v>
      </c>
      <c r="Q302" s="36">
        <v>0.41899999999999998</v>
      </c>
      <c r="R302" s="36">
        <v>0.46800000000000003</v>
      </c>
      <c r="S302" s="36">
        <v>0.9</v>
      </c>
      <c r="T302" s="36">
        <v>1</v>
      </c>
      <c r="U302" s="36">
        <v>0.85699999999999998</v>
      </c>
      <c r="V302" s="36">
        <v>0.2</v>
      </c>
      <c r="W302" s="36">
        <v>1.1000000000000001</v>
      </c>
      <c r="X302" s="36">
        <v>1.3</v>
      </c>
      <c r="Y302" s="36">
        <v>1</v>
      </c>
      <c r="Z302" s="36">
        <v>0.3</v>
      </c>
      <c r="AA302" s="36">
        <v>0.3</v>
      </c>
      <c r="AB302" s="36">
        <v>0.5</v>
      </c>
      <c r="AC302" s="36">
        <v>0.5</v>
      </c>
      <c r="AD302" s="36">
        <v>4</v>
      </c>
      <c r="AF302" t="str">
        <f t="shared" si="4"/>
        <v>Bryce McGowens</v>
      </c>
    </row>
    <row r="303" spans="1:32" ht="12.75" x14ac:dyDescent="0.2">
      <c r="A303" s="36">
        <v>300</v>
      </c>
      <c r="B303" s="50" t="s">
        <v>600</v>
      </c>
      <c r="C303" s="50" t="s">
        <v>378</v>
      </c>
      <c r="D303" s="36">
        <v>31</v>
      </c>
      <c r="E303" s="50" t="s">
        <v>87</v>
      </c>
      <c r="F303" s="36">
        <v>15</v>
      </c>
      <c r="G303" s="36">
        <v>2</v>
      </c>
      <c r="H303" s="36">
        <v>10.3</v>
      </c>
      <c r="I303" s="36">
        <v>0.9</v>
      </c>
      <c r="J303" s="36">
        <v>2.7</v>
      </c>
      <c r="K303" s="36">
        <v>0.34100000000000003</v>
      </c>
      <c r="L303" s="36">
        <v>0.7</v>
      </c>
      <c r="M303" s="36">
        <v>2</v>
      </c>
      <c r="N303" s="36">
        <v>0.33300000000000002</v>
      </c>
      <c r="O303" s="36">
        <v>0.3</v>
      </c>
      <c r="P303" s="36">
        <v>0.7</v>
      </c>
      <c r="Q303" s="36">
        <v>0.36399999999999999</v>
      </c>
      <c r="R303" s="36">
        <v>0.46300000000000002</v>
      </c>
      <c r="S303" s="36">
        <v>0.4</v>
      </c>
      <c r="T303" s="36">
        <v>0.5</v>
      </c>
      <c r="U303" s="36">
        <v>0.75</v>
      </c>
      <c r="V303" s="36">
        <v>0.7</v>
      </c>
      <c r="W303" s="36">
        <v>1</v>
      </c>
      <c r="X303" s="36">
        <v>1.7</v>
      </c>
      <c r="Y303" s="36">
        <v>0.7</v>
      </c>
      <c r="Z303" s="36">
        <v>0.3</v>
      </c>
      <c r="AA303" s="36">
        <v>0</v>
      </c>
      <c r="AB303" s="36">
        <v>0.4</v>
      </c>
      <c r="AC303" s="36">
        <v>0.7</v>
      </c>
      <c r="AD303" s="36">
        <v>2.9</v>
      </c>
      <c r="AF303" t="str">
        <f t="shared" si="4"/>
        <v>Rodney McGruder</v>
      </c>
    </row>
    <row r="304" spans="1:32" ht="12.75" x14ac:dyDescent="0.2">
      <c r="A304" s="36">
        <v>301</v>
      </c>
      <c r="B304" s="50" t="s">
        <v>601</v>
      </c>
      <c r="C304" s="50" t="s">
        <v>383</v>
      </c>
      <c r="D304" s="36">
        <v>26</v>
      </c>
      <c r="E304" s="50" t="s">
        <v>11</v>
      </c>
      <c r="F304" s="36">
        <v>18</v>
      </c>
      <c r="G304" s="36">
        <v>0</v>
      </c>
      <c r="H304" s="36">
        <v>15.9</v>
      </c>
      <c r="I304" s="36">
        <v>1.6</v>
      </c>
      <c r="J304" s="36">
        <v>3.7</v>
      </c>
      <c r="K304" s="36">
        <v>0.42399999999999999</v>
      </c>
      <c r="L304" s="36">
        <v>0.4</v>
      </c>
      <c r="M304" s="36">
        <v>1.9</v>
      </c>
      <c r="N304" s="36">
        <v>0.23499999999999999</v>
      </c>
      <c r="O304" s="36">
        <v>1.1000000000000001</v>
      </c>
      <c r="P304" s="36">
        <v>1.8</v>
      </c>
      <c r="Q304" s="36">
        <v>0.625</v>
      </c>
      <c r="R304" s="36">
        <v>0.48499999999999999</v>
      </c>
      <c r="S304" s="36">
        <v>0.5</v>
      </c>
      <c r="T304" s="36">
        <v>0.5</v>
      </c>
      <c r="U304" s="36">
        <v>1</v>
      </c>
      <c r="V304" s="36">
        <v>0.4</v>
      </c>
      <c r="W304" s="36">
        <v>1.3</v>
      </c>
      <c r="X304" s="36">
        <v>1.7</v>
      </c>
      <c r="Y304" s="36">
        <v>3.6</v>
      </c>
      <c r="Z304" s="36">
        <v>0.8</v>
      </c>
      <c r="AA304" s="36">
        <v>0.1</v>
      </c>
      <c r="AB304" s="36">
        <v>0.8</v>
      </c>
      <c r="AC304" s="36">
        <v>0.4</v>
      </c>
      <c r="AD304" s="36">
        <v>4.0999999999999996</v>
      </c>
      <c r="AF304" t="str">
        <f t="shared" si="4"/>
        <v>Jordan McLaughlin</v>
      </c>
    </row>
    <row r="305" spans="1:32" ht="12.75" x14ac:dyDescent="0.2">
      <c r="A305" s="36">
        <v>302</v>
      </c>
      <c r="B305" s="50" t="s">
        <v>602</v>
      </c>
      <c r="C305" s="50" t="s">
        <v>383</v>
      </c>
      <c r="D305" s="36">
        <v>24</v>
      </c>
      <c r="E305" s="50" t="s">
        <v>32</v>
      </c>
      <c r="F305" s="36">
        <v>34</v>
      </c>
      <c r="G305" s="36">
        <v>27</v>
      </c>
      <c r="H305" s="36">
        <v>30.4</v>
      </c>
      <c r="I305" s="36">
        <v>4.5</v>
      </c>
      <c r="J305" s="36">
        <v>10.4</v>
      </c>
      <c r="K305" s="36">
        <v>0.432</v>
      </c>
      <c r="L305" s="36">
        <v>2.5</v>
      </c>
      <c r="M305" s="36">
        <v>6.2</v>
      </c>
      <c r="N305" s="36">
        <v>0.40600000000000003</v>
      </c>
      <c r="O305" s="36">
        <v>2</v>
      </c>
      <c r="P305" s="36">
        <v>4.2</v>
      </c>
      <c r="Q305" s="36">
        <v>0.47199999999999998</v>
      </c>
      <c r="R305" s="36">
        <v>0.55400000000000005</v>
      </c>
      <c r="S305" s="36">
        <v>0.6</v>
      </c>
      <c r="T305" s="36">
        <v>0.9</v>
      </c>
      <c r="U305" s="36">
        <v>0.71</v>
      </c>
      <c r="V305" s="36">
        <v>1.1000000000000001</v>
      </c>
      <c r="W305" s="36">
        <v>3.6</v>
      </c>
      <c r="X305" s="36">
        <v>4.8</v>
      </c>
      <c r="Y305" s="36">
        <v>3.1</v>
      </c>
      <c r="Z305" s="36">
        <v>2</v>
      </c>
      <c r="AA305" s="36">
        <v>0.5</v>
      </c>
      <c r="AB305" s="36">
        <v>1.5</v>
      </c>
      <c r="AC305" s="36">
        <v>2.4</v>
      </c>
      <c r="AD305" s="36">
        <v>12.2</v>
      </c>
      <c r="AF305" t="str">
        <f t="shared" si="4"/>
        <v>De'Anthony Melton</v>
      </c>
    </row>
    <row r="306" spans="1:32" ht="12.75" x14ac:dyDescent="0.2">
      <c r="A306" s="36">
        <v>303</v>
      </c>
      <c r="B306" s="50" t="s">
        <v>603</v>
      </c>
      <c r="C306" s="50" t="s">
        <v>376</v>
      </c>
      <c r="D306" s="36">
        <v>25</v>
      </c>
      <c r="E306" s="50" t="s">
        <v>92</v>
      </c>
      <c r="F306" s="36">
        <v>26</v>
      </c>
      <c r="G306" s="36">
        <v>0</v>
      </c>
      <c r="H306" s="36">
        <v>10.7</v>
      </c>
      <c r="I306" s="36">
        <v>2</v>
      </c>
      <c r="J306" s="36">
        <v>3.5</v>
      </c>
      <c r="K306" s="36">
        <v>0.58899999999999997</v>
      </c>
      <c r="L306" s="36">
        <v>0.2</v>
      </c>
      <c r="M306" s="36">
        <v>0.8</v>
      </c>
      <c r="N306" s="36">
        <v>0.23799999999999999</v>
      </c>
      <c r="O306" s="36">
        <v>1.8</v>
      </c>
      <c r="P306" s="36">
        <v>2.7</v>
      </c>
      <c r="Q306" s="36">
        <v>0.69599999999999995</v>
      </c>
      <c r="R306" s="36">
        <v>0.61699999999999999</v>
      </c>
      <c r="S306" s="36">
        <v>0.6</v>
      </c>
      <c r="T306" s="36">
        <v>0.8</v>
      </c>
      <c r="U306" s="36">
        <v>0.8</v>
      </c>
      <c r="V306" s="36">
        <v>0.6</v>
      </c>
      <c r="W306" s="36">
        <v>2.4</v>
      </c>
      <c r="X306" s="36">
        <v>3</v>
      </c>
      <c r="Y306" s="36">
        <v>0.6</v>
      </c>
      <c r="Z306" s="36">
        <v>0.3</v>
      </c>
      <c r="AA306" s="36">
        <v>0.2</v>
      </c>
      <c r="AB306" s="36">
        <v>0.7</v>
      </c>
      <c r="AC306" s="36">
        <v>1.1000000000000001</v>
      </c>
      <c r="AD306" s="36">
        <v>4.9000000000000004</v>
      </c>
      <c r="AF306" t="str">
        <f t="shared" si="4"/>
        <v>Chimezie Metu</v>
      </c>
    </row>
    <row r="307" spans="1:32" ht="12.75" x14ac:dyDescent="0.2">
      <c r="A307" s="36">
        <v>304</v>
      </c>
      <c r="B307" s="50" t="s">
        <v>1648</v>
      </c>
      <c r="C307" s="50" t="s">
        <v>387</v>
      </c>
      <c r="D307" s="36">
        <v>31</v>
      </c>
      <c r="E307" s="50" t="s">
        <v>18</v>
      </c>
      <c r="F307" s="36">
        <v>7</v>
      </c>
      <c r="G307" s="36">
        <v>6</v>
      </c>
      <c r="H307" s="36">
        <v>24.4</v>
      </c>
      <c r="I307" s="36">
        <v>3.6</v>
      </c>
      <c r="J307" s="36">
        <v>11</v>
      </c>
      <c r="K307" s="36">
        <v>0.32500000000000001</v>
      </c>
      <c r="L307" s="36">
        <v>1.6</v>
      </c>
      <c r="M307" s="36">
        <v>5.9</v>
      </c>
      <c r="N307" s="36">
        <v>0.26800000000000002</v>
      </c>
      <c r="O307" s="36">
        <v>2</v>
      </c>
      <c r="P307" s="36">
        <v>5.0999999999999996</v>
      </c>
      <c r="Q307" s="36">
        <v>0.38900000000000001</v>
      </c>
      <c r="R307" s="36">
        <v>0.39600000000000002</v>
      </c>
      <c r="S307" s="36">
        <v>2.4</v>
      </c>
      <c r="T307" s="36">
        <v>2.7</v>
      </c>
      <c r="U307" s="36">
        <v>0.89500000000000002</v>
      </c>
      <c r="V307" s="36">
        <v>0.1</v>
      </c>
      <c r="W307" s="36">
        <v>2.4</v>
      </c>
      <c r="X307" s="36">
        <v>2.6</v>
      </c>
      <c r="Y307" s="36">
        <v>4.4000000000000004</v>
      </c>
      <c r="Z307" s="36">
        <v>0.6</v>
      </c>
      <c r="AA307" s="36">
        <v>0.1</v>
      </c>
      <c r="AB307" s="36">
        <v>1.6</v>
      </c>
      <c r="AC307" s="36">
        <v>2.6</v>
      </c>
      <c r="AD307" s="36">
        <v>11.1</v>
      </c>
      <c r="AF307" t="str">
        <f t="shared" si="4"/>
        <v>Khris Middleton</v>
      </c>
    </row>
    <row r="308" spans="1:32" ht="12.75" x14ac:dyDescent="0.2">
      <c r="A308" s="36">
        <v>305</v>
      </c>
      <c r="B308" s="50" t="s">
        <v>604</v>
      </c>
      <c r="C308" s="50" t="s">
        <v>383</v>
      </c>
      <c r="D308" s="36">
        <v>34</v>
      </c>
      <c r="E308" s="50" t="s">
        <v>441</v>
      </c>
      <c r="F308" s="36">
        <v>25</v>
      </c>
      <c r="G308" s="36">
        <v>1</v>
      </c>
      <c r="H308" s="36">
        <v>12.2</v>
      </c>
      <c r="I308" s="36">
        <v>2</v>
      </c>
      <c r="J308" s="36">
        <v>4.2</v>
      </c>
      <c r="K308" s="36">
        <v>0.47099999999999997</v>
      </c>
      <c r="L308" s="36">
        <v>1.2</v>
      </c>
      <c r="M308" s="36">
        <v>2.9</v>
      </c>
      <c r="N308" s="36">
        <v>0.41699999999999998</v>
      </c>
      <c r="O308" s="36">
        <v>0.8</v>
      </c>
      <c r="P308" s="36">
        <v>1.3</v>
      </c>
      <c r="Q308" s="36">
        <v>0.59399999999999997</v>
      </c>
      <c r="R308" s="36">
        <v>0.61499999999999999</v>
      </c>
      <c r="S308" s="36">
        <v>0.6</v>
      </c>
      <c r="T308" s="36">
        <v>0.6</v>
      </c>
      <c r="U308" s="36">
        <v>0.93300000000000005</v>
      </c>
      <c r="V308" s="36">
        <v>0.2</v>
      </c>
      <c r="W308" s="36">
        <v>0.8</v>
      </c>
      <c r="X308" s="36">
        <v>1</v>
      </c>
      <c r="Y308" s="36">
        <v>1.3</v>
      </c>
      <c r="Z308" s="36">
        <v>0.3</v>
      </c>
      <c r="AA308" s="36">
        <v>0</v>
      </c>
      <c r="AB308" s="36">
        <v>0.6</v>
      </c>
      <c r="AC308" s="36">
        <v>0.5</v>
      </c>
      <c r="AD308" s="36">
        <v>5.7</v>
      </c>
      <c r="AF308" t="str">
        <f t="shared" si="4"/>
        <v>Patty Mills</v>
      </c>
    </row>
    <row r="309" spans="1:32" ht="12.75" x14ac:dyDescent="0.2">
      <c r="A309" s="36">
        <v>306</v>
      </c>
      <c r="B309" s="50" t="s">
        <v>605</v>
      </c>
      <c r="C309" s="50" t="s">
        <v>378</v>
      </c>
      <c r="D309" s="36">
        <v>26</v>
      </c>
      <c r="E309" s="50" t="s">
        <v>32</v>
      </c>
      <c r="F309" s="36">
        <v>33</v>
      </c>
      <c r="G309" s="36">
        <v>9</v>
      </c>
      <c r="H309" s="36">
        <v>24</v>
      </c>
      <c r="I309" s="36">
        <v>4.0999999999999996</v>
      </c>
      <c r="J309" s="36">
        <v>8</v>
      </c>
      <c r="K309" s="36">
        <v>0.51300000000000001</v>
      </c>
      <c r="L309" s="36">
        <v>0.8</v>
      </c>
      <c r="M309" s="36">
        <v>2.2999999999999998</v>
      </c>
      <c r="N309" s="36">
        <v>0.373</v>
      </c>
      <c r="O309" s="36">
        <v>3.2</v>
      </c>
      <c r="P309" s="36">
        <v>5.7</v>
      </c>
      <c r="Q309" s="36">
        <v>0.56899999999999995</v>
      </c>
      <c r="R309" s="36">
        <v>0.56699999999999995</v>
      </c>
      <c r="S309" s="36">
        <v>1.5</v>
      </c>
      <c r="T309" s="36">
        <v>1.8</v>
      </c>
      <c r="U309" s="36">
        <v>0.83599999999999997</v>
      </c>
      <c r="V309" s="36">
        <v>0.5</v>
      </c>
      <c r="W309" s="36">
        <v>2.5</v>
      </c>
      <c r="X309" s="36">
        <v>3</v>
      </c>
      <c r="Y309" s="36">
        <v>3.3</v>
      </c>
      <c r="Z309" s="36">
        <v>0.4</v>
      </c>
      <c r="AA309" s="36">
        <v>0.2</v>
      </c>
      <c r="AB309" s="36">
        <v>1.5</v>
      </c>
      <c r="AC309" s="36">
        <v>1.7</v>
      </c>
      <c r="AD309" s="36">
        <v>10.6</v>
      </c>
      <c r="AF309" t="str">
        <f t="shared" si="4"/>
        <v>Shake Milton</v>
      </c>
    </row>
    <row r="310" spans="1:32" ht="12.75" x14ac:dyDescent="0.2">
      <c r="A310" s="36">
        <v>307</v>
      </c>
      <c r="B310" s="50" t="s">
        <v>1646</v>
      </c>
      <c r="C310" s="50" t="s">
        <v>387</v>
      </c>
      <c r="D310" s="36">
        <v>20</v>
      </c>
      <c r="E310" s="50" t="s">
        <v>11</v>
      </c>
      <c r="F310" s="36">
        <v>6</v>
      </c>
      <c r="G310" s="36">
        <v>0</v>
      </c>
      <c r="H310" s="36">
        <v>2.5</v>
      </c>
      <c r="I310" s="36">
        <v>0.5</v>
      </c>
      <c r="J310" s="36">
        <v>0.8</v>
      </c>
      <c r="K310" s="36">
        <v>0.6</v>
      </c>
      <c r="L310" s="36">
        <v>0</v>
      </c>
      <c r="M310" s="36">
        <v>0.2</v>
      </c>
      <c r="N310" s="36">
        <v>0</v>
      </c>
      <c r="O310" s="36">
        <v>0.5</v>
      </c>
      <c r="P310" s="36">
        <v>0.7</v>
      </c>
      <c r="Q310" s="36">
        <v>0.75</v>
      </c>
      <c r="R310" s="36">
        <v>0.6</v>
      </c>
      <c r="S310" s="36">
        <v>0.7</v>
      </c>
      <c r="T310" s="36">
        <v>0.7</v>
      </c>
      <c r="U310" s="36">
        <v>1</v>
      </c>
      <c r="V310" s="36">
        <v>0.3</v>
      </c>
      <c r="W310" s="36">
        <v>0.2</v>
      </c>
      <c r="X310" s="36">
        <v>0.5</v>
      </c>
      <c r="Y310" s="36">
        <v>0.3</v>
      </c>
      <c r="Z310" s="36">
        <v>0.2</v>
      </c>
      <c r="AA310" s="36">
        <v>0.2</v>
      </c>
      <c r="AB310" s="36">
        <v>0</v>
      </c>
      <c r="AC310" s="36">
        <v>0.2</v>
      </c>
      <c r="AD310" s="36">
        <v>1.7</v>
      </c>
      <c r="AF310" t="str">
        <f t="shared" si="4"/>
        <v>Josh Minott</v>
      </c>
    </row>
    <row r="311" spans="1:32" ht="12.75" x14ac:dyDescent="0.2">
      <c r="A311" s="36">
        <v>308</v>
      </c>
      <c r="B311" s="50" t="s">
        <v>606</v>
      </c>
      <c r="C311" s="50" t="s">
        <v>383</v>
      </c>
      <c r="D311" s="36">
        <v>24</v>
      </c>
      <c r="E311" s="50" t="s">
        <v>92</v>
      </c>
      <c r="F311" s="36">
        <v>36</v>
      </c>
      <c r="G311" s="36">
        <v>3</v>
      </c>
      <c r="H311" s="36">
        <v>19.5</v>
      </c>
      <c r="I311" s="36">
        <v>2.5</v>
      </c>
      <c r="J311" s="36">
        <v>5.5</v>
      </c>
      <c r="K311" s="36">
        <v>0.45500000000000002</v>
      </c>
      <c r="L311" s="36">
        <v>0.7</v>
      </c>
      <c r="M311" s="36">
        <v>2.4</v>
      </c>
      <c r="N311" s="36">
        <v>0.30199999999999999</v>
      </c>
      <c r="O311" s="36">
        <v>1.8</v>
      </c>
      <c r="P311" s="36">
        <v>3.1</v>
      </c>
      <c r="Q311" s="36">
        <v>0.57099999999999995</v>
      </c>
      <c r="R311" s="36">
        <v>0.52</v>
      </c>
      <c r="S311" s="36">
        <v>0.3</v>
      </c>
      <c r="T311" s="36">
        <v>0.5</v>
      </c>
      <c r="U311" s="36">
        <v>0.70599999999999996</v>
      </c>
      <c r="V311" s="36">
        <v>0.2</v>
      </c>
      <c r="W311" s="36">
        <v>1.3</v>
      </c>
      <c r="X311" s="36">
        <v>1.5</v>
      </c>
      <c r="Y311" s="36">
        <v>2.4</v>
      </c>
      <c r="Z311" s="36">
        <v>0.6</v>
      </c>
      <c r="AA311" s="36">
        <v>0.2</v>
      </c>
      <c r="AB311" s="36">
        <v>1</v>
      </c>
      <c r="AC311" s="36">
        <v>1.5</v>
      </c>
      <c r="AD311" s="36">
        <v>6.1</v>
      </c>
      <c r="AF311" t="str">
        <f t="shared" si="4"/>
        <v>Davion Mitchell</v>
      </c>
    </row>
    <row r="312" spans="1:32" ht="12.75" x14ac:dyDescent="0.2">
      <c r="A312" s="36">
        <v>309</v>
      </c>
      <c r="B312" s="50" t="s">
        <v>607</v>
      </c>
      <c r="C312" s="50" t="s">
        <v>378</v>
      </c>
      <c r="D312" s="36">
        <v>26</v>
      </c>
      <c r="E312" s="50" t="s">
        <v>78</v>
      </c>
      <c r="F312" s="36">
        <v>35</v>
      </c>
      <c r="G312" s="36">
        <v>35</v>
      </c>
      <c r="H312" s="36">
        <v>36.700000000000003</v>
      </c>
      <c r="I312" s="36">
        <v>10</v>
      </c>
      <c r="J312" s="36">
        <v>20.5</v>
      </c>
      <c r="K312" s="36">
        <v>0.48699999999999999</v>
      </c>
      <c r="L312" s="36">
        <v>3.8</v>
      </c>
      <c r="M312" s="36">
        <v>9.4</v>
      </c>
      <c r="N312" s="36">
        <v>0.40699999999999997</v>
      </c>
      <c r="O312" s="36">
        <v>6.2</v>
      </c>
      <c r="P312" s="36">
        <v>11.1</v>
      </c>
      <c r="Q312" s="36">
        <v>0.55400000000000005</v>
      </c>
      <c r="R312" s="36">
        <v>0.57999999999999996</v>
      </c>
      <c r="S312" s="36">
        <v>5.2</v>
      </c>
      <c r="T312" s="36">
        <v>6</v>
      </c>
      <c r="U312" s="36">
        <v>0.871</v>
      </c>
      <c r="V312" s="36">
        <v>1</v>
      </c>
      <c r="W312" s="36">
        <v>3</v>
      </c>
      <c r="X312" s="36">
        <v>4</v>
      </c>
      <c r="Y312" s="36">
        <v>4.9000000000000004</v>
      </c>
      <c r="Z312" s="36">
        <v>1.5</v>
      </c>
      <c r="AA312" s="36">
        <v>0.3</v>
      </c>
      <c r="AB312" s="36">
        <v>3</v>
      </c>
      <c r="AC312" s="36">
        <v>2.6</v>
      </c>
      <c r="AD312" s="36">
        <v>29</v>
      </c>
      <c r="AF312" t="str">
        <f t="shared" si="4"/>
        <v>Donovan Mitchell</v>
      </c>
    </row>
    <row r="313" spans="1:32" ht="12.75" x14ac:dyDescent="0.2">
      <c r="A313" s="36">
        <v>310</v>
      </c>
      <c r="B313" s="50" t="s">
        <v>608</v>
      </c>
      <c r="C313" s="50" t="s">
        <v>374</v>
      </c>
      <c r="D313" s="36">
        <v>21</v>
      </c>
      <c r="E313" s="50" t="s">
        <v>78</v>
      </c>
      <c r="F313" s="36">
        <v>37</v>
      </c>
      <c r="G313" s="36">
        <v>37</v>
      </c>
      <c r="H313" s="36">
        <v>33.9</v>
      </c>
      <c r="I313" s="36">
        <v>5.8</v>
      </c>
      <c r="J313" s="36">
        <v>10.5</v>
      </c>
      <c r="K313" s="36">
        <v>0.54900000000000004</v>
      </c>
      <c r="L313" s="36">
        <v>0.2</v>
      </c>
      <c r="M313" s="36">
        <v>1.1000000000000001</v>
      </c>
      <c r="N313" s="36">
        <v>0.22</v>
      </c>
      <c r="O313" s="36">
        <v>5.5</v>
      </c>
      <c r="P313" s="36">
        <v>9.4</v>
      </c>
      <c r="Q313" s="36">
        <v>0.58799999999999997</v>
      </c>
      <c r="R313" s="36">
        <v>0.56100000000000005</v>
      </c>
      <c r="S313" s="36">
        <v>2.5</v>
      </c>
      <c r="T313" s="36">
        <v>3.6</v>
      </c>
      <c r="U313" s="36">
        <v>0.71199999999999997</v>
      </c>
      <c r="V313" s="36">
        <v>2.5</v>
      </c>
      <c r="W313" s="36">
        <v>6.4</v>
      </c>
      <c r="X313" s="36">
        <v>8.9</v>
      </c>
      <c r="Y313" s="36">
        <v>2.7</v>
      </c>
      <c r="Z313" s="36">
        <v>0.8</v>
      </c>
      <c r="AA313" s="36">
        <v>1.2</v>
      </c>
      <c r="AB313" s="36">
        <v>2.1</v>
      </c>
      <c r="AC313" s="36">
        <v>2.8</v>
      </c>
      <c r="AD313" s="36">
        <v>14.3</v>
      </c>
      <c r="AF313" t="str">
        <f t="shared" si="4"/>
        <v>Evan Mobley</v>
      </c>
    </row>
    <row r="314" spans="1:32" ht="12.75" x14ac:dyDescent="0.2">
      <c r="A314" s="36">
        <v>311</v>
      </c>
      <c r="B314" s="50" t="s">
        <v>609</v>
      </c>
      <c r="C314" s="50" t="s">
        <v>374</v>
      </c>
      <c r="D314" s="36">
        <v>23</v>
      </c>
      <c r="E314" s="50" t="s">
        <v>78</v>
      </c>
      <c r="F314" s="36">
        <v>8</v>
      </c>
      <c r="G314" s="36">
        <v>0</v>
      </c>
      <c r="H314" s="36">
        <v>3.3</v>
      </c>
      <c r="I314" s="36">
        <v>0.5</v>
      </c>
      <c r="J314" s="36">
        <v>1</v>
      </c>
      <c r="K314" s="36">
        <v>0.5</v>
      </c>
      <c r="L314" s="36">
        <v>0.1</v>
      </c>
      <c r="M314" s="36">
        <v>0.3</v>
      </c>
      <c r="N314" s="36">
        <v>0.5</v>
      </c>
      <c r="O314" s="36">
        <v>0.4</v>
      </c>
      <c r="P314" s="36">
        <v>0.8</v>
      </c>
      <c r="Q314" s="36">
        <v>0.5</v>
      </c>
      <c r="R314" s="36">
        <v>0.56299999999999994</v>
      </c>
      <c r="S314" s="36">
        <v>0</v>
      </c>
      <c r="T314" s="36">
        <v>0</v>
      </c>
      <c r="U314" s="36"/>
      <c r="V314" s="36">
        <v>0.1</v>
      </c>
      <c r="W314" s="36">
        <v>1.3</v>
      </c>
      <c r="X314" s="36">
        <v>1.4</v>
      </c>
      <c r="Y314" s="36">
        <v>0</v>
      </c>
      <c r="Z314" s="36">
        <v>0.1</v>
      </c>
      <c r="AA314" s="36">
        <v>0</v>
      </c>
      <c r="AB314" s="36">
        <v>0</v>
      </c>
      <c r="AC314" s="36">
        <v>0.3</v>
      </c>
      <c r="AD314" s="36">
        <v>1.1000000000000001</v>
      </c>
      <c r="AF314" t="str">
        <f t="shared" si="4"/>
        <v>Isaiah Mobley</v>
      </c>
    </row>
    <row r="315" spans="1:32" ht="12.75" x14ac:dyDescent="0.2">
      <c r="A315" s="36">
        <v>312</v>
      </c>
      <c r="B315" s="50" t="s">
        <v>761</v>
      </c>
      <c r="C315" s="50" t="s">
        <v>387</v>
      </c>
      <c r="D315" s="36">
        <v>27</v>
      </c>
      <c r="E315" s="50" t="s">
        <v>92</v>
      </c>
      <c r="F315" s="36">
        <v>2</v>
      </c>
      <c r="G315" s="36">
        <v>0</v>
      </c>
      <c r="H315" s="36">
        <v>4</v>
      </c>
      <c r="I315" s="36">
        <v>0.5</v>
      </c>
      <c r="J315" s="36">
        <v>1</v>
      </c>
      <c r="K315" s="36">
        <v>0.5</v>
      </c>
      <c r="L315" s="36">
        <v>0</v>
      </c>
      <c r="M315" s="36">
        <v>0</v>
      </c>
      <c r="N315" s="36"/>
      <c r="O315" s="36">
        <v>0.5</v>
      </c>
      <c r="P315" s="36">
        <v>1</v>
      </c>
      <c r="Q315" s="36">
        <v>0.5</v>
      </c>
      <c r="R315" s="36">
        <v>0.5</v>
      </c>
      <c r="S315" s="36">
        <v>0</v>
      </c>
      <c r="T315" s="36">
        <v>1</v>
      </c>
      <c r="U315" s="36">
        <v>0</v>
      </c>
      <c r="V315" s="36">
        <v>1</v>
      </c>
      <c r="W315" s="36">
        <v>0</v>
      </c>
      <c r="X315" s="36">
        <v>1</v>
      </c>
      <c r="Y315" s="36">
        <v>0.5</v>
      </c>
      <c r="Z315" s="36">
        <v>0</v>
      </c>
      <c r="AA315" s="36">
        <v>0</v>
      </c>
      <c r="AB315" s="36">
        <v>1</v>
      </c>
      <c r="AC315" s="36">
        <v>1</v>
      </c>
      <c r="AD315" s="36">
        <v>1</v>
      </c>
      <c r="AF315" t="str">
        <f t="shared" si="4"/>
        <v>Chima Moneke</v>
      </c>
    </row>
    <row r="316" spans="1:32" ht="12.75" x14ac:dyDescent="0.2">
      <c r="A316" s="36">
        <v>313</v>
      </c>
      <c r="B316" s="50" t="s">
        <v>610</v>
      </c>
      <c r="C316" s="50" t="s">
        <v>378</v>
      </c>
      <c r="D316" s="36">
        <v>24</v>
      </c>
      <c r="E316" s="50" t="s">
        <v>92</v>
      </c>
      <c r="F316" s="36">
        <v>37</v>
      </c>
      <c r="G316" s="36">
        <v>0</v>
      </c>
      <c r="H316" s="36">
        <v>23</v>
      </c>
      <c r="I316" s="36">
        <v>4.9000000000000004</v>
      </c>
      <c r="J316" s="36">
        <v>11.2</v>
      </c>
      <c r="K316" s="36">
        <v>0.441</v>
      </c>
      <c r="L316" s="36">
        <v>1.8</v>
      </c>
      <c r="M316" s="36">
        <v>5.6</v>
      </c>
      <c r="N316" s="36">
        <v>0.32400000000000001</v>
      </c>
      <c r="O316" s="36">
        <v>3.1</v>
      </c>
      <c r="P316" s="36">
        <v>5.6</v>
      </c>
      <c r="Q316" s="36">
        <v>0.55800000000000005</v>
      </c>
      <c r="R316" s="36">
        <v>0.52200000000000002</v>
      </c>
      <c r="S316" s="36">
        <v>2.4</v>
      </c>
      <c r="T316" s="36">
        <v>2.7</v>
      </c>
      <c r="U316" s="36">
        <v>0.90900000000000003</v>
      </c>
      <c r="V316" s="36">
        <v>0.4</v>
      </c>
      <c r="W316" s="36">
        <v>1.9</v>
      </c>
      <c r="X316" s="36">
        <v>2.2999999999999998</v>
      </c>
      <c r="Y316" s="36">
        <v>3.9</v>
      </c>
      <c r="Z316" s="36">
        <v>0.6</v>
      </c>
      <c r="AA316" s="36">
        <v>0.1</v>
      </c>
      <c r="AB316" s="36">
        <v>2</v>
      </c>
      <c r="AC316" s="36">
        <v>1.6</v>
      </c>
      <c r="AD316" s="36">
        <v>14.1</v>
      </c>
      <c r="AF316" t="str">
        <f t="shared" si="4"/>
        <v>Malik Monk</v>
      </c>
    </row>
    <row r="317" spans="1:32" ht="12.75" x14ac:dyDescent="0.2">
      <c r="A317" s="36">
        <v>314</v>
      </c>
      <c r="B317" s="50" t="s">
        <v>611</v>
      </c>
      <c r="C317" s="50" t="s">
        <v>378</v>
      </c>
      <c r="D317" s="36">
        <v>20</v>
      </c>
      <c r="E317" s="50" t="s">
        <v>34</v>
      </c>
      <c r="F317" s="36">
        <v>34</v>
      </c>
      <c r="G317" s="36">
        <v>3</v>
      </c>
      <c r="H317" s="36">
        <v>15.4</v>
      </c>
      <c r="I317" s="36">
        <v>1.9</v>
      </c>
      <c r="J317" s="36">
        <v>4.0999999999999996</v>
      </c>
      <c r="K317" s="36">
        <v>0.45700000000000002</v>
      </c>
      <c r="L317" s="36">
        <v>0.9</v>
      </c>
      <c r="M317" s="36">
        <v>2.5</v>
      </c>
      <c r="N317" s="36">
        <v>0.372</v>
      </c>
      <c r="O317" s="36">
        <v>0.9</v>
      </c>
      <c r="P317" s="36">
        <v>1.6</v>
      </c>
      <c r="Q317" s="36">
        <v>0.59299999999999997</v>
      </c>
      <c r="R317" s="36">
        <v>0.57099999999999995</v>
      </c>
      <c r="S317" s="36">
        <v>0.7</v>
      </c>
      <c r="T317" s="36">
        <v>1</v>
      </c>
      <c r="U317" s="36">
        <v>0.72699999999999998</v>
      </c>
      <c r="V317" s="36">
        <v>0.4</v>
      </c>
      <c r="W317" s="36">
        <v>1.3</v>
      </c>
      <c r="X317" s="36">
        <v>1.7</v>
      </c>
      <c r="Y317" s="36">
        <v>0.9</v>
      </c>
      <c r="Z317" s="36">
        <v>0.4</v>
      </c>
      <c r="AA317" s="36">
        <v>0.1</v>
      </c>
      <c r="AB317" s="36">
        <v>0.7</v>
      </c>
      <c r="AC317" s="36">
        <v>1</v>
      </c>
      <c r="AD317" s="36">
        <v>5.4</v>
      </c>
      <c r="AF317" t="str">
        <f t="shared" si="4"/>
        <v>Moses Moody</v>
      </c>
    </row>
    <row r="318" spans="1:32" ht="12.75" x14ac:dyDescent="0.2">
      <c r="A318" s="36">
        <v>315</v>
      </c>
      <c r="B318" s="50" t="s">
        <v>612</v>
      </c>
      <c r="C318" s="50" t="s">
        <v>378</v>
      </c>
      <c r="D318" s="36">
        <v>21</v>
      </c>
      <c r="E318" s="50" t="s">
        <v>11</v>
      </c>
      <c r="F318" s="36">
        <v>16</v>
      </c>
      <c r="G318" s="36">
        <v>2</v>
      </c>
      <c r="H318" s="36">
        <v>6</v>
      </c>
      <c r="I318" s="36">
        <v>0.8</v>
      </c>
      <c r="J318" s="36">
        <v>1.8</v>
      </c>
      <c r="K318" s="36">
        <v>0.46400000000000002</v>
      </c>
      <c r="L318" s="36">
        <v>0.1</v>
      </c>
      <c r="M318" s="36">
        <v>0.8</v>
      </c>
      <c r="N318" s="36">
        <v>0.16700000000000001</v>
      </c>
      <c r="O318" s="36">
        <v>0.7</v>
      </c>
      <c r="P318" s="36">
        <v>1</v>
      </c>
      <c r="Q318" s="36">
        <v>0.68799999999999994</v>
      </c>
      <c r="R318" s="36">
        <v>0.5</v>
      </c>
      <c r="S318" s="36">
        <v>0.3</v>
      </c>
      <c r="T318" s="36">
        <v>0.3</v>
      </c>
      <c r="U318" s="36">
        <v>0.8</v>
      </c>
      <c r="V318" s="36">
        <v>0.1</v>
      </c>
      <c r="W318" s="36">
        <v>0.7</v>
      </c>
      <c r="X318" s="36">
        <v>0.8</v>
      </c>
      <c r="Y318" s="36">
        <v>0.5</v>
      </c>
      <c r="Z318" s="36">
        <v>0.3</v>
      </c>
      <c r="AA318" s="36">
        <v>0.2</v>
      </c>
      <c r="AB318" s="36">
        <v>0.4</v>
      </c>
      <c r="AC318" s="36">
        <v>0.7</v>
      </c>
      <c r="AD318" s="36">
        <v>2</v>
      </c>
      <c r="AF318" t="str">
        <f t="shared" si="4"/>
        <v>Wendell Moore Jr.</v>
      </c>
    </row>
    <row r="319" spans="1:32" ht="12.75" x14ac:dyDescent="0.2">
      <c r="A319" s="36">
        <v>316</v>
      </c>
      <c r="B319" s="50" t="s">
        <v>321</v>
      </c>
      <c r="C319" s="50" t="s">
        <v>383</v>
      </c>
      <c r="D319" s="36">
        <v>23</v>
      </c>
      <c r="E319" s="50" t="s">
        <v>22</v>
      </c>
      <c r="F319" s="36">
        <v>32</v>
      </c>
      <c r="G319" s="36">
        <v>32</v>
      </c>
      <c r="H319" s="36">
        <v>32.299999999999997</v>
      </c>
      <c r="I319" s="36">
        <v>9.6</v>
      </c>
      <c r="J319" s="36">
        <v>20.8</v>
      </c>
      <c r="K319" s="36">
        <v>0.45900000000000002</v>
      </c>
      <c r="L319" s="36">
        <v>1.7</v>
      </c>
      <c r="M319" s="36">
        <v>5.3</v>
      </c>
      <c r="N319" s="36">
        <v>0.314</v>
      </c>
      <c r="O319" s="36">
        <v>7.9</v>
      </c>
      <c r="P319" s="36">
        <v>15.5</v>
      </c>
      <c r="Q319" s="36">
        <v>0.50900000000000001</v>
      </c>
      <c r="R319" s="36">
        <v>0.499</v>
      </c>
      <c r="S319" s="36">
        <v>6.3</v>
      </c>
      <c r="T319" s="36">
        <v>8.4</v>
      </c>
      <c r="U319" s="36">
        <v>0.751</v>
      </c>
      <c r="V319" s="36">
        <v>1.1000000000000001</v>
      </c>
      <c r="W319" s="36">
        <v>4.9000000000000004</v>
      </c>
      <c r="X319" s="36">
        <v>6</v>
      </c>
      <c r="Y319" s="36">
        <v>8</v>
      </c>
      <c r="Z319" s="36">
        <v>1.1000000000000001</v>
      </c>
      <c r="AA319" s="36">
        <v>0.3</v>
      </c>
      <c r="AB319" s="36">
        <v>3.6</v>
      </c>
      <c r="AC319" s="36">
        <v>1.8</v>
      </c>
      <c r="AD319" s="36">
        <v>27.1</v>
      </c>
      <c r="AF319" t="str">
        <f t="shared" si="4"/>
        <v>Ja Morant</v>
      </c>
    </row>
    <row r="320" spans="1:32" ht="12.75" x14ac:dyDescent="0.2">
      <c r="A320" s="36">
        <v>317</v>
      </c>
      <c r="B320" s="50" t="s">
        <v>613</v>
      </c>
      <c r="C320" s="50" t="s">
        <v>374</v>
      </c>
      <c r="D320" s="36">
        <v>33</v>
      </c>
      <c r="E320" s="50" t="s">
        <v>65</v>
      </c>
      <c r="F320" s="36">
        <v>36</v>
      </c>
      <c r="G320" s="36">
        <v>36</v>
      </c>
      <c r="H320" s="36">
        <v>29.9</v>
      </c>
      <c r="I320" s="36">
        <v>4.9000000000000004</v>
      </c>
      <c r="J320" s="36">
        <v>11.1</v>
      </c>
      <c r="K320" s="36">
        <v>0.443</v>
      </c>
      <c r="L320" s="36">
        <v>2.1</v>
      </c>
      <c r="M320" s="36">
        <v>5.5</v>
      </c>
      <c r="N320" s="36">
        <v>0.38900000000000001</v>
      </c>
      <c r="O320" s="36">
        <v>2.8</v>
      </c>
      <c r="P320" s="36">
        <v>5.6</v>
      </c>
      <c r="Q320" s="36">
        <v>0.495</v>
      </c>
      <c r="R320" s="36">
        <v>0.53900000000000003</v>
      </c>
      <c r="S320" s="36">
        <v>1.4</v>
      </c>
      <c r="T320" s="36">
        <v>1.8</v>
      </c>
      <c r="U320" s="36">
        <v>0.8</v>
      </c>
      <c r="V320" s="36">
        <v>0.5</v>
      </c>
      <c r="W320" s="36">
        <v>4.5999999999999996</v>
      </c>
      <c r="X320" s="36">
        <v>5.0999999999999996</v>
      </c>
      <c r="Y320" s="36">
        <v>1.8</v>
      </c>
      <c r="Z320" s="36">
        <v>0.7</v>
      </c>
      <c r="AA320" s="36">
        <v>0.5</v>
      </c>
      <c r="AB320" s="36">
        <v>1</v>
      </c>
      <c r="AC320" s="36">
        <v>2.2999999999999998</v>
      </c>
      <c r="AD320" s="36">
        <v>13.4</v>
      </c>
      <c r="AF320" t="str">
        <f t="shared" si="4"/>
        <v>Marcus Morris</v>
      </c>
    </row>
    <row r="321" spans="1:32" ht="12.75" x14ac:dyDescent="0.2">
      <c r="A321" s="36">
        <v>318</v>
      </c>
      <c r="B321" s="50" t="s">
        <v>614</v>
      </c>
      <c r="C321" s="50" t="s">
        <v>374</v>
      </c>
      <c r="D321" s="36">
        <v>33</v>
      </c>
      <c r="E321" s="50" t="s">
        <v>441</v>
      </c>
      <c r="F321" s="36">
        <v>19</v>
      </c>
      <c r="G321" s="36">
        <v>1</v>
      </c>
      <c r="H321" s="36">
        <v>11.4</v>
      </c>
      <c r="I321" s="36">
        <v>1.4</v>
      </c>
      <c r="J321" s="36">
        <v>3.2</v>
      </c>
      <c r="K321" s="36">
        <v>0.443</v>
      </c>
      <c r="L321" s="36">
        <v>1</v>
      </c>
      <c r="M321" s="36">
        <v>2.1</v>
      </c>
      <c r="N321" s="36">
        <v>0.48699999999999999</v>
      </c>
      <c r="O321" s="36">
        <v>0.4</v>
      </c>
      <c r="P321" s="36">
        <v>1.2</v>
      </c>
      <c r="Q321" s="36">
        <v>0.36399999999999999</v>
      </c>
      <c r="R321" s="36">
        <v>0.59799999999999998</v>
      </c>
      <c r="S321" s="36">
        <v>0.3</v>
      </c>
      <c r="T321" s="36">
        <v>0.3</v>
      </c>
      <c r="U321" s="36">
        <v>1</v>
      </c>
      <c r="V321" s="36">
        <v>0.5</v>
      </c>
      <c r="W321" s="36">
        <v>1.8</v>
      </c>
      <c r="X321" s="36">
        <v>2.2999999999999998</v>
      </c>
      <c r="Y321" s="36">
        <v>1</v>
      </c>
      <c r="Z321" s="36">
        <v>0.3</v>
      </c>
      <c r="AA321" s="36">
        <v>0.2</v>
      </c>
      <c r="AB321" s="36">
        <v>0.6</v>
      </c>
      <c r="AC321" s="36">
        <v>1.2</v>
      </c>
      <c r="AD321" s="36">
        <v>4.2</v>
      </c>
      <c r="AF321" t="str">
        <f t="shared" si="4"/>
        <v>Markieff Morris</v>
      </c>
    </row>
    <row r="322" spans="1:32" ht="12.75" x14ac:dyDescent="0.2">
      <c r="A322" s="36">
        <v>319</v>
      </c>
      <c r="B322" s="50" t="s">
        <v>615</v>
      </c>
      <c r="C322" s="50" t="s">
        <v>383</v>
      </c>
      <c r="D322" s="36">
        <v>27</v>
      </c>
      <c r="E322" s="50" t="s">
        <v>93</v>
      </c>
      <c r="F322" s="36">
        <v>34</v>
      </c>
      <c r="G322" s="36">
        <v>34</v>
      </c>
      <c r="H322" s="36">
        <v>28.6</v>
      </c>
      <c r="I322" s="36">
        <v>3.7</v>
      </c>
      <c r="J322" s="36">
        <v>8.1999999999999993</v>
      </c>
      <c r="K322" s="36">
        <v>0.45400000000000001</v>
      </c>
      <c r="L322" s="36">
        <v>1.3</v>
      </c>
      <c r="M322" s="36">
        <v>3.4</v>
      </c>
      <c r="N322" s="36">
        <v>0.374</v>
      </c>
      <c r="O322" s="36">
        <v>2.5</v>
      </c>
      <c r="P322" s="36">
        <v>4.9000000000000004</v>
      </c>
      <c r="Q322" s="36">
        <v>0.50900000000000001</v>
      </c>
      <c r="R322" s="36">
        <v>0.53</v>
      </c>
      <c r="S322" s="36">
        <v>1</v>
      </c>
      <c r="T322" s="36">
        <v>1.3</v>
      </c>
      <c r="U322" s="36">
        <v>0.77800000000000002</v>
      </c>
      <c r="V322" s="36">
        <v>0.4</v>
      </c>
      <c r="W322" s="36">
        <v>3.1</v>
      </c>
      <c r="X322" s="36">
        <v>3.5</v>
      </c>
      <c r="Y322" s="36">
        <v>5.4</v>
      </c>
      <c r="Z322" s="36">
        <v>0.8</v>
      </c>
      <c r="AA322" s="36">
        <v>0.2</v>
      </c>
      <c r="AB322" s="36">
        <v>0.9</v>
      </c>
      <c r="AC322" s="36">
        <v>1.5</v>
      </c>
      <c r="AD322" s="36">
        <v>9.8000000000000007</v>
      </c>
      <c r="AF322" t="str">
        <f t="shared" si="4"/>
        <v>Monte Morris</v>
      </c>
    </row>
    <row r="323" spans="1:32" ht="12.75" x14ac:dyDescent="0.2">
      <c r="A323" s="36">
        <v>320</v>
      </c>
      <c r="B323" s="50" t="s">
        <v>616</v>
      </c>
      <c r="C323" s="50" t="s">
        <v>387</v>
      </c>
      <c r="D323" s="36">
        <v>22</v>
      </c>
      <c r="E323" s="50" t="s">
        <v>91</v>
      </c>
      <c r="F323" s="36">
        <v>35</v>
      </c>
      <c r="G323" s="36">
        <v>25</v>
      </c>
      <c r="H323" s="36">
        <v>28.5</v>
      </c>
      <c r="I323" s="36">
        <v>4.3</v>
      </c>
      <c r="J323" s="36">
        <v>8.9</v>
      </c>
      <c r="K323" s="36">
        <v>0.47799999999999998</v>
      </c>
      <c r="L323" s="36">
        <v>2.2999999999999998</v>
      </c>
      <c r="M323" s="36">
        <v>5.6</v>
      </c>
      <c r="N323" s="36">
        <v>0.41599999999999998</v>
      </c>
      <c r="O323" s="36">
        <v>1.9</v>
      </c>
      <c r="P323" s="36">
        <v>3.3</v>
      </c>
      <c r="Q323" s="36">
        <v>0.58299999999999996</v>
      </c>
      <c r="R323" s="36">
        <v>0.60899999999999999</v>
      </c>
      <c r="S323" s="36">
        <v>1.9</v>
      </c>
      <c r="T323" s="36">
        <v>2.1</v>
      </c>
      <c r="U323" s="36">
        <v>0.91700000000000004</v>
      </c>
      <c r="V323" s="36">
        <v>0.9</v>
      </c>
      <c r="W323" s="36">
        <v>3.2</v>
      </c>
      <c r="X323" s="36">
        <v>4.0999999999999996</v>
      </c>
      <c r="Y323" s="36">
        <v>1.3</v>
      </c>
      <c r="Z323" s="36">
        <v>1</v>
      </c>
      <c r="AA323" s="36">
        <v>0.5</v>
      </c>
      <c r="AB323" s="36">
        <v>0.7</v>
      </c>
      <c r="AC323" s="36">
        <v>2.1</v>
      </c>
      <c r="AD323" s="36">
        <v>12.7</v>
      </c>
      <c r="AF323" t="str">
        <f t="shared" ref="AF323:AF386" si="5">IF(B323="Luka Dončić","Luka Doncic",IF(B323="Wendell Carter Jr.","Wendell Carter",IF(B323="Vlatko Čančar","Vlatko Cancar",IF(B323="Troy Brown Jr.","Troy Brown",IF(B323="Bojan Bogdanović","Bojan Bogdanovic",IF(B323="Nic Claxton","Nic Claxton",IF(B323="Kristaps Porziņģis","Kristaps Porzingis",IF(B323="Kelly Oubre Jr.","Kelly Oubre Jr",IF(B323="P.J. Washington","P.J Washington",IF(B323="P.J. Tucker","P.J Tucker",IF(B323="Jabari Smith Jr.","Jabari Smith",IF(B323="Alperen Şengün","Alperen Sengun",IF(B323="Nikola Vučević","Nikola Vucevic",IF(B323="Jusuf Nurkić","Jusuf Nurkic",IF(B323="Nikola Jokić","Nikola Jokic",IF(B323="Lonnie Walker IV","Lonnie Walker",IF(B323="Trey Murphy III","Trey Murphy",IF(B323="Jonas Valančiūnas","Jonas Valanciunas",IF(B323="Dennis Schröder","Dennis Schroder",IF(B323="Bogdan Bogdanović","Bogdan Bogdanovic",B323))))))))))))))))))))</f>
        <v>Trey Murphy</v>
      </c>
    </row>
    <row r="324" spans="1:32" ht="12.75" x14ac:dyDescent="0.2">
      <c r="A324" s="36">
        <v>321</v>
      </c>
      <c r="B324" s="50" t="s">
        <v>617</v>
      </c>
      <c r="C324" s="50" t="s">
        <v>378</v>
      </c>
      <c r="D324" s="36">
        <v>26</v>
      </c>
      <c r="E324" s="50" t="s">
        <v>19</v>
      </c>
      <c r="F324" s="36">
        <v>33</v>
      </c>
      <c r="G324" s="36">
        <v>33</v>
      </c>
      <c r="H324" s="36">
        <v>36.5</v>
      </c>
      <c r="I324" s="36">
        <v>8.1999999999999993</v>
      </c>
      <c r="J324" s="36">
        <v>18.2</v>
      </c>
      <c r="K324" s="36">
        <v>0.44900000000000001</v>
      </c>
      <c r="L324" s="36">
        <v>1.9</v>
      </c>
      <c r="M324" s="36">
        <v>5.6</v>
      </c>
      <c r="N324" s="36">
        <v>0.34599999999999997</v>
      </c>
      <c r="O324" s="36">
        <v>6.2</v>
      </c>
      <c r="P324" s="36">
        <v>12.5</v>
      </c>
      <c r="Q324" s="36">
        <v>0.495</v>
      </c>
      <c r="R324" s="36">
        <v>0.503</v>
      </c>
      <c r="S324" s="36">
        <v>2.4</v>
      </c>
      <c r="T324" s="36">
        <v>2.8</v>
      </c>
      <c r="U324" s="36">
        <v>0.84899999999999998</v>
      </c>
      <c r="V324" s="36">
        <v>0.7</v>
      </c>
      <c r="W324" s="36">
        <v>4.8</v>
      </c>
      <c r="X324" s="36">
        <v>5.5</v>
      </c>
      <c r="Y324" s="36">
        <v>6.2</v>
      </c>
      <c r="Z324" s="36">
        <v>1.8</v>
      </c>
      <c r="AA324" s="36">
        <v>0.4</v>
      </c>
      <c r="AB324" s="36">
        <v>2.5</v>
      </c>
      <c r="AC324" s="36">
        <v>1.6</v>
      </c>
      <c r="AD324" s="36">
        <v>20.6</v>
      </c>
      <c r="AF324" t="str">
        <f t="shared" si="5"/>
        <v>Dejounte Murray</v>
      </c>
    </row>
    <row r="325" spans="1:32" ht="12.75" x14ac:dyDescent="0.2">
      <c r="A325" s="36">
        <v>322</v>
      </c>
      <c r="B325" s="50" t="s">
        <v>618</v>
      </c>
      <c r="C325" s="50" t="s">
        <v>383</v>
      </c>
      <c r="D325" s="36">
        <v>25</v>
      </c>
      <c r="E325" s="50" t="s">
        <v>25</v>
      </c>
      <c r="F325" s="36">
        <v>30</v>
      </c>
      <c r="G325" s="36">
        <v>30</v>
      </c>
      <c r="H325" s="36">
        <v>32</v>
      </c>
      <c r="I325" s="36">
        <v>6.6</v>
      </c>
      <c r="J325" s="36">
        <v>15</v>
      </c>
      <c r="K325" s="36">
        <v>0.44</v>
      </c>
      <c r="L325" s="36">
        <v>1.9</v>
      </c>
      <c r="M325" s="36">
        <v>5.4</v>
      </c>
      <c r="N325" s="36">
        <v>0.35799999999999998</v>
      </c>
      <c r="O325" s="36">
        <v>4.7</v>
      </c>
      <c r="P325" s="36">
        <v>9.6</v>
      </c>
      <c r="Q325" s="36">
        <v>0.48599999999999999</v>
      </c>
      <c r="R325" s="36">
        <v>0.504</v>
      </c>
      <c r="S325" s="36">
        <v>2.9</v>
      </c>
      <c r="T325" s="36">
        <v>3.6</v>
      </c>
      <c r="U325" s="36">
        <v>0.79800000000000004</v>
      </c>
      <c r="V325" s="36">
        <v>0.5</v>
      </c>
      <c r="W325" s="36">
        <v>3.3</v>
      </c>
      <c r="X325" s="36">
        <v>3.8</v>
      </c>
      <c r="Y325" s="36">
        <v>5.6</v>
      </c>
      <c r="Z325" s="36">
        <v>0.9</v>
      </c>
      <c r="AA325" s="36">
        <v>0.2</v>
      </c>
      <c r="AB325" s="36">
        <v>2.1</v>
      </c>
      <c r="AC325" s="36">
        <v>1.3</v>
      </c>
      <c r="AD325" s="36">
        <v>18</v>
      </c>
      <c r="AF325" t="str">
        <f t="shared" si="5"/>
        <v>Jamal Murray</v>
      </c>
    </row>
    <row r="326" spans="1:32" ht="12.75" x14ac:dyDescent="0.2">
      <c r="A326" s="36">
        <v>323</v>
      </c>
      <c r="B326" s="50" t="s">
        <v>327</v>
      </c>
      <c r="C326" s="50" t="s">
        <v>387</v>
      </c>
      <c r="D326" s="36">
        <v>22</v>
      </c>
      <c r="E326" s="50" t="s">
        <v>92</v>
      </c>
      <c r="F326" s="36">
        <v>35</v>
      </c>
      <c r="G326" s="36">
        <v>33</v>
      </c>
      <c r="H326" s="36">
        <v>28.8</v>
      </c>
      <c r="I326" s="36">
        <v>4.2</v>
      </c>
      <c r="J326" s="36">
        <v>9.8000000000000007</v>
      </c>
      <c r="K326" s="36">
        <v>0.42399999999999999</v>
      </c>
      <c r="L326" s="36">
        <v>2.2000000000000002</v>
      </c>
      <c r="M326" s="36">
        <v>5.7</v>
      </c>
      <c r="N326" s="36">
        <v>0.38800000000000001</v>
      </c>
      <c r="O326" s="36">
        <v>1.9</v>
      </c>
      <c r="P326" s="36">
        <v>4.0999999999999996</v>
      </c>
      <c r="Q326" s="36">
        <v>0.47599999999999998</v>
      </c>
      <c r="R326" s="36">
        <v>0.53800000000000003</v>
      </c>
      <c r="S326" s="36">
        <v>0.9</v>
      </c>
      <c r="T326" s="36">
        <v>1.2</v>
      </c>
      <c r="U326" s="36">
        <v>0.76700000000000002</v>
      </c>
      <c r="V326" s="36">
        <v>1</v>
      </c>
      <c r="W326" s="36">
        <v>2.9</v>
      </c>
      <c r="X326" s="36">
        <v>3.9</v>
      </c>
      <c r="Y326" s="36">
        <v>0.8</v>
      </c>
      <c r="Z326" s="36">
        <v>0.8</v>
      </c>
      <c r="AA326" s="36">
        <v>0.6</v>
      </c>
      <c r="AB326" s="36">
        <v>1</v>
      </c>
      <c r="AC326" s="36">
        <v>2.1</v>
      </c>
      <c r="AD326" s="36">
        <v>11.5</v>
      </c>
      <c r="AF326" t="str">
        <f t="shared" si="5"/>
        <v>Keegan Murray</v>
      </c>
    </row>
    <row r="327" spans="1:32" ht="12.75" x14ac:dyDescent="0.2">
      <c r="A327" s="36">
        <v>324</v>
      </c>
      <c r="B327" s="50" t="s">
        <v>619</v>
      </c>
      <c r="C327" s="50" t="s">
        <v>376</v>
      </c>
      <c r="D327" s="36">
        <v>31</v>
      </c>
      <c r="E327" s="50" t="s">
        <v>86</v>
      </c>
      <c r="F327" s="36">
        <v>28</v>
      </c>
      <c r="G327" s="36">
        <v>1</v>
      </c>
      <c r="H327" s="36">
        <v>13.8</v>
      </c>
      <c r="I327" s="36">
        <v>1.9</v>
      </c>
      <c r="J327" s="36">
        <v>4.4000000000000004</v>
      </c>
      <c r="K327" s="36">
        <v>0.42699999999999999</v>
      </c>
      <c r="L327" s="36">
        <v>1.1000000000000001</v>
      </c>
      <c r="M327" s="36">
        <v>3.1</v>
      </c>
      <c r="N327" s="36">
        <v>0.372</v>
      </c>
      <c r="O327" s="36">
        <v>0.8</v>
      </c>
      <c r="P327" s="36">
        <v>1.4</v>
      </c>
      <c r="Q327" s="36">
        <v>0.55300000000000005</v>
      </c>
      <c r="R327" s="36">
        <v>0.55600000000000005</v>
      </c>
      <c r="S327" s="36">
        <v>0.8</v>
      </c>
      <c r="T327" s="36">
        <v>1</v>
      </c>
      <c r="U327" s="36">
        <v>0.82099999999999995</v>
      </c>
      <c r="V327" s="36">
        <v>0.4</v>
      </c>
      <c r="W327" s="36">
        <v>2.6</v>
      </c>
      <c r="X327" s="36">
        <v>3</v>
      </c>
      <c r="Y327" s="36">
        <v>0.9</v>
      </c>
      <c r="Z327" s="36">
        <v>0.3</v>
      </c>
      <c r="AA327" s="36">
        <v>0.5</v>
      </c>
      <c r="AB327" s="36">
        <v>0.3</v>
      </c>
      <c r="AC327" s="36">
        <v>1.8</v>
      </c>
      <c r="AD327" s="36">
        <v>5.8</v>
      </c>
      <c r="AF327" t="str">
        <f t="shared" si="5"/>
        <v>Mike Muscala</v>
      </c>
    </row>
    <row r="328" spans="1:32" ht="12.75" x14ac:dyDescent="0.2">
      <c r="A328" s="36">
        <v>325</v>
      </c>
      <c r="B328" s="50" t="s">
        <v>620</v>
      </c>
      <c r="C328" s="50" t="s">
        <v>387</v>
      </c>
      <c r="D328" s="36">
        <v>25</v>
      </c>
      <c r="E328" s="50" t="s">
        <v>70</v>
      </c>
      <c r="F328" s="36">
        <v>12</v>
      </c>
      <c r="G328" s="36">
        <v>0</v>
      </c>
      <c r="H328" s="36">
        <v>3.3</v>
      </c>
      <c r="I328" s="36">
        <v>0.5</v>
      </c>
      <c r="J328" s="36">
        <v>1</v>
      </c>
      <c r="K328" s="36">
        <v>0.5</v>
      </c>
      <c r="L328" s="36">
        <v>0.5</v>
      </c>
      <c r="M328" s="36">
        <v>0.8</v>
      </c>
      <c r="N328" s="36">
        <v>0.6</v>
      </c>
      <c r="O328" s="36">
        <v>0</v>
      </c>
      <c r="P328" s="36">
        <v>0.2</v>
      </c>
      <c r="Q328" s="36">
        <v>0</v>
      </c>
      <c r="R328" s="36">
        <v>0.75</v>
      </c>
      <c r="S328" s="36">
        <v>0.3</v>
      </c>
      <c r="T328" s="36">
        <v>0.4</v>
      </c>
      <c r="U328" s="36">
        <v>0.6</v>
      </c>
      <c r="V328" s="36">
        <v>0</v>
      </c>
      <c r="W328" s="36">
        <v>0.6</v>
      </c>
      <c r="X328" s="36">
        <v>0.6</v>
      </c>
      <c r="Y328" s="36">
        <v>0.1</v>
      </c>
      <c r="Z328" s="36">
        <v>0.1</v>
      </c>
      <c r="AA328" s="36">
        <v>0</v>
      </c>
      <c r="AB328" s="36">
        <v>0.2</v>
      </c>
      <c r="AC328" s="36">
        <v>0.1</v>
      </c>
      <c r="AD328" s="36">
        <v>1.8</v>
      </c>
      <c r="AF328" t="str">
        <f t="shared" si="5"/>
        <v>Svi Mykhailiuk</v>
      </c>
    </row>
    <row r="329" spans="1:32" ht="12.75" x14ac:dyDescent="0.2">
      <c r="A329" s="36">
        <v>326</v>
      </c>
      <c r="B329" s="50" t="s">
        <v>621</v>
      </c>
      <c r="C329" s="50" t="s">
        <v>374</v>
      </c>
      <c r="D329" s="36">
        <v>30</v>
      </c>
      <c r="E329" s="50" t="s">
        <v>91</v>
      </c>
      <c r="F329" s="36">
        <v>29</v>
      </c>
      <c r="G329" s="36">
        <v>0</v>
      </c>
      <c r="H329" s="36">
        <v>22.8</v>
      </c>
      <c r="I329" s="36">
        <v>3.7</v>
      </c>
      <c r="J329" s="36">
        <v>5.8</v>
      </c>
      <c r="K329" s="36">
        <v>0.64100000000000001</v>
      </c>
      <c r="L329" s="36">
        <v>0.3</v>
      </c>
      <c r="M329" s="36">
        <v>0.9</v>
      </c>
      <c r="N329" s="36">
        <v>0.4</v>
      </c>
      <c r="O329" s="36">
        <v>3.3</v>
      </c>
      <c r="P329" s="36">
        <v>4.9000000000000004</v>
      </c>
      <c r="Q329" s="36">
        <v>0.68300000000000005</v>
      </c>
      <c r="R329" s="36">
        <v>0.67100000000000004</v>
      </c>
      <c r="S329" s="36">
        <v>0.8</v>
      </c>
      <c r="T329" s="36">
        <v>1.1000000000000001</v>
      </c>
      <c r="U329" s="36">
        <v>0.72699999999999998</v>
      </c>
      <c r="V329" s="36">
        <v>1.7</v>
      </c>
      <c r="W329" s="36">
        <v>3.9</v>
      </c>
      <c r="X329" s="36">
        <v>5.6</v>
      </c>
      <c r="Y329" s="36">
        <v>1.8</v>
      </c>
      <c r="Z329" s="36">
        <v>1</v>
      </c>
      <c r="AA329" s="36">
        <v>0.8</v>
      </c>
      <c r="AB329" s="36">
        <v>0.9</v>
      </c>
      <c r="AC329" s="36">
        <v>2.2999999999999998</v>
      </c>
      <c r="AD329" s="36">
        <v>8.6</v>
      </c>
      <c r="AF329" t="str">
        <f t="shared" si="5"/>
        <v>Larry Nance Jr.</v>
      </c>
    </row>
    <row r="330" spans="1:32" ht="12.75" x14ac:dyDescent="0.2">
      <c r="A330" s="36">
        <v>327</v>
      </c>
      <c r="B330" s="50" t="s">
        <v>622</v>
      </c>
      <c r="C330" s="50" t="s">
        <v>378</v>
      </c>
      <c r="D330" s="36">
        <v>23</v>
      </c>
      <c r="E330" s="50" t="s">
        <v>89</v>
      </c>
      <c r="F330" s="36">
        <v>34</v>
      </c>
      <c r="G330" s="36">
        <v>25</v>
      </c>
      <c r="H330" s="36">
        <v>26.7</v>
      </c>
      <c r="I330" s="36">
        <v>3.2</v>
      </c>
      <c r="J330" s="36">
        <v>6.9</v>
      </c>
      <c r="K330" s="36">
        <v>0.46600000000000003</v>
      </c>
      <c r="L330" s="36">
        <v>1.3</v>
      </c>
      <c r="M330" s="36">
        <v>3.4</v>
      </c>
      <c r="N330" s="36">
        <v>0.377</v>
      </c>
      <c r="O330" s="36">
        <v>1.9</v>
      </c>
      <c r="P330" s="36">
        <v>3.5</v>
      </c>
      <c r="Q330" s="36">
        <v>0.55000000000000004</v>
      </c>
      <c r="R330" s="36">
        <v>0.55800000000000005</v>
      </c>
      <c r="S330" s="36">
        <v>0.4</v>
      </c>
      <c r="T330" s="36">
        <v>0.5</v>
      </c>
      <c r="U330" s="36">
        <v>0.88200000000000001</v>
      </c>
      <c r="V330" s="36">
        <v>0.5</v>
      </c>
      <c r="W330" s="36">
        <v>2.6</v>
      </c>
      <c r="X330" s="36">
        <v>3.1</v>
      </c>
      <c r="Y330" s="36">
        <v>3.7</v>
      </c>
      <c r="Z330" s="36">
        <v>0.9</v>
      </c>
      <c r="AA330" s="36">
        <v>0.2</v>
      </c>
      <c r="AB330" s="36">
        <v>1.6</v>
      </c>
      <c r="AC330" s="36">
        <v>2.9</v>
      </c>
      <c r="AD330" s="36">
        <v>8.1</v>
      </c>
      <c r="AF330" t="str">
        <f t="shared" si="5"/>
        <v>Andrew Nembhard</v>
      </c>
    </row>
    <row r="331" spans="1:32" ht="12.75" x14ac:dyDescent="0.2">
      <c r="A331" s="36">
        <v>328</v>
      </c>
      <c r="B331" s="50" t="s">
        <v>623</v>
      </c>
      <c r="C331" s="50" t="s">
        <v>387</v>
      </c>
      <c r="D331" s="36">
        <v>23</v>
      </c>
      <c r="E331" s="50" t="s">
        <v>89</v>
      </c>
      <c r="F331" s="36">
        <v>34</v>
      </c>
      <c r="G331" s="36">
        <v>22</v>
      </c>
      <c r="H331" s="36">
        <v>23</v>
      </c>
      <c r="I331" s="36">
        <v>3.3</v>
      </c>
      <c r="J331" s="36">
        <v>7.8</v>
      </c>
      <c r="K331" s="36">
        <v>0.42799999999999999</v>
      </c>
      <c r="L331" s="36">
        <v>1.5</v>
      </c>
      <c r="M331" s="36">
        <v>4.2</v>
      </c>
      <c r="N331" s="36">
        <v>0.36599999999999999</v>
      </c>
      <c r="O331" s="36">
        <v>1.8</v>
      </c>
      <c r="P331" s="36">
        <v>3.6</v>
      </c>
      <c r="Q331" s="36">
        <v>0.5</v>
      </c>
      <c r="R331" s="36">
        <v>0.52700000000000002</v>
      </c>
      <c r="S331" s="36">
        <v>1.4</v>
      </c>
      <c r="T331" s="36">
        <v>1.5</v>
      </c>
      <c r="U331" s="36">
        <v>0.90200000000000002</v>
      </c>
      <c r="V331" s="36">
        <v>0.8</v>
      </c>
      <c r="W331" s="36">
        <v>2.9</v>
      </c>
      <c r="X331" s="36">
        <v>3.7</v>
      </c>
      <c r="Y331" s="36">
        <v>1.3</v>
      </c>
      <c r="Z331" s="36">
        <v>0.6</v>
      </c>
      <c r="AA331" s="36">
        <v>0.5</v>
      </c>
      <c r="AB331" s="36">
        <v>0.9</v>
      </c>
      <c r="AC331" s="36">
        <v>3.3</v>
      </c>
      <c r="AD331" s="36">
        <v>9.5</v>
      </c>
      <c r="AF331" t="str">
        <f t="shared" si="5"/>
        <v>Aaron Nesmith</v>
      </c>
    </row>
    <row r="332" spans="1:32" ht="12.75" x14ac:dyDescent="0.2">
      <c r="A332" s="36">
        <v>329</v>
      </c>
      <c r="B332" s="50" t="s">
        <v>624</v>
      </c>
      <c r="C332" s="50" t="s">
        <v>383</v>
      </c>
      <c r="D332" s="36">
        <v>30</v>
      </c>
      <c r="E332" s="50" t="s">
        <v>78</v>
      </c>
      <c r="F332" s="36">
        <v>25</v>
      </c>
      <c r="G332" s="36">
        <v>0</v>
      </c>
      <c r="H332" s="36">
        <v>10</v>
      </c>
      <c r="I332" s="36">
        <v>1.2</v>
      </c>
      <c r="J332" s="36">
        <v>2.2000000000000002</v>
      </c>
      <c r="K332" s="36">
        <v>0.51800000000000002</v>
      </c>
      <c r="L332" s="36">
        <v>0.2</v>
      </c>
      <c r="M332" s="36">
        <v>0.8</v>
      </c>
      <c r="N332" s="36">
        <v>0.28599999999999998</v>
      </c>
      <c r="O332" s="36">
        <v>0.9</v>
      </c>
      <c r="P332" s="36">
        <v>1.4</v>
      </c>
      <c r="Q332" s="36">
        <v>0.65700000000000003</v>
      </c>
      <c r="R332" s="36">
        <v>0.57099999999999995</v>
      </c>
      <c r="S332" s="36">
        <v>0.6</v>
      </c>
      <c r="T332" s="36">
        <v>0.6</v>
      </c>
      <c r="U332" s="36">
        <v>0.875</v>
      </c>
      <c r="V332" s="36">
        <v>0.2</v>
      </c>
      <c r="W332" s="36">
        <v>0.7</v>
      </c>
      <c r="X332" s="36">
        <v>0.9</v>
      </c>
      <c r="Y332" s="36">
        <v>1.2</v>
      </c>
      <c r="Z332" s="36">
        <v>0.4</v>
      </c>
      <c r="AA332" s="36">
        <v>0</v>
      </c>
      <c r="AB332" s="36">
        <v>0.4</v>
      </c>
      <c r="AC332" s="36">
        <v>0.9</v>
      </c>
      <c r="AD332" s="36">
        <v>3.1</v>
      </c>
      <c r="AF332" t="str">
        <f t="shared" si="5"/>
        <v>Raul Neto</v>
      </c>
    </row>
    <row r="333" spans="1:32" ht="12.75" x14ac:dyDescent="0.2">
      <c r="A333" s="36">
        <v>330</v>
      </c>
      <c r="B333" s="50" t="s">
        <v>625</v>
      </c>
      <c r="C333" s="50" t="s">
        <v>374</v>
      </c>
      <c r="D333" s="36">
        <v>29</v>
      </c>
      <c r="E333" s="50" t="s">
        <v>32</v>
      </c>
      <c r="F333" s="36">
        <v>35</v>
      </c>
      <c r="G333" s="36">
        <v>0</v>
      </c>
      <c r="H333" s="36">
        <v>20.3</v>
      </c>
      <c r="I333" s="36">
        <v>3.3</v>
      </c>
      <c r="J333" s="36">
        <v>7.3</v>
      </c>
      <c r="K333" s="36">
        <v>0.44500000000000001</v>
      </c>
      <c r="L333" s="36">
        <v>2.2999999999999998</v>
      </c>
      <c r="M333" s="36">
        <v>5.7</v>
      </c>
      <c r="N333" s="36">
        <v>0.41399999999999998</v>
      </c>
      <c r="O333" s="36">
        <v>0.9</v>
      </c>
      <c r="P333" s="36">
        <v>1.7</v>
      </c>
      <c r="Q333" s="36">
        <v>0.55200000000000005</v>
      </c>
      <c r="R333" s="36">
        <v>0.60499999999999998</v>
      </c>
      <c r="S333" s="36">
        <v>0.6</v>
      </c>
      <c r="T333" s="36">
        <v>0.7</v>
      </c>
      <c r="U333" s="36">
        <v>0.91700000000000004</v>
      </c>
      <c r="V333" s="36">
        <v>0.2</v>
      </c>
      <c r="W333" s="36">
        <v>2.1</v>
      </c>
      <c r="X333" s="36">
        <v>2.4</v>
      </c>
      <c r="Y333" s="36">
        <v>1.1000000000000001</v>
      </c>
      <c r="Z333" s="36">
        <v>0.5</v>
      </c>
      <c r="AA333" s="36">
        <v>0.3</v>
      </c>
      <c r="AB333" s="36">
        <v>0.8</v>
      </c>
      <c r="AC333" s="36">
        <v>2.1</v>
      </c>
      <c r="AD333" s="36">
        <v>9.5</v>
      </c>
      <c r="AF333" t="str">
        <f t="shared" si="5"/>
        <v>Georges Niang</v>
      </c>
    </row>
    <row r="334" spans="1:32" ht="12.75" x14ac:dyDescent="0.2">
      <c r="A334" s="36">
        <v>331</v>
      </c>
      <c r="B334" s="50" t="s">
        <v>626</v>
      </c>
      <c r="C334" s="50" t="s">
        <v>383</v>
      </c>
      <c r="D334" s="36">
        <v>20</v>
      </c>
      <c r="E334" s="50" t="s">
        <v>94</v>
      </c>
      <c r="F334" s="36">
        <v>32</v>
      </c>
      <c r="G334" s="36">
        <v>0</v>
      </c>
      <c r="H334" s="36">
        <v>14.1</v>
      </c>
      <c r="I334" s="36">
        <v>1.2</v>
      </c>
      <c r="J334" s="36">
        <v>3.3</v>
      </c>
      <c r="K334" s="36">
        <v>0.35599999999999998</v>
      </c>
      <c r="L334" s="36">
        <v>0.7</v>
      </c>
      <c r="M334" s="36">
        <v>2.2000000000000002</v>
      </c>
      <c r="N334" s="36">
        <v>0.32900000000000001</v>
      </c>
      <c r="O334" s="36">
        <v>0.4</v>
      </c>
      <c r="P334" s="36">
        <v>1.1000000000000001</v>
      </c>
      <c r="Q334" s="36">
        <v>0.41199999999999998</v>
      </c>
      <c r="R334" s="36">
        <v>0.46600000000000003</v>
      </c>
      <c r="S334" s="36">
        <v>0.5</v>
      </c>
      <c r="T334" s="36">
        <v>0.7</v>
      </c>
      <c r="U334" s="36">
        <v>0.69599999999999995</v>
      </c>
      <c r="V334" s="36">
        <v>0.3</v>
      </c>
      <c r="W334" s="36">
        <v>1.3</v>
      </c>
      <c r="X334" s="36">
        <v>1.6</v>
      </c>
      <c r="Y334" s="36">
        <v>2.5</v>
      </c>
      <c r="Z334" s="36">
        <v>0.7</v>
      </c>
      <c r="AA334" s="36">
        <v>0.1</v>
      </c>
      <c r="AB334" s="36">
        <v>1.4</v>
      </c>
      <c r="AC334" s="36">
        <v>0.9</v>
      </c>
      <c r="AD334" s="36">
        <v>3.5</v>
      </c>
      <c r="AF334" t="str">
        <f t="shared" si="5"/>
        <v>Daishen Nix</v>
      </c>
    </row>
    <row r="335" spans="1:32" ht="12.75" x14ac:dyDescent="0.2">
      <c r="A335" s="36">
        <v>332</v>
      </c>
      <c r="B335" s="50" t="s">
        <v>627</v>
      </c>
      <c r="C335" s="50" t="s">
        <v>374</v>
      </c>
      <c r="D335" s="36">
        <v>22</v>
      </c>
      <c r="E335" s="50" t="s">
        <v>25</v>
      </c>
      <c r="F335" s="36">
        <v>27</v>
      </c>
      <c r="G335" s="36">
        <v>2</v>
      </c>
      <c r="H335" s="36">
        <v>10.7</v>
      </c>
      <c r="I335" s="36">
        <v>1.6</v>
      </c>
      <c r="J335" s="36">
        <v>2.7</v>
      </c>
      <c r="K335" s="36">
        <v>0.58099999999999996</v>
      </c>
      <c r="L335" s="36">
        <v>0.1</v>
      </c>
      <c r="M335" s="36">
        <v>0.6</v>
      </c>
      <c r="N335" s="36">
        <v>0.17599999999999999</v>
      </c>
      <c r="O335" s="36">
        <v>1.5</v>
      </c>
      <c r="P335" s="36">
        <v>2.1</v>
      </c>
      <c r="Q335" s="36">
        <v>0.70199999999999996</v>
      </c>
      <c r="R335" s="36">
        <v>0.60099999999999998</v>
      </c>
      <c r="S335" s="36">
        <v>0.6</v>
      </c>
      <c r="T335" s="36">
        <v>0.7</v>
      </c>
      <c r="U335" s="36">
        <v>0.75</v>
      </c>
      <c r="V335" s="36">
        <v>1</v>
      </c>
      <c r="W335" s="36">
        <v>0.6</v>
      </c>
      <c r="X335" s="36">
        <v>1.6</v>
      </c>
      <c r="Y335" s="36">
        <v>0.2</v>
      </c>
      <c r="Z335" s="36">
        <v>0.2</v>
      </c>
      <c r="AA335" s="36">
        <v>0.2</v>
      </c>
      <c r="AB335" s="36">
        <v>0.5</v>
      </c>
      <c r="AC335" s="36">
        <v>1.6</v>
      </c>
      <c r="AD335" s="36">
        <v>3.9</v>
      </c>
      <c r="AF335" t="str">
        <f t="shared" si="5"/>
        <v>Zeke Nnaji</v>
      </c>
    </row>
    <row r="336" spans="1:32" ht="12.75" x14ac:dyDescent="0.2">
      <c r="A336" s="36">
        <v>333</v>
      </c>
      <c r="B336" s="50" t="s">
        <v>806</v>
      </c>
      <c r="C336" s="50" t="s">
        <v>376</v>
      </c>
      <c r="D336" s="36">
        <v>28</v>
      </c>
      <c r="E336" s="50" t="s">
        <v>87</v>
      </c>
      <c r="F336" s="36">
        <v>8</v>
      </c>
      <c r="G336" s="36">
        <v>0</v>
      </c>
      <c r="H336" s="36">
        <v>8.5</v>
      </c>
      <c r="I336" s="36">
        <v>0.5</v>
      </c>
      <c r="J336" s="36">
        <v>1.8</v>
      </c>
      <c r="K336" s="36">
        <v>0.28599999999999998</v>
      </c>
      <c r="L336" s="36">
        <v>0</v>
      </c>
      <c r="M336" s="36">
        <v>0</v>
      </c>
      <c r="N336" s="36"/>
      <c r="O336" s="36">
        <v>0.5</v>
      </c>
      <c r="P336" s="36">
        <v>1.8</v>
      </c>
      <c r="Q336" s="36">
        <v>0.28599999999999998</v>
      </c>
      <c r="R336" s="36">
        <v>0.28599999999999998</v>
      </c>
      <c r="S336" s="36">
        <v>0.5</v>
      </c>
      <c r="T336" s="36">
        <v>0.8</v>
      </c>
      <c r="U336" s="36">
        <v>0.66700000000000004</v>
      </c>
      <c r="V336" s="36">
        <v>0.4</v>
      </c>
      <c r="W336" s="36">
        <v>2</v>
      </c>
      <c r="X336" s="36">
        <v>2.4</v>
      </c>
      <c r="Y336" s="36">
        <v>0.4</v>
      </c>
      <c r="Z336" s="36">
        <v>0.9</v>
      </c>
      <c r="AA336" s="36">
        <v>0.3</v>
      </c>
      <c r="AB336" s="36">
        <v>0.5</v>
      </c>
      <c r="AC336" s="36">
        <v>1.3</v>
      </c>
      <c r="AD336" s="36">
        <v>1.5</v>
      </c>
      <c r="AF336" t="str">
        <f t="shared" si="5"/>
        <v>Nerlens Noel</v>
      </c>
    </row>
    <row r="337" spans="1:32" ht="12.75" x14ac:dyDescent="0.2">
      <c r="A337" s="36">
        <v>334</v>
      </c>
      <c r="B337" s="50" t="s">
        <v>628</v>
      </c>
      <c r="C337" s="50" t="s">
        <v>378</v>
      </c>
      <c r="D337" s="36">
        <v>23</v>
      </c>
      <c r="E337" s="50" t="s">
        <v>11</v>
      </c>
      <c r="F337" s="36">
        <v>39</v>
      </c>
      <c r="G337" s="36">
        <v>1</v>
      </c>
      <c r="H337" s="36">
        <v>20.5</v>
      </c>
      <c r="I337" s="36">
        <v>4.5999999999999996</v>
      </c>
      <c r="J337" s="36">
        <v>10.6</v>
      </c>
      <c r="K337" s="36">
        <v>0.435</v>
      </c>
      <c r="L337" s="36">
        <v>1.2</v>
      </c>
      <c r="M337" s="36">
        <v>4</v>
      </c>
      <c r="N337" s="36">
        <v>0.29499999999999998</v>
      </c>
      <c r="O337" s="36">
        <v>3.4</v>
      </c>
      <c r="P337" s="36">
        <v>6.6</v>
      </c>
      <c r="Q337" s="36">
        <v>0.51900000000000002</v>
      </c>
      <c r="R337" s="36">
        <v>0.49</v>
      </c>
      <c r="S337" s="36">
        <v>1.1000000000000001</v>
      </c>
      <c r="T337" s="36">
        <v>1.4</v>
      </c>
      <c r="U337" s="36">
        <v>0.78600000000000003</v>
      </c>
      <c r="V337" s="36">
        <v>0.7</v>
      </c>
      <c r="W337" s="36">
        <v>2.1</v>
      </c>
      <c r="X337" s="36">
        <v>2.8</v>
      </c>
      <c r="Y337" s="36">
        <v>2.2000000000000002</v>
      </c>
      <c r="Z337" s="36">
        <v>0.7</v>
      </c>
      <c r="AA337" s="36">
        <v>0.1</v>
      </c>
      <c r="AB337" s="36">
        <v>1</v>
      </c>
      <c r="AC337" s="36">
        <v>1.6</v>
      </c>
      <c r="AD337" s="36">
        <v>11.5</v>
      </c>
      <c r="AF337" t="str">
        <f t="shared" si="5"/>
        <v>Jaylen Nowell</v>
      </c>
    </row>
    <row r="338" spans="1:32" ht="12.75" x14ac:dyDescent="0.2">
      <c r="A338" s="36">
        <v>335</v>
      </c>
      <c r="B338" s="50" t="s">
        <v>1123</v>
      </c>
      <c r="C338" s="50" t="s">
        <v>383</v>
      </c>
      <c r="D338" s="36">
        <v>24</v>
      </c>
      <c r="E338" s="50" t="s">
        <v>96</v>
      </c>
      <c r="F338" s="36">
        <v>19</v>
      </c>
      <c r="G338" s="36">
        <v>1</v>
      </c>
      <c r="H338" s="36">
        <v>13.4</v>
      </c>
      <c r="I338" s="36">
        <v>1</v>
      </c>
      <c r="J338" s="36">
        <v>3</v>
      </c>
      <c r="K338" s="36">
        <v>0.33300000000000002</v>
      </c>
      <c r="L338" s="36">
        <v>0.4</v>
      </c>
      <c r="M338" s="36">
        <v>1.7</v>
      </c>
      <c r="N338" s="36">
        <v>0.219</v>
      </c>
      <c r="O338" s="36">
        <v>0.6</v>
      </c>
      <c r="P338" s="36">
        <v>1.3</v>
      </c>
      <c r="Q338" s="36">
        <v>0.48</v>
      </c>
      <c r="R338" s="36">
        <v>0.39500000000000002</v>
      </c>
      <c r="S338" s="36">
        <v>0.4</v>
      </c>
      <c r="T338" s="36">
        <v>0.6</v>
      </c>
      <c r="U338" s="36">
        <v>0.72699999999999998</v>
      </c>
      <c r="V338" s="36">
        <v>0.2</v>
      </c>
      <c r="W338" s="36">
        <v>1.5</v>
      </c>
      <c r="X338" s="36">
        <v>1.7</v>
      </c>
      <c r="Y338" s="36">
        <v>1.3</v>
      </c>
      <c r="Z338" s="36">
        <v>0.2</v>
      </c>
      <c r="AA338" s="36">
        <v>0.1</v>
      </c>
      <c r="AB338" s="36">
        <v>0.7</v>
      </c>
      <c r="AC338" s="36">
        <v>1.5</v>
      </c>
      <c r="AD338" s="36">
        <v>2.8</v>
      </c>
      <c r="AF338" t="str">
        <f t="shared" si="5"/>
        <v>Frank Ntilikina</v>
      </c>
    </row>
    <row r="339" spans="1:32" ht="12.75" x14ac:dyDescent="0.2">
      <c r="A339" s="36">
        <v>336</v>
      </c>
      <c r="B339" s="50" t="s">
        <v>629</v>
      </c>
      <c r="C339" s="50" t="s">
        <v>383</v>
      </c>
      <c r="D339" s="36">
        <v>27</v>
      </c>
      <c r="E339" s="50" t="s">
        <v>12</v>
      </c>
      <c r="F339" s="36">
        <v>30</v>
      </c>
      <c r="G339" s="36">
        <v>2</v>
      </c>
      <c r="H339" s="36">
        <v>11.6</v>
      </c>
      <c r="I339" s="36">
        <v>2.1</v>
      </c>
      <c r="J339" s="36">
        <v>5.6</v>
      </c>
      <c r="K339" s="36">
        <v>0.36899999999999999</v>
      </c>
      <c r="L339" s="36">
        <v>0.8</v>
      </c>
      <c r="M339" s="36">
        <v>2.7</v>
      </c>
      <c r="N339" s="36">
        <v>0.309</v>
      </c>
      <c r="O339" s="36">
        <v>1.2</v>
      </c>
      <c r="P339" s="36">
        <v>2.9</v>
      </c>
      <c r="Q339" s="36">
        <v>0.42499999999999999</v>
      </c>
      <c r="R339" s="36">
        <v>0.443</v>
      </c>
      <c r="S339" s="36">
        <v>0.4</v>
      </c>
      <c r="T339" s="36">
        <v>0.4</v>
      </c>
      <c r="U339" s="36">
        <v>0.92300000000000004</v>
      </c>
      <c r="V339" s="36">
        <v>0.1</v>
      </c>
      <c r="W339" s="36">
        <v>1</v>
      </c>
      <c r="X339" s="36">
        <v>1.1000000000000001</v>
      </c>
      <c r="Y339" s="36">
        <v>0.8</v>
      </c>
      <c r="Z339" s="36">
        <v>0.2</v>
      </c>
      <c r="AA339" s="36">
        <v>0</v>
      </c>
      <c r="AB339" s="36">
        <v>0.9</v>
      </c>
      <c r="AC339" s="36">
        <v>0.7</v>
      </c>
      <c r="AD339" s="36">
        <v>5.4</v>
      </c>
      <c r="AF339" t="str">
        <f t="shared" si="5"/>
        <v>Kendrick Nunn</v>
      </c>
    </row>
    <row r="340" spans="1:32" ht="12.75" x14ac:dyDescent="0.2">
      <c r="A340" s="36">
        <v>337</v>
      </c>
      <c r="B340" s="50" t="s">
        <v>630</v>
      </c>
      <c r="C340" s="50" t="s">
        <v>376</v>
      </c>
      <c r="D340" s="36">
        <v>28</v>
      </c>
      <c r="E340" s="50" t="s">
        <v>88</v>
      </c>
      <c r="F340" s="36">
        <v>32</v>
      </c>
      <c r="G340" s="36">
        <v>32</v>
      </c>
      <c r="H340" s="36">
        <v>28.3</v>
      </c>
      <c r="I340" s="36">
        <v>5.3</v>
      </c>
      <c r="J340" s="36">
        <v>9.9</v>
      </c>
      <c r="K340" s="36">
        <v>0.53500000000000003</v>
      </c>
      <c r="L340" s="36">
        <v>0.8</v>
      </c>
      <c r="M340" s="36">
        <v>1.9</v>
      </c>
      <c r="N340" s="36">
        <v>0.433</v>
      </c>
      <c r="O340" s="36">
        <v>4.5</v>
      </c>
      <c r="P340" s="36">
        <v>8.1</v>
      </c>
      <c r="Q340" s="36">
        <v>0.55800000000000005</v>
      </c>
      <c r="R340" s="36">
        <v>0.57499999999999996</v>
      </c>
      <c r="S340" s="36">
        <v>2.8</v>
      </c>
      <c r="T340" s="36">
        <v>4.2</v>
      </c>
      <c r="U340" s="36">
        <v>0.66700000000000004</v>
      </c>
      <c r="V340" s="36">
        <v>2.4</v>
      </c>
      <c r="W340" s="36">
        <v>7.1</v>
      </c>
      <c r="X340" s="36">
        <v>9.6</v>
      </c>
      <c r="Y340" s="36">
        <v>2.9</v>
      </c>
      <c r="Z340" s="36">
        <v>0.8</v>
      </c>
      <c r="AA340" s="36">
        <v>1</v>
      </c>
      <c r="AB340" s="36">
        <v>2.5</v>
      </c>
      <c r="AC340" s="36">
        <v>3.6</v>
      </c>
      <c r="AD340" s="36">
        <v>14.3</v>
      </c>
      <c r="AF340" t="str">
        <f t="shared" si="5"/>
        <v>Jusuf Nurkic</v>
      </c>
    </row>
    <row r="341" spans="1:32" ht="12.75" x14ac:dyDescent="0.2">
      <c r="A341" s="36">
        <v>338</v>
      </c>
      <c r="B341" s="50" t="s">
        <v>631</v>
      </c>
      <c r="C341" s="50" t="s">
        <v>387</v>
      </c>
      <c r="D341" s="36">
        <v>24</v>
      </c>
      <c r="E341" s="50" t="s">
        <v>18</v>
      </c>
      <c r="F341" s="36">
        <v>28</v>
      </c>
      <c r="G341" s="36">
        <v>3</v>
      </c>
      <c r="H341" s="36">
        <v>16.100000000000001</v>
      </c>
      <c r="I341" s="36">
        <v>2</v>
      </c>
      <c r="J341" s="36">
        <v>5.4</v>
      </c>
      <c r="K341" s="36">
        <v>0.373</v>
      </c>
      <c r="L341" s="36">
        <v>1</v>
      </c>
      <c r="M341" s="36">
        <v>2.7</v>
      </c>
      <c r="N341" s="36">
        <v>0.36799999999999999</v>
      </c>
      <c r="O341" s="36">
        <v>1</v>
      </c>
      <c r="P341" s="36">
        <v>2.6</v>
      </c>
      <c r="Q341" s="36">
        <v>0.378</v>
      </c>
      <c r="R341" s="36">
        <v>0.46700000000000003</v>
      </c>
      <c r="S341" s="36">
        <v>1.1000000000000001</v>
      </c>
      <c r="T341" s="36">
        <v>1.3</v>
      </c>
      <c r="U341" s="36">
        <v>0.85699999999999998</v>
      </c>
      <c r="V341" s="36">
        <v>0.7</v>
      </c>
      <c r="W341" s="36">
        <v>2.2000000000000002</v>
      </c>
      <c r="X341" s="36">
        <v>2.9</v>
      </c>
      <c r="Y341" s="36">
        <v>1</v>
      </c>
      <c r="Z341" s="36">
        <v>0.3</v>
      </c>
      <c r="AA341" s="36">
        <v>0.1</v>
      </c>
      <c r="AB341" s="36">
        <v>0.9</v>
      </c>
      <c r="AC341" s="36">
        <v>0.9</v>
      </c>
      <c r="AD341" s="36">
        <v>6.1</v>
      </c>
      <c r="AF341" t="str">
        <f t="shared" si="5"/>
        <v>Jordan Nwora</v>
      </c>
    </row>
    <row r="342" spans="1:32" ht="12.75" x14ac:dyDescent="0.2">
      <c r="A342" s="36">
        <v>339</v>
      </c>
      <c r="B342" s="50" t="s">
        <v>632</v>
      </c>
      <c r="C342" s="50" t="s">
        <v>387</v>
      </c>
      <c r="D342" s="36">
        <v>29</v>
      </c>
      <c r="E342" s="50" t="s">
        <v>441</v>
      </c>
      <c r="F342" s="36">
        <v>35</v>
      </c>
      <c r="G342" s="36">
        <v>35</v>
      </c>
      <c r="H342" s="36">
        <v>35.1</v>
      </c>
      <c r="I342" s="36">
        <v>3.3</v>
      </c>
      <c r="J342" s="36">
        <v>8.1</v>
      </c>
      <c r="K342" s="36">
        <v>0.4</v>
      </c>
      <c r="L342" s="36">
        <v>2.2999999999999998</v>
      </c>
      <c r="M342" s="36">
        <v>5.5</v>
      </c>
      <c r="N342" s="36">
        <v>0.41499999999999998</v>
      </c>
      <c r="O342" s="36">
        <v>1</v>
      </c>
      <c r="P342" s="36">
        <v>2.6</v>
      </c>
      <c r="Q342" s="36">
        <v>0.37</v>
      </c>
      <c r="R342" s="36">
        <v>0.54</v>
      </c>
      <c r="S342" s="36">
        <v>0.5</v>
      </c>
      <c r="T342" s="36">
        <v>0.7</v>
      </c>
      <c r="U342" s="36">
        <v>0.64</v>
      </c>
      <c r="V342" s="36">
        <v>0.7</v>
      </c>
      <c r="W342" s="36">
        <v>4.0999999999999996</v>
      </c>
      <c r="X342" s="36">
        <v>4.8</v>
      </c>
      <c r="Y342" s="36">
        <v>4.2</v>
      </c>
      <c r="Z342" s="36">
        <v>0.9</v>
      </c>
      <c r="AA342" s="36">
        <v>0.7</v>
      </c>
      <c r="AB342" s="36">
        <v>1.7</v>
      </c>
      <c r="AC342" s="36">
        <v>3.2</v>
      </c>
      <c r="AD342" s="36">
        <v>9.3000000000000007</v>
      </c>
      <c r="AF342" t="str">
        <f t="shared" si="5"/>
        <v>Royce O'Neale</v>
      </c>
    </row>
    <row r="343" spans="1:32" ht="12.75" x14ac:dyDescent="0.2">
      <c r="A343" s="36">
        <v>340</v>
      </c>
      <c r="B343" s="50" t="s">
        <v>633</v>
      </c>
      <c r="C343" s="50" t="s">
        <v>374</v>
      </c>
      <c r="D343" s="36">
        <v>24</v>
      </c>
      <c r="E343" s="50" t="s">
        <v>9</v>
      </c>
      <c r="F343" s="36">
        <v>18</v>
      </c>
      <c r="G343" s="36">
        <v>7</v>
      </c>
      <c r="H343" s="36">
        <v>21.8</v>
      </c>
      <c r="I343" s="36">
        <v>1.8</v>
      </c>
      <c r="J343" s="36">
        <v>4.8</v>
      </c>
      <c r="K343" s="36">
        <v>0.36799999999999999</v>
      </c>
      <c r="L343" s="36">
        <v>1</v>
      </c>
      <c r="M343" s="36">
        <v>3.3</v>
      </c>
      <c r="N343" s="36">
        <v>0.3</v>
      </c>
      <c r="O343" s="36">
        <v>0.8</v>
      </c>
      <c r="P343" s="36">
        <v>1.5</v>
      </c>
      <c r="Q343" s="36">
        <v>0.51900000000000002</v>
      </c>
      <c r="R343" s="36">
        <v>0.47099999999999997</v>
      </c>
      <c r="S343" s="36">
        <v>0.9</v>
      </c>
      <c r="T343" s="36">
        <v>1.2</v>
      </c>
      <c r="U343" s="36">
        <v>0.76200000000000001</v>
      </c>
      <c r="V343" s="36">
        <v>1.2</v>
      </c>
      <c r="W343" s="36">
        <v>3.1</v>
      </c>
      <c r="X343" s="36">
        <v>4.2</v>
      </c>
      <c r="Y343" s="36">
        <v>1.4</v>
      </c>
      <c r="Z343" s="36">
        <v>0.6</v>
      </c>
      <c r="AA343" s="36">
        <v>0.5</v>
      </c>
      <c r="AB343" s="36">
        <v>0.5</v>
      </c>
      <c r="AC343" s="36">
        <v>1.9</v>
      </c>
      <c r="AD343" s="36">
        <v>5.4</v>
      </c>
      <c r="AF343" t="str">
        <f t="shared" si="5"/>
        <v>Chuma Okeke</v>
      </c>
    </row>
    <row r="344" spans="1:32" ht="12.75" x14ac:dyDescent="0.2">
      <c r="A344" s="36">
        <v>341</v>
      </c>
      <c r="B344" s="50" t="s">
        <v>634</v>
      </c>
      <c r="C344" s="50" t="s">
        <v>378</v>
      </c>
      <c r="D344" s="36">
        <v>24</v>
      </c>
      <c r="E344" s="50" t="s">
        <v>64</v>
      </c>
      <c r="F344" s="36">
        <v>33</v>
      </c>
      <c r="G344" s="36">
        <v>1</v>
      </c>
      <c r="H344" s="36">
        <v>11.6</v>
      </c>
      <c r="I344" s="36">
        <v>1.5</v>
      </c>
      <c r="J344" s="36">
        <v>3.6</v>
      </c>
      <c r="K344" s="36">
        <v>0.40699999999999997</v>
      </c>
      <c r="L344" s="36">
        <v>0.4</v>
      </c>
      <c r="M344" s="36">
        <v>1.5</v>
      </c>
      <c r="N344" s="36">
        <v>0.24</v>
      </c>
      <c r="O344" s="36">
        <v>1.1000000000000001</v>
      </c>
      <c r="P344" s="36">
        <v>2.1</v>
      </c>
      <c r="Q344" s="36">
        <v>0.52900000000000003</v>
      </c>
      <c r="R344" s="36">
        <v>0.45800000000000002</v>
      </c>
      <c r="S344" s="36">
        <v>1.1000000000000001</v>
      </c>
      <c r="T344" s="36">
        <v>1.5</v>
      </c>
      <c r="U344" s="36">
        <v>0.70599999999999996</v>
      </c>
      <c r="V344" s="36">
        <v>1.4</v>
      </c>
      <c r="W344" s="36">
        <v>1.5</v>
      </c>
      <c r="X344" s="36">
        <v>2.9</v>
      </c>
      <c r="Y344" s="36">
        <v>1.1000000000000001</v>
      </c>
      <c r="Z344" s="36">
        <v>0.6</v>
      </c>
      <c r="AA344" s="36">
        <v>0.4</v>
      </c>
      <c r="AB344" s="36">
        <v>0.7</v>
      </c>
      <c r="AC344" s="36">
        <v>1.4</v>
      </c>
      <c r="AD344" s="36">
        <v>4.4000000000000004</v>
      </c>
      <c r="AF344" t="str">
        <f t="shared" si="5"/>
        <v>Josh Okogie</v>
      </c>
    </row>
    <row r="345" spans="1:32" ht="12.75" x14ac:dyDescent="0.2">
      <c r="A345" s="36">
        <v>342</v>
      </c>
      <c r="B345" s="50" t="s">
        <v>635</v>
      </c>
      <c r="C345" s="50" t="s">
        <v>376</v>
      </c>
      <c r="D345" s="36">
        <v>22</v>
      </c>
      <c r="E345" s="50" t="s">
        <v>19</v>
      </c>
      <c r="F345" s="36">
        <v>37</v>
      </c>
      <c r="G345" s="36">
        <v>10</v>
      </c>
      <c r="H345" s="36">
        <v>23.5</v>
      </c>
      <c r="I345" s="36">
        <v>3.8</v>
      </c>
      <c r="J345" s="36">
        <v>6.1</v>
      </c>
      <c r="K345" s="36">
        <v>0.621</v>
      </c>
      <c r="L345" s="36">
        <v>0</v>
      </c>
      <c r="M345" s="36">
        <v>0.1</v>
      </c>
      <c r="N345" s="36">
        <v>0</v>
      </c>
      <c r="O345" s="36">
        <v>3.8</v>
      </c>
      <c r="P345" s="36">
        <v>6</v>
      </c>
      <c r="Q345" s="36">
        <v>0.629</v>
      </c>
      <c r="R345" s="36">
        <v>0.621</v>
      </c>
      <c r="S345" s="36">
        <v>1.7</v>
      </c>
      <c r="T345" s="36">
        <v>2.2999999999999998</v>
      </c>
      <c r="U345" s="36">
        <v>0.74099999999999999</v>
      </c>
      <c r="V345" s="36">
        <v>2.7</v>
      </c>
      <c r="W345" s="36">
        <v>4.5</v>
      </c>
      <c r="X345" s="36">
        <v>7.2</v>
      </c>
      <c r="Y345" s="36">
        <v>0.9</v>
      </c>
      <c r="Z345" s="36">
        <v>0.6</v>
      </c>
      <c r="AA345" s="36">
        <v>1.1000000000000001</v>
      </c>
      <c r="AB345" s="36">
        <v>1</v>
      </c>
      <c r="AC345" s="36">
        <v>3.2</v>
      </c>
      <c r="AD345" s="36">
        <v>9.1999999999999993</v>
      </c>
      <c r="AF345" t="str">
        <f t="shared" si="5"/>
        <v>Onyeka Okongwu</v>
      </c>
    </row>
    <row r="346" spans="1:32" ht="12.75" x14ac:dyDescent="0.2">
      <c r="A346" s="36">
        <v>343</v>
      </c>
      <c r="B346" s="50" t="s">
        <v>636</v>
      </c>
      <c r="C346" s="50" t="s">
        <v>378</v>
      </c>
      <c r="D346" s="36">
        <v>22</v>
      </c>
      <c r="E346" s="50" t="s">
        <v>78</v>
      </c>
      <c r="F346" s="36">
        <v>39</v>
      </c>
      <c r="G346" s="36">
        <v>9</v>
      </c>
      <c r="H346" s="36">
        <v>18.899999999999999</v>
      </c>
      <c r="I346" s="36">
        <v>1.8</v>
      </c>
      <c r="J346" s="36">
        <v>4.0999999999999996</v>
      </c>
      <c r="K346" s="36">
        <v>0.44</v>
      </c>
      <c r="L346" s="36">
        <v>0.5</v>
      </c>
      <c r="M346" s="36">
        <v>1.9</v>
      </c>
      <c r="N346" s="36">
        <v>0.26</v>
      </c>
      <c r="O346" s="36">
        <v>1.3</v>
      </c>
      <c r="P346" s="36">
        <v>2.2000000000000002</v>
      </c>
      <c r="Q346" s="36">
        <v>0.59299999999999997</v>
      </c>
      <c r="R346" s="36">
        <v>0.5</v>
      </c>
      <c r="S346" s="36">
        <v>1</v>
      </c>
      <c r="T346" s="36">
        <v>1.2</v>
      </c>
      <c r="U346" s="36">
        <v>0.80900000000000005</v>
      </c>
      <c r="V346" s="36">
        <v>0.5</v>
      </c>
      <c r="W346" s="36">
        <v>1.8</v>
      </c>
      <c r="X346" s="36">
        <v>2.2999999999999998</v>
      </c>
      <c r="Y346" s="36">
        <v>0.8</v>
      </c>
      <c r="Z346" s="36">
        <v>0.6</v>
      </c>
      <c r="AA346" s="36">
        <v>0.4</v>
      </c>
      <c r="AB346" s="36">
        <v>0.5</v>
      </c>
      <c r="AC346" s="36">
        <v>1.9</v>
      </c>
      <c r="AD346" s="36">
        <v>5.0999999999999996</v>
      </c>
      <c r="AF346" t="str">
        <f t="shared" si="5"/>
        <v>Isaac Okoro</v>
      </c>
    </row>
    <row r="347" spans="1:32" ht="12.75" x14ac:dyDescent="0.2">
      <c r="A347" s="36">
        <v>344</v>
      </c>
      <c r="B347" s="50" t="s">
        <v>637</v>
      </c>
      <c r="C347" s="50" t="s">
        <v>374</v>
      </c>
      <c r="D347" s="36">
        <v>23</v>
      </c>
      <c r="E347" s="50" t="s">
        <v>92</v>
      </c>
      <c r="F347" s="36">
        <v>25</v>
      </c>
      <c r="G347" s="36">
        <v>3</v>
      </c>
      <c r="H347" s="36">
        <v>7.8</v>
      </c>
      <c r="I347" s="36">
        <v>0.5</v>
      </c>
      <c r="J347" s="36">
        <v>1.1000000000000001</v>
      </c>
      <c r="K347" s="36">
        <v>0.46400000000000002</v>
      </c>
      <c r="L347" s="36">
        <v>0.2</v>
      </c>
      <c r="M347" s="36">
        <v>0.5</v>
      </c>
      <c r="N347" s="36">
        <v>0.38500000000000001</v>
      </c>
      <c r="O347" s="36">
        <v>0.3</v>
      </c>
      <c r="P347" s="36">
        <v>0.6</v>
      </c>
      <c r="Q347" s="36">
        <v>0.53300000000000003</v>
      </c>
      <c r="R347" s="36">
        <v>0.55400000000000005</v>
      </c>
      <c r="S347" s="36">
        <v>0.2</v>
      </c>
      <c r="T347" s="36">
        <v>0.2</v>
      </c>
      <c r="U347" s="36">
        <v>1</v>
      </c>
      <c r="V347" s="36">
        <v>0.2</v>
      </c>
      <c r="W347" s="36">
        <v>0.9</v>
      </c>
      <c r="X347" s="36">
        <v>1.2</v>
      </c>
      <c r="Y347" s="36">
        <v>0.4</v>
      </c>
      <c r="Z347" s="36">
        <v>0.2</v>
      </c>
      <c r="AA347" s="36">
        <v>0.3</v>
      </c>
      <c r="AB347" s="36">
        <v>0.2</v>
      </c>
      <c r="AC347" s="36">
        <v>1.4</v>
      </c>
      <c r="AD347" s="36">
        <v>1.5</v>
      </c>
      <c r="AF347" t="str">
        <f t="shared" si="5"/>
        <v>KZ Okpala</v>
      </c>
    </row>
    <row r="348" spans="1:32" ht="12.75" x14ac:dyDescent="0.2">
      <c r="A348" s="36">
        <v>345</v>
      </c>
      <c r="B348" s="50" t="s">
        <v>1650</v>
      </c>
      <c r="C348" s="50" t="s">
        <v>378</v>
      </c>
      <c r="D348" s="36">
        <v>30</v>
      </c>
      <c r="E348" s="50" t="s">
        <v>8</v>
      </c>
      <c r="F348" s="36">
        <v>13</v>
      </c>
      <c r="G348" s="36">
        <v>1</v>
      </c>
      <c r="H348" s="36">
        <v>26.9</v>
      </c>
      <c r="I348" s="36">
        <v>3.5</v>
      </c>
      <c r="J348" s="36">
        <v>8.6999999999999993</v>
      </c>
      <c r="K348" s="36">
        <v>0.39800000000000002</v>
      </c>
      <c r="L348" s="36">
        <v>1.3</v>
      </c>
      <c r="M348" s="36">
        <v>4.5</v>
      </c>
      <c r="N348" s="36">
        <v>0.28799999999999998</v>
      </c>
      <c r="O348" s="36">
        <v>2.2000000000000002</v>
      </c>
      <c r="P348" s="36">
        <v>4.2</v>
      </c>
      <c r="Q348" s="36">
        <v>0.51900000000000002</v>
      </c>
      <c r="R348" s="36">
        <v>0.47299999999999998</v>
      </c>
      <c r="S348" s="36">
        <v>1.8</v>
      </c>
      <c r="T348" s="36">
        <v>2.4</v>
      </c>
      <c r="U348" s="36">
        <v>0.74199999999999999</v>
      </c>
      <c r="V348" s="36">
        <v>0.5</v>
      </c>
      <c r="W348" s="36">
        <v>2.8</v>
      </c>
      <c r="X348" s="36">
        <v>3.2</v>
      </c>
      <c r="Y348" s="36">
        <v>3.2</v>
      </c>
      <c r="Z348" s="36">
        <v>1.6</v>
      </c>
      <c r="AA348" s="36">
        <v>0.2</v>
      </c>
      <c r="AB348" s="36">
        <v>1.5</v>
      </c>
      <c r="AC348" s="36">
        <v>2.7</v>
      </c>
      <c r="AD348" s="36">
        <v>10</v>
      </c>
      <c r="AF348" t="str">
        <f t="shared" si="5"/>
        <v>Victor Oladipo</v>
      </c>
    </row>
    <row r="349" spans="1:32" ht="12.75" x14ac:dyDescent="0.2">
      <c r="A349" s="36">
        <v>346</v>
      </c>
      <c r="B349" s="50" t="s">
        <v>638</v>
      </c>
      <c r="C349" s="50" t="s">
        <v>374</v>
      </c>
      <c r="D349" s="36">
        <v>31</v>
      </c>
      <c r="E349" s="50" t="s">
        <v>24</v>
      </c>
      <c r="F349" s="36">
        <v>36</v>
      </c>
      <c r="G349" s="36">
        <v>36</v>
      </c>
      <c r="H349" s="36">
        <v>28.7</v>
      </c>
      <c r="I349" s="36">
        <v>4.0999999999999996</v>
      </c>
      <c r="J349" s="36">
        <v>8.1</v>
      </c>
      <c r="K349" s="36">
        <v>0.50700000000000001</v>
      </c>
      <c r="L349" s="36">
        <v>1.5</v>
      </c>
      <c r="M349" s="36">
        <v>3.5</v>
      </c>
      <c r="N349" s="36">
        <v>0.42099999999999999</v>
      </c>
      <c r="O349" s="36">
        <v>2.6</v>
      </c>
      <c r="P349" s="36">
        <v>4.5999999999999996</v>
      </c>
      <c r="Q349" s="36">
        <v>0.57299999999999995</v>
      </c>
      <c r="R349" s="36">
        <v>0.59799999999999998</v>
      </c>
      <c r="S349" s="36">
        <v>2.8</v>
      </c>
      <c r="T349" s="36">
        <v>3.3</v>
      </c>
      <c r="U349" s="36">
        <v>0.83299999999999996</v>
      </c>
      <c r="V349" s="36">
        <v>1.2</v>
      </c>
      <c r="W349" s="36">
        <v>3.8</v>
      </c>
      <c r="X349" s="36">
        <v>4.9000000000000004</v>
      </c>
      <c r="Y349" s="36">
        <v>3.2</v>
      </c>
      <c r="Z349" s="36">
        <v>1.1000000000000001</v>
      </c>
      <c r="AA349" s="36">
        <v>0.6</v>
      </c>
      <c r="AB349" s="36">
        <v>2.2999999999999998</v>
      </c>
      <c r="AC349" s="36">
        <v>4</v>
      </c>
      <c r="AD349" s="36">
        <v>12.4</v>
      </c>
      <c r="AF349" t="str">
        <f t="shared" si="5"/>
        <v>Kelly Olynyk</v>
      </c>
    </row>
    <row r="350" spans="1:32" ht="12.75" x14ac:dyDescent="0.2">
      <c r="A350" s="36">
        <v>347</v>
      </c>
      <c r="B350" s="50" t="s">
        <v>639</v>
      </c>
      <c r="C350" s="50" t="s">
        <v>387</v>
      </c>
      <c r="D350" s="36">
        <v>25</v>
      </c>
      <c r="E350" s="50" t="s">
        <v>86</v>
      </c>
      <c r="F350" s="36">
        <v>17</v>
      </c>
      <c r="G350" s="36">
        <v>1</v>
      </c>
      <c r="H350" s="36">
        <v>11.6</v>
      </c>
      <c r="I350" s="36">
        <v>2</v>
      </c>
      <c r="J350" s="36">
        <v>4.3</v>
      </c>
      <c r="K350" s="36">
        <v>0.46600000000000003</v>
      </c>
      <c r="L350" s="36">
        <v>0.5</v>
      </c>
      <c r="M350" s="36">
        <v>1.6</v>
      </c>
      <c r="N350" s="36">
        <v>0.28599999999999998</v>
      </c>
      <c r="O350" s="36">
        <v>1.5</v>
      </c>
      <c r="P350" s="36">
        <v>2.6</v>
      </c>
      <c r="Q350" s="36">
        <v>0.57799999999999996</v>
      </c>
      <c r="R350" s="36">
        <v>0.52100000000000002</v>
      </c>
      <c r="S350" s="36">
        <v>0.8</v>
      </c>
      <c r="T350" s="36">
        <v>1.1000000000000001</v>
      </c>
      <c r="U350" s="36">
        <v>0.68400000000000005</v>
      </c>
      <c r="V350" s="36">
        <v>0.9</v>
      </c>
      <c r="W350" s="36">
        <v>1.5</v>
      </c>
      <c r="X350" s="36">
        <v>2.4</v>
      </c>
      <c r="Y350" s="36">
        <v>0.5</v>
      </c>
      <c r="Z350" s="36">
        <v>0.7</v>
      </c>
      <c r="AA350" s="36">
        <v>0</v>
      </c>
      <c r="AB350" s="36">
        <v>0.7</v>
      </c>
      <c r="AC350" s="36">
        <v>2.2000000000000002</v>
      </c>
      <c r="AD350" s="36">
        <v>5.2</v>
      </c>
      <c r="AF350" t="str">
        <f t="shared" si="5"/>
        <v>Eugene Omoruyi</v>
      </c>
    </row>
    <row r="351" spans="1:32" ht="12.75" x14ac:dyDescent="0.2">
      <c r="A351" s="36">
        <v>348</v>
      </c>
      <c r="B351" s="50" t="s">
        <v>640</v>
      </c>
      <c r="C351" s="50" t="s">
        <v>387</v>
      </c>
      <c r="D351" s="36">
        <v>27</v>
      </c>
      <c r="E351" s="50" t="s">
        <v>78</v>
      </c>
      <c r="F351" s="36">
        <v>37</v>
      </c>
      <c r="G351" s="36">
        <v>0</v>
      </c>
      <c r="H351" s="36">
        <v>23.6</v>
      </c>
      <c r="I351" s="36">
        <v>3.6</v>
      </c>
      <c r="J351" s="36">
        <v>7.9</v>
      </c>
      <c r="K351" s="36">
        <v>0.46400000000000002</v>
      </c>
      <c r="L351" s="36">
        <v>1.5</v>
      </c>
      <c r="M351" s="36">
        <v>4.3</v>
      </c>
      <c r="N351" s="36">
        <v>0.34</v>
      </c>
      <c r="O351" s="36">
        <v>2.2000000000000002</v>
      </c>
      <c r="P351" s="36">
        <v>3.6</v>
      </c>
      <c r="Q351" s="36">
        <v>0.61399999999999999</v>
      </c>
      <c r="R351" s="36">
        <v>0.55700000000000005</v>
      </c>
      <c r="S351" s="36">
        <v>1.1000000000000001</v>
      </c>
      <c r="T351" s="36">
        <v>1.7</v>
      </c>
      <c r="U351" s="36">
        <v>0.66700000000000004</v>
      </c>
      <c r="V351" s="36">
        <v>0.3</v>
      </c>
      <c r="W351" s="36">
        <v>2.4</v>
      </c>
      <c r="X351" s="36">
        <v>2.7</v>
      </c>
      <c r="Y351" s="36">
        <v>1.6</v>
      </c>
      <c r="Z351" s="36">
        <v>0.5</v>
      </c>
      <c r="AA351" s="36">
        <v>0.1</v>
      </c>
      <c r="AB351" s="36">
        <v>0.9</v>
      </c>
      <c r="AC351" s="36">
        <v>1.8</v>
      </c>
      <c r="AD351" s="36">
        <v>9.9</v>
      </c>
      <c r="AF351" t="str">
        <f t="shared" si="5"/>
        <v>Cedi Osman</v>
      </c>
    </row>
    <row r="352" spans="1:32" ht="12.75" x14ac:dyDescent="0.2">
      <c r="A352" s="36">
        <v>349</v>
      </c>
      <c r="B352" s="50" t="s">
        <v>641</v>
      </c>
      <c r="C352" s="50" t="s">
        <v>387</v>
      </c>
      <c r="D352" s="36">
        <v>27</v>
      </c>
      <c r="E352" s="50" t="s">
        <v>418</v>
      </c>
      <c r="F352" s="36">
        <v>35</v>
      </c>
      <c r="G352" s="36">
        <v>30</v>
      </c>
      <c r="H352" s="36">
        <v>32.6</v>
      </c>
      <c r="I352" s="36">
        <v>7.5</v>
      </c>
      <c r="J352" s="36">
        <v>17.8</v>
      </c>
      <c r="K352" s="36">
        <v>0.42099999999999999</v>
      </c>
      <c r="L352" s="36">
        <v>2.2999999999999998</v>
      </c>
      <c r="M352" s="36">
        <v>7.4</v>
      </c>
      <c r="N352" s="36">
        <v>0.308</v>
      </c>
      <c r="O352" s="36">
        <v>5.2</v>
      </c>
      <c r="P352" s="36">
        <v>10.4</v>
      </c>
      <c r="Q352" s="36">
        <v>0.503</v>
      </c>
      <c r="R352" s="36">
        <v>0.48599999999999999</v>
      </c>
      <c r="S352" s="36">
        <v>2.9</v>
      </c>
      <c r="T352" s="36">
        <v>4</v>
      </c>
      <c r="U352" s="36">
        <v>0.71399999999999997</v>
      </c>
      <c r="V352" s="36">
        <v>1.5</v>
      </c>
      <c r="W352" s="36">
        <v>3.6</v>
      </c>
      <c r="X352" s="36">
        <v>5.0999999999999996</v>
      </c>
      <c r="Y352" s="36">
        <v>1.2</v>
      </c>
      <c r="Z352" s="36">
        <v>1.6</v>
      </c>
      <c r="AA352" s="36">
        <v>0.4</v>
      </c>
      <c r="AB352" s="36">
        <v>1.3</v>
      </c>
      <c r="AC352" s="36">
        <v>3</v>
      </c>
      <c r="AD352" s="36">
        <v>20.2</v>
      </c>
      <c r="AF352" t="str">
        <f t="shared" si="5"/>
        <v>Kelly Oubre Jr</v>
      </c>
    </row>
    <row r="353" spans="1:32" ht="12.75" x14ac:dyDescent="0.2">
      <c r="A353" s="36">
        <v>350</v>
      </c>
      <c r="B353" s="50" t="s">
        <v>642</v>
      </c>
      <c r="C353" s="50" t="s">
        <v>383</v>
      </c>
      <c r="D353" s="36">
        <v>37</v>
      </c>
      <c r="E353" s="50" t="s">
        <v>64</v>
      </c>
      <c r="F353" s="36">
        <v>25</v>
      </c>
      <c r="G353" s="36">
        <v>25</v>
      </c>
      <c r="H353" s="36">
        <v>31.8</v>
      </c>
      <c r="I353" s="36">
        <v>4.5</v>
      </c>
      <c r="J353" s="36">
        <v>10.6</v>
      </c>
      <c r="K353" s="36">
        <v>0.42299999999999999</v>
      </c>
      <c r="L353" s="36">
        <v>1.7</v>
      </c>
      <c r="M353" s="36">
        <v>4.3</v>
      </c>
      <c r="N353" s="36">
        <v>0.39300000000000002</v>
      </c>
      <c r="O353" s="36">
        <v>2.8</v>
      </c>
      <c r="P353" s="36">
        <v>6.3</v>
      </c>
      <c r="Q353" s="36">
        <v>0.443</v>
      </c>
      <c r="R353" s="36">
        <v>0.502</v>
      </c>
      <c r="S353" s="36">
        <v>2.8</v>
      </c>
      <c r="T353" s="36">
        <v>3.4</v>
      </c>
      <c r="U353" s="36">
        <v>0.80200000000000005</v>
      </c>
      <c r="V353" s="36">
        <v>0.5</v>
      </c>
      <c r="W353" s="36">
        <v>3.8</v>
      </c>
      <c r="X353" s="36">
        <v>4.3</v>
      </c>
      <c r="Y353" s="36">
        <v>8.6</v>
      </c>
      <c r="Z353" s="36">
        <v>1.5</v>
      </c>
      <c r="AA353" s="36">
        <v>0.3</v>
      </c>
      <c r="AB353" s="36">
        <v>2</v>
      </c>
      <c r="AC353" s="36">
        <v>2.4</v>
      </c>
      <c r="AD353" s="36">
        <v>13.4</v>
      </c>
      <c r="AF353" t="str">
        <f t="shared" si="5"/>
        <v>Chris Paul</v>
      </c>
    </row>
    <row r="354" spans="1:32" ht="12.75" x14ac:dyDescent="0.2">
      <c r="A354" s="36">
        <v>351</v>
      </c>
      <c r="B354" s="50" t="s">
        <v>643</v>
      </c>
      <c r="C354" s="50" t="s">
        <v>383</v>
      </c>
      <c r="D354" s="36">
        <v>28</v>
      </c>
      <c r="E354" s="50" t="s">
        <v>64</v>
      </c>
      <c r="F354" s="36">
        <v>28</v>
      </c>
      <c r="G354" s="36">
        <v>14</v>
      </c>
      <c r="H354" s="36">
        <v>24</v>
      </c>
      <c r="I354" s="36">
        <v>4.5</v>
      </c>
      <c r="J354" s="36">
        <v>11</v>
      </c>
      <c r="K354" s="36">
        <v>0.41199999999999998</v>
      </c>
      <c r="L354" s="36">
        <v>1.7</v>
      </c>
      <c r="M354" s="36">
        <v>4.5</v>
      </c>
      <c r="N354" s="36">
        <v>0.378</v>
      </c>
      <c r="O354" s="36">
        <v>2.8</v>
      </c>
      <c r="P354" s="36">
        <v>6.5</v>
      </c>
      <c r="Q354" s="36">
        <v>0.436</v>
      </c>
      <c r="R354" s="36">
        <v>0.49</v>
      </c>
      <c r="S354" s="36">
        <v>1.4</v>
      </c>
      <c r="T354" s="36">
        <v>1.8</v>
      </c>
      <c r="U354" s="36">
        <v>0.77600000000000002</v>
      </c>
      <c r="V354" s="36">
        <v>0.3</v>
      </c>
      <c r="W354" s="36">
        <v>2</v>
      </c>
      <c r="X354" s="36">
        <v>2.2999999999999998</v>
      </c>
      <c r="Y354" s="36">
        <v>5.3</v>
      </c>
      <c r="Z354" s="36">
        <v>0.9</v>
      </c>
      <c r="AA354" s="36">
        <v>0.2</v>
      </c>
      <c r="AB354" s="36">
        <v>2</v>
      </c>
      <c r="AC354" s="36">
        <v>2</v>
      </c>
      <c r="AD354" s="36">
        <v>12.1</v>
      </c>
      <c r="AF354" t="str">
        <f t="shared" si="5"/>
        <v>Cameron Payne</v>
      </c>
    </row>
    <row r="355" spans="1:32" ht="12.75" x14ac:dyDescent="0.2">
      <c r="A355" s="36">
        <v>352</v>
      </c>
      <c r="B355" s="50" t="s">
        <v>2380</v>
      </c>
      <c r="C355" s="50" t="s">
        <v>383</v>
      </c>
      <c r="D355" s="36">
        <v>30</v>
      </c>
      <c r="E355" s="50" t="s">
        <v>88</v>
      </c>
      <c r="F355" s="36">
        <v>1</v>
      </c>
      <c r="G355" s="36">
        <v>0</v>
      </c>
      <c r="H355" s="36">
        <v>13</v>
      </c>
      <c r="I355" s="36">
        <v>3</v>
      </c>
      <c r="J355" s="36">
        <v>4</v>
      </c>
      <c r="K355" s="36">
        <v>0.75</v>
      </c>
      <c r="L355" s="36">
        <v>1</v>
      </c>
      <c r="M355" s="36">
        <v>1</v>
      </c>
      <c r="N355" s="36">
        <v>1</v>
      </c>
      <c r="O355" s="36">
        <v>2</v>
      </c>
      <c r="P355" s="36">
        <v>3</v>
      </c>
      <c r="Q355" s="36">
        <v>0.66700000000000004</v>
      </c>
      <c r="R355" s="36">
        <v>0.875</v>
      </c>
      <c r="S355" s="36">
        <v>0</v>
      </c>
      <c r="T355" s="36">
        <v>0</v>
      </c>
      <c r="U355" s="36"/>
      <c r="V355" s="36">
        <v>0</v>
      </c>
      <c r="W355" s="36">
        <v>2</v>
      </c>
      <c r="X355" s="36">
        <v>2</v>
      </c>
      <c r="Y355" s="36">
        <v>4</v>
      </c>
      <c r="Z355" s="36">
        <v>1</v>
      </c>
      <c r="AA355" s="36">
        <v>0</v>
      </c>
      <c r="AB355" s="36">
        <v>2</v>
      </c>
      <c r="AC355" s="36">
        <v>2</v>
      </c>
      <c r="AD355" s="36">
        <v>7</v>
      </c>
      <c r="AF355" t="str">
        <f t="shared" si="5"/>
        <v>Gary Payton II</v>
      </c>
    </row>
    <row r="356" spans="1:32" ht="12.75" x14ac:dyDescent="0.2">
      <c r="A356" s="36">
        <v>353</v>
      </c>
      <c r="B356" s="50" t="s">
        <v>644</v>
      </c>
      <c r="C356" s="50" t="s">
        <v>378</v>
      </c>
      <c r="D356" s="36">
        <v>27</v>
      </c>
      <c r="E356" s="50" t="s">
        <v>96</v>
      </c>
      <c r="F356" s="36">
        <v>17</v>
      </c>
      <c r="G356" s="36">
        <v>0</v>
      </c>
      <c r="H356" s="36">
        <v>4.5999999999999996</v>
      </c>
      <c r="I356" s="36">
        <v>0.3</v>
      </c>
      <c r="J356" s="36">
        <v>1.2</v>
      </c>
      <c r="K356" s="36">
        <v>0.25</v>
      </c>
      <c r="L356" s="36">
        <v>0.2</v>
      </c>
      <c r="M356" s="36">
        <v>0.8</v>
      </c>
      <c r="N356" s="36">
        <v>0.308</v>
      </c>
      <c r="O356" s="36">
        <v>0.1</v>
      </c>
      <c r="P356" s="36">
        <v>0.4</v>
      </c>
      <c r="Q356" s="36">
        <v>0.14299999999999999</v>
      </c>
      <c r="R356" s="36">
        <v>0.35</v>
      </c>
      <c r="S356" s="36">
        <v>0.3</v>
      </c>
      <c r="T356" s="36">
        <v>0.4</v>
      </c>
      <c r="U356" s="36">
        <v>0.83299999999999996</v>
      </c>
      <c r="V356" s="36">
        <v>0.1</v>
      </c>
      <c r="W356" s="36">
        <v>1.2</v>
      </c>
      <c r="X356" s="36">
        <v>1.3</v>
      </c>
      <c r="Y356" s="36">
        <v>0.3</v>
      </c>
      <c r="Z356" s="36">
        <v>0.1</v>
      </c>
      <c r="AA356" s="36">
        <v>0</v>
      </c>
      <c r="AB356" s="36">
        <v>0.2</v>
      </c>
      <c r="AC356" s="36">
        <v>0.3</v>
      </c>
      <c r="AD356" s="36">
        <v>1.1000000000000001</v>
      </c>
      <c r="AF356" t="str">
        <f t="shared" si="5"/>
        <v>Theo Pinson</v>
      </c>
    </row>
    <row r="357" spans="1:32" ht="12.75" x14ac:dyDescent="0.2">
      <c r="A357" s="36">
        <v>354</v>
      </c>
      <c r="B357" s="50" t="s">
        <v>645</v>
      </c>
      <c r="C357" s="50" t="s">
        <v>383</v>
      </c>
      <c r="D357" s="36">
        <v>22</v>
      </c>
      <c r="E357" s="50" t="s">
        <v>12</v>
      </c>
      <c r="F357" s="36">
        <v>3</v>
      </c>
      <c r="G357" s="36">
        <v>0</v>
      </c>
      <c r="H357" s="36">
        <v>7.7</v>
      </c>
      <c r="I357" s="36">
        <v>0.3</v>
      </c>
      <c r="J357" s="36">
        <v>2.2999999999999998</v>
      </c>
      <c r="K357" s="36">
        <v>0.14299999999999999</v>
      </c>
      <c r="L357" s="36">
        <v>0.3</v>
      </c>
      <c r="M357" s="36">
        <v>0.7</v>
      </c>
      <c r="N357" s="36">
        <v>0.5</v>
      </c>
      <c r="O357" s="36">
        <v>0</v>
      </c>
      <c r="P357" s="36">
        <v>1.7</v>
      </c>
      <c r="Q357" s="36">
        <v>0</v>
      </c>
      <c r="R357" s="36">
        <v>0.214</v>
      </c>
      <c r="S357" s="36">
        <v>1.3</v>
      </c>
      <c r="T357" s="36">
        <v>2</v>
      </c>
      <c r="U357" s="36">
        <v>0.66700000000000004</v>
      </c>
      <c r="V357" s="36">
        <v>0.7</v>
      </c>
      <c r="W357" s="36">
        <v>0.7</v>
      </c>
      <c r="X357" s="36">
        <v>1.3</v>
      </c>
      <c r="Y357" s="36">
        <v>0.3</v>
      </c>
      <c r="Z357" s="36">
        <v>0.3</v>
      </c>
      <c r="AA357" s="36">
        <v>0.3</v>
      </c>
      <c r="AB357" s="36">
        <v>0.7</v>
      </c>
      <c r="AC357" s="36">
        <v>1</v>
      </c>
      <c r="AD357" s="36">
        <v>2.2999999999999998</v>
      </c>
      <c r="AF357" t="str">
        <f t="shared" si="5"/>
        <v>Scotty Pippen Jr.</v>
      </c>
    </row>
    <row r="358" spans="1:32" ht="12.75" x14ac:dyDescent="0.2">
      <c r="A358" s="36">
        <v>355</v>
      </c>
      <c r="B358" s="50" t="s">
        <v>646</v>
      </c>
      <c r="C358" s="50" t="s">
        <v>376</v>
      </c>
      <c r="D358" s="36">
        <v>32</v>
      </c>
      <c r="E358" s="50" t="s">
        <v>418</v>
      </c>
      <c r="F358" s="36">
        <v>39</v>
      </c>
      <c r="G358" s="36">
        <v>39</v>
      </c>
      <c r="H358" s="36">
        <v>27.6</v>
      </c>
      <c r="I358" s="36">
        <v>4.0999999999999996</v>
      </c>
      <c r="J358" s="36">
        <v>6.4</v>
      </c>
      <c r="K358" s="36">
        <v>0.63900000000000001</v>
      </c>
      <c r="L358" s="36">
        <v>0</v>
      </c>
      <c r="M358" s="36">
        <v>0</v>
      </c>
      <c r="N358" s="36"/>
      <c r="O358" s="36">
        <v>4.0999999999999996</v>
      </c>
      <c r="P358" s="36">
        <v>6.4</v>
      </c>
      <c r="Q358" s="36">
        <v>0.63900000000000001</v>
      </c>
      <c r="R358" s="36">
        <v>0.63900000000000001</v>
      </c>
      <c r="S358" s="36">
        <v>2.5</v>
      </c>
      <c r="T358" s="36">
        <v>4.2</v>
      </c>
      <c r="U358" s="36">
        <v>0.58899999999999997</v>
      </c>
      <c r="V358" s="36">
        <v>3.3</v>
      </c>
      <c r="W358" s="36">
        <v>6</v>
      </c>
      <c r="X358" s="36">
        <v>9.3000000000000007</v>
      </c>
      <c r="Y358" s="36">
        <v>3.7</v>
      </c>
      <c r="Z358" s="36">
        <v>0.7</v>
      </c>
      <c r="AA358" s="36">
        <v>0.8</v>
      </c>
      <c r="AB358" s="36">
        <v>1.6</v>
      </c>
      <c r="AC358" s="36">
        <v>3.2</v>
      </c>
      <c r="AD358" s="36">
        <v>10.6</v>
      </c>
      <c r="AF358" t="str">
        <f t="shared" si="5"/>
        <v>Mason Plumlee</v>
      </c>
    </row>
    <row r="359" spans="1:32" ht="12.75" x14ac:dyDescent="0.2">
      <c r="A359" s="36">
        <v>356</v>
      </c>
      <c r="B359" s="50" t="s">
        <v>647</v>
      </c>
      <c r="C359" s="50" t="s">
        <v>376</v>
      </c>
      <c r="D359" s="36">
        <v>27</v>
      </c>
      <c r="E359" s="50" t="s">
        <v>10</v>
      </c>
      <c r="F359" s="36">
        <v>30</v>
      </c>
      <c r="G359" s="36">
        <v>30</v>
      </c>
      <c r="H359" s="36">
        <v>26.2</v>
      </c>
      <c r="I359" s="36">
        <v>5.2</v>
      </c>
      <c r="J359" s="36">
        <v>8.1</v>
      </c>
      <c r="K359" s="36">
        <v>0.64</v>
      </c>
      <c r="L359" s="36">
        <v>0</v>
      </c>
      <c r="M359" s="36">
        <v>0</v>
      </c>
      <c r="N359" s="36"/>
      <c r="O359" s="36">
        <v>5.2</v>
      </c>
      <c r="P359" s="36">
        <v>8.1</v>
      </c>
      <c r="Q359" s="36">
        <v>0.64</v>
      </c>
      <c r="R359" s="36">
        <v>0.64</v>
      </c>
      <c r="S359" s="36">
        <v>1.6</v>
      </c>
      <c r="T359" s="36">
        <v>2.8</v>
      </c>
      <c r="U359" s="36">
        <v>0.56599999999999995</v>
      </c>
      <c r="V359" s="36">
        <v>3.5</v>
      </c>
      <c r="W359" s="36">
        <v>5.8</v>
      </c>
      <c r="X359" s="36">
        <v>9.3000000000000007</v>
      </c>
      <c r="Y359" s="36">
        <v>2.9</v>
      </c>
      <c r="Z359" s="36">
        <v>0.8</v>
      </c>
      <c r="AA359" s="36">
        <v>1.1000000000000001</v>
      </c>
      <c r="AB359" s="36">
        <v>2.1</v>
      </c>
      <c r="AC359" s="36">
        <v>2.4</v>
      </c>
      <c r="AD359" s="36">
        <v>11.9</v>
      </c>
      <c r="AF359" t="str">
        <f t="shared" si="5"/>
        <v>Jakob Poeltl</v>
      </c>
    </row>
    <row r="360" spans="1:32" ht="12.75" x14ac:dyDescent="0.2">
      <c r="A360" s="36">
        <v>357</v>
      </c>
      <c r="B360" s="50" t="s">
        <v>648</v>
      </c>
      <c r="C360" s="50" t="s">
        <v>374</v>
      </c>
      <c r="D360" s="36">
        <v>21</v>
      </c>
      <c r="E360" s="50" t="s">
        <v>86</v>
      </c>
      <c r="F360" s="36">
        <v>31</v>
      </c>
      <c r="G360" s="36">
        <v>25</v>
      </c>
      <c r="H360" s="36">
        <v>21.8</v>
      </c>
      <c r="I360" s="36">
        <v>3.5</v>
      </c>
      <c r="J360" s="36">
        <v>7.8</v>
      </c>
      <c r="K360" s="36">
        <v>0.44</v>
      </c>
      <c r="L360" s="36">
        <v>1.2</v>
      </c>
      <c r="M360" s="36">
        <v>3.3</v>
      </c>
      <c r="N360" s="36">
        <v>0.376</v>
      </c>
      <c r="O360" s="36">
        <v>2.2000000000000002</v>
      </c>
      <c r="P360" s="36">
        <v>4.5999999999999996</v>
      </c>
      <c r="Q360" s="36">
        <v>0.48599999999999999</v>
      </c>
      <c r="R360" s="36">
        <v>0.51900000000000002</v>
      </c>
      <c r="S360" s="36">
        <v>0.7</v>
      </c>
      <c r="T360" s="36">
        <v>1.1000000000000001</v>
      </c>
      <c r="U360" s="36">
        <v>0.63600000000000001</v>
      </c>
      <c r="V360" s="36">
        <v>1.5</v>
      </c>
      <c r="W360" s="36">
        <v>3.6</v>
      </c>
      <c r="X360" s="36">
        <v>5.0999999999999996</v>
      </c>
      <c r="Y360" s="36">
        <v>2</v>
      </c>
      <c r="Z360" s="36">
        <v>0.6</v>
      </c>
      <c r="AA360" s="36">
        <v>1.3</v>
      </c>
      <c r="AB360" s="36">
        <v>1.3</v>
      </c>
      <c r="AC360" s="36">
        <v>1.8</v>
      </c>
      <c r="AD360" s="36">
        <v>8.8000000000000007</v>
      </c>
      <c r="AF360" t="str">
        <f t="shared" si="5"/>
        <v>Aleksej Pokusevski</v>
      </c>
    </row>
    <row r="361" spans="1:32" ht="12.75" x14ac:dyDescent="0.2">
      <c r="A361" s="36">
        <v>358</v>
      </c>
      <c r="B361" s="50" t="s">
        <v>40</v>
      </c>
      <c r="C361" s="50" t="s">
        <v>378</v>
      </c>
      <c r="D361" s="36">
        <v>23</v>
      </c>
      <c r="E361" s="50" t="s">
        <v>34</v>
      </c>
      <c r="F361" s="36">
        <v>39</v>
      </c>
      <c r="G361" s="36">
        <v>19</v>
      </c>
      <c r="H361" s="36">
        <v>29.9</v>
      </c>
      <c r="I361" s="36">
        <v>7.1</v>
      </c>
      <c r="J361" s="36">
        <v>16.399999999999999</v>
      </c>
      <c r="K361" s="36">
        <v>0.42899999999999999</v>
      </c>
      <c r="L361" s="36">
        <v>2.5</v>
      </c>
      <c r="M361" s="36">
        <v>8.1</v>
      </c>
      <c r="N361" s="36">
        <v>0.309</v>
      </c>
      <c r="O361" s="36">
        <v>4.5999999999999996</v>
      </c>
      <c r="P361" s="36">
        <v>8.4</v>
      </c>
      <c r="Q361" s="36">
        <v>0.54400000000000004</v>
      </c>
      <c r="R361" s="36">
        <v>0.505</v>
      </c>
      <c r="S361" s="36">
        <v>4</v>
      </c>
      <c r="T361" s="36">
        <v>4.7</v>
      </c>
      <c r="U361" s="36">
        <v>0.86299999999999999</v>
      </c>
      <c r="V361" s="36">
        <v>0.4</v>
      </c>
      <c r="W361" s="36">
        <v>2.1</v>
      </c>
      <c r="X361" s="36">
        <v>2.4</v>
      </c>
      <c r="Y361" s="36">
        <v>4.4000000000000004</v>
      </c>
      <c r="Z361" s="36">
        <v>0.7</v>
      </c>
      <c r="AA361" s="36">
        <v>0.2</v>
      </c>
      <c r="AB361" s="36">
        <v>3.5</v>
      </c>
      <c r="AC361" s="36">
        <v>2.2999999999999998</v>
      </c>
      <c r="AD361" s="36">
        <v>20.6</v>
      </c>
      <c r="AF361" t="str">
        <f t="shared" si="5"/>
        <v>Jordan Poole</v>
      </c>
    </row>
    <row r="362" spans="1:32" ht="12.75" x14ac:dyDescent="0.2">
      <c r="A362" s="36">
        <v>359</v>
      </c>
      <c r="B362" s="50" t="s">
        <v>649</v>
      </c>
      <c r="C362" s="50" t="s">
        <v>383</v>
      </c>
      <c r="D362" s="36">
        <v>22</v>
      </c>
      <c r="E362" s="50" t="s">
        <v>94</v>
      </c>
      <c r="F362" s="36">
        <v>37</v>
      </c>
      <c r="G362" s="36">
        <v>37</v>
      </c>
      <c r="H362" s="36">
        <v>34.4</v>
      </c>
      <c r="I362" s="36">
        <v>6.8</v>
      </c>
      <c r="J362" s="36">
        <v>15.5</v>
      </c>
      <c r="K362" s="36">
        <v>0.436</v>
      </c>
      <c r="L362" s="36">
        <v>2.1</v>
      </c>
      <c r="M362" s="36">
        <v>6.2</v>
      </c>
      <c r="N362" s="36">
        <v>0.33500000000000002</v>
      </c>
      <c r="O362" s="36">
        <v>4.7</v>
      </c>
      <c r="P362" s="36">
        <v>9.3000000000000007</v>
      </c>
      <c r="Q362" s="36">
        <v>0.504</v>
      </c>
      <c r="R362" s="36">
        <v>0.503</v>
      </c>
      <c r="S362" s="36">
        <v>3.7</v>
      </c>
      <c r="T362" s="36">
        <v>4.8</v>
      </c>
      <c r="U362" s="36">
        <v>0.77</v>
      </c>
      <c r="V362" s="36">
        <v>1.4</v>
      </c>
      <c r="W362" s="36">
        <v>4.0999999999999996</v>
      </c>
      <c r="X362" s="36">
        <v>5.5</v>
      </c>
      <c r="Y362" s="36">
        <v>5.8</v>
      </c>
      <c r="Z362" s="36">
        <v>1.4</v>
      </c>
      <c r="AA362" s="36">
        <v>0.4</v>
      </c>
      <c r="AB362" s="36">
        <v>3.7</v>
      </c>
      <c r="AC362" s="36">
        <v>2.8</v>
      </c>
      <c r="AD362" s="36">
        <v>19.3</v>
      </c>
      <c r="AF362" t="str">
        <f t="shared" si="5"/>
        <v>Kevin Porter Jr.</v>
      </c>
    </row>
    <row r="363" spans="1:32" ht="12.75" x14ac:dyDescent="0.2">
      <c r="A363" s="36">
        <v>360</v>
      </c>
      <c r="B363" s="50" t="s">
        <v>650</v>
      </c>
      <c r="C363" s="50" t="s">
        <v>387</v>
      </c>
      <c r="D363" s="36">
        <v>24</v>
      </c>
      <c r="E363" s="50" t="s">
        <v>25</v>
      </c>
      <c r="F363" s="36">
        <v>23</v>
      </c>
      <c r="G363" s="36">
        <v>23</v>
      </c>
      <c r="H363" s="36">
        <v>29.4</v>
      </c>
      <c r="I363" s="36">
        <v>6.1</v>
      </c>
      <c r="J363" s="36">
        <v>12.8</v>
      </c>
      <c r="K363" s="36">
        <v>0.47799999999999998</v>
      </c>
      <c r="L363" s="36">
        <v>2.8</v>
      </c>
      <c r="M363" s="36">
        <v>6.7</v>
      </c>
      <c r="N363" s="36">
        <v>0.42199999999999999</v>
      </c>
      <c r="O363" s="36">
        <v>3.3</v>
      </c>
      <c r="P363" s="36">
        <v>6.1</v>
      </c>
      <c r="Q363" s="36">
        <v>0.53900000000000003</v>
      </c>
      <c r="R363" s="36">
        <v>0.58799999999999997</v>
      </c>
      <c r="S363" s="36">
        <v>1.6</v>
      </c>
      <c r="T363" s="36">
        <v>2.1</v>
      </c>
      <c r="U363" s="36">
        <v>0.77100000000000002</v>
      </c>
      <c r="V363" s="36">
        <v>1</v>
      </c>
      <c r="W363" s="36">
        <v>4.8</v>
      </c>
      <c r="X363" s="36">
        <v>5.8</v>
      </c>
      <c r="Y363" s="36">
        <v>1.3</v>
      </c>
      <c r="Z363" s="36">
        <v>0.7</v>
      </c>
      <c r="AA363" s="36">
        <v>0.5</v>
      </c>
      <c r="AB363" s="36">
        <v>1.3</v>
      </c>
      <c r="AC363" s="36">
        <v>2.5</v>
      </c>
      <c r="AD363" s="36">
        <v>16.7</v>
      </c>
      <c r="AF363" t="str">
        <f t="shared" si="5"/>
        <v>Michael Porter Jr.</v>
      </c>
    </row>
    <row r="364" spans="1:32" ht="12.75" x14ac:dyDescent="0.2">
      <c r="A364" s="36">
        <v>361</v>
      </c>
      <c r="B364" s="50" t="s">
        <v>934</v>
      </c>
      <c r="C364" s="50" t="s">
        <v>387</v>
      </c>
      <c r="D364" s="36">
        <v>29</v>
      </c>
      <c r="E364" s="50" t="s">
        <v>95</v>
      </c>
      <c r="F364" s="36">
        <v>8</v>
      </c>
      <c r="G364" s="36">
        <v>2</v>
      </c>
      <c r="H364" s="36">
        <v>18.3</v>
      </c>
      <c r="I364" s="36">
        <v>1.9</v>
      </c>
      <c r="J364" s="36">
        <v>3.8</v>
      </c>
      <c r="K364" s="36">
        <v>0.5</v>
      </c>
      <c r="L364" s="36">
        <v>0.8</v>
      </c>
      <c r="M364" s="36">
        <v>2.1</v>
      </c>
      <c r="N364" s="36">
        <v>0.35299999999999998</v>
      </c>
      <c r="O364" s="36">
        <v>1.1000000000000001</v>
      </c>
      <c r="P364" s="36">
        <v>1.6</v>
      </c>
      <c r="Q364" s="36">
        <v>0.69199999999999995</v>
      </c>
      <c r="R364" s="36">
        <v>0.6</v>
      </c>
      <c r="S364" s="36">
        <v>1</v>
      </c>
      <c r="T364" s="36">
        <v>1</v>
      </c>
      <c r="U364" s="36">
        <v>1</v>
      </c>
      <c r="V364" s="36">
        <v>0.8</v>
      </c>
      <c r="W364" s="36">
        <v>1.6</v>
      </c>
      <c r="X364" s="36">
        <v>2.4</v>
      </c>
      <c r="Y364" s="36">
        <v>1</v>
      </c>
      <c r="Z364" s="36">
        <v>1.4</v>
      </c>
      <c r="AA364" s="36">
        <v>0</v>
      </c>
      <c r="AB364" s="36">
        <v>0.5</v>
      </c>
      <c r="AC364" s="36">
        <v>0.9</v>
      </c>
      <c r="AD364" s="36">
        <v>5.5</v>
      </c>
      <c r="AF364" t="str">
        <f t="shared" si="5"/>
        <v>Otto Porter Jr.</v>
      </c>
    </row>
    <row r="365" spans="1:32" ht="12.75" x14ac:dyDescent="0.2">
      <c r="A365" s="36">
        <v>362</v>
      </c>
      <c r="B365" s="50" t="s">
        <v>651</v>
      </c>
      <c r="C365" s="50" t="s">
        <v>374</v>
      </c>
      <c r="D365" s="36">
        <v>27</v>
      </c>
      <c r="E365" s="50" t="s">
        <v>18</v>
      </c>
      <c r="F365" s="36">
        <v>38</v>
      </c>
      <c r="G365" s="36">
        <v>9</v>
      </c>
      <c r="H365" s="36">
        <v>26.6</v>
      </c>
      <c r="I365" s="36">
        <v>5.9</v>
      </c>
      <c r="J365" s="36">
        <v>12.1</v>
      </c>
      <c r="K365" s="36">
        <v>0.49099999999999999</v>
      </c>
      <c r="L365" s="36">
        <v>1.1000000000000001</v>
      </c>
      <c r="M365" s="36">
        <v>3.6</v>
      </c>
      <c r="N365" s="36">
        <v>0.312</v>
      </c>
      <c r="O365" s="36">
        <v>4.8</v>
      </c>
      <c r="P365" s="36">
        <v>8.4</v>
      </c>
      <c r="Q365" s="36">
        <v>0.56899999999999995</v>
      </c>
      <c r="R365" s="36">
        <v>0.53800000000000003</v>
      </c>
      <c r="S365" s="36">
        <v>1.1000000000000001</v>
      </c>
      <c r="T365" s="36">
        <v>1.4</v>
      </c>
      <c r="U365" s="36">
        <v>0.80800000000000005</v>
      </c>
      <c r="V365" s="36">
        <v>2.7</v>
      </c>
      <c r="W365" s="36">
        <v>7.6</v>
      </c>
      <c r="X365" s="36">
        <v>10.3</v>
      </c>
      <c r="Y365" s="36">
        <v>1.8</v>
      </c>
      <c r="Z365" s="36">
        <v>0.4</v>
      </c>
      <c r="AA365" s="36">
        <v>0.3</v>
      </c>
      <c r="AB365" s="36">
        <v>1.2</v>
      </c>
      <c r="AC365" s="36">
        <v>1.7</v>
      </c>
      <c r="AD365" s="36">
        <v>14.1</v>
      </c>
      <c r="AF365" t="str">
        <f t="shared" si="5"/>
        <v>Bobby Portis</v>
      </c>
    </row>
    <row r="366" spans="1:32" ht="12.75" x14ac:dyDescent="0.2">
      <c r="A366" s="36">
        <v>363</v>
      </c>
      <c r="B366" s="50" t="s">
        <v>652</v>
      </c>
      <c r="C366" s="50" t="s">
        <v>374</v>
      </c>
      <c r="D366" s="36">
        <v>27</v>
      </c>
      <c r="E366" s="50" t="s">
        <v>93</v>
      </c>
      <c r="F366" s="36">
        <v>35</v>
      </c>
      <c r="G366" s="36">
        <v>35</v>
      </c>
      <c r="H366" s="36">
        <v>32.9</v>
      </c>
      <c r="I366" s="36">
        <v>7.4</v>
      </c>
      <c r="J366" s="36">
        <v>15.5</v>
      </c>
      <c r="K366" s="36">
        <v>0.48</v>
      </c>
      <c r="L366" s="36">
        <v>1.8</v>
      </c>
      <c r="M366" s="36">
        <v>5.4</v>
      </c>
      <c r="N366" s="36">
        <v>0.33200000000000002</v>
      </c>
      <c r="O366" s="36">
        <v>5.6</v>
      </c>
      <c r="P366" s="36">
        <v>10.1</v>
      </c>
      <c r="Q366" s="36">
        <v>0.56000000000000005</v>
      </c>
      <c r="R366" s="36">
        <v>0.53800000000000003</v>
      </c>
      <c r="S366" s="36">
        <v>5.5</v>
      </c>
      <c r="T366" s="36">
        <v>6.8</v>
      </c>
      <c r="U366" s="36">
        <v>0.80800000000000005</v>
      </c>
      <c r="V366" s="36">
        <v>2</v>
      </c>
      <c r="W366" s="36">
        <v>7</v>
      </c>
      <c r="X366" s="36">
        <v>8.9</v>
      </c>
      <c r="Y366" s="36">
        <v>2.5</v>
      </c>
      <c r="Z366" s="36">
        <v>1.1000000000000001</v>
      </c>
      <c r="AA366" s="36">
        <v>1.6</v>
      </c>
      <c r="AB366" s="36">
        <v>2.2000000000000002</v>
      </c>
      <c r="AC366" s="36">
        <v>3.1</v>
      </c>
      <c r="AD366" s="36">
        <v>22.2</v>
      </c>
      <c r="AF366" t="str">
        <f t="shared" si="5"/>
        <v>Kristaps Porzingis</v>
      </c>
    </row>
    <row r="367" spans="1:32" ht="12.75" x14ac:dyDescent="0.2">
      <c r="A367" s="36">
        <v>364</v>
      </c>
      <c r="B367" s="50" t="s">
        <v>762</v>
      </c>
      <c r="C367" s="50" t="s">
        <v>374</v>
      </c>
      <c r="D367" s="36">
        <v>24</v>
      </c>
      <c r="E367" s="50" t="s">
        <v>24</v>
      </c>
      <c r="F367" s="36">
        <v>3</v>
      </c>
      <c r="G367" s="36">
        <v>0</v>
      </c>
      <c r="H367" s="36">
        <v>4.7</v>
      </c>
      <c r="I367" s="36">
        <v>0.7</v>
      </c>
      <c r="J367" s="36">
        <v>0.7</v>
      </c>
      <c r="K367" s="36">
        <v>1</v>
      </c>
      <c r="L367" s="36">
        <v>0</v>
      </c>
      <c r="M367" s="36">
        <v>0</v>
      </c>
      <c r="N367" s="36"/>
      <c r="O367" s="36">
        <v>0.7</v>
      </c>
      <c r="P367" s="36">
        <v>0.7</v>
      </c>
      <c r="Q367" s="36">
        <v>1</v>
      </c>
      <c r="R367" s="36">
        <v>1</v>
      </c>
      <c r="S367" s="36">
        <v>0</v>
      </c>
      <c r="T367" s="36">
        <v>0</v>
      </c>
      <c r="U367" s="36"/>
      <c r="V367" s="36">
        <v>0.3</v>
      </c>
      <c r="W367" s="36">
        <v>0.7</v>
      </c>
      <c r="X367" s="36">
        <v>1</v>
      </c>
      <c r="Y367" s="36">
        <v>0.7</v>
      </c>
      <c r="Z367" s="36">
        <v>0</v>
      </c>
      <c r="AA367" s="36">
        <v>0</v>
      </c>
      <c r="AB367" s="36">
        <v>0</v>
      </c>
      <c r="AC367" s="36">
        <v>0.7</v>
      </c>
      <c r="AD367" s="36">
        <v>1.3</v>
      </c>
      <c r="AF367" t="str">
        <f t="shared" si="5"/>
        <v>Micah Potter</v>
      </c>
    </row>
    <row r="368" spans="1:32" ht="12.75" x14ac:dyDescent="0.2">
      <c r="A368" s="36">
        <v>365</v>
      </c>
      <c r="B368" s="50" t="s">
        <v>653</v>
      </c>
      <c r="C368" s="50" t="s">
        <v>376</v>
      </c>
      <c r="D368" s="36">
        <v>31</v>
      </c>
      <c r="E368" s="50" t="s">
        <v>96</v>
      </c>
      <c r="F368" s="36">
        <v>33</v>
      </c>
      <c r="G368" s="36">
        <v>23</v>
      </c>
      <c r="H368" s="36">
        <v>17.5</v>
      </c>
      <c r="I368" s="36">
        <v>2.2000000000000002</v>
      </c>
      <c r="J368" s="36">
        <v>3.1</v>
      </c>
      <c r="K368" s="36">
        <v>0.72299999999999998</v>
      </c>
      <c r="L368" s="36">
        <v>0</v>
      </c>
      <c r="M368" s="36">
        <v>0.1</v>
      </c>
      <c r="N368" s="36">
        <v>0</v>
      </c>
      <c r="O368" s="36">
        <v>2.2000000000000002</v>
      </c>
      <c r="P368" s="36">
        <v>3</v>
      </c>
      <c r="Q368" s="36">
        <v>0.73699999999999999</v>
      </c>
      <c r="R368" s="36">
        <v>0.72299999999999998</v>
      </c>
      <c r="S368" s="36">
        <v>1.5</v>
      </c>
      <c r="T368" s="36">
        <v>2.2000000000000002</v>
      </c>
      <c r="U368" s="36">
        <v>0.69399999999999995</v>
      </c>
      <c r="V368" s="36">
        <v>1.9</v>
      </c>
      <c r="W368" s="36">
        <v>1.7</v>
      </c>
      <c r="X368" s="36">
        <v>3.6</v>
      </c>
      <c r="Y368" s="36">
        <v>0.6</v>
      </c>
      <c r="Z368" s="36">
        <v>0.5</v>
      </c>
      <c r="AA368" s="36">
        <v>0.4</v>
      </c>
      <c r="AB368" s="36">
        <v>0.8</v>
      </c>
      <c r="AC368" s="36">
        <v>2.9</v>
      </c>
      <c r="AD368" s="36">
        <v>5.9</v>
      </c>
      <c r="AF368" t="str">
        <f t="shared" si="5"/>
        <v>Dwight Powell</v>
      </c>
    </row>
    <row r="369" spans="1:32" ht="12.75" x14ac:dyDescent="0.2">
      <c r="A369" s="36">
        <v>366</v>
      </c>
      <c r="B369" s="50" t="s">
        <v>654</v>
      </c>
      <c r="C369" s="50" t="s">
        <v>378</v>
      </c>
      <c r="D369" s="36">
        <v>29</v>
      </c>
      <c r="E369" s="50" t="s">
        <v>65</v>
      </c>
      <c r="F369" s="36">
        <v>29</v>
      </c>
      <c r="G369" s="36">
        <v>5</v>
      </c>
      <c r="H369" s="36">
        <v>25</v>
      </c>
      <c r="I369" s="36">
        <v>5.0999999999999996</v>
      </c>
      <c r="J369" s="36">
        <v>10.9</v>
      </c>
      <c r="K369" s="36">
        <v>0.46800000000000003</v>
      </c>
      <c r="L369" s="36">
        <v>1.6</v>
      </c>
      <c r="M369" s="36">
        <v>4.2</v>
      </c>
      <c r="N369" s="36">
        <v>0.38</v>
      </c>
      <c r="O369" s="36">
        <v>3.5</v>
      </c>
      <c r="P369" s="36">
        <v>6.7</v>
      </c>
      <c r="Q369" s="36">
        <v>0.52300000000000002</v>
      </c>
      <c r="R369" s="36">
        <v>0.54100000000000004</v>
      </c>
      <c r="S369" s="36">
        <v>3.2</v>
      </c>
      <c r="T369" s="36">
        <v>4.0999999999999996</v>
      </c>
      <c r="U369" s="36">
        <v>0.78300000000000003</v>
      </c>
      <c r="V369" s="36">
        <v>0.3</v>
      </c>
      <c r="W369" s="36">
        <v>2.5</v>
      </c>
      <c r="X369" s="36">
        <v>2.8</v>
      </c>
      <c r="Y369" s="36">
        <v>1.7</v>
      </c>
      <c r="Z369" s="36">
        <v>0.8</v>
      </c>
      <c r="AA369" s="36">
        <v>0.4</v>
      </c>
      <c r="AB369" s="36">
        <v>1.9</v>
      </c>
      <c r="AC369" s="36">
        <v>1.9</v>
      </c>
      <c r="AD369" s="36">
        <v>15</v>
      </c>
      <c r="AF369" t="str">
        <f t="shared" si="5"/>
        <v>Norman Powell</v>
      </c>
    </row>
    <row r="370" spans="1:32" ht="12.75" x14ac:dyDescent="0.2">
      <c r="A370" s="36">
        <v>367</v>
      </c>
      <c r="B370" s="50" t="s">
        <v>655</v>
      </c>
      <c r="C370" s="50" t="s">
        <v>383</v>
      </c>
      <c r="D370" s="36">
        <v>23</v>
      </c>
      <c r="E370" s="50" t="s">
        <v>65</v>
      </c>
      <c r="F370" s="36">
        <v>5</v>
      </c>
      <c r="G370" s="36">
        <v>0</v>
      </c>
      <c r="H370" s="36">
        <v>8.8000000000000007</v>
      </c>
      <c r="I370" s="36">
        <v>1.2</v>
      </c>
      <c r="J370" s="36">
        <v>3.2</v>
      </c>
      <c r="K370" s="36">
        <v>0.375</v>
      </c>
      <c r="L370" s="36">
        <v>0.4</v>
      </c>
      <c r="M370" s="36">
        <v>1.6</v>
      </c>
      <c r="N370" s="36">
        <v>0.25</v>
      </c>
      <c r="O370" s="36">
        <v>0.8</v>
      </c>
      <c r="P370" s="36">
        <v>1.6</v>
      </c>
      <c r="Q370" s="36">
        <v>0.5</v>
      </c>
      <c r="R370" s="36">
        <v>0.438</v>
      </c>
      <c r="S370" s="36">
        <v>0</v>
      </c>
      <c r="T370" s="36">
        <v>0.4</v>
      </c>
      <c r="U370" s="36">
        <v>0</v>
      </c>
      <c r="V370" s="36">
        <v>0.2</v>
      </c>
      <c r="W370" s="36">
        <v>0.8</v>
      </c>
      <c r="X370" s="36">
        <v>1</v>
      </c>
      <c r="Y370" s="36">
        <v>1.6</v>
      </c>
      <c r="Z370" s="36">
        <v>0</v>
      </c>
      <c r="AA370" s="36">
        <v>0</v>
      </c>
      <c r="AB370" s="36">
        <v>0.8</v>
      </c>
      <c r="AC370" s="36">
        <v>0.8</v>
      </c>
      <c r="AD370" s="36">
        <v>2.8</v>
      </c>
      <c r="AF370" t="str">
        <f t="shared" si="5"/>
        <v>Jason Preston</v>
      </c>
    </row>
    <row r="371" spans="1:32" ht="12.75" x14ac:dyDescent="0.2">
      <c r="A371" s="36">
        <v>368</v>
      </c>
      <c r="B371" s="50" t="s">
        <v>656</v>
      </c>
      <c r="C371" s="50" t="s">
        <v>378</v>
      </c>
      <c r="D371" s="36">
        <v>20</v>
      </c>
      <c r="E371" s="50" t="s">
        <v>10</v>
      </c>
      <c r="F371" s="36">
        <v>4</v>
      </c>
      <c r="G371" s="36">
        <v>0</v>
      </c>
      <c r="H371" s="36">
        <v>23.3</v>
      </c>
      <c r="I371" s="36">
        <v>2.2999999999999998</v>
      </c>
      <c r="J371" s="36">
        <v>6.5</v>
      </c>
      <c r="K371" s="36">
        <v>0.34599999999999997</v>
      </c>
      <c r="L371" s="36">
        <v>0.8</v>
      </c>
      <c r="M371" s="36">
        <v>3</v>
      </c>
      <c r="N371" s="36">
        <v>0.25</v>
      </c>
      <c r="O371" s="36">
        <v>1.5</v>
      </c>
      <c r="P371" s="36">
        <v>3.5</v>
      </c>
      <c r="Q371" s="36">
        <v>0.42899999999999999</v>
      </c>
      <c r="R371" s="36">
        <v>0.40400000000000003</v>
      </c>
      <c r="S371" s="36">
        <v>1.8</v>
      </c>
      <c r="T371" s="36">
        <v>2.2999999999999998</v>
      </c>
      <c r="U371" s="36">
        <v>0.77800000000000002</v>
      </c>
      <c r="V371" s="36">
        <v>0.5</v>
      </c>
      <c r="W371" s="36">
        <v>2.8</v>
      </c>
      <c r="X371" s="36">
        <v>3.3</v>
      </c>
      <c r="Y371" s="36">
        <v>4.5</v>
      </c>
      <c r="Z371" s="36">
        <v>0.3</v>
      </c>
      <c r="AA371" s="36">
        <v>0.5</v>
      </c>
      <c r="AB371" s="36">
        <v>2.8</v>
      </c>
      <c r="AC371" s="36">
        <v>2</v>
      </c>
      <c r="AD371" s="36">
        <v>7</v>
      </c>
      <c r="AF371" t="str">
        <f t="shared" si="5"/>
        <v>Joshua Primo</v>
      </c>
    </row>
    <row r="372" spans="1:32" ht="12.75" x14ac:dyDescent="0.2">
      <c r="A372" s="36">
        <v>369</v>
      </c>
      <c r="B372" s="50" t="s">
        <v>657</v>
      </c>
      <c r="C372" s="50" t="s">
        <v>387</v>
      </c>
      <c r="D372" s="36">
        <v>28</v>
      </c>
      <c r="E372" s="50" t="s">
        <v>11</v>
      </c>
      <c r="F372" s="36">
        <v>19</v>
      </c>
      <c r="G372" s="36">
        <v>0</v>
      </c>
      <c r="H372" s="36">
        <v>19.600000000000001</v>
      </c>
      <c r="I372" s="36">
        <v>2.9</v>
      </c>
      <c r="J372" s="36">
        <v>5.7</v>
      </c>
      <c r="K372" s="36">
        <v>0.51400000000000001</v>
      </c>
      <c r="L372" s="36">
        <v>1.2</v>
      </c>
      <c r="M372" s="36">
        <v>2.9</v>
      </c>
      <c r="N372" s="36">
        <v>0.39300000000000002</v>
      </c>
      <c r="O372" s="36">
        <v>1.8</v>
      </c>
      <c r="P372" s="36">
        <v>2.8</v>
      </c>
      <c r="Q372" s="36">
        <v>0.64200000000000002</v>
      </c>
      <c r="R372" s="36">
        <v>0.61499999999999999</v>
      </c>
      <c r="S372" s="36">
        <v>1</v>
      </c>
      <c r="T372" s="36">
        <v>1.2</v>
      </c>
      <c r="U372" s="36">
        <v>0.82599999999999996</v>
      </c>
      <c r="V372" s="36">
        <v>0.3</v>
      </c>
      <c r="W372" s="36">
        <v>2.2000000000000002</v>
      </c>
      <c r="X372" s="36">
        <v>2.5</v>
      </c>
      <c r="Y372" s="36">
        <v>1.1000000000000001</v>
      </c>
      <c r="Z372" s="36">
        <v>0.3</v>
      </c>
      <c r="AA372" s="36">
        <v>0.2</v>
      </c>
      <c r="AB372" s="36">
        <v>1.2</v>
      </c>
      <c r="AC372" s="36">
        <v>2.5</v>
      </c>
      <c r="AD372" s="36">
        <v>8.1</v>
      </c>
      <c r="AF372" t="str">
        <f t="shared" si="5"/>
        <v>Taurean Prince</v>
      </c>
    </row>
    <row r="373" spans="1:32" ht="12.75" x14ac:dyDescent="0.2">
      <c r="A373" s="36">
        <v>370</v>
      </c>
      <c r="B373" s="50" t="s">
        <v>57</v>
      </c>
      <c r="C373" s="50" t="s">
        <v>383</v>
      </c>
      <c r="D373" s="36">
        <v>25</v>
      </c>
      <c r="E373" s="50" t="s">
        <v>33</v>
      </c>
      <c r="F373" s="36">
        <v>24</v>
      </c>
      <c r="G373" s="36">
        <v>1</v>
      </c>
      <c r="H373" s="36">
        <v>10.1</v>
      </c>
      <c r="I373" s="36">
        <v>1.7</v>
      </c>
      <c r="J373" s="36">
        <v>4.0999999999999996</v>
      </c>
      <c r="K373" s="36">
        <v>0.41399999999999998</v>
      </c>
      <c r="L373" s="36">
        <v>0.8</v>
      </c>
      <c r="M373" s="36">
        <v>2.2999999999999998</v>
      </c>
      <c r="N373" s="36">
        <v>0.36399999999999999</v>
      </c>
      <c r="O373" s="36">
        <v>0.9</v>
      </c>
      <c r="P373" s="36">
        <v>1.8</v>
      </c>
      <c r="Q373" s="36">
        <v>0.47699999999999998</v>
      </c>
      <c r="R373" s="36">
        <v>0.51500000000000001</v>
      </c>
      <c r="S373" s="36">
        <v>0.3</v>
      </c>
      <c r="T373" s="36">
        <v>0.5</v>
      </c>
      <c r="U373" s="36">
        <v>0.66700000000000004</v>
      </c>
      <c r="V373" s="36">
        <v>0.5</v>
      </c>
      <c r="W373" s="36">
        <v>0.7</v>
      </c>
      <c r="X373" s="36">
        <v>1.2</v>
      </c>
      <c r="Y373" s="36">
        <v>1</v>
      </c>
      <c r="Z373" s="36">
        <v>0.3</v>
      </c>
      <c r="AA373" s="36">
        <v>0</v>
      </c>
      <c r="AB373" s="36">
        <v>0.7</v>
      </c>
      <c r="AC373" s="36">
        <v>0.3</v>
      </c>
      <c r="AD373" s="36">
        <v>4.5999999999999996</v>
      </c>
      <c r="AF373" t="str">
        <f t="shared" si="5"/>
        <v>Payton Pritchard</v>
      </c>
    </row>
    <row r="374" spans="1:32" ht="12.75" x14ac:dyDescent="0.2">
      <c r="A374" s="36">
        <v>371</v>
      </c>
      <c r="B374" s="50" t="s">
        <v>1651</v>
      </c>
      <c r="C374" s="50" t="s">
        <v>383</v>
      </c>
      <c r="D374" s="36">
        <v>25</v>
      </c>
      <c r="E374" s="50" t="s">
        <v>89</v>
      </c>
      <c r="F374" s="36">
        <v>2</v>
      </c>
      <c r="G374" s="36">
        <v>0</v>
      </c>
      <c r="H374" s="36">
        <v>10</v>
      </c>
      <c r="I374" s="36">
        <v>0</v>
      </c>
      <c r="J374" s="36">
        <v>1.5</v>
      </c>
      <c r="K374" s="36">
        <v>0</v>
      </c>
      <c r="L374" s="36">
        <v>0</v>
      </c>
      <c r="M374" s="36">
        <v>1.5</v>
      </c>
      <c r="N374" s="36">
        <v>0</v>
      </c>
      <c r="O374" s="36">
        <v>0</v>
      </c>
      <c r="P374" s="36">
        <v>0</v>
      </c>
      <c r="Q374" s="36"/>
      <c r="R374" s="36">
        <v>0</v>
      </c>
      <c r="S374" s="36">
        <v>0</v>
      </c>
      <c r="T374" s="36">
        <v>0</v>
      </c>
      <c r="U374" s="36"/>
      <c r="V374" s="36">
        <v>0.5</v>
      </c>
      <c r="W374" s="36">
        <v>1</v>
      </c>
      <c r="X374" s="36">
        <v>1.5</v>
      </c>
      <c r="Y374" s="36">
        <v>1</v>
      </c>
      <c r="Z374" s="36">
        <v>0.5</v>
      </c>
      <c r="AA374" s="36">
        <v>0.5</v>
      </c>
      <c r="AB374" s="36">
        <v>1.5</v>
      </c>
      <c r="AC374" s="36">
        <v>0.5</v>
      </c>
      <c r="AD374" s="36">
        <v>0</v>
      </c>
      <c r="AF374" t="str">
        <f t="shared" si="5"/>
        <v>Trevelin Queen</v>
      </c>
    </row>
    <row r="375" spans="1:32" ht="12.75" x14ac:dyDescent="0.2">
      <c r="A375" s="36">
        <v>372</v>
      </c>
      <c r="B375" s="50" t="s">
        <v>1678</v>
      </c>
      <c r="C375" s="50" t="s">
        <v>376</v>
      </c>
      <c r="D375" s="36">
        <v>23</v>
      </c>
      <c r="E375" s="50" t="s">
        <v>92</v>
      </c>
      <c r="F375" s="36">
        <v>4</v>
      </c>
      <c r="G375" s="36">
        <v>0</v>
      </c>
      <c r="H375" s="36">
        <v>6.3</v>
      </c>
      <c r="I375" s="36">
        <v>1.5</v>
      </c>
      <c r="J375" s="36">
        <v>2</v>
      </c>
      <c r="K375" s="36">
        <v>0.75</v>
      </c>
      <c r="L375" s="36">
        <v>0</v>
      </c>
      <c r="M375" s="36">
        <v>0</v>
      </c>
      <c r="N375" s="36"/>
      <c r="O375" s="36">
        <v>1.5</v>
      </c>
      <c r="P375" s="36">
        <v>2</v>
      </c>
      <c r="Q375" s="36">
        <v>0.75</v>
      </c>
      <c r="R375" s="36">
        <v>0.75</v>
      </c>
      <c r="S375" s="36">
        <v>0</v>
      </c>
      <c r="T375" s="36">
        <v>0.5</v>
      </c>
      <c r="U375" s="36">
        <v>0</v>
      </c>
      <c r="V375" s="36">
        <v>1</v>
      </c>
      <c r="W375" s="36">
        <v>1.3</v>
      </c>
      <c r="X375" s="36">
        <v>2.2999999999999998</v>
      </c>
      <c r="Y375" s="36">
        <v>0.3</v>
      </c>
      <c r="Z375" s="36">
        <v>0</v>
      </c>
      <c r="AA375" s="36">
        <v>0.3</v>
      </c>
      <c r="AB375" s="36">
        <v>0.3</v>
      </c>
      <c r="AC375" s="36">
        <v>1.8</v>
      </c>
      <c r="AD375" s="36">
        <v>3</v>
      </c>
      <c r="AF375" t="str">
        <f t="shared" si="5"/>
        <v>Neemias Queta</v>
      </c>
    </row>
    <row r="376" spans="1:32" ht="12.75" x14ac:dyDescent="0.2">
      <c r="A376" s="36">
        <v>373</v>
      </c>
      <c r="B376" s="50" t="s">
        <v>658</v>
      </c>
      <c r="C376" s="50" t="s">
        <v>383</v>
      </c>
      <c r="D376" s="36">
        <v>23</v>
      </c>
      <c r="E376" s="50" t="s">
        <v>70</v>
      </c>
      <c r="F376" s="36">
        <v>39</v>
      </c>
      <c r="G376" s="36">
        <v>6</v>
      </c>
      <c r="H376" s="36">
        <v>26.3</v>
      </c>
      <c r="I376" s="36">
        <v>4.0999999999999996</v>
      </c>
      <c r="J376" s="36">
        <v>10.1</v>
      </c>
      <c r="K376" s="36">
        <v>0.40799999999999997</v>
      </c>
      <c r="L376" s="36">
        <v>1.6</v>
      </c>
      <c r="M376" s="36">
        <v>4.8</v>
      </c>
      <c r="N376" s="36">
        <v>0.33300000000000002</v>
      </c>
      <c r="O376" s="36">
        <v>2.5</v>
      </c>
      <c r="P376" s="36">
        <v>5.3</v>
      </c>
      <c r="Q376" s="36">
        <v>0.47599999999999998</v>
      </c>
      <c r="R376" s="36">
        <v>0.48699999999999999</v>
      </c>
      <c r="S376" s="36">
        <v>2</v>
      </c>
      <c r="T376" s="36">
        <v>2.4</v>
      </c>
      <c r="U376" s="36">
        <v>0.84799999999999998</v>
      </c>
      <c r="V376" s="36">
        <v>0.7</v>
      </c>
      <c r="W376" s="36">
        <v>3.4</v>
      </c>
      <c r="X376" s="36">
        <v>4.0999999999999996</v>
      </c>
      <c r="Y376" s="36">
        <v>3.4</v>
      </c>
      <c r="Z376" s="36">
        <v>1</v>
      </c>
      <c r="AA376" s="36">
        <v>0.1</v>
      </c>
      <c r="AB376" s="36">
        <v>1.3</v>
      </c>
      <c r="AC376" s="36">
        <v>2</v>
      </c>
      <c r="AD376" s="36">
        <v>11.9</v>
      </c>
      <c r="AF376" t="str">
        <f t="shared" si="5"/>
        <v>Immanuel Quickley</v>
      </c>
    </row>
    <row r="377" spans="1:32" ht="12.75" x14ac:dyDescent="0.2">
      <c r="A377" s="36">
        <v>374</v>
      </c>
      <c r="B377" s="50" t="s">
        <v>659</v>
      </c>
      <c r="C377" s="50" t="s">
        <v>374</v>
      </c>
      <c r="D377" s="36">
        <v>28</v>
      </c>
      <c r="E377" s="50" t="s">
        <v>70</v>
      </c>
      <c r="F377" s="36">
        <v>39</v>
      </c>
      <c r="G377" s="36">
        <v>38</v>
      </c>
      <c r="H377" s="36">
        <v>35.1</v>
      </c>
      <c r="I377" s="36">
        <v>8.1</v>
      </c>
      <c r="J377" s="36">
        <v>17.5</v>
      </c>
      <c r="K377" s="36">
        <v>0.46300000000000002</v>
      </c>
      <c r="L377" s="36">
        <v>2.6</v>
      </c>
      <c r="M377" s="36">
        <v>7.6</v>
      </c>
      <c r="N377" s="36">
        <v>0.34200000000000003</v>
      </c>
      <c r="O377" s="36">
        <v>5.5</v>
      </c>
      <c r="P377" s="36">
        <v>9.8000000000000007</v>
      </c>
      <c r="Q377" s="36">
        <v>0.55600000000000005</v>
      </c>
      <c r="R377" s="36">
        <v>0.53700000000000003</v>
      </c>
      <c r="S377" s="36">
        <v>5.4</v>
      </c>
      <c r="T377" s="36">
        <v>7.2</v>
      </c>
      <c r="U377" s="36">
        <v>0.754</v>
      </c>
      <c r="V377" s="36">
        <v>2</v>
      </c>
      <c r="W377" s="36">
        <v>8</v>
      </c>
      <c r="X377" s="36">
        <v>10</v>
      </c>
      <c r="Y377" s="36">
        <v>3.8</v>
      </c>
      <c r="Z377" s="36">
        <v>0.8</v>
      </c>
      <c r="AA377" s="36">
        <v>0.4</v>
      </c>
      <c r="AB377" s="36">
        <v>2.6</v>
      </c>
      <c r="AC377" s="36">
        <v>3.1</v>
      </c>
      <c r="AD377" s="36">
        <v>24.2</v>
      </c>
      <c r="AF377" t="str">
        <f t="shared" si="5"/>
        <v>Julius Randle</v>
      </c>
    </row>
    <row r="378" spans="1:32" ht="12.75" x14ac:dyDescent="0.2">
      <c r="A378" s="36">
        <v>375</v>
      </c>
      <c r="B378" s="50" t="s">
        <v>15</v>
      </c>
      <c r="C378" s="50" t="s">
        <v>378</v>
      </c>
      <c r="D378" s="36">
        <v>24</v>
      </c>
      <c r="E378" s="50" t="s">
        <v>12</v>
      </c>
      <c r="F378" s="36">
        <v>36</v>
      </c>
      <c r="G378" s="36">
        <v>12</v>
      </c>
      <c r="H378" s="36">
        <v>28.9</v>
      </c>
      <c r="I378" s="36">
        <v>3.4</v>
      </c>
      <c r="J378" s="36">
        <v>7.1</v>
      </c>
      <c r="K378" s="36">
        <v>0.48799999999999999</v>
      </c>
      <c r="L378" s="36">
        <v>1.3</v>
      </c>
      <c r="M378" s="36">
        <v>3.5</v>
      </c>
      <c r="N378" s="36">
        <v>0.36</v>
      </c>
      <c r="O378" s="36">
        <v>2.2000000000000002</v>
      </c>
      <c r="P378" s="36">
        <v>3.6</v>
      </c>
      <c r="Q378" s="36">
        <v>0.61199999999999999</v>
      </c>
      <c r="R378" s="36">
        <v>0.57699999999999996</v>
      </c>
      <c r="S378" s="36">
        <v>2.6</v>
      </c>
      <c r="T378" s="36">
        <v>2.9</v>
      </c>
      <c r="U378" s="36">
        <v>0.89600000000000002</v>
      </c>
      <c r="V378" s="36">
        <v>0.6</v>
      </c>
      <c r="W378" s="36">
        <v>2.4</v>
      </c>
      <c r="X378" s="36">
        <v>3.1</v>
      </c>
      <c r="Y378" s="36">
        <v>2.2000000000000002</v>
      </c>
      <c r="Z378" s="36">
        <v>0.6</v>
      </c>
      <c r="AA378" s="36">
        <v>0.4</v>
      </c>
      <c r="AB378" s="36">
        <v>1.4</v>
      </c>
      <c r="AC378" s="36">
        <v>1.7</v>
      </c>
      <c r="AD378" s="36">
        <v>10.8</v>
      </c>
      <c r="AF378" t="str">
        <f t="shared" si="5"/>
        <v>Austin Reaves</v>
      </c>
    </row>
    <row r="379" spans="1:32" ht="12.75" x14ac:dyDescent="0.2">
      <c r="A379" s="36">
        <v>376</v>
      </c>
      <c r="B379" s="50" t="s">
        <v>660</v>
      </c>
      <c r="C379" s="50" t="s">
        <v>387</v>
      </c>
      <c r="D379" s="36">
        <v>23</v>
      </c>
      <c r="E379" s="50" t="s">
        <v>70</v>
      </c>
      <c r="F379" s="36">
        <v>20</v>
      </c>
      <c r="G379" s="36">
        <v>8</v>
      </c>
      <c r="H379" s="36">
        <v>21.9</v>
      </c>
      <c r="I379" s="36">
        <v>3.1</v>
      </c>
      <c r="J379" s="36">
        <v>6.8</v>
      </c>
      <c r="K379" s="36">
        <v>0.44900000000000001</v>
      </c>
      <c r="L379" s="36">
        <v>0.9</v>
      </c>
      <c r="M379" s="36">
        <v>2.8</v>
      </c>
      <c r="N379" s="36">
        <v>0.30399999999999999</v>
      </c>
      <c r="O379" s="36">
        <v>2.2000000000000002</v>
      </c>
      <c r="P379" s="36">
        <v>4</v>
      </c>
      <c r="Q379" s="36">
        <v>0.55000000000000004</v>
      </c>
      <c r="R379" s="36">
        <v>0.51100000000000001</v>
      </c>
      <c r="S379" s="36">
        <v>1.5</v>
      </c>
      <c r="T379" s="36">
        <v>1.7</v>
      </c>
      <c r="U379" s="36">
        <v>0.879</v>
      </c>
      <c r="V379" s="36">
        <v>0.4</v>
      </c>
      <c r="W379" s="36">
        <v>1.2</v>
      </c>
      <c r="X379" s="36">
        <v>1.6</v>
      </c>
      <c r="Y379" s="36">
        <v>1</v>
      </c>
      <c r="Z379" s="36">
        <v>0.8</v>
      </c>
      <c r="AA379" s="36">
        <v>0.4</v>
      </c>
      <c r="AB379" s="36">
        <v>0.8</v>
      </c>
      <c r="AC379" s="36">
        <v>1.6</v>
      </c>
      <c r="AD379" s="36">
        <v>8.4</v>
      </c>
      <c r="AF379" t="str">
        <f t="shared" si="5"/>
        <v>Cam Reddish</v>
      </c>
    </row>
    <row r="380" spans="1:32" ht="12.75" x14ac:dyDescent="0.2">
      <c r="A380" s="36">
        <v>377</v>
      </c>
      <c r="B380" s="50" t="s">
        <v>661</v>
      </c>
      <c r="C380" s="50" t="s">
        <v>378</v>
      </c>
      <c r="D380" s="36">
        <v>27</v>
      </c>
      <c r="E380" s="50" t="s">
        <v>25</v>
      </c>
      <c r="F380" s="36">
        <v>24</v>
      </c>
      <c r="G380" s="36">
        <v>1</v>
      </c>
      <c r="H380" s="36">
        <v>9.9</v>
      </c>
      <c r="I380" s="36">
        <v>0.8</v>
      </c>
      <c r="J380" s="36">
        <v>2.4</v>
      </c>
      <c r="K380" s="36">
        <v>0.31</v>
      </c>
      <c r="L380" s="36">
        <v>0.5</v>
      </c>
      <c r="M380" s="36">
        <v>1.4</v>
      </c>
      <c r="N380" s="36">
        <v>0.35299999999999998</v>
      </c>
      <c r="O380" s="36">
        <v>0.3</v>
      </c>
      <c r="P380" s="36">
        <v>1</v>
      </c>
      <c r="Q380" s="36">
        <v>0.25</v>
      </c>
      <c r="R380" s="36">
        <v>0.41399999999999998</v>
      </c>
      <c r="S380" s="36">
        <v>0.5</v>
      </c>
      <c r="T380" s="36">
        <v>0.7</v>
      </c>
      <c r="U380" s="36">
        <v>0.68799999999999994</v>
      </c>
      <c r="V380" s="36">
        <v>0.3</v>
      </c>
      <c r="W380" s="36">
        <v>1.2</v>
      </c>
      <c r="X380" s="36">
        <v>1.5</v>
      </c>
      <c r="Y380" s="36">
        <v>0.6</v>
      </c>
      <c r="Z380" s="36">
        <v>0.3</v>
      </c>
      <c r="AA380" s="36">
        <v>0.1</v>
      </c>
      <c r="AB380" s="36">
        <v>0.5</v>
      </c>
      <c r="AC380" s="36">
        <v>1.1000000000000001</v>
      </c>
      <c r="AD380" s="36">
        <v>2.5</v>
      </c>
      <c r="AF380" t="str">
        <f t="shared" si="5"/>
        <v>Davon Reed</v>
      </c>
    </row>
    <row r="381" spans="1:32" ht="12.75" x14ac:dyDescent="0.2">
      <c r="A381" s="36">
        <v>378</v>
      </c>
      <c r="B381" s="50" t="s">
        <v>662</v>
      </c>
      <c r="C381" s="50" t="s">
        <v>376</v>
      </c>
      <c r="D381" s="36">
        <v>23</v>
      </c>
      <c r="E381" s="50" t="s">
        <v>32</v>
      </c>
      <c r="F381" s="36">
        <v>30</v>
      </c>
      <c r="G381" s="36">
        <v>0</v>
      </c>
      <c r="H381" s="36">
        <v>9.5</v>
      </c>
      <c r="I381" s="36">
        <v>1.2</v>
      </c>
      <c r="J381" s="36">
        <v>2.2999999999999998</v>
      </c>
      <c r="K381" s="36">
        <v>0.53600000000000003</v>
      </c>
      <c r="L381" s="36">
        <v>0</v>
      </c>
      <c r="M381" s="36">
        <v>0.1</v>
      </c>
      <c r="N381" s="36">
        <v>0</v>
      </c>
      <c r="O381" s="36">
        <v>1.2</v>
      </c>
      <c r="P381" s="36">
        <v>2.2000000000000002</v>
      </c>
      <c r="Q381" s="36">
        <v>0.56100000000000005</v>
      </c>
      <c r="R381" s="36">
        <v>0.53600000000000003</v>
      </c>
      <c r="S381" s="36">
        <v>0.3</v>
      </c>
      <c r="T381" s="36">
        <v>0.4</v>
      </c>
      <c r="U381" s="36">
        <v>0.66700000000000004</v>
      </c>
      <c r="V381" s="36">
        <v>1.1000000000000001</v>
      </c>
      <c r="W381" s="36">
        <v>2</v>
      </c>
      <c r="X381" s="36">
        <v>3.1</v>
      </c>
      <c r="Y381" s="36">
        <v>0.4</v>
      </c>
      <c r="Z381" s="36">
        <v>0.7</v>
      </c>
      <c r="AA381" s="36">
        <v>0.6</v>
      </c>
      <c r="AB381" s="36">
        <v>0.6</v>
      </c>
      <c r="AC381" s="36">
        <v>2</v>
      </c>
      <c r="AD381" s="36">
        <v>2.7</v>
      </c>
      <c r="AF381" t="str">
        <f t="shared" si="5"/>
        <v>Paul Reed</v>
      </c>
    </row>
    <row r="382" spans="1:32" ht="12.75" x14ac:dyDescent="0.2">
      <c r="A382" s="36">
        <v>379</v>
      </c>
      <c r="B382" s="50" t="s">
        <v>663</v>
      </c>
      <c r="C382" s="50" t="s">
        <v>376</v>
      </c>
      <c r="D382" s="36">
        <v>23</v>
      </c>
      <c r="E382" s="50" t="s">
        <v>11</v>
      </c>
      <c r="F382" s="36">
        <v>31</v>
      </c>
      <c r="G382" s="36">
        <v>4</v>
      </c>
      <c r="H382" s="36">
        <v>18.100000000000001</v>
      </c>
      <c r="I382" s="36">
        <v>4.2</v>
      </c>
      <c r="J382" s="36">
        <v>7.7</v>
      </c>
      <c r="K382" s="36">
        <v>0.54600000000000004</v>
      </c>
      <c r="L382" s="36">
        <v>1</v>
      </c>
      <c r="M382" s="36">
        <v>2.8</v>
      </c>
      <c r="N382" s="36">
        <v>0.36</v>
      </c>
      <c r="O382" s="36">
        <v>3.2</v>
      </c>
      <c r="P382" s="36">
        <v>5</v>
      </c>
      <c r="Q382" s="36">
        <v>0.64900000000000002</v>
      </c>
      <c r="R382" s="36">
        <v>0.61</v>
      </c>
      <c r="S382" s="36">
        <v>1.1000000000000001</v>
      </c>
      <c r="T382" s="36">
        <v>1.8</v>
      </c>
      <c r="U382" s="36">
        <v>0.63600000000000001</v>
      </c>
      <c r="V382" s="36">
        <v>0.9</v>
      </c>
      <c r="W382" s="36">
        <v>3.9</v>
      </c>
      <c r="X382" s="36">
        <v>4.8</v>
      </c>
      <c r="Y382" s="36">
        <v>1</v>
      </c>
      <c r="Z382" s="36">
        <v>0.5</v>
      </c>
      <c r="AA382" s="36">
        <v>1</v>
      </c>
      <c r="AB382" s="36">
        <v>1.2</v>
      </c>
      <c r="AC382" s="36">
        <v>2.2999999999999998</v>
      </c>
      <c r="AD382" s="36">
        <v>10.6</v>
      </c>
      <c r="AF382" t="str">
        <f t="shared" si="5"/>
        <v>Naz Reid</v>
      </c>
    </row>
    <row r="383" spans="1:32" ht="12.75" x14ac:dyDescent="0.2">
      <c r="A383" s="36">
        <v>380</v>
      </c>
      <c r="B383" s="50" t="s">
        <v>664</v>
      </c>
      <c r="C383" s="50" t="s">
        <v>376</v>
      </c>
      <c r="D383" s="36">
        <v>25</v>
      </c>
      <c r="E383" s="50" t="s">
        <v>418</v>
      </c>
      <c r="F383" s="36">
        <v>35</v>
      </c>
      <c r="G383" s="36">
        <v>0</v>
      </c>
      <c r="H383" s="36">
        <v>18</v>
      </c>
      <c r="I383" s="36">
        <v>3.3</v>
      </c>
      <c r="J383" s="36">
        <v>5.3</v>
      </c>
      <c r="K383" s="36">
        <v>0.62</v>
      </c>
      <c r="L383" s="36">
        <v>0</v>
      </c>
      <c r="M383" s="36">
        <v>0</v>
      </c>
      <c r="N383" s="36"/>
      <c r="O383" s="36">
        <v>3.3</v>
      </c>
      <c r="P383" s="36">
        <v>5.3</v>
      </c>
      <c r="Q383" s="36">
        <v>0.62</v>
      </c>
      <c r="R383" s="36">
        <v>0.62</v>
      </c>
      <c r="S383" s="36">
        <v>2.1</v>
      </c>
      <c r="T383" s="36">
        <v>2.9</v>
      </c>
      <c r="U383" s="36">
        <v>0.73299999999999998</v>
      </c>
      <c r="V383" s="36">
        <v>2.8</v>
      </c>
      <c r="W383" s="36">
        <v>3.3</v>
      </c>
      <c r="X383" s="36">
        <v>6.1</v>
      </c>
      <c r="Y383" s="36">
        <v>0.6</v>
      </c>
      <c r="Z383" s="36">
        <v>0.2</v>
      </c>
      <c r="AA383" s="36">
        <v>0.8</v>
      </c>
      <c r="AB383" s="36">
        <v>0.8</v>
      </c>
      <c r="AC383" s="36">
        <v>2.2999999999999998</v>
      </c>
      <c r="AD383" s="36">
        <v>8.6</v>
      </c>
      <c r="AF383" t="str">
        <f t="shared" si="5"/>
        <v>Nick Richards</v>
      </c>
    </row>
    <row r="384" spans="1:32" ht="12.75" x14ac:dyDescent="0.2">
      <c r="A384" s="36">
        <v>381</v>
      </c>
      <c r="B384" s="50" t="s">
        <v>665</v>
      </c>
      <c r="C384" s="50" t="s">
        <v>378</v>
      </c>
      <c r="D384" s="36">
        <v>29</v>
      </c>
      <c r="E384" s="50" t="s">
        <v>10</v>
      </c>
      <c r="F384" s="36">
        <v>28</v>
      </c>
      <c r="G384" s="36">
        <v>3</v>
      </c>
      <c r="H384" s="36">
        <v>22.9</v>
      </c>
      <c r="I384" s="36">
        <v>3.8</v>
      </c>
      <c r="J384" s="36">
        <v>9</v>
      </c>
      <c r="K384" s="36">
        <v>0.42299999999999999</v>
      </c>
      <c r="L384" s="36">
        <v>1.6</v>
      </c>
      <c r="M384" s="36">
        <v>4.5999999999999996</v>
      </c>
      <c r="N384" s="36">
        <v>0.35399999999999998</v>
      </c>
      <c r="O384" s="36">
        <v>2.2000000000000002</v>
      </c>
      <c r="P384" s="36">
        <v>4.4000000000000004</v>
      </c>
      <c r="Q384" s="36">
        <v>0.496</v>
      </c>
      <c r="R384" s="36">
        <v>0.51400000000000001</v>
      </c>
      <c r="S384" s="36">
        <v>1.4</v>
      </c>
      <c r="T384" s="36">
        <v>1.6</v>
      </c>
      <c r="U384" s="36">
        <v>0.86399999999999999</v>
      </c>
      <c r="V384" s="36">
        <v>0.6</v>
      </c>
      <c r="W384" s="36">
        <v>1.9</v>
      </c>
      <c r="X384" s="36">
        <v>2.5</v>
      </c>
      <c r="Y384" s="36">
        <v>3</v>
      </c>
      <c r="Z384" s="36">
        <v>0.8</v>
      </c>
      <c r="AA384" s="36">
        <v>0.1</v>
      </c>
      <c r="AB384" s="36">
        <v>1.6</v>
      </c>
      <c r="AC384" s="36">
        <v>1.6</v>
      </c>
      <c r="AD384" s="36">
        <v>10.6</v>
      </c>
      <c r="AF384" t="str">
        <f t="shared" si="5"/>
        <v>Josh Richardson</v>
      </c>
    </row>
    <row r="385" spans="1:32" ht="12.75" x14ac:dyDescent="0.2">
      <c r="A385" s="36">
        <v>382</v>
      </c>
      <c r="B385" s="50" t="s">
        <v>666</v>
      </c>
      <c r="C385" s="50" t="s">
        <v>378</v>
      </c>
      <c r="D385" s="36">
        <v>30</v>
      </c>
      <c r="E385" s="50" t="s">
        <v>11</v>
      </c>
      <c r="F385" s="36">
        <v>29</v>
      </c>
      <c r="G385" s="36">
        <v>9</v>
      </c>
      <c r="H385" s="36">
        <v>20.399999999999999</v>
      </c>
      <c r="I385" s="36">
        <v>1.8</v>
      </c>
      <c r="J385" s="36">
        <v>4</v>
      </c>
      <c r="K385" s="36">
        <v>0.45700000000000002</v>
      </c>
      <c r="L385" s="36">
        <v>1</v>
      </c>
      <c r="M385" s="36">
        <v>2.4</v>
      </c>
      <c r="N385" s="36">
        <v>0.40600000000000003</v>
      </c>
      <c r="O385" s="36">
        <v>0.9</v>
      </c>
      <c r="P385" s="36">
        <v>1.6</v>
      </c>
      <c r="Q385" s="36">
        <v>0.53200000000000003</v>
      </c>
      <c r="R385" s="36">
        <v>0.57799999999999996</v>
      </c>
      <c r="S385" s="36">
        <v>0.9</v>
      </c>
      <c r="T385" s="36">
        <v>1</v>
      </c>
      <c r="U385" s="36">
        <v>0.86199999999999999</v>
      </c>
      <c r="V385" s="36">
        <v>0.1</v>
      </c>
      <c r="W385" s="36">
        <v>1.6</v>
      </c>
      <c r="X385" s="36">
        <v>1.7</v>
      </c>
      <c r="Y385" s="36">
        <v>1.5</v>
      </c>
      <c r="Z385" s="36">
        <v>0.6</v>
      </c>
      <c r="AA385" s="36">
        <v>0</v>
      </c>
      <c r="AB385" s="36">
        <v>0.6</v>
      </c>
      <c r="AC385" s="36">
        <v>1.7</v>
      </c>
      <c r="AD385" s="36">
        <v>5.5</v>
      </c>
      <c r="AF385" t="str">
        <f t="shared" si="5"/>
        <v>Austin Rivers</v>
      </c>
    </row>
    <row r="386" spans="1:32" ht="12.75" x14ac:dyDescent="0.2">
      <c r="A386" s="36">
        <v>383</v>
      </c>
      <c r="B386" s="50" t="s">
        <v>667</v>
      </c>
      <c r="C386" s="50" t="s">
        <v>387</v>
      </c>
      <c r="D386" s="36">
        <v>28</v>
      </c>
      <c r="E386" s="50" t="s">
        <v>8</v>
      </c>
      <c r="F386" s="36">
        <v>28</v>
      </c>
      <c r="G386" s="36">
        <v>0</v>
      </c>
      <c r="H386" s="36">
        <v>17.899999999999999</v>
      </c>
      <c r="I386" s="36">
        <v>2.2999999999999998</v>
      </c>
      <c r="J386" s="36">
        <v>6.2</v>
      </c>
      <c r="K386" s="36">
        <v>0.36799999999999999</v>
      </c>
      <c r="L386" s="36">
        <v>1.6</v>
      </c>
      <c r="M386" s="36">
        <v>5</v>
      </c>
      <c r="N386" s="36">
        <v>0.33100000000000002</v>
      </c>
      <c r="O386" s="36">
        <v>0.6</v>
      </c>
      <c r="P386" s="36">
        <v>1.3</v>
      </c>
      <c r="Q386" s="36">
        <v>0.51400000000000001</v>
      </c>
      <c r="R386" s="36">
        <v>0.5</v>
      </c>
      <c r="S386" s="36">
        <v>0.7</v>
      </c>
      <c r="T386" s="36">
        <v>0.8</v>
      </c>
      <c r="U386" s="36">
        <v>0.90900000000000003</v>
      </c>
      <c r="V386" s="36">
        <v>0.3</v>
      </c>
      <c r="W386" s="36">
        <v>1.7</v>
      </c>
      <c r="X386" s="36">
        <v>1.9</v>
      </c>
      <c r="Y386" s="36">
        <v>1.2</v>
      </c>
      <c r="Z386" s="36">
        <v>0.3</v>
      </c>
      <c r="AA386" s="36">
        <v>0</v>
      </c>
      <c r="AB386" s="36">
        <v>0.7</v>
      </c>
      <c r="AC386" s="36">
        <v>2</v>
      </c>
      <c r="AD386" s="36">
        <v>6.9</v>
      </c>
      <c r="AF386" t="str">
        <f t="shared" si="5"/>
        <v>Duncan Robinson</v>
      </c>
    </row>
    <row r="387" spans="1:32" ht="12.75" x14ac:dyDescent="0.2">
      <c r="A387" s="36">
        <v>384</v>
      </c>
      <c r="B387" s="50" t="s">
        <v>668</v>
      </c>
      <c r="C387" s="50" t="s">
        <v>376</v>
      </c>
      <c r="D387" s="36">
        <v>24</v>
      </c>
      <c r="E387" s="50" t="s">
        <v>70</v>
      </c>
      <c r="F387" s="36">
        <v>31</v>
      </c>
      <c r="G387" s="36">
        <v>29</v>
      </c>
      <c r="H387" s="36">
        <v>25.9</v>
      </c>
      <c r="I387" s="36">
        <v>3.3</v>
      </c>
      <c r="J387" s="36">
        <v>4.5</v>
      </c>
      <c r="K387" s="36">
        <v>0.71599999999999997</v>
      </c>
      <c r="L387" s="36">
        <v>0</v>
      </c>
      <c r="M387" s="36">
        <v>0</v>
      </c>
      <c r="N387" s="36"/>
      <c r="O387" s="36">
        <v>3.3</v>
      </c>
      <c r="P387" s="36">
        <v>4.5</v>
      </c>
      <c r="Q387" s="36">
        <v>0.71599999999999997</v>
      </c>
      <c r="R387" s="36">
        <v>0.71599999999999997</v>
      </c>
      <c r="S387" s="36">
        <v>1</v>
      </c>
      <c r="T387" s="36">
        <v>1.9</v>
      </c>
      <c r="U387" s="36">
        <v>0.54200000000000004</v>
      </c>
      <c r="V387" s="36">
        <v>4.2</v>
      </c>
      <c r="W387" s="36">
        <v>4.5</v>
      </c>
      <c r="X387" s="36">
        <v>8.6999999999999993</v>
      </c>
      <c r="Y387" s="36">
        <v>1</v>
      </c>
      <c r="Z387" s="36">
        <v>0.7</v>
      </c>
      <c r="AA387" s="36">
        <v>1.7</v>
      </c>
      <c r="AB387" s="36">
        <v>0.5</v>
      </c>
      <c r="AC387" s="36">
        <v>2.9</v>
      </c>
      <c r="AD387" s="36">
        <v>7.5</v>
      </c>
      <c r="AF387" t="str">
        <f t="shared" ref="AF387:AF450" si="6">IF(B387="Luka Dončić","Luka Doncic",IF(B387="Wendell Carter Jr.","Wendell Carter",IF(B387="Vlatko Čančar","Vlatko Cancar",IF(B387="Troy Brown Jr.","Troy Brown",IF(B387="Bojan Bogdanović","Bojan Bogdanovic",IF(B387="Nic Claxton","Nic Claxton",IF(B387="Kristaps Porziņģis","Kristaps Porzingis",IF(B387="Kelly Oubre Jr.","Kelly Oubre Jr",IF(B387="P.J. Washington","P.J Washington",IF(B387="P.J. Tucker","P.J Tucker",IF(B387="Jabari Smith Jr.","Jabari Smith",IF(B387="Alperen Şengün","Alperen Sengun",IF(B387="Nikola Vučević","Nikola Vucevic",IF(B387="Jusuf Nurkić","Jusuf Nurkic",IF(B387="Nikola Jokić","Nikola Jokic",IF(B387="Lonnie Walker IV","Lonnie Walker",IF(B387="Trey Murphy III","Trey Murphy",IF(B387="Jonas Valančiūnas","Jonas Valanciunas",IF(B387="Dennis Schröder","Dennis Schroder",IF(B387="Bogdan Bogdanović","Bogdan Bogdanovic",B387))))))))))))))))))))</f>
        <v>Mitchell Robinson</v>
      </c>
    </row>
    <row r="388" spans="1:32" ht="12.75" x14ac:dyDescent="0.2">
      <c r="A388" s="36">
        <v>385</v>
      </c>
      <c r="B388" s="50" t="s">
        <v>1621</v>
      </c>
      <c r="C388" s="50" t="s">
        <v>376</v>
      </c>
      <c r="D388" s="36">
        <v>22</v>
      </c>
      <c r="E388" s="50" t="s">
        <v>8</v>
      </c>
      <c r="F388" s="36">
        <v>12</v>
      </c>
      <c r="G388" s="36">
        <v>0</v>
      </c>
      <c r="H388" s="36">
        <v>14.3</v>
      </c>
      <c r="I388" s="36">
        <v>2.2000000000000002</v>
      </c>
      <c r="J388" s="36">
        <v>4</v>
      </c>
      <c r="K388" s="36">
        <v>0.54200000000000004</v>
      </c>
      <c r="L388" s="36">
        <v>0</v>
      </c>
      <c r="M388" s="36">
        <v>0.4</v>
      </c>
      <c r="N388" s="36">
        <v>0</v>
      </c>
      <c r="O388" s="36">
        <v>2.2000000000000002</v>
      </c>
      <c r="P388" s="36">
        <v>3.6</v>
      </c>
      <c r="Q388" s="36">
        <v>0.60499999999999998</v>
      </c>
      <c r="R388" s="36">
        <v>0.54200000000000004</v>
      </c>
      <c r="S388" s="36">
        <v>0.9</v>
      </c>
      <c r="T388" s="36">
        <v>1.2</v>
      </c>
      <c r="U388" s="36">
        <v>0.78600000000000003</v>
      </c>
      <c r="V388" s="36">
        <v>1.6</v>
      </c>
      <c r="W388" s="36">
        <v>2.2000000000000002</v>
      </c>
      <c r="X388" s="36">
        <v>3.8</v>
      </c>
      <c r="Y388" s="36">
        <v>1</v>
      </c>
      <c r="Z388" s="36">
        <v>0.6</v>
      </c>
      <c r="AA388" s="36">
        <v>0.4</v>
      </c>
      <c r="AB388" s="36">
        <v>0.6</v>
      </c>
      <c r="AC388" s="36">
        <v>1.9</v>
      </c>
      <c r="AD388" s="36">
        <v>5.3</v>
      </c>
      <c r="AF388" t="str">
        <f t="shared" si="6"/>
        <v>Orlando Robinson</v>
      </c>
    </row>
    <row r="389" spans="1:32" ht="12.75" x14ac:dyDescent="0.2">
      <c r="A389" s="36">
        <v>386</v>
      </c>
      <c r="B389" s="50" t="s">
        <v>342</v>
      </c>
      <c r="C389" s="50" t="s">
        <v>374</v>
      </c>
      <c r="D389" s="36">
        <v>22</v>
      </c>
      <c r="E389" s="50" t="s">
        <v>86</v>
      </c>
      <c r="F389" s="36">
        <v>26</v>
      </c>
      <c r="G389" s="36">
        <v>18</v>
      </c>
      <c r="H389" s="36">
        <v>21.1</v>
      </c>
      <c r="I389" s="36">
        <v>3.3</v>
      </c>
      <c r="J389" s="36">
        <v>6.7</v>
      </c>
      <c r="K389" s="36">
        <v>0.48899999999999999</v>
      </c>
      <c r="L389" s="36">
        <v>1.1000000000000001</v>
      </c>
      <c r="M389" s="36">
        <v>2.9</v>
      </c>
      <c r="N389" s="36">
        <v>0.38200000000000001</v>
      </c>
      <c r="O389" s="36">
        <v>2.2000000000000002</v>
      </c>
      <c r="P389" s="36">
        <v>3.8</v>
      </c>
      <c r="Q389" s="36">
        <v>0.57099999999999995</v>
      </c>
      <c r="R389" s="36">
        <v>0.57199999999999995</v>
      </c>
      <c r="S389" s="36">
        <v>0.8</v>
      </c>
      <c r="T389" s="36">
        <v>1.1000000000000001</v>
      </c>
      <c r="U389" s="36">
        <v>0.78600000000000003</v>
      </c>
      <c r="V389" s="36">
        <v>2</v>
      </c>
      <c r="W389" s="36">
        <v>3</v>
      </c>
      <c r="X389" s="36">
        <v>5</v>
      </c>
      <c r="Y389" s="36">
        <v>1</v>
      </c>
      <c r="Z389" s="36">
        <v>0.7</v>
      </c>
      <c r="AA389" s="36">
        <v>0.4</v>
      </c>
      <c r="AB389" s="36">
        <v>0.6</v>
      </c>
      <c r="AC389" s="36">
        <v>1.9</v>
      </c>
      <c r="AD389" s="36">
        <v>8.5</v>
      </c>
      <c r="AF389" t="str">
        <f t="shared" si="6"/>
        <v>Jeremiah Robinson-Earl</v>
      </c>
    </row>
    <row r="390" spans="1:32" ht="12.75" x14ac:dyDescent="0.2">
      <c r="A390" s="36">
        <v>387</v>
      </c>
      <c r="B390" s="50" t="s">
        <v>669</v>
      </c>
      <c r="C390" s="50" t="s">
        <v>374</v>
      </c>
      <c r="D390" s="36">
        <v>24</v>
      </c>
      <c r="E390" s="50" t="s">
        <v>10</v>
      </c>
      <c r="F390" s="36">
        <v>29</v>
      </c>
      <c r="G390" s="36">
        <v>1</v>
      </c>
      <c r="H390" s="36">
        <v>11.2</v>
      </c>
      <c r="I390" s="36">
        <v>1.6</v>
      </c>
      <c r="J390" s="36">
        <v>3.6</v>
      </c>
      <c r="K390" s="36">
        <v>0.44700000000000001</v>
      </c>
      <c r="L390" s="36">
        <v>0.5</v>
      </c>
      <c r="M390" s="36">
        <v>1.5</v>
      </c>
      <c r="N390" s="36">
        <v>0.318</v>
      </c>
      <c r="O390" s="36">
        <v>1.1000000000000001</v>
      </c>
      <c r="P390" s="36">
        <v>2</v>
      </c>
      <c r="Q390" s="36">
        <v>0.54200000000000004</v>
      </c>
      <c r="R390" s="36">
        <v>0.51500000000000001</v>
      </c>
      <c r="S390" s="36">
        <v>0.4</v>
      </c>
      <c r="T390" s="36">
        <v>0.9</v>
      </c>
      <c r="U390" s="36">
        <v>0.40699999999999997</v>
      </c>
      <c r="V390" s="36">
        <v>0.4</v>
      </c>
      <c r="W390" s="36">
        <v>2</v>
      </c>
      <c r="X390" s="36">
        <v>2.5</v>
      </c>
      <c r="Y390" s="36">
        <v>1.1000000000000001</v>
      </c>
      <c r="Z390" s="36">
        <v>0.4</v>
      </c>
      <c r="AA390" s="36">
        <v>0.2</v>
      </c>
      <c r="AB390" s="36">
        <v>0.6</v>
      </c>
      <c r="AC390" s="36">
        <v>1.2</v>
      </c>
      <c r="AD390" s="36">
        <v>4</v>
      </c>
      <c r="AF390" t="str">
        <f t="shared" si="6"/>
        <v>Isaiah Roby</v>
      </c>
    </row>
    <row r="391" spans="1:32" ht="12.75" x14ac:dyDescent="0.2">
      <c r="A391" s="36">
        <v>388</v>
      </c>
      <c r="B391" s="50" t="s">
        <v>670</v>
      </c>
      <c r="C391" s="50" t="s">
        <v>374</v>
      </c>
      <c r="D391" s="36">
        <v>21</v>
      </c>
      <c r="E391" s="50" t="s">
        <v>22</v>
      </c>
      <c r="F391" s="36">
        <v>35</v>
      </c>
      <c r="G391" s="36">
        <v>1</v>
      </c>
      <c r="H391" s="36">
        <v>18.7</v>
      </c>
      <c r="I391" s="36">
        <v>2.4</v>
      </c>
      <c r="J391" s="36">
        <v>6.1</v>
      </c>
      <c r="K391" s="36">
        <v>0.40100000000000002</v>
      </c>
      <c r="L391" s="36">
        <v>0.9</v>
      </c>
      <c r="M391" s="36">
        <v>3.3</v>
      </c>
      <c r="N391" s="36">
        <v>0.26300000000000001</v>
      </c>
      <c r="O391" s="36">
        <v>1.6</v>
      </c>
      <c r="P391" s="36">
        <v>2.8</v>
      </c>
      <c r="Q391" s="36">
        <v>0.56100000000000005</v>
      </c>
      <c r="R391" s="36">
        <v>0.47199999999999998</v>
      </c>
      <c r="S391" s="36">
        <v>0.7</v>
      </c>
      <c r="T391" s="36">
        <v>1.2</v>
      </c>
      <c r="U391" s="36">
        <v>0.61</v>
      </c>
      <c r="V391" s="36">
        <v>0.6</v>
      </c>
      <c r="W391" s="36">
        <v>2.1</v>
      </c>
      <c r="X391" s="36">
        <v>2.7</v>
      </c>
      <c r="Y391" s="36">
        <v>0.7</v>
      </c>
      <c r="Z391" s="36">
        <v>0.4</v>
      </c>
      <c r="AA391" s="36">
        <v>0.3</v>
      </c>
      <c r="AB391" s="36">
        <v>0.8</v>
      </c>
      <c r="AC391" s="36">
        <v>1.5</v>
      </c>
      <c r="AD391" s="36">
        <v>6.4</v>
      </c>
      <c r="AF391" t="str">
        <f t="shared" si="6"/>
        <v>David Roddy</v>
      </c>
    </row>
    <row r="392" spans="1:32" ht="12.75" x14ac:dyDescent="0.2">
      <c r="A392" s="36">
        <v>389</v>
      </c>
      <c r="B392" s="50" t="s">
        <v>671</v>
      </c>
      <c r="C392" s="50" t="s">
        <v>383</v>
      </c>
      <c r="D392" s="36">
        <v>20</v>
      </c>
      <c r="E392" s="50" t="s">
        <v>34</v>
      </c>
      <c r="F392" s="36">
        <v>11</v>
      </c>
      <c r="G392" s="36">
        <v>0</v>
      </c>
      <c r="H392" s="36">
        <v>5.5</v>
      </c>
      <c r="I392" s="36">
        <v>0.5</v>
      </c>
      <c r="J392" s="36">
        <v>1.7</v>
      </c>
      <c r="K392" s="36">
        <v>0.316</v>
      </c>
      <c r="L392" s="36">
        <v>0.3</v>
      </c>
      <c r="M392" s="36">
        <v>0.8</v>
      </c>
      <c r="N392" s="36">
        <v>0.33300000000000002</v>
      </c>
      <c r="O392" s="36">
        <v>0.3</v>
      </c>
      <c r="P392" s="36">
        <v>0.9</v>
      </c>
      <c r="Q392" s="36">
        <v>0.3</v>
      </c>
      <c r="R392" s="36">
        <v>0.39500000000000002</v>
      </c>
      <c r="S392" s="36">
        <v>0.5</v>
      </c>
      <c r="T392" s="36">
        <v>0.5</v>
      </c>
      <c r="U392" s="36">
        <v>1</v>
      </c>
      <c r="V392" s="36">
        <v>0.2</v>
      </c>
      <c r="W392" s="36">
        <v>0.7</v>
      </c>
      <c r="X392" s="36">
        <v>0.9</v>
      </c>
      <c r="Y392" s="36">
        <v>0.5</v>
      </c>
      <c r="Z392" s="36">
        <v>0.1</v>
      </c>
      <c r="AA392" s="36">
        <v>0.1</v>
      </c>
      <c r="AB392" s="36">
        <v>1.5</v>
      </c>
      <c r="AC392" s="36">
        <v>0.9</v>
      </c>
      <c r="AD392" s="36">
        <v>1.9</v>
      </c>
      <c r="AF392" t="str">
        <f t="shared" si="6"/>
        <v>Ryan Rollins</v>
      </c>
    </row>
    <row r="393" spans="1:32" ht="12.75" x14ac:dyDescent="0.2">
      <c r="A393" s="36">
        <v>390</v>
      </c>
      <c r="B393" s="50" t="s">
        <v>672</v>
      </c>
      <c r="C393" s="50" t="s">
        <v>383</v>
      </c>
      <c r="D393" s="36">
        <v>34</v>
      </c>
      <c r="E393" s="50" t="s">
        <v>70</v>
      </c>
      <c r="F393" s="36">
        <v>26</v>
      </c>
      <c r="G393" s="36">
        <v>0</v>
      </c>
      <c r="H393" s="36">
        <v>12.9</v>
      </c>
      <c r="I393" s="36">
        <v>2.2999999999999998</v>
      </c>
      <c r="J393" s="36">
        <v>6</v>
      </c>
      <c r="K393" s="36">
        <v>0.39400000000000002</v>
      </c>
      <c r="L393" s="36">
        <v>0.7</v>
      </c>
      <c r="M393" s="36">
        <v>2.2999999999999998</v>
      </c>
      <c r="N393" s="36">
        <v>0.317</v>
      </c>
      <c r="O393" s="36">
        <v>1.6</v>
      </c>
      <c r="P393" s="36">
        <v>3.7</v>
      </c>
      <c r="Q393" s="36">
        <v>0.442</v>
      </c>
      <c r="R393" s="36">
        <v>0.45500000000000002</v>
      </c>
      <c r="S393" s="36">
        <v>0.4</v>
      </c>
      <c r="T393" s="36">
        <v>0.5</v>
      </c>
      <c r="U393" s="36">
        <v>0.91700000000000004</v>
      </c>
      <c r="V393" s="36">
        <v>0.3</v>
      </c>
      <c r="W393" s="36">
        <v>1.2</v>
      </c>
      <c r="X393" s="36">
        <v>1.5</v>
      </c>
      <c r="Y393" s="36">
        <v>1.8</v>
      </c>
      <c r="Z393" s="36">
        <v>0.3</v>
      </c>
      <c r="AA393" s="36">
        <v>0.2</v>
      </c>
      <c r="AB393" s="36">
        <v>0.8</v>
      </c>
      <c r="AC393" s="36">
        <v>0.7</v>
      </c>
      <c r="AD393" s="36">
        <v>5.8</v>
      </c>
      <c r="AF393" t="str">
        <f t="shared" si="6"/>
        <v>Derrick Rose</v>
      </c>
    </row>
    <row r="394" spans="1:32" ht="12.75" x14ac:dyDescent="0.2">
      <c r="A394" s="36">
        <v>391</v>
      </c>
      <c r="B394" s="50" t="s">
        <v>673</v>
      </c>
      <c r="C394" s="50" t="s">
        <v>378</v>
      </c>
      <c r="D394" s="36">
        <v>31</v>
      </c>
      <c r="E394" s="50" t="s">
        <v>9</v>
      </c>
      <c r="F394" s="36">
        <v>34</v>
      </c>
      <c r="G394" s="36">
        <v>9</v>
      </c>
      <c r="H394" s="36">
        <v>23</v>
      </c>
      <c r="I394" s="36">
        <v>3.2</v>
      </c>
      <c r="J394" s="36">
        <v>7.6</v>
      </c>
      <c r="K394" s="36">
        <v>0.42099999999999999</v>
      </c>
      <c r="L394" s="36">
        <v>1.4</v>
      </c>
      <c r="M394" s="36">
        <v>4</v>
      </c>
      <c r="N394" s="36">
        <v>0.35599999999999998</v>
      </c>
      <c r="O394" s="36">
        <v>1.8</v>
      </c>
      <c r="P394" s="36">
        <v>3.6</v>
      </c>
      <c r="Q394" s="36">
        <v>0.49199999999999999</v>
      </c>
      <c r="R394" s="36">
        <v>0.51400000000000001</v>
      </c>
      <c r="S394" s="36">
        <v>0.4</v>
      </c>
      <c r="T394" s="36">
        <v>0.6</v>
      </c>
      <c r="U394" s="36">
        <v>0.75</v>
      </c>
      <c r="V394" s="36">
        <v>0.3</v>
      </c>
      <c r="W394" s="36">
        <v>1.8</v>
      </c>
      <c r="X394" s="36">
        <v>2.1</v>
      </c>
      <c r="Y394" s="36">
        <v>1.3</v>
      </c>
      <c r="Z394" s="36">
        <v>0.6</v>
      </c>
      <c r="AA394" s="36">
        <v>0.2</v>
      </c>
      <c r="AB394" s="36">
        <v>1</v>
      </c>
      <c r="AC394" s="36">
        <v>1.4</v>
      </c>
      <c r="AD394" s="36">
        <v>8.3000000000000007</v>
      </c>
      <c r="AF394" t="str">
        <f t="shared" si="6"/>
        <v>Terrence Ross</v>
      </c>
    </row>
    <row r="395" spans="1:32" ht="12.75" x14ac:dyDescent="0.2">
      <c r="A395" s="36">
        <v>392</v>
      </c>
      <c r="B395" s="50" t="s">
        <v>674</v>
      </c>
      <c r="C395" s="50" t="s">
        <v>383</v>
      </c>
      <c r="D395" s="36">
        <v>28</v>
      </c>
      <c r="E395" s="50" t="s">
        <v>418</v>
      </c>
      <c r="F395" s="36">
        <v>29</v>
      </c>
      <c r="G395" s="36">
        <v>29</v>
      </c>
      <c r="H395" s="36">
        <v>35.5</v>
      </c>
      <c r="I395" s="36">
        <v>7.6</v>
      </c>
      <c r="J395" s="36">
        <v>19.100000000000001</v>
      </c>
      <c r="K395" s="36">
        <v>0.39500000000000002</v>
      </c>
      <c r="L395" s="36">
        <v>2.4</v>
      </c>
      <c r="M395" s="36">
        <v>7.6</v>
      </c>
      <c r="N395" s="36">
        <v>0.314</v>
      </c>
      <c r="O395" s="36">
        <v>5.2</v>
      </c>
      <c r="P395" s="36">
        <v>11.6</v>
      </c>
      <c r="Q395" s="36">
        <v>0.44800000000000001</v>
      </c>
      <c r="R395" s="36">
        <v>0.45700000000000002</v>
      </c>
      <c r="S395" s="36">
        <v>2.6</v>
      </c>
      <c r="T395" s="36">
        <v>3.1</v>
      </c>
      <c r="U395" s="36">
        <v>0.84299999999999997</v>
      </c>
      <c r="V395" s="36">
        <v>1.1000000000000001</v>
      </c>
      <c r="W395" s="36">
        <v>3.2</v>
      </c>
      <c r="X395" s="36">
        <v>4.3</v>
      </c>
      <c r="Y395" s="36">
        <v>5.3</v>
      </c>
      <c r="Z395" s="36">
        <v>0.7</v>
      </c>
      <c r="AA395" s="36">
        <v>0.2</v>
      </c>
      <c r="AB395" s="36">
        <v>2.4</v>
      </c>
      <c r="AC395" s="36">
        <v>2</v>
      </c>
      <c r="AD395" s="36">
        <v>20.100000000000001</v>
      </c>
      <c r="AF395" t="str">
        <f t="shared" si="6"/>
        <v>Terry Rozier</v>
      </c>
    </row>
    <row r="396" spans="1:32" ht="12.75" x14ac:dyDescent="0.2">
      <c r="A396" s="36">
        <v>393</v>
      </c>
      <c r="B396" s="50" t="s">
        <v>675</v>
      </c>
      <c r="C396" s="50" t="s">
        <v>383</v>
      </c>
      <c r="D396" s="36">
        <v>26</v>
      </c>
      <c r="E396" s="50" t="s">
        <v>11</v>
      </c>
      <c r="F396" s="36">
        <v>36</v>
      </c>
      <c r="G396" s="36">
        <v>36</v>
      </c>
      <c r="H396" s="36">
        <v>32.6</v>
      </c>
      <c r="I396" s="36">
        <v>6</v>
      </c>
      <c r="J396" s="36">
        <v>13.2</v>
      </c>
      <c r="K396" s="36">
        <v>0.45500000000000002</v>
      </c>
      <c r="L396" s="36">
        <v>2.2999999999999998</v>
      </c>
      <c r="M396" s="36">
        <v>6.5</v>
      </c>
      <c r="N396" s="36">
        <v>0.34799999999999998</v>
      </c>
      <c r="O396" s="36">
        <v>3.8</v>
      </c>
      <c r="P396" s="36">
        <v>6.7</v>
      </c>
      <c r="Q396" s="36">
        <v>0.55800000000000005</v>
      </c>
      <c r="R396" s="36">
        <v>0.54</v>
      </c>
      <c r="S396" s="36">
        <v>2.5</v>
      </c>
      <c r="T396" s="36">
        <v>3</v>
      </c>
      <c r="U396" s="36">
        <v>0.83499999999999996</v>
      </c>
      <c r="V396" s="36">
        <v>0.6</v>
      </c>
      <c r="W396" s="36">
        <v>2.6</v>
      </c>
      <c r="X396" s="36">
        <v>3.2</v>
      </c>
      <c r="Y396" s="36">
        <v>6.5</v>
      </c>
      <c r="Z396" s="36">
        <v>1.1000000000000001</v>
      </c>
      <c r="AA396" s="36">
        <v>0.5</v>
      </c>
      <c r="AB396" s="36">
        <v>2.7</v>
      </c>
      <c r="AC396" s="36">
        <v>2.1</v>
      </c>
      <c r="AD396" s="36">
        <v>16.8</v>
      </c>
      <c r="AF396" t="str">
        <f t="shared" si="6"/>
        <v>D'Angelo Russell</v>
      </c>
    </row>
    <row r="397" spans="1:32" ht="12.75" x14ac:dyDescent="0.2">
      <c r="A397" s="36">
        <v>394</v>
      </c>
      <c r="B397" s="50" t="s">
        <v>676</v>
      </c>
      <c r="C397" s="50" t="s">
        <v>387</v>
      </c>
      <c r="D397" s="36">
        <v>25</v>
      </c>
      <c r="E397" s="50" t="s">
        <v>1671</v>
      </c>
      <c r="F397" s="36">
        <v>22</v>
      </c>
      <c r="G397" s="36">
        <v>0</v>
      </c>
      <c r="H397" s="36">
        <v>9.5</v>
      </c>
      <c r="I397" s="36">
        <v>1.1000000000000001</v>
      </c>
      <c r="J397" s="36">
        <v>3.5</v>
      </c>
      <c r="K397" s="36">
        <v>0.316</v>
      </c>
      <c r="L397" s="36">
        <v>0.9</v>
      </c>
      <c r="M397" s="36">
        <v>2.5</v>
      </c>
      <c r="N397" s="36">
        <v>0.33900000000000002</v>
      </c>
      <c r="O397" s="36">
        <v>0.2</v>
      </c>
      <c r="P397" s="36">
        <v>0.9</v>
      </c>
      <c r="Q397" s="36">
        <v>0.25</v>
      </c>
      <c r="R397" s="36">
        <v>0.441</v>
      </c>
      <c r="S397" s="36">
        <v>0.3</v>
      </c>
      <c r="T397" s="36">
        <v>0.3</v>
      </c>
      <c r="U397" s="36">
        <v>0.85699999999999998</v>
      </c>
      <c r="V397" s="36">
        <v>0.2</v>
      </c>
      <c r="W397" s="36">
        <v>0.8</v>
      </c>
      <c r="X397" s="36">
        <v>1</v>
      </c>
      <c r="Y397" s="36">
        <v>0.4</v>
      </c>
      <c r="Z397" s="36">
        <v>0.2</v>
      </c>
      <c r="AA397" s="36">
        <v>0</v>
      </c>
      <c r="AB397" s="36">
        <v>0.3</v>
      </c>
      <c r="AC397" s="36">
        <v>0.7</v>
      </c>
      <c r="AD397" s="36">
        <v>3.3</v>
      </c>
      <c r="AF397" t="str">
        <f t="shared" si="6"/>
        <v>Matt Ryan</v>
      </c>
    </row>
    <row r="398" spans="1:32" ht="12.75" x14ac:dyDescent="0.2">
      <c r="A398" s="36">
        <v>394</v>
      </c>
      <c r="B398" s="50" t="s">
        <v>676</v>
      </c>
      <c r="C398" s="50" t="s">
        <v>387</v>
      </c>
      <c r="D398" s="36">
        <v>25</v>
      </c>
      <c r="E398" s="50" t="s">
        <v>12</v>
      </c>
      <c r="F398" s="36">
        <v>12</v>
      </c>
      <c r="G398" s="36">
        <v>0</v>
      </c>
      <c r="H398" s="36">
        <v>10.8</v>
      </c>
      <c r="I398" s="36">
        <v>1.3</v>
      </c>
      <c r="J398" s="36">
        <v>4.0999999999999996</v>
      </c>
      <c r="K398" s="36">
        <v>0.30599999999999999</v>
      </c>
      <c r="L398" s="36">
        <v>1.1000000000000001</v>
      </c>
      <c r="M398" s="36">
        <v>2.9</v>
      </c>
      <c r="N398" s="36">
        <v>0.371</v>
      </c>
      <c r="O398" s="36">
        <v>0.2</v>
      </c>
      <c r="P398" s="36">
        <v>1.2</v>
      </c>
      <c r="Q398" s="36">
        <v>0.14299999999999999</v>
      </c>
      <c r="R398" s="36">
        <v>0.439</v>
      </c>
      <c r="S398" s="36">
        <v>0.3</v>
      </c>
      <c r="T398" s="36">
        <v>0.4</v>
      </c>
      <c r="U398" s="36">
        <v>0.8</v>
      </c>
      <c r="V398" s="36">
        <v>0.2</v>
      </c>
      <c r="W398" s="36">
        <v>1</v>
      </c>
      <c r="X398" s="36">
        <v>1.2</v>
      </c>
      <c r="Y398" s="36">
        <v>0.3</v>
      </c>
      <c r="Z398" s="36">
        <v>0.2</v>
      </c>
      <c r="AA398" s="36">
        <v>0</v>
      </c>
      <c r="AB398" s="36">
        <v>0.3</v>
      </c>
      <c r="AC398" s="36">
        <v>1.2</v>
      </c>
      <c r="AD398" s="36">
        <v>3.9</v>
      </c>
      <c r="AF398" t="str">
        <f t="shared" si="6"/>
        <v>Matt Ryan</v>
      </c>
    </row>
    <row r="399" spans="1:32" ht="12.75" x14ac:dyDescent="0.2">
      <c r="A399" s="36">
        <v>394</v>
      </c>
      <c r="B399" s="50" t="s">
        <v>676</v>
      </c>
      <c r="C399" s="50" t="s">
        <v>387</v>
      </c>
      <c r="D399" s="36">
        <v>25</v>
      </c>
      <c r="E399" s="50" t="s">
        <v>11</v>
      </c>
      <c r="F399" s="36">
        <v>10</v>
      </c>
      <c r="G399" s="36">
        <v>0</v>
      </c>
      <c r="H399" s="36">
        <v>8.1</v>
      </c>
      <c r="I399" s="36">
        <v>0.9</v>
      </c>
      <c r="J399" s="36">
        <v>2.7</v>
      </c>
      <c r="K399" s="36">
        <v>0.33300000000000002</v>
      </c>
      <c r="L399" s="36">
        <v>0.6</v>
      </c>
      <c r="M399" s="36">
        <v>2.1</v>
      </c>
      <c r="N399" s="36">
        <v>0.28599999999999998</v>
      </c>
      <c r="O399" s="36">
        <v>0.3</v>
      </c>
      <c r="P399" s="36">
        <v>0.6</v>
      </c>
      <c r="Q399" s="36">
        <v>0.5</v>
      </c>
      <c r="R399" s="36">
        <v>0.44400000000000001</v>
      </c>
      <c r="S399" s="36">
        <v>0.2</v>
      </c>
      <c r="T399" s="36">
        <v>0.2</v>
      </c>
      <c r="U399" s="36">
        <v>1</v>
      </c>
      <c r="V399" s="36">
        <v>0.2</v>
      </c>
      <c r="W399" s="36">
        <v>0.5</v>
      </c>
      <c r="X399" s="36">
        <v>0.7</v>
      </c>
      <c r="Y399" s="36">
        <v>0.4</v>
      </c>
      <c r="Z399" s="36">
        <v>0.2</v>
      </c>
      <c r="AA399" s="36">
        <v>0.1</v>
      </c>
      <c r="AB399" s="36">
        <v>0.3</v>
      </c>
      <c r="AC399" s="36">
        <v>0.2</v>
      </c>
      <c r="AD399" s="36">
        <v>2.6</v>
      </c>
      <c r="AF399" t="str">
        <f t="shared" si="6"/>
        <v>Matt Ryan</v>
      </c>
    </row>
    <row r="400" spans="1:32" ht="12.75" x14ac:dyDescent="0.2">
      <c r="A400" s="36">
        <v>395</v>
      </c>
      <c r="B400" s="50" t="s">
        <v>326</v>
      </c>
      <c r="C400" s="50" t="s">
        <v>374</v>
      </c>
      <c r="D400" s="36">
        <v>26</v>
      </c>
      <c r="E400" s="50" t="s">
        <v>92</v>
      </c>
      <c r="F400" s="36">
        <v>36</v>
      </c>
      <c r="G400" s="36">
        <v>36</v>
      </c>
      <c r="H400" s="36">
        <v>34.1</v>
      </c>
      <c r="I400" s="36">
        <v>6.9</v>
      </c>
      <c r="J400" s="36">
        <v>11.1</v>
      </c>
      <c r="K400" s="36">
        <v>0.623</v>
      </c>
      <c r="L400" s="36">
        <v>0.5</v>
      </c>
      <c r="M400" s="36">
        <v>1.2</v>
      </c>
      <c r="N400" s="36">
        <v>0.41899999999999998</v>
      </c>
      <c r="O400" s="36">
        <v>6.4</v>
      </c>
      <c r="P400" s="36">
        <v>9.9</v>
      </c>
      <c r="Q400" s="36">
        <v>0.64700000000000002</v>
      </c>
      <c r="R400" s="36">
        <v>0.64500000000000002</v>
      </c>
      <c r="S400" s="36">
        <v>4.4000000000000004</v>
      </c>
      <c r="T400" s="36">
        <v>5.9</v>
      </c>
      <c r="U400" s="36">
        <v>0.749</v>
      </c>
      <c r="V400" s="36">
        <v>3</v>
      </c>
      <c r="W400" s="36">
        <v>9.4</v>
      </c>
      <c r="X400" s="36">
        <v>12.4</v>
      </c>
      <c r="Y400" s="36">
        <v>6.7</v>
      </c>
      <c r="Z400" s="36">
        <v>0.8</v>
      </c>
      <c r="AA400" s="36">
        <v>0.5</v>
      </c>
      <c r="AB400" s="36">
        <v>2.5</v>
      </c>
      <c r="AC400" s="36">
        <v>3.7</v>
      </c>
      <c r="AD400" s="36">
        <v>18.7</v>
      </c>
      <c r="AF400" t="str">
        <f t="shared" si="6"/>
        <v>Domantas Sabonis</v>
      </c>
    </row>
    <row r="401" spans="1:32" ht="12.75" x14ac:dyDescent="0.2">
      <c r="A401" s="36">
        <v>396</v>
      </c>
      <c r="B401" s="50" t="s">
        <v>677</v>
      </c>
      <c r="C401" s="50" t="s">
        <v>374</v>
      </c>
      <c r="D401" s="36">
        <v>28</v>
      </c>
      <c r="E401" s="50" t="s">
        <v>64</v>
      </c>
      <c r="F401" s="36">
        <v>21</v>
      </c>
      <c r="G401" s="36">
        <v>4</v>
      </c>
      <c r="H401" s="36">
        <v>11</v>
      </c>
      <c r="I401" s="36">
        <v>1.3</v>
      </c>
      <c r="J401" s="36">
        <v>3.7</v>
      </c>
      <c r="K401" s="36">
        <v>0.35899999999999999</v>
      </c>
      <c r="L401" s="36">
        <v>0.6</v>
      </c>
      <c r="M401" s="36">
        <v>1.7</v>
      </c>
      <c r="N401" s="36">
        <v>0.34300000000000003</v>
      </c>
      <c r="O401" s="36">
        <v>0.8</v>
      </c>
      <c r="P401" s="36">
        <v>2</v>
      </c>
      <c r="Q401" s="36">
        <v>0.372</v>
      </c>
      <c r="R401" s="36">
        <v>0.436</v>
      </c>
      <c r="S401" s="36">
        <v>0.6</v>
      </c>
      <c r="T401" s="36">
        <v>0.7</v>
      </c>
      <c r="U401" s="36">
        <v>0.85699999999999998</v>
      </c>
      <c r="V401" s="36">
        <v>0.8</v>
      </c>
      <c r="W401" s="36">
        <v>2</v>
      </c>
      <c r="X401" s="36">
        <v>2.7</v>
      </c>
      <c r="Y401" s="36">
        <v>1</v>
      </c>
      <c r="Z401" s="36">
        <v>0.1</v>
      </c>
      <c r="AA401" s="36">
        <v>0.1</v>
      </c>
      <c r="AB401" s="36">
        <v>0.6</v>
      </c>
      <c r="AC401" s="36">
        <v>1.3</v>
      </c>
      <c r="AD401" s="36">
        <v>3.8</v>
      </c>
      <c r="AF401" t="str">
        <f t="shared" si="6"/>
        <v>Dario Šarić</v>
      </c>
    </row>
    <row r="402" spans="1:32" ht="12.75" x14ac:dyDescent="0.2">
      <c r="A402" s="36">
        <v>397</v>
      </c>
      <c r="B402" s="50" t="s">
        <v>763</v>
      </c>
      <c r="C402" s="50" t="s">
        <v>387</v>
      </c>
      <c r="D402" s="36">
        <v>24</v>
      </c>
      <c r="E402" s="50" t="s">
        <v>93</v>
      </c>
      <c r="F402" s="36">
        <v>2</v>
      </c>
      <c r="G402" s="36">
        <v>0</v>
      </c>
      <c r="H402" s="36">
        <v>3</v>
      </c>
      <c r="I402" s="36">
        <v>0.5</v>
      </c>
      <c r="J402" s="36">
        <v>1</v>
      </c>
      <c r="K402" s="36">
        <v>0.5</v>
      </c>
      <c r="L402" s="36">
        <v>0.5</v>
      </c>
      <c r="M402" s="36">
        <v>0.5</v>
      </c>
      <c r="N402" s="36">
        <v>1</v>
      </c>
      <c r="O402" s="36">
        <v>0</v>
      </c>
      <c r="P402" s="36">
        <v>0.5</v>
      </c>
      <c r="Q402" s="36">
        <v>0</v>
      </c>
      <c r="R402" s="36">
        <v>0.75</v>
      </c>
      <c r="S402" s="36">
        <v>0</v>
      </c>
      <c r="T402" s="36">
        <v>0</v>
      </c>
      <c r="U402" s="36"/>
      <c r="V402" s="36">
        <v>0</v>
      </c>
      <c r="W402" s="36">
        <v>0</v>
      </c>
      <c r="X402" s="36">
        <v>0</v>
      </c>
      <c r="Y402" s="36">
        <v>0.5</v>
      </c>
      <c r="Z402" s="36">
        <v>0.5</v>
      </c>
      <c r="AA402" s="36">
        <v>0</v>
      </c>
      <c r="AB402" s="36">
        <v>0</v>
      </c>
      <c r="AC402" s="36">
        <v>0.5</v>
      </c>
      <c r="AD402" s="36">
        <v>1.5</v>
      </c>
      <c r="AF402" t="str">
        <f t="shared" si="6"/>
        <v>Jordan Schakel</v>
      </c>
    </row>
    <row r="403" spans="1:32" ht="12.75" x14ac:dyDescent="0.2">
      <c r="A403" s="36">
        <v>398</v>
      </c>
      <c r="B403" s="50" t="s">
        <v>764</v>
      </c>
      <c r="C403" s="50" t="s">
        <v>374</v>
      </c>
      <c r="D403" s="36">
        <v>25</v>
      </c>
      <c r="E403" s="50" t="s">
        <v>9</v>
      </c>
      <c r="F403" s="36">
        <v>24</v>
      </c>
      <c r="G403" s="36">
        <v>0</v>
      </c>
      <c r="H403" s="36">
        <v>13.1</v>
      </c>
      <c r="I403" s="36">
        <v>1.7</v>
      </c>
      <c r="J403" s="36">
        <v>3.7</v>
      </c>
      <c r="K403" s="36">
        <v>0.46600000000000003</v>
      </c>
      <c r="L403" s="36">
        <v>0.8</v>
      </c>
      <c r="M403" s="36">
        <v>2.2000000000000002</v>
      </c>
      <c r="N403" s="36">
        <v>0.34</v>
      </c>
      <c r="O403" s="36">
        <v>1</v>
      </c>
      <c r="P403" s="36">
        <v>1.5</v>
      </c>
      <c r="Q403" s="36">
        <v>0.65700000000000003</v>
      </c>
      <c r="R403" s="36">
        <v>0.56799999999999995</v>
      </c>
      <c r="S403" s="36">
        <v>0.6</v>
      </c>
      <c r="T403" s="36">
        <v>0.7</v>
      </c>
      <c r="U403" s="36">
        <v>0.88200000000000001</v>
      </c>
      <c r="V403" s="36">
        <v>0.8</v>
      </c>
      <c r="W403" s="36">
        <v>1.3</v>
      </c>
      <c r="X403" s="36">
        <v>2</v>
      </c>
      <c r="Y403" s="36">
        <v>0.8</v>
      </c>
      <c r="Z403" s="36">
        <v>0.3</v>
      </c>
      <c r="AA403" s="36">
        <v>0.1</v>
      </c>
      <c r="AB403" s="36">
        <v>0.2</v>
      </c>
      <c r="AC403" s="36">
        <v>2</v>
      </c>
      <c r="AD403" s="36">
        <v>4.8</v>
      </c>
      <c r="AF403" t="str">
        <f t="shared" si="6"/>
        <v>Admiral Schofield</v>
      </c>
    </row>
    <row r="404" spans="1:32" ht="12.75" x14ac:dyDescent="0.2">
      <c r="A404" s="36">
        <v>399</v>
      </c>
      <c r="B404" s="50" t="s">
        <v>1622</v>
      </c>
      <c r="C404" s="50" t="s">
        <v>383</v>
      </c>
      <c r="D404" s="36">
        <v>29</v>
      </c>
      <c r="E404" s="50" t="s">
        <v>12</v>
      </c>
      <c r="F404" s="36">
        <v>24</v>
      </c>
      <c r="G404" s="36">
        <v>21</v>
      </c>
      <c r="H404" s="36">
        <v>28.4</v>
      </c>
      <c r="I404" s="36">
        <v>3.9</v>
      </c>
      <c r="J404" s="36">
        <v>8.8000000000000007</v>
      </c>
      <c r="K404" s="36">
        <v>0.443</v>
      </c>
      <c r="L404" s="36">
        <v>1.2</v>
      </c>
      <c r="M404" s="36">
        <v>3.3</v>
      </c>
      <c r="N404" s="36">
        <v>0.35899999999999999</v>
      </c>
      <c r="O404" s="36">
        <v>2.8</v>
      </c>
      <c r="P404" s="36">
        <v>5.6</v>
      </c>
      <c r="Q404" s="36">
        <v>0.49299999999999999</v>
      </c>
      <c r="R404" s="36">
        <v>0.50900000000000001</v>
      </c>
      <c r="S404" s="36">
        <v>2.7</v>
      </c>
      <c r="T404" s="36">
        <v>3</v>
      </c>
      <c r="U404" s="36">
        <v>0.88900000000000001</v>
      </c>
      <c r="V404" s="36">
        <v>0.2</v>
      </c>
      <c r="W404" s="36">
        <v>2</v>
      </c>
      <c r="X404" s="36">
        <v>2.2000000000000002</v>
      </c>
      <c r="Y404" s="36">
        <v>3.8</v>
      </c>
      <c r="Z404" s="36">
        <v>0.7</v>
      </c>
      <c r="AA404" s="36">
        <v>0</v>
      </c>
      <c r="AB404" s="36">
        <v>1.7</v>
      </c>
      <c r="AC404" s="36">
        <v>2.1</v>
      </c>
      <c r="AD404" s="36">
        <v>11.7</v>
      </c>
      <c r="AF404" t="str">
        <f t="shared" si="6"/>
        <v>Dennis Schroder</v>
      </c>
    </row>
    <row r="405" spans="1:32" ht="12.75" x14ac:dyDescent="0.2">
      <c r="A405" s="36">
        <v>400</v>
      </c>
      <c r="B405" s="50" t="s">
        <v>765</v>
      </c>
      <c r="C405" s="50" t="s">
        <v>378</v>
      </c>
      <c r="D405" s="36">
        <v>22</v>
      </c>
      <c r="E405" s="50" t="s">
        <v>91</v>
      </c>
      <c r="F405" s="36">
        <v>2</v>
      </c>
      <c r="G405" s="36">
        <v>0</v>
      </c>
      <c r="H405" s="36">
        <v>1.5</v>
      </c>
      <c r="I405" s="36">
        <v>0</v>
      </c>
      <c r="J405" s="36">
        <v>0</v>
      </c>
      <c r="K405" s="36"/>
      <c r="L405" s="36">
        <v>0</v>
      </c>
      <c r="M405" s="36">
        <v>0</v>
      </c>
      <c r="N405" s="36"/>
      <c r="O405" s="36">
        <v>0</v>
      </c>
      <c r="P405" s="36">
        <v>0</v>
      </c>
      <c r="Q405" s="36"/>
      <c r="R405" s="36"/>
      <c r="S405" s="36">
        <v>0</v>
      </c>
      <c r="T405" s="36">
        <v>0</v>
      </c>
      <c r="U405" s="36"/>
      <c r="V405" s="36">
        <v>0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36">
        <v>0</v>
      </c>
      <c r="AD405" s="36">
        <v>0</v>
      </c>
      <c r="AF405" t="str">
        <f t="shared" si="6"/>
        <v>Dereon Seabron</v>
      </c>
    </row>
    <row r="406" spans="1:32" ht="12.75" x14ac:dyDescent="0.2">
      <c r="A406" s="36">
        <v>401</v>
      </c>
      <c r="B406" s="50" t="s">
        <v>678</v>
      </c>
      <c r="C406" s="50" t="s">
        <v>376</v>
      </c>
      <c r="D406" s="36">
        <v>20</v>
      </c>
      <c r="E406" s="50" t="s">
        <v>94</v>
      </c>
      <c r="F406" s="36">
        <v>34</v>
      </c>
      <c r="G406" s="36">
        <v>31</v>
      </c>
      <c r="H406" s="36">
        <v>26.2</v>
      </c>
      <c r="I406" s="36">
        <v>5.5</v>
      </c>
      <c r="J406" s="36">
        <v>10</v>
      </c>
      <c r="K406" s="36">
        <v>0.55100000000000005</v>
      </c>
      <c r="L406" s="36">
        <v>0.1</v>
      </c>
      <c r="M406" s="36">
        <v>0.7</v>
      </c>
      <c r="N406" s="36">
        <v>0.2</v>
      </c>
      <c r="O406" s="36">
        <v>5.4</v>
      </c>
      <c r="P406" s="36">
        <v>9.3000000000000007</v>
      </c>
      <c r="Q406" s="36">
        <v>0.57899999999999996</v>
      </c>
      <c r="R406" s="36">
        <v>0.55900000000000005</v>
      </c>
      <c r="S406" s="36">
        <v>3.1</v>
      </c>
      <c r="T406" s="36">
        <v>3.9</v>
      </c>
      <c r="U406" s="36">
        <v>0.79700000000000004</v>
      </c>
      <c r="V406" s="36">
        <v>3.2</v>
      </c>
      <c r="W406" s="36">
        <v>5.3</v>
      </c>
      <c r="X406" s="36">
        <v>8.5</v>
      </c>
      <c r="Y406" s="36">
        <v>2.6</v>
      </c>
      <c r="Z406" s="36">
        <v>0.7</v>
      </c>
      <c r="AA406" s="36">
        <v>0.9</v>
      </c>
      <c r="AB406" s="36">
        <v>2</v>
      </c>
      <c r="AC406" s="36">
        <v>3.3</v>
      </c>
      <c r="AD406" s="36">
        <v>14.3</v>
      </c>
      <c r="AF406" t="str">
        <f t="shared" si="6"/>
        <v>Alperen Sengun</v>
      </c>
    </row>
    <row r="407" spans="1:32" ht="12.75" x14ac:dyDescent="0.2">
      <c r="A407" s="36">
        <v>402</v>
      </c>
      <c r="B407" s="50" t="s">
        <v>679</v>
      </c>
      <c r="C407" s="50" t="s">
        <v>378</v>
      </c>
      <c r="D407" s="36">
        <v>24</v>
      </c>
      <c r="E407" s="50" t="s">
        <v>24</v>
      </c>
      <c r="F407" s="36">
        <v>32</v>
      </c>
      <c r="G407" s="36">
        <v>10</v>
      </c>
      <c r="H407" s="36">
        <v>24.1</v>
      </c>
      <c r="I407" s="36">
        <v>4.8</v>
      </c>
      <c r="J407" s="36">
        <v>9.8000000000000007</v>
      </c>
      <c r="K407" s="36">
        <v>0.48699999999999999</v>
      </c>
      <c r="L407" s="36">
        <v>1</v>
      </c>
      <c r="M407" s="36">
        <v>2.6</v>
      </c>
      <c r="N407" s="36">
        <v>0.38600000000000001</v>
      </c>
      <c r="O407" s="36">
        <v>3.8</v>
      </c>
      <c r="P407" s="36">
        <v>7.2</v>
      </c>
      <c r="Q407" s="36">
        <v>0.52400000000000002</v>
      </c>
      <c r="R407" s="36">
        <v>0.53800000000000003</v>
      </c>
      <c r="S407" s="36">
        <v>3.6</v>
      </c>
      <c r="T407" s="36">
        <v>4.2</v>
      </c>
      <c r="U407" s="36">
        <v>0.84399999999999997</v>
      </c>
      <c r="V407" s="36">
        <v>0.8</v>
      </c>
      <c r="W407" s="36">
        <v>1.4</v>
      </c>
      <c r="X407" s="36">
        <v>2.2000000000000002</v>
      </c>
      <c r="Y407" s="36">
        <v>2.9</v>
      </c>
      <c r="Z407" s="36">
        <v>0.6</v>
      </c>
      <c r="AA407" s="36">
        <v>0.1</v>
      </c>
      <c r="AB407" s="36">
        <v>1.7</v>
      </c>
      <c r="AC407" s="36">
        <v>2.4</v>
      </c>
      <c r="AD407" s="36">
        <v>14.1</v>
      </c>
      <c r="AF407" t="str">
        <f t="shared" si="6"/>
        <v>Collin Sexton</v>
      </c>
    </row>
    <row r="408" spans="1:32" ht="12.75" x14ac:dyDescent="0.2">
      <c r="A408" s="36">
        <v>403</v>
      </c>
      <c r="B408" s="50" t="s">
        <v>680</v>
      </c>
      <c r="C408" s="50" t="s">
        <v>378</v>
      </c>
      <c r="D408" s="36">
        <v>25</v>
      </c>
      <c r="E408" s="50" t="s">
        <v>64</v>
      </c>
      <c r="F408" s="36">
        <v>27</v>
      </c>
      <c r="G408" s="36">
        <v>4</v>
      </c>
      <c r="H408" s="36">
        <v>20.399999999999999</v>
      </c>
      <c r="I408" s="36">
        <v>3</v>
      </c>
      <c r="J408" s="36">
        <v>7.8</v>
      </c>
      <c r="K408" s="36">
        <v>0.39</v>
      </c>
      <c r="L408" s="36">
        <v>2.1</v>
      </c>
      <c r="M408" s="36">
        <v>5.4</v>
      </c>
      <c r="N408" s="36">
        <v>0.38400000000000001</v>
      </c>
      <c r="O408" s="36">
        <v>1</v>
      </c>
      <c r="P408" s="36">
        <v>2.4</v>
      </c>
      <c r="Q408" s="36">
        <v>0.40600000000000003</v>
      </c>
      <c r="R408" s="36">
        <v>0.52400000000000002</v>
      </c>
      <c r="S408" s="36">
        <v>1.3</v>
      </c>
      <c r="T408" s="36">
        <v>1.4</v>
      </c>
      <c r="U408" s="36">
        <v>0.92100000000000004</v>
      </c>
      <c r="V408" s="36">
        <v>0.3</v>
      </c>
      <c r="W408" s="36">
        <v>1.3</v>
      </c>
      <c r="X408" s="36">
        <v>1.6</v>
      </c>
      <c r="Y408" s="36">
        <v>2</v>
      </c>
      <c r="Z408" s="36">
        <v>0.6</v>
      </c>
      <c r="AA408" s="36">
        <v>0.2</v>
      </c>
      <c r="AB408" s="36">
        <v>0.9</v>
      </c>
      <c r="AC408" s="36">
        <v>1.5</v>
      </c>
      <c r="AD408" s="36">
        <v>9.4</v>
      </c>
      <c r="AF408" t="str">
        <f t="shared" si="6"/>
        <v>Landry Shamet</v>
      </c>
    </row>
    <row r="409" spans="1:32" ht="12.75" x14ac:dyDescent="0.2">
      <c r="A409" s="36">
        <v>404</v>
      </c>
      <c r="B409" s="50" t="s">
        <v>681</v>
      </c>
      <c r="C409" s="50" t="s">
        <v>376</v>
      </c>
      <c r="D409" s="36">
        <v>21</v>
      </c>
      <c r="E409" s="50" t="s">
        <v>441</v>
      </c>
      <c r="F409" s="36">
        <v>20</v>
      </c>
      <c r="G409" s="36">
        <v>1</v>
      </c>
      <c r="H409" s="36">
        <v>8.9</v>
      </c>
      <c r="I409" s="36">
        <v>1.5</v>
      </c>
      <c r="J409" s="36">
        <v>2.9</v>
      </c>
      <c r="K409" s="36">
        <v>0.52600000000000002</v>
      </c>
      <c r="L409" s="36">
        <v>0.2</v>
      </c>
      <c r="M409" s="36">
        <v>0.3</v>
      </c>
      <c r="N409" s="36">
        <v>0.8</v>
      </c>
      <c r="O409" s="36">
        <v>1.3</v>
      </c>
      <c r="P409" s="36">
        <v>2.6</v>
      </c>
      <c r="Q409" s="36">
        <v>0.5</v>
      </c>
      <c r="R409" s="36">
        <v>0.56100000000000005</v>
      </c>
      <c r="S409" s="36">
        <v>0.7</v>
      </c>
      <c r="T409" s="36">
        <v>1</v>
      </c>
      <c r="U409" s="36">
        <v>0.68400000000000005</v>
      </c>
      <c r="V409" s="36">
        <v>1.3</v>
      </c>
      <c r="W409" s="36">
        <v>1.9</v>
      </c>
      <c r="X409" s="36">
        <v>3.2</v>
      </c>
      <c r="Y409" s="36">
        <v>0.7</v>
      </c>
      <c r="Z409" s="36">
        <v>0.2</v>
      </c>
      <c r="AA409" s="36">
        <v>0.5</v>
      </c>
      <c r="AB409" s="36">
        <v>0.8</v>
      </c>
      <c r="AC409" s="36">
        <v>1.7</v>
      </c>
      <c r="AD409" s="36">
        <v>3.9</v>
      </c>
      <c r="AF409" t="str">
        <f t="shared" si="6"/>
        <v>Day'Ron Sharpe</v>
      </c>
    </row>
    <row r="410" spans="1:32" ht="12.75" x14ac:dyDescent="0.2">
      <c r="A410" s="36">
        <v>405</v>
      </c>
      <c r="B410" s="50" t="s">
        <v>682</v>
      </c>
      <c r="C410" s="50" t="s">
        <v>378</v>
      </c>
      <c r="D410" s="36">
        <v>19</v>
      </c>
      <c r="E410" s="50" t="s">
        <v>88</v>
      </c>
      <c r="F410" s="36">
        <v>36</v>
      </c>
      <c r="G410" s="36">
        <v>5</v>
      </c>
      <c r="H410" s="36">
        <v>19.7</v>
      </c>
      <c r="I410" s="36">
        <v>3.2</v>
      </c>
      <c r="J410" s="36">
        <v>6.8</v>
      </c>
      <c r="K410" s="36">
        <v>0.47699999999999998</v>
      </c>
      <c r="L410" s="36">
        <v>0.9</v>
      </c>
      <c r="M410" s="36">
        <v>2.5</v>
      </c>
      <c r="N410" s="36">
        <v>0.34799999999999998</v>
      </c>
      <c r="O410" s="36">
        <v>2.4</v>
      </c>
      <c r="P410" s="36">
        <v>4.3</v>
      </c>
      <c r="Q410" s="36">
        <v>0.55200000000000005</v>
      </c>
      <c r="R410" s="36">
        <v>0.54100000000000004</v>
      </c>
      <c r="S410" s="36">
        <v>0.6</v>
      </c>
      <c r="T410" s="36">
        <v>0.9</v>
      </c>
      <c r="U410" s="36">
        <v>0.625</v>
      </c>
      <c r="V410" s="36">
        <v>0.8</v>
      </c>
      <c r="W410" s="36">
        <v>1.7</v>
      </c>
      <c r="X410" s="36">
        <v>2.5</v>
      </c>
      <c r="Y410" s="36">
        <v>0.4</v>
      </c>
      <c r="Z410" s="36">
        <v>0.4</v>
      </c>
      <c r="AA410" s="36">
        <v>0.2</v>
      </c>
      <c r="AB410" s="36">
        <v>0.6</v>
      </c>
      <c r="AC410" s="36">
        <v>1.6</v>
      </c>
      <c r="AD410" s="36">
        <v>7.9</v>
      </c>
      <c r="AF410" t="str">
        <f t="shared" si="6"/>
        <v>Shaedon Sharpe</v>
      </c>
    </row>
    <row r="411" spans="1:32" ht="12.75" x14ac:dyDescent="0.2">
      <c r="A411" s="36">
        <v>406</v>
      </c>
      <c r="B411" s="50" t="s">
        <v>683</v>
      </c>
      <c r="C411" s="50" t="s">
        <v>376</v>
      </c>
      <c r="D411" s="36">
        <v>28</v>
      </c>
      <c r="E411" s="50" t="s">
        <v>95</v>
      </c>
      <c r="F411" s="36">
        <v>28</v>
      </c>
      <c r="G411" s="36">
        <v>28</v>
      </c>
      <c r="H411" s="36">
        <v>37.200000000000003</v>
      </c>
      <c r="I411" s="36">
        <v>9.1</v>
      </c>
      <c r="J411" s="36">
        <v>19</v>
      </c>
      <c r="K411" s="36">
        <v>0.47699999999999998</v>
      </c>
      <c r="L411" s="36">
        <v>1.4</v>
      </c>
      <c r="M411" s="36">
        <v>4</v>
      </c>
      <c r="N411" s="36">
        <v>0.33600000000000002</v>
      </c>
      <c r="O411" s="36">
        <v>7.7</v>
      </c>
      <c r="P411" s="36">
        <v>15</v>
      </c>
      <c r="Q411" s="36">
        <v>0.51400000000000001</v>
      </c>
      <c r="R411" s="36">
        <v>0.51200000000000001</v>
      </c>
      <c r="S411" s="36">
        <v>6.4</v>
      </c>
      <c r="T411" s="36">
        <v>8.3000000000000007</v>
      </c>
      <c r="U411" s="36">
        <v>0.77900000000000003</v>
      </c>
      <c r="V411" s="36">
        <v>1.9</v>
      </c>
      <c r="W411" s="36">
        <v>6.4</v>
      </c>
      <c r="X411" s="36">
        <v>8.3000000000000007</v>
      </c>
      <c r="Y411" s="36">
        <v>6.6</v>
      </c>
      <c r="Z411" s="36">
        <v>0.9</v>
      </c>
      <c r="AA411" s="36">
        <v>0.5</v>
      </c>
      <c r="AB411" s="36">
        <v>2.4</v>
      </c>
      <c r="AC411" s="36">
        <v>3.4</v>
      </c>
      <c r="AD411" s="36">
        <v>25.9</v>
      </c>
      <c r="AF411" t="str">
        <f t="shared" si="6"/>
        <v>Pascal Siakam</v>
      </c>
    </row>
    <row r="412" spans="1:32" ht="12.75" x14ac:dyDescent="0.2">
      <c r="A412" s="36">
        <v>407</v>
      </c>
      <c r="B412" s="50" t="s">
        <v>16</v>
      </c>
      <c r="C412" s="50" t="s">
        <v>383</v>
      </c>
      <c r="D412" s="36">
        <v>26</v>
      </c>
      <c r="E412" s="50" t="s">
        <v>441</v>
      </c>
      <c r="F412" s="36">
        <v>28</v>
      </c>
      <c r="G412" s="36">
        <v>23</v>
      </c>
      <c r="H412" s="36">
        <v>26.9</v>
      </c>
      <c r="I412" s="36">
        <v>3.6</v>
      </c>
      <c r="J412" s="36">
        <v>6</v>
      </c>
      <c r="K412" s="36">
        <v>0.59799999999999998</v>
      </c>
      <c r="L412" s="36">
        <v>0</v>
      </c>
      <c r="M412" s="36">
        <v>0</v>
      </c>
      <c r="N412" s="36">
        <v>0</v>
      </c>
      <c r="O412" s="36">
        <v>3.6</v>
      </c>
      <c r="P412" s="36">
        <v>6</v>
      </c>
      <c r="Q412" s="36">
        <v>0.60099999999999998</v>
      </c>
      <c r="R412" s="36">
        <v>0.59799999999999998</v>
      </c>
      <c r="S412" s="36">
        <v>0.7</v>
      </c>
      <c r="T412" s="36">
        <v>1.6</v>
      </c>
      <c r="U412" s="36">
        <v>0.41299999999999998</v>
      </c>
      <c r="V412" s="36">
        <v>1</v>
      </c>
      <c r="W412" s="36">
        <v>5.6</v>
      </c>
      <c r="X412" s="36">
        <v>6.7</v>
      </c>
      <c r="Y412" s="36">
        <v>5.8</v>
      </c>
      <c r="Z412" s="36">
        <v>1.4</v>
      </c>
      <c r="AA412" s="36">
        <v>0.5</v>
      </c>
      <c r="AB412" s="36">
        <v>2.2000000000000002</v>
      </c>
      <c r="AC412" s="36">
        <v>3.4</v>
      </c>
      <c r="AD412" s="36">
        <v>7.9</v>
      </c>
      <c r="AF412" t="str">
        <f t="shared" si="6"/>
        <v>Ben Simmons</v>
      </c>
    </row>
    <row r="413" spans="1:32" ht="12.75" x14ac:dyDescent="0.2">
      <c r="A413" s="36">
        <v>408</v>
      </c>
      <c r="B413" s="50" t="s">
        <v>684</v>
      </c>
      <c r="C413" s="50" t="s">
        <v>376</v>
      </c>
      <c r="D413" s="36">
        <v>23</v>
      </c>
      <c r="E413" s="50" t="s">
        <v>23</v>
      </c>
      <c r="F413" s="36">
        <v>1</v>
      </c>
      <c r="G413" s="36">
        <v>0</v>
      </c>
      <c r="H413" s="36">
        <v>2</v>
      </c>
      <c r="I413" s="36">
        <v>0</v>
      </c>
      <c r="J413" s="36">
        <v>1</v>
      </c>
      <c r="K413" s="36">
        <v>0</v>
      </c>
      <c r="L413" s="36">
        <v>0</v>
      </c>
      <c r="M413" s="36">
        <v>1</v>
      </c>
      <c r="N413" s="36">
        <v>0</v>
      </c>
      <c r="O413" s="36">
        <v>0</v>
      </c>
      <c r="P413" s="36">
        <v>0</v>
      </c>
      <c r="Q413" s="36"/>
      <c r="R413" s="36">
        <v>0</v>
      </c>
      <c r="S413" s="36">
        <v>0</v>
      </c>
      <c r="T413" s="36">
        <v>0</v>
      </c>
      <c r="U413" s="36"/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F413" t="str">
        <f t="shared" si="6"/>
        <v>Marko Simonovic</v>
      </c>
    </row>
    <row r="414" spans="1:32" ht="12.75" x14ac:dyDescent="0.2">
      <c r="A414" s="36">
        <v>409</v>
      </c>
      <c r="B414" s="50" t="s">
        <v>685</v>
      </c>
      <c r="C414" s="50" t="s">
        <v>378</v>
      </c>
      <c r="D414" s="36">
        <v>23</v>
      </c>
      <c r="E414" s="50" t="s">
        <v>88</v>
      </c>
      <c r="F414" s="36">
        <v>35</v>
      </c>
      <c r="G414" s="36">
        <v>35</v>
      </c>
      <c r="H414" s="36">
        <v>35.700000000000003</v>
      </c>
      <c r="I414" s="36">
        <v>8</v>
      </c>
      <c r="J414" s="36">
        <v>18</v>
      </c>
      <c r="K414" s="36">
        <v>0.443</v>
      </c>
      <c r="L414" s="36">
        <v>3.8</v>
      </c>
      <c r="M414" s="36">
        <v>10</v>
      </c>
      <c r="N414" s="36">
        <v>0.38</v>
      </c>
      <c r="O414" s="36">
        <v>4.2</v>
      </c>
      <c r="P414" s="36">
        <v>8</v>
      </c>
      <c r="Q414" s="36">
        <v>0.52100000000000002</v>
      </c>
      <c r="R414" s="36">
        <v>0.54800000000000004</v>
      </c>
      <c r="S414" s="36">
        <v>2.7</v>
      </c>
      <c r="T414" s="36">
        <v>3</v>
      </c>
      <c r="U414" s="36">
        <v>0.89500000000000002</v>
      </c>
      <c r="V414" s="36">
        <v>0.3</v>
      </c>
      <c r="W414" s="36">
        <v>2.7</v>
      </c>
      <c r="X414" s="36">
        <v>3</v>
      </c>
      <c r="Y414" s="36">
        <v>4</v>
      </c>
      <c r="Z414" s="36">
        <v>0.8</v>
      </c>
      <c r="AA414" s="36">
        <v>0.2</v>
      </c>
      <c r="AB414" s="36">
        <v>2.2000000000000002</v>
      </c>
      <c r="AC414" s="36">
        <v>2.5</v>
      </c>
      <c r="AD414" s="36">
        <v>22.4</v>
      </c>
      <c r="AF414" t="str">
        <f t="shared" si="6"/>
        <v>Anfernee Simons</v>
      </c>
    </row>
    <row r="415" spans="1:32" ht="12.75" x14ac:dyDescent="0.2">
      <c r="A415" s="36">
        <v>410</v>
      </c>
      <c r="B415" s="50" t="s">
        <v>686</v>
      </c>
      <c r="C415" s="50" t="s">
        <v>376</v>
      </c>
      <c r="D415" s="36">
        <v>24</v>
      </c>
      <c r="E415" s="50" t="s">
        <v>70</v>
      </c>
      <c r="F415" s="36">
        <v>31</v>
      </c>
      <c r="G415" s="36">
        <v>2</v>
      </c>
      <c r="H415" s="36">
        <v>12.6</v>
      </c>
      <c r="I415" s="36">
        <v>1.7</v>
      </c>
      <c r="J415" s="36">
        <v>2.2000000000000002</v>
      </c>
      <c r="K415" s="36">
        <v>0.77900000000000003</v>
      </c>
      <c r="L415" s="36">
        <v>0</v>
      </c>
      <c r="M415" s="36">
        <v>0</v>
      </c>
      <c r="N415" s="36"/>
      <c r="O415" s="36">
        <v>1.7</v>
      </c>
      <c r="P415" s="36">
        <v>2.2000000000000002</v>
      </c>
      <c r="Q415" s="36">
        <v>0.77900000000000003</v>
      </c>
      <c r="R415" s="36">
        <v>0.77900000000000003</v>
      </c>
      <c r="S415" s="36">
        <v>0.3</v>
      </c>
      <c r="T415" s="36">
        <v>0.3</v>
      </c>
      <c r="U415" s="36">
        <v>0.8</v>
      </c>
      <c r="V415" s="36">
        <v>1.8</v>
      </c>
      <c r="W415" s="36">
        <v>2.5</v>
      </c>
      <c r="X415" s="36">
        <v>4.3</v>
      </c>
      <c r="Y415" s="36">
        <v>0.4</v>
      </c>
      <c r="Z415" s="36">
        <v>0.2</v>
      </c>
      <c r="AA415" s="36">
        <v>0.6</v>
      </c>
      <c r="AB415" s="36">
        <v>0.4</v>
      </c>
      <c r="AC415" s="36">
        <v>1.6</v>
      </c>
      <c r="AD415" s="36">
        <v>3.7</v>
      </c>
      <c r="AF415" t="str">
        <f t="shared" si="6"/>
        <v>Jericho Sims</v>
      </c>
    </row>
    <row r="416" spans="1:32" ht="12.75" x14ac:dyDescent="0.2">
      <c r="A416" s="36">
        <v>411</v>
      </c>
      <c r="B416" s="50" t="s">
        <v>36</v>
      </c>
      <c r="C416" s="50" t="s">
        <v>383</v>
      </c>
      <c r="D416" s="36">
        <v>28</v>
      </c>
      <c r="E416" s="50" t="s">
        <v>33</v>
      </c>
      <c r="F416" s="36">
        <v>34</v>
      </c>
      <c r="G416" s="36">
        <v>34</v>
      </c>
      <c r="H416" s="36">
        <v>32.9</v>
      </c>
      <c r="I416" s="36">
        <v>4</v>
      </c>
      <c r="J416" s="36">
        <v>9.5</v>
      </c>
      <c r="K416" s="36">
        <v>0.42399999999999999</v>
      </c>
      <c r="L416" s="36">
        <v>1.7</v>
      </c>
      <c r="M416" s="36">
        <v>5.2</v>
      </c>
      <c r="N416" s="36">
        <v>0.33300000000000002</v>
      </c>
      <c r="O416" s="36">
        <v>2.2999999999999998</v>
      </c>
      <c r="P416" s="36">
        <v>4.3</v>
      </c>
      <c r="Q416" s="36">
        <v>0.53400000000000003</v>
      </c>
      <c r="R416" s="36">
        <v>0.51500000000000001</v>
      </c>
      <c r="S416" s="36">
        <v>1.3</v>
      </c>
      <c r="T416" s="36">
        <v>1.7</v>
      </c>
      <c r="U416" s="36">
        <v>0.76300000000000001</v>
      </c>
      <c r="V416" s="36">
        <v>0.7</v>
      </c>
      <c r="W416" s="36">
        <v>2.7</v>
      </c>
      <c r="X416" s="36">
        <v>3.4</v>
      </c>
      <c r="Y416" s="36">
        <v>7.4</v>
      </c>
      <c r="Z416" s="36">
        <v>1.3</v>
      </c>
      <c r="AA416" s="36">
        <v>0.4</v>
      </c>
      <c r="AB416" s="36">
        <v>2.2000000000000002</v>
      </c>
      <c r="AC416" s="36">
        <v>2.8</v>
      </c>
      <c r="AD416" s="36">
        <v>11.1</v>
      </c>
      <c r="AF416" t="str">
        <f t="shared" si="6"/>
        <v>Marcus Smart</v>
      </c>
    </row>
    <row r="417" spans="1:32" ht="12.75" x14ac:dyDescent="0.2">
      <c r="A417" s="36">
        <v>412</v>
      </c>
      <c r="B417" s="50" t="s">
        <v>687</v>
      </c>
      <c r="C417" s="50" t="s">
        <v>383</v>
      </c>
      <c r="D417" s="36">
        <v>25</v>
      </c>
      <c r="E417" s="50" t="s">
        <v>418</v>
      </c>
      <c r="F417" s="36">
        <v>17</v>
      </c>
      <c r="G417" s="36">
        <v>11</v>
      </c>
      <c r="H417" s="36">
        <v>27.1</v>
      </c>
      <c r="I417" s="36">
        <v>4</v>
      </c>
      <c r="J417" s="36">
        <v>8.9</v>
      </c>
      <c r="K417" s="36">
        <v>0.44700000000000001</v>
      </c>
      <c r="L417" s="36">
        <v>0.6</v>
      </c>
      <c r="M417" s="36">
        <v>2</v>
      </c>
      <c r="N417" s="36">
        <v>0.32400000000000001</v>
      </c>
      <c r="O417" s="36">
        <v>3.4</v>
      </c>
      <c r="P417" s="36">
        <v>6.9</v>
      </c>
      <c r="Q417" s="36">
        <v>0.48299999999999998</v>
      </c>
      <c r="R417" s="36">
        <v>0.48399999999999999</v>
      </c>
      <c r="S417" s="36">
        <v>0.5</v>
      </c>
      <c r="T417" s="36">
        <v>0.9</v>
      </c>
      <c r="U417" s="36">
        <v>0.5</v>
      </c>
      <c r="V417" s="36">
        <v>0.6</v>
      </c>
      <c r="W417" s="36">
        <v>2.6</v>
      </c>
      <c r="X417" s="36">
        <v>3.2</v>
      </c>
      <c r="Y417" s="36">
        <v>5.2</v>
      </c>
      <c r="Z417" s="36">
        <v>1.8</v>
      </c>
      <c r="AA417" s="36">
        <v>0.6</v>
      </c>
      <c r="AB417" s="36">
        <v>1.5</v>
      </c>
      <c r="AC417" s="36">
        <v>2.2999999999999998</v>
      </c>
      <c r="AD417" s="36">
        <v>9.1</v>
      </c>
      <c r="AF417" t="str">
        <f t="shared" si="6"/>
        <v>Dennis Smith Jr.</v>
      </c>
    </row>
    <row r="418" spans="1:32" ht="12.75" x14ac:dyDescent="0.2">
      <c r="A418" s="36">
        <v>413</v>
      </c>
      <c r="B418" s="50" t="s">
        <v>688</v>
      </c>
      <c r="C418" s="50" t="s">
        <v>378</v>
      </c>
      <c r="D418" s="36">
        <v>25</v>
      </c>
      <c r="E418" s="50" t="s">
        <v>8</v>
      </c>
      <c r="F418" s="36">
        <v>5</v>
      </c>
      <c r="G418" s="36">
        <v>1</v>
      </c>
      <c r="H418" s="36">
        <v>13.4</v>
      </c>
      <c r="I418" s="36">
        <v>1</v>
      </c>
      <c r="J418" s="36">
        <v>2.8</v>
      </c>
      <c r="K418" s="36">
        <v>0.35699999999999998</v>
      </c>
      <c r="L418" s="36">
        <v>0.2</v>
      </c>
      <c r="M418" s="36">
        <v>1.2</v>
      </c>
      <c r="N418" s="36">
        <v>0.16700000000000001</v>
      </c>
      <c r="O418" s="36">
        <v>0.8</v>
      </c>
      <c r="P418" s="36">
        <v>1.6</v>
      </c>
      <c r="Q418" s="36">
        <v>0.5</v>
      </c>
      <c r="R418" s="36">
        <v>0.39300000000000002</v>
      </c>
      <c r="S418" s="36">
        <v>0</v>
      </c>
      <c r="T418" s="36">
        <v>0</v>
      </c>
      <c r="U418" s="36"/>
      <c r="V418" s="36">
        <v>0.2</v>
      </c>
      <c r="W418" s="36">
        <v>1.6</v>
      </c>
      <c r="X418" s="36">
        <v>1.8</v>
      </c>
      <c r="Y418" s="36">
        <v>1</v>
      </c>
      <c r="Z418" s="36">
        <v>0.8</v>
      </c>
      <c r="AA418" s="36">
        <v>0.6</v>
      </c>
      <c r="AB418" s="36">
        <v>0.2</v>
      </c>
      <c r="AC418" s="36">
        <v>2</v>
      </c>
      <c r="AD418" s="36">
        <v>2.2000000000000002</v>
      </c>
      <c r="AF418" t="str">
        <f t="shared" si="6"/>
        <v>Dru Smith</v>
      </c>
    </row>
    <row r="419" spans="1:32" ht="12.75" x14ac:dyDescent="0.2">
      <c r="A419" s="36">
        <v>414</v>
      </c>
      <c r="B419" s="50" t="s">
        <v>689</v>
      </c>
      <c r="C419" s="50" t="s">
        <v>383</v>
      </c>
      <c r="D419" s="36">
        <v>34</v>
      </c>
      <c r="E419" s="50" t="s">
        <v>25</v>
      </c>
      <c r="F419" s="36">
        <v>16</v>
      </c>
      <c r="G419" s="36">
        <v>0</v>
      </c>
      <c r="H419" s="36">
        <v>9.1</v>
      </c>
      <c r="I419" s="36">
        <v>1.3</v>
      </c>
      <c r="J419" s="36">
        <v>3.2</v>
      </c>
      <c r="K419" s="36">
        <v>0.39200000000000002</v>
      </c>
      <c r="L419" s="36">
        <v>0.1</v>
      </c>
      <c r="M419" s="36">
        <v>0.4</v>
      </c>
      <c r="N419" s="36">
        <v>0.33300000000000002</v>
      </c>
      <c r="O419" s="36">
        <v>1.1000000000000001</v>
      </c>
      <c r="P419" s="36">
        <v>2.8</v>
      </c>
      <c r="Q419" s="36">
        <v>0.4</v>
      </c>
      <c r="R419" s="36">
        <v>0.41199999999999998</v>
      </c>
      <c r="S419" s="36">
        <v>0.1</v>
      </c>
      <c r="T419" s="36">
        <v>0.1</v>
      </c>
      <c r="U419" s="36">
        <v>0.5</v>
      </c>
      <c r="V419" s="36">
        <v>0.1</v>
      </c>
      <c r="W419" s="36">
        <v>0.9</v>
      </c>
      <c r="X419" s="36">
        <v>0.9</v>
      </c>
      <c r="Y419" s="36">
        <v>1.9</v>
      </c>
      <c r="Z419" s="36">
        <v>0.3</v>
      </c>
      <c r="AA419" s="36">
        <v>0.4</v>
      </c>
      <c r="AB419" s="36">
        <v>0.9</v>
      </c>
      <c r="AC419" s="36">
        <v>0.7</v>
      </c>
      <c r="AD419" s="36">
        <v>2.7</v>
      </c>
      <c r="AF419" t="str">
        <f t="shared" si="6"/>
        <v>Ish Smith</v>
      </c>
    </row>
    <row r="420" spans="1:32" ht="12.75" x14ac:dyDescent="0.2">
      <c r="A420" s="36">
        <v>415</v>
      </c>
      <c r="B420" s="50" t="s">
        <v>690</v>
      </c>
      <c r="C420" s="50" t="s">
        <v>374</v>
      </c>
      <c r="D420" s="36">
        <v>19</v>
      </c>
      <c r="E420" s="50" t="s">
        <v>94</v>
      </c>
      <c r="F420" s="36">
        <v>37</v>
      </c>
      <c r="G420" s="36">
        <v>37</v>
      </c>
      <c r="H420" s="36">
        <v>30</v>
      </c>
      <c r="I420" s="36">
        <v>4.2</v>
      </c>
      <c r="J420" s="36">
        <v>10.9</v>
      </c>
      <c r="K420" s="36">
        <v>0.38700000000000001</v>
      </c>
      <c r="L420" s="36">
        <v>1.9</v>
      </c>
      <c r="M420" s="36">
        <v>5.8</v>
      </c>
      <c r="N420" s="36">
        <v>0.33</v>
      </c>
      <c r="O420" s="36">
        <v>2.2999999999999998</v>
      </c>
      <c r="P420" s="36">
        <v>5.0999999999999996</v>
      </c>
      <c r="Q420" s="36">
        <v>0.45200000000000001</v>
      </c>
      <c r="R420" s="36">
        <v>0.47499999999999998</v>
      </c>
      <c r="S420" s="36">
        <v>1.8</v>
      </c>
      <c r="T420" s="36">
        <v>2.2000000000000002</v>
      </c>
      <c r="U420" s="36">
        <v>0.81499999999999995</v>
      </c>
      <c r="V420" s="36">
        <v>1.2</v>
      </c>
      <c r="W420" s="36">
        <v>5.9</v>
      </c>
      <c r="X420" s="36">
        <v>7.1</v>
      </c>
      <c r="Y420" s="36">
        <v>0.9</v>
      </c>
      <c r="Z420" s="36">
        <v>0.5</v>
      </c>
      <c r="AA420" s="36">
        <v>1</v>
      </c>
      <c r="AB420" s="36">
        <v>1.3</v>
      </c>
      <c r="AC420" s="36">
        <v>3.1</v>
      </c>
      <c r="AD420" s="36">
        <v>12.1</v>
      </c>
      <c r="AF420" t="str">
        <f t="shared" si="6"/>
        <v>Jabari Smith</v>
      </c>
    </row>
    <row r="421" spans="1:32" ht="12.75" x14ac:dyDescent="0.2">
      <c r="A421" s="36">
        <v>416</v>
      </c>
      <c r="B421" s="50" t="s">
        <v>691</v>
      </c>
      <c r="C421" s="50" t="s">
        <v>374</v>
      </c>
      <c r="D421" s="36">
        <v>22</v>
      </c>
      <c r="E421" s="50" t="s">
        <v>89</v>
      </c>
      <c r="F421" s="36">
        <v>38</v>
      </c>
      <c r="G421" s="36">
        <v>27</v>
      </c>
      <c r="H421" s="36">
        <v>20.3</v>
      </c>
      <c r="I421" s="36">
        <v>3.8</v>
      </c>
      <c r="J421" s="36">
        <v>8.3000000000000007</v>
      </c>
      <c r="K421" s="36">
        <v>0.45900000000000002</v>
      </c>
      <c r="L421" s="36">
        <v>1</v>
      </c>
      <c r="M421" s="36">
        <v>3.4</v>
      </c>
      <c r="N421" s="36">
        <v>0.28199999999999997</v>
      </c>
      <c r="O421" s="36">
        <v>2.8</v>
      </c>
      <c r="P421" s="36">
        <v>4.9000000000000004</v>
      </c>
      <c r="Q421" s="36">
        <v>0.58399999999999996</v>
      </c>
      <c r="R421" s="36">
        <v>0.51700000000000002</v>
      </c>
      <c r="S421" s="36">
        <v>1.6</v>
      </c>
      <c r="T421" s="36">
        <v>2</v>
      </c>
      <c r="U421" s="36">
        <v>0.77900000000000003</v>
      </c>
      <c r="V421" s="36">
        <v>1.8</v>
      </c>
      <c r="W421" s="36">
        <v>4.4000000000000004</v>
      </c>
      <c r="X421" s="36">
        <v>6.3</v>
      </c>
      <c r="Y421" s="36">
        <v>1</v>
      </c>
      <c r="Z421" s="36">
        <v>0.4</v>
      </c>
      <c r="AA421" s="36">
        <v>0.9</v>
      </c>
      <c r="AB421" s="36">
        <v>1.2</v>
      </c>
      <c r="AC421" s="36">
        <v>2.1</v>
      </c>
      <c r="AD421" s="36">
        <v>10.199999999999999</v>
      </c>
      <c r="AF421" t="str">
        <f t="shared" si="6"/>
        <v>Jalen Smith</v>
      </c>
    </row>
    <row r="422" spans="1:32" ht="12.75" x14ac:dyDescent="0.2">
      <c r="A422" s="36">
        <v>417</v>
      </c>
      <c r="B422" s="50" t="s">
        <v>692</v>
      </c>
      <c r="C422" s="50" t="s">
        <v>374</v>
      </c>
      <c r="D422" s="36">
        <v>19</v>
      </c>
      <c r="E422" s="50" t="s">
        <v>10</v>
      </c>
      <c r="F422" s="36">
        <v>32</v>
      </c>
      <c r="G422" s="36">
        <v>29</v>
      </c>
      <c r="H422" s="36">
        <v>25.2</v>
      </c>
      <c r="I422" s="36">
        <v>3.6</v>
      </c>
      <c r="J422" s="36">
        <v>7.8</v>
      </c>
      <c r="K422" s="36">
        <v>0.46200000000000002</v>
      </c>
      <c r="L422" s="36">
        <v>0.4</v>
      </c>
      <c r="M422" s="36">
        <v>2</v>
      </c>
      <c r="N422" s="36">
        <v>0.20599999999999999</v>
      </c>
      <c r="O422" s="36">
        <v>3.2</v>
      </c>
      <c r="P422" s="36">
        <v>5.9</v>
      </c>
      <c r="Q422" s="36">
        <v>0.54800000000000004</v>
      </c>
      <c r="R422" s="36">
        <v>0.48799999999999999</v>
      </c>
      <c r="S422" s="36">
        <v>1</v>
      </c>
      <c r="T422" s="36">
        <v>1.6</v>
      </c>
      <c r="U422" s="36">
        <v>0.59599999999999997</v>
      </c>
      <c r="V422" s="36">
        <v>1.5</v>
      </c>
      <c r="W422" s="36">
        <v>3.1</v>
      </c>
      <c r="X422" s="36">
        <v>4.5999999999999996</v>
      </c>
      <c r="Y422" s="36">
        <v>2.4</v>
      </c>
      <c r="Z422" s="36">
        <v>0.8</v>
      </c>
      <c r="AA422" s="36">
        <v>0.5</v>
      </c>
      <c r="AB422" s="36">
        <v>1.6</v>
      </c>
      <c r="AC422" s="36">
        <v>2.8</v>
      </c>
      <c r="AD422" s="36">
        <v>8.6</v>
      </c>
      <c r="AF422" t="str">
        <f t="shared" si="6"/>
        <v>Jeremy Sochan</v>
      </c>
    </row>
    <row r="423" spans="1:32" ht="12.75" x14ac:dyDescent="0.2">
      <c r="A423" s="36">
        <v>418</v>
      </c>
      <c r="B423" s="50" t="s">
        <v>693</v>
      </c>
      <c r="C423" s="50" t="s">
        <v>383</v>
      </c>
      <c r="D423" s="36">
        <v>20</v>
      </c>
      <c r="E423" s="50" t="s">
        <v>32</v>
      </c>
      <c r="F423" s="36">
        <v>5</v>
      </c>
      <c r="G423" s="36">
        <v>0</v>
      </c>
      <c r="H423" s="36">
        <v>3</v>
      </c>
      <c r="I423" s="36">
        <v>0.6</v>
      </c>
      <c r="J423" s="36">
        <v>1.4</v>
      </c>
      <c r="K423" s="36">
        <v>0.42899999999999999</v>
      </c>
      <c r="L423" s="36">
        <v>0</v>
      </c>
      <c r="M423" s="36">
        <v>0</v>
      </c>
      <c r="N423" s="36"/>
      <c r="O423" s="36">
        <v>0.6</v>
      </c>
      <c r="P423" s="36">
        <v>1.4</v>
      </c>
      <c r="Q423" s="36">
        <v>0.42899999999999999</v>
      </c>
      <c r="R423" s="36">
        <v>0.42899999999999999</v>
      </c>
      <c r="S423" s="36">
        <v>0.2</v>
      </c>
      <c r="T423" s="36">
        <v>0.4</v>
      </c>
      <c r="U423" s="36">
        <v>0.5</v>
      </c>
      <c r="V423" s="36">
        <v>0.4</v>
      </c>
      <c r="W423" s="36">
        <v>0.6</v>
      </c>
      <c r="X423" s="36">
        <v>1</v>
      </c>
      <c r="Y423" s="36">
        <v>0</v>
      </c>
      <c r="Z423" s="36">
        <v>0</v>
      </c>
      <c r="AA423" s="36">
        <v>0.4</v>
      </c>
      <c r="AB423" s="36">
        <v>0.2</v>
      </c>
      <c r="AC423" s="36">
        <v>0.8</v>
      </c>
      <c r="AD423" s="36">
        <v>1.4</v>
      </c>
      <c r="AF423" t="str">
        <f t="shared" si="6"/>
        <v>Jaden Springer</v>
      </c>
    </row>
    <row r="424" spans="1:32" ht="12.75" x14ac:dyDescent="0.2">
      <c r="A424" s="36">
        <v>419</v>
      </c>
      <c r="B424" s="50" t="s">
        <v>694</v>
      </c>
      <c r="C424" s="50" t="s">
        <v>374</v>
      </c>
      <c r="D424" s="36">
        <v>25</v>
      </c>
      <c r="E424" s="50" t="s">
        <v>78</v>
      </c>
      <c r="F424" s="36">
        <v>23</v>
      </c>
      <c r="G424" s="36">
        <v>18</v>
      </c>
      <c r="H424" s="36">
        <v>22.1</v>
      </c>
      <c r="I424" s="36">
        <v>2.5</v>
      </c>
      <c r="J424" s="36">
        <v>5.9</v>
      </c>
      <c r="K424" s="36">
        <v>0.42199999999999999</v>
      </c>
      <c r="L424" s="36">
        <v>0.6</v>
      </c>
      <c r="M424" s="36">
        <v>2</v>
      </c>
      <c r="N424" s="36">
        <v>0.29799999999999999</v>
      </c>
      <c r="O424" s="36">
        <v>1.9</v>
      </c>
      <c r="P424" s="36">
        <v>3.8</v>
      </c>
      <c r="Q424" s="36">
        <v>0.48899999999999999</v>
      </c>
      <c r="R424" s="36">
        <v>0.47399999999999998</v>
      </c>
      <c r="S424" s="36">
        <v>0.7</v>
      </c>
      <c r="T424" s="36">
        <v>1.1000000000000001</v>
      </c>
      <c r="U424" s="36">
        <v>0.65400000000000003</v>
      </c>
      <c r="V424" s="36">
        <v>0.7</v>
      </c>
      <c r="W424" s="36">
        <v>3</v>
      </c>
      <c r="X424" s="36">
        <v>3.8</v>
      </c>
      <c r="Y424" s="36">
        <v>0.7</v>
      </c>
      <c r="Z424" s="36">
        <v>0.4</v>
      </c>
      <c r="AA424" s="36">
        <v>0.4</v>
      </c>
      <c r="AB424" s="36">
        <v>0.7</v>
      </c>
      <c r="AC424" s="36">
        <v>1.3</v>
      </c>
      <c r="AD424" s="36">
        <v>6.3</v>
      </c>
      <c r="AF424" t="str">
        <f t="shared" si="6"/>
        <v>Lamar Stevens</v>
      </c>
    </row>
    <row r="425" spans="1:32" ht="12.75" x14ac:dyDescent="0.2">
      <c r="A425" s="36">
        <v>420</v>
      </c>
      <c r="B425" s="50" t="s">
        <v>695</v>
      </c>
      <c r="C425" s="50" t="s">
        <v>376</v>
      </c>
      <c r="D425" s="36">
        <v>21</v>
      </c>
      <c r="E425" s="50" t="s">
        <v>87</v>
      </c>
      <c r="F425" s="36">
        <v>34</v>
      </c>
      <c r="G425" s="36">
        <v>34</v>
      </c>
      <c r="H425" s="36">
        <v>28.3</v>
      </c>
      <c r="I425" s="36">
        <v>4</v>
      </c>
      <c r="J425" s="36">
        <v>8.8000000000000007</v>
      </c>
      <c r="K425" s="36">
        <v>0.45800000000000002</v>
      </c>
      <c r="L425" s="36">
        <v>1.5</v>
      </c>
      <c r="M425" s="36">
        <v>4.2</v>
      </c>
      <c r="N425" s="36">
        <v>0.35</v>
      </c>
      <c r="O425" s="36">
        <v>2.6</v>
      </c>
      <c r="P425" s="36">
        <v>4.5999999999999996</v>
      </c>
      <c r="Q425" s="36">
        <v>0.55800000000000005</v>
      </c>
      <c r="R425" s="36">
        <v>0.54200000000000004</v>
      </c>
      <c r="S425" s="36">
        <v>2.1</v>
      </c>
      <c r="T425" s="36">
        <v>2.8</v>
      </c>
      <c r="U425" s="36">
        <v>0.747</v>
      </c>
      <c r="V425" s="36">
        <v>2.1</v>
      </c>
      <c r="W425" s="36">
        <v>5.7</v>
      </c>
      <c r="X425" s="36">
        <v>7.8</v>
      </c>
      <c r="Y425" s="36">
        <v>1.1000000000000001</v>
      </c>
      <c r="Z425" s="36">
        <v>0.4</v>
      </c>
      <c r="AA425" s="36">
        <v>0.7</v>
      </c>
      <c r="AB425" s="36">
        <v>1.4</v>
      </c>
      <c r="AC425" s="36">
        <v>2.6</v>
      </c>
      <c r="AD425" s="36">
        <v>11.6</v>
      </c>
      <c r="AF425" t="str">
        <f t="shared" si="6"/>
        <v>Isaiah Stewart</v>
      </c>
    </row>
    <row r="426" spans="1:32" ht="12.75" x14ac:dyDescent="0.2">
      <c r="A426" s="36">
        <v>421</v>
      </c>
      <c r="B426" s="50" t="s">
        <v>696</v>
      </c>
      <c r="C426" s="50" t="s">
        <v>387</v>
      </c>
      <c r="D426" s="36">
        <v>26</v>
      </c>
      <c r="E426" s="50" t="s">
        <v>8</v>
      </c>
      <c r="F426" s="36">
        <v>37</v>
      </c>
      <c r="G426" s="36">
        <v>20</v>
      </c>
      <c r="H426" s="36">
        <v>30.2</v>
      </c>
      <c r="I426" s="36">
        <v>4.5999999999999996</v>
      </c>
      <c r="J426" s="36">
        <v>11.4</v>
      </c>
      <c r="K426" s="36">
        <v>0.40400000000000003</v>
      </c>
      <c r="L426" s="36">
        <v>2.7</v>
      </c>
      <c r="M426" s="36">
        <v>7.9</v>
      </c>
      <c r="N426" s="36">
        <v>0.33800000000000002</v>
      </c>
      <c r="O426" s="36">
        <v>1.9</v>
      </c>
      <c r="P426" s="36">
        <v>3.5</v>
      </c>
      <c r="Q426" s="36">
        <v>0.55400000000000005</v>
      </c>
      <c r="R426" s="36">
        <v>0.52100000000000002</v>
      </c>
      <c r="S426" s="36">
        <v>1</v>
      </c>
      <c r="T426" s="36">
        <v>1.2</v>
      </c>
      <c r="U426" s="36">
        <v>0.84099999999999997</v>
      </c>
      <c r="V426" s="36">
        <v>0.6</v>
      </c>
      <c r="W426" s="36">
        <v>2.9</v>
      </c>
      <c r="X426" s="36">
        <v>3.5</v>
      </c>
      <c r="Y426" s="36">
        <v>1.9</v>
      </c>
      <c r="Z426" s="36">
        <v>0.8</v>
      </c>
      <c r="AA426" s="36">
        <v>0.2</v>
      </c>
      <c r="AB426" s="36">
        <v>0.9</v>
      </c>
      <c r="AC426" s="36">
        <v>2.1</v>
      </c>
      <c r="AD426" s="36">
        <v>12.9</v>
      </c>
      <c r="AF426" t="str">
        <f t="shared" si="6"/>
        <v>Max Strus</v>
      </c>
    </row>
    <row r="427" spans="1:32" ht="12.75" x14ac:dyDescent="0.2">
      <c r="A427" s="36">
        <v>422</v>
      </c>
      <c r="B427" s="50" t="s">
        <v>697</v>
      </c>
      <c r="C427" s="50" t="s">
        <v>383</v>
      </c>
      <c r="D427" s="36">
        <v>21</v>
      </c>
      <c r="E427" s="50" t="s">
        <v>9</v>
      </c>
      <c r="F427" s="36">
        <v>14</v>
      </c>
      <c r="G427" s="36">
        <v>13</v>
      </c>
      <c r="H427" s="36">
        <v>28.9</v>
      </c>
      <c r="I427" s="36">
        <v>4.5999999999999996</v>
      </c>
      <c r="J427" s="36">
        <v>11.1</v>
      </c>
      <c r="K427" s="36">
        <v>0.41899999999999998</v>
      </c>
      <c r="L427" s="36">
        <v>1.4</v>
      </c>
      <c r="M427" s="36">
        <v>4.9000000000000004</v>
      </c>
      <c r="N427" s="36">
        <v>0.29399999999999998</v>
      </c>
      <c r="O427" s="36">
        <v>3.2</v>
      </c>
      <c r="P427" s="36">
        <v>6.2</v>
      </c>
      <c r="Q427" s="36">
        <v>0.51700000000000002</v>
      </c>
      <c r="R427" s="36">
        <v>0.48399999999999999</v>
      </c>
      <c r="S427" s="36">
        <v>1.6</v>
      </c>
      <c r="T427" s="36">
        <v>2.5</v>
      </c>
      <c r="U427" s="36">
        <v>0.65700000000000003</v>
      </c>
      <c r="V427" s="36">
        <v>1.1000000000000001</v>
      </c>
      <c r="W427" s="36">
        <v>2.2000000000000002</v>
      </c>
      <c r="X427" s="36">
        <v>3.3</v>
      </c>
      <c r="Y427" s="36">
        <v>5.4</v>
      </c>
      <c r="Z427" s="36">
        <v>1.6</v>
      </c>
      <c r="AA427" s="36">
        <v>0.6</v>
      </c>
      <c r="AB427" s="36">
        <v>3.4</v>
      </c>
      <c r="AC427" s="36">
        <v>3.1</v>
      </c>
      <c r="AD427" s="36">
        <v>12.4</v>
      </c>
      <c r="AF427" t="str">
        <f t="shared" si="6"/>
        <v>Jalen Suggs</v>
      </c>
    </row>
    <row r="428" spans="1:32" ht="12.75" x14ac:dyDescent="0.2">
      <c r="A428" s="36">
        <v>423</v>
      </c>
      <c r="B428" s="50" t="s">
        <v>698</v>
      </c>
      <c r="C428" s="50" t="s">
        <v>378</v>
      </c>
      <c r="D428" s="36">
        <v>27</v>
      </c>
      <c r="E428" s="50" t="s">
        <v>441</v>
      </c>
      <c r="F428" s="36">
        <v>33</v>
      </c>
      <c r="G428" s="36">
        <v>9</v>
      </c>
      <c r="H428" s="36">
        <v>14.4</v>
      </c>
      <c r="I428" s="36">
        <v>2.2999999999999998</v>
      </c>
      <c r="J428" s="36">
        <v>5.0999999999999996</v>
      </c>
      <c r="K428" s="36">
        <v>0.45600000000000002</v>
      </c>
      <c r="L428" s="36">
        <v>0.5</v>
      </c>
      <c r="M428" s="36">
        <v>1.7</v>
      </c>
      <c r="N428" s="36">
        <v>0.28100000000000003</v>
      </c>
      <c r="O428" s="36">
        <v>1.8</v>
      </c>
      <c r="P428" s="36">
        <v>3.4</v>
      </c>
      <c r="Q428" s="36">
        <v>0.54500000000000004</v>
      </c>
      <c r="R428" s="36">
        <v>0.503</v>
      </c>
      <c r="S428" s="36">
        <v>1.6</v>
      </c>
      <c r="T428" s="36">
        <v>1.8</v>
      </c>
      <c r="U428" s="36">
        <v>0.93100000000000005</v>
      </c>
      <c r="V428" s="36">
        <v>0.3</v>
      </c>
      <c r="W428" s="36">
        <v>1.1000000000000001</v>
      </c>
      <c r="X428" s="36">
        <v>1.4</v>
      </c>
      <c r="Y428" s="36">
        <v>1.4</v>
      </c>
      <c r="Z428" s="36">
        <v>0.8</v>
      </c>
      <c r="AA428" s="36">
        <v>0.2</v>
      </c>
      <c r="AB428" s="36">
        <v>0.9</v>
      </c>
      <c r="AC428" s="36">
        <v>1.5</v>
      </c>
      <c r="AD428" s="36">
        <v>6.8</v>
      </c>
      <c r="AF428" t="str">
        <f t="shared" si="6"/>
        <v>Edmond Sumner</v>
      </c>
    </row>
    <row r="429" spans="1:32" ht="12.75" x14ac:dyDescent="0.2">
      <c r="A429" s="36">
        <v>424</v>
      </c>
      <c r="B429" s="50" t="s">
        <v>699</v>
      </c>
      <c r="C429" s="50" t="s">
        <v>387</v>
      </c>
      <c r="D429" s="36">
        <v>23</v>
      </c>
      <c r="E429" s="50" t="s">
        <v>12</v>
      </c>
      <c r="F429" s="36">
        <v>1</v>
      </c>
      <c r="G429" s="36">
        <v>0</v>
      </c>
      <c r="H429" s="36">
        <v>2</v>
      </c>
      <c r="I429" s="36">
        <v>0</v>
      </c>
      <c r="J429" s="36">
        <v>1</v>
      </c>
      <c r="K429" s="36">
        <v>0</v>
      </c>
      <c r="L429" s="36">
        <v>0</v>
      </c>
      <c r="M429" s="36">
        <v>1</v>
      </c>
      <c r="N429" s="36">
        <v>0</v>
      </c>
      <c r="O429" s="36">
        <v>0</v>
      </c>
      <c r="P429" s="36">
        <v>0</v>
      </c>
      <c r="Q429" s="36"/>
      <c r="R429" s="36">
        <v>0</v>
      </c>
      <c r="S429" s="36">
        <v>0</v>
      </c>
      <c r="T429" s="36">
        <v>0</v>
      </c>
      <c r="U429" s="36"/>
      <c r="V429" s="36">
        <v>0</v>
      </c>
      <c r="W429" s="36">
        <v>1</v>
      </c>
      <c r="X429" s="36">
        <v>1</v>
      </c>
      <c r="Y429" s="36">
        <v>1</v>
      </c>
      <c r="Z429" s="36">
        <v>0</v>
      </c>
      <c r="AA429" s="36">
        <v>0</v>
      </c>
      <c r="AB429" s="36">
        <v>0</v>
      </c>
      <c r="AC429" s="36">
        <v>0</v>
      </c>
      <c r="AD429" s="36">
        <v>0</v>
      </c>
      <c r="AF429" t="str">
        <f t="shared" si="6"/>
        <v>Cole Swider</v>
      </c>
    </row>
    <row r="430" spans="1:32" ht="12.75" x14ac:dyDescent="0.2">
      <c r="A430" s="36">
        <v>425</v>
      </c>
      <c r="B430" s="50" t="s">
        <v>700</v>
      </c>
      <c r="C430" s="50" t="s">
        <v>387</v>
      </c>
      <c r="D430" s="36">
        <v>27</v>
      </c>
      <c r="E430" s="50" t="s">
        <v>94</v>
      </c>
      <c r="F430" s="36">
        <v>3</v>
      </c>
      <c r="G430" s="36">
        <v>2</v>
      </c>
      <c r="H430" s="36">
        <v>22.7</v>
      </c>
      <c r="I430" s="36">
        <v>3.3</v>
      </c>
      <c r="J430" s="36">
        <v>6.7</v>
      </c>
      <c r="K430" s="36">
        <v>0.5</v>
      </c>
      <c r="L430" s="36">
        <v>0.7</v>
      </c>
      <c r="M430" s="36">
        <v>1.7</v>
      </c>
      <c r="N430" s="36">
        <v>0.4</v>
      </c>
      <c r="O430" s="36">
        <v>2.7</v>
      </c>
      <c r="P430" s="36">
        <v>5</v>
      </c>
      <c r="Q430" s="36">
        <v>0.53300000000000003</v>
      </c>
      <c r="R430" s="36">
        <v>0.55000000000000004</v>
      </c>
      <c r="S430" s="36">
        <v>1</v>
      </c>
      <c r="T430" s="36">
        <v>1.3</v>
      </c>
      <c r="U430" s="36">
        <v>0.75</v>
      </c>
      <c r="V430" s="36">
        <v>2.7</v>
      </c>
      <c r="W430" s="36">
        <v>1.7</v>
      </c>
      <c r="X430" s="36">
        <v>4.3</v>
      </c>
      <c r="Y430" s="36">
        <v>3.3</v>
      </c>
      <c r="Z430" s="36">
        <v>1</v>
      </c>
      <c r="AA430" s="36">
        <v>0</v>
      </c>
      <c r="AB430" s="36">
        <v>1.7</v>
      </c>
      <c r="AC430" s="36">
        <v>5</v>
      </c>
      <c r="AD430" s="36">
        <v>8.3000000000000007</v>
      </c>
      <c r="AF430" t="str">
        <f t="shared" si="6"/>
        <v>Jae'Sean Tate</v>
      </c>
    </row>
    <row r="431" spans="1:32" ht="12.75" x14ac:dyDescent="0.2">
      <c r="A431" s="36">
        <v>426</v>
      </c>
      <c r="B431" s="50" t="s">
        <v>44</v>
      </c>
      <c r="C431" s="50" t="s">
        <v>374</v>
      </c>
      <c r="D431" s="36">
        <v>24</v>
      </c>
      <c r="E431" s="50" t="s">
        <v>33</v>
      </c>
      <c r="F431" s="36">
        <v>36</v>
      </c>
      <c r="G431" s="36">
        <v>36</v>
      </c>
      <c r="H431" s="36">
        <v>36.700000000000003</v>
      </c>
      <c r="I431" s="36">
        <v>10.1</v>
      </c>
      <c r="J431" s="36">
        <v>21.3</v>
      </c>
      <c r="K431" s="36">
        <v>0.47399999999999998</v>
      </c>
      <c r="L431" s="36">
        <v>3.2</v>
      </c>
      <c r="M431" s="36">
        <v>9.1999999999999993</v>
      </c>
      <c r="N431" s="36">
        <v>0.34799999999999998</v>
      </c>
      <c r="O431" s="36">
        <v>6.9</v>
      </c>
      <c r="P431" s="36">
        <v>12.1</v>
      </c>
      <c r="Q431" s="36">
        <v>0.56899999999999995</v>
      </c>
      <c r="R431" s="36">
        <v>0.54900000000000004</v>
      </c>
      <c r="S431" s="36">
        <v>7.4</v>
      </c>
      <c r="T431" s="36">
        <v>8.6</v>
      </c>
      <c r="U431" s="36">
        <v>0.85799999999999998</v>
      </c>
      <c r="V431" s="36">
        <v>1.1000000000000001</v>
      </c>
      <c r="W431" s="36">
        <v>7</v>
      </c>
      <c r="X431" s="36">
        <v>8.1</v>
      </c>
      <c r="Y431" s="36">
        <v>4</v>
      </c>
      <c r="Z431" s="36">
        <v>1.1000000000000001</v>
      </c>
      <c r="AA431" s="36">
        <v>0.8</v>
      </c>
      <c r="AB431" s="36">
        <v>2.8</v>
      </c>
      <c r="AC431" s="36">
        <v>2.1</v>
      </c>
      <c r="AD431" s="36">
        <v>30.8</v>
      </c>
      <c r="AF431" t="str">
        <f t="shared" si="6"/>
        <v>Jayson Tatum</v>
      </c>
    </row>
    <row r="432" spans="1:32" ht="12.75" x14ac:dyDescent="0.2">
      <c r="A432" s="36">
        <v>427</v>
      </c>
      <c r="B432" s="50" t="s">
        <v>701</v>
      </c>
      <c r="C432" s="50" t="s">
        <v>378</v>
      </c>
      <c r="D432" s="36">
        <v>23</v>
      </c>
      <c r="E432" s="50" t="s">
        <v>89</v>
      </c>
      <c r="F432" s="36">
        <v>18</v>
      </c>
      <c r="G432" s="36">
        <v>2</v>
      </c>
      <c r="H432" s="36">
        <v>7.7</v>
      </c>
      <c r="I432" s="36">
        <v>0.7</v>
      </c>
      <c r="J432" s="36">
        <v>1.9</v>
      </c>
      <c r="K432" s="36">
        <v>0.38200000000000001</v>
      </c>
      <c r="L432" s="36">
        <v>0.1</v>
      </c>
      <c r="M432" s="36">
        <v>0.6</v>
      </c>
      <c r="N432" s="36">
        <v>0.2</v>
      </c>
      <c r="O432" s="36">
        <v>0.6</v>
      </c>
      <c r="P432" s="36">
        <v>1.3</v>
      </c>
      <c r="Q432" s="36">
        <v>0.45800000000000002</v>
      </c>
      <c r="R432" s="36">
        <v>0.41199999999999998</v>
      </c>
      <c r="S432" s="36">
        <v>0.2</v>
      </c>
      <c r="T432" s="36">
        <v>0.3</v>
      </c>
      <c r="U432" s="36">
        <v>0.8</v>
      </c>
      <c r="V432" s="36">
        <v>0.6</v>
      </c>
      <c r="W432" s="36">
        <v>0.7</v>
      </c>
      <c r="X432" s="36">
        <v>1.3</v>
      </c>
      <c r="Y432" s="36">
        <v>0.3</v>
      </c>
      <c r="Z432" s="36">
        <v>0.1</v>
      </c>
      <c r="AA432" s="36">
        <v>0.2</v>
      </c>
      <c r="AB432" s="36">
        <v>0.2</v>
      </c>
      <c r="AC432" s="36">
        <v>0.7</v>
      </c>
      <c r="AD432" s="36">
        <v>1.8</v>
      </c>
      <c r="AF432" t="str">
        <f t="shared" si="6"/>
        <v>Terry Taylor</v>
      </c>
    </row>
    <row r="433" spans="1:32" ht="12.75" x14ac:dyDescent="0.2">
      <c r="A433" s="36">
        <v>428</v>
      </c>
      <c r="B433" s="50" t="s">
        <v>766</v>
      </c>
      <c r="C433" s="50" t="s">
        <v>378</v>
      </c>
      <c r="D433" s="36">
        <v>36</v>
      </c>
      <c r="E433" s="50" t="s">
        <v>91</v>
      </c>
      <c r="F433" s="36">
        <v>12</v>
      </c>
      <c r="G433" s="36">
        <v>0</v>
      </c>
      <c r="H433" s="36">
        <v>8.1</v>
      </c>
      <c r="I433" s="36">
        <v>0.8</v>
      </c>
      <c r="J433" s="36">
        <v>2.2000000000000002</v>
      </c>
      <c r="K433" s="36">
        <v>0.38500000000000001</v>
      </c>
      <c r="L433" s="36">
        <v>0.5</v>
      </c>
      <c r="M433" s="36">
        <v>1.3</v>
      </c>
      <c r="N433" s="36">
        <v>0.375</v>
      </c>
      <c r="O433" s="36">
        <v>0.3</v>
      </c>
      <c r="P433" s="36">
        <v>0.8</v>
      </c>
      <c r="Q433" s="36">
        <v>0.4</v>
      </c>
      <c r="R433" s="36">
        <v>0.5</v>
      </c>
      <c r="S433" s="36">
        <v>0.3</v>
      </c>
      <c r="T433" s="36">
        <v>0.3</v>
      </c>
      <c r="U433" s="36">
        <v>0.75</v>
      </c>
      <c r="V433" s="36">
        <v>0.2</v>
      </c>
      <c r="W433" s="36">
        <v>0.6</v>
      </c>
      <c r="X433" s="36">
        <v>0.8</v>
      </c>
      <c r="Y433" s="36">
        <v>0.4</v>
      </c>
      <c r="Z433" s="36">
        <v>0.7</v>
      </c>
      <c r="AA433" s="36">
        <v>0.1</v>
      </c>
      <c r="AB433" s="36">
        <v>0.3</v>
      </c>
      <c r="AC433" s="36">
        <v>0.8</v>
      </c>
      <c r="AD433" s="36">
        <v>2.4</v>
      </c>
      <c r="AF433" t="str">
        <f t="shared" si="6"/>
        <v>Garrett Temple</v>
      </c>
    </row>
    <row r="434" spans="1:32" ht="12.75" x14ac:dyDescent="0.2">
      <c r="A434" s="36">
        <v>429</v>
      </c>
      <c r="B434" s="50" t="s">
        <v>702</v>
      </c>
      <c r="C434" s="50" t="s">
        <v>378</v>
      </c>
      <c r="D434" s="36">
        <v>20</v>
      </c>
      <c r="E434" s="50" t="s">
        <v>23</v>
      </c>
      <c r="F434" s="36">
        <v>14</v>
      </c>
      <c r="G434" s="36">
        <v>0</v>
      </c>
      <c r="H434" s="36">
        <v>3.7</v>
      </c>
      <c r="I434" s="36">
        <v>0.3</v>
      </c>
      <c r="J434" s="36">
        <v>0.9</v>
      </c>
      <c r="K434" s="36">
        <v>0.308</v>
      </c>
      <c r="L434" s="36">
        <v>0.1</v>
      </c>
      <c r="M434" s="36">
        <v>0.3</v>
      </c>
      <c r="N434" s="36">
        <v>0.25</v>
      </c>
      <c r="O434" s="36">
        <v>0.2</v>
      </c>
      <c r="P434" s="36">
        <v>0.6</v>
      </c>
      <c r="Q434" s="36">
        <v>0.33300000000000002</v>
      </c>
      <c r="R434" s="36">
        <v>0.34599999999999997</v>
      </c>
      <c r="S434" s="36">
        <v>0.2</v>
      </c>
      <c r="T434" s="36">
        <v>0.3</v>
      </c>
      <c r="U434" s="36">
        <v>0.75</v>
      </c>
      <c r="V434" s="36">
        <v>0</v>
      </c>
      <c r="W434" s="36">
        <v>0.3</v>
      </c>
      <c r="X434" s="36">
        <v>0.3</v>
      </c>
      <c r="Y434" s="36">
        <v>0.5</v>
      </c>
      <c r="Z434" s="36">
        <v>0.1</v>
      </c>
      <c r="AA434" s="36">
        <v>0.1</v>
      </c>
      <c r="AB434" s="36">
        <v>0.3</v>
      </c>
      <c r="AC434" s="36">
        <v>0.3</v>
      </c>
      <c r="AD434" s="36">
        <v>0.9</v>
      </c>
      <c r="AF434" t="str">
        <f t="shared" si="6"/>
        <v>Dalen Terry</v>
      </c>
    </row>
    <row r="435" spans="1:32" ht="12.75" x14ac:dyDescent="0.2">
      <c r="A435" s="36">
        <v>430</v>
      </c>
      <c r="B435" s="50" t="s">
        <v>703</v>
      </c>
      <c r="C435" s="50" t="s">
        <v>378</v>
      </c>
      <c r="D435" s="36">
        <v>21</v>
      </c>
      <c r="E435" s="50" t="s">
        <v>441</v>
      </c>
      <c r="F435" s="36">
        <v>27</v>
      </c>
      <c r="G435" s="36">
        <v>0</v>
      </c>
      <c r="H435" s="36">
        <v>13.6</v>
      </c>
      <c r="I435" s="36">
        <v>2.1</v>
      </c>
      <c r="J435" s="36">
        <v>5.0999999999999996</v>
      </c>
      <c r="K435" s="36">
        <v>0.41299999999999998</v>
      </c>
      <c r="L435" s="36">
        <v>0.4</v>
      </c>
      <c r="M435" s="36">
        <v>1.1000000000000001</v>
      </c>
      <c r="N435" s="36">
        <v>0.38700000000000001</v>
      </c>
      <c r="O435" s="36">
        <v>1.7</v>
      </c>
      <c r="P435" s="36">
        <v>4</v>
      </c>
      <c r="Q435" s="36">
        <v>0.42099999999999999</v>
      </c>
      <c r="R435" s="36">
        <v>0.45700000000000002</v>
      </c>
      <c r="S435" s="36">
        <v>1.7</v>
      </c>
      <c r="T435" s="36">
        <v>2.2000000000000002</v>
      </c>
      <c r="U435" s="36">
        <v>0.78300000000000003</v>
      </c>
      <c r="V435" s="36">
        <v>0.1</v>
      </c>
      <c r="W435" s="36">
        <v>1.2</v>
      </c>
      <c r="X435" s="36">
        <v>1.3</v>
      </c>
      <c r="Y435" s="36">
        <v>1.4</v>
      </c>
      <c r="Z435" s="36">
        <v>0.3</v>
      </c>
      <c r="AA435" s="36">
        <v>0.1</v>
      </c>
      <c r="AB435" s="36">
        <v>0.7</v>
      </c>
      <c r="AC435" s="36">
        <v>0.9</v>
      </c>
      <c r="AD435" s="36">
        <v>6.4</v>
      </c>
      <c r="AF435" t="str">
        <f t="shared" si="6"/>
        <v>Cam Thomas</v>
      </c>
    </row>
    <row r="436" spans="1:32" ht="12.75" x14ac:dyDescent="0.2">
      <c r="A436" s="36">
        <v>431</v>
      </c>
      <c r="B436" s="50" t="s">
        <v>43</v>
      </c>
      <c r="C436" s="50" t="s">
        <v>378</v>
      </c>
      <c r="D436" s="36">
        <v>32</v>
      </c>
      <c r="E436" s="50" t="s">
        <v>34</v>
      </c>
      <c r="F436" s="36">
        <v>31</v>
      </c>
      <c r="G436" s="36">
        <v>30</v>
      </c>
      <c r="H436" s="36">
        <v>32.200000000000003</v>
      </c>
      <c r="I436" s="36">
        <v>7.5</v>
      </c>
      <c r="J436" s="36">
        <v>18</v>
      </c>
      <c r="K436" s="36">
        <v>0.41499999999999998</v>
      </c>
      <c r="L436" s="36">
        <v>4</v>
      </c>
      <c r="M436" s="36">
        <v>10.4</v>
      </c>
      <c r="N436" s="36">
        <v>0.38300000000000001</v>
      </c>
      <c r="O436" s="36">
        <v>3.5</v>
      </c>
      <c r="P436" s="36">
        <v>7.6</v>
      </c>
      <c r="Q436" s="36">
        <v>0.45800000000000002</v>
      </c>
      <c r="R436" s="36">
        <v>0.52500000000000002</v>
      </c>
      <c r="S436" s="36">
        <v>1.7</v>
      </c>
      <c r="T436" s="36">
        <v>1.9</v>
      </c>
      <c r="U436" s="36">
        <v>0.89800000000000002</v>
      </c>
      <c r="V436" s="36">
        <v>0.6</v>
      </c>
      <c r="W436" s="36">
        <v>3.3</v>
      </c>
      <c r="X436" s="36">
        <v>3.9</v>
      </c>
      <c r="Y436" s="36">
        <v>2.5</v>
      </c>
      <c r="Z436" s="36">
        <v>0.6</v>
      </c>
      <c r="AA436" s="36">
        <v>0.5</v>
      </c>
      <c r="AB436" s="36">
        <v>1.7</v>
      </c>
      <c r="AC436" s="36">
        <v>2</v>
      </c>
      <c r="AD436" s="36">
        <v>20.6</v>
      </c>
      <c r="AF436" t="str">
        <f t="shared" si="6"/>
        <v>Klay Thompson</v>
      </c>
    </row>
    <row r="437" spans="1:32" ht="12.75" x14ac:dyDescent="0.2">
      <c r="A437" s="36">
        <v>432</v>
      </c>
      <c r="B437" s="50" t="s">
        <v>704</v>
      </c>
      <c r="C437" s="50" t="s">
        <v>374</v>
      </c>
      <c r="D437" s="36">
        <v>20</v>
      </c>
      <c r="E437" s="50" t="s">
        <v>418</v>
      </c>
      <c r="F437" s="36">
        <v>26</v>
      </c>
      <c r="G437" s="36">
        <v>0</v>
      </c>
      <c r="H437" s="36">
        <v>10.3</v>
      </c>
      <c r="I437" s="36">
        <v>0.8</v>
      </c>
      <c r="J437" s="36">
        <v>2.5</v>
      </c>
      <c r="K437" s="36">
        <v>0.33800000000000002</v>
      </c>
      <c r="L437" s="36">
        <v>0.3</v>
      </c>
      <c r="M437" s="36">
        <v>1.4</v>
      </c>
      <c r="N437" s="36">
        <v>0.222</v>
      </c>
      <c r="O437" s="36">
        <v>0.5</v>
      </c>
      <c r="P437" s="36">
        <v>1.1000000000000001</v>
      </c>
      <c r="Q437" s="36">
        <v>0.48299999999999998</v>
      </c>
      <c r="R437" s="36">
        <v>0.4</v>
      </c>
      <c r="S437" s="36">
        <v>0.4</v>
      </c>
      <c r="T437" s="36">
        <v>0.6</v>
      </c>
      <c r="U437" s="36">
        <v>0.73299999999999998</v>
      </c>
      <c r="V437" s="36">
        <v>0.4</v>
      </c>
      <c r="W437" s="36">
        <v>1.2</v>
      </c>
      <c r="X437" s="36">
        <v>1.6</v>
      </c>
      <c r="Y437" s="36">
        <v>0.5</v>
      </c>
      <c r="Z437" s="36">
        <v>0.2</v>
      </c>
      <c r="AA437" s="36">
        <v>0.3</v>
      </c>
      <c r="AB437" s="36">
        <v>0.5</v>
      </c>
      <c r="AC437" s="36">
        <v>0.7</v>
      </c>
      <c r="AD437" s="36">
        <v>2.4</v>
      </c>
      <c r="AF437" t="str">
        <f t="shared" si="6"/>
        <v>JT Thor</v>
      </c>
    </row>
    <row r="438" spans="1:32" ht="12.75" x14ac:dyDescent="0.2">
      <c r="A438" s="36">
        <v>433</v>
      </c>
      <c r="B438" s="50" t="s">
        <v>705</v>
      </c>
      <c r="C438" s="50" t="s">
        <v>378</v>
      </c>
      <c r="D438" s="36">
        <v>25</v>
      </c>
      <c r="E438" s="50" t="s">
        <v>32</v>
      </c>
      <c r="F438" s="36">
        <v>33</v>
      </c>
      <c r="G438" s="36">
        <v>6</v>
      </c>
      <c r="H438" s="36">
        <v>11.7</v>
      </c>
      <c r="I438" s="36">
        <v>1</v>
      </c>
      <c r="J438" s="36">
        <v>2.2000000000000002</v>
      </c>
      <c r="K438" s="36">
        <v>0.432</v>
      </c>
      <c r="L438" s="36">
        <v>0.5</v>
      </c>
      <c r="M438" s="36">
        <v>1.3</v>
      </c>
      <c r="N438" s="36">
        <v>0.34899999999999998</v>
      </c>
      <c r="O438" s="36">
        <v>0.5</v>
      </c>
      <c r="P438" s="36">
        <v>0.9</v>
      </c>
      <c r="Q438" s="36">
        <v>0.54800000000000004</v>
      </c>
      <c r="R438" s="36">
        <v>0.53400000000000003</v>
      </c>
      <c r="S438" s="36">
        <v>0.1</v>
      </c>
      <c r="T438" s="36">
        <v>0.2</v>
      </c>
      <c r="U438" s="36">
        <v>0.5</v>
      </c>
      <c r="V438" s="36">
        <v>0.3</v>
      </c>
      <c r="W438" s="36">
        <v>0.9</v>
      </c>
      <c r="X438" s="36">
        <v>1.2</v>
      </c>
      <c r="Y438" s="36">
        <v>0.4</v>
      </c>
      <c r="Z438" s="36">
        <v>0.7</v>
      </c>
      <c r="AA438" s="36">
        <v>0.3</v>
      </c>
      <c r="AB438" s="36">
        <v>0.2</v>
      </c>
      <c r="AC438" s="36">
        <v>1.2</v>
      </c>
      <c r="AD438" s="36">
        <v>2.5</v>
      </c>
      <c r="AF438" t="str">
        <f t="shared" si="6"/>
        <v>Matisse Thybulle</v>
      </c>
    </row>
    <row r="439" spans="1:32" ht="12.75" x14ac:dyDescent="0.2">
      <c r="A439" s="36">
        <v>434</v>
      </c>
      <c r="B439" s="50" t="s">
        <v>706</v>
      </c>
      <c r="C439" s="50" t="s">
        <v>374</v>
      </c>
      <c r="D439" s="36">
        <v>24</v>
      </c>
      <c r="E439" s="50" t="s">
        <v>22</v>
      </c>
      <c r="F439" s="36">
        <v>21</v>
      </c>
      <c r="G439" s="36">
        <v>0</v>
      </c>
      <c r="H439" s="36">
        <v>10</v>
      </c>
      <c r="I439" s="36">
        <v>1.9</v>
      </c>
      <c r="J439" s="36">
        <v>3</v>
      </c>
      <c r="K439" s="36">
        <v>0.629</v>
      </c>
      <c r="L439" s="36">
        <v>0.1</v>
      </c>
      <c r="M439" s="36">
        <v>0.4</v>
      </c>
      <c r="N439" s="36">
        <v>0.375</v>
      </c>
      <c r="O439" s="36">
        <v>1.7</v>
      </c>
      <c r="P439" s="36">
        <v>2.6</v>
      </c>
      <c r="Q439" s="36">
        <v>0.66700000000000004</v>
      </c>
      <c r="R439" s="36">
        <v>0.65300000000000002</v>
      </c>
      <c r="S439" s="36">
        <v>0.3</v>
      </c>
      <c r="T439" s="36">
        <v>0.8</v>
      </c>
      <c r="U439" s="36">
        <v>0.375</v>
      </c>
      <c r="V439" s="36">
        <v>1.1000000000000001</v>
      </c>
      <c r="W439" s="36">
        <v>1.3</v>
      </c>
      <c r="X439" s="36">
        <v>2.4</v>
      </c>
      <c r="Y439" s="36">
        <v>0.5</v>
      </c>
      <c r="Z439" s="36">
        <v>0.5</v>
      </c>
      <c r="AA439" s="36">
        <v>0.4</v>
      </c>
      <c r="AB439" s="36">
        <v>0.4</v>
      </c>
      <c r="AC439" s="36">
        <v>0.9</v>
      </c>
      <c r="AD439" s="36">
        <v>4.0999999999999996</v>
      </c>
      <c r="AF439" t="str">
        <f t="shared" si="6"/>
        <v>Xavier Tillman Sr.</v>
      </c>
    </row>
    <row r="440" spans="1:32" ht="12.75" x14ac:dyDescent="0.2">
      <c r="A440" s="36">
        <v>435</v>
      </c>
      <c r="B440" s="50" t="s">
        <v>707</v>
      </c>
      <c r="C440" s="50" t="s">
        <v>374</v>
      </c>
      <c r="D440" s="36">
        <v>21</v>
      </c>
      <c r="E440" s="50" t="s">
        <v>93</v>
      </c>
      <c r="F440" s="36">
        <v>4</v>
      </c>
      <c r="G440" s="36">
        <v>0</v>
      </c>
      <c r="H440" s="36">
        <v>3.3</v>
      </c>
      <c r="I440" s="36">
        <v>0.3</v>
      </c>
      <c r="J440" s="36">
        <v>1</v>
      </c>
      <c r="K440" s="36">
        <v>0.25</v>
      </c>
      <c r="L440" s="36">
        <v>0</v>
      </c>
      <c r="M440" s="36">
        <v>0.8</v>
      </c>
      <c r="N440" s="36">
        <v>0</v>
      </c>
      <c r="O440" s="36">
        <v>0.3</v>
      </c>
      <c r="P440" s="36">
        <v>0.3</v>
      </c>
      <c r="Q440" s="36">
        <v>1</v>
      </c>
      <c r="R440" s="36">
        <v>0.25</v>
      </c>
      <c r="S440" s="36">
        <v>0</v>
      </c>
      <c r="T440" s="36">
        <v>0</v>
      </c>
      <c r="U440" s="36"/>
      <c r="V440" s="36">
        <v>0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36">
        <v>0</v>
      </c>
      <c r="AD440" s="36">
        <v>0.5</v>
      </c>
      <c r="AF440" t="str">
        <f t="shared" si="6"/>
        <v>Isaiah Todd</v>
      </c>
    </row>
    <row r="441" spans="1:32" ht="12.75" x14ac:dyDescent="0.2">
      <c r="A441" s="36">
        <v>436</v>
      </c>
      <c r="B441" s="50" t="s">
        <v>708</v>
      </c>
      <c r="C441" s="50" t="s">
        <v>374</v>
      </c>
      <c r="D441" s="36">
        <v>24</v>
      </c>
      <c r="E441" s="50" t="s">
        <v>70</v>
      </c>
      <c r="F441" s="36">
        <v>25</v>
      </c>
      <c r="G441" s="36">
        <v>0</v>
      </c>
      <c r="H441" s="36">
        <v>17.100000000000001</v>
      </c>
      <c r="I441" s="36">
        <v>2.9</v>
      </c>
      <c r="J441" s="36">
        <v>6.8</v>
      </c>
      <c r="K441" s="36">
        <v>0.42099999999999999</v>
      </c>
      <c r="L441" s="36">
        <v>1.4</v>
      </c>
      <c r="M441" s="36">
        <v>3.9</v>
      </c>
      <c r="N441" s="36">
        <v>0.35099999999999998</v>
      </c>
      <c r="O441" s="36">
        <v>1.5</v>
      </c>
      <c r="P441" s="36">
        <v>3</v>
      </c>
      <c r="Q441" s="36">
        <v>0.51400000000000001</v>
      </c>
      <c r="R441" s="36">
        <v>0.52</v>
      </c>
      <c r="S441" s="36">
        <v>0.6</v>
      </c>
      <c r="T441" s="36">
        <v>0.7</v>
      </c>
      <c r="U441" s="36">
        <v>0.82399999999999995</v>
      </c>
      <c r="V441" s="36">
        <v>0.6</v>
      </c>
      <c r="W441" s="36">
        <v>3.2</v>
      </c>
      <c r="X441" s="36">
        <v>3.8</v>
      </c>
      <c r="Y441" s="36">
        <v>1</v>
      </c>
      <c r="Z441" s="36">
        <v>0.4</v>
      </c>
      <c r="AA441" s="36">
        <v>0.2</v>
      </c>
      <c r="AB441" s="36">
        <v>0.8</v>
      </c>
      <c r="AC441" s="36">
        <v>1.1000000000000001</v>
      </c>
      <c r="AD441" s="36">
        <v>7.7</v>
      </c>
      <c r="AF441" t="str">
        <f t="shared" si="6"/>
        <v>Obi Toppin</v>
      </c>
    </row>
    <row r="442" spans="1:32" ht="12.75" x14ac:dyDescent="0.2">
      <c r="A442" s="36">
        <v>437</v>
      </c>
      <c r="B442" s="50" t="s">
        <v>709</v>
      </c>
      <c r="C442" s="50" t="s">
        <v>387</v>
      </c>
      <c r="D442" s="36">
        <v>29</v>
      </c>
      <c r="E442" s="50" t="s">
        <v>12</v>
      </c>
      <c r="F442" s="36">
        <v>18</v>
      </c>
      <c r="G442" s="36">
        <v>2</v>
      </c>
      <c r="H442" s="36">
        <v>11.4</v>
      </c>
      <c r="I442" s="36">
        <v>0.9</v>
      </c>
      <c r="J442" s="36">
        <v>1.9</v>
      </c>
      <c r="K442" s="36">
        <v>0.45700000000000002</v>
      </c>
      <c r="L442" s="36">
        <v>0.2</v>
      </c>
      <c r="M442" s="36">
        <v>0.8</v>
      </c>
      <c r="N442" s="36">
        <v>0.214</v>
      </c>
      <c r="O442" s="36">
        <v>0.7</v>
      </c>
      <c r="P442" s="36">
        <v>1.2</v>
      </c>
      <c r="Q442" s="36">
        <v>0.61899999999999999</v>
      </c>
      <c r="R442" s="36">
        <v>0.5</v>
      </c>
      <c r="S442" s="36">
        <v>0.3</v>
      </c>
      <c r="T442" s="36">
        <v>0.4</v>
      </c>
      <c r="U442" s="36">
        <v>0.71399999999999997</v>
      </c>
      <c r="V442" s="36">
        <v>0.3</v>
      </c>
      <c r="W442" s="36">
        <v>1.9</v>
      </c>
      <c r="X442" s="36">
        <v>2.2000000000000002</v>
      </c>
      <c r="Y442" s="36">
        <v>0.6</v>
      </c>
      <c r="Z442" s="36">
        <v>0.3</v>
      </c>
      <c r="AA442" s="36">
        <v>0.2</v>
      </c>
      <c r="AB442" s="36">
        <v>0.7</v>
      </c>
      <c r="AC442" s="36">
        <v>1.6</v>
      </c>
      <c r="AD442" s="36">
        <v>2.2000000000000002</v>
      </c>
      <c r="AF442" t="str">
        <f t="shared" si="6"/>
        <v>Juan Toscano-Anderson</v>
      </c>
    </row>
    <row r="443" spans="1:32" ht="12.75" x14ac:dyDescent="0.2">
      <c r="A443" s="36">
        <v>438</v>
      </c>
      <c r="B443" s="50" t="s">
        <v>710</v>
      </c>
      <c r="C443" s="50" t="s">
        <v>374</v>
      </c>
      <c r="D443" s="36">
        <v>27</v>
      </c>
      <c r="E443" s="50" t="s">
        <v>11</v>
      </c>
      <c r="F443" s="36">
        <v>21</v>
      </c>
      <c r="G443" s="36">
        <v>21</v>
      </c>
      <c r="H443" s="36">
        <v>33.799999999999997</v>
      </c>
      <c r="I443" s="36">
        <v>7.3</v>
      </c>
      <c r="J443" s="36">
        <v>14.4</v>
      </c>
      <c r="K443" s="36">
        <v>0.505</v>
      </c>
      <c r="L443" s="36">
        <v>1.8</v>
      </c>
      <c r="M443" s="36">
        <v>5.6</v>
      </c>
      <c r="N443" s="36">
        <v>0.32500000000000001</v>
      </c>
      <c r="O443" s="36">
        <v>5.5</v>
      </c>
      <c r="P443" s="36">
        <v>8.9</v>
      </c>
      <c r="Q443" s="36">
        <v>0.61799999999999999</v>
      </c>
      <c r="R443" s="36">
        <v>0.56799999999999995</v>
      </c>
      <c r="S443" s="36">
        <v>4.4000000000000004</v>
      </c>
      <c r="T443" s="36">
        <v>5</v>
      </c>
      <c r="U443" s="36">
        <v>0.88500000000000001</v>
      </c>
      <c r="V443" s="36">
        <v>1.7</v>
      </c>
      <c r="W443" s="36">
        <v>6.5</v>
      </c>
      <c r="X443" s="36">
        <v>8.1999999999999993</v>
      </c>
      <c r="Y443" s="36">
        <v>5.3</v>
      </c>
      <c r="Z443" s="36">
        <v>0.8</v>
      </c>
      <c r="AA443" s="36">
        <v>0.7</v>
      </c>
      <c r="AB443" s="36">
        <v>3.1</v>
      </c>
      <c r="AC443" s="36">
        <v>3.9</v>
      </c>
      <c r="AD443" s="36">
        <v>20.8</v>
      </c>
      <c r="AF443" t="str">
        <f t="shared" si="6"/>
        <v>Karl-Anthony Towns</v>
      </c>
    </row>
    <row r="444" spans="1:32" ht="12.75" x14ac:dyDescent="0.2">
      <c r="A444" s="36">
        <v>439</v>
      </c>
      <c r="B444" s="50" t="s">
        <v>711</v>
      </c>
      <c r="C444" s="50" t="s">
        <v>378</v>
      </c>
      <c r="D444" s="36">
        <v>24</v>
      </c>
      <c r="E444" s="50" t="s">
        <v>95</v>
      </c>
      <c r="F444" s="36">
        <v>31</v>
      </c>
      <c r="G444" s="36">
        <v>21</v>
      </c>
      <c r="H444" s="36">
        <v>31.9</v>
      </c>
      <c r="I444" s="36">
        <v>6.3</v>
      </c>
      <c r="J444" s="36">
        <v>14.3</v>
      </c>
      <c r="K444" s="36">
        <v>0.443</v>
      </c>
      <c r="L444" s="36">
        <v>2.5</v>
      </c>
      <c r="M444" s="36">
        <v>7</v>
      </c>
      <c r="N444" s="36">
        <v>0.35799999999999998</v>
      </c>
      <c r="O444" s="36">
        <v>3.8</v>
      </c>
      <c r="P444" s="36">
        <v>7.2</v>
      </c>
      <c r="Q444" s="36">
        <v>0.52700000000000002</v>
      </c>
      <c r="R444" s="36">
        <v>0.53200000000000003</v>
      </c>
      <c r="S444" s="36">
        <v>2.9</v>
      </c>
      <c r="T444" s="36">
        <v>3.6</v>
      </c>
      <c r="U444" s="36">
        <v>0.80400000000000005</v>
      </c>
      <c r="V444" s="36">
        <v>0.5</v>
      </c>
      <c r="W444" s="36">
        <v>1.8</v>
      </c>
      <c r="X444" s="36">
        <v>2.2999999999999998</v>
      </c>
      <c r="Y444" s="36">
        <v>1.5</v>
      </c>
      <c r="Z444" s="36">
        <v>1.6</v>
      </c>
      <c r="AA444" s="36">
        <v>0.2</v>
      </c>
      <c r="AB444" s="36">
        <v>1.1000000000000001</v>
      </c>
      <c r="AC444" s="36">
        <v>1.7</v>
      </c>
      <c r="AD444" s="36">
        <v>18.100000000000001</v>
      </c>
      <c r="AF444" t="str">
        <f t="shared" si="6"/>
        <v>Gary Trent Jr.</v>
      </c>
    </row>
    <row r="445" spans="1:32" ht="12.75" x14ac:dyDescent="0.2">
      <c r="A445" s="36">
        <v>440</v>
      </c>
      <c r="B445" s="50" t="s">
        <v>50</v>
      </c>
      <c r="C445" s="50" t="s">
        <v>374</v>
      </c>
      <c r="D445" s="36">
        <v>37</v>
      </c>
      <c r="E445" s="50" t="s">
        <v>32</v>
      </c>
      <c r="F445" s="36">
        <v>36</v>
      </c>
      <c r="G445" s="36">
        <v>36</v>
      </c>
      <c r="H445" s="36">
        <v>27.7</v>
      </c>
      <c r="I445" s="36">
        <v>1.2</v>
      </c>
      <c r="J445" s="36">
        <v>2.9</v>
      </c>
      <c r="K445" s="36">
        <v>0.41499999999999998</v>
      </c>
      <c r="L445" s="36">
        <v>0.6</v>
      </c>
      <c r="M445" s="36">
        <v>1.7</v>
      </c>
      <c r="N445" s="36">
        <v>0.38300000000000001</v>
      </c>
      <c r="O445" s="36">
        <v>0.6</v>
      </c>
      <c r="P445" s="36">
        <v>1.3</v>
      </c>
      <c r="Q445" s="36">
        <v>0.45700000000000002</v>
      </c>
      <c r="R445" s="36">
        <v>0.52400000000000002</v>
      </c>
      <c r="S445" s="36">
        <v>0.3</v>
      </c>
      <c r="T445" s="36">
        <v>0.3</v>
      </c>
      <c r="U445" s="36">
        <v>0.83299999999999996</v>
      </c>
      <c r="V445" s="36">
        <v>1.3</v>
      </c>
      <c r="W445" s="36">
        <v>3</v>
      </c>
      <c r="X445" s="36">
        <v>4.3</v>
      </c>
      <c r="Y445" s="36">
        <v>0.8</v>
      </c>
      <c r="Z445" s="36">
        <v>0.6</v>
      </c>
      <c r="AA445" s="36">
        <v>0.3</v>
      </c>
      <c r="AB445" s="36">
        <v>0.9</v>
      </c>
      <c r="AC445" s="36">
        <v>2.7</v>
      </c>
      <c r="AD445" s="36">
        <v>3.4</v>
      </c>
      <c r="AF445" t="str">
        <f t="shared" si="6"/>
        <v>P.J Tucker</v>
      </c>
    </row>
    <row r="446" spans="1:32" ht="12.75" x14ac:dyDescent="0.2">
      <c r="A446" s="36">
        <v>441</v>
      </c>
      <c r="B446" s="50" t="s">
        <v>712</v>
      </c>
      <c r="C446" s="50" t="s">
        <v>376</v>
      </c>
      <c r="D446" s="36">
        <v>26</v>
      </c>
      <c r="E446" s="50" t="s">
        <v>89</v>
      </c>
      <c r="F446" s="36">
        <v>33</v>
      </c>
      <c r="G446" s="36">
        <v>33</v>
      </c>
      <c r="H446" s="36">
        <v>29.7</v>
      </c>
      <c r="I446" s="36">
        <v>6</v>
      </c>
      <c r="J446" s="36">
        <v>10.7</v>
      </c>
      <c r="K446" s="36">
        <v>0.55600000000000005</v>
      </c>
      <c r="L446" s="36">
        <v>1.5</v>
      </c>
      <c r="M446" s="36">
        <v>3.7</v>
      </c>
      <c r="N446" s="36">
        <v>0.39800000000000002</v>
      </c>
      <c r="O446" s="36">
        <v>4.5</v>
      </c>
      <c r="P446" s="36">
        <v>7</v>
      </c>
      <c r="Q446" s="36">
        <v>0.64100000000000001</v>
      </c>
      <c r="R446" s="36">
        <v>0.626</v>
      </c>
      <c r="S446" s="36">
        <v>3.2</v>
      </c>
      <c r="T446" s="36">
        <v>4.2</v>
      </c>
      <c r="U446" s="36">
        <v>0.78100000000000003</v>
      </c>
      <c r="V446" s="36">
        <v>1.4</v>
      </c>
      <c r="W446" s="36">
        <v>6.5</v>
      </c>
      <c r="X446" s="36">
        <v>7.9</v>
      </c>
      <c r="Y446" s="36">
        <v>1.5</v>
      </c>
      <c r="Z446" s="36">
        <v>0.6</v>
      </c>
      <c r="AA446" s="36">
        <v>2.2000000000000002</v>
      </c>
      <c r="AB446" s="36">
        <v>1.7</v>
      </c>
      <c r="AC446" s="36">
        <v>3.3</v>
      </c>
      <c r="AD446" s="36">
        <v>16.7</v>
      </c>
      <c r="AF446" t="str">
        <f t="shared" si="6"/>
        <v>Myles Turner</v>
      </c>
    </row>
    <row r="447" spans="1:32" ht="12.75" x14ac:dyDescent="0.2">
      <c r="A447" s="36">
        <v>442</v>
      </c>
      <c r="B447" s="50" t="s">
        <v>713</v>
      </c>
      <c r="C447" s="50" t="s">
        <v>376</v>
      </c>
      <c r="D447" s="36">
        <v>30</v>
      </c>
      <c r="E447" s="50" t="s">
        <v>91</v>
      </c>
      <c r="F447" s="36">
        <v>38</v>
      </c>
      <c r="G447" s="36">
        <v>38</v>
      </c>
      <c r="H447" s="36">
        <v>24.6</v>
      </c>
      <c r="I447" s="36">
        <v>5.3</v>
      </c>
      <c r="J447" s="36">
        <v>10.3</v>
      </c>
      <c r="K447" s="36">
        <v>0.51300000000000001</v>
      </c>
      <c r="L447" s="36">
        <v>0.7</v>
      </c>
      <c r="M447" s="36">
        <v>1.9</v>
      </c>
      <c r="N447" s="36">
        <v>0.35199999999999998</v>
      </c>
      <c r="O447" s="36">
        <v>4.5999999999999996</v>
      </c>
      <c r="P447" s="36">
        <v>8.4</v>
      </c>
      <c r="Q447" s="36">
        <v>0.54900000000000004</v>
      </c>
      <c r="R447" s="36">
        <v>0.54500000000000004</v>
      </c>
      <c r="S447" s="36">
        <v>2.2999999999999998</v>
      </c>
      <c r="T447" s="36">
        <v>2.8</v>
      </c>
      <c r="U447" s="36">
        <v>0.84</v>
      </c>
      <c r="V447" s="36">
        <v>2.8</v>
      </c>
      <c r="W447" s="36">
        <v>6.7</v>
      </c>
      <c r="X447" s="36">
        <v>9.6</v>
      </c>
      <c r="Y447" s="36">
        <v>1.8</v>
      </c>
      <c r="Z447" s="36">
        <v>0.4</v>
      </c>
      <c r="AA447" s="36">
        <v>0.6</v>
      </c>
      <c r="AB447" s="36">
        <v>1.9</v>
      </c>
      <c r="AC447" s="36">
        <v>3.1</v>
      </c>
      <c r="AD447" s="36">
        <v>13.5</v>
      </c>
      <c r="AF447" t="str">
        <f t="shared" si="6"/>
        <v>Jonas Valanciunas</v>
      </c>
    </row>
    <row r="448" spans="1:32" ht="12.75" x14ac:dyDescent="0.2">
      <c r="A448" s="36">
        <v>443</v>
      </c>
      <c r="B448" s="50" t="s">
        <v>714</v>
      </c>
      <c r="C448" s="50" t="s">
        <v>374</v>
      </c>
      <c r="D448" s="36">
        <v>23</v>
      </c>
      <c r="E448" s="50" t="s">
        <v>24</v>
      </c>
      <c r="F448" s="36">
        <v>38</v>
      </c>
      <c r="G448" s="36">
        <v>36</v>
      </c>
      <c r="H448" s="36">
        <v>24.8</v>
      </c>
      <c r="I448" s="36">
        <v>3.5</v>
      </c>
      <c r="J448" s="36">
        <v>6.1</v>
      </c>
      <c r="K448" s="36">
        <v>0.56899999999999995</v>
      </c>
      <c r="L448" s="36">
        <v>0.4</v>
      </c>
      <c r="M448" s="36">
        <v>1.1000000000000001</v>
      </c>
      <c r="N448" s="36">
        <v>0.35699999999999998</v>
      </c>
      <c r="O448" s="36">
        <v>3.1</v>
      </c>
      <c r="P448" s="36">
        <v>5</v>
      </c>
      <c r="Q448" s="36">
        <v>0.61599999999999999</v>
      </c>
      <c r="R448" s="36">
        <v>0.60099999999999998</v>
      </c>
      <c r="S448" s="36">
        <v>1</v>
      </c>
      <c r="T448" s="36">
        <v>1.5</v>
      </c>
      <c r="U448" s="36">
        <v>0.68400000000000005</v>
      </c>
      <c r="V448" s="36">
        <v>2.6</v>
      </c>
      <c r="W448" s="36">
        <v>5.4</v>
      </c>
      <c r="X448" s="36">
        <v>8</v>
      </c>
      <c r="Y448" s="36">
        <v>2.8</v>
      </c>
      <c r="Z448" s="36">
        <v>1.2</v>
      </c>
      <c r="AA448" s="36">
        <v>0.3</v>
      </c>
      <c r="AB448" s="36">
        <v>1.4</v>
      </c>
      <c r="AC448" s="36">
        <v>2.6</v>
      </c>
      <c r="AD448" s="36">
        <v>8.4</v>
      </c>
      <c r="AF448" t="str">
        <f t="shared" si="6"/>
        <v>Jarred Vanderbilt</v>
      </c>
    </row>
    <row r="449" spans="1:32" ht="12.75" x14ac:dyDescent="0.2">
      <c r="A449" s="36">
        <v>444</v>
      </c>
      <c r="B449" s="50" t="s">
        <v>715</v>
      </c>
      <c r="C449" s="50" t="s">
        <v>383</v>
      </c>
      <c r="D449" s="36">
        <v>28</v>
      </c>
      <c r="E449" s="50" t="s">
        <v>95</v>
      </c>
      <c r="F449" s="36">
        <v>30</v>
      </c>
      <c r="G449" s="36">
        <v>30</v>
      </c>
      <c r="H449" s="36">
        <v>37</v>
      </c>
      <c r="I449" s="36">
        <v>5.9</v>
      </c>
      <c r="J449" s="36">
        <v>15.8</v>
      </c>
      <c r="K449" s="36">
        <v>0.374</v>
      </c>
      <c r="L449" s="36">
        <v>2.8</v>
      </c>
      <c r="M449" s="36">
        <v>8.6999999999999993</v>
      </c>
      <c r="N449" s="36">
        <v>0.32400000000000001</v>
      </c>
      <c r="O449" s="36">
        <v>3.1</v>
      </c>
      <c r="P449" s="36">
        <v>7</v>
      </c>
      <c r="Q449" s="36">
        <v>0.436</v>
      </c>
      <c r="R449" s="36">
        <v>0.46400000000000002</v>
      </c>
      <c r="S449" s="36">
        <v>3.8</v>
      </c>
      <c r="T449" s="36">
        <v>4.3</v>
      </c>
      <c r="U449" s="36">
        <v>0.88500000000000001</v>
      </c>
      <c r="V449" s="36">
        <v>0.5</v>
      </c>
      <c r="W449" s="36">
        <v>3.4</v>
      </c>
      <c r="X449" s="36">
        <v>3.9</v>
      </c>
      <c r="Y449" s="36">
        <v>6.2</v>
      </c>
      <c r="Z449" s="36">
        <v>1.6</v>
      </c>
      <c r="AA449" s="36">
        <v>0.6</v>
      </c>
      <c r="AB449" s="36">
        <v>1.8</v>
      </c>
      <c r="AC449" s="36">
        <v>2.8</v>
      </c>
      <c r="AD449" s="36">
        <v>18.5</v>
      </c>
      <c r="AF449" t="str">
        <f t="shared" si="6"/>
        <v>Fred VanVleet</v>
      </c>
    </row>
    <row r="450" spans="1:32" ht="12.75" x14ac:dyDescent="0.2">
      <c r="A450" s="36">
        <v>445</v>
      </c>
      <c r="B450" s="50" t="s">
        <v>716</v>
      </c>
      <c r="C450" s="50" t="s">
        <v>378</v>
      </c>
      <c r="D450" s="36">
        <v>22</v>
      </c>
      <c r="E450" s="50" t="s">
        <v>10</v>
      </c>
      <c r="F450" s="36">
        <v>29</v>
      </c>
      <c r="G450" s="36">
        <v>24</v>
      </c>
      <c r="H450" s="36">
        <v>31.3</v>
      </c>
      <c r="I450" s="36">
        <v>7.1</v>
      </c>
      <c r="J450" s="36">
        <v>16</v>
      </c>
      <c r="K450" s="36">
        <v>0.44500000000000001</v>
      </c>
      <c r="L450" s="36">
        <v>2.8</v>
      </c>
      <c r="M450" s="36">
        <v>7</v>
      </c>
      <c r="N450" s="36">
        <v>0.40400000000000003</v>
      </c>
      <c r="O450" s="36">
        <v>4.3</v>
      </c>
      <c r="P450" s="36">
        <v>9</v>
      </c>
      <c r="Q450" s="36">
        <v>0.47699999999999998</v>
      </c>
      <c r="R450" s="36">
        <v>0.53300000000000003</v>
      </c>
      <c r="S450" s="36">
        <v>2.4</v>
      </c>
      <c r="T450" s="36">
        <v>3</v>
      </c>
      <c r="U450" s="36">
        <v>0.79300000000000004</v>
      </c>
      <c r="V450" s="36">
        <v>0.2</v>
      </c>
      <c r="W450" s="36">
        <v>3.8</v>
      </c>
      <c r="X450" s="36">
        <v>4</v>
      </c>
      <c r="Y450" s="36">
        <v>3.6</v>
      </c>
      <c r="Z450" s="36">
        <v>1.2</v>
      </c>
      <c r="AA450" s="36">
        <v>0.4</v>
      </c>
      <c r="AB450" s="36">
        <v>1.6</v>
      </c>
      <c r="AC450" s="36">
        <v>1.4</v>
      </c>
      <c r="AD450" s="36">
        <v>19.399999999999999</v>
      </c>
      <c r="AF450" t="str">
        <f t="shared" si="6"/>
        <v>Devin Vassell</v>
      </c>
    </row>
    <row r="451" spans="1:32" ht="12.75" x14ac:dyDescent="0.2">
      <c r="A451" s="36">
        <v>446</v>
      </c>
      <c r="B451" s="50" t="s">
        <v>717</v>
      </c>
      <c r="C451" s="50" t="s">
        <v>383</v>
      </c>
      <c r="D451" s="36">
        <v>26</v>
      </c>
      <c r="E451" s="50" t="s">
        <v>8</v>
      </c>
      <c r="F451" s="36">
        <v>25</v>
      </c>
      <c r="G451" s="36">
        <v>1</v>
      </c>
      <c r="H451" s="36">
        <v>23.8</v>
      </c>
      <c r="I451" s="36">
        <v>3</v>
      </c>
      <c r="J451" s="36">
        <v>7.7</v>
      </c>
      <c r="K451" s="36">
        <v>0.39400000000000002</v>
      </c>
      <c r="L451" s="36">
        <v>1.3</v>
      </c>
      <c r="M451" s="36">
        <v>4.5</v>
      </c>
      <c r="N451" s="36">
        <v>0.29499999999999998</v>
      </c>
      <c r="O451" s="36">
        <v>1.7</v>
      </c>
      <c r="P451" s="36">
        <v>3.2</v>
      </c>
      <c r="Q451" s="36">
        <v>0.53100000000000003</v>
      </c>
      <c r="R451" s="36">
        <v>0.47899999999999998</v>
      </c>
      <c r="S451" s="36">
        <v>0.8</v>
      </c>
      <c r="T451" s="36">
        <v>1</v>
      </c>
      <c r="U451" s="36">
        <v>0.80800000000000005</v>
      </c>
      <c r="V451" s="36">
        <v>0.4</v>
      </c>
      <c r="W451" s="36">
        <v>1.6</v>
      </c>
      <c r="X451" s="36">
        <v>2</v>
      </c>
      <c r="Y451" s="36">
        <v>2.6</v>
      </c>
      <c r="Z451" s="36">
        <v>0.8</v>
      </c>
      <c r="AA451" s="36">
        <v>0.1</v>
      </c>
      <c r="AB451" s="36">
        <v>1.2</v>
      </c>
      <c r="AC451" s="36">
        <v>2.6</v>
      </c>
      <c r="AD451" s="36">
        <v>8.1999999999999993</v>
      </c>
      <c r="AF451" t="str">
        <f t="shared" ref="AF451:AF491" si="7">IF(B451="Luka Dončić","Luka Doncic",IF(B451="Wendell Carter Jr.","Wendell Carter",IF(B451="Vlatko Čančar","Vlatko Cancar",IF(B451="Troy Brown Jr.","Troy Brown",IF(B451="Bojan Bogdanović","Bojan Bogdanovic",IF(B451="Nic Claxton","Nic Claxton",IF(B451="Kristaps Porziņģis","Kristaps Porzingis",IF(B451="Kelly Oubre Jr.","Kelly Oubre Jr",IF(B451="P.J. Washington","P.J Washington",IF(B451="P.J. Tucker","P.J Tucker",IF(B451="Jabari Smith Jr.","Jabari Smith",IF(B451="Alperen Şengün","Alperen Sengun",IF(B451="Nikola Vučević","Nikola Vucevic",IF(B451="Jusuf Nurkić","Jusuf Nurkic",IF(B451="Nikola Jokić","Nikola Jokic",IF(B451="Lonnie Walker IV","Lonnie Walker",IF(B451="Trey Murphy III","Trey Murphy",IF(B451="Jonas Valančiūnas","Jonas Valanciunas",IF(B451="Dennis Schröder","Dennis Schroder",IF(B451="Bogdan Bogdanović","Bogdan Bogdanovic",B451))))))))))))))))))))</f>
        <v>Gabe Vincent</v>
      </c>
    </row>
    <row r="452" spans="1:32" ht="12.75" x14ac:dyDescent="0.2">
      <c r="A452" s="36">
        <v>447</v>
      </c>
      <c r="B452" s="50" t="s">
        <v>718</v>
      </c>
      <c r="C452" s="50" t="s">
        <v>376</v>
      </c>
      <c r="D452" s="36">
        <v>27</v>
      </c>
      <c r="E452" s="50" t="s">
        <v>33</v>
      </c>
      <c r="F452" s="36">
        <v>23</v>
      </c>
      <c r="G452" s="36">
        <v>1</v>
      </c>
      <c r="H452" s="36">
        <v>7.4</v>
      </c>
      <c r="I452" s="36">
        <v>0.5</v>
      </c>
      <c r="J452" s="36">
        <v>1</v>
      </c>
      <c r="K452" s="36">
        <v>0.45800000000000002</v>
      </c>
      <c r="L452" s="36">
        <v>0</v>
      </c>
      <c r="M452" s="36">
        <v>0.2</v>
      </c>
      <c r="N452" s="36">
        <v>0.25</v>
      </c>
      <c r="O452" s="36">
        <v>0.4</v>
      </c>
      <c r="P452" s="36">
        <v>0.9</v>
      </c>
      <c r="Q452" s="36">
        <v>0.5</v>
      </c>
      <c r="R452" s="36">
        <v>0.47899999999999998</v>
      </c>
      <c r="S452" s="36">
        <v>0.1</v>
      </c>
      <c r="T452" s="36">
        <v>0.1</v>
      </c>
      <c r="U452" s="36">
        <v>1</v>
      </c>
      <c r="V452" s="36">
        <v>0.8</v>
      </c>
      <c r="W452" s="36">
        <v>1.3</v>
      </c>
      <c r="X452" s="36">
        <v>2.1</v>
      </c>
      <c r="Y452" s="36">
        <v>0.3</v>
      </c>
      <c r="Z452" s="36">
        <v>0.1</v>
      </c>
      <c r="AA452" s="36">
        <v>0.3</v>
      </c>
      <c r="AB452" s="36">
        <v>0.5</v>
      </c>
      <c r="AC452" s="36">
        <v>1.5</v>
      </c>
      <c r="AD452" s="36">
        <v>1.1000000000000001</v>
      </c>
      <c r="AF452" t="str">
        <f t="shared" si="7"/>
        <v>Noah Vonleh</v>
      </c>
    </row>
    <row r="453" spans="1:32" ht="12.75" x14ac:dyDescent="0.2">
      <c r="A453" s="36">
        <v>448</v>
      </c>
      <c r="B453" s="50" t="s">
        <v>719</v>
      </c>
      <c r="C453" s="50" t="s">
        <v>376</v>
      </c>
      <c r="D453" s="36">
        <v>32</v>
      </c>
      <c r="E453" s="50" t="s">
        <v>23</v>
      </c>
      <c r="F453" s="36">
        <v>38</v>
      </c>
      <c r="G453" s="36">
        <v>37</v>
      </c>
      <c r="H453" s="36">
        <v>33.200000000000003</v>
      </c>
      <c r="I453" s="36">
        <v>6.7</v>
      </c>
      <c r="J453" s="36">
        <v>13</v>
      </c>
      <c r="K453" s="36">
        <v>0.51200000000000001</v>
      </c>
      <c r="L453" s="36">
        <v>1.7</v>
      </c>
      <c r="M453" s="36">
        <v>4.5</v>
      </c>
      <c r="N453" s="36">
        <v>0.36799999999999999</v>
      </c>
      <c r="O453" s="36">
        <v>5</v>
      </c>
      <c r="P453" s="36">
        <v>8.5</v>
      </c>
      <c r="Q453" s="36">
        <v>0.58799999999999997</v>
      </c>
      <c r="R453" s="36">
        <v>0.57599999999999996</v>
      </c>
      <c r="S453" s="36">
        <v>1.8</v>
      </c>
      <c r="T453" s="36">
        <v>2.1</v>
      </c>
      <c r="U453" s="36">
        <v>0.85199999999999998</v>
      </c>
      <c r="V453" s="36">
        <v>2</v>
      </c>
      <c r="W453" s="36">
        <v>8.5</v>
      </c>
      <c r="X453" s="36">
        <v>10.5</v>
      </c>
      <c r="Y453" s="36">
        <v>2.9</v>
      </c>
      <c r="Z453" s="36">
        <v>0.6</v>
      </c>
      <c r="AA453" s="36">
        <v>0.9</v>
      </c>
      <c r="AB453" s="36">
        <v>1.8</v>
      </c>
      <c r="AC453" s="36">
        <v>2.1</v>
      </c>
      <c r="AD453" s="36">
        <v>16.8</v>
      </c>
      <c r="AF453" t="str">
        <f t="shared" si="7"/>
        <v>Nikola Vucevic</v>
      </c>
    </row>
    <row r="454" spans="1:32" ht="12.75" x14ac:dyDescent="0.2">
      <c r="A454" s="36">
        <v>449</v>
      </c>
      <c r="B454" s="50" t="s">
        <v>720</v>
      </c>
      <c r="C454" s="50" t="s">
        <v>374</v>
      </c>
      <c r="D454" s="36">
        <v>26</v>
      </c>
      <c r="E454" s="50" t="s">
        <v>78</v>
      </c>
      <c r="F454" s="36">
        <v>17</v>
      </c>
      <c r="G454" s="36">
        <v>9</v>
      </c>
      <c r="H454" s="36">
        <v>24.1</v>
      </c>
      <c r="I454" s="36">
        <v>2.2000000000000002</v>
      </c>
      <c r="J454" s="36">
        <v>4.9000000000000004</v>
      </c>
      <c r="K454" s="36">
        <v>0.45200000000000001</v>
      </c>
      <c r="L454" s="36">
        <v>1.4</v>
      </c>
      <c r="M454" s="36">
        <v>3.3</v>
      </c>
      <c r="N454" s="36">
        <v>0.41099999999999998</v>
      </c>
      <c r="O454" s="36">
        <v>0.9</v>
      </c>
      <c r="P454" s="36">
        <v>1.6</v>
      </c>
      <c r="Q454" s="36">
        <v>0.53600000000000003</v>
      </c>
      <c r="R454" s="36">
        <v>0.58899999999999997</v>
      </c>
      <c r="S454" s="36">
        <v>0.5</v>
      </c>
      <c r="T454" s="36">
        <v>0.8</v>
      </c>
      <c r="U454" s="36">
        <v>0.69199999999999995</v>
      </c>
      <c r="V454" s="36">
        <v>0.6</v>
      </c>
      <c r="W454" s="36">
        <v>3.5</v>
      </c>
      <c r="X454" s="36">
        <v>4.0999999999999996</v>
      </c>
      <c r="Y454" s="36">
        <v>1</v>
      </c>
      <c r="Z454" s="36">
        <v>0.7</v>
      </c>
      <c r="AA454" s="36">
        <v>0.4</v>
      </c>
      <c r="AB454" s="36">
        <v>0.4</v>
      </c>
      <c r="AC454" s="36">
        <v>2.5</v>
      </c>
      <c r="AD454" s="36">
        <v>6.4</v>
      </c>
      <c r="AF454" t="str">
        <f t="shared" si="7"/>
        <v>Dean Wade</v>
      </c>
    </row>
    <row r="455" spans="1:32" ht="12.75" x14ac:dyDescent="0.2">
      <c r="A455" s="36">
        <v>450</v>
      </c>
      <c r="B455" s="50" t="s">
        <v>721</v>
      </c>
      <c r="C455" s="50" t="s">
        <v>387</v>
      </c>
      <c r="D455" s="36">
        <v>21</v>
      </c>
      <c r="E455" s="50" t="s">
        <v>9</v>
      </c>
      <c r="F455" s="36">
        <v>37</v>
      </c>
      <c r="G455" s="36">
        <v>37</v>
      </c>
      <c r="H455" s="36">
        <v>33.299999999999997</v>
      </c>
      <c r="I455" s="36">
        <v>7.2</v>
      </c>
      <c r="J455" s="36">
        <v>15</v>
      </c>
      <c r="K455" s="36">
        <v>0.48</v>
      </c>
      <c r="L455" s="36">
        <v>1.5</v>
      </c>
      <c r="M455" s="36">
        <v>4.4000000000000004</v>
      </c>
      <c r="N455" s="36">
        <v>0.34399999999999997</v>
      </c>
      <c r="O455" s="36">
        <v>5.7</v>
      </c>
      <c r="P455" s="36">
        <v>10.6</v>
      </c>
      <c r="Q455" s="36">
        <v>0.53700000000000003</v>
      </c>
      <c r="R455" s="36">
        <v>0.53100000000000003</v>
      </c>
      <c r="S455" s="36">
        <v>3.9</v>
      </c>
      <c r="T455" s="36">
        <v>4.5</v>
      </c>
      <c r="U455" s="36">
        <v>0.874</v>
      </c>
      <c r="V455" s="36">
        <v>0.9</v>
      </c>
      <c r="W455" s="36">
        <v>3.1</v>
      </c>
      <c r="X455" s="36">
        <v>4</v>
      </c>
      <c r="Y455" s="36">
        <v>3.5</v>
      </c>
      <c r="Z455" s="36">
        <v>0.8</v>
      </c>
      <c r="AA455" s="36">
        <v>0.2</v>
      </c>
      <c r="AB455" s="36">
        <v>2.2000000000000002</v>
      </c>
      <c r="AC455" s="36">
        <v>2.2999999999999998</v>
      </c>
      <c r="AD455" s="36">
        <v>19.899999999999999</v>
      </c>
      <c r="AF455" t="str">
        <f t="shared" si="7"/>
        <v>Franz Wagner</v>
      </c>
    </row>
    <row r="456" spans="1:32" ht="12.75" x14ac:dyDescent="0.2">
      <c r="A456" s="36">
        <v>451</v>
      </c>
      <c r="B456" s="50" t="s">
        <v>1647</v>
      </c>
      <c r="C456" s="50" t="s">
        <v>376</v>
      </c>
      <c r="D456" s="36">
        <v>25</v>
      </c>
      <c r="E456" s="50" t="s">
        <v>9</v>
      </c>
      <c r="F456" s="36">
        <v>18</v>
      </c>
      <c r="G456" s="36">
        <v>14</v>
      </c>
      <c r="H456" s="36">
        <v>25.4</v>
      </c>
      <c r="I456" s="36">
        <v>4.2</v>
      </c>
      <c r="J456" s="36">
        <v>8.6</v>
      </c>
      <c r="K456" s="36">
        <v>0.49399999999999999</v>
      </c>
      <c r="L456" s="36">
        <v>1</v>
      </c>
      <c r="M456" s="36">
        <v>3.4</v>
      </c>
      <c r="N456" s="36">
        <v>0.29499999999999998</v>
      </c>
      <c r="O456" s="36">
        <v>3.2</v>
      </c>
      <c r="P456" s="36">
        <v>5.2</v>
      </c>
      <c r="Q456" s="36">
        <v>0.624</v>
      </c>
      <c r="R456" s="36">
        <v>0.55200000000000005</v>
      </c>
      <c r="S456" s="36">
        <v>3</v>
      </c>
      <c r="T456" s="36">
        <v>3.3</v>
      </c>
      <c r="U456" s="36">
        <v>0.9</v>
      </c>
      <c r="V456" s="36">
        <v>1.9</v>
      </c>
      <c r="W456" s="36">
        <v>4.7</v>
      </c>
      <c r="X456" s="36">
        <v>6.6</v>
      </c>
      <c r="Y456" s="36">
        <v>2.2000000000000002</v>
      </c>
      <c r="Z456" s="36">
        <v>0.9</v>
      </c>
      <c r="AA456" s="36">
        <v>0.3</v>
      </c>
      <c r="AB456" s="36">
        <v>1.6</v>
      </c>
      <c r="AC456" s="36">
        <v>3.1</v>
      </c>
      <c r="AD456" s="36">
        <v>12.4</v>
      </c>
      <c r="AF456" t="str">
        <f t="shared" si="7"/>
        <v>Moritz Wagner</v>
      </c>
    </row>
    <row r="457" spans="1:32" ht="12.75" x14ac:dyDescent="0.2">
      <c r="A457" s="36">
        <v>452</v>
      </c>
      <c r="B457" s="50" t="s">
        <v>1623</v>
      </c>
      <c r="C457" s="50" t="s">
        <v>387</v>
      </c>
      <c r="D457" s="36">
        <v>28</v>
      </c>
      <c r="E457" s="50" t="s">
        <v>64</v>
      </c>
      <c r="F457" s="36">
        <v>22</v>
      </c>
      <c r="G457" s="36">
        <v>1</v>
      </c>
      <c r="H457" s="36">
        <v>14.2</v>
      </c>
      <c r="I457" s="36">
        <v>1.3</v>
      </c>
      <c r="J457" s="36">
        <v>3.4</v>
      </c>
      <c r="K457" s="36">
        <v>0.39200000000000002</v>
      </c>
      <c r="L457" s="36">
        <v>1</v>
      </c>
      <c r="M457" s="36">
        <v>2.5</v>
      </c>
      <c r="N457" s="36">
        <v>0.40699999999999997</v>
      </c>
      <c r="O457" s="36">
        <v>0.3</v>
      </c>
      <c r="P457" s="36">
        <v>0.9</v>
      </c>
      <c r="Q457" s="36">
        <v>0.35</v>
      </c>
      <c r="R457" s="36">
        <v>0.54100000000000004</v>
      </c>
      <c r="S457" s="36">
        <v>0.2</v>
      </c>
      <c r="T457" s="36">
        <v>0.3</v>
      </c>
      <c r="U457" s="36">
        <v>0.57099999999999995</v>
      </c>
      <c r="V457" s="36">
        <v>1.2</v>
      </c>
      <c r="W457" s="36">
        <v>1</v>
      </c>
      <c r="X457" s="36">
        <v>2.2000000000000002</v>
      </c>
      <c r="Y457" s="36">
        <v>0.9</v>
      </c>
      <c r="Z457" s="36">
        <v>0.7</v>
      </c>
      <c r="AA457" s="36">
        <v>0.2</v>
      </c>
      <c r="AB457" s="36">
        <v>0.3</v>
      </c>
      <c r="AC457" s="36">
        <v>2</v>
      </c>
      <c r="AD457" s="36">
        <v>3.8</v>
      </c>
      <c r="AF457" t="str">
        <f t="shared" si="7"/>
        <v>Ish Wainright</v>
      </c>
    </row>
    <row r="458" spans="1:32" ht="12.75" x14ac:dyDescent="0.2">
      <c r="A458" s="36">
        <v>453</v>
      </c>
      <c r="B458" s="50" t="s">
        <v>722</v>
      </c>
      <c r="C458" s="50" t="s">
        <v>387</v>
      </c>
      <c r="D458" s="36">
        <v>20</v>
      </c>
      <c r="E458" s="50" t="s">
        <v>88</v>
      </c>
      <c r="F458" s="36">
        <v>21</v>
      </c>
      <c r="G458" s="36">
        <v>0</v>
      </c>
      <c r="H458" s="36">
        <v>8.6999999999999993</v>
      </c>
      <c r="I458" s="36">
        <v>0.8</v>
      </c>
      <c r="J458" s="36">
        <v>2</v>
      </c>
      <c r="K458" s="36">
        <v>0.38100000000000001</v>
      </c>
      <c r="L458" s="36">
        <v>0.1</v>
      </c>
      <c r="M458" s="36">
        <v>0.6</v>
      </c>
      <c r="N458" s="36">
        <v>0.25</v>
      </c>
      <c r="O458" s="36">
        <v>0.6</v>
      </c>
      <c r="P458" s="36">
        <v>1.4</v>
      </c>
      <c r="Q458" s="36">
        <v>0.433</v>
      </c>
      <c r="R458" s="36">
        <v>0.41699999999999998</v>
      </c>
      <c r="S458" s="36">
        <v>0.4</v>
      </c>
      <c r="T458" s="36">
        <v>0.6</v>
      </c>
      <c r="U458" s="36">
        <v>0.66700000000000004</v>
      </c>
      <c r="V458" s="36">
        <v>0.9</v>
      </c>
      <c r="W458" s="36">
        <v>1.5</v>
      </c>
      <c r="X458" s="36">
        <v>2.4</v>
      </c>
      <c r="Y458" s="36">
        <v>0.5</v>
      </c>
      <c r="Z458" s="36">
        <v>0.1</v>
      </c>
      <c r="AA458" s="36">
        <v>0.2</v>
      </c>
      <c r="AB458" s="36">
        <v>0.3</v>
      </c>
      <c r="AC458" s="36">
        <v>1</v>
      </c>
      <c r="AD458" s="36">
        <v>2</v>
      </c>
      <c r="AF458" t="str">
        <f t="shared" si="7"/>
        <v>Jabari Walker</v>
      </c>
    </row>
    <row r="459" spans="1:32" ht="12.75" x14ac:dyDescent="0.2">
      <c r="A459" s="36">
        <v>454</v>
      </c>
      <c r="B459" s="50" t="s">
        <v>1667</v>
      </c>
      <c r="C459" s="50" t="s">
        <v>383</v>
      </c>
      <c r="D459" s="36">
        <v>32</v>
      </c>
      <c r="E459" s="50" t="s">
        <v>96</v>
      </c>
      <c r="F459" s="36">
        <v>8</v>
      </c>
      <c r="G459" s="36">
        <v>1</v>
      </c>
      <c r="H459" s="36">
        <v>17.600000000000001</v>
      </c>
      <c r="I459" s="36">
        <v>2.9</v>
      </c>
      <c r="J459" s="36">
        <v>7</v>
      </c>
      <c r="K459" s="36">
        <v>0.41099999999999998</v>
      </c>
      <c r="L459" s="36">
        <v>0.9</v>
      </c>
      <c r="M459" s="36">
        <v>3.5</v>
      </c>
      <c r="N459" s="36">
        <v>0.25</v>
      </c>
      <c r="O459" s="36">
        <v>2</v>
      </c>
      <c r="P459" s="36">
        <v>3.5</v>
      </c>
      <c r="Q459" s="36">
        <v>0.57099999999999995</v>
      </c>
      <c r="R459" s="36">
        <v>0.47299999999999998</v>
      </c>
      <c r="S459" s="36">
        <v>2.1</v>
      </c>
      <c r="T459" s="36">
        <v>2.6</v>
      </c>
      <c r="U459" s="36">
        <v>0.81</v>
      </c>
      <c r="V459" s="36">
        <v>0.4</v>
      </c>
      <c r="W459" s="36">
        <v>1.6</v>
      </c>
      <c r="X459" s="36">
        <v>2</v>
      </c>
      <c r="Y459" s="36">
        <v>2.4</v>
      </c>
      <c r="Z459" s="36">
        <v>0.3</v>
      </c>
      <c r="AA459" s="36">
        <v>0.3</v>
      </c>
      <c r="AB459" s="36">
        <v>0.5</v>
      </c>
      <c r="AC459" s="36">
        <v>1.3</v>
      </c>
      <c r="AD459" s="36">
        <v>8.8000000000000007</v>
      </c>
      <c r="AF459" t="str">
        <f t="shared" si="7"/>
        <v>Kemba Walker</v>
      </c>
    </row>
    <row r="460" spans="1:32" ht="12.75" x14ac:dyDescent="0.2">
      <c r="A460" s="36">
        <v>455</v>
      </c>
      <c r="B460" s="50" t="s">
        <v>723</v>
      </c>
      <c r="C460" s="50" t="s">
        <v>378</v>
      </c>
      <c r="D460" s="36">
        <v>24</v>
      </c>
      <c r="E460" s="50" t="s">
        <v>12</v>
      </c>
      <c r="F460" s="36">
        <v>32</v>
      </c>
      <c r="G460" s="36">
        <v>32</v>
      </c>
      <c r="H460" s="36">
        <v>29.8</v>
      </c>
      <c r="I460" s="36">
        <v>5.3</v>
      </c>
      <c r="J460" s="36">
        <v>11.7</v>
      </c>
      <c r="K460" s="36">
        <v>0.45500000000000002</v>
      </c>
      <c r="L460" s="36">
        <v>2.1</v>
      </c>
      <c r="M460" s="36">
        <v>5.4</v>
      </c>
      <c r="N460" s="36">
        <v>0.38400000000000001</v>
      </c>
      <c r="O460" s="36">
        <v>3.3</v>
      </c>
      <c r="P460" s="36">
        <v>6.3</v>
      </c>
      <c r="Q460" s="36">
        <v>0.51500000000000001</v>
      </c>
      <c r="R460" s="36">
        <v>0.54300000000000004</v>
      </c>
      <c r="S460" s="36">
        <v>2</v>
      </c>
      <c r="T460" s="36">
        <v>2.2999999999999998</v>
      </c>
      <c r="U460" s="36">
        <v>0.875</v>
      </c>
      <c r="V460" s="36">
        <v>0.3</v>
      </c>
      <c r="W460" s="36">
        <v>2</v>
      </c>
      <c r="X460" s="36">
        <v>2.2999999999999998</v>
      </c>
      <c r="Y460" s="36">
        <v>1.4</v>
      </c>
      <c r="Z460" s="36">
        <v>0.8</v>
      </c>
      <c r="AA460" s="36">
        <v>0.3</v>
      </c>
      <c r="AB460" s="36">
        <v>1</v>
      </c>
      <c r="AC460" s="36">
        <v>1.7</v>
      </c>
      <c r="AD460" s="36">
        <v>14.7</v>
      </c>
      <c r="AF460" t="str">
        <f t="shared" si="7"/>
        <v>Lonnie Walker</v>
      </c>
    </row>
    <row r="461" spans="1:32" ht="12.75" x14ac:dyDescent="0.2">
      <c r="A461" s="36">
        <v>456</v>
      </c>
      <c r="B461" s="50" t="s">
        <v>724</v>
      </c>
      <c r="C461" s="50" t="s">
        <v>383</v>
      </c>
      <c r="D461" s="36">
        <v>32</v>
      </c>
      <c r="E461" s="50" t="s">
        <v>65</v>
      </c>
      <c r="F461" s="36">
        <v>30</v>
      </c>
      <c r="G461" s="36">
        <v>3</v>
      </c>
      <c r="H461" s="36">
        <v>22.1</v>
      </c>
      <c r="I461" s="36">
        <v>4.0999999999999996</v>
      </c>
      <c r="J461" s="36">
        <v>9.8000000000000007</v>
      </c>
      <c r="K461" s="36">
        <v>0.41399999999999998</v>
      </c>
      <c r="L461" s="36">
        <v>1</v>
      </c>
      <c r="M461" s="36">
        <v>3.3</v>
      </c>
      <c r="N461" s="36">
        <v>0.30299999999999999</v>
      </c>
      <c r="O461" s="36">
        <v>3.1</v>
      </c>
      <c r="P461" s="36">
        <v>6.5</v>
      </c>
      <c r="Q461" s="36">
        <v>0.46899999999999997</v>
      </c>
      <c r="R461" s="36">
        <v>0.46400000000000002</v>
      </c>
      <c r="S461" s="36">
        <v>2.4</v>
      </c>
      <c r="T461" s="36">
        <v>3.5</v>
      </c>
      <c r="U461" s="36">
        <v>0.67900000000000005</v>
      </c>
      <c r="V461" s="36">
        <v>0.4</v>
      </c>
      <c r="W461" s="36">
        <v>2.2000000000000002</v>
      </c>
      <c r="X461" s="36">
        <v>2.6</v>
      </c>
      <c r="Y461" s="36">
        <v>5.2</v>
      </c>
      <c r="Z461" s="36">
        <v>0.8</v>
      </c>
      <c r="AA461" s="36">
        <v>0.3</v>
      </c>
      <c r="AB461" s="36">
        <v>2.4</v>
      </c>
      <c r="AC461" s="36">
        <v>1.6</v>
      </c>
      <c r="AD461" s="36">
        <v>11.5</v>
      </c>
      <c r="AF461" t="str">
        <f t="shared" si="7"/>
        <v>John Wall</v>
      </c>
    </row>
    <row r="462" spans="1:32" ht="12.75" x14ac:dyDescent="0.2">
      <c r="A462" s="36">
        <v>457</v>
      </c>
      <c r="B462" s="50" t="s">
        <v>1652</v>
      </c>
      <c r="C462" s="50" t="s">
        <v>387</v>
      </c>
      <c r="D462" s="36">
        <v>29</v>
      </c>
      <c r="E462" s="50" t="s">
        <v>441</v>
      </c>
      <c r="F462" s="36">
        <v>14</v>
      </c>
      <c r="G462" s="36">
        <v>0</v>
      </c>
      <c r="H462" s="36">
        <v>19.8</v>
      </c>
      <c r="I462" s="36">
        <v>4.0999999999999996</v>
      </c>
      <c r="J462" s="36">
        <v>7.6</v>
      </c>
      <c r="K462" s="36">
        <v>0.53800000000000003</v>
      </c>
      <c r="L462" s="36">
        <v>0.5</v>
      </c>
      <c r="M462" s="36">
        <v>1.6</v>
      </c>
      <c r="N462" s="36">
        <v>0.30399999999999999</v>
      </c>
      <c r="O462" s="36">
        <v>3.6</v>
      </c>
      <c r="P462" s="36">
        <v>5.9</v>
      </c>
      <c r="Q462" s="36">
        <v>0.60199999999999998</v>
      </c>
      <c r="R462" s="36">
        <v>0.57099999999999995</v>
      </c>
      <c r="S462" s="36">
        <v>0.9</v>
      </c>
      <c r="T462" s="36">
        <v>1</v>
      </c>
      <c r="U462" s="36">
        <v>0.85699999999999998</v>
      </c>
      <c r="V462" s="36">
        <v>0.8</v>
      </c>
      <c r="W462" s="36">
        <v>2.6</v>
      </c>
      <c r="X462" s="36">
        <v>3.4</v>
      </c>
      <c r="Y462" s="36">
        <v>1.5</v>
      </c>
      <c r="Z462" s="36">
        <v>0.7</v>
      </c>
      <c r="AA462" s="36">
        <v>0.4</v>
      </c>
      <c r="AB462" s="36">
        <v>0.6</v>
      </c>
      <c r="AC462" s="36">
        <v>1.6</v>
      </c>
      <c r="AD462" s="36">
        <v>9.5</v>
      </c>
      <c r="AF462" t="str">
        <f t="shared" si="7"/>
        <v>T.J. Warren</v>
      </c>
    </row>
    <row r="463" spans="1:32" ht="12.75" x14ac:dyDescent="0.2">
      <c r="A463" s="36">
        <v>458</v>
      </c>
      <c r="B463" s="50" t="s">
        <v>725</v>
      </c>
      <c r="C463" s="50" t="s">
        <v>378</v>
      </c>
      <c r="D463" s="36">
        <v>22</v>
      </c>
      <c r="E463" s="50" t="s">
        <v>64</v>
      </c>
      <c r="F463" s="36">
        <v>22</v>
      </c>
      <c r="G463" s="36">
        <v>0</v>
      </c>
      <c r="H463" s="36">
        <v>10.7</v>
      </c>
      <c r="I463" s="36">
        <v>2.8</v>
      </c>
      <c r="J463" s="36">
        <v>7</v>
      </c>
      <c r="K463" s="36">
        <v>0.39600000000000002</v>
      </c>
      <c r="L463" s="36">
        <v>1</v>
      </c>
      <c r="M463" s="36">
        <v>3.2</v>
      </c>
      <c r="N463" s="36">
        <v>0.32400000000000001</v>
      </c>
      <c r="O463" s="36">
        <v>1.7</v>
      </c>
      <c r="P463" s="36">
        <v>3.8</v>
      </c>
      <c r="Q463" s="36">
        <v>0.45800000000000002</v>
      </c>
      <c r="R463" s="36">
        <v>0.47099999999999997</v>
      </c>
      <c r="S463" s="36">
        <v>0.2</v>
      </c>
      <c r="T463" s="36">
        <v>0.5</v>
      </c>
      <c r="U463" s="36">
        <v>0.5</v>
      </c>
      <c r="V463" s="36">
        <v>0</v>
      </c>
      <c r="W463" s="36">
        <v>1</v>
      </c>
      <c r="X463" s="36">
        <v>1.1000000000000001</v>
      </c>
      <c r="Y463" s="36">
        <v>1.5</v>
      </c>
      <c r="Z463" s="36">
        <v>0.2</v>
      </c>
      <c r="AA463" s="36">
        <v>0</v>
      </c>
      <c r="AB463" s="36">
        <v>0.7</v>
      </c>
      <c r="AC463" s="36">
        <v>0.5</v>
      </c>
      <c r="AD463" s="36">
        <v>6.8</v>
      </c>
      <c r="AF463" t="str">
        <f t="shared" si="7"/>
        <v>Duane Washington Jr.</v>
      </c>
    </row>
    <row r="464" spans="1:32" ht="12.75" x14ac:dyDescent="0.2">
      <c r="A464" s="36">
        <v>459</v>
      </c>
      <c r="B464" s="50" t="s">
        <v>726</v>
      </c>
      <c r="C464" s="50" t="s">
        <v>374</v>
      </c>
      <c r="D464" s="36">
        <v>24</v>
      </c>
      <c r="E464" s="50" t="s">
        <v>418</v>
      </c>
      <c r="F464" s="36">
        <v>38</v>
      </c>
      <c r="G464" s="36">
        <v>38</v>
      </c>
      <c r="H464" s="36">
        <v>32</v>
      </c>
      <c r="I464" s="36">
        <v>5.6</v>
      </c>
      <c r="J464" s="36">
        <v>13.1</v>
      </c>
      <c r="K464" s="36">
        <v>0.42699999999999999</v>
      </c>
      <c r="L464" s="36">
        <v>1.9</v>
      </c>
      <c r="M464" s="36">
        <v>5.5</v>
      </c>
      <c r="N464" s="36">
        <v>0.34</v>
      </c>
      <c r="O464" s="36">
        <v>3.7</v>
      </c>
      <c r="P464" s="36">
        <v>7.6</v>
      </c>
      <c r="Q464" s="36">
        <v>0.49</v>
      </c>
      <c r="R464" s="36">
        <v>0.498</v>
      </c>
      <c r="S464" s="36">
        <v>1.9</v>
      </c>
      <c r="T464" s="36">
        <v>2.4</v>
      </c>
      <c r="U464" s="36">
        <v>0.78900000000000003</v>
      </c>
      <c r="V464" s="36">
        <v>1.1000000000000001</v>
      </c>
      <c r="W464" s="36">
        <v>3.6</v>
      </c>
      <c r="X464" s="36">
        <v>4.7</v>
      </c>
      <c r="Y464" s="36">
        <v>2.2999999999999998</v>
      </c>
      <c r="Z464" s="36">
        <v>0.8</v>
      </c>
      <c r="AA464" s="36">
        <v>1.1000000000000001</v>
      </c>
      <c r="AB464" s="36">
        <v>1.5</v>
      </c>
      <c r="AC464" s="36">
        <v>2.6</v>
      </c>
      <c r="AD464" s="36">
        <v>14.9</v>
      </c>
      <c r="AF464" t="str">
        <f t="shared" si="7"/>
        <v>P.J Washington</v>
      </c>
    </row>
    <row r="465" spans="1:32" ht="12.75" x14ac:dyDescent="0.2">
      <c r="A465" s="36">
        <v>460</v>
      </c>
      <c r="B465" s="50" t="s">
        <v>1606</v>
      </c>
      <c r="C465" s="50" t="s">
        <v>383</v>
      </c>
      <c r="D465" s="36">
        <v>21</v>
      </c>
      <c r="E465" s="50" t="s">
        <v>94</v>
      </c>
      <c r="F465" s="36">
        <v>12</v>
      </c>
      <c r="G465" s="36">
        <v>0</v>
      </c>
      <c r="H465" s="36">
        <v>10.7</v>
      </c>
      <c r="I465" s="36">
        <v>1.3</v>
      </c>
      <c r="J465" s="36">
        <v>3.8</v>
      </c>
      <c r="K465" s="36">
        <v>0.34799999999999998</v>
      </c>
      <c r="L465" s="36">
        <v>0.3</v>
      </c>
      <c r="M465" s="36">
        <v>1.8</v>
      </c>
      <c r="N465" s="36">
        <v>0.14299999999999999</v>
      </c>
      <c r="O465" s="36">
        <v>1.1000000000000001</v>
      </c>
      <c r="P465" s="36">
        <v>2.1</v>
      </c>
      <c r="Q465" s="36">
        <v>0.52</v>
      </c>
      <c r="R465" s="36">
        <v>0.38</v>
      </c>
      <c r="S465" s="36">
        <v>0.3</v>
      </c>
      <c r="T465" s="36">
        <v>0.5</v>
      </c>
      <c r="U465" s="36">
        <v>0.5</v>
      </c>
      <c r="V465" s="36">
        <v>0.1</v>
      </c>
      <c r="W465" s="36">
        <v>1.3</v>
      </c>
      <c r="X465" s="36">
        <v>1.3</v>
      </c>
      <c r="Y465" s="36">
        <v>1.3</v>
      </c>
      <c r="Z465" s="36">
        <v>0.4</v>
      </c>
      <c r="AA465" s="36">
        <v>0</v>
      </c>
      <c r="AB465" s="36">
        <v>0.3</v>
      </c>
      <c r="AC465" s="36">
        <v>1.2</v>
      </c>
      <c r="AD465" s="36">
        <v>3.2</v>
      </c>
      <c r="AF465" t="str">
        <f t="shared" si="7"/>
        <v>TyTy Washington Jr.</v>
      </c>
    </row>
    <row r="466" spans="1:32" ht="12.75" x14ac:dyDescent="0.2">
      <c r="A466" s="36">
        <v>461</v>
      </c>
      <c r="B466" s="50" t="s">
        <v>727</v>
      </c>
      <c r="C466" s="50" t="s">
        <v>387</v>
      </c>
      <c r="D466" s="36">
        <v>28</v>
      </c>
      <c r="E466" s="50" t="s">
        <v>441</v>
      </c>
      <c r="F466" s="36">
        <v>25</v>
      </c>
      <c r="G466" s="36">
        <v>0</v>
      </c>
      <c r="H466" s="36">
        <v>18.7</v>
      </c>
      <c r="I466" s="36">
        <v>2.8</v>
      </c>
      <c r="J466" s="36">
        <v>5.0999999999999996</v>
      </c>
      <c r="K466" s="36">
        <v>0.55100000000000005</v>
      </c>
      <c r="L466" s="36">
        <v>1.5</v>
      </c>
      <c r="M466" s="36">
        <v>2.9</v>
      </c>
      <c r="N466" s="36">
        <v>0.51400000000000001</v>
      </c>
      <c r="O466" s="36">
        <v>1.3</v>
      </c>
      <c r="P466" s="36">
        <v>2.2000000000000002</v>
      </c>
      <c r="Q466" s="36">
        <v>0.6</v>
      </c>
      <c r="R466" s="36">
        <v>0.69699999999999995</v>
      </c>
      <c r="S466" s="36">
        <v>0.6</v>
      </c>
      <c r="T466" s="36">
        <v>0.8</v>
      </c>
      <c r="U466" s="36">
        <v>0.71399999999999997</v>
      </c>
      <c r="V466" s="36">
        <v>0.7</v>
      </c>
      <c r="W466" s="36">
        <v>2.2999999999999998</v>
      </c>
      <c r="X466" s="36">
        <v>3</v>
      </c>
      <c r="Y466" s="36">
        <v>0.9</v>
      </c>
      <c r="Z466" s="36">
        <v>0.5</v>
      </c>
      <c r="AA466" s="36">
        <v>0.4</v>
      </c>
      <c r="AB466" s="36">
        <v>0.4</v>
      </c>
      <c r="AC466" s="36">
        <v>1.6</v>
      </c>
      <c r="AD466" s="36">
        <v>7.7</v>
      </c>
      <c r="AF466" t="str">
        <f t="shared" si="7"/>
        <v>Yuta Watanabe</v>
      </c>
    </row>
    <row r="467" spans="1:32" ht="12.75" x14ac:dyDescent="0.2">
      <c r="A467" s="36">
        <v>462</v>
      </c>
      <c r="B467" s="50" t="s">
        <v>728</v>
      </c>
      <c r="C467" s="50" t="s">
        <v>378</v>
      </c>
      <c r="D467" s="36">
        <v>25</v>
      </c>
      <c r="E467" s="50" t="s">
        <v>86</v>
      </c>
      <c r="F467" s="36">
        <v>12</v>
      </c>
      <c r="G467" s="36">
        <v>0</v>
      </c>
      <c r="H467" s="36">
        <v>11.8</v>
      </c>
      <c r="I467" s="36">
        <v>1.3</v>
      </c>
      <c r="J467" s="36">
        <v>3.5</v>
      </c>
      <c r="K467" s="36">
        <v>0.35699999999999998</v>
      </c>
      <c r="L467" s="36">
        <v>1.2</v>
      </c>
      <c r="M467" s="36">
        <v>3.3</v>
      </c>
      <c r="N467" s="36">
        <v>0.35</v>
      </c>
      <c r="O467" s="36">
        <v>0.1</v>
      </c>
      <c r="P467" s="36">
        <v>0.2</v>
      </c>
      <c r="Q467" s="36">
        <v>0.5</v>
      </c>
      <c r="R467" s="36">
        <v>0.52400000000000002</v>
      </c>
      <c r="S467" s="36">
        <v>0.2</v>
      </c>
      <c r="T467" s="36">
        <v>0.3</v>
      </c>
      <c r="U467" s="36">
        <v>0.66700000000000004</v>
      </c>
      <c r="V467" s="36">
        <v>0.4</v>
      </c>
      <c r="W467" s="36">
        <v>1.2</v>
      </c>
      <c r="X467" s="36">
        <v>1.6</v>
      </c>
      <c r="Y467" s="36">
        <v>0.8</v>
      </c>
      <c r="Z467" s="36">
        <v>0.3</v>
      </c>
      <c r="AA467" s="36">
        <v>0.2</v>
      </c>
      <c r="AB467" s="36">
        <v>0.3</v>
      </c>
      <c r="AC467" s="36">
        <v>0.9</v>
      </c>
      <c r="AD467" s="36">
        <v>3.8</v>
      </c>
      <c r="AF467" t="str">
        <f t="shared" si="7"/>
        <v>Lindy Waters III</v>
      </c>
    </row>
    <row r="468" spans="1:32" ht="12.75" x14ac:dyDescent="0.2">
      <c r="A468" s="36">
        <v>463</v>
      </c>
      <c r="B468" s="50" t="s">
        <v>1063</v>
      </c>
      <c r="C468" s="50" t="s">
        <v>374</v>
      </c>
      <c r="D468" s="36">
        <v>22</v>
      </c>
      <c r="E468" s="50" t="s">
        <v>88</v>
      </c>
      <c r="F468" s="36">
        <v>27</v>
      </c>
      <c r="G468" s="36">
        <v>2</v>
      </c>
      <c r="H468" s="36">
        <v>17.100000000000001</v>
      </c>
      <c r="I468" s="36">
        <v>1.9</v>
      </c>
      <c r="J468" s="36">
        <v>3.4</v>
      </c>
      <c r="K468" s="36">
        <v>0.56000000000000005</v>
      </c>
      <c r="L468" s="36">
        <v>0.3</v>
      </c>
      <c r="M468" s="36">
        <v>0.8</v>
      </c>
      <c r="N468" s="36">
        <v>0.36399999999999999</v>
      </c>
      <c r="O468" s="36">
        <v>1.6</v>
      </c>
      <c r="P468" s="36">
        <v>2.6</v>
      </c>
      <c r="Q468" s="36">
        <v>0.623</v>
      </c>
      <c r="R468" s="36">
        <v>0.60399999999999998</v>
      </c>
      <c r="S468" s="36">
        <v>1.3</v>
      </c>
      <c r="T468" s="36">
        <v>1.6</v>
      </c>
      <c r="U468" s="36">
        <v>0.77300000000000002</v>
      </c>
      <c r="V468" s="36">
        <v>0.7</v>
      </c>
      <c r="W468" s="36">
        <v>3.1</v>
      </c>
      <c r="X468" s="36">
        <v>3.9</v>
      </c>
      <c r="Y468" s="36">
        <v>1.7</v>
      </c>
      <c r="Z468" s="36">
        <v>0.5</v>
      </c>
      <c r="AA468" s="36">
        <v>0.1</v>
      </c>
      <c r="AB468" s="36">
        <v>1</v>
      </c>
      <c r="AC468" s="36">
        <v>1.9</v>
      </c>
      <c r="AD468" s="36">
        <v>5.3</v>
      </c>
      <c r="AF468" t="str">
        <f t="shared" si="7"/>
        <v>Trendon Watford</v>
      </c>
    </row>
    <row r="469" spans="1:32" ht="12.75" x14ac:dyDescent="0.2">
      <c r="A469" s="36">
        <v>464</v>
      </c>
      <c r="B469" s="50" t="s">
        <v>729</v>
      </c>
      <c r="C469" s="50" t="s">
        <v>378</v>
      </c>
      <c r="D469" s="36">
        <v>20</v>
      </c>
      <c r="E469" s="50" t="s">
        <v>25</v>
      </c>
      <c r="F469" s="36">
        <v>6</v>
      </c>
      <c r="G469" s="36">
        <v>0</v>
      </c>
      <c r="H469" s="36">
        <v>2.5</v>
      </c>
      <c r="I469" s="36">
        <v>0.5</v>
      </c>
      <c r="J469" s="36">
        <v>1.5</v>
      </c>
      <c r="K469" s="36">
        <v>0.33300000000000002</v>
      </c>
      <c r="L469" s="36">
        <v>0</v>
      </c>
      <c r="M469" s="36">
        <v>0.2</v>
      </c>
      <c r="N469" s="36">
        <v>0</v>
      </c>
      <c r="O469" s="36">
        <v>0.5</v>
      </c>
      <c r="P469" s="36">
        <v>1.3</v>
      </c>
      <c r="Q469" s="36">
        <v>0.375</v>
      </c>
      <c r="R469" s="36">
        <v>0.33300000000000002</v>
      </c>
      <c r="S469" s="36">
        <v>0</v>
      </c>
      <c r="T469" s="36">
        <v>0</v>
      </c>
      <c r="U469" s="36"/>
      <c r="V469" s="36">
        <v>0.3</v>
      </c>
      <c r="W469" s="36">
        <v>0.2</v>
      </c>
      <c r="X469" s="36">
        <v>0.5</v>
      </c>
      <c r="Y469" s="36">
        <v>0</v>
      </c>
      <c r="Z469" s="36">
        <v>0</v>
      </c>
      <c r="AA469" s="36">
        <v>0</v>
      </c>
      <c r="AB469" s="36">
        <v>0</v>
      </c>
      <c r="AC469" s="36">
        <v>0.2</v>
      </c>
      <c r="AD469" s="36">
        <v>1</v>
      </c>
      <c r="AF469" t="str">
        <f t="shared" si="7"/>
        <v>Peyton Watson</v>
      </c>
    </row>
    <row r="470" spans="1:32" ht="12.75" x14ac:dyDescent="0.2">
      <c r="A470" s="36">
        <v>465</v>
      </c>
      <c r="B470" s="50" t="s">
        <v>767</v>
      </c>
      <c r="C470" s="50" t="s">
        <v>378</v>
      </c>
      <c r="D470" s="36">
        <v>19</v>
      </c>
      <c r="E470" s="50" t="s">
        <v>10</v>
      </c>
      <c r="F470" s="36">
        <v>2</v>
      </c>
      <c r="G470" s="36">
        <v>0</v>
      </c>
      <c r="H470" s="36">
        <v>11.5</v>
      </c>
      <c r="I470" s="36">
        <v>3</v>
      </c>
      <c r="J470" s="36">
        <v>4.5</v>
      </c>
      <c r="K470" s="36">
        <v>0.66700000000000004</v>
      </c>
      <c r="L470" s="36">
        <v>1</v>
      </c>
      <c r="M470" s="36">
        <v>1.5</v>
      </c>
      <c r="N470" s="36">
        <v>0.66700000000000004</v>
      </c>
      <c r="O470" s="36">
        <v>2</v>
      </c>
      <c r="P470" s="36">
        <v>3</v>
      </c>
      <c r="Q470" s="36">
        <v>0.66700000000000004</v>
      </c>
      <c r="R470" s="36">
        <v>0.77800000000000002</v>
      </c>
      <c r="S470" s="36">
        <v>1</v>
      </c>
      <c r="T470" s="36">
        <v>2</v>
      </c>
      <c r="U470" s="36">
        <v>0.5</v>
      </c>
      <c r="V470" s="36">
        <v>0.5</v>
      </c>
      <c r="W470" s="36">
        <v>0.5</v>
      </c>
      <c r="X470" s="36">
        <v>1</v>
      </c>
      <c r="Y470" s="36">
        <v>2</v>
      </c>
      <c r="Z470" s="36">
        <v>0</v>
      </c>
      <c r="AA470" s="36">
        <v>0</v>
      </c>
      <c r="AB470" s="36">
        <v>1</v>
      </c>
      <c r="AC470" s="36">
        <v>1.5</v>
      </c>
      <c r="AD470" s="36">
        <v>8</v>
      </c>
      <c r="AF470" t="str">
        <f t="shared" si="7"/>
        <v>Blake Wesley</v>
      </c>
    </row>
    <row r="471" spans="1:32" ht="12.75" x14ac:dyDescent="0.2">
      <c r="A471" s="36">
        <v>466</v>
      </c>
      <c r="B471" s="50" t="s">
        <v>29</v>
      </c>
      <c r="C471" s="50" t="s">
        <v>383</v>
      </c>
      <c r="D471" s="36">
        <v>34</v>
      </c>
      <c r="E471" s="50" t="s">
        <v>12</v>
      </c>
      <c r="F471" s="36">
        <v>35</v>
      </c>
      <c r="G471" s="36">
        <v>3</v>
      </c>
      <c r="H471" s="36">
        <v>27.9</v>
      </c>
      <c r="I471" s="36">
        <v>5.4</v>
      </c>
      <c r="J471" s="36">
        <v>13.2</v>
      </c>
      <c r="K471" s="36">
        <v>0.40600000000000003</v>
      </c>
      <c r="L471" s="36">
        <v>1.1000000000000001</v>
      </c>
      <c r="M471" s="36">
        <v>3.9</v>
      </c>
      <c r="N471" s="36">
        <v>0.27500000000000002</v>
      </c>
      <c r="O471" s="36">
        <v>4.3</v>
      </c>
      <c r="P471" s="36">
        <v>9.3000000000000007</v>
      </c>
      <c r="Q471" s="36">
        <v>0.46200000000000002</v>
      </c>
      <c r="R471" s="36">
        <v>0.44700000000000001</v>
      </c>
      <c r="S471" s="36">
        <v>2.6</v>
      </c>
      <c r="T471" s="36">
        <v>3.9</v>
      </c>
      <c r="U471" s="36">
        <v>0.67200000000000004</v>
      </c>
      <c r="V471" s="36">
        <v>1.1000000000000001</v>
      </c>
      <c r="W471" s="36">
        <v>5.2</v>
      </c>
      <c r="X471" s="36">
        <v>6.3</v>
      </c>
      <c r="Y471" s="36">
        <v>7.7</v>
      </c>
      <c r="Z471" s="36">
        <v>1</v>
      </c>
      <c r="AA471" s="36">
        <v>0.5</v>
      </c>
      <c r="AB471" s="36">
        <v>3.6</v>
      </c>
      <c r="AC471" s="36">
        <v>2.2999999999999998</v>
      </c>
      <c r="AD471" s="36">
        <v>14.5</v>
      </c>
      <c r="AF471" t="str">
        <f t="shared" si="7"/>
        <v>Russell Westbrook</v>
      </c>
    </row>
    <row r="472" spans="1:32" ht="12.75" x14ac:dyDescent="0.2">
      <c r="A472" s="36">
        <v>467</v>
      </c>
      <c r="B472" s="50" t="s">
        <v>730</v>
      </c>
      <c r="C472" s="50" t="s">
        <v>383</v>
      </c>
      <c r="D472" s="36">
        <v>22</v>
      </c>
      <c r="E472" s="50" t="s">
        <v>23</v>
      </c>
      <c r="F472" s="36">
        <v>30</v>
      </c>
      <c r="G472" s="36">
        <v>0</v>
      </c>
      <c r="H472" s="36">
        <v>20.100000000000001</v>
      </c>
      <c r="I472" s="36">
        <v>2.7</v>
      </c>
      <c r="J472" s="36">
        <v>6.5</v>
      </c>
      <c r="K472" s="36">
        <v>0.42099999999999999</v>
      </c>
      <c r="L472" s="36">
        <v>1.5</v>
      </c>
      <c r="M472" s="36">
        <v>4.3</v>
      </c>
      <c r="N472" s="36">
        <v>0.35699999999999998</v>
      </c>
      <c r="O472" s="36">
        <v>1.2</v>
      </c>
      <c r="P472" s="36">
        <v>2.2000000000000002</v>
      </c>
      <c r="Q472" s="36">
        <v>0.54500000000000004</v>
      </c>
      <c r="R472" s="36">
        <v>0.53800000000000003</v>
      </c>
      <c r="S472" s="36">
        <v>0.9</v>
      </c>
      <c r="T472" s="36">
        <v>1.1000000000000001</v>
      </c>
      <c r="U472" s="36">
        <v>0.81299999999999994</v>
      </c>
      <c r="V472" s="36">
        <v>0.2</v>
      </c>
      <c r="W472" s="36">
        <v>2.1</v>
      </c>
      <c r="X472" s="36">
        <v>2.2999999999999998</v>
      </c>
      <c r="Y472" s="36">
        <v>1.8</v>
      </c>
      <c r="Z472" s="36">
        <v>0.7</v>
      </c>
      <c r="AA472" s="36">
        <v>0.1</v>
      </c>
      <c r="AB472" s="36">
        <v>0.8</v>
      </c>
      <c r="AC472" s="36">
        <v>1.6</v>
      </c>
      <c r="AD472" s="36">
        <v>7.9</v>
      </c>
      <c r="AF472" t="str">
        <f t="shared" si="7"/>
        <v>Coby White</v>
      </c>
    </row>
    <row r="473" spans="1:32" ht="12.75" x14ac:dyDescent="0.2">
      <c r="A473" s="36">
        <v>468</v>
      </c>
      <c r="B473" s="50" t="s">
        <v>731</v>
      </c>
      <c r="C473" s="50" t="s">
        <v>378</v>
      </c>
      <c r="D473" s="36">
        <v>28</v>
      </c>
      <c r="E473" s="50" t="s">
        <v>33</v>
      </c>
      <c r="F473" s="36">
        <v>38</v>
      </c>
      <c r="G473" s="36">
        <v>31</v>
      </c>
      <c r="H473" s="36">
        <v>26.2</v>
      </c>
      <c r="I473" s="36">
        <v>3.4</v>
      </c>
      <c r="J473" s="36">
        <v>7.6</v>
      </c>
      <c r="K473" s="36">
        <v>0.44600000000000001</v>
      </c>
      <c r="L473" s="36">
        <v>1.5</v>
      </c>
      <c r="M473" s="36">
        <v>4.0999999999999996</v>
      </c>
      <c r="N473" s="36">
        <v>0.36799999999999999</v>
      </c>
      <c r="O473" s="36">
        <v>1.9</v>
      </c>
      <c r="P473" s="36">
        <v>3.5</v>
      </c>
      <c r="Q473" s="36">
        <v>0.53800000000000003</v>
      </c>
      <c r="R473" s="36">
        <v>0.54500000000000004</v>
      </c>
      <c r="S473" s="36">
        <v>1.8</v>
      </c>
      <c r="T473" s="36">
        <v>2.1</v>
      </c>
      <c r="U473" s="36">
        <v>0.85899999999999999</v>
      </c>
      <c r="V473" s="36">
        <v>0.6</v>
      </c>
      <c r="W473" s="36">
        <v>2.4</v>
      </c>
      <c r="X473" s="36">
        <v>3.1</v>
      </c>
      <c r="Y473" s="36">
        <v>3.2</v>
      </c>
      <c r="Z473" s="36">
        <v>0.8</v>
      </c>
      <c r="AA473" s="36">
        <v>0.9</v>
      </c>
      <c r="AB473" s="36">
        <v>1</v>
      </c>
      <c r="AC473" s="36">
        <v>2.2999999999999998</v>
      </c>
      <c r="AD473" s="36">
        <v>10</v>
      </c>
      <c r="AF473" t="str">
        <f t="shared" si="7"/>
        <v>Derrick White</v>
      </c>
    </row>
    <row r="474" spans="1:32" ht="12.75" x14ac:dyDescent="0.2">
      <c r="A474" s="36">
        <v>469</v>
      </c>
      <c r="B474" s="50" t="s">
        <v>732</v>
      </c>
      <c r="C474" s="50" t="s">
        <v>387</v>
      </c>
      <c r="D474" s="36">
        <v>25</v>
      </c>
      <c r="E474" s="50" t="s">
        <v>25</v>
      </c>
      <c r="F474" s="36">
        <v>9</v>
      </c>
      <c r="G474" s="36">
        <v>0</v>
      </c>
      <c r="H474" s="36">
        <v>3</v>
      </c>
      <c r="I474" s="36">
        <v>0.1</v>
      </c>
      <c r="J474" s="36">
        <v>0.7</v>
      </c>
      <c r="K474" s="36">
        <v>0.16700000000000001</v>
      </c>
      <c r="L474" s="36">
        <v>0</v>
      </c>
      <c r="M474" s="36">
        <v>0.2</v>
      </c>
      <c r="N474" s="36">
        <v>0</v>
      </c>
      <c r="O474" s="36">
        <v>0.1</v>
      </c>
      <c r="P474" s="36">
        <v>0.4</v>
      </c>
      <c r="Q474" s="36">
        <v>0.25</v>
      </c>
      <c r="R474" s="36">
        <v>0.16700000000000001</v>
      </c>
      <c r="S474" s="36">
        <v>0</v>
      </c>
      <c r="T474" s="36">
        <v>0</v>
      </c>
      <c r="U474" s="36"/>
      <c r="V474" s="36">
        <v>0.2</v>
      </c>
      <c r="W474" s="36">
        <v>0.3</v>
      </c>
      <c r="X474" s="36">
        <v>0.6</v>
      </c>
      <c r="Y474" s="36">
        <v>0</v>
      </c>
      <c r="Z474" s="36">
        <v>0.1</v>
      </c>
      <c r="AA474" s="36">
        <v>0.2</v>
      </c>
      <c r="AB474" s="36">
        <v>0</v>
      </c>
      <c r="AC474" s="36">
        <v>0.4</v>
      </c>
      <c r="AD474" s="36">
        <v>0.2</v>
      </c>
      <c r="AF474" t="str">
        <f t="shared" si="7"/>
        <v>Jack White</v>
      </c>
    </row>
    <row r="475" spans="1:32" ht="12.75" x14ac:dyDescent="0.2">
      <c r="A475" s="36">
        <v>470</v>
      </c>
      <c r="B475" s="50" t="s">
        <v>733</v>
      </c>
      <c r="C475" s="50" t="s">
        <v>378</v>
      </c>
      <c r="D475" s="36">
        <v>24</v>
      </c>
      <c r="E475" s="50" t="s">
        <v>86</v>
      </c>
      <c r="F475" s="36">
        <v>29</v>
      </c>
      <c r="G475" s="36">
        <v>7</v>
      </c>
      <c r="H475" s="36">
        <v>19</v>
      </c>
      <c r="I475" s="36">
        <v>2.4</v>
      </c>
      <c r="J475" s="36">
        <v>5</v>
      </c>
      <c r="K475" s="36">
        <v>0.49</v>
      </c>
      <c r="L475" s="36">
        <v>0.7</v>
      </c>
      <c r="M475" s="36">
        <v>1.8</v>
      </c>
      <c r="N475" s="36">
        <v>0.39200000000000002</v>
      </c>
      <c r="O475" s="36">
        <v>1.8</v>
      </c>
      <c r="P475" s="36">
        <v>3.2</v>
      </c>
      <c r="Q475" s="36">
        <v>0.54300000000000004</v>
      </c>
      <c r="R475" s="36">
        <v>0.55900000000000005</v>
      </c>
      <c r="S475" s="36">
        <v>1</v>
      </c>
      <c r="T475" s="36">
        <v>1.2</v>
      </c>
      <c r="U475" s="36">
        <v>0.8</v>
      </c>
      <c r="V475" s="36">
        <v>1</v>
      </c>
      <c r="W475" s="36">
        <v>2.6</v>
      </c>
      <c r="X475" s="36">
        <v>3.6</v>
      </c>
      <c r="Y475" s="36">
        <v>1.5</v>
      </c>
      <c r="Z475" s="36">
        <v>0.5</v>
      </c>
      <c r="AA475" s="36">
        <v>0.1</v>
      </c>
      <c r="AB475" s="36">
        <v>0.9</v>
      </c>
      <c r="AC475" s="36">
        <v>1.6</v>
      </c>
      <c r="AD475" s="36">
        <v>6.6</v>
      </c>
      <c r="AF475" t="str">
        <f t="shared" si="7"/>
        <v>Aaron Wiggins</v>
      </c>
    </row>
    <row r="476" spans="1:32" ht="12.75" x14ac:dyDescent="0.2">
      <c r="A476" s="36">
        <v>471</v>
      </c>
      <c r="B476" s="50" t="s">
        <v>45</v>
      </c>
      <c r="C476" s="50" t="s">
        <v>387</v>
      </c>
      <c r="D476" s="36">
        <v>27</v>
      </c>
      <c r="E476" s="50" t="s">
        <v>34</v>
      </c>
      <c r="F476" s="36">
        <v>22</v>
      </c>
      <c r="G476" s="36">
        <v>22</v>
      </c>
      <c r="H476" s="36">
        <v>32.799999999999997</v>
      </c>
      <c r="I476" s="36">
        <v>7.4</v>
      </c>
      <c r="J476" s="36">
        <v>14.5</v>
      </c>
      <c r="K476" s="36">
        <v>0.51100000000000001</v>
      </c>
      <c r="L476" s="36">
        <v>3</v>
      </c>
      <c r="M476" s="36">
        <v>6.8</v>
      </c>
      <c r="N476" s="36">
        <v>0.45</v>
      </c>
      <c r="O476" s="36">
        <v>4.4000000000000004</v>
      </c>
      <c r="P476" s="36">
        <v>7.7</v>
      </c>
      <c r="Q476" s="36">
        <v>0.56499999999999995</v>
      </c>
      <c r="R476" s="36">
        <v>0.61599999999999999</v>
      </c>
      <c r="S476" s="36">
        <v>1.2</v>
      </c>
      <c r="T476" s="36">
        <v>2</v>
      </c>
      <c r="U476" s="36">
        <v>0.628</v>
      </c>
      <c r="V476" s="36">
        <v>1.5</v>
      </c>
      <c r="W476" s="36">
        <v>3.6</v>
      </c>
      <c r="X476" s="36">
        <v>5.0999999999999996</v>
      </c>
      <c r="Y476" s="36">
        <v>2.2000000000000002</v>
      </c>
      <c r="Z476" s="36">
        <v>1.4</v>
      </c>
      <c r="AA476" s="36">
        <v>0.8</v>
      </c>
      <c r="AB476" s="36">
        <v>1.4</v>
      </c>
      <c r="AC476" s="36">
        <v>2.9</v>
      </c>
      <c r="AD476" s="36">
        <v>19.100000000000001</v>
      </c>
      <c r="AF476" t="str">
        <f t="shared" si="7"/>
        <v>Andrew Wiggins</v>
      </c>
    </row>
    <row r="477" spans="1:32" ht="12.75" x14ac:dyDescent="0.2">
      <c r="A477" s="36">
        <v>472</v>
      </c>
      <c r="B477" s="50" t="s">
        <v>1668</v>
      </c>
      <c r="C477" s="50" t="s">
        <v>378</v>
      </c>
      <c r="D477" s="36">
        <v>23</v>
      </c>
      <c r="E477" s="50" t="s">
        <v>441</v>
      </c>
      <c r="F477" s="36">
        <v>1</v>
      </c>
      <c r="G477" s="36">
        <v>0</v>
      </c>
      <c r="H477" s="36">
        <v>5</v>
      </c>
      <c r="I477" s="36">
        <v>0</v>
      </c>
      <c r="J477" s="36">
        <v>0</v>
      </c>
      <c r="K477" s="36"/>
      <c r="L477" s="36">
        <v>0</v>
      </c>
      <c r="M477" s="36">
        <v>0</v>
      </c>
      <c r="N477" s="36"/>
      <c r="O477" s="36">
        <v>0</v>
      </c>
      <c r="P477" s="36">
        <v>0</v>
      </c>
      <c r="Q477" s="36"/>
      <c r="R477" s="36"/>
      <c r="S477" s="36">
        <v>0</v>
      </c>
      <c r="T477" s="36">
        <v>0</v>
      </c>
      <c r="U477" s="36"/>
      <c r="V477" s="36">
        <v>0</v>
      </c>
      <c r="W477" s="36">
        <v>1</v>
      </c>
      <c r="X477" s="36">
        <v>1</v>
      </c>
      <c r="Y477" s="36">
        <v>0</v>
      </c>
      <c r="Z477" s="36">
        <v>0</v>
      </c>
      <c r="AA477" s="36">
        <v>0</v>
      </c>
      <c r="AB477" s="36">
        <v>2</v>
      </c>
      <c r="AC477" s="36">
        <v>1</v>
      </c>
      <c r="AD477" s="36">
        <v>0</v>
      </c>
      <c r="AF477" t="str">
        <f t="shared" si="7"/>
        <v>Alondes Williams</v>
      </c>
    </row>
    <row r="478" spans="1:32" ht="12.75" x14ac:dyDescent="0.2">
      <c r="A478" s="36">
        <v>473</v>
      </c>
      <c r="B478" s="50" t="s">
        <v>47</v>
      </c>
      <c r="C478" s="50" t="s">
        <v>374</v>
      </c>
      <c r="D478" s="36">
        <v>24</v>
      </c>
      <c r="E478" s="50" t="s">
        <v>33</v>
      </c>
      <c r="F478" s="36">
        <v>37</v>
      </c>
      <c r="G478" s="36">
        <v>14</v>
      </c>
      <c r="H478" s="36">
        <v>27.5</v>
      </c>
      <c r="I478" s="36">
        <v>3</v>
      </c>
      <c r="J478" s="36">
        <v>5.8</v>
      </c>
      <c r="K478" s="36">
        <v>0.51400000000000001</v>
      </c>
      <c r="L478" s="36">
        <v>1.6</v>
      </c>
      <c r="M478" s="36">
        <v>3.6</v>
      </c>
      <c r="N478" s="36">
        <v>0.436</v>
      </c>
      <c r="O478" s="36">
        <v>1.4</v>
      </c>
      <c r="P478" s="36">
        <v>2.2000000000000002</v>
      </c>
      <c r="Q478" s="36">
        <v>0.63900000000000001</v>
      </c>
      <c r="R478" s="36">
        <v>0.64800000000000002</v>
      </c>
      <c r="S478" s="36">
        <v>1.2</v>
      </c>
      <c r="T478" s="36">
        <v>1.4</v>
      </c>
      <c r="U478" s="36">
        <v>0.84899999999999998</v>
      </c>
      <c r="V478" s="36">
        <v>1.1000000000000001</v>
      </c>
      <c r="W478" s="36">
        <v>3.6</v>
      </c>
      <c r="X478" s="36">
        <v>4.7</v>
      </c>
      <c r="Y478" s="36">
        <v>1.6</v>
      </c>
      <c r="Z478" s="36">
        <v>0.8</v>
      </c>
      <c r="AA478" s="36">
        <v>0.3</v>
      </c>
      <c r="AB478" s="36">
        <v>1</v>
      </c>
      <c r="AC478" s="36">
        <v>2.5</v>
      </c>
      <c r="AD478" s="36">
        <v>8.8000000000000007</v>
      </c>
      <c r="AF478" t="str">
        <f t="shared" si="7"/>
        <v>Grant Williams</v>
      </c>
    </row>
    <row r="479" spans="1:32" ht="12.75" x14ac:dyDescent="0.2">
      <c r="A479" s="36">
        <v>474</v>
      </c>
      <c r="B479" s="50" t="s">
        <v>734</v>
      </c>
      <c r="C479" s="50" t="s">
        <v>378</v>
      </c>
      <c r="D479" s="36">
        <v>21</v>
      </c>
      <c r="E479" s="50" t="s">
        <v>86</v>
      </c>
      <c r="F479" s="36">
        <v>34</v>
      </c>
      <c r="G479" s="36">
        <v>21</v>
      </c>
      <c r="H479" s="36">
        <v>27.6</v>
      </c>
      <c r="I479" s="36">
        <v>4.5999999999999996</v>
      </c>
      <c r="J479" s="36">
        <v>9.1</v>
      </c>
      <c r="K479" s="36">
        <v>0.51</v>
      </c>
      <c r="L479" s="36">
        <v>0.7</v>
      </c>
      <c r="M479" s="36">
        <v>2.6</v>
      </c>
      <c r="N479" s="36">
        <v>0.28399999999999997</v>
      </c>
      <c r="O479" s="36">
        <v>3.9</v>
      </c>
      <c r="P479" s="36">
        <v>6.5</v>
      </c>
      <c r="Q479" s="36">
        <v>0.6</v>
      </c>
      <c r="R479" s="36">
        <v>0.55000000000000004</v>
      </c>
      <c r="S479" s="36">
        <v>1.5</v>
      </c>
      <c r="T479" s="36">
        <v>2</v>
      </c>
      <c r="U479" s="36">
        <v>0.73899999999999999</v>
      </c>
      <c r="V479" s="36">
        <v>0.7</v>
      </c>
      <c r="W479" s="36">
        <v>2.9</v>
      </c>
      <c r="X479" s="36">
        <v>3.6</v>
      </c>
      <c r="Y479" s="36">
        <v>2.8</v>
      </c>
      <c r="Z479" s="36">
        <v>0.9</v>
      </c>
      <c r="AA479" s="36">
        <v>0.4</v>
      </c>
      <c r="AB479" s="36">
        <v>1.6</v>
      </c>
      <c r="AC479" s="36">
        <v>2.5</v>
      </c>
      <c r="AD479" s="36">
        <v>11.5</v>
      </c>
      <c r="AF479" t="str">
        <f t="shared" si="7"/>
        <v>Jalen Williams</v>
      </c>
    </row>
    <row r="480" spans="1:32" ht="12.75" x14ac:dyDescent="0.2">
      <c r="A480" s="36">
        <v>475</v>
      </c>
      <c r="B480" s="50" t="s">
        <v>735</v>
      </c>
      <c r="C480" s="50" t="s">
        <v>374</v>
      </c>
      <c r="D480" s="36">
        <v>20</v>
      </c>
      <c r="E480" s="50" t="s">
        <v>86</v>
      </c>
      <c r="F480" s="36">
        <v>11</v>
      </c>
      <c r="G480" s="36">
        <v>3</v>
      </c>
      <c r="H480" s="36">
        <v>11.9</v>
      </c>
      <c r="I480" s="36">
        <v>1.1000000000000001</v>
      </c>
      <c r="J480" s="36">
        <v>3.2</v>
      </c>
      <c r="K480" s="36">
        <v>0.34300000000000003</v>
      </c>
      <c r="L480" s="36">
        <v>0.3</v>
      </c>
      <c r="M480" s="36">
        <v>1.1000000000000001</v>
      </c>
      <c r="N480" s="36">
        <v>0.25</v>
      </c>
      <c r="O480" s="36">
        <v>0.8</v>
      </c>
      <c r="P480" s="36">
        <v>2.1</v>
      </c>
      <c r="Q480" s="36">
        <v>0.39100000000000001</v>
      </c>
      <c r="R480" s="36">
        <v>0.38600000000000001</v>
      </c>
      <c r="S480" s="36">
        <v>0.5</v>
      </c>
      <c r="T480" s="36">
        <v>0.9</v>
      </c>
      <c r="U480" s="36">
        <v>0.6</v>
      </c>
      <c r="V480" s="36">
        <v>0.8</v>
      </c>
      <c r="W480" s="36">
        <v>2.7</v>
      </c>
      <c r="X480" s="36">
        <v>3.5</v>
      </c>
      <c r="Y480" s="36">
        <v>1.1000000000000001</v>
      </c>
      <c r="Z480" s="36">
        <v>0.5</v>
      </c>
      <c r="AA480" s="36">
        <v>0.1</v>
      </c>
      <c r="AB480" s="36">
        <v>0.5</v>
      </c>
      <c r="AC480" s="36">
        <v>2.1</v>
      </c>
      <c r="AD480" s="36">
        <v>3</v>
      </c>
      <c r="AF480" t="str">
        <f t="shared" si="7"/>
        <v>Jaylin Williams</v>
      </c>
    </row>
    <row r="481" spans="1:32" ht="12.75" x14ac:dyDescent="0.2">
      <c r="A481" s="36">
        <v>476</v>
      </c>
      <c r="B481" s="50" t="s">
        <v>736</v>
      </c>
      <c r="C481" s="50" t="s">
        <v>374</v>
      </c>
      <c r="D481" s="36">
        <v>28</v>
      </c>
      <c r="E481" s="50" t="s">
        <v>86</v>
      </c>
      <c r="F481" s="36">
        <v>30</v>
      </c>
      <c r="G481" s="36">
        <v>4</v>
      </c>
      <c r="H481" s="36">
        <v>21.4</v>
      </c>
      <c r="I481" s="36">
        <v>3</v>
      </c>
      <c r="J481" s="36">
        <v>5.7</v>
      </c>
      <c r="K481" s="36">
        <v>0.53200000000000003</v>
      </c>
      <c r="L481" s="36">
        <v>0.8</v>
      </c>
      <c r="M481" s="36">
        <v>2</v>
      </c>
      <c r="N481" s="36">
        <v>0.4</v>
      </c>
      <c r="O481" s="36">
        <v>2.2000000000000002</v>
      </c>
      <c r="P481" s="36">
        <v>3.7</v>
      </c>
      <c r="Q481" s="36">
        <v>0.60399999999999998</v>
      </c>
      <c r="R481" s="36">
        <v>0.60199999999999998</v>
      </c>
      <c r="S481" s="36">
        <v>0.4</v>
      </c>
      <c r="T481" s="36">
        <v>0.8</v>
      </c>
      <c r="U481" s="36">
        <v>0.5</v>
      </c>
      <c r="V481" s="36">
        <v>1.9</v>
      </c>
      <c r="W481" s="36">
        <v>2.7</v>
      </c>
      <c r="X481" s="36">
        <v>4.5999999999999996</v>
      </c>
      <c r="Y481" s="36">
        <v>1.5</v>
      </c>
      <c r="Z481" s="36">
        <v>0.7</v>
      </c>
      <c r="AA481" s="36">
        <v>0.2</v>
      </c>
      <c r="AB481" s="36">
        <v>0.5</v>
      </c>
      <c r="AC481" s="36">
        <v>2.1</v>
      </c>
      <c r="AD481" s="36">
        <v>7.3</v>
      </c>
      <c r="AF481" t="str">
        <f t="shared" si="7"/>
        <v>Kenrich Williams</v>
      </c>
    </row>
    <row r="482" spans="1:32" ht="12.75" x14ac:dyDescent="0.2">
      <c r="A482" s="36">
        <v>477</v>
      </c>
      <c r="B482" s="50" t="s">
        <v>737</v>
      </c>
      <c r="C482" s="50" t="s">
        <v>376</v>
      </c>
      <c r="D482" s="36">
        <v>21</v>
      </c>
      <c r="E482" s="50" t="s">
        <v>418</v>
      </c>
      <c r="F482" s="36">
        <v>9</v>
      </c>
      <c r="G482" s="36">
        <v>0</v>
      </c>
      <c r="H482" s="36">
        <v>13.2</v>
      </c>
      <c r="I482" s="36">
        <v>2.4</v>
      </c>
      <c r="J482" s="36">
        <v>4.0999999999999996</v>
      </c>
      <c r="K482" s="36">
        <v>0.59499999999999997</v>
      </c>
      <c r="L482" s="36">
        <v>0</v>
      </c>
      <c r="M482" s="36">
        <v>0</v>
      </c>
      <c r="N482" s="36"/>
      <c r="O482" s="36">
        <v>2.4</v>
      </c>
      <c r="P482" s="36">
        <v>4.0999999999999996</v>
      </c>
      <c r="Q482" s="36">
        <v>0.59499999999999997</v>
      </c>
      <c r="R482" s="36">
        <v>0.59499999999999997</v>
      </c>
      <c r="S482" s="36">
        <v>1.6</v>
      </c>
      <c r="T482" s="36">
        <v>2</v>
      </c>
      <c r="U482" s="36">
        <v>0.77800000000000002</v>
      </c>
      <c r="V482" s="36">
        <v>1.4</v>
      </c>
      <c r="W482" s="36">
        <v>4.4000000000000004</v>
      </c>
      <c r="X482" s="36">
        <v>5.9</v>
      </c>
      <c r="Y482" s="36">
        <v>0.4</v>
      </c>
      <c r="Z482" s="36">
        <v>0.7</v>
      </c>
      <c r="AA482" s="36">
        <v>0.7</v>
      </c>
      <c r="AB482" s="36">
        <v>1.2</v>
      </c>
      <c r="AC482" s="36">
        <v>1.8</v>
      </c>
      <c r="AD482" s="36">
        <v>6.4</v>
      </c>
      <c r="AF482" t="str">
        <f t="shared" si="7"/>
        <v>Mark Williams</v>
      </c>
    </row>
    <row r="483" spans="1:32" ht="12.75" x14ac:dyDescent="0.2">
      <c r="A483" s="36">
        <v>478</v>
      </c>
      <c r="B483" s="50" t="s">
        <v>738</v>
      </c>
      <c r="C483" s="50" t="s">
        <v>374</v>
      </c>
      <c r="D483" s="36">
        <v>21</v>
      </c>
      <c r="E483" s="50" t="s">
        <v>23</v>
      </c>
      <c r="F483" s="36">
        <v>38</v>
      </c>
      <c r="G483" s="36">
        <v>36</v>
      </c>
      <c r="H483" s="36">
        <v>28.7</v>
      </c>
      <c r="I483" s="36">
        <v>3.7</v>
      </c>
      <c r="J483" s="36">
        <v>8</v>
      </c>
      <c r="K483" s="36">
        <v>0.46200000000000002</v>
      </c>
      <c r="L483" s="36">
        <v>1.4</v>
      </c>
      <c r="M483" s="36">
        <v>3.4</v>
      </c>
      <c r="N483" s="36">
        <v>0.41099999999999998</v>
      </c>
      <c r="O483" s="36">
        <v>2.2999999999999998</v>
      </c>
      <c r="P483" s="36">
        <v>4.5999999999999996</v>
      </c>
      <c r="Q483" s="36">
        <v>0.5</v>
      </c>
      <c r="R483" s="36">
        <v>0.55000000000000004</v>
      </c>
      <c r="S483" s="36">
        <v>1</v>
      </c>
      <c r="T483" s="36">
        <v>1.1000000000000001</v>
      </c>
      <c r="U483" s="36">
        <v>0.92900000000000005</v>
      </c>
      <c r="V483" s="36">
        <v>0.9</v>
      </c>
      <c r="W483" s="36">
        <v>3.2</v>
      </c>
      <c r="X483" s="36">
        <v>4.0999999999999996</v>
      </c>
      <c r="Y483" s="36">
        <v>1.3</v>
      </c>
      <c r="Z483" s="36">
        <v>0.7</v>
      </c>
      <c r="AA483" s="36">
        <v>0.9</v>
      </c>
      <c r="AB483" s="36">
        <v>1.4</v>
      </c>
      <c r="AC483" s="36">
        <v>2.1</v>
      </c>
      <c r="AD483" s="36">
        <v>9.8000000000000007</v>
      </c>
      <c r="AF483" t="str">
        <f t="shared" si="7"/>
        <v>Patrick Williams</v>
      </c>
    </row>
    <row r="484" spans="1:32" ht="12.75" x14ac:dyDescent="0.2">
      <c r="A484" s="36">
        <v>479</v>
      </c>
      <c r="B484" s="50" t="s">
        <v>55</v>
      </c>
      <c r="C484" s="50" t="s">
        <v>376</v>
      </c>
      <c r="D484" s="36">
        <v>25</v>
      </c>
      <c r="E484" s="50" t="s">
        <v>33</v>
      </c>
      <c r="F484" s="36">
        <v>7</v>
      </c>
      <c r="G484" s="36">
        <v>0</v>
      </c>
      <c r="H484" s="36">
        <v>18.899999999999999</v>
      </c>
      <c r="I484" s="36">
        <v>3.6</v>
      </c>
      <c r="J484" s="36">
        <v>4.3</v>
      </c>
      <c r="K484" s="36">
        <v>0.83299999999999996</v>
      </c>
      <c r="L484" s="36">
        <v>0</v>
      </c>
      <c r="M484" s="36">
        <v>0</v>
      </c>
      <c r="N484" s="36"/>
      <c r="O484" s="36">
        <v>3.6</v>
      </c>
      <c r="P484" s="36">
        <v>4.3</v>
      </c>
      <c r="Q484" s="36">
        <v>0.83299999999999996</v>
      </c>
      <c r="R484" s="36">
        <v>0.83299999999999996</v>
      </c>
      <c r="S484" s="36">
        <v>1.1000000000000001</v>
      </c>
      <c r="T484" s="36">
        <v>1.4</v>
      </c>
      <c r="U484" s="36">
        <v>0.8</v>
      </c>
      <c r="V484" s="36">
        <v>3.3</v>
      </c>
      <c r="W484" s="36">
        <v>4</v>
      </c>
      <c r="X484" s="36">
        <v>7.3</v>
      </c>
      <c r="Y484" s="36">
        <v>1.1000000000000001</v>
      </c>
      <c r="Z484" s="36">
        <v>0.4</v>
      </c>
      <c r="AA484" s="36">
        <v>1</v>
      </c>
      <c r="AB484" s="36">
        <v>1.1000000000000001</v>
      </c>
      <c r="AC484" s="36">
        <v>1.9</v>
      </c>
      <c r="AD484" s="36">
        <v>8.3000000000000007</v>
      </c>
      <c r="AF484" t="str">
        <f t="shared" si="7"/>
        <v>Robert Williams</v>
      </c>
    </row>
    <row r="485" spans="1:32" ht="12.75" x14ac:dyDescent="0.2">
      <c r="A485" s="36">
        <v>480</v>
      </c>
      <c r="B485" s="50" t="s">
        <v>739</v>
      </c>
      <c r="C485" s="50" t="s">
        <v>378</v>
      </c>
      <c r="D485" s="36">
        <v>22</v>
      </c>
      <c r="E485" s="50" t="s">
        <v>22</v>
      </c>
      <c r="F485" s="36">
        <v>8</v>
      </c>
      <c r="G485" s="36">
        <v>0</v>
      </c>
      <c r="H485" s="36">
        <v>5.5</v>
      </c>
      <c r="I485" s="36">
        <v>0.4</v>
      </c>
      <c r="J485" s="36">
        <v>1.4</v>
      </c>
      <c r="K485" s="36">
        <v>0.27300000000000002</v>
      </c>
      <c r="L485" s="36">
        <v>0.1</v>
      </c>
      <c r="M485" s="36">
        <v>1</v>
      </c>
      <c r="N485" s="36">
        <v>0.125</v>
      </c>
      <c r="O485" s="36">
        <v>0.3</v>
      </c>
      <c r="P485" s="36">
        <v>0.4</v>
      </c>
      <c r="Q485" s="36">
        <v>0.66700000000000004</v>
      </c>
      <c r="R485" s="36">
        <v>0.318</v>
      </c>
      <c r="S485" s="36">
        <v>0</v>
      </c>
      <c r="T485" s="36">
        <v>0</v>
      </c>
      <c r="U485" s="36"/>
      <c r="V485" s="36">
        <v>0.1</v>
      </c>
      <c r="W485" s="36">
        <v>0.5</v>
      </c>
      <c r="X485" s="36">
        <v>0.6</v>
      </c>
      <c r="Y485" s="36">
        <v>0.4</v>
      </c>
      <c r="Z485" s="36">
        <v>0.5</v>
      </c>
      <c r="AA485" s="36">
        <v>0.1</v>
      </c>
      <c r="AB485" s="36">
        <v>0</v>
      </c>
      <c r="AC485" s="36">
        <v>0.6</v>
      </c>
      <c r="AD485" s="36">
        <v>0.9</v>
      </c>
      <c r="AF485" t="str">
        <f t="shared" si="7"/>
        <v>Vince Williams Jr.</v>
      </c>
    </row>
    <row r="486" spans="1:32" ht="12.75" x14ac:dyDescent="0.2">
      <c r="A486" s="36">
        <v>481</v>
      </c>
      <c r="B486" s="50" t="s">
        <v>1655</v>
      </c>
      <c r="C486" s="50" t="s">
        <v>387</v>
      </c>
      <c r="D486" s="36">
        <v>21</v>
      </c>
      <c r="E486" s="50" t="s">
        <v>22</v>
      </c>
      <c r="F486" s="36">
        <v>11</v>
      </c>
      <c r="G486" s="36">
        <v>0</v>
      </c>
      <c r="H486" s="36">
        <v>16.2</v>
      </c>
      <c r="I486" s="36">
        <v>1.9</v>
      </c>
      <c r="J486" s="36">
        <v>5.4</v>
      </c>
      <c r="K486" s="36">
        <v>0.35599999999999998</v>
      </c>
      <c r="L486" s="36">
        <v>0.5</v>
      </c>
      <c r="M486" s="36">
        <v>2.5</v>
      </c>
      <c r="N486" s="36">
        <v>0.17899999999999999</v>
      </c>
      <c r="O486" s="36">
        <v>1.5</v>
      </c>
      <c r="P486" s="36">
        <v>2.8</v>
      </c>
      <c r="Q486" s="36">
        <v>0.51600000000000001</v>
      </c>
      <c r="R486" s="36">
        <v>0.39800000000000002</v>
      </c>
      <c r="S486" s="36">
        <v>0.4</v>
      </c>
      <c r="T486" s="36">
        <v>0.4</v>
      </c>
      <c r="U486" s="36">
        <v>1</v>
      </c>
      <c r="V486" s="36">
        <v>0.5</v>
      </c>
      <c r="W486" s="36">
        <v>2.9</v>
      </c>
      <c r="X486" s="36">
        <v>3.4</v>
      </c>
      <c r="Y486" s="36">
        <v>1.3</v>
      </c>
      <c r="Z486" s="36">
        <v>0.5</v>
      </c>
      <c r="AA486" s="36">
        <v>0.2</v>
      </c>
      <c r="AB486" s="36">
        <v>1.5</v>
      </c>
      <c r="AC486" s="36">
        <v>2.1</v>
      </c>
      <c r="AD486" s="36">
        <v>4.5999999999999996</v>
      </c>
      <c r="AF486" t="str">
        <f t="shared" si="7"/>
        <v>Ziaire Williams</v>
      </c>
    </row>
    <row r="487" spans="1:32" ht="12.75" x14ac:dyDescent="0.2">
      <c r="A487" s="36">
        <v>482</v>
      </c>
      <c r="B487" s="50" t="s">
        <v>740</v>
      </c>
      <c r="C487" s="50" t="s">
        <v>374</v>
      </c>
      <c r="D487" s="36">
        <v>22</v>
      </c>
      <c r="E487" s="50" t="s">
        <v>91</v>
      </c>
      <c r="F487" s="36">
        <v>29</v>
      </c>
      <c r="G487" s="36">
        <v>29</v>
      </c>
      <c r="H487" s="36">
        <v>33</v>
      </c>
      <c r="I487" s="36">
        <v>9.8000000000000007</v>
      </c>
      <c r="J487" s="36">
        <v>16.2</v>
      </c>
      <c r="K487" s="36">
        <v>0.60799999999999998</v>
      </c>
      <c r="L487" s="36">
        <v>0.2</v>
      </c>
      <c r="M487" s="36">
        <v>0.7</v>
      </c>
      <c r="N487" s="36">
        <v>0.36799999999999999</v>
      </c>
      <c r="O487" s="36">
        <v>9.6</v>
      </c>
      <c r="P487" s="36">
        <v>15.5</v>
      </c>
      <c r="Q487" s="36">
        <v>0.61799999999999999</v>
      </c>
      <c r="R487" s="36">
        <v>0.61499999999999999</v>
      </c>
      <c r="S487" s="36">
        <v>6.1</v>
      </c>
      <c r="T487" s="36">
        <v>8.6</v>
      </c>
      <c r="U487" s="36">
        <v>0.71399999999999997</v>
      </c>
      <c r="V487" s="36">
        <v>2</v>
      </c>
      <c r="W487" s="36">
        <v>5</v>
      </c>
      <c r="X487" s="36">
        <v>7</v>
      </c>
      <c r="Y487" s="36">
        <v>4.5999999999999996</v>
      </c>
      <c r="Z487" s="36">
        <v>1.1000000000000001</v>
      </c>
      <c r="AA487" s="36">
        <v>0.6</v>
      </c>
      <c r="AB487" s="36">
        <v>3.4</v>
      </c>
      <c r="AC487" s="36">
        <v>2.2000000000000002</v>
      </c>
      <c r="AD487" s="36">
        <v>26</v>
      </c>
      <c r="AF487" t="str">
        <f t="shared" si="7"/>
        <v>Zion Williamson</v>
      </c>
    </row>
    <row r="488" spans="1:32" ht="12.75" x14ac:dyDescent="0.2">
      <c r="A488" s="36">
        <v>483</v>
      </c>
      <c r="B488" s="50" t="s">
        <v>741</v>
      </c>
      <c r="C488" s="50" t="s">
        <v>387</v>
      </c>
      <c r="D488" s="36">
        <v>26</v>
      </c>
      <c r="E488" s="50" t="s">
        <v>88</v>
      </c>
      <c r="F488" s="36">
        <v>29</v>
      </c>
      <c r="G488" s="36">
        <v>11</v>
      </c>
      <c r="H488" s="36">
        <v>26.8</v>
      </c>
      <c r="I488" s="36">
        <v>2.8</v>
      </c>
      <c r="J488" s="36">
        <v>6.8</v>
      </c>
      <c r="K488" s="36">
        <v>0.40899999999999997</v>
      </c>
      <c r="L488" s="36">
        <v>0.5</v>
      </c>
      <c r="M488" s="36">
        <v>1.6</v>
      </c>
      <c r="N488" s="36">
        <v>0.311</v>
      </c>
      <c r="O488" s="36">
        <v>2.2999999999999998</v>
      </c>
      <c r="P488" s="36">
        <v>5.3</v>
      </c>
      <c r="Q488" s="36">
        <v>0.438</v>
      </c>
      <c r="R488" s="36">
        <v>0.44400000000000001</v>
      </c>
      <c r="S488" s="36">
        <v>0.7</v>
      </c>
      <c r="T488" s="36">
        <v>1</v>
      </c>
      <c r="U488" s="36">
        <v>0.71399999999999997</v>
      </c>
      <c r="V488" s="36">
        <v>1.7</v>
      </c>
      <c r="W488" s="36">
        <v>3.3</v>
      </c>
      <c r="X488" s="36">
        <v>5</v>
      </c>
      <c r="Y488" s="36">
        <v>3.4</v>
      </c>
      <c r="Z488" s="36">
        <v>1</v>
      </c>
      <c r="AA488" s="36">
        <v>0.4</v>
      </c>
      <c r="AB488" s="36">
        <v>1.5</v>
      </c>
      <c r="AC488" s="36">
        <v>3.1</v>
      </c>
      <c r="AD488" s="36">
        <v>6.8</v>
      </c>
      <c r="AF488" t="str">
        <f t="shared" si="7"/>
        <v>Justise Winslow</v>
      </c>
    </row>
    <row r="489" spans="1:32" ht="12.75" x14ac:dyDescent="0.2">
      <c r="A489" s="36">
        <v>484</v>
      </c>
      <c r="B489" s="50" t="s">
        <v>742</v>
      </c>
      <c r="C489" s="50" t="s">
        <v>376</v>
      </c>
      <c r="D489" s="36">
        <v>21</v>
      </c>
      <c r="E489" s="50" t="s">
        <v>34</v>
      </c>
      <c r="F489" s="36">
        <v>19</v>
      </c>
      <c r="G489" s="36">
        <v>0</v>
      </c>
      <c r="H489" s="36">
        <v>12.7</v>
      </c>
      <c r="I489" s="36">
        <v>2.8</v>
      </c>
      <c r="J489" s="36">
        <v>4.5999999999999996</v>
      </c>
      <c r="K489" s="36">
        <v>0.60899999999999999</v>
      </c>
      <c r="L489" s="36">
        <v>0.1</v>
      </c>
      <c r="M489" s="36">
        <v>0.1</v>
      </c>
      <c r="N489" s="36">
        <v>0.5</v>
      </c>
      <c r="O489" s="36">
        <v>2.7</v>
      </c>
      <c r="P489" s="36">
        <v>4.5</v>
      </c>
      <c r="Q489" s="36">
        <v>0.61199999999999999</v>
      </c>
      <c r="R489" s="36">
        <v>0.61499999999999999</v>
      </c>
      <c r="S489" s="36">
        <v>1.2</v>
      </c>
      <c r="T489" s="36">
        <v>1.8</v>
      </c>
      <c r="U489" s="36">
        <v>0.65700000000000003</v>
      </c>
      <c r="V489" s="36">
        <v>0.9</v>
      </c>
      <c r="W489" s="36">
        <v>2.7</v>
      </c>
      <c r="X489" s="36">
        <v>3.6</v>
      </c>
      <c r="Y489" s="36">
        <v>0.7</v>
      </c>
      <c r="Z489" s="36">
        <v>0.1</v>
      </c>
      <c r="AA489" s="36">
        <v>0.4</v>
      </c>
      <c r="AB489" s="36">
        <v>0.7</v>
      </c>
      <c r="AC489" s="36">
        <v>1.9</v>
      </c>
      <c r="AD489" s="36">
        <v>6.8</v>
      </c>
      <c r="AF489" t="str">
        <f t="shared" si="7"/>
        <v>James Wiseman</v>
      </c>
    </row>
    <row r="490" spans="1:32" ht="12.75" x14ac:dyDescent="0.2">
      <c r="A490" s="36">
        <v>485</v>
      </c>
      <c r="B490" s="50" t="s">
        <v>334</v>
      </c>
      <c r="C490" s="50" t="s">
        <v>374</v>
      </c>
      <c r="D490" s="36">
        <v>27</v>
      </c>
      <c r="E490" s="50" t="s">
        <v>96</v>
      </c>
      <c r="F490" s="36">
        <v>35</v>
      </c>
      <c r="G490" s="36">
        <v>10</v>
      </c>
      <c r="H490" s="36">
        <v>27.8</v>
      </c>
      <c r="I490" s="36">
        <v>6.6</v>
      </c>
      <c r="J490" s="36">
        <v>12.1</v>
      </c>
      <c r="K490" s="36">
        <v>0.54400000000000004</v>
      </c>
      <c r="L490" s="36">
        <v>1.8</v>
      </c>
      <c r="M490" s="36">
        <v>4.5</v>
      </c>
      <c r="N490" s="36">
        <v>0.40300000000000002</v>
      </c>
      <c r="O490" s="36">
        <v>4.8</v>
      </c>
      <c r="P490" s="36">
        <v>7.6</v>
      </c>
      <c r="Q490" s="36">
        <v>0.628</v>
      </c>
      <c r="R490" s="36">
        <v>0.61899999999999999</v>
      </c>
      <c r="S490" s="36">
        <v>2.8</v>
      </c>
      <c r="T490" s="36">
        <v>3.9</v>
      </c>
      <c r="U490" s="36">
        <v>0.70799999999999996</v>
      </c>
      <c r="V490" s="36">
        <v>1.2</v>
      </c>
      <c r="W490" s="36">
        <v>6.7</v>
      </c>
      <c r="X490" s="36">
        <v>7.9</v>
      </c>
      <c r="Y490" s="36">
        <v>1.6</v>
      </c>
      <c r="Z490" s="36">
        <v>0.5</v>
      </c>
      <c r="AA490" s="36">
        <v>1.1000000000000001</v>
      </c>
      <c r="AB490" s="36">
        <v>2.1</v>
      </c>
      <c r="AC490" s="36">
        <v>2.9</v>
      </c>
      <c r="AD490" s="36">
        <v>17.8</v>
      </c>
      <c r="AF490" t="str">
        <f t="shared" si="7"/>
        <v>Christian Wood</v>
      </c>
    </row>
    <row r="491" spans="1:32" ht="12.75" x14ac:dyDescent="0.2">
      <c r="A491" s="36">
        <v>486</v>
      </c>
      <c r="B491" s="50" t="s">
        <v>743</v>
      </c>
      <c r="C491" s="50" t="s">
        <v>383</v>
      </c>
      <c r="D491" s="36">
        <v>30</v>
      </c>
      <c r="E491" s="50" t="s">
        <v>93</v>
      </c>
      <c r="F491" s="36">
        <v>10</v>
      </c>
      <c r="G491" s="36">
        <v>0</v>
      </c>
      <c r="H491" s="36">
        <v>19.2</v>
      </c>
      <c r="I491" s="36">
        <v>1.8</v>
      </c>
      <c r="J491" s="36">
        <v>4.9000000000000004</v>
      </c>
      <c r="K491" s="36">
        <v>0.36699999999999999</v>
      </c>
      <c r="L491" s="36">
        <v>0.6</v>
      </c>
      <c r="M491" s="36">
        <v>2.4</v>
      </c>
      <c r="N491" s="36">
        <v>0.25</v>
      </c>
      <c r="O491" s="36">
        <v>1.2</v>
      </c>
      <c r="P491" s="36">
        <v>2.5</v>
      </c>
      <c r="Q491" s="36">
        <v>0.48</v>
      </c>
      <c r="R491" s="36">
        <v>0.42899999999999999</v>
      </c>
      <c r="S491" s="36">
        <v>1</v>
      </c>
      <c r="T491" s="36">
        <v>1.3</v>
      </c>
      <c r="U491" s="36">
        <v>0.76900000000000002</v>
      </c>
      <c r="V491" s="36">
        <v>0.7</v>
      </c>
      <c r="W491" s="36">
        <v>1.6</v>
      </c>
      <c r="X491" s="36">
        <v>2.2999999999999998</v>
      </c>
      <c r="Y491" s="36">
        <v>3.3</v>
      </c>
      <c r="Z491" s="36">
        <v>2.2000000000000002</v>
      </c>
      <c r="AA491" s="36">
        <v>0.4</v>
      </c>
      <c r="AB491" s="36">
        <v>0.6</v>
      </c>
      <c r="AC491" s="36">
        <v>1</v>
      </c>
      <c r="AD491" s="36">
        <v>5.2</v>
      </c>
      <c r="AF491" t="str">
        <f t="shared" si="7"/>
        <v>Delon Wright</v>
      </c>
    </row>
    <row r="492" spans="1:32" ht="12.75" x14ac:dyDescent="0.2">
      <c r="A492" s="36">
        <v>487</v>
      </c>
      <c r="B492" s="50" t="s">
        <v>744</v>
      </c>
      <c r="C492" s="50" t="s">
        <v>383</v>
      </c>
      <c r="D492" s="36">
        <v>24</v>
      </c>
      <c r="E492" s="50" t="s">
        <v>96</v>
      </c>
      <c r="F492" s="36">
        <v>8</v>
      </c>
      <c r="G492" s="36">
        <v>0</v>
      </c>
      <c r="H492" s="36">
        <v>10.9</v>
      </c>
      <c r="I492" s="36">
        <v>0.9</v>
      </c>
      <c r="J492" s="36">
        <v>1.9</v>
      </c>
      <c r="K492" s="36">
        <v>0.46700000000000003</v>
      </c>
      <c r="L492" s="36">
        <v>0</v>
      </c>
      <c r="M492" s="36">
        <v>0.4</v>
      </c>
      <c r="N492" s="36">
        <v>0</v>
      </c>
      <c r="O492" s="36">
        <v>0.9</v>
      </c>
      <c r="P492" s="36">
        <v>1.5</v>
      </c>
      <c r="Q492" s="36">
        <v>0.58299999999999996</v>
      </c>
      <c r="R492" s="36">
        <v>0.46700000000000003</v>
      </c>
      <c r="S492" s="36">
        <v>0</v>
      </c>
      <c r="T492" s="36">
        <v>0.3</v>
      </c>
      <c r="U492" s="36">
        <v>0</v>
      </c>
      <c r="V492" s="36">
        <v>0.5</v>
      </c>
      <c r="W492" s="36">
        <v>0.6</v>
      </c>
      <c r="X492" s="36">
        <v>1.1000000000000001</v>
      </c>
      <c r="Y492" s="36">
        <v>1.3</v>
      </c>
      <c r="Z492" s="36">
        <v>0.8</v>
      </c>
      <c r="AA492" s="36">
        <v>0.1</v>
      </c>
      <c r="AB492" s="36">
        <v>0.6</v>
      </c>
      <c r="AC492" s="36">
        <v>1.1000000000000001</v>
      </c>
      <c r="AD492" s="36">
        <v>1.8</v>
      </c>
      <c r="AF492" t="str">
        <f>IF(B495="Luka Dončić","Luka Doncic",IF(B495="Wendell Carter Jr.","Wendell Carter",IF(B495="Vlatko Čančar","Vlatko Cancar",IF(B495="Troy Brown Jr.","Troy Brown",IF(B495="Bojan Bogdanović","Bojan Bogdanovic",IF(B495="Nic Claxton","Nic Claxton",IF(B495="Kristaps Porziņģis","Kristaps Porzingis",IF(B495="Kelly Oubre Jr.","Kelly Oubre Jr",IF(B495="P.J. Washington","P.J Washington",IF(B495="P.J. Tucker","P.J Tucker",IF(B495="Jabari Smith Jr.","Jabari Smith",IF(B495="Alperen Şengün","Alperen Sengun",IF(B495="Nikola Vučević","Nikola Vucevic",IF(B495="Jusuf Nurkić","Jusuf Nurkic",IF(B495="Nikola Jokić","Nikola Jokic",IF(B495="Lonnie Walker IV","Lonnie Walker",IF(B495="Trey Murphy III","Trey Murphy",IF(B495="Jonas Valančiūnas","Jonas Valanciunas",IF(B495="Dennis Schröder","Dennis Schroder",IF(B495="Bogdan Bogdanović","Bogdan Bogdanovic",B495))))))))))))))))))))</f>
        <v>Ivica Zubac</v>
      </c>
    </row>
    <row r="493" spans="1:32" ht="12.75" x14ac:dyDescent="0.2">
      <c r="A493" s="36">
        <v>488</v>
      </c>
      <c r="B493" s="50" t="s">
        <v>745</v>
      </c>
      <c r="C493" s="50" t="s">
        <v>374</v>
      </c>
      <c r="D493" s="36">
        <v>34</v>
      </c>
      <c r="E493" s="50" t="s">
        <v>95</v>
      </c>
      <c r="F493" s="36">
        <v>33</v>
      </c>
      <c r="G493" s="36">
        <v>9</v>
      </c>
      <c r="H493" s="36">
        <v>17.2</v>
      </c>
      <c r="I493" s="36">
        <v>2.2000000000000002</v>
      </c>
      <c r="J493" s="36">
        <v>4.0999999999999996</v>
      </c>
      <c r="K493" s="36">
        <v>0.54800000000000004</v>
      </c>
      <c r="L493" s="36">
        <v>0.1</v>
      </c>
      <c r="M493" s="36">
        <v>0.7</v>
      </c>
      <c r="N493" s="36">
        <v>0.182</v>
      </c>
      <c r="O493" s="36">
        <v>2.1</v>
      </c>
      <c r="P493" s="36">
        <v>3.4</v>
      </c>
      <c r="Q493" s="36">
        <v>0.61899999999999999</v>
      </c>
      <c r="R493" s="36">
        <v>0.56299999999999994</v>
      </c>
      <c r="S493" s="36">
        <v>0.4</v>
      </c>
      <c r="T493" s="36">
        <v>0.6</v>
      </c>
      <c r="U493" s="36">
        <v>0.73699999999999999</v>
      </c>
      <c r="V493" s="36">
        <v>1.7</v>
      </c>
      <c r="W493" s="36">
        <v>2</v>
      </c>
      <c r="X493" s="36">
        <v>3.6</v>
      </c>
      <c r="Y493" s="36">
        <v>1.7</v>
      </c>
      <c r="Z493" s="36">
        <v>1.1000000000000001</v>
      </c>
      <c r="AA493" s="36">
        <v>0.1</v>
      </c>
      <c r="AB493" s="36">
        <v>0.8</v>
      </c>
      <c r="AC493" s="36">
        <v>1.9</v>
      </c>
      <c r="AD493" s="36">
        <v>5</v>
      </c>
    </row>
    <row r="494" spans="1:32" ht="12.75" x14ac:dyDescent="0.2">
      <c r="A494" s="36">
        <v>489</v>
      </c>
      <c r="B494" s="50" t="s">
        <v>746</v>
      </c>
      <c r="C494" s="50" t="s">
        <v>383</v>
      </c>
      <c r="D494" s="36">
        <v>24</v>
      </c>
      <c r="E494" s="50" t="s">
        <v>19</v>
      </c>
      <c r="F494" s="36">
        <v>34</v>
      </c>
      <c r="G494" s="36">
        <v>34</v>
      </c>
      <c r="H494" s="36">
        <v>35.700000000000003</v>
      </c>
      <c r="I494" s="36">
        <v>8.6</v>
      </c>
      <c r="J494" s="36">
        <v>20.8</v>
      </c>
      <c r="K494" s="36">
        <v>0.41599999999999998</v>
      </c>
      <c r="L494" s="36">
        <v>2.2000000000000002</v>
      </c>
      <c r="M494" s="36">
        <v>7.1</v>
      </c>
      <c r="N494" s="36">
        <v>0.311</v>
      </c>
      <c r="O494" s="36">
        <v>6.4</v>
      </c>
      <c r="P494" s="36">
        <v>13.7</v>
      </c>
      <c r="Q494" s="36">
        <v>0.47099999999999997</v>
      </c>
      <c r="R494" s="36">
        <v>0.47</v>
      </c>
      <c r="S494" s="36">
        <v>7.8</v>
      </c>
      <c r="T494" s="36">
        <v>8.6999999999999993</v>
      </c>
      <c r="U494" s="36">
        <v>0.88900000000000001</v>
      </c>
      <c r="V494" s="36">
        <v>0.7</v>
      </c>
      <c r="W494" s="36">
        <v>2.1</v>
      </c>
      <c r="X494" s="36">
        <v>2.9</v>
      </c>
      <c r="Y494" s="36">
        <v>9.9</v>
      </c>
      <c r="Z494" s="36">
        <v>0.8</v>
      </c>
      <c r="AA494" s="36">
        <v>0.1</v>
      </c>
      <c r="AB494" s="36">
        <v>3.8</v>
      </c>
      <c r="AC494" s="36">
        <v>1.5</v>
      </c>
      <c r="AD494" s="36">
        <v>27.3</v>
      </c>
    </row>
    <row r="495" spans="1:32" ht="12.75" x14ac:dyDescent="0.2">
      <c r="A495" s="36">
        <v>490</v>
      </c>
      <c r="B495" s="50" t="s">
        <v>747</v>
      </c>
      <c r="C495" s="50" t="s">
        <v>376</v>
      </c>
      <c r="D495" s="36">
        <v>25</v>
      </c>
      <c r="E495" s="50" t="s">
        <v>65</v>
      </c>
      <c r="F495" s="36">
        <v>37</v>
      </c>
      <c r="G495" s="36">
        <v>37</v>
      </c>
      <c r="H495" s="36">
        <v>29.9</v>
      </c>
      <c r="I495" s="36">
        <v>4</v>
      </c>
      <c r="J495" s="36">
        <v>6.4</v>
      </c>
      <c r="K495" s="36">
        <v>0.624</v>
      </c>
      <c r="L495" s="36">
        <v>0</v>
      </c>
      <c r="M495" s="36">
        <v>0</v>
      </c>
      <c r="N495" s="36">
        <v>0</v>
      </c>
      <c r="O495" s="36">
        <v>4</v>
      </c>
      <c r="P495" s="36">
        <v>6.4</v>
      </c>
      <c r="Q495" s="36">
        <v>0.627</v>
      </c>
      <c r="R495" s="36">
        <v>0.624</v>
      </c>
      <c r="S495" s="36">
        <v>2.2000000000000002</v>
      </c>
      <c r="T495" s="36">
        <v>3.2</v>
      </c>
      <c r="U495" s="36">
        <v>0.68100000000000005</v>
      </c>
      <c r="V495" s="36">
        <v>3.5</v>
      </c>
      <c r="W495" s="36">
        <v>7.4</v>
      </c>
      <c r="X495" s="36">
        <v>10.8</v>
      </c>
      <c r="Y495" s="36">
        <v>1</v>
      </c>
      <c r="Z495" s="36">
        <v>0.4</v>
      </c>
      <c r="AA495" s="36">
        <v>1.4</v>
      </c>
      <c r="AB495" s="36">
        <v>2.1</v>
      </c>
      <c r="AC495" s="36">
        <v>3.1</v>
      </c>
      <c r="AD495" s="36">
        <v>10.199999999999999</v>
      </c>
    </row>
    <row r="496" spans="1:32" ht="15.75" customHeight="1" x14ac:dyDescent="0.2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 ht="15.75" customHeight="1" x14ac:dyDescent="0.2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 ht="15.75" customHeight="1" x14ac:dyDescent="0.2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 ht="15.75" customHeight="1" x14ac:dyDescent="0.2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 ht="15.75" customHeight="1" x14ac:dyDescent="0.2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 ht="15.75" customHeight="1" x14ac:dyDescent="0.2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6C94-10AC-46CE-92CD-FA10E6065772}">
  <dimension ref="A1:AH126"/>
  <sheetViews>
    <sheetView topLeftCell="A49" workbookViewId="0">
      <selection activeCell="A77" sqref="A77"/>
    </sheetView>
  </sheetViews>
  <sheetFormatPr defaultRowHeight="12.75" x14ac:dyDescent="0.2"/>
  <cols>
    <col min="1" max="1" width="22.7109375" bestFit="1" customWidth="1"/>
    <col min="2" max="2" width="8.85546875" bestFit="1" customWidth="1"/>
    <col min="3" max="3" width="11.28515625" bestFit="1" customWidth="1"/>
    <col min="4" max="4" width="22.7109375" bestFit="1" customWidth="1"/>
    <col min="5" max="5" width="12.28515625" bestFit="1" customWidth="1"/>
    <col min="6" max="6" width="11.28515625" bestFit="1" customWidth="1"/>
    <col min="7" max="7" width="16.42578125" bestFit="1" customWidth="1"/>
    <col min="8" max="8" width="8.28515625" bestFit="1" customWidth="1"/>
    <col min="9" max="9" width="11.28515625" bestFit="1" customWidth="1"/>
    <col min="10" max="10" width="22.7109375" bestFit="1" customWidth="1"/>
    <col min="11" max="11" width="9.42578125" bestFit="1" customWidth="1"/>
    <col min="12" max="12" width="12.28515625" bestFit="1" customWidth="1"/>
    <col min="13" max="13" width="12" bestFit="1" customWidth="1"/>
    <col min="14" max="14" width="9.85546875" bestFit="1" customWidth="1"/>
    <col min="15" max="15" width="12.28515625" bestFit="1" customWidth="1"/>
    <col min="16" max="16" width="12" bestFit="1" customWidth="1"/>
    <col min="17" max="17" width="10.7109375" bestFit="1" customWidth="1"/>
    <col min="18" max="18" width="12.28515625" bestFit="1" customWidth="1"/>
    <col min="19" max="19" width="12" bestFit="1" customWidth="1"/>
    <col min="20" max="20" width="10.7109375" bestFit="1" customWidth="1"/>
    <col min="21" max="21" width="12.28515625" bestFit="1" customWidth="1"/>
    <col min="22" max="22" width="12" bestFit="1" customWidth="1"/>
    <col min="23" max="23" width="14.5703125" bestFit="1" customWidth="1"/>
    <col min="24" max="25" width="6.28515625" bestFit="1" customWidth="1"/>
    <col min="26" max="26" width="11.28515625" bestFit="1" customWidth="1"/>
    <col min="27" max="27" width="6.28515625" bestFit="1" customWidth="1"/>
    <col min="28" max="28" width="5.28515625" bestFit="1" customWidth="1"/>
    <col min="29" max="29" width="11.28515625" bestFit="1" customWidth="1"/>
    <col min="30" max="30" width="6.28515625" bestFit="1" customWidth="1"/>
    <col min="31" max="31" width="3.85546875" bestFit="1" customWidth="1"/>
    <col min="32" max="32" width="11.28515625" bestFit="1" customWidth="1"/>
    <col min="33" max="33" width="6.28515625" bestFit="1" customWidth="1"/>
    <col min="34" max="34" width="6.5703125" bestFit="1" customWidth="1"/>
  </cols>
  <sheetData>
    <row r="1" spans="1:34" x14ac:dyDescent="0.2">
      <c r="A1" t="s">
        <v>0</v>
      </c>
      <c r="B1" t="s">
        <v>153</v>
      </c>
      <c r="C1" t="s">
        <v>332</v>
      </c>
      <c r="D1" t="s">
        <v>345</v>
      </c>
      <c r="E1" t="s">
        <v>165</v>
      </c>
      <c r="F1" t="s">
        <v>322</v>
      </c>
      <c r="G1" t="s">
        <v>346</v>
      </c>
      <c r="H1" t="s">
        <v>347</v>
      </c>
      <c r="I1" t="s">
        <v>333</v>
      </c>
      <c r="J1" t="s">
        <v>348</v>
      </c>
      <c r="K1" t="s">
        <v>169</v>
      </c>
      <c r="L1" t="s">
        <v>792</v>
      </c>
      <c r="M1" t="s">
        <v>793</v>
      </c>
      <c r="N1" t="s">
        <v>794</v>
      </c>
      <c r="O1" t="s">
        <v>795</v>
      </c>
      <c r="P1" t="s">
        <v>796</v>
      </c>
      <c r="Q1" t="s">
        <v>797</v>
      </c>
      <c r="R1" t="s">
        <v>798</v>
      </c>
      <c r="S1" t="s">
        <v>799</v>
      </c>
      <c r="T1" t="s">
        <v>800</v>
      </c>
      <c r="U1" t="s">
        <v>801</v>
      </c>
      <c r="V1" t="s">
        <v>802</v>
      </c>
      <c r="W1" t="s">
        <v>803</v>
      </c>
      <c r="X1" t="s">
        <v>141</v>
      </c>
      <c r="Y1" t="s">
        <v>153</v>
      </c>
      <c r="AA1" t="s">
        <v>141</v>
      </c>
      <c r="AB1" t="s">
        <v>343</v>
      </c>
      <c r="AD1" t="s">
        <v>141</v>
      </c>
      <c r="AE1" t="s">
        <v>344</v>
      </c>
      <c r="AG1" t="s">
        <v>141</v>
      </c>
      <c r="AH1" t="s">
        <v>169</v>
      </c>
    </row>
    <row r="2" spans="1:34" x14ac:dyDescent="0.2">
      <c r="A2" s="48" t="s">
        <v>44</v>
      </c>
      <c r="B2" s="48" t="s">
        <v>2357</v>
      </c>
      <c r="D2" s="48" t="s">
        <v>44</v>
      </c>
      <c r="E2" s="48" t="s">
        <v>158</v>
      </c>
      <c r="G2" s="48" t="s">
        <v>44</v>
      </c>
      <c r="H2" s="48" t="s">
        <v>163</v>
      </c>
      <c r="J2" s="48" t="s">
        <v>44</v>
      </c>
      <c r="K2" s="48" t="s">
        <v>168</v>
      </c>
    </row>
    <row r="3" spans="1:34" x14ac:dyDescent="0.2">
      <c r="A3" s="48" t="s">
        <v>42</v>
      </c>
      <c r="B3" s="48" t="s">
        <v>1680</v>
      </c>
      <c r="D3" s="48" t="s">
        <v>42</v>
      </c>
      <c r="E3" s="48" t="s">
        <v>195</v>
      </c>
      <c r="G3" s="48" t="s">
        <v>42</v>
      </c>
      <c r="H3" s="48" t="s">
        <v>168</v>
      </c>
      <c r="J3" s="48" t="s">
        <v>42</v>
      </c>
      <c r="K3" s="48" t="s">
        <v>168</v>
      </c>
    </row>
    <row r="4" spans="1:34" x14ac:dyDescent="0.2">
      <c r="A4" s="48" t="s">
        <v>731</v>
      </c>
      <c r="B4" s="48" t="s">
        <v>166</v>
      </c>
      <c r="D4" s="48" t="s">
        <v>731</v>
      </c>
      <c r="E4" s="48" t="s">
        <v>168</v>
      </c>
      <c r="G4" s="48" t="s">
        <v>731</v>
      </c>
      <c r="H4" s="48" t="s">
        <v>163</v>
      </c>
      <c r="J4" s="48" t="s">
        <v>731</v>
      </c>
      <c r="K4" s="48" t="s">
        <v>164</v>
      </c>
    </row>
    <row r="5" spans="1:34" x14ac:dyDescent="0.2">
      <c r="A5" s="48" t="s">
        <v>49</v>
      </c>
      <c r="B5" s="48" t="s">
        <v>158</v>
      </c>
      <c r="D5" s="48" t="s">
        <v>49</v>
      </c>
      <c r="E5" s="48" t="s">
        <v>167</v>
      </c>
      <c r="G5" s="48" t="s">
        <v>49</v>
      </c>
      <c r="H5" s="48" t="s">
        <v>168</v>
      </c>
      <c r="J5" s="48" t="s">
        <v>49</v>
      </c>
      <c r="K5" s="48" t="s">
        <v>164</v>
      </c>
    </row>
    <row r="6" spans="1:34" x14ac:dyDescent="0.2">
      <c r="A6" s="48" t="s">
        <v>334</v>
      </c>
      <c r="B6" s="48" t="s">
        <v>197</v>
      </c>
      <c r="D6" s="48" t="s">
        <v>334</v>
      </c>
      <c r="E6" s="48" t="s">
        <v>160</v>
      </c>
      <c r="G6" s="48" t="s">
        <v>36</v>
      </c>
      <c r="H6" s="48" t="s">
        <v>158</v>
      </c>
      <c r="J6" s="48" t="s">
        <v>334</v>
      </c>
      <c r="K6" s="48" t="s">
        <v>168</v>
      </c>
    </row>
    <row r="7" spans="1:34" x14ac:dyDescent="0.2">
      <c r="A7" s="48" t="s">
        <v>36</v>
      </c>
      <c r="B7" s="48" t="s">
        <v>159</v>
      </c>
      <c r="D7" s="48" t="s">
        <v>36</v>
      </c>
      <c r="E7" s="48" t="s">
        <v>163</v>
      </c>
      <c r="G7" s="48" t="s">
        <v>1687</v>
      </c>
      <c r="H7" s="48" t="s">
        <v>160</v>
      </c>
      <c r="J7" s="48" t="s">
        <v>36</v>
      </c>
      <c r="K7" s="48" t="s">
        <v>164</v>
      </c>
    </row>
    <row r="8" spans="1:34" x14ac:dyDescent="0.2">
      <c r="A8" s="48" t="s">
        <v>1687</v>
      </c>
      <c r="B8" s="48" t="s">
        <v>2358</v>
      </c>
      <c r="D8" s="48" t="s">
        <v>1687</v>
      </c>
      <c r="E8" s="48" t="s">
        <v>160</v>
      </c>
      <c r="G8" s="48" t="s">
        <v>335</v>
      </c>
      <c r="H8" s="48" t="s">
        <v>186</v>
      </c>
      <c r="J8" s="48" t="s">
        <v>1687</v>
      </c>
      <c r="K8" s="48" t="s">
        <v>168</v>
      </c>
    </row>
    <row r="9" spans="1:34" x14ac:dyDescent="0.2">
      <c r="A9" s="48" t="s">
        <v>335</v>
      </c>
      <c r="B9" s="48" t="s">
        <v>1684</v>
      </c>
      <c r="D9" s="48" t="s">
        <v>335</v>
      </c>
      <c r="E9" s="48" t="s">
        <v>163</v>
      </c>
      <c r="G9" s="48" t="s">
        <v>39</v>
      </c>
      <c r="H9" s="48" t="s">
        <v>163</v>
      </c>
      <c r="J9" s="48" t="s">
        <v>335</v>
      </c>
      <c r="K9" s="48" t="s">
        <v>168</v>
      </c>
    </row>
    <row r="10" spans="1:34" x14ac:dyDescent="0.2">
      <c r="A10" s="48" t="s">
        <v>500</v>
      </c>
      <c r="B10" s="48" t="s">
        <v>1684</v>
      </c>
      <c r="D10" s="48" t="s">
        <v>500</v>
      </c>
      <c r="E10" s="48" t="s">
        <v>163</v>
      </c>
      <c r="G10" s="48"/>
      <c r="H10" s="48"/>
      <c r="J10" s="48" t="s">
        <v>500</v>
      </c>
      <c r="K10" s="48" t="s">
        <v>163</v>
      </c>
    </row>
    <row r="11" spans="1:34" x14ac:dyDescent="0.2">
      <c r="A11" s="48" t="s">
        <v>585</v>
      </c>
      <c r="B11" s="48" t="s">
        <v>154</v>
      </c>
      <c r="D11" s="48" t="s">
        <v>585</v>
      </c>
      <c r="E11" s="48" t="s">
        <v>158</v>
      </c>
      <c r="G11" s="48" t="s">
        <v>439</v>
      </c>
      <c r="H11" s="48" t="s">
        <v>163</v>
      </c>
      <c r="J11" s="48" t="s">
        <v>585</v>
      </c>
      <c r="K11" s="48" t="s">
        <v>163</v>
      </c>
    </row>
    <row r="12" spans="1:34" x14ac:dyDescent="0.2">
      <c r="A12" s="48" t="s">
        <v>439</v>
      </c>
      <c r="B12" s="48" t="s">
        <v>182</v>
      </c>
      <c r="D12" s="48" t="s">
        <v>439</v>
      </c>
      <c r="E12" s="48" t="s">
        <v>163</v>
      </c>
      <c r="G12" s="48" t="s">
        <v>638</v>
      </c>
      <c r="H12" s="48" t="s">
        <v>168</v>
      </c>
      <c r="J12" s="48" t="s">
        <v>439</v>
      </c>
      <c r="K12" s="48" t="s">
        <v>168</v>
      </c>
    </row>
    <row r="13" spans="1:34" x14ac:dyDescent="0.2">
      <c r="A13" s="48" t="s">
        <v>638</v>
      </c>
      <c r="B13" s="48" t="s">
        <v>189</v>
      </c>
      <c r="D13" s="48" t="s">
        <v>638</v>
      </c>
      <c r="E13" s="48" t="s">
        <v>186</v>
      </c>
      <c r="G13" s="48" t="s">
        <v>445</v>
      </c>
      <c r="H13" s="48" t="s">
        <v>158</v>
      </c>
      <c r="J13" s="48" t="s">
        <v>638</v>
      </c>
      <c r="K13" s="48" t="s">
        <v>164</v>
      </c>
    </row>
    <row r="14" spans="1:34" x14ac:dyDescent="0.2">
      <c r="A14" s="48" t="s">
        <v>445</v>
      </c>
      <c r="B14" s="48" t="s">
        <v>937</v>
      </c>
      <c r="D14" s="48" t="s">
        <v>445</v>
      </c>
      <c r="E14" s="48" t="s">
        <v>168</v>
      </c>
      <c r="G14" s="48" t="s">
        <v>714</v>
      </c>
      <c r="H14" s="48" t="s">
        <v>168</v>
      </c>
      <c r="J14" s="48" t="s">
        <v>445</v>
      </c>
      <c r="K14" s="48" t="s">
        <v>164</v>
      </c>
    </row>
    <row r="15" spans="1:34" x14ac:dyDescent="0.2">
      <c r="A15" s="48" t="s">
        <v>714</v>
      </c>
      <c r="B15" s="48" t="s">
        <v>160</v>
      </c>
      <c r="D15" s="48" t="s">
        <v>714</v>
      </c>
      <c r="E15" s="48" t="s">
        <v>158</v>
      </c>
      <c r="G15" s="48" t="s">
        <v>490</v>
      </c>
      <c r="H15" s="48" t="s">
        <v>163</v>
      </c>
      <c r="J15" s="48" t="s">
        <v>490</v>
      </c>
      <c r="K15" s="48" t="s">
        <v>168</v>
      </c>
    </row>
    <row r="16" spans="1:34" x14ac:dyDescent="0.2">
      <c r="A16" s="48" t="s">
        <v>490</v>
      </c>
      <c r="B16" s="48" t="s">
        <v>180</v>
      </c>
      <c r="D16" s="48" t="s">
        <v>490</v>
      </c>
      <c r="E16" s="48" t="s">
        <v>186</v>
      </c>
      <c r="G16" s="48" t="s">
        <v>649</v>
      </c>
      <c r="H16" s="48" t="s">
        <v>167</v>
      </c>
      <c r="J16" s="48" t="s">
        <v>649</v>
      </c>
      <c r="K16" s="48" t="s">
        <v>168</v>
      </c>
    </row>
    <row r="17" spans="1:11" x14ac:dyDescent="0.2">
      <c r="A17" s="48" t="s">
        <v>649</v>
      </c>
      <c r="B17" s="48" t="s">
        <v>1666</v>
      </c>
      <c r="D17" s="48" t="s">
        <v>649</v>
      </c>
      <c r="E17" s="48" t="s">
        <v>186</v>
      </c>
      <c r="G17" s="48" t="s">
        <v>1685</v>
      </c>
      <c r="H17" s="48" t="s">
        <v>163</v>
      </c>
      <c r="J17" s="48" t="s">
        <v>1686</v>
      </c>
      <c r="K17" s="48" t="s">
        <v>164</v>
      </c>
    </row>
    <row r="18" spans="1:11" x14ac:dyDescent="0.2">
      <c r="A18" s="48" t="s">
        <v>1685</v>
      </c>
      <c r="B18" s="48" t="s">
        <v>157</v>
      </c>
      <c r="D18" s="48" t="s">
        <v>1685</v>
      </c>
      <c r="E18" s="48" t="s">
        <v>160</v>
      </c>
      <c r="G18" s="48"/>
      <c r="H18" s="48"/>
      <c r="J18" s="48" t="s">
        <v>403</v>
      </c>
      <c r="K18" s="48" t="s">
        <v>163</v>
      </c>
    </row>
    <row r="19" spans="1:11" x14ac:dyDescent="0.2">
      <c r="A19" s="48" t="s">
        <v>1686</v>
      </c>
      <c r="B19" s="48" t="s">
        <v>189</v>
      </c>
      <c r="D19" s="48" t="s">
        <v>1686</v>
      </c>
      <c r="E19" s="48" t="s">
        <v>195</v>
      </c>
      <c r="G19" s="48"/>
      <c r="H19" s="48"/>
      <c r="J19" s="48" t="s">
        <v>486</v>
      </c>
      <c r="K19" s="48" t="s">
        <v>164</v>
      </c>
    </row>
    <row r="20" spans="1:11" x14ac:dyDescent="0.2">
      <c r="A20" s="48" t="s">
        <v>2359</v>
      </c>
      <c r="B20" s="48" t="s">
        <v>185</v>
      </c>
      <c r="D20" s="48" t="s">
        <v>2359</v>
      </c>
      <c r="E20" s="48" t="s">
        <v>937</v>
      </c>
      <c r="G20" s="48" t="s">
        <v>2359</v>
      </c>
      <c r="H20" s="48" t="s">
        <v>166</v>
      </c>
      <c r="J20" s="48" t="s">
        <v>618</v>
      </c>
      <c r="K20" s="48" t="s">
        <v>164</v>
      </c>
    </row>
    <row r="21" spans="1:11" x14ac:dyDescent="0.2">
      <c r="A21" s="48" t="s">
        <v>618</v>
      </c>
      <c r="B21" s="48" t="s">
        <v>197</v>
      </c>
      <c r="D21" s="48" t="s">
        <v>618</v>
      </c>
      <c r="E21" s="48" t="s">
        <v>186</v>
      </c>
      <c r="G21" s="48" t="s">
        <v>618</v>
      </c>
      <c r="H21" s="48" t="s">
        <v>167</v>
      </c>
      <c r="J21" s="48" t="s">
        <v>650</v>
      </c>
      <c r="K21" s="48" t="s">
        <v>168</v>
      </c>
    </row>
    <row r="22" spans="1:11" x14ac:dyDescent="0.2">
      <c r="A22" s="48" t="s">
        <v>485</v>
      </c>
      <c r="B22" s="48" t="s">
        <v>199</v>
      </c>
      <c r="D22" s="48" t="s">
        <v>485</v>
      </c>
      <c r="E22" s="48" t="s">
        <v>195</v>
      </c>
      <c r="G22" s="48" t="s">
        <v>485</v>
      </c>
      <c r="H22" s="48" t="s">
        <v>168</v>
      </c>
      <c r="J22" s="48" t="s">
        <v>428</v>
      </c>
      <c r="K22" s="48" t="s">
        <v>164</v>
      </c>
    </row>
    <row r="23" spans="1:11" x14ac:dyDescent="0.2">
      <c r="A23" s="48" t="s">
        <v>650</v>
      </c>
      <c r="B23" s="48" t="s">
        <v>1684</v>
      </c>
      <c r="D23" s="48" t="s">
        <v>650</v>
      </c>
      <c r="E23" s="48" t="s">
        <v>167</v>
      </c>
      <c r="G23" s="48" t="s">
        <v>571</v>
      </c>
      <c r="H23" s="48" t="s">
        <v>186</v>
      </c>
      <c r="J23" s="48" t="s">
        <v>613</v>
      </c>
      <c r="K23" s="48" t="s">
        <v>164</v>
      </c>
    </row>
    <row r="24" spans="1:11" x14ac:dyDescent="0.2">
      <c r="A24" s="48" t="s">
        <v>428</v>
      </c>
      <c r="B24" s="48" t="s">
        <v>159</v>
      </c>
      <c r="D24" s="48" t="s">
        <v>428</v>
      </c>
      <c r="E24" s="48" t="s">
        <v>168</v>
      </c>
      <c r="G24" s="48" t="s">
        <v>533</v>
      </c>
      <c r="H24" s="48" t="s">
        <v>163</v>
      </c>
      <c r="J24" s="48" t="s">
        <v>571</v>
      </c>
      <c r="K24" s="48" t="s">
        <v>164</v>
      </c>
    </row>
    <row r="25" spans="1:11" x14ac:dyDescent="0.2">
      <c r="A25" s="48" t="s">
        <v>613</v>
      </c>
      <c r="B25" s="48" t="s">
        <v>189</v>
      </c>
      <c r="D25" s="48" t="s">
        <v>613</v>
      </c>
      <c r="E25" s="48" t="s">
        <v>186</v>
      </c>
      <c r="G25" s="48"/>
      <c r="H25" s="48"/>
      <c r="J25" s="48" t="s">
        <v>533</v>
      </c>
      <c r="K25" s="48" t="s">
        <v>164</v>
      </c>
    </row>
    <row r="26" spans="1:11" x14ac:dyDescent="0.2">
      <c r="A26" s="48" t="s">
        <v>571</v>
      </c>
      <c r="B26" s="48" t="s">
        <v>154</v>
      </c>
      <c r="D26" s="48" t="s">
        <v>571</v>
      </c>
      <c r="E26" s="48" t="s">
        <v>195</v>
      </c>
      <c r="G26" s="48"/>
      <c r="H26" s="48"/>
      <c r="J26" s="48"/>
      <c r="K26" s="48"/>
    </row>
    <row r="27" spans="1:11" x14ac:dyDescent="0.2">
      <c r="A27" s="48" t="s">
        <v>747</v>
      </c>
      <c r="B27" s="48" t="s">
        <v>166</v>
      </c>
      <c r="D27" s="48" t="s">
        <v>747</v>
      </c>
      <c r="E27" s="48" t="s">
        <v>159</v>
      </c>
      <c r="G27" s="48"/>
      <c r="H27" s="48"/>
      <c r="J27" s="48"/>
      <c r="K27" s="48"/>
    </row>
    <row r="28" spans="1:11" x14ac:dyDescent="0.2">
      <c r="A28" s="48" t="s">
        <v>533</v>
      </c>
      <c r="B28" s="48" t="s">
        <v>189</v>
      </c>
      <c r="D28" s="48" t="s">
        <v>533</v>
      </c>
      <c r="E28" s="48" t="s">
        <v>168</v>
      </c>
      <c r="G28" s="48"/>
      <c r="H28" s="48"/>
      <c r="J28" s="48"/>
      <c r="K28" s="48"/>
    </row>
    <row r="29" spans="1:11" x14ac:dyDescent="0.2">
      <c r="A29" s="48" t="s">
        <v>2359</v>
      </c>
      <c r="B29" s="48" t="s">
        <v>185</v>
      </c>
      <c r="D29" s="48" t="s">
        <v>2359</v>
      </c>
      <c r="E29" s="48" t="s">
        <v>937</v>
      </c>
      <c r="G29" s="48" t="s">
        <v>2359</v>
      </c>
      <c r="H29" s="48" t="s">
        <v>166</v>
      </c>
      <c r="J29" s="48" t="s">
        <v>618</v>
      </c>
      <c r="K29" s="48" t="s">
        <v>164</v>
      </c>
    </row>
    <row r="30" spans="1:11" x14ac:dyDescent="0.2">
      <c r="A30" s="48" t="s">
        <v>618</v>
      </c>
      <c r="B30" s="48" t="s">
        <v>197</v>
      </c>
      <c r="D30" s="48" t="s">
        <v>618</v>
      </c>
      <c r="E30" s="48" t="s">
        <v>186</v>
      </c>
      <c r="G30" s="48" t="s">
        <v>618</v>
      </c>
      <c r="H30" s="48" t="s">
        <v>167</v>
      </c>
      <c r="J30" s="48" t="s">
        <v>650</v>
      </c>
      <c r="K30" s="48" t="s">
        <v>168</v>
      </c>
    </row>
    <row r="31" spans="1:11" x14ac:dyDescent="0.2">
      <c r="A31" s="48" t="s">
        <v>485</v>
      </c>
      <c r="B31" s="48" t="s">
        <v>199</v>
      </c>
      <c r="D31" s="48" t="s">
        <v>485</v>
      </c>
      <c r="E31" s="48" t="s">
        <v>195</v>
      </c>
      <c r="G31" s="48" t="s">
        <v>485</v>
      </c>
      <c r="H31" s="48" t="s">
        <v>168</v>
      </c>
      <c r="J31" s="48" t="s">
        <v>428</v>
      </c>
      <c r="K31" s="48" t="s">
        <v>164</v>
      </c>
    </row>
    <row r="32" spans="1:11" x14ac:dyDescent="0.2">
      <c r="A32" s="48" t="s">
        <v>650</v>
      </c>
      <c r="B32" s="48" t="s">
        <v>1684</v>
      </c>
      <c r="D32" s="48" t="s">
        <v>650</v>
      </c>
      <c r="E32" s="48" t="s">
        <v>167</v>
      </c>
      <c r="G32" s="48" t="s">
        <v>571</v>
      </c>
      <c r="H32" s="48" t="s">
        <v>186</v>
      </c>
      <c r="J32" s="48" t="s">
        <v>613</v>
      </c>
      <c r="K32" s="48" t="s">
        <v>164</v>
      </c>
    </row>
    <row r="33" spans="1:11" x14ac:dyDescent="0.2">
      <c r="A33" s="48" t="s">
        <v>428</v>
      </c>
      <c r="B33" s="48" t="s">
        <v>159</v>
      </c>
      <c r="D33" s="48" t="s">
        <v>428</v>
      </c>
      <c r="E33" s="48" t="s">
        <v>168</v>
      </c>
      <c r="G33" s="48" t="s">
        <v>533</v>
      </c>
      <c r="H33" s="48" t="s">
        <v>163</v>
      </c>
      <c r="J33" s="48" t="s">
        <v>571</v>
      </c>
      <c r="K33" s="48" t="s">
        <v>164</v>
      </c>
    </row>
    <row r="34" spans="1:11" x14ac:dyDescent="0.2">
      <c r="A34" s="48" t="s">
        <v>613</v>
      </c>
      <c r="B34" s="48" t="s">
        <v>189</v>
      </c>
      <c r="D34" s="48" t="s">
        <v>613</v>
      </c>
      <c r="E34" s="48" t="s">
        <v>186</v>
      </c>
      <c r="G34" s="48"/>
      <c r="H34" s="48"/>
      <c r="J34" s="48" t="s">
        <v>533</v>
      </c>
      <c r="K34" s="48" t="s">
        <v>164</v>
      </c>
    </row>
    <row r="35" spans="1:11" x14ac:dyDescent="0.2">
      <c r="A35" s="48" t="s">
        <v>571</v>
      </c>
      <c r="B35" s="48" t="s">
        <v>154</v>
      </c>
      <c r="D35" s="48" t="s">
        <v>571</v>
      </c>
      <c r="E35" s="48" t="s">
        <v>195</v>
      </c>
      <c r="G35" s="48"/>
      <c r="H35" s="48"/>
      <c r="J35" s="48"/>
      <c r="K35" s="48"/>
    </row>
    <row r="36" spans="1:11" x14ac:dyDescent="0.2">
      <c r="A36" s="48" t="s">
        <v>747</v>
      </c>
      <c r="B36" s="48" t="s">
        <v>166</v>
      </c>
      <c r="D36" s="48" t="s">
        <v>747</v>
      </c>
      <c r="E36" s="48" t="s">
        <v>159</v>
      </c>
      <c r="G36" s="48"/>
      <c r="H36" s="48"/>
      <c r="J36" s="48"/>
      <c r="K36" s="48"/>
    </row>
    <row r="37" spans="1:11" x14ac:dyDescent="0.2">
      <c r="A37" s="48" t="s">
        <v>533</v>
      </c>
      <c r="B37" s="48" t="s">
        <v>189</v>
      </c>
      <c r="D37" s="48" t="s">
        <v>533</v>
      </c>
      <c r="E37" s="48" t="s">
        <v>168</v>
      </c>
      <c r="G37" s="48"/>
      <c r="H37" s="48"/>
      <c r="J37" s="48"/>
      <c r="K37" s="48"/>
    </row>
    <row r="38" spans="1:11" x14ac:dyDescent="0.2">
      <c r="A38" s="48" t="s">
        <v>573</v>
      </c>
      <c r="B38" s="48" t="s">
        <v>1683</v>
      </c>
      <c r="D38" s="48" t="s">
        <v>573</v>
      </c>
      <c r="E38" s="48" t="s">
        <v>186</v>
      </c>
      <c r="G38" s="48" t="s">
        <v>573</v>
      </c>
      <c r="H38" s="48" t="s">
        <v>158</v>
      </c>
      <c r="J38" s="48" t="s">
        <v>573</v>
      </c>
      <c r="K38" s="48" t="s">
        <v>158</v>
      </c>
    </row>
    <row r="39" spans="1:11" x14ac:dyDescent="0.2">
      <c r="A39" s="48" t="s">
        <v>685</v>
      </c>
      <c r="B39" s="48" t="s">
        <v>180</v>
      </c>
      <c r="D39" s="48" t="s">
        <v>685</v>
      </c>
      <c r="E39" s="48" t="s">
        <v>168</v>
      </c>
      <c r="G39" s="48" t="s">
        <v>685</v>
      </c>
      <c r="H39" s="48" t="s">
        <v>163</v>
      </c>
      <c r="J39" s="48" t="s">
        <v>685</v>
      </c>
      <c r="K39" s="48" t="s">
        <v>163</v>
      </c>
    </row>
    <row r="40" spans="1:11" x14ac:dyDescent="0.2">
      <c r="A40" s="48" t="s">
        <v>2360</v>
      </c>
      <c r="B40" s="48" t="s">
        <v>201</v>
      </c>
      <c r="D40" s="48" t="s">
        <v>2360</v>
      </c>
      <c r="E40" s="48" t="s">
        <v>166</v>
      </c>
      <c r="G40" s="48" t="s">
        <v>2360</v>
      </c>
      <c r="H40" s="48" t="s">
        <v>168</v>
      </c>
      <c r="J40" s="48" t="s">
        <v>2360</v>
      </c>
      <c r="K40" s="48" t="s">
        <v>168</v>
      </c>
    </row>
    <row r="41" spans="1:11" x14ac:dyDescent="0.2">
      <c r="A41" s="48" t="s">
        <v>498</v>
      </c>
      <c r="B41" s="48" t="s">
        <v>1682</v>
      </c>
      <c r="D41" s="48" t="s">
        <v>498</v>
      </c>
      <c r="E41" s="48" t="s">
        <v>163</v>
      </c>
      <c r="G41" s="48" t="s">
        <v>498</v>
      </c>
      <c r="H41" s="48" t="s">
        <v>166</v>
      </c>
      <c r="J41" s="48" t="s">
        <v>498</v>
      </c>
      <c r="K41" s="48" t="s">
        <v>166</v>
      </c>
    </row>
    <row r="42" spans="1:11" x14ac:dyDescent="0.2">
      <c r="A42" s="48" t="s">
        <v>514</v>
      </c>
      <c r="B42" s="48" t="s">
        <v>197</v>
      </c>
      <c r="D42" s="48" t="s">
        <v>514</v>
      </c>
      <c r="E42" s="48" t="s">
        <v>186</v>
      </c>
      <c r="G42" s="48" t="s">
        <v>514</v>
      </c>
      <c r="H42" s="48" t="s">
        <v>168</v>
      </c>
      <c r="J42" s="48" t="s">
        <v>514</v>
      </c>
      <c r="K42" s="48" t="s">
        <v>168</v>
      </c>
    </row>
    <row r="43" spans="1:11" x14ac:dyDescent="0.2">
      <c r="A43" s="48" t="s">
        <v>712</v>
      </c>
      <c r="B43" s="48" t="s">
        <v>1684</v>
      </c>
      <c r="D43" s="48" t="s">
        <v>712</v>
      </c>
      <c r="E43" s="48" t="s">
        <v>160</v>
      </c>
      <c r="G43" s="48" t="s">
        <v>622</v>
      </c>
      <c r="H43" s="48" t="s">
        <v>163</v>
      </c>
      <c r="J43" s="48" t="s">
        <v>622</v>
      </c>
      <c r="K43" s="48" t="s">
        <v>163</v>
      </c>
    </row>
    <row r="44" spans="1:11" x14ac:dyDescent="0.2">
      <c r="A44" s="48" t="s">
        <v>623</v>
      </c>
      <c r="B44" s="48" t="s">
        <v>937</v>
      </c>
      <c r="D44" s="48" t="s">
        <v>623</v>
      </c>
      <c r="E44" s="48" t="s">
        <v>186</v>
      </c>
      <c r="G44" s="48"/>
      <c r="H44" s="48"/>
      <c r="J44" s="48"/>
      <c r="K44" s="48"/>
    </row>
    <row r="45" spans="1:11" x14ac:dyDescent="0.2">
      <c r="A45" s="48" t="s">
        <v>622</v>
      </c>
      <c r="B45" s="48" t="s">
        <v>158</v>
      </c>
      <c r="D45" s="48" t="s">
        <v>622</v>
      </c>
      <c r="E45" s="48" t="s">
        <v>163</v>
      </c>
      <c r="G45" s="48"/>
      <c r="H45" s="48"/>
      <c r="J45" s="48"/>
      <c r="K45" s="48"/>
    </row>
    <row r="46" spans="1:11" x14ac:dyDescent="0.2">
      <c r="A46" s="48" t="s">
        <v>573</v>
      </c>
      <c r="B46" s="48" t="s">
        <v>1683</v>
      </c>
      <c r="D46" s="48" t="s">
        <v>573</v>
      </c>
      <c r="E46" s="48" t="s">
        <v>186</v>
      </c>
      <c r="G46" s="48" t="s">
        <v>573</v>
      </c>
      <c r="H46" s="48" t="s">
        <v>158</v>
      </c>
      <c r="J46" s="48" t="s">
        <v>573</v>
      </c>
      <c r="K46" s="48" t="s">
        <v>158</v>
      </c>
    </row>
    <row r="47" spans="1:11" x14ac:dyDescent="0.2">
      <c r="A47" s="48" t="s">
        <v>685</v>
      </c>
      <c r="B47" s="48" t="s">
        <v>180</v>
      </c>
      <c r="D47" s="48" t="s">
        <v>685</v>
      </c>
      <c r="E47" s="48" t="s">
        <v>168</v>
      </c>
      <c r="G47" s="48" t="s">
        <v>685</v>
      </c>
      <c r="H47" s="48" t="s">
        <v>163</v>
      </c>
      <c r="J47" s="48" t="s">
        <v>685</v>
      </c>
      <c r="K47" s="48" t="s">
        <v>163</v>
      </c>
    </row>
    <row r="48" spans="1:11" x14ac:dyDescent="0.2">
      <c r="A48" s="48" t="s">
        <v>2360</v>
      </c>
      <c r="B48" s="48" t="s">
        <v>201</v>
      </c>
      <c r="D48" s="48" t="s">
        <v>2360</v>
      </c>
      <c r="E48" s="48" t="s">
        <v>166</v>
      </c>
      <c r="G48" s="48" t="s">
        <v>2360</v>
      </c>
      <c r="H48" s="48" t="s">
        <v>168</v>
      </c>
      <c r="J48" s="48" t="s">
        <v>2360</v>
      </c>
      <c r="K48" s="48" t="s">
        <v>168</v>
      </c>
    </row>
    <row r="49" spans="1:11" x14ac:dyDescent="0.2">
      <c r="A49" s="48" t="s">
        <v>498</v>
      </c>
      <c r="B49" s="48" t="s">
        <v>1682</v>
      </c>
      <c r="D49" s="48" t="s">
        <v>498</v>
      </c>
      <c r="E49" s="48" t="s">
        <v>163</v>
      </c>
      <c r="G49" s="48" t="s">
        <v>498</v>
      </c>
      <c r="H49" s="48" t="s">
        <v>166</v>
      </c>
      <c r="J49" s="48" t="s">
        <v>498</v>
      </c>
      <c r="K49" s="48" t="s">
        <v>166</v>
      </c>
    </row>
    <row r="50" spans="1:11" x14ac:dyDescent="0.2">
      <c r="A50" s="48" t="s">
        <v>514</v>
      </c>
      <c r="B50" s="48" t="s">
        <v>197</v>
      </c>
      <c r="D50" s="48" t="s">
        <v>514</v>
      </c>
      <c r="E50" s="48" t="s">
        <v>186</v>
      </c>
      <c r="G50" s="48" t="s">
        <v>514</v>
      </c>
      <c r="H50" s="48" t="s">
        <v>168</v>
      </c>
      <c r="J50" s="48" t="s">
        <v>514</v>
      </c>
      <c r="K50" s="48" t="s">
        <v>168</v>
      </c>
    </row>
    <row r="51" spans="1:11" x14ac:dyDescent="0.2">
      <c r="A51" s="48" t="s">
        <v>712</v>
      </c>
      <c r="B51" s="48" t="s">
        <v>1684</v>
      </c>
      <c r="D51" s="48" t="s">
        <v>712</v>
      </c>
      <c r="E51" s="48" t="s">
        <v>160</v>
      </c>
      <c r="G51" s="48" t="s">
        <v>622</v>
      </c>
      <c r="H51" s="48" t="s">
        <v>163</v>
      </c>
      <c r="J51" s="48" t="s">
        <v>622</v>
      </c>
      <c r="K51" s="48" t="s">
        <v>163</v>
      </c>
    </row>
    <row r="52" spans="1:11" x14ac:dyDescent="0.2">
      <c r="A52" s="48" t="s">
        <v>623</v>
      </c>
      <c r="B52" s="48" t="s">
        <v>937</v>
      </c>
      <c r="D52" s="48" t="s">
        <v>623</v>
      </c>
      <c r="E52" s="48" t="s">
        <v>186</v>
      </c>
      <c r="G52" s="48"/>
      <c r="H52" s="48"/>
      <c r="J52" s="48"/>
      <c r="K52" s="48"/>
    </row>
    <row r="53" spans="1:11" x14ac:dyDescent="0.2">
      <c r="A53" s="48" t="s">
        <v>622</v>
      </c>
      <c r="B53" s="48" t="s">
        <v>158</v>
      </c>
      <c r="D53" s="48" t="s">
        <v>622</v>
      </c>
      <c r="E53" s="48" t="s">
        <v>163</v>
      </c>
      <c r="G53" s="48"/>
      <c r="H53" s="48"/>
      <c r="J53" s="48"/>
      <c r="K53" s="48"/>
    </row>
    <row r="54" spans="1:11" x14ac:dyDescent="0.2">
      <c r="A54" s="48" t="s">
        <v>573</v>
      </c>
      <c r="B54" s="48" t="s">
        <v>1683</v>
      </c>
      <c r="D54" s="48" t="s">
        <v>573</v>
      </c>
      <c r="E54" s="48" t="s">
        <v>186</v>
      </c>
      <c r="G54" s="48" t="s">
        <v>573</v>
      </c>
      <c r="H54" s="48" t="s">
        <v>158</v>
      </c>
      <c r="J54" s="48" t="s">
        <v>573</v>
      </c>
      <c r="K54" s="48" t="s">
        <v>158</v>
      </c>
    </row>
    <row r="55" spans="1:11" x14ac:dyDescent="0.2">
      <c r="A55" s="48" t="s">
        <v>685</v>
      </c>
      <c r="B55" s="48" t="s">
        <v>180</v>
      </c>
      <c r="D55" s="48" t="s">
        <v>685</v>
      </c>
      <c r="E55" s="48" t="s">
        <v>168</v>
      </c>
      <c r="G55" s="48" t="s">
        <v>685</v>
      </c>
      <c r="H55" s="48" t="s">
        <v>163</v>
      </c>
      <c r="J55" s="48" t="s">
        <v>685</v>
      </c>
      <c r="K55" s="48" t="s">
        <v>163</v>
      </c>
    </row>
    <row r="56" spans="1:11" x14ac:dyDescent="0.2">
      <c r="A56" s="48" t="s">
        <v>2360</v>
      </c>
      <c r="B56" s="48" t="s">
        <v>201</v>
      </c>
      <c r="D56" s="48" t="s">
        <v>2360</v>
      </c>
      <c r="E56" s="48" t="s">
        <v>166</v>
      </c>
      <c r="G56" s="48" t="s">
        <v>2360</v>
      </c>
      <c r="H56" s="48" t="s">
        <v>168</v>
      </c>
      <c r="J56" s="48" t="s">
        <v>2360</v>
      </c>
      <c r="K56" s="48" t="s">
        <v>168</v>
      </c>
    </row>
    <row r="57" spans="1:11" x14ac:dyDescent="0.2">
      <c r="A57" s="48" t="s">
        <v>498</v>
      </c>
      <c r="B57" s="48" t="s">
        <v>1682</v>
      </c>
      <c r="D57" s="48" t="s">
        <v>498</v>
      </c>
      <c r="E57" s="48" t="s">
        <v>163</v>
      </c>
      <c r="G57" s="48" t="s">
        <v>498</v>
      </c>
      <c r="H57" s="48" t="s">
        <v>166</v>
      </c>
      <c r="J57" s="48" t="s">
        <v>498</v>
      </c>
      <c r="K57" s="48" t="s">
        <v>166</v>
      </c>
    </row>
    <row r="58" spans="1:11" x14ac:dyDescent="0.2">
      <c r="A58" s="48" t="s">
        <v>514</v>
      </c>
      <c r="B58" s="48" t="s">
        <v>197</v>
      </c>
      <c r="D58" s="48" t="s">
        <v>514</v>
      </c>
      <c r="E58" s="48" t="s">
        <v>186</v>
      </c>
      <c r="G58" s="48" t="s">
        <v>514</v>
      </c>
      <c r="H58" s="48" t="s">
        <v>168</v>
      </c>
      <c r="J58" s="48" t="s">
        <v>514</v>
      </c>
      <c r="K58" s="48" t="s">
        <v>168</v>
      </c>
    </row>
    <row r="59" spans="1:11" x14ac:dyDescent="0.2">
      <c r="A59" s="48" t="s">
        <v>712</v>
      </c>
      <c r="B59" s="48" t="s">
        <v>1684</v>
      </c>
      <c r="D59" s="48" t="s">
        <v>712</v>
      </c>
      <c r="E59" s="48" t="s">
        <v>160</v>
      </c>
      <c r="G59" s="48" t="s">
        <v>622</v>
      </c>
      <c r="H59" s="48" t="s">
        <v>163</v>
      </c>
      <c r="J59" s="48" t="s">
        <v>622</v>
      </c>
      <c r="K59" s="48" t="s">
        <v>163</v>
      </c>
    </row>
    <row r="60" spans="1:11" x14ac:dyDescent="0.2">
      <c r="A60" s="48" t="s">
        <v>623</v>
      </c>
      <c r="B60" s="48" t="s">
        <v>937</v>
      </c>
      <c r="D60" s="48" t="s">
        <v>623</v>
      </c>
      <c r="E60" s="48" t="s">
        <v>186</v>
      </c>
      <c r="G60" s="48"/>
      <c r="H60" s="48"/>
      <c r="J60" s="48"/>
      <c r="K60" s="48"/>
    </row>
    <row r="61" spans="1:11" x14ac:dyDescent="0.2">
      <c r="A61" s="48" t="s">
        <v>622</v>
      </c>
      <c r="B61" s="48" t="s">
        <v>158</v>
      </c>
      <c r="D61" s="48" t="s">
        <v>622</v>
      </c>
      <c r="E61" s="48" t="s">
        <v>163</v>
      </c>
      <c r="G61" s="48"/>
      <c r="H61" s="48"/>
      <c r="J61" s="48"/>
      <c r="K61" s="48"/>
    </row>
    <row r="62" spans="1:11" x14ac:dyDescent="0.2">
      <c r="A62" s="48" t="s">
        <v>573</v>
      </c>
      <c r="B62" s="48" t="s">
        <v>1683</v>
      </c>
      <c r="D62" s="48" t="s">
        <v>573</v>
      </c>
      <c r="E62" s="48" t="s">
        <v>186</v>
      </c>
      <c r="G62" s="48" t="s">
        <v>573</v>
      </c>
      <c r="H62" s="48" t="s">
        <v>158</v>
      </c>
      <c r="J62" s="48" t="s">
        <v>573</v>
      </c>
      <c r="K62" s="48" t="s">
        <v>158</v>
      </c>
    </row>
    <row r="63" spans="1:11" x14ac:dyDescent="0.2">
      <c r="A63" s="48" t="s">
        <v>685</v>
      </c>
      <c r="B63" s="48" t="s">
        <v>180</v>
      </c>
      <c r="D63" s="48" t="s">
        <v>685</v>
      </c>
      <c r="E63" s="48" t="s">
        <v>168</v>
      </c>
      <c r="G63" s="48" t="s">
        <v>685</v>
      </c>
      <c r="H63" s="48" t="s">
        <v>163</v>
      </c>
      <c r="J63" s="48" t="s">
        <v>685</v>
      </c>
      <c r="K63" s="48" t="s">
        <v>163</v>
      </c>
    </row>
    <row r="64" spans="1:11" x14ac:dyDescent="0.2">
      <c r="A64" s="48" t="s">
        <v>2360</v>
      </c>
      <c r="B64" s="48" t="s">
        <v>201</v>
      </c>
      <c r="D64" s="48" t="s">
        <v>2360</v>
      </c>
      <c r="E64" s="48" t="s">
        <v>166</v>
      </c>
      <c r="G64" s="48" t="s">
        <v>2360</v>
      </c>
      <c r="H64" s="48" t="s">
        <v>168</v>
      </c>
      <c r="J64" s="48" t="s">
        <v>2360</v>
      </c>
      <c r="K64" s="48" t="s">
        <v>168</v>
      </c>
    </row>
    <row r="65" spans="1:11" x14ac:dyDescent="0.2">
      <c r="A65" s="48" t="s">
        <v>498</v>
      </c>
      <c r="B65" s="48" t="s">
        <v>1682</v>
      </c>
      <c r="D65" s="48" t="s">
        <v>498</v>
      </c>
      <c r="E65" s="48" t="s">
        <v>163</v>
      </c>
      <c r="G65" s="48" t="s">
        <v>498</v>
      </c>
      <c r="H65" s="48" t="s">
        <v>166</v>
      </c>
      <c r="J65" s="48" t="s">
        <v>498</v>
      </c>
      <c r="K65" s="48" t="s">
        <v>166</v>
      </c>
    </row>
    <row r="66" spans="1:11" x14ac:dyDescent="0.2">
      <c r="A66" s="48" t="s">
        <v>514</v>
      </c>
      <c r="B66" s="48" t="s">
        <v>197</v>
      </c>
      <c r="D66" s="48" t="s">
        <v>514</v>
      </c>
      <c r="E66" s="48" t="s">
        <v>186</v>
      </c>
      <c r="G66" s="48" t="s">
        <v>514</v>
      </c>
      <c r="H66" s="48" t="s">
        <v>168</v>
      </c>
      <c r="J66" s="48" t="s">
        <v>514</v>
      </c>
      <c r="K66" s="48" t="s">
        <v>168</v>
      </c>
    </row>
    <row r="67" spans="1:11" x14ac:dyDescent="0.2">
      <c r="A67" s="48" t="s">
        <v>712</v>
      </c>
      <c r="B67" s="48" t="s">
        <v>1684</v>
      </c>
      <c r="D67" s="48" t="s">
        <v>712</v>
      </c>
      <c r="E67" s="48" t="s">
        <v>160</v>
      </c>
      <c r="G67" s="48" t="s">
        <v>622</v>
      </c>
      <c r="H67" s="48" t="s">
        <v>163</v>
      </c>
      <c r="J67" s="48" t="s">
        <v>622</v>
      </c>
      <c r="K67" s="48" t="s">
        <v>163</v>
      </c>
    </row>
    <row r="68" spans="1:11" x14ac:dyDescent="0.2">
      <c r="A68" s="48" t="s">
        <v>623</v>
      </c>
      <c r="B68" s="48" t="s">
        <v>937</v>
      </c>
      <c r="D68" s="48" t="s">
        <v>623</v>
      </c>
      <c r="E68" s="48" t="s">
        <v>186</v>
      </c>
      <c r="G68" s="48"/>
      <c r="H68" s="48"/>
      <c r="J68" s="48"/>
      <c r="K68" s="48"/>
    </row>
    <row r="69" spans="1:11" x14ac:dyDescent="0.2">
      <c r="A69" s="48" t="s">
        <v>622</v>
      </c>
      <c r="B69" s="48" t="s">
        <v>158</v>
      </c>
      <c r="D69" s="48" t="s">
        <v>622</v>
      </c>
      <c r="E69" s="48" t="s">
        <v>163</v>
      </c>
      <c r="G69" s="48"/>
      <c r="H69" s="48"/>
      <c r="J69" s="48"/>
      <c r="K69" s="48"/>
    </row>
    <row r="70" spans="1:11" x14ac:dyDescent="0.2">
      <c r="A70" s="48" t="s">
        <v>573</v>
      </c>
      <c r="B70" s="48" t="s">
        <v>1683</v>
      </c>
      <c r="D70" s="48" t="s">
        <v>573</v>
      </c>
      <c r="E70" s="48" t="s">
        <v>186</v>
      </c>
      <c r="G70" s="48" t="s">
        <v>573</v>
      </c>
      <c r="H70" s="48" t="s">
        <v>158</v>
      </c>
      <c r="J70" s="48" t="s">
        <v>573</v>
      </c>
      <c r="K70" s="48" t="s">
        <v>158</v>
      </c>
    </row>
    <row r="71" spans="1:11" x14ac:dyDescent="0.2">
      <c r="A71" s="48" t="s">
        <v>685</v>
      </c>
      <c r="B71" s="48" t="s">
        <v>180</v>
      </c>
      <c r="D71" s="48" t="s">
        <v>685</v>
      </c>
      <c r="E71" s="48" t="s">
        <v>168</v>
      </c>
      <c r="G71" s="48" t="s">
        <v>685</v>
      </c>
      <c r="H71" s="48" t="s">
        <v>163</v>
      </c>
      <c r="J71" s="48" t="s">
        <v>685</v>
      </c>
      <c r="K71" s="48" t="s">
        <v>163</v>
      </c>
    </row>
    <row r="72" spans="1:11" x14ac:dyDescent="0.2">
      <c r="A72" s="48" t="s">
        <v>2360</v>
      </c>
      <c r="B72" s="48" t="s">
        <v>201</v>
      </c>
      <c r="D72" s="48" t="s">
        <v>2360</v>
      </c>
      <c r="E72" s="48" t="s">
        <v>166</v>
      </c>
      <c r="G72" s="48" t="s">
        <v>2360</v>
      </c>
      <c r="H72" s="48" t="s">
        <v>168</v>
      </c>
      <c r="J72" s="48" t="s">
        <v>2360</v>
      </c>
      <c r="K72" s="48" t="s">
        <v>168</v>
      </c>
    </row>
    <row r="73" spans="1:11" x14ac:dyDescent="0.2">
      <c r="A73" s="48" t="s">
        <v>498</v>
      </c>
      <c r="B73" s="48" t="s">
        <v>1682</v>
      </c>
      <c r="D73" s="48" t="s">
        <v>498</v>
      </c>
      <c r="E73" s="48" t="s">
        <v>163</v>
      </c>
      <c r="G73" s="48" t="s">
        <v>498</v>
      </c>
      <c r="H73" s="48" t="s">
        <v>166</v>
      </c>
      <c r="J73" s="48" t="s">
        <v>498</v>
      </c>
      <c r="K73" s="48" t="s">
        <v>166</v>
      </c>
    </row>
    <row r="74" spans="1:11" x14ac:dyDescent="0.2">
      <c r="A74" s="48" t="s">
        <v>514</v>
      </c>
      <c r="B74" s="48" t="s">
        <v>197</v>
      </c>
      <c r="D74" s="48" t="s">
        <v>514</v>
      </c>
      <c r="E74" s="48" t="s">
        <v>186</v>
      </c>
      <c r="G74" s="48" t="s">
        <v>514</v>
      </c>
      <c r="H74" s="48" t="s">
        <v>168</v>
      </c>
      <c r="J74" s="48" t="s">
        <v>514</v>
      </c>
      <c r="K74" s="48" t="s">
        <v>168</v>
      </c>
    </row>
    <row r="75" spans="1:11" x14ac:dyDescent="0.2">
      <c r="A75" s="48" t="s">
        <v>712</v>
      </c>
      <c r="B75" s="48" t="s">
        <v>1684</v>
      </c>
      <c r="D75" s="48" t="s">
        <v>712</v>
      </c>
      <c r="E75" s="48" t="s">
        <v>160</v>
      </c>
      <c r="G75" s="48" t="s">
        <v>622</v>
      </c>
      <c r="H75" s="48" t="s">
        <v>163</v>
      </c>
      <c r="J75" s="48" t="s">
        <v>622</v>
      </c>
      <c r="K75" s="48" t="s">
        <v>163</v>
      </c>
    </row>
    <row r="76" spans="1:11" x14ac:dyDescent="0.2">
      <c r="A76" s="49" t="s">
        <v>623</v>
      </c>
      <c r="B76" s="48" t="s">
        <v>937</v>
      </c>
      <c r="D76" s="48" t="s">
        <v>623</v>
      </c>
      <c r="E76" s="48" t="s">
        <v>186</v>
      </c>
      <c r="G76" s="48"/>
      <c r="H76" s="48"/>
      <c r="J76" s="48"/>
      <c r="K76" s="48"/>
    </row>
    <row r="77" spans="1:11" x14ac:dyDescent="0.2">
      <c r="A77" s="48" t="s">
        <v>622</v>
      </c>
      <c r="B77" s="48" t="s">
        <v>158</v>
      </c>
      <c r="D77" s="48" t="s">
        <v>622</v>
      </c>
      <c r="E77" s="48" t="s">
        <v>163</v>
      </c>
      <c r="G77" s="48"/>
      <c r="H77" s="48"/>
      <c r="J77" s="48"/>
      <c r="K77" s="48"/>
    </row>
    <row r="78" spans="1:11" x14ac:dyDescent="0.2">
      <c r="A78" s="48" t="s">
        <v>573</v>
      </c>
      <c r="B78" s="48" t="s">
        <v>1683</v>
      </c>
      <c r="D78" s="48" t="s">
        <v>573</v>
      </c>
      <c r="E78" s="48" t="s">
        <v>186</v>
      </c>
      <c r="G78" s="48" t="s">
        <v>573</v>
      </c>
      <c r="H78" s="48" t="s">
        <v>158</v>
      </c>
      <c r="J78" s="48" t="s">
        <v>573</v>
      </c>
      <c r="K78" s="48" t="s">
        <v>158</v>
      </c>
    </row>
    <row r="79" spans="1:11" x14ac:dyDescent="0.2">
      <c r="A79" s="48" t="s">
        <v>685</v>
      </c>
      <c r="B79" s="48" t="s">
        <v>180</v>
      </c>
      <c r="D79" s="48" t="s">
        <v>685</v>
      </c>
      <c r="E79" s="48" t="s">
        <v>168</v>
      </c>
      <c r="G79" s="48" t="s">
        <v>685</v>
      </c>
      <c r="H79" s="48" t="s">
        <v>163</v>
      </c>
      <c r="J79" s="48" t="s">
        <v>685</v>
      </c>
      <c r="K79" s="48" t="s">
        <v>163</v>
      </c>
    </row>
    <row r="80" spans="1:11" x14ac:dyDescent="0.2">
      <c r="A80" s="48" t="s">
        <v>2360</v>
      </c>
      <c r="B80" s="48" t="s">
        <v>201</v>
      </c>
      <c r="D80" s="48" t="s">
        <v>2360</v>
      </c>
      <c r="E80" s="48" t="s">
        <v>166</v>
      </c>
      <c r="G80" s="48" t="s">
        <v>2360</v>
      </c>
      <c r="H80" s="48" t="s">
        <v>168</v>
      </c>
      <c r="J80" s="48" t="s">
        <v>2360</v>
      </c>
      <c r="K80" s="48" t="s">
        <v>168</v>
      </c>
    </row>
    <row r="81" spans="1:11" x14ac:dyDescent="0.2">
      <c r="A81" s="48" t="s">
        <v>498</v>
      </c>
      <c r="B81" s="48" t="s">
        <v>1682</v>
      </c>
      <c r="D81" s="48" t="s">
        <v>498</v>
      </c>
      <c r="E81" s="48" t="s">
        <v>163</v>
      </c>
      <c r="G81" s="48" t="s">
        <v>498</v>
      </c>
      <c r="H81" s="48" t="s">
        <v>166</v>
      </c>
      <c r="J81" s="48" t="s">
        <v>498</v>
      </c>
      <c r="K81" s="48" t="s">
        <v>166</v>
      </c>
    </row>
    <row r="82" spans="1:11" x14ac:dyDescent="0.2">
      <c r="A82" s="48" t="s">
        <v>514</v>
      </c>
      <c r="B82" s="48" t="s">
        <v>197</v>
      </c>
      <c r="D82" s="48" t="s">
        <v>514</v>
      </c>
      <c r="E82" s="48" t="s">
        <v>186</v>
      </c>
      <c r="G82" s="48" t="s">
        <v>514</v>
      </c>
      <c r="H82" s="48" t="s">
        <v>168</v>
      </c>
      <c r="J82" s="48" t="s">
        <v>514</v>
      </c>
      <c r="K82" s="48" t="s">
        <v>168</v>
      </c>
    </row>
    <row r="83" spans="1:11" x14ac:dyDescent="0.2">
      <c r="A83" s="48" t="s">
        <v>712</v>
      </c>
      <c r="B83" s="48" t="s">
        <v>1684</v>
      </c>
      <c r="D83" s="48" t="s">
        <v>712</v>
      </c>
      <c r="E83" s="48" t="s">
        <v>160</v>
      </c>
      <c r="G83" s="48" t="s">
        <v>622</v>
      </c>
      <c r="H83" s="48" t="s">
        <v>163</v>
      </c>
      <c r="J83" s="48" t="s">
        <v>622</v>
      </c>
      <c r="K83" s="48" t="s">
        <v>163</v>
      </c>
    </row>
    <row r="84" spans="1:11" x14ac:dyDescent="0.2">
      <c r="A84" s="48" t="s">
        <v>623</v>
      </c>
      <c r="B84" s="48" t="s">
        <v>937</v>
      </c>
      <c r="D84" s="48" t="s">
        <v>623</v>
      </c>
      <c r="E84" s="48" t="s">
        <v>186</v>
      </c>
      <c r="G84" s="48"/>
      <c r="H84" s="48"/>
      <c r="J84" s="48"/>
      <c r="K84" s="48"/>
    </row>
    <row r="85" spans="1:11" x14ac:dyDescent="0.2">
      <c r="A85" s="48" t="s">
        <v>622</v>
      </c>
      <c r="B85" s="48" t="s">
        <v>158</v>
      </c>
      <c r="D85" s="48" t="s">
        <v>622</v>
      </c>
      <c r="E85" s="48" t="s">
        <v>163</v>
      </c>
      <c r="G85" s="48"/>
      <c r="H85" s="48"/>
      <c r="J85" s="48"/>
      <c r="K85" s="48"/>
    </row>
    <row r="86" spans="1:11" x14ac:dyDescent="0.2">
      <c r="A86" s="48" t="s">
        <v>573</v>
      </c>
      <c r="B86" s="48" t="s">
        <v>1683</v>
      </c>
      <c r="D86" s="48" t="s">
        <v>573</v>
      </c>
      <c r="E86" s="48" t="s">
        <v>186</v>
      </c>
      <c r="G86" s="48" t="s">
        <v>573</v>
      </c>
      <c r="H86" s="48" t="s">
        <v>158</v>
      </c>
      <c r="J86" s="48" t="s">
        <v>573</v>
      </c>
      <c r="K86" s="48" t="s">
        <v>158</v>
      </c>
    </row>
    <row r="87" spans="1:11" x14ac:dyDescent="0.2">
      <c r="A87" s="48" t="s">
        <v>685</v>
      </c>
      <c r="B87" s="48" t="s">
        <v>180</v>
      </c>
      <c r="D87" s="48" t="s">
        <v>685</v>
      </c>
      <c r="E87" s="48" t="s">
        <v>168</v>
      </c>
      <c r="G87" s="48" t="s">
        <v>685</v>
      </c>
      <c r="H87" s="48" t="s">
        <v>163</v>
      </c>
      <c r="J87" s="48" t="s">
        <v>685</v>
      </c>
      <c r="K87" s="48" t="s">
        <v>163</v>
      </c>
    </row>
    <row r="88" spans="1:11" x14ac:dyDescent="0.2">
      <c r="A88" s="48" t="s">
        <v>2360</v>
      </c>
      <c r="B88" s="48" t="s">
        <v>201</v>
      </c>
      <c r="D88" s="48" t="s">
        <v>2360</v>
      </c>
      <c r="E88" s="48" t="s">
        <v>166</v>
      </c>
      <c r="G88" s="48" t="s">
        <v>2360</v>
      </c>
      <c r="H88" s="48" t="s">
        <v>168</v>
      </c>
      <c r="J88" s="48" t="s">
        <v>2360</v>
      </c>
      <c r="K88" s="48" t="s">
        <v>168</v>
      </c>
    </row>
    <row r="89" spans="1:11" x14ac:dyDescent="0.2">
      <c r="A89" s="48" t="s">
        <v>498</v>
      </c>
      <c r="B89" s="48" t="s">
        <v>1682</v>
      </c>
      <c r="D89" s="48" t="s">
        <v>498</v>
      </c>
      <c r="E89" s="48" t="s">
        <v>163</v>
      </c>
      <c r="G89" s="48" t="s">
        <v>498</v>
      </c>
      <c r="H89" s="48" t="s">
        <v>166</v>
      </c>
      <c r="J89" s="48" t="s">
        <v>498</v>
      </c>
      <c r="K89" s="48" t="s">
        <v>166</v>
      </c>
    </row>
    <row r="90" spans="1:11" x14ac:dyDescent="0.2">
      <c r="A90" s="48" t="s">
        <v>514</v>
      </c>
      <c r="B90" s="48" t="s">
        <v>197</v>
      </c>
      <c r="D90" s="48" t="s">
        <v>514</v>
      </c>
      <c r="E90" s="48" t="s">
        <v>186</v>
      </c>
      <c r="G90" s="48" t="s">
        <v>514</v>
      </c>
      <c r="H90" s="48" t="s">
        <v>168</v>
      </c>
      <c r="J90" s="48" t="s">
        <v>514</v>
      </c>
      <c r="K90" s="48" t="s">
        <v>168</v>
      </c>
    </row>
    <row r="91" spans="1:11" x14ac:dyDescent="0.2">
      <c r="A91" s="48" t="s">
        <v>712</v>
      </c>
      <c r="B91" s="48" t="s">
        <v>1684</v>
      </c>
      <c r="D91" s="48" t="s">
        <v>712</v>
      </c>
      <c r="E91" s="48" t="s">
        <v>160</v>
      </c>
      <c r="G91" s="48" t="s">
        <v>622</v>
      </c>
      <c r="H91" s="48" t="s">
        <v>163</v>
      </c>
      <c r="J91" s="48" t="s">
        <v>622</v>
      </c>
      <c r="K91" s="48" t="s">
        <v>163</v>
      </c>
    </row>
    <row r="92" spans="1:11" x14ac:dyDescent="0.2">
      <c r="A92" s="48" t="s">
        <v>623</v>
      </c>
      <c r="B92" s="48" t="s">
        <v>937</v>
      </c>
      <c r="D92" s="48" t="s">
        <v>623</v>
      </c>
      <c r="E92" s="48" t="s">
        <v>186</v>
      </c>
      <c r="G92" s="48"/>
      <c r="H92" s="48"/>
      <c r="J92" s="48"/>
      <c r="K92" s="48"/>
    </row>
    <row r="93" spans="1:11" x14ac:dyDescent="0.2">
      <c r="A93" s="48" t="s">
        <v>622</v>
      </c>
      <c r="B93" s="48" t="s">
        <v>158</v>
      </c>
      <c r="D93" s="48" t="s">
        <v>622</v>
      </c>
      <c r="E93" s="48" t="s">
        <v>163</v>
      </c>
      <c r="G93" s="48"/>
      <c r="H93" s="48"/>
      <c r="J93" s="48"/>
      <c r="K93" s="48"/>
    </row>
    <row r="94" spans="1:11" x14ac:dyDescent="0.2">
      <c r="A94" s="48" t="s">
        <v>17</v>
      </c>
      <c r="B94" s="48" t="s">
        <v>180</v>
      </c>
      <c r="D94" s="48" t="s">
        <v>17</v>
      </c>
      <c r="E94" s="48" t="s">
        <v>159</v>
      </c>
      <c r="G94" s="48" t="s">
        <v>17</v>
      </c>
      <c r="H94" s="48" t="s">
        <v>168</v>
      </c>
      <c r="J94" s="48" t="s">
        <v>17</v>
      </c>
      <c r="K94" s="48" t="s">
        <v>168</v>
      </c>
    </row>
    <row r="95" spans="1:11" x14ac:dyDescent="0.2">
      <c r="A95" s="48" t="s">
        <v>28</v>
      </c>
      <c r="B95" s="48" t="s">
        <v>1666</v>
      </c>
      <c r="D95" s="48" t="s">
        <v>28</v>
      </c>
      <c r="E95" s="48" t="s">
        <v>167</v>
      </c>
      <c r="G95" s="48" t="s">
        <v>28</v>
      </c>
      <c r="H95" s="48" t="s">
        <v>186</v>
      </c>
      <c r="J95" s="48" t="s">
        <v>28</v>
      </c>
      <c r="K95" s="48" t="s">
        <v>186</v>
      </c>
    </row>
    <row r="96" spans="1:11" x14ac:dyDescent="0.2">
      <c r="A96" s="48" t="s">
        <v>14</v>
      </c>
      <c r="B96" s="48" t="s">
        <v>1682</v>
      </c>
      <c r="D96" s="48" t="s">
        <v>14</v>
      </c>
      <c r="E96" s="48" t="s">
        <v>167</v>
      </c>
      <c r="G96" s="48" t="s">
        <v>14</v>
      </c>
      <c r="H96" s="48" t="s">
        <v>163</v>
      </c>
      <c r="J96" s="48" t="s">
        <v>14</v>
      </c>
      <c r="K96" s="48" t="s">
        <v>163</v>
      </c>
    </row>
    <row r="97" spans="1:11" x14ac:dyDescent="0.2">
      <c r="A97" s="48" t="s">
        <v>30</v>
      </c>
      <c r="B97" s="48" t="s">
        <v>159</v>
      </c>
      <c r="D97" s="48" t="s">
        <v>30</v>
      </c>
      <c r="E97" s="48" t="s">
        <v>163</v>
      </c>
      <c r="G97" s="48" t="s">
        <v>30</v>
      </c>
      <c r="H97" s="48" t="s">
        <v>186</v>
      </c>
      <c r="J97" s="48" t="s">
        <v>30</v>
      </c>
      <c r="K97" s="48" t="s">
        <v>186</v>
      </c>
    </row>
    <row r="98" spans="1:11" x14ac:dyDescent="0.2">
      <c r="A98" s="48" t="s">
        <v>392</v>
      </c>
      <c r="B98" s="48" t="s">
        <v>199</v>
      </c>
      <c r="D98" s="48" t="s">
        <v>392</v>
      </c>
      <c r="E98" s="48" t="s">
        <v>166</v>
      </c>
      <c r="G98" s="48" t="s">
        <v>642</v>
      </c>
      <c r="H98" s="48" t="s">
        <v>160</v>
      </c>
      <c r="J98" s="48" t="s">
        <v>642</v>
      </c>
      <c r="K98" s="48" t="s">
        <v>160</v>
      </c>
    </row>
    <row r="99" spans="1:11" x14ac:dyDescent="0.2">
      <c r="A99" s="48" t="s">
        <v>642</v>
      </c>
      <c r="B99" s="48" t="s">
        <v>1684</v>
      </c>
      <c r="D99" s="48" t="s">
        <v>642</v>
      </c>
      <c r="E99" s="48" t="s">
        <v>186</v>
      </c>
      <c r="G99" s="48" t="s">
        <v>421</v>
      </c>
      <c r="H99" s="48" t="s">
        <v>168</v>
      </c>
      <c r="J99" s="48" t="s">
        <v>421</v>
      </c>
      <c r="K99" s="48" t="s">
        <v>168</v>
      </c>
    </row>
    <row r="100" spans="1:11" x14ac:dyDescent="0.2">
      <c r="A100" s="48" t="s">
        <v>421</v>
      </c>
      <c r="B100" s="48" t="s">
        <v>1684</v>
      </c>
      <c r="D100" s="48" t="s">
        <v>421</v>
      </c>
      <c r="E100" s="48" t="s">
        <v>163</v>
      </c>
      <c r="G100" s="48"/>
      <c r="H100" s="48"/>
      <c r="J100" s="48"/>
      <c r="K100" s="48"/>
    </row>
    <row r="101" spans="1:11" x14ac:dyDescent="0.2">
      <c r="A101" s="48" t="s">
        <v>17</v>
      </c>
      <c r="B101" s="48" t="s">
        <v>180</v>
      </c>
      <c r="D101" s="48" t="s">
        <v>17</v>
      </c>
      <c r="E101" s="48" t="s">
        <v>159</v>
      </c>
      <c r="G101" s="48" t="s">
        <v>17</v>
      </c>
      <c r="H101" s="48" t="s">
        <v>168</v>
      </c>
      <c r="J101" s="48" t="s">
        <v>17</v>
      </c>
      <c r="K101" s="48" t="s">
        <v>168</v>
      </c>
    </row>
    <row r="102" spans="1:11" x14ac:dyDescent="0.2">
      <c r="A102" s="48" t="s">
        <v>28</v>
      </c>
      <c r="B102" s="48" t="s">
        <v>1666</v>
      </c>
      <c r="D102" s="48" t="s">
        <v>28</v>
      </c>
      <c r="E102" s="48" t="s">
        <v>167</v>
      </c>
      <c r="G102" s="48" t="s">
        <v>28</v>
      </c>
      <c r="H102" s="48" t="s">
        <v>186</v>
      </c>
      <c r="J102" s="48" t="s">
        <v>28</v>
      </c>
      <c r="K102" s="48" t="s">
        <v>186</v>
      </c>
    </row>
    <row r="103" spans="1:11" x14ac:dyDescent="0.2">
      <c r="A103" s="48" t="s">
        <v>14</v>
      </c>
      <c r="B103" s="48" t="s">
        <v>1682</v>
      </c>
      <c r="D103" s="48" t="s">
        <v>14</v>
      </c>
      <c r="E103" s="48" t="s">
        <v>167</v>
      </c>
      <c r="G103" s="48" t="s">
        <v>14</v>
      </c>
      <c r="H103" s="48" t="s">
        <v>163</v>
      </c>
      <c r="J103" s="48" t="s">
        <v>14</v>
      </c>
      <c r="K103" s="48" t="s">
        <v>163</v>
      </c>
    </row>
    <row r="104" spans="1:11" x14ac:dyDescent="0.2">
      <c r="A104" s="48" t="s">
        <v>30</v>
      </c>
      <c r="B104" s="48" t="s">
        <v>159</v>
      </c>
      <c r="D104" s="48" t="s">
        <v>30</v>
      </c>
      <c r="E104" s="48" t="s">
        <v>163</v>
      </c>
      <c r="G104" s="48" t="s">
        <v>30</v>
      </c>
      <c r="H104" s="48" t="s">
        <v>186</v>
      </c>
      <c r="J104" s="48" t="s">
        <v>30</v>
      </c>
      <c r="K104" s="48" t="s">
        <v>186</v>
      </c>
    </row>
    <row r="105" spans="1:11" x14ac:dyDescent="0.2">
      <c r="A105" s="48" t="s">
        <v>392</v>
      </c>
      <c r="B105" s="48" t="s">
        <v>199</v>
      </c>
      <c r="D105" s="48" t="s">
        <v>392</v>
      </c>
      <c r="E105" s="48" t="s">
        <v>166</v>
      </c>
      <c r="G105" s="48" t="s">
        <v>642</v>
      </c>
      <c r="H105" s="48" t="s">
        <v>160</v>
      </c>
      <c r="J105" s="48" t="s">
        <v>642</v>
      </c>
      <c r="K105" s="48" t="s">
        <v>160</v>
      </c>
    </row>
    <row r="106" spans="1:11" x14ac:dyDescent="0.2">
      <c r="A106" s="48" t="s">
        <v>642</v>
      </c>
      <c r="B106" s="48" t="s">
        <v>1684</v>
      </c>
      <c r="D106" s="48" t="s">
        <v>642</v>
      </c>
      <c r="E106" s="48" t="s">
        <v>186</v>
      </c>
      <c r="G106" s="48" t="s">
        <v>421</v>
      </c>
      <c r="H106" s="48" t="s">
        <v>168</v>
      </c>
      <c r="J106" s="48" t="s">
        <v>421</v>
      </c>
      <c r="K106" s="48" t="s">
        <v>168</v>
      </c>
    </row>
    <row r="107" spans="1:11" x14ac:dyDescent="0.2">
      <c r="A107" s="48" t="s">
        <v>421</v>
      </c>
      <c r="B107" s="48" t="s">
        <v>1684</v>
      </c>
      <c r="D107" s="48" t="s">
        <v>421</v>
      </c>
      <c r="E107" s="48" t="s">
        <v>163</v>
      </c>
      <c r="G107" s="48"/>
      <c r="H107" s="48"/>
      <c r="J107" s="48"/>
      <c r="K107" s="48"/>
    </row>
    <row r="126" spans="3:3" x14ac:dyDescent="0.2">
      <c r="C126" s="29"/>
    </row>
  </sheetData>
  <phoneticPr fontId="1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B5191-9538-4188-9798-DFB19747851F}">
  <dimension ref="A1:H15236"/>
  <sheetViews>
    <sheetView workbookViewId="0">
      <selection activeCell="G1" sqref="G1"/>
    </sheetView>
  </sheetViews>
  <sheetFormatPr defaultRowHeight="12.75" x14ac:dyDescent="0.2"/>
  <cols>
    <col min="1" max="1" width="39.5703125" bestFit="1" customWidth="1"/>
    <col min="2" max="2" width="8.85546875" bestFit="1" customWidth="1"/>
    <col min="3" max="3" width="12.28515625" bestFit="1" customWidth="1"/>
    <col min="5" max="5" width="9.42578125" bestFit="1" customWidth="1"/>
    <col min="6" max="6" width="11.28515625" style="42" bestFit="1" customWidth="1"/>
    <col min="7" max="9" width="22.7109375" bestFit="1" customWidth="1"/>
  </cols>
  <sheetData>
    <row r="1" spans="1:8" x14ac:dyDescent="0.2">
      <c r="A1" t="s">
        <v>0</v>
      </c>
      <c r="B1" t="s">
        <v>153</v>
      </c>
      <c r="C1" t="s">
        <v>165</v>
      </c>
      <c r="D1" t="s">
        <v>162</v>
      </c>
      <c r="E1" t="s">
        <v>169</v>
      </c>
      <c r="F1" s="42" t="s">
        <v>1715</v>
      </c>
      <c r="G1" t="s">
        <v>2382</v>
      </c>
      <c r="H1" t="s">
        <v>332</v>
      </c>
    </row>
    <row r="2" spans="1:8" x14ac:dyDescent="0.2">
      <c r="A2" s="48" t="s">
        <v>1149</v>
      </c>
      <c r="B2">
        <v>10</v>
      </c>
      <c r="C2">
        <v>5</v>
      </c>
      <c r="D2">
        <v>0</v>
      </c>
      <c r="E2">
        <v>1</v>
      </c>
      <c r="F2" s="51">
        <v>1</v>
      </c>
      <c r="G2" t="str">
        <f t="shared" ref="G2:G65" si="0">IF(B2="","",IF(A2="",G1,SUBSTITUTE(A2," 2022-23 Game Log","")))</f>
        <v>Precious Achiuwa</v>
      </c>
      <c r="H2" t="str">
        <f t="shared" ref="H2:H65" si="1">IF(G2="Luka Dončić","Luka Doncic",IF(G2="Wendell Carter Jr.","Wendell Carter",IF(G2="Vlatko Čančar","Vlatko Cancar",IF(G2="Troy Brown Jr.","Troy Brown",IF(G2="Bojan Bogdanović","Bojan Bogdanovic",IF(G2="Nic Claxton","Nicolas Claxton",IF(G2="Kristaps Porziņģis","Kristaps Porzingis",IF(G2="Kelly Oubre Jr.","Kelly Oubre Jr",IF(G2="P.J. Washington","P.J Washington",IF(G2="P.J. Tucker","P.J Tucker",IF(G2="Jabari Smith Jr.","Jabari Smith",IF(G2="Alperen Şengün","Alperen Sengun",IF(G2="Nikola Vučević","Nikola Vucevic",IF(G2="Jusuf Nurkić","Jusuf Nurkic",IF(G2="Nikola Jokić","Nikola Jokic",G2)))))))))))))))</f>
        <v>Precious Achiuwa</v>
      </c>
    </row>
    <row r="3" spans="1:8" x14ac:dyDescent="0.2">
      <c r="A3" s="48"/>
      <c r="B3">
        <v>4</v>
      </c>
      <c r="C3">
        <v>6</v>
      </c>
      <c r="D3">
        <v>0</v>
      </c>
      <c r="E3">
        <v>0</v>
      </c>
      <c r="F3" s="51">
        <v>1</v>
      </c>
      <c r="G3" t="str">
        <f t="shared" si="0"/>
        <v>Precious Achiuwa</v>
      </c>
      <c r="H3" t="str">
        <f t="shared" si="1"/>
        <v>Precious Achiuwa</v>
      </c>
    </row>
    <row r="4" spans="1:8" x14ac:dyDescent="0.2">
      <c r="A4" s="48"/>
      <c r="B4">
        <v>18</v>
      </c>
      <c r="C4">
        <v>11</v>
      </c>
      <c r="D4">
        <v>1</v>
      </c>
      <c r="E4">
        <v>2</v>
      </c>
      <c r="F4" s="51">
        <v>1</v>
      </c>
      <c r="G4" t="str">
        <f t="shared" si="0"/>
        <v>Precious Achiuwa</v>
      </c>
      <c r="H4" t="str">
        <f t="shared" si="1"/>
        <v>Precious Achiuwa</v>
      </c>
    </row>
    <row r="5" spans="1:8" x14ac:dyDescent="0.2">
      <c r="A5" s="48"/>
      <c r="B5">
        <v>10</v>
      </c>
      <c r="C5">
        <v>22</v>
      </c>
      <c r="D5">
        <v>2</v>
      </c>
      <c r="E5">
        <v>0</v>
      </c>
      <c r="F5" s="51">
        <v>1</v>
      </c>
      <c r="G5" t="str">
        <f t="shared" si="0"/>
        <v>Precious Achiuwa</v>
      </c>
      <c r="H5" t="str">
        <f t="shared" si="1"/>
        <v>Precious Achiuwa</v>
      </c>
    </row>
    <row r="6" spans="1:8" x14ac:dyDescent="0.2">
      <c r="A6" s="48"/>
      <c r="B6">
        <v>7</v>
      </c>
      <c r="C6">
        <v>6</v>
      </c>
      <c r="D6">
        <v>4</v>
      </c>
      <c r="E6">
        <v>1</v>
      </c>
      <c r="F6" s="51">
        <v>1</v>
      </c>
      <c r="G6" t="str">
        <f t="shared" si="0"/>
        <v>Precious Achiuwa</v>
      </c>
      <c r="H6" t="str">
        <f t="shared" si="1"/>
        <v>Precious Achiuwa</v>
      </c>
    </row>
    <row r="7" spans="1:8" x14ac:dyDescent="0.2">
      <c r="A7" s="48"/>
      <c r="B7">
        <v>0</v>
      </c>
      <c r="C7">
        <v>3</v>
      </c>
      <c r="D7">
        <v>1</v>
      </c>
      <c r="E7">
        <v>0</v>
      </c>
      <c r="F7" s="51">
        <v>1</v>
      </c>
      <c r="G7" t="str">
        <f t="shared" si="0"/>
        <v>Precious Achiuwa</v>
      </c>
      <c r="H7" t="str">
        <f t="shared" si="1"/>
        <v>Precious Achiuwa</v>
      </c>
    </row>
    <row r="8" spans="1:8" x14ac:dyDescent="0.2">
      <c r="A8" s="48"/>
      <c r="B8">
        <v>10</v>
      </c>
      <c r="C8">
        <v>3</v>
      </c>
      <c r="D8">
        <v>1</v>
      </c>
      <c r="E8">
        <v>0</v>
      </c>
      <c r="F8" s="51">
        <v>1</v>
      </c>
      <c r="G8" t="str">
        <f t="shared" si="0"/>
        <v>Precious Achiuwa</v>
      </c>
      <c r="H8" t="str">
        <f t="shared" si="1"/>
        <v>Precious Achiuwa</v>
      </c>
    </row>
    <row r="9" spans="1:8" x14ac:dyDescent="0.2">
      <c r="A9" s="48"/>
      <c r="B9">
        <v>12</v>
      </c>
      <c r="C9">
        <v>6</v>
      </c>
      <c r="D9">
        <v>1</v>
      </c>
      <c r="E9">
        <v>0</v>
      </c>
      <c r="F9" s="51">
        <v>1</v>
      </c>
      <c r="G9" t="str">
        <f t="shared" si="0"/>
        <v>Precious Achiuwa</v>
      </c>
      <c r="H9" t="str">
        <f t="shared" si="1"/>
        <v>Precious Achiuwa</v>
      </c>
    </row>
    <row r="10" spans="1:8" x14ac:dyDescent="0.2">
      <c r="A10" s="48"/>
      <c r="B10">
        <v>15</v>
      </c>
      <c r="C10">
        <v>8</v>
      </c>
      <c r="D10">
        <v>2</v>
      </c>
      <c r="E10">
        <v>1</v>
      </c>
      <c r="F10" s="51">
        <v>1</v>
      </c>
      <c r="G10" t="str">
        <f t="shared" si="0"/>
        <v>Precious Achiuwa</v>
      </c>
      <c r="H10" t="str">
        <f t="shared" si="1"/>
        <v>Precious Achiuwa</v>
      </c>
    </row>
    <row r="11" spans="1:8" x14ac:dyDescent="0.2">
      <c r="A11" s="48"/>
      <c r="B11">
        <v>5</v>
      </c>
      <c r="C11">
        <v>4</v>
      </c>
      <c r="D11">
        <v>2</v>
      </c>
      <c r="E11">
        <v>0</v>
      </c>
      <c r="F11" s="51">
        <v>1</v>
      </c>
      <c r="G11" t="str">
        <f t="shared" si="0"/>
        <v>Precious Achiuwa</v>
      </c>
      <c r="H11" t="str">
        <f t="shared" si="1"/>
        <v>Precious Achiuwa</v>
      </c>
    </row>
    <row r="12" spans="1:8" x14ac:dyDescent="0.2">
      <c r="A12" s="48"/>
      <c r="B12">
        <v>10</v>
      </c>
      <c r="C12">
        <v>4</v>
      </c>
      <c r="D12">
        <v>1</v>
      </c>
      <c r="E12">
        <v>0</v>
      </c>
      <c r="F12" s="51">
        <v>1</v>
      </c>
      <c r="G12" t="str">
        <f t="shared" si="0"/>
        <v>Precious Achiuwa</v>
      </c>
      <c r="H12" t="str">
        <f t="shared" si="1"/>
        <v>Precious Achiuwa</v>
      </c>
    </row>
    <row r="13" spans="1:8" x14ac:dyDescent="0.2">
      <c r="A13" s="48"/>
      <c r="B13">
        <v>4</v>
      </c>
      <c r="C13">
        <v>6</v>
      </c>
      <c r="D13">
        <v>1</v>
      </c>
      <c r="E13">
        <v>0</v>
      </c>
      <c r="F13" s="51">
        <v>1</v>
      </c>
      <c r="G13" t="str">
        <f t="shared" si="0"/>
        <v>Precious Achiuwa</v>
      </c>
      <c r="H13" t="str">
        <f t="shared" si="1"/>
        <v>Precious Achiuwa</v>
      </c>
    </row>
    <row r="14" spans="1:8" x14ac:dyDescent="0.2">
      <c r="A14" s="48"/>
      <c r="B14">
        <v>3</v>
      </c>
      <c r="C14">
        <v>0</v>
      </c>
      <c r="D14">
        <v>2</v>
      </c>
      <c r="E14">
        <v>0</v>
      </c>
      <c r="F14" s="51">
        <v>1</v>
      </c>
      <c r="G14" t="str">
        <f t="shared" si="0"/>
        <v>Precious Achiuwa</v>
      </c>
      <c r="H14" t="str">
        <f t="shared" si="1"/>
        <v>Precious Achiuwa</v>
      </c>
    </row>
    <row r="15" spans="1:8" x14ac:dyDescent="0.2">
      <c r="A15" s="48"/>
      <c r="B15">
        <v>2</v>
      </c>
      <c r="C15">
        <v>2</v>
      </c>
      <c r="D15">
        <v>0</v>
      </c>
      <c r="E15">
        <v>0</v>
      </c>
      <c r="F15" s="51">
        <v>1</v>
      </c>
      <c r="G15" t="str">
        <f t="shared" si="0"/>
        <v>Precious Achiuwa</v>
      </c>
      <c r="H15" t="str">
        <f t="shared" si="1"/>
        <v>Precious Achiuwa</v>
      </c>
    </row>
    <row r="16" spans="1:8" x14ac:dyDescent="0.2">
      <c r="A16" s="48" t="s">
        <v>1150</v>
      </c>
      <c r="B16">
        <v>3</v>
      </c>
      <c r="C16">
        <v>14</v>
      </c>
      <c r="D16">
        <v>3</v>
      </c>
      <c r="E16">
        <v>0</v>
      </c>
      <c r="F16" s="51">
        <v>1</v>
      </c>
      <c r="G16" t="str">
        <f t="shared" si="0"/>
        <v>Steven Adams</v>
      </c>
      <c r="H16" t="str">
        <f t="shared" si="1"/>
        <v>Steven Adams</v>
      </c>
    </row>
    <row r="17" spans="1:8" x14ac:dyDescent="0.2">
      <c r="A17" s="48"/>
      <c r="B17">
        <v>6</v>
      </c>
      <c r="C17">
        <v>9</v>
      </c>
      <c r="D17">
        <v>2</v>
      </c>
      <c r="E17">
        <v>0</v>
      </c>
      <c r="F17" s="51">
        <v>1</v>
      </c>
      <c r="G17" t="str">
        <f t="shared" si="0"/>
        <v>Steven Adams</v>
      </c>
      <c r="H17" t="str">
        <f t="shared" si="1"/>
        <v>Steven Adams</v>
      </c>
    </row>
    <row r="18" spans="1:8" x14ac:dyDescent="0.2">
      <c r="A18" s="48"/>
      <c r="B18">
        <v>2</v>
      </c>
      <c r="C18">
        <v>4</v>
      </c>
      <c r="D18">
        <v>1</v>
      </c>
      <c r="E18">
        <v>0</v>
      </c>
      <c r="F18" s="51">
        <v>1</v>
      </c>
      <c r="G18" t="str">
        <f t="shared" si="0"/>
        <v>Steven Adams</v>
      </c>
      <c r="H18" t="str">
        <f t="shared" si="1"/>
        <v>Steven Adams</v>
      </c>
    </row>
    <row r="19" spans="1:8" x14ac:dyDescent="0.2">
      <c r="A19" s="48"/>
      <c r="B19">
        <v>9</v>
      </c>
      <c r="C19">
        <v>13</v>
      </c>
      <c r="D19">
        <v>2</v>
      </c>
      <c r="E19">
        <v>0</v>
      </c>
      <c r="F19" s="51">
        <v>1</v>
      </c>
      <c r="G19" t="str">
        <f t="shared" si="0"/>
        <v>Steven Adams</v>
      </c>
      <c r="H19" t="str">
        <f t="shared" si="1"/>
        <v>Steven Adams</v>
      </c>
    </row>
    <row r="20" spans="1:8" x14ac:dyDescent="0.2">
      <c r="A20" s="48"/>
      <c r="B20">
        <v>12</v>
      </c>
      <c r="C20">
        <v>11</v>
      </c>
      <c r="D20">
        <v>4</v>
      </c>
      <c r="E20">
        <v>0</v>
      </c>
      <c r="F20" s="51">
        <v>1</v>
      </c>
      <c r="G20" t="str">
        <f t="shared" si="0"/>
        <v>Steven Adams</v>
      </c>
      <c r="H20" t="str">
        <f t="shared" si="1"/>
        <v>Steven Adams</v>
      </c>
    </row>
    <row r="21" spans="1:8" x14ac:dyDescent="0.2">
      <c r="A21" s="48"/>
      <c r="B21">
        <v>2</v>
      </c>
      <c r="C21">
        <v>10</v>
      </c>
      <c r="D21">
        <v>1</v>
      </c>
      <c r="E21">
        <v>0</v>
      </c>
      <c r="F21" s="51">
        <v>1</v>
      </c>
      <c r="G21" t="str">
        <f t="shared" si="0"/>
        <v>Steven Adams</v>
      </c>
      <c r="H21" t="str">
        <f t="shared" si="1"/>
        <v>Steven Adams</v>
      </c>
    </row>
    <row r="22" spans="1:8" x14ac:dyDescent="0.2">
      <c r="A22" s="48"/>
      <c r="B22">
        <v>2</v>
      </c>
      <c r="C22">
        <v>9</v>
      </c>
      <c r="D22">
        <v>1</v>
      </c>
      <c r="E22">
        <v>0</v>
      </c>
      <c r="F22" s="51">
        <v>1</v>
      </c>
      <c r="G22" t="str">
        <f t="shared" si="0"/>
        <v>Steven Adams</v>
      </c>
      <c r="H22" t="str">
        <f t="shared" si="1"/>
        <v>Steven Adams</v>
      </c>
    </row>
    <row r="23" spans="1:8" x14ac:dyDescent="0.2">
      <c r="A23" s="48"/>
      <c r="B23">
        <v>14</v>
      </c>
      <c r="C23">
        <v>11</v>
      </c>
      <c r="D23">
        <v>5</v>
      </c>
      <c r="E23">
        <v>0</v>
      </c>
      <c r="F23" s="51">
        <v>1</v>
      </c>
      <c r="G23" t="str">
        <f t="shared" si="0"/>
        <v>Steven Adams</v>
      </c>
      <c r="H23" t="str">
        <f t="shared" si="1"/>
        <v>Steven Adams</v>
      </c>
    </row>
    <row r="24" spans="1:8" x14ac:dyDescent="0.2">
      <c r="A24" s="48"/>
      <c r="B24">
        <v>13</v>
      </c>
      <c r="C24">
        <v>19</v>
      </c>
      <c r="D24">
        <v>4</v>
      </c>
      <c r="E24">
        <v>0</v>
      </c>
      <c r="F24" s="51">
        <v>1</v>
      </c>
      <c r="G24" t="str">
        <f t="shared" si="0"/>
        <v>Steven Adams</v>
      </c>
      <c r="H24" t="str">
        <f t="shared" si="1"/>
        <v>Steven Adams</v>
      </c>
    </row>
    <row r="25" spans="1:8" x14ac:dyDescent="0.2">
      <c r="A25" s="48"/>
      <c r="B25">
        <v>4</v>
      </c>
      <c r="C25">
        <v>10</v>
      </c>
      <c r="D25">
        <v>1</v>
      </c>
      <c r="E25">
        <v>0</v>
      </c>
      <c r="F25" s="51">
        <v>1</v>
      </c>
      <c r="G25" t="str">
        <f t="shared" si="0"/>
        <v>Steven Adams</v>
      </c>
      <c r="H25" t="str">
        <f t="shared" si="1"/>
        <v>Steven Adams</v>
      </c>
    </row>
    <row r="26" spans="1:8" x14ac:dyDescent="0.2">
      <c r="A26" s="48"/>
      <c r="B26">
        <v>7</v>
      </c>
      <c r="C26">
        <v>19</v>
      </c>
      <c r="D26">
        <v>2</v>
      </c>
      <c r="E26">
        <v>0</v>
      </c>
      <c r="F26" s="51">
        <v>1</v>
      </c>
      <c r="G26" t="str">
        <f t="shared" si="0"/>
        <v>Steven Adams</v>
      </c>
      <c r="H26" t="str">
        <f t="shared" si="1"/>
        <v>Steven Adams</v>
      </c>
    </row>
    <row r="27" spans="1:8" x14ac:dyDescent="0.2">
      <c r="A27" s="48"/>
      <c r="B27">
        <v>3</v>
      </c>
      <c r="C27">
        <v>9</v>
      </c>
      <c r="D27">
        <v>3</v>
      </c>
      <c r="E27">
        <v>0</v>
      </c>
      <c r="F27" s="51">
        <v>1</v>
      </c>
      <c r="G27" t="str">
        <f t="shared" si="0"/>
        <v>Steven Adams</v>
      </c>
      <c r="H27" t="str">
        <f t="shared" si="1"/>
        <v>Steven Adams</v>
      </c>
    </row>
    <row r="28" spans="1:8" x14ac:dyDescent="0.2">
      <c r="A28" s="48"/>
      <c r="B28">
        <v>12</v>
      </c>
      <c r="C28">
        <v>10</v>
      </c>
      <c r="D28">
        <v>6</v>
      </c>
      <c r="E28">
        <v>0</v>
      </c>
      <c r="F28" s="51">
        <v>1</v>
      </c>
      <c r="G28" t="str">
        <f t="shared" si="0"/>
        <v>Steven Adams</v>
      </c>
      <c r="H28" t="str">
        <f t="shared" si="1"/>
        <v>Steven Adams</v>
      </c>
    </row>
    <row r="29" spans="1:8" x14ac:dyDescent="0.2">
      <c r="A29" s="48"/>
      <c r="B29">
        <v>2</v>
      </c>
      <c r="C29">
        <v>5</v>
      </c>
      <c r="D29">
        <v>1</v>
      </c>
      <c r="E29">
        <v>0</v>
      </c>
      <c r="F29" s="51">
        <v>1</v>
      </c>
      <c r="G29" t="str">
        <f t="shared" si="0"/>
        <v>Steven Adams</v>
      </c>
      <c r="H29" t="str">
        <f t="shared" si="1"/>
        <v>Steven Adams</v>
      </c>
    </row>
    <row r="30" spans="1:8" x14ac:dyDescent="0.2">
      <c r="A30" s="48"/>
      <c r="B30">
        <v>6</v>
      </c>
      <c r="C30">
        <v>7</v>
      </c>
      <c r="D30">
        <v>0</v>
      </c>
      <c r="E30">
        <v>0</v>
      </c>
      <c r="F30" s="51">
        <v>1</v>
      </c>
      <c r="G30" t="str">
        <f t="shared" si="0"/>
        <v>Steven Adams</v>
      </c>
      <c r="H30" t="str">
        <f t="shared" si="1"/>
        <v>Steven Adams</v>
      </c>
    </row>
    <row r="31" spans="1:8" x14ac:dyDescent="0.2">
      <c r="A31" s="48"/>
      <c r="B31">
        <v>15</v>
      </c>
      <c r="C31">
        <v>10</v>
      </c>
      <c r="D31">
        <v>2</v>
      </c>
      <c r="E31">
        <v>0</v>
      </c>
      <c r="F31" s="51">
        <v>1</v>
      </c>
      <c r="G31" t="str">
        <f t="shared" si="0"/>
        <v>Steven Adams</v>
      </c>
      <c r="H31" t="str">
        <f t="shared" si="1"/>
        <v>Steven Adams</v>
      </c>
    </row>
    <row r="32" spans="1:8" x14ac:dyDescent="0.2">
      <c r="A32" s="48"/>
      <c r="B32">
        <v>5</v>
      </c>
      <c r="C32">
        <v>16</v>
      </c>
      <c r="D32">
        <v>0</v>
      </c>
      <c r="E32">
        <v>0</v>
      </c>
      <c r="F32" s="51">
        <v>1</v>
      </c>
      <c r="G32" t="str">
        <f t="shared" si="0"/>
        <v>Steven Adams</v>
      </c>
      <c r="H32" t="str">
        <f t="shared" si="1"/>
        <v>Steven Adams</v>
      </c>
    </row>
    <row r="33" spans="1:8" x14ac:dyDescent="0.2">
      <c r="A33" s="48"/>
      <c r="B33">
        <v>15</v>
      </c>
      <c r="C33">
        <v>11</v>
      </c>
      <c r="D33">
        <v>1</v>
      </c>
      <c r="E33">
        <v>0</v>
      </c>
      <c r="F33" s="51">
        <v>1</v>
      </c>
      <c r="G33" t="str">
        <f t="shared" si="0"/>
        <v>Steven Adams</v>
      </c>
      <c r="H33" t="str">
        <f t="shared" si="1"/>
        <v>Steven Adams</v>
      </c>
    </row>
    <row r="34" spans="1:8" x14ac:dyDescent="0.2">
      <c r="A34" s="48"/>
      <c r="B34">
        <v>16</v>
      </c>
      <c r="C34">
        <v>10</v>
      </c>
      <c r="D34">
        <v>2</v>
      </c>
      <c r="E34">
        <v>0</v>
      </c>
      <c r="F34" s="51">
        <v>1</v>
      </c>
      <c r="G34" t="str">
        <f t="shared" si="0"/>
        <v>Steven Adams</v>
      </c>
      <c r="H34" t="str">
        <f t="shared" si="1"/>
        <v>Steven Adams</v>
      </c>
    </row>
    <row r="35" spans="1:8" x14ac:dyDescent="0.2">
      <c r="A35" s="48"/>
      <c r="B35">
        <v>8</v>
      </c>
      <c r="C35">
        <v>12</v>
      </c>
      <c r="D35">
        <v>2</v>
      </c>
      <c r="E35">
        <v>0</v>
      </c>
      <c r="F35" s="51">
        <v>1</v>
      </c>
      <c r="G35" t="str">
        <f t="shared" si="0"/>
        <v>Steven Adams</v>
      </c>
      <c r="H35" t="str">
        <f t="shared" si="1"/>
        <v>Steven Adams</v>
      </c>
    </row>
    <row r="36" spans="1:8" x14ac:dyDescent="0.2">
      <c r="A36" s="48"/>
      <c r="B36">
        <v>9</v>
      </c>
      <c r="C36">
        <v>16</v>
      </c>
      <c r="D36">
        <v>6</v>
      </c>
      <c r="E36">
        <v>0</v>
      </c>
      <c r="F36" s="51">
        <v>1</v>
      </c>
      <c r="G36" t="str">
        <f t="shared" si="0"/>
        <v>Steven Adams</v>
      </c>
      <c r="H36" t="str">
        <f t="shared" si="1"/>
        <v>Steven Adams</v>
      </c>
    </row>
    <row r="37" spans="1:8" x14ac:dyDescent="0.2">
      <c r="A37" s="48"/>
      <c r="B37">
        <v>8</v>
      </c>
      <c r="C37">
        <v>4</v>
      </c>
      <c r="D37">
        <v>1</v>
      </c>
      <c r="E37">
        <v>0</v>
      </c>
      <c r="F37" s="51">
        <v>1</v>
      </c>
      <c r="G37" t="str">
        <f t="shared" si="0"/>
        <v>Steven Adams</v>
      </c>
      <c r="H37" t="str">
        <f t="shared" si="1"/>
        <v>Steven Adams</v>
      </c>
    </row>
    <row r="38" spans="1:8" x14ac:dyDescent="0.2">
      <c r="A38" s="48"/>
      <c r="B38">
        <v>8</v>
      </c>
      <c r="C38">
        <v>5</v>
      </c>
      <c r="D38">
        <v>2</v>
      </c>
      <c r="E38">
        <v>0</v>
      </c>
      <c r="F38" s="51">
        <v>1</v>
      </c>
      <c r="G38" t="str">
        <f t="shared" si="0"/>
        <v>Steven Adams</v>
      </c>
      <c r="H38" t="str">
        <f t="shared" si="1"/>
        <v>Steven Adams</v>
      </c>
    </row>
    <row r="39" spans="1:8" x14ac:dyDescent="0.2">
      <c r="A39" s="48"/>
      <c r="B39">
        <v>10</v>
      </c>
      <c r="C39">
        <v>8</v>
      </c>
      <c r="D39">
        <v>4</v>
      </c>
      <c r="E39">
        <v>0</v>
      </c>
      <c r="F39" s="51">
        <v>1</v>
      </c>
      <c r="G39" t="str">
        <f t="shared" si="0"/>
        <v>Steven Adams</v>
      </c>
      <c r="H39" t="str">
        <f t="shared" si="1"/>
        <v>Steven Adams</v>
      </c>
    </row>
    <row r="40" spans="1:8" x14ac:dyDescent="0.2">
      <c r="A40" s="48"/>
      <c r="B40">
        <v>10</v>
      </c>
      <c r="C40">
        <v>6</v>
      </c>
      <c r="D40">
        <v>1</v>
      </c>
      <c r="E40">
        <v>0</v>
      </c>
      <c r="F40" s="51">
        <v>1</v>
      </c>
      <c r="G40" t="str">
        <f t="shared" si="0"/>
        <v>Steven Adams</v>
      </c>
      <c r="H40" t="str">
        <f t="shared" si="1"/>
        <v>Steven Adams</v>
      </c>
    </row>
    <row r="41" spans="1:8" x14ac:dyDescent="0.2">
      <c r="A41" s="48"/>
      <c r="B41">
        <v>9</v>
      </c>
      <c r="C41">
        <v>7</v>
      </c>
      <c r="D41">
        <v>2</v>
      </c>
      <c r="E41">
        <v>0</v>
      </c>
      <c r="F41" s="51">
        <v>1</v>
      </c>
      <c r="G41" t="str">
        <f t="shared" si="0"/>
        <v>Steven Adams</v>
      </c>
      <c r="H41" t="str">
        <f t="shared" si="1"/>
        <v>Steven Adams</v>
      </c>
    </row>
    <row r="42" spans="1:8" x14ac:dyDescent="0.2">
      <c r="A42" s="48"/>
      <c r="B42">
        <v>4</v>
      </c>
      <c r="C42">
        <v>10</v>
      </c>
      <c r="D42">
        <v>2</v>
      </c>
      <c r="E42">
        <v>0</v>
      </c>
      <c r="F42" s="51">
        <v>1</v>
      </c>
      <c r="G42" t="str">
        <f t="shared" si="0"/>
        <v>Steven Adams</v>
      </c>
      <c r="H42" t="str">
        <f t="shared" si="1"/>
        <v>Steven Adams</v>
      </c>
    </row>
    <row r="43" spans="1:8" x14ac:dyDescent="0.2">
      <c r="A43" s="48"/>
      <c r="B43">
        <v>6</v>
      </c>
      <c r="C43">
        <v>11</v>
      </c>
      <c r="D43">
        <v>2</v>
      </c>
      <c r="E43">
        <v>0</v>
      </c>
      <c r="F43" s="51">
        <v>1</v>
      </c>
      <c r="G43" t="str">
        <f t="shared" si="0"/>
        <v>Steven Adams</v>
      </c>
      <c r="H43" t="str">
        <f t="shared" si="1"/>
        <v>Steven Adams</v>
      </c>
    </row>
    <row r="44" spans="1:8" x14ac:dyDescent="0.2">
      <c r="A44" s="48"/>
      <c r="B44">
        <v>6</v>
      </c>
      <c r="C44">
        <v>14</v>
      </c>
      <c r="D44">
        <v>1</v>
      </c>
      <c r="E44">
        <v>0</v>
      </c>
      <c r="F44" s="51">
        <v>1</v>
      </c>
      <c r="G44" t="str">
        <f t="shared" si="0"/>
        <v>Steven Adams</v>
      </c>
      <c r="H44" t="str">
        <f t="shared" si="1"/>
        <v>Steven Adams</v>
      </c>
    </row>
    <row r="45" spans="1:8" x14ac:dyDescent="0.2">
      <c r="A45" s="48"/>
      <c r="B45">
        <v>6</v>
      </c>
      <c r="C45">
        <v>9</v>
      </c>
      <c r="D45">
        <v>1</v>
      </c>
      <c r="E45">
        <v>0</v>
      </c>
      <c r="F45" s="51">
        <v>1</v>
      </c>
      <c r="G45" t="str">
        <f t="shared" si="0"/>
        <v>Steven Adams</v>
      </c>
      <c r="H45" t="str">
        <f t="shared" si="1"/>
        <v>Steven Adams</v>
      </c>
    </row>
    <row r="46" spans="1:8" x14ac:dyDescent="0.2">
      <c r="A46" s="48"/>
      <c r="B46">
        <v>14</v>
      </c>
      <c r="C46">
        <v>17</v>
      </c>
      <c r="D46">
        <v>3</v>
      </c>
      <c r="E46">
        <v>0</v>
      </c>
      <c r="F46" s="51">
        <v>1</v>
      </c>
      <c r="G46" t="str">
        <f t="shared" si="0"/>
        <v>Steven Adams</v>
      </c>
      <c r="H46" t="str">
        <f t="shared" si="1"/>
        <v>Steven Adams</v>
      </c>
    </row>
    <row r="47" spans="1:8" x14ac:dyDescent="0.2">
      <c r="A47" s="48"/>
      <c r="B47">
        <v>10</v>
      </c>
      <c r="C47">
        <v>21</v>
      </c>
      <c r="D47">
        <v>3</v>
      </c>
      <c r="E47">
        <v>0</v>
      </c>
      <c r="F47" s="51">
        <v>1</v>
      </c>
      <c r="G47" t="str">
        <f t="shared" si="0"/>
        <v>Steven Adams</v>
      </c>
      <c r="H47" t="str">
        <f t="shared" si="1"/>
        <v>Steven Adams</v>
      </c>
    </row>
    <row r="48" spans="1:8" x14ac:dyDescent="0.2">
      <c r="A48" s="48"/>
      <c r="B48">
        <v>11</v>
      </c>
      <c r="C48">
        <v>23</v>
      </c>
      <c r="D48">
        <v>3</v>
      </c>
      <c r="E48">
        <v>0</v>
      </c>
      <c r="F48" s="51">
        <v>1</v>
      </c>
      <c r="G48" t="str">
        <f t="shared" si="0"/>
        <v>Steven Adams</v>
      </c>
      <c r="H48" t="str">
        <f t="shared" si="1"/>
        <v>Steven Adams</v>
      </c>
    </row>
    <row r="49" spans="1:8" x14ac:dyDescent="0.2">
      <c r="A49" s="48"/>
      <c r="B49">
        <v>9</v>
      </c>
      <c r="C49">
        <v>15</v>
      </c>
      <c r="D49">
        <v>2</v>
      </c>
      <c r="E49">
        <v>0</v>
      </c>
      <c r="F49" s="51">
        <v>1</v>
      </c>
      <c r="G49" t="str">
        <f t="shared" si="0"/>
        <v>Steven Adams</v>
      </c>
      <c r="H49" t="str">
        <f t="shared" si="1"/>
        <v>Steven Adams</v>
      </c>
    </row>
    <row r="50" spans="1:8" x14ac:dyDescent="0.2">
      <c r="A50" s="48" t="s">
        <v>1151</v>
      </c>
      <c r="B50">
        <v>12</v>
      </c>
      <c r="C50">
        <v>9</v>
      </c>
      <c r="D50">
        <v>2</v>
      </c>
      <c r="E50">
        <v>0</v>
      </c>
      <c r="F50" s="51">
        <v>1</v>
      </c>
      <c r="G50" t="str">
        <f t="shared" si="0"/>
        <v>Bam Adebayo</v>
      </c>
      <c r="H50" t="str">
        <f t="shared" si="1"/>
        <v>Bam Adebayo</v>
      </c>
    </row>
    <row r="51" spans="1:8" x14ac:dyDescent="0.2">
      <c r="A51" s="48"/>
      <c r="B51">
        <v>19</v>
      </c>
      <c r="C51">
        <v>8</v>
      </c>
      <c r="D51">
        <v>5</v>
      </c>
      <c r="E51">
        <v>0</v>
      </c>
      <c r="F51" s="51">
        <v>1</v>
      </c>
      <c r="G51" t="str">
        <f t="shared" si="0"/>
        <v>Bam Adebayo</v>
      </c>
      <c r="H51" t="str">
        <f t="shared" si="1"/>
        <v>Bam Adebayo</v>
      </c>
    </row>
    <row r="52" spans="1:8" x14ac:dyDescent="0.2">
      <c r="A52" s="48"/>
      <c r="B52">
        <v>10</v>
      </c>
      <c r="C52">
        <v>7</v>
      </c>
      <c r="D52">
        <v>1</v>
      </c>
      <c r="E52">
        <v>0</v>
      </c>
      <c r="F52" s="51">
        <v>1</v>
      </c>
      <c r="G52" t="str">
        <f t="shared" si="0"/>
        <v>Bam Adebayo</v>
      </c>
      <c r="H52" t="str">
        <f t="shared" si="1"/>
        <v>Bam Adebayo</v>
      </c>
    </row>
    <row r="53" spans="1:8" x14ac:dyDescent="0.2">
      <c r="A53" s="48"/>
      <c r="B53">
        <v>14</v>
      </c>
      <c r="C53">
        <v>10</v>
      </c>
      <c r="D53">
        <v>3</v>
      </c>
      <c r="E53">
        <v>0</v>
      </c>
      <c r="F53" s="51">
        <v>1</v>
      </c>
      <c r="G53" t="str">
        <f t="shared" si="0"/>
        <v>Bam Adebayo</v>
      </c>
      <c r="H53" t="str">
        <f t="shared" si="1"/>
        <v>Bam Adebayo</v>
      </c>
    </row>
    <row r="54" spans="1:8" x14ac:dyDescent="0.2">
      <c r="A54" s="48"/>
      <c r="B54">
        <v>18</v>
      </c>
      <c r="C54">
        <v>8</v>
      </c>
      <c r="D54">
        <v>3</v>
      </c>
      <c r="E54">
        <v>0</v>
      </c>
      <c r="F54" s="51">
        <v>1</v>
      </c>
      <c r="G54" t="str">
        <f t="shared" si="0"/>
        <v>Bam Adebayo</v>
      </c>
      <c r="H54" t="str">
        <f t="shared" si="1"/>
        <v>Bam Adebayo</v>
      </c>
    </row>
    <row r="55" spans="1:8" x14ac:dyDescent="0.2">
      <c r="A55" s="48"/>
      <c r="B55">
        <v>26</v>
      </c>
      <c r="C55">
        <v>8</v>
      </c>
      <c r="D55">
        <v>1</v>
      </c>
      <c r="E55">
        <v>0</v>
      </c>
      <c r="F55" s="51">
        <v>1</v>
      </c>
      <c r="G55" t="str">
        <f t="shared" si="0"/>
        <v>Bam Adebayo</v>
      </c>
      <c r="H55" t="str">
        <f t="shared" si="1"/>
        <v>Bam Adebayo</v>
      </c>
    </row>
    <row r="56" spans="1:8" x14ac:dyDescent="0.2">
      <c r="A56" s="48"/>
      <c r="B56">
        <v>23</v>
      </c>
      <c r="C56">
        <v>6</v>
      </c>
      <c r="D56">
        <v>4</v>
      </c>
      <c r="E56">
        <v>0</v>
      </c>
      <c r="F56" s="51">
        <v>1</v>
      </c>
      <c r="G56" t="str">
        <f t="shared" si="0"/>
        <v>Bam Adebayo</v>
      </c>
      <c r="H56" t="str">
        <f t="shared" si="1"/>
        <v>Bam Adebayo</v>
      </c>
    </row>
    <row r="57" spans="1:8" x14ac:dyDescent="0.2">
      <c r="A57" s="48"/>
      <c r="B57">
        <v>19</v>
      </c>
      <c r="C57">
        <v>7</v>
      </c>
      <c r="D57">
        <v>6</v>
      </c>
      <c r="E57">
        <v>0</v>
      </c>
      <c r="F57" s="51">
        <v>1</v>
      </c>
      <c r="G57" t="str">
        <f t="shared" si="0"/>
        <v>Bam Adebayo</v>
      </c>
      <c r="H57" t="str">
        <f t="shared" si="1"/>
        <v>Bam Adebayo</v>
      </c>
    </row>
    <row r="58" spans="1:8" x14ac:dyDescent="0.2">
      <c r="A58" s="48"/>
      <c r="B58">
        <v>20</v>
      </c>
      <c r="C58">
        <v>11</v>
      </c>
      <c r="D58">
        <v>6</v>
      </c>
      <c r="E58">
        <v>0</v>
      </c>
      <c r="F58" s="51">
        <v>1</v>
      </c>
      <c r="G58" t="str">
        <f t="shared" si="0"/>
        <v>Bam Adebayo</v>
      </c>
      <c r="H58" t="str">
        <f t="shared" si="1"/>
        <v>Bam Adebayo</v>
      </c>
    </row>
    <row r="59" spans="1:8" x14ac:dyDescent="0.2">
      <c r="A59" s="48"/>
      <c r="B59">
        <v>18</v>
      </c>
      <c r="C59">
        <v>10</v>
      </c>
      <c r="D59">
        <v>4</v>
      </c>
      <c r="E59">
        <v>0</v>
      </c>
      <c r="F59" s="51">
        <v>1</v>
      </c>
      <c r="G59" t="str">
        <f t="shared" si="0"/>
        <v>Bam Adebayo</v>
      </c>
      <c r="H59" t="str">
        <f t="shared" si="1"/>
        <v>Bam Adebayo</v>
      </c>
    </row>
    <row r="60" spans="1:8" x14ac:dyDescent="0.2">
      <c r="A60" s="48"/>
      <c r="B60">
        <v>16</v>
      </c>
      <c r="C60">
        <v>5</v>
      </c>
      <c r="D60">
        <v>3</v>
      </c>
      <c r="E60">
        <v>0</v>
      </c>
      <c r="F60" s="51">
        <v>1</v>
      </c>
      <c r="G60" t="str">
        <f t="shared" si="0"/>
        <v>Bam Adebayo</v>
      </c>
      <c r="H60" t="str">
        <f t="shared" si="1"/>
        <v>Bam Adebayo</v>
      </c>
    </row>
    <row r="61" spans="1:8" x14ac:dyDescent="0.2">
      <c r="A61" s="48"/>
      <c r="B61">
        <v>18</v>
      </c>
      <c r="C61">
        <v>14</v>
      </c>
      <c r="D61">
        <v>4</v>
      </c>
      <c r="E61">
        <v>0</v>
      </c>
      <c r="F61" s="51">
        <v>1</v>
      </c>
      <c r="G61" t="str">
        <f t="shared" si="0"/>
        <v>Bam Adebayo</v>
      </c>
      <c r="H61" t="str">
        <f t="shared" si="1"/>
        <v>Bam Adebayo</v>
      </c>
    </row>
    <row r="62" spans="1:8" x14ac:dyDescent="0.2">
      <c r="A62" s="48"/>
      <c r="B62">
        <v>24</v>
      </c>
      <c r="C62">
        <v>15</v>
      </c>
      <c r="D62">
        <v>4</v>
      </c>
      <c r="E62">
        <v>0</v>
      </c>
      <c r="F62" s="51">
        <v>1</v>
      </c>
      <c r="G62" t="str">
        <f t="shared" si="0"/>
        <v>Bam Adebayo</v>
      </c>
      <c r="H62" t="str">
        <f t="shared" si="1"/>
        <v>Bam Adebayo</v>
      </c>
    </row>
    <row r="63" spans="1:8" x14ac:dyDescent="0.2">
      <c r="A63" s="48"/>
      <c r="B63">
        <v>30</v>
      </c>
      <c r="C63">
        <v>10</v>
      </c>
      <c r="D63">
        <v>1</v>
      </c>
      <c r="E63">
        <v>0</v>
      </c>
      <c r="F63" s="51">
        <v>1</v>
      </c>
      <c r="G63" t="str">
        <f t="shared" si="0"/>
        <v>Bam Adebayo</v>
      </c>
      <c r="H63" t="str">
        <f t="shared" si="1"/>
        <v>Bam Adebayo</v>
      </c>
    </row>
    <row r="64" spans="1:8" x14ac:dyDescent="0.2">
      <c r="A64" s="48"/>
      <c r="B64">
        <v>21</v>
      </c>
      <c r="C64">
        <v>6</v>
      </c>
      <c r="D64">
        <v>3</v>
      </c>
      <c r="E64">
        <v>0</v>
      </c>
      <c r="F64" s="51">
        <v>1</v>
      </c>
      <c r="G64" t="str">
        <f t="shared" si="0"/>
        <v>Bam Adebayo</v>
      </c>
      <c r="H64" t="str">
        <f t="shared" si="1"/>
        <v>Bam Adebayo</v>
      </c>
    </row>
    <row r="65" spans="1:8" x14ac:dyDescent="0.2">
      <c r="A65" s="48"/>
      <c r="B65">
        <v>17</v>
      </c>
      <c r="C65">
        <v>14</v>
      </c>
      <c r="D65">
        <v>5</v>
      </c>
      <c r="E65">
        <v>0</v>
      </c>
      <c r="F65" s="51">
        <v>1</v>
      </c>
      <c r="G65" t="str">
        <f t="shared" si="0"/>
        <v>Bam Adebayo</v>
      </c>
      <c r="H65" t="str">
        <f t="shared" si="1"/>
        <v>Bam Adebayo</v>
      </c>
    </row>
    <row r="66" spans="1:8" x14ac:dyDescent="0.2">
      <c r="A66" s="48"/>
      <c r="B66">
        <v>15</v>
      </c>
      <c r="C66">
        <v>11</v>
      </c>
      <c r="D66">
        <v>2</v>
      </c>
      <c r="E66">
        <v>0</v>
      </c>
      <c r="F66" s="51">
        <v>1</v>
      </c>
      <c r="G66" t="str">
        <f t="shared" ref="G66:G129" si="2">IF(B66="","",IF(A66="",G65,SUBSTITUTE(A66," 2022-23 Game Log","")))</f>
        <v>Bam Adebayo</v>
      </c>
      <c r="H66" t="str">
        <f t="shared" ref="H66:H129" si="3">IF(G66="Luka Dončić","Luka Doncic",IF(G66="Wendell Carter Jr.","Wendell Carter",IF(G66="Vlatko Čančar","Vlatko Cancar",IF(G66="Troy Brown Jr.","Troy Brown",IF(G66="Bojan Bogdanović","Bojan Bogdanovic",IF(G66="Nic Claxton","Nicolas Claxton",IF(G66="Kristaps Porziņģis","Kristaps Porzingis",IF(G66="Kelly Oubre Jr.","Kelly Oubre Jr",IF(G66="P.J. Washington","P.J Washington",IF(G66="P.J. Tucker","P.J Tucker",IF(G66="Jabari Smith Jr.","Jabari Smith",IF(G66="Alperen Şengün","Alperen Sengun",IF(G66="Nikola Vučević","Nikola Vucevic",IF(G66="Jusuf Nurkić","Jusuf Nurkic",IF(G66="Nikola Jokić","Nikola Jokic",G66)))))))))))))))</f>
        <v>Bam Adebayo</v>
      </c>
    </row>
    <row r="67" spans="1:8" x14ac:dyDescent="0.2">
      <c r="A67" s="48"/>
      <c r="B67">
        <v>38</v>
      </c>
      <c r="C67">
        <v>12</v>
      </c>
      <c r="D67">
        <v>3</v>
      </c>
      <c r="E67">
        <v>0</v>
      </c>
      <c r="F67" s="51">
        <v>1</v>
      </c>
      <c r="G67" t="str">
        <f t="shared" si="2"/>
        <v>Bam Adebayo</v>
      </c>
      <c r="H67" t="str">
        <f t="shared" si="3"/>
        <v>Bam Adebayo</v>
      </c>
    </row>
    <row r="68" spans="1:8" x14ac:dyDescent="0.2">
      <c r="A68" s="48"/>
      <c r="B68">
        <v>32</v>
      </c>
      <c r="C68">
        <v>8</v>
      </c>
      <c r="D68">
        <v>1</v>
      </c>
      <c r="E68">
        <v>0</v>
      </c>
      <c r="F68" s="51">
        <v>1</v>
      </c>
      <c r="G68" t="str">
        <f t="shared" si="2"/>
        <v>Bam Adebayo</v>
      </c>
      <c r="H68" t="str">
        <f t="shared" si="3"/>
        <v>Bam Adebayo</v>
      </c>
    </row>
    <row r="69" spans="1:8" x14ac:dyDescent="0.2">
      <c r="A69" s="48"/>
      <c r="B69">
        <v>23</v>
      </c>
      <c r="C69">
        <v>6</v>
      </c>
      <c r="D69">
        <v>5</v>
      </c>
      <c r="E69">
        <v>1</v>
      </c>
      <c r="F69" s="51">
        <v>1</v>
      </c>
      <c r="G69" t="str">
        <f t="shared" si="2"/>
        <v>Bam Adebayo</v>
      </c>
      <c r="H69" t="str">
        <f t="shared" si="3"/>
        <v>Bam Adebayo</v>
      </c>
    </row>
    <row r="70" spans="1:8" x14ac:dyDescent="0.2">
      <c r="A70" s="48"/>
      <c r="B70">
        <v>28</v>
      </c>
      <c r="C70">
        <v>7</v>
      </c>
      <c r="D70">
        <v>3</v>
      </c>
      <c r="E70">
        <v>0</v>
      </c>
      <c r="F70" s="51">
        <v>1</v>
      </c>
      <c r="G70" t="str">
        <f t="shared" si="2"/>
        <v>Bam Adebayo</v>
      </c>
      <c r="H70" t="str">
        <f t="shared" si="3"/>
        <v>Bam Adebayo</v>
      </c>
    </row>
    <row r="71" spans="1:8" x14ac:dyDescent="0.2">
      <c r="A71" s="48"/>
      <c r="B71">
        <v>15</v>
      </c>
      <c r="C71">
        <v>5</v>
      </c>
      <c r="D71">
        <v>4</v>
      </c>
      <c r="E71">
        <v>0</v>
      </c>
      <c r="F71" s="51">
        <v>1</v>
      </c>
      <c r="G71" t="str">
        <f t="shared" si="2"/>
        <v>Bam Adebayo</v>
      </c>
      <c r="H71" t="str">
        <f t="shared" si="3"/>
        <v>Bam Adebayo</v>
      </c>
    </row>
    <row r="72" spans="1:8" x14ac:dyDescent="0.2">
      <c r="A72" s="48"/>
      <c r="B72">
        <v>21</v>
      </c>
      <c r="C72">
        <v>15</v>
      </c>
      <c r="D72">
        <v>2</v>
      </c>
      <c r="E72">
        <v>0</v>
      </c>
      <c r="F72" s="51">
        <v>1</v>
      </c>
      <c r="G72" t="str">
        <f t="shared" si="2"/>
        <v>Bam Adebayo</v>
      </c>
      <c r="H72" t="str">
        <f t="shared" si="3"/>
        <v>Bam Adebayo</v>
      </c>
    </row>
    <row r="73" spans="1:8" x14ac:dyDescent="0.2">
      <c r="A73" s="48"/>
      <c r="B73">
        <v>31</v>
      </c>
      <c r="C73">
        <v>10</v>
      </c>
      <c r="D73">
        <v>4</v>
      </c>
      <c r="E73">
        <v>0</v>
      </c>
      <c r="F73" s="51">
        <v>1</v>
      </c>
      <c r="G73" t="str">
        <f t="shared" si="2"/>
        <v>Bam Adebayo</v>
      </c>
      <c r="H73" t="str">
        <f t="shared" si="3"/>
        <v>Bam Adebayo</v>
      </c>
    </row>
    <row r="74" spans="1:8" x14ac:dyDescent="0.2">
      <c r="A74" s="48"/>
      <c r="B74">
        <v>12</v>
      </c>
      <c r="C74">
        <v>9</v>
      </c>
      <c r="D74">
        <v>4</v>
      </c>
      <c r="E74">
        <v>0</v>
      </c>
      <c r="F74" s="51">
        <v>1</v>
      </c>
      <c r="G74" t="str">
        <f t="shared" si="2"/>
        <v>Bam Adebayo</v>
      </c>
      <c r="H74" t="str">
        <f t="shared" si="3"/>
        <v>Bam Adebayo</v>
      </c>
    </row>
    <row r="75" spans="1:8" x14ac:dyDescent="0.2">
      <c r="A75" s="48"/>
      <c r="B75">
        <v>22</v>
      </c>
      <c r="C75">
        <v>17</v>
      </c>
      <c r="D75">
        <v>3</v>
      </c>
      <c r="E75">
        <v>0</v>
      </c>
      <c r="F75" s="51">
        <v>1</v>
      </c>
      <c r="G75" t="str">
        <f t="shared" si="2"/>
        <v>Bam Adebayo</v>
      </c>
      <c r="H75" t="str">
        <f t="shared" si="3"/>
        <v>Bam Adebayo</v>
      </c>
    </row>
    <row r="76" spans="1:8" x14ac:dyDescent="0.2">
      <c r="A76" s="48"/>
      <c r="B76">
        <v>15</v>
      </c>
      <c r="C76">
        <v>13</v>
      </c>
      <c r="D76">
        <v>3</v>
      </c>
      <c r="E76">
        <v>0</v>
      </c>
      <c r="F76" s="51">
        <v>1</v>
      </c>
      <c r="G76" t="str">
        <f t="shared" si="2"/>
        <v>Bam Adebayo</v>
      </c>
      <c r="H76" t="str">
        <f t="shared" si="3"/>
        <v>Bam Adebayo</v>
      </c>
    </row>
    <row r="77" spans="1:8" x14ac:dyDescent="0.2">
      <c r="A77" s="48"/>
      <c r="B77">
        <v>22</v>
      </c>
      <c r="C77">
        <v>13</v>
      </c>
      <c r="D77">
        <v>3</v>
      </c>
      <c r="E77">
        <v>0</v>
      </c>
      <c r="F77" s="51">
        <v>1</v>
      </c>
      <c r="G77" t="str">
        <f t="shared" si="2"/>
        <v>Bam Adebayo</v>
      </c>
      <c r="H77" t="str">
        <f t="shared" si="3"/>
        <v>Bam Adebayo</v>
      </c>
    </row>
    <row r="78" spans="1:8" x14ac:dyDescent="0.2">
      <c r="A78" s="48"/>
      <c r="B78">
        <v>27</v>
      </c>
      <c r="C78">
        <v>12</v>
      </c>
      <c r="D78">
        <v>6</v>
      </c>
      <c r="E78">
        <v>0</v>
      </c>
      <c r="F78" s="51">
        <v>1</v>
      </c>
      <c r="G78" t="str">
        <f t="shared" si="2"/>
        <v>Bam Adebayo</v>
      </c>
      <c r="H78" t="str">
        <f t="shared" si="3"/>
        <v>Bam Adebayo</v>
      </c>
    </row>
    <row r="79" spans="1:8" x14ac:dyDescent="0.2">
      <c r="A79" s="48"/>
      <c r="B79">
        <v>18</v>
      </c>
      <c r="C79">
        <v>7</v>
      </c>
      <c r="D79">
        <v>3</v>
      </c>
      <c r="E79">
        <v>0</v>
      </c>
      <c r="F79" s="51">
        <v>1</v>
      </c>
      <c r="G79" t="str">
        <f t="shared" si="2"/>
        <v>Bam Adebayo</v>
      </c>
      <c r="H79" t="str">
        <f t="shared" si="3"/>
        <v>Bam Adebayo</v>
      </c>
    </row>
    <row r="80" spans="1:8" x14ac:dyDescent="0.2">
      <c r="A80" s="48"/>
      <c r="B80">
        <v>23</v>
      </c>
      <c r="C80">
        <v>14</v>
      </c>
      <c r="D80">
        <v>0</v>
      </c>
      <c r="E80">
        <v>0</v>
      </c>
      <c r="F80" s="51">
        <v>1</v>
      </c>
      <c r="G80" t="str">
        <f t="shared" si="2"/>
        <v>Bam Adebayo</v>
      </c>
      <c r="H80" t="str">
        <f t="shared" si="3"/>
        <v>Bam Adebayo</v>
      </c>
    </row>
    <row r="81" spans="1:8" x14ac:dyDescent="0.2">
      <c r="A81" s="48"/>
      <c r="B81">
        <v>22</v>
      </c>
      <c r="C81">
        <v>7</v>
      </c>
      <c r="D81">
        <v>2</v>
      </c>
      <c r="E81">
        <v>0</v>
      </c>
      <c r="F81" s="51">
        <v>1</v>
      </c>
      <c r="G81" t="str">
        <f t="shared" si="2"/>
        <v>Bam Adebayo</v>
      </c>
      <c r="H81" t="str">
        <f t="shared" si="3"/>
        <v>Bam Adebayo</v>
      </c>
    </row>
    <row r="82" spans="1:8" x14ac:dyDescent="0.2">
      <c r="A82" s="48"/>
      <c r="B82">
        <v>32</v>
      </c>
      <c r="C82">
        <v>8</v>
      </c>
      <c r="D82">
        <v>5</v>
      </c>
      <c r="E82">
        <v>0</v>
      </c>
      <c r="F82" s="51">
        <v>1</v>
      </c>
      <c r="G82" t="str">
        <f t="shared" si="2"/>
        <v>Bam Adebayo</v>
      </c>
      <c r="H82" t="str">
        <f t="shared" si="3"/>
        <v>Bam Adebayo</v>
      </c>
    </row>
    <row r="83" spans="1:8" x14ac:dyDescent="0.2">
      <c r="A83" s="48"/>
      <c r="B83">
        <v>31</v>
      </c>
      <c r="C83">
        <v>13</v>
      </c>
      <c r="D83">
        <v>1</v>
      </c>
      <c r="E83">
        <v>0</v>
      </c>
      <c r="F83" s="51">
        <v>1</v>
      </c>
      <c r="G83" t="str">
        <f t="shared" si="2"/>
        <v>Bam Adebayo</v>
      </c>
      <c r="H83" t="str">
        <f t="shared" si="3"/>
        <v>Bam Adebayo</v>
      </c>
    </row>
    <row r="84" spans="1:8" x14ac:dyDescent="0.2">
      <c r="A84" s="48"/>
      <c r="B84">
        <v>30</v>
      </c>
      <c r="C84">
        <v>13</v>
      </c>
      <c r="D84">
        <v>3</v>
      </c>
      <c r="E84">
        <v>0</v>
      </c>
      <c r="F84" s="51">
        <v>1</v>
      </c>
      <c r="G84" t="str">
        <f t="shared" si="2"/>
        <v>Bam Adebayo</v>
      </c>
      <c r="H84" t="str">
        <f t="shared" si="3"/>
        <v>Bam Adebayo</v>
      </c>
    </row>
    <row r="85" spans="1:8" x14ac:dyDescent="0.2">
      <c r="A85" s="48" t="s">
        <v>1152</v>
      </c>
      <c r="B85">
        <v>0</v>
      </c>
      <c r="C85">
        <v>0</v>
      </c>
      <c r="D85">
        <v>0</v>
      </c>
      <c r="E85">
        <v>0</v>
      </c>
      <c r="F85" s="51">
        <v>1</v>
      </c>
      <c r="G85" t="str">
        <f t="shared" si="2"/>
        <v>Ochai Agbaji</v>
      </c>
      <c r="H85" t="str">
        <f t="shared" si="3"/>
        <v>Ochai Agbaji</v>
      </c>
    </row>
    <row r="86" spans="1:8" x14ac:dyDescent="0.2">
      <c r="A86" s="48"/>
      <c r="B86">
        <v>9</v>
      </c>
      <c r="C86">
        <v>1</v>
      </c>
      <c r="D86">
        <v>0</v>
      </c>
      <c r="E86">
        <v>0</v>
      </c>
      <c r="F86" s="51">
        <v>1</v>
      </c>
      <c r="G86" t="str">
        <f t="shared" si="2"/>
        <v>Ochai Agbaji</v>
      </c>
      <c r="H86" t="str">
        <f t="shared" si="3"/>
        <v>Ochai Agbaji</v>
      </c>
    </row>
    <row r="87" spans="1:8" x14ac:dyDescent="0.2">
      <c r="A87" s="48"/>
      <c r="B87">
        <v>7</v>
      </c>
      <c r="C87">
        <v>4</v>
      </c>
      <c r="D87">
        <v>1</v>
      </c>
      <c r="E87">
        <v>0</v>
      </c>
      <c r="F87" s="51">
        <v>1</v>
      </c>
      <c r="G87" t="str">
        <f t="shared" si="2"/>
        <v>Ochai Agbaji</v>
      </c>
      <c r="H87" t="str">
        <f t="shared" si="3"/>
        <v>Ochai Agbaji</v>
      </c>
    </row>
    <row r="88" spans="1:8" x14ac:dyDescent="0.2">
      <c r="A88" s="48"/>
      <c r="B88">
        <v>4</v>
      </c>
      <c r="C88">
        <v>3</v>
      </c>
      <c r="D88">
        <v>0</v>
      </c>
      <c r="E88">
        <v>0</v>
      </c>
      <c r="F88" s="51">
        <v>1</v>
      </c>
      <c r="G88" t="str">
        <f t="shared" si="2"/>
        <v>Ochai Agbaji</v>
      </c>
      <c r="H88" t="str">
        <f t="shared" si="3"/>
        <v>Ochai Agbaji</v>
      </c>
    </row>
    <row r="89" spans="1:8" x14ac:dyDescent="0.2">
      <c r="A89" s="48"/>
      <c r="B89">
        <v>0</v>
      </c>
      <c r="C89">
        <v>0</v>
      </c>
      <c r="D89">
        <v>0</v>
      </c>
      <c r="E89">
        <v>0</v>
      </c>
      <c r="F89" s="51">
        <v>1</v>
      </c>
      <c r="G89" t="str">
        <f t="shared" si="2"/>
        <v>Ochai Agbaji</v>
      </c>
      <c r="H89" t="str">
        <f t="shared" si="3"/>
        <v>Ochai Agbaji</v>
      </c>
    </row>
    <row r="90" spans="1:8" x14ac:dyDescent="0.2">
      <c r="A90" s="48"/>
      <c r="B90">
        <v>0</v>
      </c>
      <c r="C90">
        <v>2</v>
      </c>
      <c r="D90">
        <v>0</v>
      </c>
      <c r="E90">
        <v>0</v>
      </c>
      <c r="F90" s="51">
        <v>1</v>
      </c>
      <c r="G90" t="str">
        <f t="shared" si="2"/>
        <v>Ochai Agbaji</v>
      </c>
      <c r="H90" t="str">
        <f t="shared" si="3"/>
        <v>Ochai Agbaji</v>
      </c>
    </row>
    <row r="91" spans="1:8" x14ac:dyDescent="0.2">
      <c r="A91" s="48"/>
      <c r="B91">
        <v>0</v>
      </c>
      <c r="C91">
        <v>0</v>
      </c>
      <c r="D91">
        <v>0</v>
      </c>
      <c r="E91">
        <v>0</v>
      </c>
      <c r="F91" s="51">
        <v>1</v>
      </c>
      <c r="G91" t="str">
        <f t="shared" si="2"/>
        <v>Ochai Agbaji</v>
      </c>
      <c r="H91" t="str">
        <f t="shared" si="3"/>
        <v>Ochai Agbaji</v>
      </c>
    </row>
    <row r="92" spans="1:8" x14ac:dyDescent="0.2">
      <c r="A92" s="48"/>
      <c r="B92">
        <v>5</v>
      </c>
      <c r="C92">
        <v>0</v>
      </c>
      <c r="D92">
        <v>0</v>
      </c>
      <c r="E92">
        <v>1</v>
      </c>
      <c r="F92" s="51">
        <v>1</v>
      </c>
      <c r="G92" t="str">
        <f t="shared" si="2"/>
        <v>Ochai Agbaji</v>
      </c>
      <c r="H92" t="str">
        <f t="shared" si="3"/>
        <v>Ochai Agbaji</v>
      </c>
    </row>
    <row r="93" spans="1:8" x14ac:dyDescent="0.2">
      <c r="A93" s="48"/>
      <c r="B93">
        <v>0</v>
      </c>
      <c r="C93">
        <v>0</v>
      </c>
      <c r="D93">
        <v>0</v>
      </c>
      <c r="E93">
        <v>0</v>
      </c>
      <c r="F93" s="51">
        <v>1</v>
      </c>
      <c r="G93" t="str">
        <f t="shared" si="2"/>
        <v>Ochai Agbaji</v>
      </c>
      <c r="H93" t="str">
        <f t="shared" si="3"/>
        <v>Ochai Agbaji</v>
      </c>
    </row>
    <row r="94" spans="1:8" x14ac:dyDescent="0.2">
      <c r="A94" s="48"/>
      <c r="B94">
        <v>5</v>
      </c>
      <c r="C94">
        <v>3</v>
      </c>
      <c r="D94">
        <v>0</v>
      </c>
      <c r="E94">
        <v>1</v>
      </c>
      <c r="F94" s="51">
        <v>1</v>
      </c>
      <c r="G94" t="str">
        <f t="shared" si="2"/>
        <v>Ochai Agbaji</v>
      </c>
      <c r="H94" t="str">
        <f t="shared" si="3"/>
        <v>Ochai Agbaji</v>
      </c>
    </row>
    <row r="95" spans="1:8" x14ac:dyDescent="0.2">
      <c r="A95" s="48"/>
      <c r="B95">
        <v>6</v>
      </c>
      <c r="C95">
        <v>2</v>
      </c>
      <c r="D95">
        <v>0</v>
      </c>
      <c r="E95">
        <v>2</v>
      </c>
      <c r="F95" s="51">
        <v>1</v>
      </c>
      <c r="G95" t="str">
        <f t="shared" si="2"/>
        <v>Ochai Agbaji</v>
      </c>
      <c r="H95" t="str">
        <f t="shared" si="3"/>
        <v>Ochai Agbaji</v>
      </c>
    </row>
    <row r="96" spans="1:8" x14ac:dyDescent="0.2">
      <c r="A96" s="48"/>
      <c r="B96">
        <v>0</v>
      </c>
      <c r="C96">
        <v>0</v>
      </c>
      <c r="D96">
        <v>0</v>
      </c>
      <c r="E96">
        <v>0</v>
      </c>
      <c r="F96" s="51">
        <v>1</v>
      </c>
      <c r="G96" t="str">
        <f t="shared" si="2"/>
        <v>Ochai Agbaji</v>
      </c>
      <c r="H96" t="str">
        <f t="shared" si="3"/>
        <v>Ochai Agbaji</v>
      </c>
    </row>
    <row r="97" spans="1:8" x14ac:dyDescent="0.2">
      <c r="A97" s="48"/>
      <c r="B97">
        <v>4</v>
      </c>
      <c r="C97">
        <v>1</v>
      </c>
      <c r="D97">
        <v>1</v>
      </c>
      <c r="E97">
        <v>0</v>
      </c>
      <c r="F97" s="51">
        <v>1</v>
      </c>
      <c r="G97" t="str">
        <f t="shared" si="2"/>
        <v>Ochai Agbaji</v>
      </c>
      <c r="H97" t="str">
        <f t="shared" si="3"/>
        <v>Ochai Agbaji</v>
      </c>
    </row>
    <row r="98" spans="1:8" x14ac:dyDescent="0.2">
      <c r="A98" s="48"/>
      <c r="B98">
        <v>0</v>
      </c>
      <c r="C98">
        <v>0</v>
      </c>
      <c r="D98">
        <v>1</v>
      </c>
      <c r="E98">
        <v>0</v>
      </c>
      <c r="F98" s="51">
        <v>1</v>
      </c>
      <c r="G98" t="str">
        <f t="shared" si="2"/>
        <v>Ochai Agbaji</v>
      </c>
      <c r="H98" t="str">
        <f t="shared" si="3"/>
        <v>Ochai Agbaji</v>
      </c>
    </row>
    <row r="99" spans="1:8" x14ac:dyDescent="0.2">
      <c r="A99" s="48"/>
      <c r="B99">
        <v>3</v>
      </c>
      <c r="C99">
        <v>0</v>
      </c>
      <c r="D99">
        <v>0</v>
      </c>
      <c r="E99">
        <v>1</v>
      </c>
      <c r="F99" s="51">
        <v>1</v>
      </c>
      <c r="G99" t="str">
        <f t="shared" si="2"/>
        <v>Ochai Agbaji</v>
      </c>
      <c r="H99" t="str">
        <f t="shared" si="3"/>
        <v>Ochai Agbaji</v>
      </c>
    </row>
    <row r="100" spans="1:8" x14ac:dyDescent="0.2">
      <c r="A100" s="48"/>
      <c r="B100">
        <v>0</v>
      </c>
      <c r="C100">
        <v>1</v>
      </c>
      <c r="D100">
        <v>0</v>
      </c>
      <c r="E100">
        <v>0</v>
      </c>
      <c r="F100" s="51">
        <v>1</v>
      </c>
      <c r="G100" t="str">
        <f t="shared" si="2"/>
        <v>Ochai Agbaji</v>
      </c>
      <c r="H100" t="str">
        <f t="shared" si="3"/>
        <v>Ochai Agbaji</v>
      </c>
    </row>
    <row r="101" spans="1:8" x14ac:dyDescent="0.2">
      <c r="A101" s="48"/>
      <c r="B101">
        <v>0</v>
      </c>
      <c r="C101">
        <v>0</v>
      </c>
      <c r="D101">
        <v>0</v>
      </c>
      <c r="E101">
        <v>0</v>
      </c>
      <c r="F101" s="51">
        <v>1</v>
      </c>
      <c r="G101" t="str">
        <f t="shared" si="2"/>
        <v>Ochai Agbaji</v>
      </c>
      <c r="H101" t="str">
        <f t="shared" si="3"/>
        <v>Ochai Agbaji</v>
      </c>
    </row>
    <row r="102" spans="1:8" x14ac:dyDescent="0.2">
      <c r="A102" s="48" t="s">
        <v>1153</v>
      </c>
      <c r="B102">
        <v>18</v>
      </c>
      <c r="C102">
        <v>11</v>
      </c>
      <c r="D102">
        <v>1</v>
      </c>
      <c r="E102">
        <v>3</v>
      </c>
      <c r="F102" s="51">
        <v>1</v>
      </c>
      <c r="G102" t="str">
        <f t="shared" si="2"/>
        <v>Santi Aldama</v>
      </c>
      <c r="H102" t="str">
        <f t="shared" si="3"/>
        <v>Santi Aldama</v>
      </c>
    </row>
    <row r="103" spans="1:8" x14ac:dyDescent="0.2">
      <c r="A103" s="48"/>
      <c r="B103">
        <v>8</v>
      </c>
      <c r="C103">
        <v>9</v>
      </c>
      <c r="D103">
        <v>3</v>
      </c>
      <c r="E103">
        <v>0</v>
      </c>
      <c r="F103" s="51">
        <v>1</v>
      </c>
      <c r="G103" t="str">
        <f t="shared" si="2"/>
        <v>Santi Aldama</v>
      </c>
      <c r="H103" t="str">
        <f t="shared" si="3"/>
        <v>Santi Aldama</v>
      </c>
    </row>
    <row r="104" spans="1:8" x14ac:dyDescent="0.2">
      <c r="A104" s="48"/>
      <c r="B104">
        <v>8</v>
      </c>
      <c r="C104">
        <v>6</v>
      </c>
      <c r="D104">
        <v>0</v>
      </c>
      <c r="E104">
        <v>1</v>
      </c>
      <c r="F104" s="51">
        <v>1</v>
      </c>
      <c r="G104" t="str">
        <f t="shared" si="2"/>
        <v>Santi Aldama</v>
      </c>
      <c r="H104" t="str">
        <f t="shared" si="3"/>
        <v>Santi Aldama</v>
      </c>
    </row>
    <row r="105" spans="1:8" x14ac:dyDescent="0.2">
      <c r="A105" s="48"/>
      <c r="B105">
        <v>17</v>
      </c>
      <c r="C105">
        <v>4</v>
      </c>
      <c r="D105">
        <v>0</v>
      </c>
      <c r="E105">
        <v>2</v>
      </c>
      <c r="F105" s="51">
        <v>1</v>
      </c>
      <c r="G105" t="str">
        <f t="shared" si="2"/>
        <v>Santi Aldama</v>
      </c>
      <c r="H105" t="str">
        <f t="shared" si="3"/>
        <v>Santi Aldama</v>
      </c>
    </row>
    <row r="106" spans="1:8" x14ac:dyDescent="0.2">
      <c r="A106" s="48"/>
      <c r="B106">
        <v>4</v>
      </c>
      <c r="C106">
        <v>2</v>
      </c>
      <c r="D106">
        <v>1</v>
      </c>
      <c r="E106">
        <v>0</v>
      </c>
      <c r="F106" s="51">
        <v>1</v>
      </c>
      <c r="G106" t="str">
        <f t="shared" si="2"/>
        <v>Santi Aldama</v>
      </c>
      <c r="H106" t="str">
        <f t="shared" si="3"/>
        <v>Santi Aldama</v>
      </c>
    </row>
    <row r="107" spans="1:8" x14ac:dyDescent="0.2">
      <c r="A107" s="48"/>
      <c r="B107">
        <v>10</v>
      </c>
      <c r="C107">
        <v>3</v>
      </c>
      <c r="D107">
        <v>1</v>
      </c>
      <c r="E107">
        <v>0</v>
      </c>
      <c r="F107" s="51">
        <v>1</v>
      </c>
      <c r="G107" t="str">
        <f t="shared" si="2"/>
        <v>Santi Aldama</v>
      </c>
      <c r="H107" t="str">
        <f t="shared" si="3"/>
        <v>Santi Aldama</v>
      </c>
    </row>
    <row r="108" spans="1:8" x14ac:dyDescent="0.2">
      <c r="A108" s="48"/>
      <c r="B108">
        <v>3</v>
      </c>
      <c r="C108">
        <v>8</v>
      </c>
      <c r="D108">
        <v>1</v>
      </c>
      <c r="E108">
        <v>0</v>
      </c>
      <c r="F108" s="51">
        <v>1</v>
      </c>
      <c r="G108" t="str">
        <f t="shared" si="2"/>
        <v>Santi Aldama</v>
      </c>
      <c r="H108" t="str">
        <f t="shared" si="3"/>
        <v>Santi Aldama</v>
      </c>
    </row>
    <row r="109" spans="1:8" x14ac:dyDescent="0.2">
      <c r="A109" s="48"/>
      <c r="B109">
        <v>11</v>
      </c>
      <c r="C109">
        <v>7</v>
      </c>
      <c r="D109">
        <v>0</v>
      </c>
      <c r="E109">
        <v>2</v>
      </c>
      <c r="F109" s="51">
        <v>1</v>
      </c>
      <c r="G109" t="str">
        <f t="shared" si="2"/>
        <v>Santi Aldama</v>
      </c>
      <c r="H109" t="str">
        <f t="shared" si="3"/>
        <v>Santi Aldama</v>
      </c>
    </row>
    <row r="110" spans="1:8" x14ac:dyDescent="0.2">
      <c r="A110" s="48"/>
      <c r="B110">
        <v>12</v>
      </c>
      <c r="C110">
        <v>5</v>
      </c>
      <c r="D110">
        <v>1</v>
      </c>
      <c r="E110">
        <v>2</v>
      </c>
      <c r="F110" s="51">
        <v>1</v>
      </c>
      <c r="G110" t="str">
        <f t="shared" si="2"/>
        <v>Santi Aldama</v>
      </c>
      <c r="H110" t="str">
        <f t="shared" si="3"/>
        <v>Santi Aldama</v>
      </c>
    </row>
    <row r="111" spans="1:8" x14ac:dyDescent="0.2">
      <c r="A111" s="48"/>
      <c r="B111">
        <v>4</v>
      </c>
      <c r="C111">
        <v>10</v>
      </c>
      <c r="D111">
        <v>2</v>
      </c>
      <c r="E111">
        <v>0</v>
      </c>
      <c r="F111" s="51">
        <v>1</v>
      </c>
      <c r="G111" t="str">
        <f t="shared" si="2"/>
        <v>Santi Aldama</v>
      </c>
      <c r="H111" t="str">
        <f t="shared" si="3"/>
        <v>Santi Aldama</v>
      </c>
    </row>
    <row r="112" spans="1:8" x14ac:dyDescent="0.2">
      <c r="A112" s="48"/>
      <c r="B112">
        <v>8</v>
      </c>
      <c r="C112">
        <v>1</v>
      </c>
      <c r="D112">
        <v>0</v>
      </c>
      <c r="E112">
        <v>2</v>
      </c>
      <c r="F112" s="51">
        <v>1</v>
      </c>
      <c r="G112" t="str">
        <f t="shared" si="2"/>
        <v>Santi Aldama</v>
      </c>
      <c r="H112" t="str">
        <f t="shared" si="3"/>
        <v>Santi Aldama</v>
      </c>
    </row>
    <row r="113" spans="1:8" x14ac:dyDescent="0.2">
      <c r="A113" s="48"/>
      <c r="B113">
        <v>7</v>
      </c>
      <c r="C113">
        <v>7</v>
      </c>
      <c r="D113">
        <v>1</v>
      </c>
      <c r="E113">
        <v>1</v>
      </c>
      <c r="F113" s="51">
        <v>1</v>
      </c>
      <c r="G113" t="str">
        <f t="shared" si="2"/>
        <v>Santi Aldama</v>
      </c>
      <c r="H113" t="str">
        <f t="shared" si="3"/>
        <v>Santi Aldama</v>
      </c>
    </row>
    <row r="114" spans="1:8" x14ac:dyDescent="0.2">
      <c r="A114" s="48"/>
      <c r="B114">
        <v>12</v>
      </c>
      <c r="C114">
        <v>7</v>
      </c>
      <c r="D114">
        <v>0</v>
      </c>
      <c r="E114">
        <v>1</v>
      </c>
      <c r="F114" s="51">
        <v>1</v>
      </c>
      <c r="G114" t="str">
        <f t="shared" si="2"/>
        <v>Santi Aldama</v>
      </c>
      <c r="H114" t="str">
        <f t="shared" si="3"/>
        <v>Santi Aldama</v>
      </c>
    </row>
    <row r="115" spans="1:8" x14ac:dyDescent="0.2">
      <c r="A115" s="48"/>
      <c r="B115">
        <v>15</v>
      </c>
      <c r="C115">
        <v>7</v>
      </c>
      <c r="D115">
        <v>2</v>
      </c>
      <c r="E115">
        <v>3</v>
      </c>
      <c r="F115" s="51">
        <v>1</v>
      </c>
      <c r="G115" t="str">
        <f t="shared" si="2"/>
        <v>Santi Aldama</v>
      </c>
      <c r="H115" t="str">
        <f t="shared" si="3"/>
        <v>Santi Aldama</v>
      </c>
    </row>
    <row r="116" spans="1:8" x14ac:dyDescent="0.2">
      <c r="A116" s="48"/>
      <c r="B116">
        <v>8</v>
      </c>
      <c r="C116">
        <v>7</v>
      </c>
      <c r="D116">
        <v>1</v>
      </c>
      <c r="E116">
        <v>1</v>
      </c>
      <c r="F116" s="51">
        <v>1</v>
      </c>
      <c r="G116" t="str">
        <f t="shared" si="2"/>
        <v>Santi Aldama</v>
      </c>
      <c r="H116" t="str">
        <f t="shared" si="3"/>
        <v>Santi Aldama</v>
      </c>
    </row>
    <row r="117" spans="1:8" x14ac:dyDescent="0.2">
      <c r="A117" s="48"/>
      <c r="B117">
        <v>15</v>
      </c>
      <c r="C117">
        <v>7</v>
      </c>
      <c r="D117">
        <v>1</v>
      </c>
      <c r="E117">
        <v>3</v>
      </c>
      <c r="F117" s="51">
        <v>1</v>
      </c>
      <c r="G117" t="str">
        <f t="shared" si="2"/>
        <v>Santi Aldama</v>
      </c>
      <c r="H117" t="str">
        <f t="shared" si="3"/>
        <v>Santi Aldama</v>
      </c>
    </row>
    <row r="118" spans="1:8" x14ac:dyDescent="0.2">
      <c r="A118" s="48"/>
      <c r="B118">
        <v>8</v>
      </c>
      <c r="C118">
        <v>3</v>
      </c>
      <c r="D118">
        <v>1</v>
      </c>
      <c r="E118">
        <v>1</v>
      </c>
      <c r="F118" s="51">
        <v>1</v>
      </c>
      <c r="G118" t="str">
        <f t="shared" si="2"/>
        <v>Santi Aldama</v>
      </c>
      <c r="H118" t="str">
        <f t="shared" si="3"/>
        <v>Santi Aldama</v>
      </c>
    </row>
    <row r="119" spans="1:8" x14ac:dyDescent="0.2">
      <c r="A119" s="48"/>
      <c r="B119">
        <v>7</v>
      </c>
      <c r="C119">
        <v>2</v>
      </c>
      <c r="D119">
        <v>2</v>
      </c>
      <c r="E119">
        <v>1</v>
      </c>
      <c r="F119" s="51">
        <v>1</v>
      </c>
      <c r="G119" t="str">
        <f t="shared" si="2"/>
        <v>Santi Aldama</v>
      </c>
      <c r="H119" t="str">
        <f t="shared" si="3"/>
        <v>Santi Aldama</v>
      </c>
    </row>
    <row r="120" spans="1:8" x14ac:dyDescent="0.2">
      <c r="A120" s="48"/>
      <c r="B120">
        <v>7</v>
      </c>
      <c r="C120">
        <v>4</v>
      </c>
      <c r="D120">
        <v>1</v>
      </c>
      <c r="E120">
        <v>1</v>
      </c>
      <c r="F120" s="51">
        <v>1</v>
      </c>
      <c r="G120" t="str">
        <f t="shared" si="2"/>
        <v>Santi Aldama</v>
      </c>
      <c r="H120" t="str">
        <f t="shared" si="3"/>
        <v>Santi Aldama</v>
      </c>
    </row>
    <row r="121" spans="1:8" x14ac:dyDescent="0.2">
      <c r="A121" s="48"/>
      <c r="B121">
        <v>4</v>
      </c>
      <c r="C121">
        <v>3</v>
      </c>
      <c r="D121">
        <v>2</v>
      </c>
      <c r="E121">
        <v>0</v>
      </c>
      <c r="F121" s="51">
        <v>1</v>
      </c>
      <c r="G121" t="str">
        <f t="shared" si="2"/>
        <v>Santi Aldama</v>
      </c>
      <c r="H121" t="str">
        <f t="shared" si="3"/>
        <v>Santi Aldama</v>
      </c>
    </row>
    <row r="122" spans="1:8" x14ac:dyDescent="0.2">
      <c r="A122" s="48"/>
      <c r="B122">
        <v>13</v>
      </c>
      <c r="C122">
        <v>5</v>
      </c>
      <c r="D122">
        <v>3</v>
      </c>
      <c r="E122">
        <v>2</v>
      </c>
      <c r="F122" s="51">
        <v>1</v>
      </c>
      <c r="G122" t="str">
        <f t="shared" si="2"/>
        <v>Santi Aldama</v>
      </c>
      <c r="H122" t="str">
        <f t="shared" si="3"/>
        <v>Santi Aldama</v>
      </c>
    </row>
    <row r="123" spans="1:8" x14ac:dyDescent="0.2">
      <c r="A123" s="48"/>
      <c r="B123">
        <v>5</v>
      </c>
      <c r="C123">
        <v>7</v>
      </c>
      <c r="D123">
        <v>5</v>
      </c>
      <c r="E123">
        <v>1</v>
      </c>
      <c r="F123" s="51">
        <v>1</v>
      </c>
      <c r="G123" t="str">
        <f t="shared" si="2"/>
        <v>Santi Aldama</v>
      </c>
      <c r="H123" t="str">
        <f t="shared" si="3"/>
        <v>Santi Aldama</v>
      </c>
    </row>
    <row r="124" spans="1:8" x14ac:dyDescent="0.2">
      <c r="A124" s="48"/>
      <c r="B124">
        <v>18</v>
      </c>
      <c r="C124">
        <v>10</v>
      </c>
      <c r="D124">
        <v>2</v>
      </c>
      <c r="E124">
        <v>2</v>
      </c>
      <c r="F124" s="51">
        <v>1</v>
      </c>
      <c r="G124" t="str">
        <f t="shared" si="2"/>
        <v>Santi Aldama</v>
      </c>
      <c r="H124" t="str">
        <f t="shared" si="3"/>
        <v>Santi Aldama</v>
      </c>
    </row>
    <row r="125" spans="1:8" x14ac:dyDescent="0.2">
      <c r="A125" s="48"/>
      <c r="B125">
        <v>14</v>
      </c>
      <c r="C125">
        <v>5</v>
      </c>
      <c r="D125">
        <v>3</v>
      </c>
      <c r="E125">
        <v>2</v>
      </c>
      <c r="F125" s="51">
        <v>1</v>
      </c>
      <c r="G125" t="str">
        <f t="shared" si="2"/>
        <v>Santi Aldama</v>
      </c>
      <c r="H125" t="str">
        <f t="shared" si="3"/>
        <v>Santi Aldama</v>
      </c>
    </row>
    <row r="126" spans="1:8" x14ac:dyDescent="0.2">
      <c r="A126" s="48"/>
      <c r="B126">
        <v>9</v>
      </c>
      <c r="C126">
        <v>5</v>
      </c>
      <c r="D126">
        <v>0</v>
      </c>
      <c r="E126">
        <v>2</v>
      </c>
      <c r="F126" s="51">
        <v>1</v>
      </c>
      <c r="G126" t="str">
        <f t="shared" si="2"/>
        <v>Santi Aldama</v>
      </c>
      <c r="H126" t="str">
        <f t="shared" si="3"/>
        <v>Santi Aldama</v>
      </c>
    </row>
    <row r="127" spans="1:8" x14ac:dyDescent="0.2">
      <c r="A127" s="48"/>
      <c r="B127">
        <v>16</v>
      </c>
      <c r="C127">
        <v>5</v>
      </c>
      <c r="D127">
        <v>2</v>
      </c>
      <c r="E127">
        <v>2</v>
      </c>
      <c r="F127" s="51">
        <v>1</v>
      </c>
      <c r="G127" t="str">
        <f t="shared" si="2"/>
        <v>Santi Aldama</v>
      </c>
      <c r="H127" t="str">
        <f t="shared" si="3"/>
        <v>Santi Aldama</v>
      </c>
    </row>
    <row r="128" spans="1:8" x14ac:dyDescent="0.2">
      <c r="A128" s="48"/>
      <c r="B128">
        <v>14</v>
      </c>
      <c r="C128">
        <v>3</v>
      </c>
      <c r="D128">
        <v>1</v>
      </c>
      <c r="E128">
        <v>2</v>
      </c>
      <c r="F128" s="51">
        <v>1</v>
      </c>
      <c r="G128" t="str">
        <f t="shared" si="2"/>
        <v>Santi Aldama</v>
      </c>
      <c r="H128" t="str">
        <f t="shared" si="3"/>
        <v>Santi Aldama</v>
      </c>
    </row>
    <row r="129" spans="1:8" x14ac:dyDescent="0.2">
      <c r="A129" s="48"/>
      <c r="B129">
        <v>7</v>
      </c>
      <c r="C129">
        <v>5</v>
      </c>
      <c r="D129">
        <v>1</v>
      </c>
      <c r="E129">
        <v>0</v>
      </c>
      <c r="F129" s="51">
        <v>1</v>
      </c>
      <c r="G129" t="str">
        <f t="shared" si="2"/>
        <v>Santi Aldama</v>
      </c>
      <c r="H129" t="str">
        <f t="shared" si="3"/>
        <v>Santi Aldama</v>
      </c>
    </row>
    <row r="130" spans="1:8" x14ac:dyDescent="0.2">
      <c r="A130" s="48"/>
      <c r="B130">
        <v>6</v>
      </c>
      <c r="C130">
        <v>3</v>
      </c>
      <c r="D130">
        <v>1</v>
      </c>
      <c r="E130">
        <v>0</v>
      </c>
      <c r="F130" s="51">
        <v>1</v>
      </c>
      <c r="G130" t="str">
        <f t="shared" ref="G130:G193" si="4">IF(B130="","",IF(A130="",G129,SUBSTITUTE(A130," 2022-23 Game Log","")))</f>
        <v>Santi Aldama</v>
      </c>
      <c r="H130" t="str">
        <f t="shared" ref="H130:H193" si="5">IF(G130="Luka Dončić","Luka Doncic",IF(G130="Wendell Carter Jr.","Wendell Carter",IF(G130="Vlatko Čančar","Vlatko Cancar",IF(G130="Troy Brown Jr.","Troy Brown",IF(G130="Bojan Bogdanović","Bojan Bogdanovic",IF(G130="Nic Claxton","Nicolas Claxton",IF(G130="Kristaps Porziņģis","Kristaps Porzingis",IF(G130="Kelly Oubre Jr.","Kelly Oubre Jr",IF(G130="P.J. Washington","P.J Washington",IF(G130="P.J. Tucker","P.J Tucker",IF(G130="Jabari Smith Jr.","Jabari Smith",IF(G130="Alperen Şengün","Alperen Sengun",IF(G130="Nikola Vučević","Nikola Vucevic",IF(G130="Jusuf Nurkić","Jusuf Nurkic",IF(G130="Nikola Jokić","Nikola Jokic",G130)))))))))))))))</f>
        <v>Santi Aldama</v>
      </c>
    </row>
    <row r="131" spans="1:8" x14ac:dyDescent="0.2">
      <c r="A131" s="48"/>
      <c r="B131">
        <v>10</v>
      </c>
      <c r="C131">
        <v>4</v>
      </c>
      <c r="D131">
        <v>1</v>
      </c>
      <c r="E131">
        <v>2</v>
      </c>
      <c r="F131" s="51">
        <v>1</v>
      </c>
      <c r="G131" t="str">
        <f t="shared" si="4"/>
        <v>Santi Aldama</v>
      </c>
      <c r="H131" t="str">
        <f t="shared" si="5"/>
        <v>Santi Aldama</v>
      </c>
    </row>
    <row r="132" spans="1:8" x14ac:dyDescent="0.2">
      <c r="A132" s="48"/>
      <c r="B132">
        <v>9</v>
      </c>
      <c r="C132">
        <v>2</v>
      </c>
      <c r="D132">
        <v>2</v>
      </c>
      <c r="E132">
        <v>3</v>
      </c>
      <c r="F132" s="51">
        <v>1</v>
      </c>
      <c r="G132" t="str">
        <f t="shared" si="4"/>
        <v>Santi Aldama</v>
      </c>
      <c r="H132" t="str">
        <f t="shared" si="5"/>
        <v>Santi Aldama</v>
      </c>
    </row>
    <row r="133" spans="1:8" x14ac:dyDescent="0.2">
      <c r="A133" s="48"/>
      <c r="B133">
        <v>3</v>
      </c>
      <c r="C133">
        <v>0</v>
      </c>
      <c r="D133">
        <v>0</v>
      </c>
      <c r="E133">
        <v>1</v>
      </c>
      <c r="F133" s="51">
        <v>1</v>
      </c>
      <c r="G133" t="str">
        <f t="shared" si="4"/>
        <v>Santi Aldama</v>
      </c>
      <c r="H133" t="str">
        <f t="shared" si="5"/>
        <v>Santi Aldama</v>
      </c>
    </row>
    <row r="134" spans="1:8" x14ac:dyDescent="0.2">
      <c r="A134" s="48"/>
      <c r="B134">
        <v>6</v>
      </c>
      <c r="C134">
        <v>5</v>
      </c>
      <c r="D134">
        <v>1</v>
      </c>
      <c r="E134">
        <v>1</v>
      </c>
      <c r="F134" s="51">
        <v>1</v>
      </c>
      <c r="G134" t="str">
        <f t="shared" si="4"/>
        <v>Santi Aldama</v>
      </c>
      <c r="H134" t="str">
        <f t="shared" si="5"/>
        <v>Santi Aldama</v>
      </c>
    </row>
    <row r="135" spans="1:8" x14ac:dyDescent="0.2">
      <c r="A135" s="48"/>
      <c r="B135">
        <v>8</v>
      </c>
      <c r="C135">
        <v>3</v>
      </c>
      <c r="D135">
        <v>2</v>
      </c>
      <c r="E135">
        <v>0</v>
      </c>
      <c r="F135" s="51">
        <v>1</v>
      </c>
      <c r="G135" t="str">
        <f t="shared" si="4"/>
        <v>Santi Aldama</v>
      </c>
      <c r="H135" t="str">
        <f t="shared" si="5"/>
        <v>Santi Aldama</v>
      </c>
    </row>
    <row r="136" spans="1:8" x14ac:dyDescent="0.2">
      <c r="A136" s="48" t="s">
        <v>1154</v>
      </c>
      <c r="B136">
        <v>2</v>
      </c>
      <c r="C136">
        <v>0</v>
      </c>
      <c r="D136">
        <v>1</v>
      </c>
      <c r="E136">
        <v>0</v>
      </c>
      <c r="F136" s="51">
        <v>1</v>
      </c>
      <c r="G136" t="str">
        <f t="shared" si="4"/>
        <v>Nickeil Alexander-Walker</v>
      </c>
      <c r="H136" t="str">
        <f t="shared" si="5"/>
        <v>Nickeil Alexander-Walker</v>
      </c>
    </row>
    <row r="137" spans="1:8" x14ac:dyDescent="0.2">
      <c r="A137" s="48"/>
      <c r="B137">
        <v>0</v>
      </c>
      <c r="C137">
        <v>0</v>
      </c>
      <c r="D137">
        <v>1</v>
      </c>
      <c r="E137">
        <v>0</v>
      </c>
      <c r="F137" s="51">
        <v>1</v>
      </c>
      <c r="G137" t="str">
        <f t="shared" si="4"/>
        <v>Nickeil Alexander-Walker</v>
      </c>
      <c r="H137" t="str">
        <f t="shared" si="5"/>
        <v>Nickeil Alexander-Walker</v>
      </c>
    </row>
    <row r="138" spans="1:8" x14ac:dyDescent="0.2">
      <c r="A138" s="48"/>
      <c r="B138">
        <v>7</v>
      </c>
      <c r="C138">
        <v>0</v>
      </c>
      <c r="D138">
        <v>4</v>
      </c>
      <c r="E138">
        <v>1</v>
      </c>
      <c r="F138" s="51">
        <v>1</v>
      </c>
      <c r="G138" t="str">
        <f t="shared" si="4"/>
        <v>Nickeil Alexander-Walker</v>
      </c>
      <c r="H138" t="str">
        <f t="shared" si="5"/>
        <v>Nickeil Alexander-Walker</v>
      </c>
    </row>
    <row r="139" spans="1:8" x14ac:dyDescent="0.2">
      <c r="A139" s="48"/>
      <c r="B139">
        <v>11</v>
      </c>
      <c r="C139">
        <v>2</v>
      </c>
      <c r="D139">
        <v>3</v>
      </c>
      <c r="E139">
        <v>2</v>
      </c>
      <c r="F139" s="51">
        <v>1</v>
      </c>
      <c r="G139" t="str">
        <f t="shared" si="4"/>
        <v>Nickeil Alexander-Walker</v>
      </c>
      <c r="H139" t="str">
        <f t="shared" si="5"/>
        <v>Nickeil Alexander-Walker</v>
      </c>
    </row>
    <row r="140" spans="1:8" x14ac:dyDescent="0.2">
      <c r="A140" s="48"/>
      <c r="B140">
        <v>0</v>
      </c>
      <c r="C140">
        <v>1</v>
      </c>
      <c r="D140">
        <v>0</v>
      </c>
      <c r="E140">
        <v>0</v>
      </c>
      <c r="F140" s="51">
        <v>1</v>
      </c>
      <c r="G140" t="str">
        <f t="shared" si="4"/>
        <v>Nickeil Alexander-Walker</v>
      </c>
      <c r="H140" t="str">
        <f t="shared" si="5"/>
        <v>Nickeil Alexander-Walker</v>
      </c>
    </row>
    <row r="141" spans="1:8" x14ac:dyDescent="0.2">
      <c r="A141" s="48"/>
      <c r="B141">
        <v>6</v>
      </c>
      <c r="C141">
        <v>1</v>
      </c>
      <c r="D141">
        <v>0</v>
      </c>
      <c r="E141">
        <v>1</v>
      </c>
      <c r="F141" s="51">
        <v>1</v>
      </c>
      <c r="G141" t="str">
        <f t="shared" si="4"/>
        <v>Nickeil Alexander-Walker</v>
      </c>
      <c r="H141" t="str">
        <f t="shared" si="5"/>
        <v>Nickeil Alexander-Walker</v>
      </c>
    </row>
    <row r="142" spans="1:8" x14ac:dyDescent="0.2">
      <c r="A142" s="48"/>
      <c r="B142">
        <v>0</v>
      </c>
      <c r="C142">
        <v>2</v>
      </c>
      <c r="D142">
        <v>0</v>
      </c>
      <c r="E142">
        <v>0</v>
      </c>
      <c r="F142" s="51">
        <v>1</v>
      </c>
      <c r="G142" t="str">
        <f t="shared" si="4"/>
        <v>Nickeil Alexander-Walker</v>
      </c>
      <c r="H142" t="str">
        <f t="shared" si="5"/>
        <v>Nickeil Alexander-Walker</v>
      </c>
    </row>
    <row r="143" spans="1:8" x14ac:dyDescent="0.2">
      <c r="A143" s="48"/>
      <c r="B143">
        <v>0</v>
      </c>
      <c r="C143">
        <v>0</v>
      </c>
      <c r="D143">
        <v>1</v>
      </c>
      <c r="E143">
        <v>0</v>
      </c>
      <c r="F143" s="51">
        <v>1</v>
      </c>
      <c r="G143" t="str">
        <f t="shared" si="4"/>
        <v>Nickeil Alexander-Walker</v>
      </c>
      <c r="H143" t="str">
        <f t="shared" si="5"/>
        <v>Nickeil Alexander-Walker</v>
      </c>
    </row>
    <row r="144" spans="1:8" x14ac:dyDescent="0.2">
      <c r="A144" s="48"/>
      <c r="B144">
        <v>0</v>
      </c>
      <c r="C144">
        <v>0</v>
      </c>
      <c r="D144">
        <v>0</v>
      </c>
      <c r="E144">
        <v>0</v>
      </c>
      <c r="F144" s="51">
        <v>1</v>
      </c>
      <c r="G144" t="str">
        <f t="shared" si="4"/>
        <v>Nickeil Alexander-Walker</v>
      </c>
      <c r="H144" t="str">
        <f t="shared" si="5"/>
        <v>Nickeil Alexander-Walker</v>
      </c>
    </row>
    <row r="145" spans="1:8" x14ac:dyDescent="0.2">
      <c r="A145" s="48"/>
      <c r="B145">
        <v>2</v>
      </c>
      <c r="C145">
        <v>1</v>
      </c>
      <c r="D145">
        <v>1</v>
      </c>
      <c r="E145">
        <v>0</v>
      </c>
      <c r="F145" s="51">
        <v>1</v>
      </c>
      <c r="G145" t="str">
        <f t="shared" si="4"/>
        <v>Nickeil Alexander-Walker</v>
      </c>
      <c r="H145" t="str">
        <f t="shared" si="5"/>
        <v>Nickeil Alexander-Walker</v>
      </c>
    </row>
    <row r="146" spans="1:8" x14ac:dyDescent="0.2">
      <c r="A146" s="48"/>
      <c r="B146">
        <v>8</v>
      </c>
      <c r="C146">
        <v>5</v>
      </c>
      <c r="D146">
        <v>6</v>
      </c>
      <c r="E146">
        <v>0</v>
      </c>
      <c r="F146" s="51">
        <v>1</v>
      </c>
      <c r="G146" t="str">
        <f t="shared" si="4"/>
        <v>Nickeil Alexander-Walker</v>
      </c>
      <c r="H146" t="str">
        <f t="shared" si="5"/>
        <v>Nickeil Alexander-Walker</v>
      </c>
    </row>
    <row r="147" spans="1:8" x14ac:dyDescent="0.2">
      <c r="A147" s="48"/>
      <c r="B147">
        <v>12</v>
      </c>
      <c r="C147">
        <v>0</v>
      </c>
      <c r="D147">
        <v>0</v>
      </c>
      <c r="E147">
        <v>4</v>
      </c>
      <c r="F147" s="51">
        <v>1</v>
      </c>
      <c r="G147" t="str">
        <f t="shared" si="4"/>
        <v>Nickeil Alexander-Walker</v>
      </c>
      <c r="H147" t="str">
        <f t="shared" si="5"/>
        <v>Nickeil Alexander-Walker</v>
      </c>
    </row>
    <row r="148" spans="1:8" x14ac:dyDescent="0.2">
      <c r="A148" s="48"/>
      <c r="B148">
        <v>2</v>
      </c>
      <c r="C148">
        <v>1</v>
      </c>
      <c r="D148">
        <v>3</v>
      </c>
      <c r="E148">
        <v>0</v>
      </c>
      <c r="F148" s="51">
        <v>1</v>
      </c>
      <c r="G148" t="str">
        <f t="shared" si="4"/>
        <v>Nickeil Alexander-Walker</v>
      </c>
      <c r="H148" t="str">
        <f t="shared" si="5"/>
        <v>Nickeil Alexander-Walker</v>
      </c>
    </row>
    <row r="149" spans="1:8" x14ac:dyDescent="0.2">
      <c r="A149" s="48"/>
      <c r="B149">
        <v>11</v>
      </c>
      <c r="C149">
        <v>1</v>
      </c>
      <c r="D149">
        <v>0</v>
      </c>
      <c r="E149">
        <v>1</v>
      </c>
      <c r="F149" s="51">
        <v>1</v>
      </c>
      <c r="G149" t="str">
        <f t="shared" si="4"/>
        <v>Nickeil Alexander-Walker</v>
      </c>
      <c r="H149" t="str">
        <f t="shared" si="5"/>
        <v>Nickeil Alexander-Walker</v>
      </c>
    </row>
    <row r="150" spans="1:8" x14ac:dyDescent="0.2">
      <c r="A150" s="48"/>
      <c r="B150">
        <v>0</v>
      </c>
      <c r="C150">
        <v>0</v>
      </c>
      <c r="D150">
        <v>2</v>
      </c>
      <c r="E150">
        <v>0</v>
      </c>
      <c r="F150" s="51">
        <v>1</v>
      </c>
      <c r="G150" t="str">
        <f t="shared" si="4"/>
        <v>Nickeil Alexander-Walker</v>
      </c>
      <c r="H150" t="str">
        <f t="shared" si="5"/>
        <v>Nickeil Alexander-Walker</v>
      </c>
    </row>
    <row r="151" spans="1:8" x14ac:dyDescent="0.2">
      <c r="A151" s="48"/>
      <c r="B151">
        <v>11</v>
      </c>
      <c r="C151">
        <v>7</v>
      </c>
      <c r="D151">
        <v>4</v>
      </c>
      <c r="E151">
        <v>3</v>
      </c>
      <c r="F151" s="51">
        <v>1</v>
      </c>
      <c r="G151" t="str">
        <f t="shared" si="4"/>
        <v>Nickeil Alexander-Walker</v>
      </c>
      <c r="H151" t="str">
        <f t="shared" si="5"/>
        <v>Nickeil Alexander-Walker</v>
      </c>
    </row>
    <row r="152" spans="1:8" x14ac:dyDescent="0.2">
      <c r="A152" s="48"/>
      <c r="B152">
        <v>11</v>
      </c>
      <c r="C152">
        <v>4</v>
      </c>
      <c r="D152">
        <v>4</v>
      </c>
      <c r="E152">
        <v>2</v>
      </c>
      <c r="F152" s="51">
        <v>1</v>
      </c>
      <c r="G152" t="str">
        <f t="shared" si="4"/>
        <v>Nickeil Alexander-Walker</v>
      </c>
      <c r="H152" t="str">
        <f t="shared" si="5"/>
        <v>Nickeil Alexander-Walker</v>
      </c>
    </row>
    <row r="153" spans="1:8" x14ac:dyDescent="0.2">
      <c r="A153" s="48"/>
      <c r="B153">
        <v>27</v>
      </c>
      <c r="C153">
        <v>3</v>
      </c>
      <c r="D153">
        <v>2</v>
      </c>
      <c r="E153">
        <v>5</v>
      </c>
      <c r="F153" s="51">
        <v>1</v>
      </c>
      <c r="G153" t="str">
        <f t="shared" si="4"/>
        <v>Nickeil Alexander-Walker</v>
      </c>
      <c r="H153" t="str">
        <f t="shared" si="5"/>
        <v>Nickeil Alexander-Walker</v>
      </c>
    </row>
    <row r="154" spans="1:8" x14ac:dyDescent="0.2">
      <c r="A154" s="48"/>
      <c r="B154">
        <v>19</v>
      </c>
      <c r="C154">
        <v>3</v>
      </c>
      <c r="D154">
        <v>6</v>
      </c>
      <c r="E154">
        <v>4</v>
      </c>
      <c r="F154" s="51">
        <v>1</v>
      </c>
      <c r="G154" t="str">
        <f t="shared" si="4"/>
        <v>Nickeil Alexander-Walker</v>
      </c>
      <c r="H154" t="str">
        <f t="shared" si="5"/>
        <v>Nickeil Alexander-Walker</v>
      </c>
    </row>
    <row r="155" spans="1:8" x14ac:dyDescent="0.2">
      <c r="A155" s="48"/>
      <c r="B155">
        <v>7</v>
      </c>
      <c r="C155">
        <v>1</v>
      </c>
      <c r="D155">
        <v>3</v>
      </c>
      <c r="E155">
        <v>1</v>
      </c>
      <c r="F155" s="51">
        <v>1</v>
      </c>
      <c r="G155" t="str">
        <f t="shared" si="4"/>
        <v>Nickeil Alexander-Walker</v>
      </c>
      <c r="H155" t="str">
        <f t="shared" si="5"/>
        <v>Nickeil Alexander-Walker</v>
      </c>
    </row>
    <row r="156" spans="1:8" x14ac:dyDescent="0.2">
      <c r="A156" s="48"/>
      <c r="B156">
        <v>14</v>
      </c>
      <c r="C156">
        <v>1</v>
      </c>
      <c r="D156">
        <v>5</v>
      </c>
      <c r="E156">
        <v>2</v>
      </c>
      <c r="F156" s="51">
        <v>1</v>
      </c>
      <c r="G156" t="str">
        <f t="shared" si="4"/>
        <v>Nickeil Alexander-Walker</v>
      </c>
      <c r="H156" t="str">
        <f t="shared" si="5"/>
        <v>Nickeil Alexander-Walker</v>
      </c>
    </row>
    <row r="157" spans="1:8" x14ac:dyDescent="0.2">
      <c r="A157" s="48"/>
      <c r="B157">
        <v>4</v>
      </c>
      <c r="C157">
        <v>2</v>
      </c>
      <c r="D157">
        <v>3</v>
      </c>
      <c r="E157">
        <v>0</v>
      </c>
      <c r="F157" s="51">
        <v>1</v>
      </c>
      <c r="G157" t="str">
        <f t="shared" si="4"/>
        <v>Nickeil Alexander-Walker</v>
      </c>
      <c r="H157" t="str">
        <f t="shared" si="5"/>
        <v>Nickeil Alexander-Walker</v>
      </c>
    </row>
    <row r="158" spans="1:8" x14ac:dyDescent="0.2">
      <c r="A158" s="48"/>
      <c r="B158">
        <v>2</v>
      </c>
      <c r="C158">
        <v>0</v>
      </c>
      <c r="D158">
        <v>3</v>
      </c>
      <c r="E158">
        <v>0</v>
      </c>
      <c r="F158" s="51">
        <v>1</v>
      </c>
      <c r="G158" t="str">
        <f t="shared" si="4"/>
        <v>Nickeil Alexander-Walker</v>
      </c>
      <c r="H158" t="str">
        <f t="shared" si="5"/>
        <v>Nickeil Alexander-Walker</v>
      </c>
    </row>
    <row r="159" spans="1:8" x14ac:dyDescent="0.2">
      <c r="A159" s="48"/>
      <c r="B159">
        <v>8</v>
      </c>
      <c r="C159">
        <v>3</v>
      </c>
      <c r="D159">
        <v>4</v>
      </c>
      <c r="E159">
        <v>2</v>
      </c>
      <c r="F159" s="51">
        <v>1</v>
      </c>
      <c r="G159" t="str">
        <f t="shared" si="4"/>
        <v>Nickeil Alexander-Walker</v>
      </c>
      <c r="H159" t="str">
        <f t="shared" si="5"/>
        <v>Nickeil Alexander-Walker</v>
      </c>
    </row>
    <row r="160" spans="1:8" x14ac:dyDescent="0.2">
      <c r="A160" s="48"/>
      <c r="B160">
        <v>8</v>
      </c>
      <c r="C160">
        <v>1</v>
      </c>
      <c r="D160">
        <v>0</v>
      </c>
      <c r="E160">
        <v>0</v>
      </c>
      <c r="F160" s="51">
        <v>1</v>
      </c>
      <c r="G160" t="str">
        <f t="shared" si="4"/>
        <v>Nickeil Alexander-Walker</v>
      </c>
      <c r="H160" t="str">
        <f t="shared" si="5"/>
        <v>Nickeil Alexander-Walker</v>
      </c>
    </row>
    <row r="161" spans="1:8" x14ac:dyDescent="0.2">
      <c r="A161" s="48"/>
      <c r="B161">
        <v>6</v>
      </c>
      <c r="C161">
        <v>2</v>
      </c>
      <c r="D161">
        <v>3</v>
      </c>
      <c r="E161">
        <v>1</v>
      </c>
      <c r="F161" s="51">
        <v>1</v>
      </c>
      <c r="G161" t="str">
        <f t="shared" si="4"/>
        <v>Nickeil Alexander-Walker</v>
      </c>
      <c r="H161" t="str">
        <f t="shared" si="5"/>
        <v>Nickeil Alexander-Walker</v>
      </c>
    </row>
    <row r="162" spans="1:8" x14ac:dyDescent="0.2">
      <c r="A162" s="48"/>
      <c r="B162">
        <v>4</v>
      </c>
      <c r="C162">
        <v>1</v>
      </c>
      <c r="D162">
        <v>1</v>
      </c>
      <c r="E162">
        <v>1</v>
      </c>
      <c r="F162" s="51">
        <v>1</v>
      </c>
      <c r="G162" t="str">
        <f t="shared" si="4"/>
        <v>Nickeil Alexander-Walker</v>
      </c>
      <c r="H162" t="str">
        <f t="shared" si="5"/>
        <v>Nickeil Alexander-Walker</v>
      </c>
    </row>
    <row r="163" spans="1:8" x14ac:dyDescent="0.2">
      <c r="A163" s="48" t="s">
        <v>1155</v>
      </c>
      <c r="B163">
        <v>12</v>
      </c>
      <c r="C163">
        <v>3</v>
      </c>
      <c r="D163">
        <v>4</v>
      </c>
      <c r="E163">
        <v>2</v>
      </c>
      <c r="F163" s="51">
        <v>1</v>
      </c>
      <c r="G163" t="str">
        <f t="shared" si="4"/>
        <v>Grayson Allen</v>
      </c>
      <c r="H163" t="str">
        <f t="shared" si="5"/>
        <v>Grayson Allen</v>
      </c>
    </row>
    <row r="164" spans="1:8" x14ac:dyDescent="0.2">
      <c r="A164" s="48"/>
      <c r="B164">
        <v>11</v>
      </c>
      <c r="C164">
        <v>5</v>
      </c>
      <c r="D164">
        <v>2</v>
      </c>
      <c r="E164">
        <v>2</v>
      </c>
      <c r="F164" s="51">
        <v>1</v>
      </c>
      <c r="G164" t="str">
        <f t="shared" si="4"/>
        <v>Grayson Allen</v>
      </c>
      <c r="H164" t="str">
        <f t="shared" si="5"/>
        <v>Grayson Allen</v>
      </c>
    </row>
    <row r="165" spans="1:8" x14ac:dyDescent="0.2">
      <c r="A165" s="48"/>
      <c r="B165">
        <v>5</v>
      </c>
      <c r="C165">
        <v>5</v>
      </c>
      <c r="D165">
        <v>4</v>
      </c>
      <c r="E165">
        <v>1</v>
      </c>
      <c r="F165" s="51">
        <v>1</v>
      </c>
      <c r="G165" t="str">
        <f t="shared" si="4"/>
        <v>Grayson Allen</v>
      </c>
      <c r="H165" t="str">
        <f t="shared" si="5"/>
        <v>Grayson Allen</v>
      </c>
    </row>
    <row r="166" spans="1:8" x14ac:dyDescent="0.2">
      <c r="A166" s="48"/>
      <c r="B166">
        <v>17</v>
      </c>
      <c r="C166">
        <v>4</v>
      </c>
      <c r="D166">
        <v>2</v>
      </c>
      <c r="E166">
        <v>4</v>
      </c>
      <c r="F166" s="51">
        <v>1</v>
      </c>
      <c r="G166" t="str">
        <f t="shared" si="4"/>
        <v>Grayson Allen</v>
      </c>
      <c r="H166" t="str">
        <f t="shared" si="5"/>
        <v>Grayson Allen</v>
      </c>
    </row>
    <row r="167" spans="1:8" x14ac:dyDescent="0.2">
      <c r="A167" s="48"/>
      <c r="B167">
        <v>2</v>
      </c>
      <c r="C167">
        <v>2</v>
      </c>
      <c r="D167">
        <v>0</v>
      </c>
      <c r="E167">
        <v>0</v>
      </c>
      <c r="F167" s="51">
        <v>1</v>
      </c>
      <c r="G167" t="str">
        <f t="shared" si="4"/>
        <v>Grayson Allen</v>
      </c>
      <c r="H167" t="str">
        <f t="shared" si="5"/>
        <v>Grayson Allen</v>
      </c>
    </row>
    <row r="168" spans="1:8" x14ac:dyDescent="0.2">
      <c r="A168" s="48"/>
      <c r="B168">
        <v>9</v>
      </c>
      <c r="C168">
        <v>2</v>
      </c>
      <c r="D168">
        <v>2</v>
      </c>
      <c r="E168">
        <v>1</v>
      </c>
      <c r="F168" s="51">
        <v>1</v>
      </c>
      <c r="G168" t="str">
        <f t="shared" si="4"/>
        <v>Grayson Allen</v>
      </c>
      <c r="H168" t="str">
        <f t="shared" si="5"/>
        <v>Grayson Allen</v>
      </c>
    </row>
    <row r="169" spans="1:8" x14ac:dyDescent="0.2">
      <c r="A169" s="48"/>
      <c r="B169">
        <v>5</v>
      </c>
      <c r="C169">
        <v>1</v>
      </c>
      <c r="D169">
        <v>4</v>
      </c>
      <c r="E169">
        <v>1</v>
      </c>
      <c r="F169" s="51">
        <v>1</v>
      </c>
      <c r="G169" t="str">
        <f t="shared" si="4"/>
        <v>Grayson Allen</v>
      </c>
      <c r="H169" t="str">
        <f t="shared" si="5"/>
        <v>Grayson Allen</v>
      </c>
    </row>
    <row r="170" spans="1:8" x14ac:dyDescent="0.2">
      <c r="A170" s="48"/>
      <c r="B170">
        <v>10</v>
      </c>
      <c r="C170">
        <v>5</v>
      </c>
      <c r="D170">
        <v>2</v>
      </c>
      <c r="E170">
        <v>2</v>
      </c>
      <c r="F170" s="51">
        <v>1</v>
      </c>
      <c r="G170" t="str">
        <f t="shared" si="4"/>
        <v>Grayson Allen</v>
      </c>
      <c r="H170" t="str">
        <f t="shared" si="5"/>
        <v>Grayson Allen</v>
      </c>
    </row>
    <row r="171" spans="1:8" x14ac:dyDescent="0.2">
      <c r="A171" s="48"/>
      <c r="B171">
        <v>19</v>
      </c>
      <c r="C171">
        <v>1</v>
      </c>
      <c r="D171">
        <v>1</v>
      </c>
      <c r="E171">
        <v>5</v>
      </c>
      <c r="F171" s="51">
        <v>1</v>
      </c>
      <c r="G171" t="str">
        <f t="shared" si="4"/>
        <v>Grayson Allen</v>
      </c>
      <c r="H171" t="str">
        <f t="shared" si="5"/>
        <v>Grayson Allen</v>
      </c>
    </row>
    <row r="172" spans="1:8" x14ac:dyDescent="0.2">
      <c r="A172" s="48"/>
      <c r="B172">
        <v>11</v>
      </c>
      <c r="C172">
        <v>0</v>
      </c>
      <c r="D172">
        <v>3</v>
      </c>
      <c r="E172">
        <v>3</v>
      </c>
      <c r="F172" s="51">
        <v>1</v>
      </c>
      <c r="G172" t="str">
        <f t="shared" si="4"/>
        <v>Grayson Allen</v>
      </c>
      <c r="H172" t="str">
        <f t="shared" si="5"/>
        <v>Grayson Allen</v>
      </c>
    </row>
    <row r="173" spans="1:8" x14ac:dyDescent="0.2">
      <c r="A173" s="48"/>
      <c r="B173">
        <v>18</v>
      </c>
      <c r="C173">
        <v>3</v>
      </c>
      <c r="D173">
        <v>6</v>
      </c>
      <c r="E173">
        <v>2</v>
      </c>
      <c r="F173" s="51">
        <v>1</v>
      </c>
      <c r="G173" t="str">
        <f t="shared" si="4"/>
        <v>Grayson Allen</v>
      </c>
      <c r="H173" t="str">
        <f t="shared" si="5"/>
        <v>Grayson Allen</v>
      </c>
    </row>
    <row r="174" spans="1:8" x14ac:dyDescent="0.2">
      <c r="A174" s="48"/>
      <c r="B174">
        <v>2</v>
      </c>
      <c r="C174">
        <v>1</v>
      </c>
      <c r="D174">
        <v>0</v>
      </c>
      <c r="E174">
        <v>0</v>
      </c>
      <c r="F174" s="51">
        <v>1</v>
      </c>
      <c r="G174" t="str">
        <f t="shared" si="4"/>
        <v>Grayson Allen</v>
      </c>
      <c r="H174" t="str">
        <f t="shared" si="5"/>
        <v>Grayson Allen</v>
      </c>
    </row>
    <row r="175" spans="1:8" x14ac:dyDescent="0.2">
      <c r="A175" s="48"/>
      <c r="B175">
        <v>7</v>
      </c>
      <c r="C175">
        <v>4</v>
      </c>
      <c r="D175">
        <v>1</v>
      </c>
      <c r="E175">
        <v>1</v>
      </c>
      <c r="F175" s="51">
        <v>1</v>
      </c>
      <c r="G175" t="str">
        <f t="shared" si="4"/>
        <v>Grayson Allen</v>
      </c>
      <c r="H175" t="str">
        <f t="shared" si="5"/>
        <v>Grayson Allen</v>
      </c>
    </row>
    <row r="176" spans="1:8" x14ac:dyDescent="0.2">
      <c r="A176" s="48"/>
      <c r="B176">
        <v>17</v>
      </c>
      <c r="C176">
        <v>8</v>
      </c>
      <c r="D176">
        <v>2</v>
      </c>
      <c r="E176">
        <v>2</v>
      </c>
      <c r="F176" s="51">
        <v>1</v>
      </c>
      <c r="G176" t="str">
        <f t="shared" si="4"/>
        <v>Grayson Allen</v>
      </c>
      <c r="H176" t="str">
        <f t="shared" si="5"/>
        <v>Grayson Allen</v>
      </c>
    </row>
    <row r="177" spans="1:8" x14ac:dyDescent="0.2">
      <c r="A177" s="48"/>
      <c r="B177">
        <v>13</v>
      </c>
      <c r="C177">
        <v>4</v>
      </c>
      <c r="D177">
        <v>2</v>
      </c>
      <c r="E177">
        <v>2</v>
      </c>
      <c r="F177" s="51">
        <v>1</v>
      </c>
      <c r="G177" t="str">
        <f t="shared" si="4"/>
        <v>Grayson Allen</v>
      </c>
      <c r="H177" t="str">
        <f t="shared" si="5"/>
        <v>Grayson Allen</v>
      </c>
    </row>
    <row r="178" spans="1:8" x14ac:dyDescent="0.2">
      <c r="A178" s="48"/>
      <c r="B178">
        <v>8</v>
      </c>
      <c r="C178">
        <v>5</v>
      </c>
      <c r="D178">
        <v>5</v>
      </c>
      <c r="E178">
        <v>1</v>
      </c>
      <c r="F178" s="51">
        <v>1</v>
      </c>
      <c r="G178" t="str">
        <f t="shared" si="4"/>
        <v>Grayson Allen</v>
      </c>
      <c r="H178" t="str">
        <f t="shared" si="5"/>
        <v>Grayson Allen</v>
      </c>
    </row>
    <row r="179" spans="1:8" x14ac:dyDescent="0.2">
      <c r="A179" s="48"/>
      <c r="B179">
        <v>25</v>
      </c>
      <c r="C179">
        <v>2</v>
      </c>
      <c r="D179">
        <v>5</v>
      </c>
      <c r="E179">
        <v>7</v>
      </c>
      <c r="F179" s="51">
        <v>1</v>
      </c>
      <c r="G179" t="str">
        <f t="shared" si="4"/>
        <v>Grayson Allen</v>
      </c>
      <c r="H179" t="str">
        <f t="shared" si="5"/>
        <v>Grayson Allen</v>
      </c>
    </row>
    <row r="180" spans="1:8" x14ac:dyDescent="0.2">
      <c r="A180" s="48"/>
      <c r="B180">
        <v>11</v>
      </c>
      <c r="C180">
        <v>5</v>
      </c>
      <c r="D180">
        <v>4</v>
      </c>
      <c r="E180">
        <v>1</v>
      </c>
      <c r="F180" s="51">
        <v>1</v>
      </c>
      <c r="G180" t="str">
        <f t="shared" si="4"/>
        <v>Grayson Allen</v>
      </c>
      <c r="H180" t="str">
        <f t="shared" si="5"/>
        <v>Grayson Allen</v>
      </c>
    </row>
    <row r="181" spans="1:8" x14ac:dyDescent="0.2">
      <c r="A181" s="48"/>
      <c r="B181">
        <v>8</v>
      </c>
      <c r="C181">
        <v>5</v>
      </c>
      <c r="D181">
        <v>1</v>
      </c>
      <c r="E181">
        <v>2</v>
      </c>
      <c r="F181" s="51">
        <v>1</v>
      </c>
      <c r="G181" t="str">
        <f t="shared" si="4"/>
        <v>Grayson Allen</v>
      </c>
      <c r="H181" t="str">
        <f t="shared" si="5"/>
        <v>Grayson Allen</v>
      </c>
    </row>
    <row r="182" spans="1:8" x14ac:dyDescent="0.2">
      <c r="A182" s="48"/>
      <c r="B182">
        <v>7</v>
      </c>
      <c r="C182">
        <v>5</v>
      </c>
      <c r="D182">
        <v>1</v>
      </c>
      <c r="E182">
        <v>1</v>
      </c>
      <c r="F182" s="51">
        <v>1</v>
      </c>
      <c r="G182" t="str">
        <f t="shared" si="4"/>
        <v>Grayson Allen</v>
      </c>
      <c r="H182" t="str">
        <f t="shared" si="5"/>
        <v>Grayson Allen</v>
      </c>
    </row>
    <row r="183" spans="1:8" x14ac:dyDescent="0.2">
      <c r="A183" s="48"/>
      <c r="B183">
        <v>10</v>
      </c>
      <c r="C183">
        <v>6</v>
      </c>
      <c r="D183">
        <v>4</v>
      </c>
      <c r="E183">
        <v>2</v>
      </c>
      <c r="F183" s="51">
        <v>1</v>
      </c>
      <c r="G183" t="str">
        <f t="shared" si="4"/>
        <v>Grayson Allen</v>
      </c>
      <c r="H183" t="str">
        <f t="shared" si="5"/>
        <v>Grayson Allen</v>
      </c>
    </row>
    <row r="184" spans="1:8" x14ac:dyDescent="0.2">
      <c r="A184" s="48"/>
      <c r="B184">
        <v>12</v>
      </c>
      <c r="C184">
        <v>5</v>
      </c>
      <c r="D184">
        <v>5</v>
      </c>
      <c r="E184">
        <v>1</v>
      </c>
      <c r="F184" s="51">
        <v>1</v>
      </c>
      <c r="G184" t="str">
        <f t="shared" si="4"/>
        <v>Grayson Allen</v>
      </c>
      <c r="H184" t="str">
        <f t="shared" si="5"/>
        <v>Grayson Allen</v>
      </c>
    </row>
    <row r="185" spans="1:8" x14ac:dyDescent="0.2">
      <c r="A185" s="48"/>
      <c r="B185">
        <v>11</v>
      </c>
      <c r="C185">
        <v>2</v>
      </c>
      <c r="D185">
        <v>1</v>
      </c>
      <c r="E185">
        <v>2</v>
      </c>
      <c r="F185" s="51">
        <v>1</v>
      </c>
      <c r="G185" t="str">
        <f t="shared" si="4"/>
        <v>Grayson Allen</v>
      </c>
      <c r="H185" t="str">
        <f t="shared" si="5"/>
        <v>Grayson Allen</v>
      </c>
    </row>
    <row r="186" spans="1:8" x14ac:dyDescent="0.2">
      <c r="A186" s="48"/>
      <c r="B186">
        <v>16</v>
      </c>
      <c r="C186">
        <v>4</v>
      </c>
      <c r="D186">
        <v>2</v>
      </c>
      <c r="E186">
        <v>2</v>
      </c>
      <c r="F186" s="51">
        <v>1</v>
      </c>
      <c r="G186" t="str">
        <f t="shared" si="4"/>
        <v>Grayson Allen</v>
      </c>
      <c r="H186" t="str">
        <f t="shared" si="5"/>
        <v>Grayson Allen</v>
      </c>
    </row>
    <row r="187" spans="1:8" x14ac:dyDescent="0.2">
      <c r="A187" s="48"/>
      <c r="B187">
        <v>4</v>
      </c>
      <c r="C187">
        <v>2</v>
      </c>
      <c r="D187">
        <v>1</v>
      </c>
      <c r="E187">
        <v>0</v>
      </c>
      <c r="F187" s="51">
        <v>1</v>
      </c>
      <c r="G187" t="str">
        <f t="shared" si="4"/>
        <v>Grayson Allen</v>
      </c>
      <c r="H187" t="str">
        <f t="shared" si="5"/>
        <v>Grayson Allen</v>
      </c>
    </row>
    <row r="188" spans="1:8" x14ac:dyDescent="0.2">
      <c r="A188" s="48"/>
      <c r="B188">
        <v>13</v>
      </c>
      <c r="C188">
        <v>4</v>
      </c>
      <c r="D188">
        <v>4</v>
      </c>
      <c r="E188">
        <v>1</v>
      </c>
      <c r="F188" s="51">
        <v>1</v>
      </c>
      <c r="G188" t="str">
        <f t="shared" si="4"/>
        <v>Grayson Allen</v>
      </c>
      <c r="H188" t="str">
        <f t="shared" si="5"/>
        <v>Grayson Allen</v>
      </c>
    </row>
    <row r="189" spans="1:8" x14ac:dyDescent="0.2">
      <c r="A189" s="48"/>
      <c r="B189">
        <v>6</v>
      </c>
      <c r="C189">
        <v>5</v>
      </c>
      <c r="D189">
        <v>2</v>
      </c>
      <c r="E189">
        <v>0</v>
      </c>
      <c r="F189" s="51">
        <v>1</v>
      </c>
      <c r="G189" t="str">
        <f t="shared" si="4"/>
        <v>Grayson Allen</v>
      </c>
      <c r="H189" t="str">
        <f t="shared" si="5"/>
        <v>Grayson Allen</v>
      </c>
    </row>
    <row r="190" spans="1:8" x14ac:dyDescent="0.2">
      <c r="A190" s="48"/>
      <c r="B190">
        <v>6</v>
      </c>
      <c r="C190">
        <v>3</v>
      </c>
      <c r="D190">
        <v>3</v>
      </c>
      <c r="E190">
        <v>2</v>
      </c>
      <c r="F190" s="51">
        <v>1</v>
      </c>
      <c r="G190" t="str">
        <f t="shared" si="4"/>
        <v>Grayson Allen</v>
      </c>
      <c r="H190" t="str">
        <f t="shared" si="5"/>
        <v>Grayson Allen</v>
      </c>
    </row>
    <row r="191" spans="1:8" x14ac:dyDescent="0.2">
      <c r="A191" s="48"/>
      <c r="B191">
        <v>3</v>
      </c>
      <c r="C191">
        <v>5</v>
      </c>
      <c r="D191">
        <v>1</v>
      </c>
      <c r="E191">
        <v>1</v>
      </c>
      <c r="F191" s="51">
        <v>1</v>
      </c>
      <c r="G191" t="str">
        <f t="shared" si="4"/>
        <v>Grayson Allen</v>
      </c>
      <c r="H191" t="str">
        <f t="shared" si="5"/>
        <v>Grayson Allen</v>
      </c>
    </row>
    <row r="192" spans="1:8" x14ac:dyDescent="0.2">
      <c r="A192" s="48"/>
      <c r="B192">
        <v>8</v>
      </c>
      <c r="C192">
        <v>3</v>
      </c>
      <c r="D192">
        <v>1</v>
      </c>
      <c r="E192">
        <v>0</v>
      </c>
      <c r="F192" s="51">
        <v>1</v>
      </c>
      <c r="G192" t="str">
        <f t="shared" si="4"/>
        <v>Grayson Allen</v>
      </c>
      <c r="H192" t="str">
        <f t="shared" si="5"/>
        <v>Grayson Allen</v>
      </c>
    </row>
    <row r="193" spans="1:8" x14ac:dyDescent="0.2">
      <c r="A193" s="48"/>
      <c r="B193">
        <v>13</v>
      </c>
      <c r="C193">
        <v>3</v>
      </c>
      <c r="D193">
        <v>2</v>
      </c>
      <c r="E193">
        <v>3</v>
      </c>
      <c r="F193" s="51">
        <v>1</v>
      </c>
      <c r="G193" t="str">
        <f t="shared" si="4"/>
        <v>Grayson Allen</v>
      </c>
      <c r="H193" t="str">
        <f t="shared" si="5"/>
        <v>Grayson Allen</v>
      </c>
    </row>
    <row r="194" spans="1:8" x14ac:dyDescent="0.2">
      <c r="A194" s="48"/>
      <c r="B194">
        <v>7</v>
      </c>
      <c r="C194">
        <v>4</v>
      </c>
      <c r="D194">
        <v>1</v>
      </c>
      <c r="E194">
        <v>2</v>
      </c>
      <c r="F194" s="51">
        <v>1</v>
      </c>
      <c r="G194" t="str">
        <f t="shared" ref="G194:G257" si="6">IF(B194="","",IF(A194="",G193,SUBSTITUTE(A194," 2022-23 Game Log","")))</f>
        <v>Grayson Allen</v>
      </c>
      <c r="H194" t="str">
        <f t="shared" ref="H194:H257" si="7">IF(G194="Luka Dončić","Luka Doncic",IF(G194="Wendell Carter Jr.","Wendell Carter",IF(G194="Vlatko Čančar","Vlatko Cancar",IF(G194="Troy Brown Jr.","Troy Brown",IF(G194="Bojan Bogdanović","Bojan Bogdanovic",IF(G194="Nic Claxton","Nicolas Claxton",IF(G194="Kristaps Porziņģis","Kristaps Porzingis",IF(G194="Kelly Oubre Jr.","Kelly Oubre Jr",IF(G194="P.J. Washington","P.J Washington",IF(G194="P.J. Tucker","P.J Tucker",IF(G194="Jabari Smith Jr.","Jabari Smith",IF(G194="Alperen Şengün","Alperen Sengun",IF(G194="Nikola Vučević","Nikola Vucevic",IF(G194="Jusuf Nurkić","Jusuf Nurkic",IF(G194="Nikola Jokić","Nikola Jokic",G194)))))))))))))))</f>
        <v>Grayson Allen</v>
      </c>
    </row>
    <row r="195" spans="1:8" x14ac:dyDescent="0.2">
      <c r="A195" s="48"/>
      <c r="B195">
        <v>13</v>
      </c>
      <c r="C195">
        <v>5</v>
      </c>
      <c r="D195">
        <v>8</v>
      </c>
      <c r="E195">
        <v>3</v>
      </c>
      <c r="F195" s="51">
        <v>1</v>
      </c>
      <c r="G195" t="str">
        <f t="shared" si="6"/>
        <v>Grayson Allen</v>
      </c>
      <c r="H195" t="str">
        <f t="shared" si="7"/>
        <v>Grayson Allen</v>
      </c>
    </row>
    <row r="196" spans="1:8" x14ac:dyDescent="0.2">
      <c r="A196" s="48"/>
      <c r="B196">
        <v>3</v>
      </c>
      <c r="C196">
        <v>3</v>
      </c>
      <c r="D196">
        <v>2</v>
      </c>
      <c r="E196">
        <v>1</v>
      </c>
      <c r="F196" s="51">
        <v>1</v>
      </c>
      <c r="G196" t="str">
        <f t="shared" si="6"/>
        <v>Grayson Allen</v>
      </c>
      <c r="H196" t="str">
        <f t="shared" si="7"/>
        <v>Grayson Allen</v>
      </c>
    </row>
    <row r="197" spans="1:8" x14ac:dyDescent="0.2">
      <c r="A197" s="48"/>
      <c r="B197">
        <v>16</v>
      </c>
      <c r="C197">
        <v>4</v>
      </c>
      <c r="D197">
        <v>5</v>
      </c>
      <c r="E197">
        <v>2</v>
      </c>
      <c r="F197" s="51">
        <v>1</v>
      </c>
      <c r="G197" t="str">
        <f t="shared" si="6"/>
        <v>Grayson Allen</v>
      </c>
      <c r="H197" t="str">
        <f t="shared" si="7"/>
        <v>Grayson Allen</v>
      </c>
    </row>
    <row r="198" spans="1:8" x14ac:dyDescent="0.2">
      <c r="A198" s="48" t="s">
        <v>1156</v>
      </c>
      <c r="B198">
        <v>13</v>
      </c>
      <c r="C198">
        <v>10</v>
      </c>
      <c r="D198">
        <v>0</v>
      </c>
      <c r="E198">
        <v>0</v>
      </c>
      <c r="F198" s="51">
        <v>1</v>
      </c>
      <c r="G198" t="str">
        <f t="shared" si="6"/>
        <v>Jarrett Allen</v>
      </c>
      <c r="H198" t="str">
        <f t="shared" si="7"/>
        <v>Jarrett Allen</v>
      </c>
    </row>
    <row r="199" spans="1:8" x14ac:dyDescent="0.2">
      <c r="A199" s="48"/>
      <c r="B199">
        <v>8</v>
      </c>
      <c r="C199">
        <v>6</v>
      </c>
      <c r="D199">
        <v>2</v>
      </c>
      <c r="E199">
        <v>0</v>
      </c>
      <c r="F199" s="51">
        <v>1</v>
      </c>
      <c r="G199" t="str">
        <f t="shared" si="6"/>
        <v>Jarrett Allen</v>
      </c>
      <c r="H199" t="str">
        <f t="shared" si="7"/>
        <v>Jarrett Allen</v>
      </c>
    </row>
    <row r="200" spans="1:8" x14ac:dyDescent="0.2">
      <c r="A200" s="48"/>
      <c r="B200">
        <v>15</v>
      </c>
      <c r="C200">
        <v>14</v>
      </c>
      <c r="D200">
        <v>3</v>
      </c>
      <c r="E200">
        <v>0</v>
      </c>
      <c r="F200" s="51">
        <v>1</v>
      </c>
      <c r="G200" t="str">
        <f t="shared" si="6"/>
        <v>Jarrett Allen</v>
      </c>
      <c r="H200" t="str">
        <f t="shared" si="7"/>
        <v>Jarrett Allen</v>
      </c>
    </row>
    <row r="201" spans="1:8" x14ac:dyDescent="0.2">
      <c r="A201" s="48"/>
      <c r="B201">
        <v>18</v>
      </c>
      <c r="C201">
        <v>16</v>
      </c>
      <c r="D201">
        <v>1</v>
      </c>
      <c r="E201">
        <v>0</v>
      </c>
      <c r="F201" s="51">
        <v>1</v>
      </c>
      <c r="G201" t="str">
        <f t="shared" si="6"/>
        <v>Jarrett Allen</v>
      </c>
      <c r="H201" t="str">
        <f t="shared" si="7"/>
        <v>Jarrett Allen</v>
      </c>
    </row>
    <row r="202" spans="1:8" x14ac:dyDescent="0.2">
      <c r="A202" s="48"/>
      <c r="B202">
        <v>12</v>
      </c>
      <c r="C202">
        <v>11</v>
      </c>
      <c r="D202">
        <v>2</v>
      </c>
      <c r="E202">
        <v>0</v>
      </c>
      <c r="F202" s="51">
        <v>1</v>
      </c>
      <c r="G202" t="str">
        <f t="shared" si="6"/>
        <v>Jarrett Allen</v>
      </c>
      <c r="H202" t="str">
        <f t="shared" si="7"/>
        <v>Jarrett Allen</v>
      </c>
    </row>
    <row r="203" spans="1:8" x14ac:dyDescent="0.2">
      <c r="A203" s="48"/>
      <c r="B203">
        <v>6</v>
      </c>
      <c r="C203">
        <v>13</v>
      </c>
      <c r="D203">
        <v>1</v>
      </c>
      <c r="E203">
        <v>0</v>
      </c>
      <c r="F203" s="51">
        <v>1</v>
      </c>
      <c r="G203" t="str">
        <f t="shared" si="6"/>
        <v>Jarrett Allen</v>
      </c>
      <c r="H203" t="str">
        <f t="shared" si="7"/>
        <v>Jarrett Allen</v>
      </c>
    </row>
    <row r="204" spans="1:8" x14ac:dyDescent="0.2">
      <c r="A204" s="48"/>
      <c r="B204">
        <v>14</v>
      </c>
      <c r="C204">
        <v>14</v>
      </c>
      <c r="D204">
        <v>0</v>
      </c>
      <c r="E204">
        <v>0</v>
      </c>
      <c r="F204" s="51">
        <v>1</v>
      </c>
      <c r="G204" t="str">
        <f t="shared" si="6"/>
        <v>Jarrett Allen</v>
      </c>
      <c r="H204" t="str">
        <f t="shared" si="7"/>
        <v>Jarrett Allen</v>
      </c>
    </row>
    <row r="205" spans="1:8" x14ac:dyDescent="0.2">
      <c r="A205" s="48"/>
      <c r="B205">
        <v>23</v>
      </c>
      <c r="C205">
        <v>7</v>
      </c>
      <c r="D205">
        <v>0</v>
      </c>
      <c r="E205">
        <v>0</v>
      </c>
      <c r="F205" s="51">
        <v>1</v>
      </c>
      <c r="G205" t="str">
        <f t="shared" si="6"/>
        <v>Jarrett Allen</v>
      </c>
      <c r="H205" t="str">
        <f t="shared" si="7"/>
        <v>Jarrett Allen</v>
      </c>
    </row>
    <row r="206" spans="1:8" x14ac:dyDescent="0.2">
      <c r="A206" s="48"/>
      <c r="B206">
        <v>16</v>
      </c>
      <c r="C206">
        <v>11</v>
      </c>
      <c r="D206">
        <v>0</v>
      </c>
      <c r="E206">
        <v>0</v>
      </c>
      <c r="F206" s="51">
        <v>1</v>
      </c>
      <c r="G206" t="str">
        <f t="shared" si="6"/>
        <v>Jarrett Allen</v>
      </c>
      <c r="H206" t="str">
        <f t="shared" si="7"/>
        <v>Jarrett Allen</v>
      </c>
    </row>
    <row r="207" spans="1:8" x14ac:dyDescent="0.2">
      <c r="A207" s="48"/>
      <c r="B207">
        <v>10</v>
      </c>
      <c r="C207">
        <v>20</v>
      </c>
      <c r="D207">
        <v>3</v>
      </c>
      <c r="E207">
        <v>0</v>
      </c>
      <c r="F207" s="51">
        <v>1</v>
      </c>
      <c r="G207" t="str">
        <f t="shared" si="6"/>
        <v>Jarrett Allen</v>
      </c>
      <c r="H207" t="str">
        <f t="shared" si="7"/>
        <v>Jarrett Allen</v>
      </c>
    </row>
    <row r="208" spans="1:8" x14ac:dyDescent="0.2">
      <c r="A208" s="48"/>
      <c r="B208">
        <v>20</v>
      </c>
      <c r="C208">
        <v>7</v>
      </c>
      <c r="D208">
        <v>1</v>
      </c>
      <c r="E208">
        <v>0</v>
      </c>
      <c r="F208" s="51">
        <v>1</v>
      </c>
      <c r="G208" t="str">
        <f t="shared" si="6"/>
        <v>Jarrett Allen</v>
      </c>
      <c r="H208" t="str">
        <f t="shared" si="7"/>
        <v>Jarrett Allen</v>
      </c>
    </row>
    <row r="209" spans="1:8" x14ac:dyDescent="0.2">
      <c r="A209" s="48"/>
      <c r="B209">
        <v>13</v>
      </c>
      <c r="C209">
        <v>9</v>
      </c>
      <c r="D209">
        <v>1</v>
      </c>
      <c r="E209">
        <v>0</v>
      </c>
      <c r="F209" s="51">
        <v>1</v>
      </c>
      <c r="G209" t="str">
        <f t="shared" si="6"/>
        <v>Jarrett Allen</v>
      </c>
      <c r="H209" t="str">
        <f t="shared" si="7"/>
        <v>Jarrett Allen</v>
      </c>
    </row>
    <row r="210" spans="1:8" x14ac:dyDescent="0.2">
      <c r="A210" s="48"/>
      <c r="B210">
        <v>20</v>
      </c>
      <c r="C210">
        <v>12</v>
      </c>
      <c r="D210">
        <v>2</v>
      </c>
      <c r="E210">
        <v>0</v>
      </c>
      <c r="F210" s="51">
        <v>1</v>
      </c>
      <c r="G210" t="str">
        <f t="shared" si="6"/>
        <v>Jarrett Allen</v>
      </c>
      <c r="H210" t="str">
        <f t="shared" si="7"/>
        <v>Jarrett Allen</v>
      </c>
    </row>
    <row r="211" spans="1:8" x14ac:dyDescent="0.2">
      <c r="A211" s="48"/>
      <c r="B211">
        <v>8</v>
      </c>
      <c r="C211">
        <v>6</v>
      </c>
      <c r="D211">
        <v>2</v>
      </c>
      <c r="E211">
        <v>0</v>
      </c>
      <c r="F211" s="51">
        <v>1</v>
      </c>
      <c r="G211" t="str">
        <f t="shared" si="6"/>
        <v>Jarrett Allen</v>
      </c>
      <c r="H211" t="str">
        <f t="shared" si="7"/>
        <v>Jarrett Allen</v>
      </c>
    </row>
    <row r="212" spans="1:8" x14ac:dyDescent="0.2">
      <c r="A212" s="48"/>
      <c r="B212">
        <v>8</v>
      </c>
      <c r="C212">
        <v>11</v>
      </c>
      <c r="D212">
        <v>1</v>
      </c>
      <c r="E212">
        <v>0</v>
      </c>
      <c r="F212" s="51">
        <v>1</v>
      </c>
      <c r="G212" t="str">
        <f t="shared" si="6"/>
        <v>Jarrett Allen</v>
      </c>
      <c r="H212" t="str">
        <f t="shared" si="7"/>
        <v>Jarrett Allen</v>
      </c>
    </row>
    <row r="213" spans="1:8" x14ac:dyDescent="0.2">
      <c r="A213" s="48"/>
      <c r="B213">
        <v>24</v>
      </c>
      <c r="C213">
        <v>13</v>
      </c>
      <c r="D213">
        <v>2</v>
      </c>
      <c r="E213">
        <v>0</v>
      </c>
      <c r="F213" s="51">
        <v>1</v>
      </c>
      <c r="G213" t="str">
        <f t="shared" si="6"/>
        <v>Jarrett Allen</v>
      </c>
      <c r="H213" t="str">
        <f t="shared" si="7"/>
        <v>Jarrett Allen</v>
      </c>
    </row>
    <row r="214" spans="1:8" x14ac:dyDescent="0.2">
      <c r="A214" s="48"/>
      <c r="B214">
        <v>1</v>
      </c>
      <c r="C214">
        <v>3</v>
      </c>
      <c r="D214">
        <v>1</v>
      </c>
      <c r="E214">
        <v>0</v>
      </c>
      <c r="F214" s="51">
        <v>1</v>
      </c>
      <c r="G214" t="str">
        <f t="shared" si="6"/>
        <v>Jarrett Allen</v>
      </c>
      <c r="H214" t="str">
        <f t="shared" si="7"/>
        <v>Jarrett Allen</v>
      </c>
    </row>
    <row r="215" spans="1:8" x14ac:dyDescent="0.2">
      <c r="A215" s="48"/>
      <c r="B215">
        <v>24</v>
      </c>
      <c r="C215">
        <v>11</v>
      </c>
      <c r="D215">
        <v>1</v>
      </c>
      <c r="E215">
        <v>0</v>
      </c>
      <c r="F215" s="51">
        <v>1</v>
      </c>
      <c r="G215" t="str">
        <f t="shared" si="6"/>
        <v>Jarrett Allen</v>
      </c>
      <c r="H215" t="str">
        <f t="shared" si="7"/>
        <v>Jarrett Allen</v>
      </c>
    </row>
    <row r="216" spans="1:8" x14ac:dyDescent="0.2">
      <c r="A216" s="48"/>
      <c r="B216">
        <v>9</v>
      </c>
      <c r="C216">
        <v>8</v>
      </c>
      <c r="D216">
        <v>1</v>
      </c>
      <c r="E216">
        <v>0</v>
      </c>
      <c r="F216" s="51">
        <v>1</v>
      </c>
      <c r="G216" t="str">
        <f t="shared" si="6"/>
        <v>Jarrett Allen</v>
      </c>
      <c r="H216" t="str">
        <f t="shared" si="7"/>
        <v>Jarrett Allen</v>
      </c>
    </row>
    <row r="217" spans="1:8" x14ac:dyDescent="0.2">
      <c r="A217" s="48"/>
      <c r="B217">
        <v>21</v>
      </c>
      <c r="C217">
        <v>11</v>
      </c>
      <c r="D217">
        <v>1</v>
      </c>
      <c r="E217">
        <v>0</v>
      </c>
      <c r="F217" s="51">
        <v>1</v>
      </c>
      <c r="G217" t="str">
        <f t="shared" si="6"/>
        <v>Jarrett Allen</v>
      </c>
      <c r="H217" t="str">
        <f t="shared" si="7"/>
        <v>Jarrett Allen</v>
      </c>
    </row>
    <row r="218" spans="1:8" x14ac:dyDescent="0.2">
      <c r="A218" s="48"/>
      <c r="B218">
        <v>16</v>
      </c>
      <c r="C218">
        <v>7</v>
      </c>
      <c r="D218">
        <v>3</v>
      </c>
      <c r="E218">
        <v>0</v>
      </c>
      <c r="F218" s="51">
        <v>1</v>
      </c>
      <c r="G218" t="str">
        <f t="shared" si="6"/>
        <v>Jarrett Allen</v>
      </c>
      <c r="H218" t="str">
        <f t="shared" si="7"/>
        <v>Jarrett Allen</v>
      </c>
    </row>
    <row r="219" spans="1:8" x14ac:dyDescent="0.2">
      <c r="A219" s="48"/>
      <c r="B219">
        <v>14</v>
      </c>
      <c r="C219">
        <v>6</v>
      </c>
      <c r="D219">
        <v>3</v>
      </c>
      <c r="E219">
        <v>0</v>
      </c>
      <c r="F219" s="51">
        <v>1</v>
      </c>
      <c r="G219" t="str">
        <f t="shared" si="6"/>
        <v>Jarrett Allen</v>
      </c>
      <c r="H219" t="str">
        <f t="shared" si="7"/>
        <v>Jarrett Allen</v>
      </c>
    </row>
    <row r="220" spans="1:8" x14ac:dyDescent="0.2">
      <c r="A220" s="48"/>
      <c r="B220">
        <v>7</v>
      </c>
      <c r="C220">
        <v>5</v>
      </c>
      <c r="D220">
        <v>2</v>
      </c>
      <c r="E220">
        <v>0</v>
      </c>
      <c r="F220" s="51">
        <v>1</v>
      </c>
      <c r="G220" t="str">
        <f t="shared" si="6"/>
        <v>Jarrett Allen</v>
      </c>
      <c r="H220" t="str">
        <f t="shared" si="7"/>
        <v>Jarrett Allen</v>
      </c>
    </row>
    <row r="221" spans="1:8" x14ac:dyDescent="0.2">
      <c r="A221" s="48"/>
      <c r="B221">
        <v>8</v>
      </c>
      <c r="C221">
        <v>15</v>
      </c>
      <c r="D221">
        <v>1</v>
      </c>
      <c r="E221">
        <v>0</v>
      </c>
      <c r="F221" s="51">
        <v>1</v>
      </c>
      <c r="G221" t="str">
        <f t="shared" si="6"/>
        <v>Jarrett Allen</v>
      </c>
      <c r="H221" t="str">
        <f t="shared" si="7"/>
        <v>Jarrett Allen</v>
      </c>
    </row>
    <row r="222" spans="1:8" x14ac:dyDescent="0.2">
      <c r="A222" s="48"/>
      <c r="B222">
        <v>20</v>
      </c>
      <c r="C222">
        <v>11</v>
      </c>
      <c r="D222">
        <v>2</v>
      </c>
      <c r="E222">
        <v>0</v>
      </c>
      <c r="F222" s="51">
        <v>1</v>
      </c>
      <c r="G222" t="str">
        <f t="shared" si="6"/>
        <v>Jarrett Allen</v>
      </c>
      <c r="H222" t="str">
        <f t="shared" si="7"/>
        <v>Jarrett Allen</v>
      </c>
    </row>
    <row r="223" spans="1:8" x14ac:dyDescent="0.2">
      <c r="A223" s="48"/>
      <c r="B223">
        <v>19</v>
      </c>
      <c r="C223">
        <v>8</v>
      </c>
      <c r="D223">
        <v>3</v>
      </c>
      <c r="E223">
        <v>0</v>
      </c>
      <c r="F223" s="51">
        <v>1</v>
      </c>
      <c r="G223" t="str">
        <f t="shared" si="6"/>
        <v>Jarrett Allen</v>
      </c>
      <c r="H223" t="str">
        <f t="shared" si="7"/>
        <v>Jarrett Allen</v>
      </c>
    </row>
    <row r="224" spans="1:8" x14ac:dyDescent="0.2">
      <c r="A224" s="48"/>
      <c r="B224">
        <v>11</v>
      </c>
      <c r="C224">
        <v>7</v>
      </c>
      <c r="D224">
        <v>1</v>
      </c>
      <c r="E224">
        <v>0</v>
      </c>
      <c r="F224" s="51">
        <v>1</v>
      </c>
      <c r="G224" t="str">
        <f t="shared" si="6"/>
        <v>Jarrett Allen</v>
      </c>
      <c r="H224" t="str">
        <f t="shared" si="7"/>
        <v>Jarrett Allen</v>
      </c>
    </row>
    <row r="225" spans="1:8" x14ac:dyDescent="0.2">
      <c r="A225" s="48"/>
      <c r="B225">
        <v>10</v>
      </c>
      <c r="C225">
        <v>11</v>
      </c>
      <c r="D225">
        <v>1</v>
      </c>
      <c r="E225">
        <v>0</v>
      </c>
      <c r="F225" s="51">
        <v>1</v>
      </c>
      <c r="G225" t="str">
        <f t="shared" si="6"/>
        <v>Jarrett Allen</v>
      </c>
      <c r="H225" t="str">
        <f t="shared" si="7"/>
        <v>Jarrett Allen</v>
      </c>
    </row>
    <row r="226" spans="1:8" x14ac:dyDescent="0.2">
      <c r="A226" s="48"/>
      <c r="B226">
        <v>19</v>
      </c>
      <c r="C226">
        <v>14</v>
      </c>
      <c r="D226">
        <v>1</v>
      </c>
      <c r="E226">
        <v>0</v>
      </c>
      <c r="F226" s="51">
        <v>1</v>
      </c>
      <c r="G226" t="str">
        <f t="shared" si="6"/>
        <v>Jarrett Allen</v>
      </c>
      <c r="H226" t="str">
        <f t="shared" si="7"/>
        <v>Jarrett Allen</v>
      </c>
    </row>
    <row r="227" spans="1:8" x14ac:dyDescent="0.2">
      <c r="A227" s="48"/>
      <c r="B227">
        <v>6</v>
      </c>
      <c r="C227">
        <v>10</v>
      </c>
      <c r="D227">
        <v>2</v>
      </c>
      <c r="E227">
        <v>0</v>
      </c>
      <c r="F227" s="51">
        <v>1</v>
      </c>
      <c r="G227" t="str">
        <f t="shared" si="6"/>
        <v>Jarrett Allen</v>
      </c>
      <c r="H227" t="str">
        <f t="shared" si="7"/>
        <v>Jarrett Allen</v>
      </c>
    </row>
    <row r="228" spans="1:8" x14ac:dyDescent="0.2">
      <c r="A228" s="48"/>
      <c r="B228">
        <v>21</v>
      </c>
      <c r="C228">
        <v>8</v>
      </c>
      <c r="D228">
        <v>2</v>
      </c>
      <c r="E228">
        <v>0</v>
      </c>
      <c r="F228" s="51">
        <v>1</v>
      </c>
      <c r="G228" t="str">
        <f t="shared" si="6"/>
        <v>Jarrett Allen</v>
      </c>
      <c r="H228" t="str">
        <f t="shared" si="7"/>
        <v>Jarrett Allen</v>
      </c>
    </row>
    <row r="229" spans="1:8" x14ac:dyDescent="0.2">
      <c r="A229" s="48"/>
      <c r="B229">
        <v>2</v>
      </c>
      <c r="C229">
        <v>8</v>
      </c>
      <c r="D229">
        <v>0</v>
      </c>
      <c r="E229">
        <v>0</v>
      </c>
      <c r="F229" s="51">
        <v>1</v>
      </c>
      <c r="G229" t="str">
        <f t="shared" si="6"/>
        <v>Jarrett Allen</v>
      </c>
      <c r="H229" t="str">
        <f t="shared" si="7"/>
        <v>Jarrett Allen</v>
      </c>
    </row>
    <row r="230" spans="1:8" x14ac:dyDescent="0.2">
      <c r="A230" s="48" t="s">
        <v>1157</v>
      </c>
      <c r="B230">
        <v>7</v>
      </c>
      <c r="C230">
        <v>2</v>
      </c>
      <c r="D230">
        <v>2</v>
      </c>
      <c r="E230">
        <v>1</v>
      </c>
      <c r="F230" s="51">
        <v>1</v>
      </c>
      <c r="G230" t="str">
        <f t="shared" si="6"/>
        <v>Jose Alvarado</v>
      </c>
      <c r="H230" t="str">
        <f t="shared" si="7"/>
        <v>Jose Alvarado</v>
      </c>
    </row>
    <row r="231" spans="1:8" x14ac:dyDescent="0.2">
      <c r="A231" s="48"/>
      <c r="B231">
        <v>6</v>
      </c>
      <c r="C231">
        <v>2</v>
      </c>
      <c r="D231">
        <v>1</v>
      </c>
      <c r="E231">
        <v>1</v>
      </c>
      <c r="F231" s="51">
        <v>1</v>
      </c>
      <c r="G231" t="str">
        <f t="shared" si="6"/>
        <v>Jose Alvarado</v>
      </c>
      <c r="H231" t="str">
        <f t="shared" si="7"/>
        <v>Jose Alvarado</v>
      </c>
    </row>
    <row r="232" spans="1:8" x14ac:dyDescent="0.2">
      <c r="A232" s="48"/>
      <c r="B232">
        <v>7</v>
      </c>
      <c r="C232">
        <v>3</v>
      </c>
      <c r="D232">
        <v>4</v>
      </c>
      <c r="E232">
        <v>1</v>
      </c>
      <c r="F232" s="51">
        <v>1</v>
      </c>
      <c r="G232" t="str">
        <f t="shared" si="6"/>
        <v>Jose Alvarado</v>
      </c>
      <c r="H232" t="str">
        <f t="shared" si="7"/>
        <v>Jose Alvarado</v>
      </c>
    </row>
    <row r="233" spans="1:8" x14ac:dyDescent="0.2">
      <c r="A233" s="48"/>
      <c r="B233">
        <v>13</v>
      </c>
      <c r="C233">
        <v>3</v>
      </c>
      <c r="D233">
        <v>3</v>
      </c>
      <c r="E233">
        <v>1</v>
      </c>
      <c r="F233" s="51">
        <v>1</v>
      </c>
      <c r="G233" t="str">
        <f t="shared" si="6"/>
        <v>Jose Alvarado</v>
      </c>
      <c r="H233" t="str">
        <f t="shared" si="7"/>
        <v>Jose Alvarado</v>
      </c>
    </row>
    <row r="234" spans="1:8" x14ac:dyDescent="0.2">
      <c r="A234" s="48"/>
      <c r="B234">
        <v>14</v>
      </c>
      <c r="C234">
        <v>1</v>
      </c>
      <c r="D234">
        <v>3</v>
      </c>
      <c r="E234">
        <v>4</v>
      </c>
      <c r="F234" s="51">
        <v>1</v>
      </c>
      <c r="G234" t="str">
        <f t="shared" si="6"/>
        <v>Jose Alvarado</v>
      </c>
      <c r="H234" t="str">
        <f t="shared" si="7"/>
        <v>Jose Alvarado</v>
      </c>
    </row>
    <row r="235" spans="1:8" x14ac:dyDescent="0.2">
      <c r="A235" s="48"/>
      <c r="B235">
        <v>0</v>
      </c>
      <c r="C235">
        <v>1</v>
      </c>
      <c r="D235">
        <v>2</v>
      </c>
      <c r="E235">
        <v>0</v>
      </c>
      <c r="F235" s="51">
        <v>1</v>
      </c>
      <c r="G235" t="str">
        <f t="shared" si="6"/>
        <v>Jose Alvarado</v>
      </c>
      <c r="H235" t="str">
        <f t="shared" si="7"/>
        <v>Jose Alvarado</v>
      </c>
    </row>
    <row r="236" spans="1:8" x14ac:dyDescent="0.2">
      <c r="A236" s="48"/>
      <c r="B236">
        <v>15</v>
      </c>
      <c r="C236">
        <v>2</v>
      </c>
      <c r="D236">
        <v>4</v>
      </c>
      <c r="E236">
        <v>3</v>
      </c>
      <c r="F236" s="51">
        <v>1</v>
      </c>
      <c r="G236" t="str">
        <f t="shared" si="6"/>
        <v>Jose Alvarado</v>
      </c>
      <c r="H236" t="str">
        <f t="shared" si="7"/>
        <v>Jose Alvarado</v>
      </c>
    </row>
    <row r="237" spans="1:8" x14ac:dyDescent="0.2">
      <c r="A237" s="48"/>
      <c r="B237">
        <v>10</v>
      </c>
      <c r="C237">
        <v>1</v>
      </c>
      <c r="D237">
        <v>2</v>
      </c>
      <c r="E237">
        <v>3</v>
      </c>
      <c r="F237" s="51">
        <v>1</v>
      </c>
      <c r="G237" t="str">
        <f t="shared" si="6"/>
        <v>Jose Alvarado</v>
      </c>
      <c r="H237" t="str">
        <f t="shared" si="7"/>
        <v>Jose Alvarado</v>
      </c>
    </row>
    <row r="238" spans="1:8" x14ac:dyDescent="0.2">
      <c r="A238" s="48"/>
      <c r="B238">
        <v>5</v>
      </c>
      <c r="C238">
        <v>1</v>
      </c>
      <c r="D238">
        <v>4</v>
      </c>
      <c r="E238">
        <v>1</v>
      </c>
      <c r="F238" s="51">
        <v>1</v>
      </c>
      <c r="G238" t="str">
        <f t="shared" si="6"/>
        <v>Jose Alvarado</v>
      </c>
      <c r="H238" t="str">
        <f t="shared" si="7"/>
        <v>Jose Alvarado</v>
      </c>
    </row>
    <row r="239" spans="1:8" x14ac:dyDescent="0.2">
      <c r="A239" s="48"/>
      <c r="B239">
        <v>1</v>
      </c>
      <c r="C239">
        <v>2</v>
      </c>
      <c r="D239">
        <v>3</v>
      </c>
      <c r="E239">
        <v>0</v>
      </c>
      <c r="F239" s="51">
        <v>1</v>
      </c>
      <c r="G239" t="str">
        <f t="shared" si="6"/>
        <v>Jose Alvarado</v>
      </c>
      <c r="H239" t="str">
        <f t="shared" si="7"/>
        <v>Jose Alvarado</v>
      </c>
    </row>
    <row r="240" spans="1:8" x14ac:dyDescent="0.2">
      <c r="A240" s="48"/>
      <c r="B240">
        <v>7</v>
      </c>
      <c r="C240">
        <v>3</v>
      </c>
      <c r="D240">
        <v>2</v>
      </c>
      <c r="E240">
        <v>0</v>
      </c>
      <c r="F240" s="51">
        <v>1</v>
      </c>
      <c r="G240" t="str">
        <f t="shared" si="6"/>
        <v>Jose Alvarado</v>
      </c>
      <c r="H240" t="str">
        <f t="shared" si="7"/>
        <v>Jose Alvarado</v>
      </c>
    </row>
    <row r="241" spans="1:8" x14ac:dyDescent="0.2">
      <c r="A241" s="48"/>
      <c r="B241">
        <v>3</v>
      </c>
      <c r="C241">
        <v>3</v>
      </c>
      <c r="D241">
        <v>1</v>
      </c>
      <c r="E241">
        <v>1</v>
      </c>
      <c r="F241" s="51">
        <v>1</v>
      </c>
      <c r="G241" t="str">
        <f t="shared" si="6"/>
        <v>Jose Alvarado</v>
      </c>
      <c r="H241" t="str">
        <f t="shared" si="7"/>
        <v>Jose Alvarado</v>
      </c>
    </row>
    <row r="242" spans="1:8" x14ac:dyDescent="0.2">
      <c r="A242" s="48"/>
      <c r="B242">
        <v>12</v>
      </c>
      <c r="C242">
        <v>2</v>
      </c>
      <c r="D242">
        <v>5</v>
      </c>
      <c r="E242">
        <v>2</v>
      </c>
      <c r="F242" s="51">
        <v>1</v>
      </c>
      <c r="G242" t="str">
        <f t="shared" si="6"/>
        <v>Jose Alvarado</v>
      </c>
      <c r="H242" t="str">
        <f t="shared" si="7"/>
        <v>Jose Alvarado</v>
      </c>
    </row>
    <row r="243" spans="1:8" x14ac:dyDescent="0.2">
      <c r="A243" s="48"/>
      <c r="B243">
        <v>12</v>
      </c>
      <c r="C243">
        <v>3</v>
      </c>
      <c r="D243">
        <v>6</v>
      </c>
      <c r="E243">
        <v>2</v>
      </c>
      <c r="F243" s="51">
        <v>1</v>
      </c>
      <c r="G243" t="str">
        <f t="shared" si="6"/>
        <v>Jose Alvarado</v>
      </c>
      <c r="H243" t="str">
        <f t="shared" si="7"/>
        <v>Jose Alvarado</v>
      </c>
    </row>
    <row r="244" spans="1:8" x14ac:dyDescent="0.2">
      <c r="A244" s="48"/>
      <c r="B244">
        <v>13</v>
      </c>
      <c r="C244">
        <v>3</v>
      </c>
      <c r="D244">
        <v>1</v>
      </c>
      <c r="E244">
        <v>0</v>
      </c>
      <c r="F244" s="51">
        <v>1</v>
      </c>
      <c r="G244" t="str">
        <f t="shared" si="6"/>
        <v>Jose Alvarado</v>
      </c>
      <c r="H244" t="str">
        <f t="shared" si="7"/>
        <v>Jose Alvarado</v>
      </c>
    </row>
    <row r="245" spans="1:8" x14ac:dyDescent="0.2">
      <c r="A245" s="48"/>
      <c r="B245">
        <v>10</v>
      </c>
      <c r="C245">
        <v>6</v>
      </c>
      <c r="D245">
        <v>4</v>
      </c>
      <c r="E245">
        <v>0</v>
      </c>
      <c r="F245" s="51">
        <v>1</v>
      </c>
      <c r="G245" t="str">
        <f t="shared" si="6"/>
        <v>Jose Alvarado</v>
      </c>
      <c r="H245" t="str">
        <f t="shared" si="7"/>
        <v>Jose Alvarado</v>
      </c>
    </row>
    <row r="246" spans="1:8" x14ac:dyDescent="0.2">
      <c r="A246" s="48"/>
      <c r="B246">
        <v>10</v>
      </c>
      <c r="C246">
        <v>1</v>
      </c>
      <c r="D246">
        <v>3</v>
      </c>
      <c r="E246">
        <v>2</v>
      </c>
      <c r="F246" s="51">
        <v>1</v>
      </c>
      <c r="G246" t="str">
        <f t="shared" si="6"/>
        <v>Jose Alvarado</v>
      </c>
      <c r="H246" t="str">
        <f t="shared" si="7"/>
        <v>Jose Alvarado</v>
      </c>
    </row>
    <row r="247" spans="1:8" x14ac:dyDescent="0.2">
      <c r="A247" s="48"/>
      <c r="B247">
        <v>5</v>
      </c>
      <c r="C247">
        <v>3</v>
      </c>
      <c r="D247">
        <v>9</v>
      </c>
      <c r="E247">
        <v>1</v>
      </c>
      <c r="F247" s="51">
        <v>1</v>
      </c>
      <c r="G247" t="str">
        <f t="shared" si="6"/>
        <v>Jose Alvarado</v>
      </c>
      <c r="H247" t="str">
        <f t="shared" si="7"/>
        <v>Jose Alvarado</v>
      </c>
    </row>
    <row r="248" spans="1:8" x14ac:dyDescent="0.2">
      <c r="A248" s="48"/>
      <c r="B248">
        <v>7</v>
      </c>
      <c r="C248">
        <v>4</v>
      </c>
      <c r="D248">
        <v>2</v>
      </c>
      <c r="E248">
        <v>1</v>
      </c>
      <c r="F248" s="51">
        <v>1</v>
      </c>
      <c r="G248" t="str">
        <f t="shared" si="6"/>
        <v>Jose Alvarado</v>
      </c>
      <c r="H248" t="str">
        <f t="shared" si="7"/>
        <v>Jose Alvarado</v>
      </c>
    </row>
    <row r="249" spans="1:8" x14ac:dyDescent="0.2">
      <c r="A249" s="48"/>
      <c r="B249">
        <v>15</v>
      </c>
      <c r="C249">
        <v>2</v>
      </c>
      <c r="D249">
        <v>4</v>
      </c>
      <c r="E249">
        <v>3</v>
      </c>
      <c r="F249" s="51">
        <v>1</v>
      </c>
      <c r="G249" t="str">
        <f t="shared" si="6"/>
        <v>Jose Alvarado</v>
      </c>
      <c r="H249" t="str">
        <f t="shared" si="7"/>
        <v>Jose Alvarado</v>
      </c>
    </row>
    <row r="250" spans="1:8" x14ac:dyDescent="0.2">
      <c r="A250" s="48"/>
      <c r="B250">
        <v>4</v>
      </c>
      <c r="C250">
        <v>2</v>
      </c>
      <c r="D250">
        <v>5</v>
      </c>
      <c r="E250">
        <v>0</v>
      </c>
      <c r="F250" s="51">
        <v>1</v>
      </c>
      <c r="G250" t="str">
        <f t="shared" si="6"/>
        <v>Jose Alvarado</v>
      </c>
      <c r="H250" t="str">
        <f t="shared" si="7"/>
        <v>Jose Alvarado</v>
      </c>
    </row>
    <row r="251" spans="1:8" x14ac:dyDescent="0.2">
      <c r="A251" s="48"/>
      <c r="B251">
        <v>15</v>
      </c>
      <c r="C251">
        <v>2</v>
      </c>
      <c r="D251">
        <v>5</v>
      </c>
      <c r="E251">
        <v>3</v>
      </c>
      <c r="F251" s="51">
        <v>1</v>
      </c>
      <c r="G251" t="str">
        <f t="shared" si="6"/>
        <v>Jose Alvarado</v>
      </c>
      <c r="H251" t="str">
        <f t="shared" si="7"/>
        <v>Jose Alvarado</v>
      </c>
    </row>
    <row r="252" spans="1:8" x14ac:dyDescent="0.2">
      <c r="A252" s="48"/>
      <c r="B252">
        <v>38</v>
      </c>
      <c r="C252">
        <v>3</v>
      </c>
      <c r="D252">
        <v>2</v>
      </c>
      <c r="E252">
        <v>8</v>
      </c>
      <c r="F252" s="51">
        <v>1</v>
      </c>
      <c r="G252" t="str">
        <f t="shared" si="6"/>
        <v>Jose Alvarado</v>
      </c>
      <c r="H252" t="str">
        <f t="shared" si="7"/>
        <v>Jose Alvarado</v>
      </c>
    </row>
    <row r="253" spans="1:8" x14ac:dyDescent="0.2">
      <c r="A253" s="48"/>
      <c r="B253">
        <v>2</v>
      </c>
      <c r="C253">
        <v>0</v>
      </c>
      <c r="D253">
        <v>2</v>
      </c>
      <c r="E253">
        <v>0</v>
      </c>
      <c r="F253" s="51">
        <v>1</v>
      </c>
      <c r="G253" t="str">
        <f t="shared" si="6"/>
        <v>Jose Alvarado</v>
      </c>
      <c r="H253" t="str">
        <f t="shared" si="7"/>
        <v>Jose Alvarado</v>
      </c>
    </row>
    <row r="254" spans="1:8" x14ac:dyDescent="0.2">
      <c r="A254" s="48"/>
      <c r="B254">
        <v>20</v>
      </c>
      <c r="C254">
        <v>1</v>
      </c>
      <c r="D254">
        <v>2</v>
      </c>
      <c r="E254">
        <v>3</v>
      </c>
      <c r="F254" s="51">
        <v>1</v>
      </c>
      <c r="G254" t="str">
        <f t="shared" si="6"/>
        <v>Jose Alvarado</v>
      </c>
      <c r="H254" t="str">
        <f t="shared" si="7"/>
        <v>Jose Alvarado</v>
      </c>
    </row>
    <row r="255" spans="1:8" x14ac:dyDescent="0.2">
      <c r="A255" s="48"/>
      <c r="B255">
        <v>2</v>
      </c>
      <c r="C255">
        <v>1</v>
      </c>
      <c r="D255">
        <v>2</v>
      </c>
      <c r="E255">
        <v>0</v>
      </c>
      <c r="F255" s="51">
        <v>1</v>
      </c>
      <c r="G255" t="str">
        <f t="shared" si="6"/>
        <v>Jose Alvarado</v>
      </c>
      <c r="H255" t="str">
        <f t="shared" si="7"/>
        <v>Jose Alvarado</v>
      </c>
    </row>
    <row r="256" spans="1:8" x14ac:dyDescent="0.2">
      <c r="A256" s="48"/>
      <c r="B256">
        <v>4</v>
      </c>
      <c r="C256">
        <v>2</v>
      </c>
      <c r="D256">
        <v>3</v>
      </c>
      <c r="E256">
        <v>0</v>
      </c>
      <c r="F256" s="51">
        <v>1</v>
      </c>
      <c r="G256" t="str">
        <f t="shared" si="6"/>
        <v>Jose Alvarado</v>
      </c>
      <c r="H256" t="str">
        <f t="shared" si="7"/>
        <v>Jose Alvarado</v>
      </c>
    </row>
    <row r="257" spans="1:8" x14ac:dyDescent="0.2">
      <c r="A257" s="48"/>
      <c r="B257">
        <v>10</v>
      </c>
      <c r="C257">
        <v>1</v>
      </c>
      <c r="D257">
        <v>0</v>
      </c>
      <c r="E257">
        <v>2</v>
      </c>
      <c r="F257" s="51">
        <v>1</v>
      </c>
      <c r="G257" t="str">
        <f t="shared" si="6"/>
        <v>Jose Alvarado</v>
      </c>
      <c r="H257" t="str">
        <f t="shared" si="7"/>
        <v>Jose Alvarado</v>
      </c>
    </row>
    <row r="258" spans="1:8" x14ac:dyDescent="0.2">
      <c r="A258" s="48"/>
      <c r="B258">
        <v>0</v>
      </c>
      <c r="C258">
        <v>3</v>
      </c>
      <c r="D258">
        <v>6</v>
      </c>
      <c r="E258">
        <v>0</v>
      </c>
      <c r="F258" s="51">
        <v>1</v>
      </c>
      <c r="G258" t="str">
        <f t="shared" ref="G258:G321" si="8">IF(B258="","",IF(A258="",G257,SUBSTITUTE(A258," 2022-23 Game Log","")))</f>
        <v>Jose Alvarado</v>
      </c>
      <c r="H258" t="str">
        <f t="shared" ref="H258:H321" si="9">IF(G258="Luka Dončić","Luka Doncic",IF(G258="Wendell Carter Jr.","Wendell Carter",IF(G258="Vlatko Čančar","Vlatko Cancar",IF(G258="Troy Brown Jr.","Troy Brown",IF(G258="Bojan Bogdanović","Bojan Bogdanovic",IF(G258="Nic Claxton","Nicolas Claxton",IF(G258="Kristaps Porziņģis","Kristaps Porzingis",IF(G258="Kelly Oubre Jr.","Kelly Oubre Jr",IF(G258="P.J. Washington","P.J Washington",IF(G258="P.J. Tucker","P.J Tucker",IF(G258="Jabari Smith Jr.","Jabari Smith",IF(G258="Alperen Şengün","Alperen Sengun",IF(G258="Nikola Vučević","Nikola Vucevic",IF(G258="Jusuf Nurkić","Jusuf Nurkic",IF(G258="Nikola Jokić","Nikola Jokic",G258)))))))))))))))</f>
        <v>Jose Alvarado</v>
      </c>
    </row>
    <row r="259" spans="1:8" x14ac:dyDescent="0.2">
      <c r="A259" s="48"/>
      <c r="B259">
        <v>9</v>
      </c>
      <c r="C259">
        <v>2</v>
      </c>
      <c r="D259">
        <v>3</v>
      </c>
      <c r="E259">
        <v>1</v>
      </c>
      <c r="F259" s="51">
        <v>1</v>
      </c>
      <c r="G259" t="str">
        <f t="shared" si="8"/>
        <v>Jose Alvarado</v>
      </c>
      <c r="H259" t="str">
        <f t="shared" si="9"/>
        <v>Jose Alvarado</v>
      </c>
    </row>
    <row r="260" spans="1:8" x14ac:dyDescent="0.2">
      <c r="A260" s="48"/>
      <c r="B260">
        <v>11</v>
      </c>
      <c r="C260">
        <v>4</v>
      </c>
      <c r="D260">
        <v>0</v>
      </c>
      <c r="E260">
        <v>3</v>
      </c>
      <c r="F260" s="51">
        <v>1</v>
      </c>
      <c r="G260" t="str">
        <f t="shared" si="8"/>
        <v>Jose Alvarado</v>
      </c>
      <c r="H260" t="str">
        <f t="shared" si="9"/>
        <v>Jose Alvarado</v>
      </c>
    </row>
    <row r="261" spans="1:8" x14ac:dyDescent="0.2">
      <c r="A261" s="48"/>
      <c r="B261">
        <v>8</v>
      </c>
      <c r="C261">
        <v>4</v>
      </c>
      <c r="D261">
        <v>3</v>
      </c>
      <c r="E261">
        <v>1</v>
      </c>
      <c r="F261" s="51">
        <v>1</v>
      </c>
      <c r="G261" t="str">
        <f t="shared" si="8"/>
        <v>Jose Alvarado</v>
      </c>
      <c r="H261" t="str">
        <f t="shared" si="9"/>
        <v>Jose Alvarado</v>
      </c>
    </row>
    <row r="262" spans="1:8" x14ac:dyDescent="0.2">
      <c r="A262" s="48"/>
      <c r="B262">
        <v>5</v>
      </c>
      <c r="C262">
        <v>3</v>
      </c>
      <c r="D262">
        <v>0</v>
      </c>
      <c r="E262">
        <v>0</v>
      </c>
      <c r="F262" s="51">
        <v>1</v>
      </c>
      <c r="G262" t="str">
        <f t="shared" si="8"/>
        <v>Jose Alvarado</v>
      </c>
      <c r="H262" t="str">
        <f t="shared" si="9"/>
        <v>Jose Alvarado</v>
      </c>
    </row>
    <row r="263" spans="1:8" x14ac:dyDescent="0.2">
      <c r="A263" s="48"/>
      <c r="B263">
        <v>7</v>
      </c>
      <c r="C263">
        <v>2</v>
      </c>
      <c r="D263">
        <v>3</v>
      </c>
      <c r="E263">
        <v>0</v>
      </c>
      <c r="F263" s="51">
        <v>1</v>
      </c>
      <c r="G263" t="str">
        <f t="shared" si="8"/>
        <v>Jose Alvarado</v>
      </c>
      <c r="H263" t="str">
        <f t="shared" si="9"/>
        <v>Jose Alvarado</v>
      </c>
    </row>
    <row r="264" spans="1:8" x14ac:dyDescent="0.2">
      <c r="A264" s="48"/>
      <c r="B264">
        <v>7</v>
      </c>
      <c r="C264">
        <v>3</v>
      </c>
      <c r="D264">
        <v>2</v>
      </c>
      <c r="E264">
        <v>0</v>
      </c>
      <c r="F264" s="51">
        <v>1</v>
      </c>
      <c r="G264" t="str">
        <f t="shared" si="8"/>
        <v>Jose Alvarado</v>
      </c>
      <c r="H264" t="str">
        <f t="shared" si="9"/>
        <v>Jose Alvarado</v>
      </c>
    </row>
    <row r="265" spans="1:8" x14ac:dyDescent="0.2">
      <c r="A265" s="48"/>
      <c r="B265">
        <v>0</v>
      </c>
      <c r="C265">
        <v>2</v>
      </c>
      <c r="D265">
        <v>3</v>
      </c>
      <c r="E265">
        <v>0</v>
      </c>
      <c r="F265" s="51">
        <v>1</v>
      </c>
      <c r="G265" t="str">
        <f t="shared" si="8"/>
        <v>Jose Alvarado</v>
      </c>
      <c r="H265" t="str">
        <f t="shared" si="9"/>
        <v>Jose Alvarado</v>
      </c>
    </row>
    <row r="266" spans="1:8" x14ac:dyDescent="0.2">
      <c r="A266" s="48"/>
      <c r="B266">
        <v>13</v>
      </c>
      <c r="C266">
        <v>2</v>
      </c>
      <c r="D266">
        <v>5</v>
      </c>
      <c r="E266">
        <v>3</v>
      </c>
      <c r="F266" s="51">
        <v>1</v>
      </c>
      <c r="G266" t="str">
        <f t="shared" si="8"/>
        <v>Jose Alvarado</v>
      </c>
      <c r="H266" t="str">
        <f t="shared" si="9"/>
        <v>Jose Alvarado</v>
      </c>
    </row>
    <row r="267" spans="1:8" x14ac:dyDescent="0.2">
      <c r="A267" s="48" t="s">
        <v>1158</v>
      </c>
      <c r="B267">
        <v>2</v>
      </c>
      <c r="C267">
        <v>6</v>
      </c>
      <c r="D267">
        <v>1</v>
      </c>
      <c r="E267">
        <v>0</v>
      </c>
      <c r="F267" s="51">
        <v>1</v>
      </c>
      <c r="G267" t="str">
        <f t="shared" si="8"/>
        <v>Kyle Anderson</v>
      </c>
      <c r="H267" t="str">
        <f t="shared" si="9"/>
        <v>Kyle Anderson</v>
      </c>
    </row>
    <row r="268" spans="1:8" x14ac:dyDescent="0.2">
      <c r="A268" s="48"/>
      <c r="B268">
        <v>0</v>
      </c>
      <c r="C268">
        <v>0</v>
      </c>
      <c r="D268">
        <v>0</v>
      </c>
      <c r="E268">
        <v>0</v>
      </c>
      <c r="F268" s="51">
        <v>1</v>
      </c>
      <c r="G268" t="str">
        <f t="shared" si="8"/>
        <v>Kyle Anderson</v>
      </c>
      <c r="H268" t="str">
        <f t="shared" si="9"/>
        <v>Kyle Anderson</v>
      </c>
    </row>
    <row r="269" spans="1:8" x14ac:dyDescent="0.2">
      <c r="A269" s="48"/>
      <c r="B269">
        <v>2</v>
      </c>
      <c r="C269">
        <v>4</v>
      </c>
      <c r="D269">
        <v>4</v>
      </c>
      <c r="E269">
        <v>0</v>
      </c>
      <c r="F269" s="51">
        <v>1</v>
      </c>
      <c r="G269" t="str">
        <f t="shared" si="8"/>
        <v>Kyle Anderson</v>
      </c>
      <c r="H269" t="str">
        <f t="shared" si="9"/>
        <v>Kyle Anderson</v>
      </c>
    </row>
    <row r="270" spans="1:8" x14ac:dyDescent="0.2">
      <c r="A270" s="48"/>
      <c r="B270">
        <v>3</v>
      </c>
      <c r="C270">
        <v>1</v>
      </c>
      <c r="D270">
        <v>0</v>
      </c>
      <c r="E270">
        <v>0</v>
      </c>
      <c r="F270" s="51">
        <v>1</v>
      </c>
      <c r="G270" t="str">
        <f t="shared" si="8"/>
        <v>Kyle Anderson</v>
      </c>
      <c r="H270" t="str">
        <f t="shared" si="9"/>
        <v>Kyle Anderson</v>
      </c>
    </row>
    <row r="271" spans="1:8" x14ac:dyDescent="0.2">
      <c r="A271" s="48"/>
      <c r="B271">
        <v>4</v>
      </c>
      <c r="C271">
        <v>3</v>
      </c>
      <c r="D271">
        <v>3</v>
      </c>
      <c r="E271">
        <v>0</v>
      </c>
      <c r="F271" s="51">
        <v>1</v>
      </c>
      <c r="G271" t="str">
        <f t="shared" si="8"/>
        <v>Kyle Anderson</v>
      </c>
      <c r="H271" t="str">
        <f t="shared" si="9"/>
        <v>Kyle Anderson</v>
      </c>
    </row>
    <row r="272" spans="1:8" x14ac:dyDescent="0.2">
      <c r="A272" s="48"/>
      <c r="B272">
        <v>16</v>
      </c>
      <c r="C272">
        <v>3</v>
      </c>
      <c r="D272">
        <v>6</v>
      </c>
      <c r="E272">
        <v>2</v>
      </c>
      <c r="F272" s="51">
        <v>1</v>
      </c>
      <c r="G272" t="str">
        <f t="shared" si="8"/>
        <v>Kyle Anderson</v>
      </c>
      <c r="H272" t="str">
        <f t="shared" si="9"/>
        <v>Kyle Anderson</v>
      </c>
    </row>
    <row r="273" spans="1:8" x14ac:dyDescent="0.2">
      <c r="A273" s="48"/>
      <c r="B273">
        <v>9</v>
      </c>
      <c r="C273">
        <v>2</v>
      </c>
      <c r="D273">
        <v>2</v>
      </c>
      <c r="E273">
        <v>1</v>
      </c>
      <c r="F273" s="51">
        <v>1</v>
      </c>
      <c r="G273" t="str">
        <f t="shared" si="8"/>
        <v>Kyle Anderson</v>
      </c>
      <c r="H273" t="str">
        <f t="shared" si="9"/>
        <v>Kyle Anderson</v>
      </c>
    </row>
    <row r="274" spans="1:8" x14ac:dyDescent="0.2">
      <c r="A274" s="48"/>
      <c r="B274">
        <v>8</v>
      </c>
      <c r="C274">
        <v>0</v>
      </c>
      <c r="D274">
        <v>4</v>
      </c>
      <c r="E274">
        <v>0</v>
      </c>
      <c r="F274" s="51">
        <v>1</v>
      </c>
      <c r="G274" t="str">
        <f t="shared" si="8"/>
        <v>Kyle Anderson</v>
      </c>
      <c r="H274" t="str">
        <f t="shared" si="9"/>
        <v>Kyle Anderson</v>
      </c>
    </row>
    <row r="275" spans="1:8" x14ac:dyDescent="0.2">
      <c r="A275" s="48"/>
      <c r="B275">
        <v>11</v>
      </c>
      <c r="C275">
        <v>7</v>
      </c>
      <c r="D275">
        <v>4</v>
      </c>
      <c r="E275">
        <v>1</v>
      </c>
      <c r="F275" s="51">
        <v>1</v>
      </c>
      <c r="G275" t="str">
        <f t="shared" si="8"/>
        <v>Kyle Anderson</v>
      </c>
      <c r="H275" t="str">
        <f t="shared" si="9"/>
        <v>Kyle Anderson</v>
      </c>
    </row>
    <row r="276" spans="1:8" x14ac:dyDescent="0.2">
      <c r="A276" s="48"/>
      <c r="B276">
        <v>6</v>
      </c>
      <c r="C276">
        <v>3</v>
      </c>
      <c r="D276">
        <v>5</v>
      </c>
      <c r="E276">
        <v>2</v>
      </c>
      <c r="F276" s="51">
        <v>1</v>
      </c>
      <c r="G276" t="str">
        <f t="shared" si="8"/>
        <v>Kyle Anderson</v>
      </c>
      <c r="H276" t="str">
        <f t="shared" si="9"/>
        <v>Kyle Anderson</v>
      </c>
    </row>
    <row r="277" spans="1:8" x14ac:dyDescent="0.2">
      <c r="A277" s="48"/>
      <c r="B277">
        <v>8</v>
      </c>
      <c r="C277">
        <v>4</v>
      </c>
      <c r="D277">
        <v>1</v>
      </c>
      <c r="E277">
        <v>0</v>
      </c>
      <c r="F277" s="51">
        <v>1</v>
      </c>
      <c r="G277" t="str">
        <f t="shared" si="8"/>
        <v>Kyle Anderson</v>
      </c>
      <c r="H277" t="str">
        <f t="shared" si="9"/>
        <v>Kyle Anderson</v>
      </c>
    </row>
    <row r="278" spans="1:8" x14ac:dyDescent="0.2">
      <c r="A278" s="48"/>
      <c r="B278">
        <v>6</v>
      </c>
      <c r="C278">
        <v>5</v>
      </c>
      <c r="D278">
        <v>3</v>
      </c>
      <c r="E278">
        <v>0</v>
      </c>
      <c r="F278" s="51">
        <v>1</v>
      </c>
      <c r="G278" t="str">
        <f t="shared" si="8"/>
        <v>Kyle Anderson</v>
      </c>
      <c r="H278" t="str">
        <f t="shared" si="9"/>
        <v>Kyle Anderson</v>
      </c>
    </row>
    <row r="279" spans="1:8" x14ac:dyDescent="0.2">
      <c r="A279" s="48"/>
      <c r="B279">
        <v>7</v>
      </c>
      <c r="C279">
        <v>7</v>
      </c>
      <c r="D279">
        <v>2</v>
      </c>
      <c r="E279">
        <v>0</v>
      </c>
      <c r="F279" s="51">
        <v>1</v>
      </c>
      <c r="G279" t="str">
        <f t="shared" si="8"/>
        <v>Kyle Anderson</v>
      </c>
      <c r="H279" t="str">
        <f t="shared" si="9"/>
        <v>Kyle Anderson</v>
      </c>
    </row>
    <row r="280" spans="1:8" x14ac:dyDescent="0.2">
      <c r="A280" s="48"/>
      <c r="B280">
        <v>6</v>
      </c>
      <c r="C280">
        <v>5</v>
      </c>
      <c r="D280">
        <v>2</v>
      </c>
      <c r="E280">
        <v>0</v>
      </c>
      <c r="F280" s="51">
        <v>1</v>
      </c>
      <c r="G280" t="str">
        <f t="shared" si="8"/>
        <v>Kyle Anderson</v>
      </c>
      <c r="H280" t="str">
        <f t="shared" si="9"/>
        <v>Kyle Anderson</v>
      </c>
    </row>
    <row r="281" spans="1:8" x14ac:dyDescent="0.2">
      <c r="A281" s="48"/>
      <c r="B281">
        <v>4</v>
      </c>
      <c r="C281">
        <v>3</v>
      </c>
      <c r="D281">
        <v>1</v>
      </c>
      <c r="E281">
        <v>0</v>
      </c>
      <c r="F281" s="51">
        <v>1</v>
      </c>
      <c r="G281" t="str">
        <f t="shared" si="8"/>
        <v>Kyle Anderson</v>
      </c>
      <c r="H281" t="str">
        <f t="shared" si="9"/>
        <v>Kyle Anderson</v>
      </c>
    </row>
    <row r="282" spans="1:8" x14ac:dyDescent="0.2">
      <c r="A282" s="48"/>
      <c r="B282">
        <v>8</v>
      </c>
      <c r="C282">
        <v>8</v>
      </c>
      <c r="D282">
        <v>4</v>
      </c>
      <c r="E282">
        <v>1</v>
      </c>
      <c r="F282" s="51">
        <v>1</v>
      </c>
      <c r="G282" t="str">
        <f t="shared" si="8"/>
        <v>Kyle Anderson</v>
      </c>
      <c r="H282" t="str">
        <f t="shared" si="9"/>
        <v>Kyle Anderson</v>
      </c>
    </row>
    <row r="283" spans="1:8" x14ac:dyDescent="0.2">
      <c r="A283" s="48"/>
      <c r="B283">
        <v>10</v>
      </c>
      <c r="C283">
        <v>6</v>
      </c>
      <c r="D283">
        <v>5</v>
      </c>
      <c r="E283">
        <v>2</v>
      </c>
      <c r="F283" s="51">
        <v>1</v>
      </c>
      <c r="G283" t="str">
        <f t="shared" si="8"/>
        <v>Kyle Anderson</v>
      </c>
      <c r="H283" t="str">
        <f t="shared" si="9"/>
        <v>Kyle Anderson</v>
      </c>
    </row>
    <row r="284" spans="1:8" x14ac:dyDescent="0.2">
      <c r="A284" s="48"/>
      <c r="B284">
        <v>6</v>
      </c>
      <c r="C284">
        <v>6</v>
      </c>
      <c r="D284">
        <v>5</v>
      </c>
      <c r="E284">
        <v>0</v>
      </c>
      <c r="F284" s="51">
        <v>1</v>
      </c>
      <c r="G284" t="str">
        <f t="shared" si="8"/>
        <v>Kyle Anderson</v>
      </c>
      <c r="H284" t="str">
        <f t="shared" si="9"/>
        <v>Kyle Anderson</v>
      </c>
    </row>
    <row r="285" spans="1:8" x14ac:dyDescent="0.2">
      <c r="A285" s="48"/>
      <c r="B285">
        <v>7</v>
      </c>
      <c r="C285">
        <v>4</v>
      </c>
      <c r="D285">
        <v>0</v>
      </c>
      <c r="E285">
        <v>0</v>
      </c>
      <c r="F285" s="51">
        <v>1</v>
      </c>
      <c r="G285" t="str">
        <f t="shared" si="8"/>
        <v>Kyle Anderson</v>
      </c>
      <c r="H285" t="str">
        <f t="shared" si="9"/>
        <v>Kyle Anderson</v>
      </c>
    </row>
    <row r="286" spans="1:8" x14ac:dyDescent="0.2">
      <c r="A286" s="48"/>
      <c r="B286">
        <v>15</v>
      </c>
      <c r="C286">
        <v>7</v>
      </c>
      <c r="D286">
        <v>12</v>
      </c>
      <c r="E286">
        <v>0</v>
      </c>
      <c r="F286" s="51">
        <v>1</v>
      </c>
      <c r="G286" t="str">
        <f t="shared" si="8"/>
        <v>Kyle Anderson</v>
      </c>
      <c r="H286" t="str">
        <f t="shared" si="9"/>
        <v>Kyle Anderson</v>
      </c>
    </row>
    <row r="287" spans="1:8" x14ac:dyDescent="0.2">
      <c r="A287" s="48"/>
      <c r="B287">
        <v>14</v>
      </c>
      <c r="C287">
        <v>7</v>
      </c>
      <c r="D287">
        <v>6</v>
      </c>
      <c r="E287">
        <v>0</v>
      </c>
      <c r="F287" s="51">
        <v>1</v>
      </c>
      <c r="G287" t="str">
        <f t="shared" si="8"/>
        <v>Kyle Anderson</v>
      </c>
      <c r="H287" t="str">
        <f t="shared" si="9"/>
        <v>Kyle Anderson</v>
      </c>
    </row>
    <row r="288" spans="1:8" x14ac:dyDescent="0.2">
      <c r="A288" s="48"/>
      <c r="B288">
        <v>9</v>
      </c>
      <c r="C288">
        <v>1</v>
      </c>
      <c r="D288">
        <v>5</v>
      </c>
      <c r="E288">
        <v>1</v>
      </c>
      <c r="F288" s="51">
        <v>1</v>
      </c>
      <c r="G288" t="str">
        <f t="shared" si="8"/>
        <v>Kyle Anderson</v>
      </c>
      <c r="H288" t="str">
        <f t="shared" si="9"/>
        <v>Kyle Anderson</v>
      </c>
    </row>
    <row r="289" spans="1:8" x14ac:dyDescent="0.2">
      <c r="A289" s="48"/>
      <c r="B289">
        <v>13</v>
      </c>
      <c r="C289">
        <v>6</v>
      </c>
      <c r="D289">
        <v>5</v>
      </c>
      <c r="E289">
        <v>0</v>
      </c>
      <c r="F289" s="51">
        <v>1</v>
      </c>
      <c r="G289" t="str">
        <f t="shared" si="8"/>
        <v>Kyle Anderson</v>
      </c>
      <c r="H289" t="str">
        <f t="shared" si="9"/>
        <v>Kyle Anderson</v>
      </c>
    </row>
    <row r="290" spans="1:8" x14ac:dyDescent="0.2">
      <c r="A290" s="48"/>
      <c r="B290">
        <v>6</v>
      </c>
      <c r="C290">
        <v>6</v>
      </c>
      <c r="D290">
        <v>2</v>
      </c>
      <c r="E290">
        <v>0</v>
      </c>
      <c r="F290" s="51">
        <v>1</v>
      </c>
      <c r="G290" t="str">
        <f t="shared" si="8"/>
        <v>Kyle Anderson</v>
      </c>
      <c r="H290" t="str">
        <f t="shared" si="9"/>
        <v>Kyle Anderson</v>
      </c>
    </row>
    <row r="291" spans="1:8" x14ac:dyDescent="0.2">
      <c r="A291" s="48"/>
      <c r="B291">
        <v>2</v>
      </c>
      <c r="C291">
        <v>2</v>
      </c>
      <c r="D291">
        <v>3</v>
      </c>
      <c r="E291">
        <v>0</v>
      </c>
      <c r="F291" s="51">
        <v>1</v>
      </c>
      <c r="G291" t="str">
        <f t="shared" si="8"/>
        <v>Kyle Anderson</v>
      </c>
      <c r="H291" t="str">
        <f t="shared" si="9"/>
        <v>Kyle Anderson</v>
      </c>
    </row>
    <row r="292" spans="1:8" x14ac:dyDescent="0.2">
      <c r="A292" s="48"/>
      <c r="B292">
        <v>7</v>
      </c>
      <c r="C292">
        <v>1</v>
      </c>
      <c r="D292">
        <v>4</v>
      </c>
      <c r="E292">
        <v>0</v>
      </c>
      <c r="F292" s="51">
        <v>1</v>
      </c>
      <c r="G292" t="str">
        <f t="shared" si="8"/>
        <v>Kyle Anderson</v>
      </c>
      <c r="H292" t="str">
        <f t="shared" si="9"/>
        <v>Kyle Anderson</v>
      </c>
    </row>
    <row r="293" spans="1:8" x14ac:dyDescent="0.2">
      <c r="A293" s="48"/>
      <c r="B293">
        <v>12</v>
      </c>
      <c r="C293">
        <v>6</v>
      </c>
      <c r="D293">
        <v>2</v>
      </c>
      <c r="E293">
        <v>2</v>
      </c>
      <c r="F293" s="51">
        <v>1</v>
      </c>
      <c r="G293" t="str">
        <f t="shared" si="8"/>
        <v>Kyle Anderson</v>
      </c>
      <c r="H293" t="str">
        <f t="shared" si="9"/>
        <v>Kyle Anderson</v>
      </c>
    </row>
    <row r="294" spans="1:8" x14ac:dyDescent="0.2">
      <c r="A294" s="48"/>
      <c r="B294">
        <v>19</v>
      </c>
      <c r="C294">
        <v>4</v>
      </c>
      <c r="D294">
        <v>8</v>
      </c>
      <c r="E294">
        <v>3</v>
      </c>
      <c r="F294" s="51">
        <v>1</v>
      </c>
      <c r="G294" t="str">
        <f t="shared" si="8"/>
        <v>Kyle Anderson</v>
      </c>
      <c r="H294" t="str">
        <f t="shared" si="9"/>
        <v>Kyle Anderson</v>
      </c>
    </row>
    <row r="295" spans="1:8" x14ac:dyDescent="0.2">
      <c r="A295" s="48"/>
      <c r="B295">
        <v>6</v>
      </c>
      <c r="C295">
        <v>2</v>
      </c>
      <c r="D295">
        <v>5</v>
      </c>
      <c r="E295">
        <v>0</v>
      </c>
      <c r="F295" s="51">
        <v>1</v>
      </c>
      <c r="G295" t="str">
        <f t="shared" si="8"/>
        <v>Kyle Anderson</v>
      </c>
      <c r="H295" t="str">
        <f t="shared" si="9"/>
        <v>Kyle Anderson</v>
      </c>
    </row>
    <row r="296" spans="1:8" x14ac:dyDescent="0.2">
      <c r="A296" s="48" t="s">
        <v>1159</v>
      </c>
      <c r="B296">
        <v>21</v>
      </c>
      <c r="C296">
        <v>13</v>
      </c>
      <c r="D296">
        <v>8</v>
      </c>
      <c r="E296">
        <v>1</v>
      </c>
      <c r="F296" s="51">
        <v>1</v>
      </c>
      <c r="G296" t="str">
        <f t="shared" si="8"/>
        <v>Giannis Antetokounmpo</v>
      </c>
      <c r="H296" t="str">
        <f t="shared" si="9"/>
        <v>Giannis Antetokounmpo</v>
      </c>
    </row>
    <row r="297" spans="1:8" x14ac:dyDescent="0.2">
      <c r="A297" s="48"/>
      <c r="B297">
        <v>44</v>
      </c>
      <c r="C297">
        <v>12</v>
      </c>
      <c r="D297">
        <v>3</v>
      </c>
      <c r="E297">
        <v>2</v>
      </c>
      <c r="F297" s="51">
        <v>1</v>
      </c>
      <c r="G297" t="str">
        <f t="shared" si="8"/>
        <v>Giannis Antetokounmpo</v>
      </c>
      <c r="H297" t="str">
        <f t="shared" si="9"/>
        <v>Giannis Antetokounmpo</v>
      </c>
    </row>
    <row r="298" spans="1:8" x14ac:dyDescent="0.2">
      <c r="A298" s="48"/>
      <c r="B298">
        <v>43</v>
      </c>
      <c r="C298">
        <v>14</v>
      </c>
      <c r="D298">
        <v>5</v>
      </c>
      <c r="E298">
        <v>1</v>
      </c>
      <c r="F298" s="51">
        <v>1</v>
      </c>
      <c r="G298" t="str">
        <f t="shared" si="8"/>
        <v>Giannis Antetokounmpo</v>
      </c>
      <c r="H298" t="str">
        <f t="shared" si="9"/>
        <v>Giannis Antetokounmpo</v>
      </c>
    </row>
    <row r="299" spans="1:8" x14ac:dyDescent="0.2">
      <c r="A299" s="48"/>
      <c r="B299">
        <v>30</v>
      </c>
      <c r="C299">
        <v>14</v>
      </c>
      <c r="D299">
        <v>9</v>
      </c>
      <c r="E299">
        <v>1</v>
      </c>
      <c r="F299" s="51">
        <v>1</v>
      </c>
      <c r="G299" t="str">
        <f t="shared" si="8"/>
        <v>Giannis Antetokounmpo</v>
      </c>
      <c r="H299" t="str">
        <f t="shared" si="9"/>
        <v>Giannis Antetokounmpo</v>
      </c>
    </row>
    <row r="300" spans="1:8" x14ac:dyDescent="0.2">
      <c r="A300" s="48"/>
      <c r="B300">
        <v>34</v>
      </c>
      <c r="C300">
        <v>17</v>
      </c>
      <c r="D300">
        <v>4</v>
      </c>
      <c r="E300">
        <v>1</v>
      </c>
      <c r="F300" s="51">
        <v>1</v>
      </c>
      <c r="G300" t="str">
        <f t="shared" si="8"/>
        <v>Giannis Antetokounmpo</v>
      </c>
      <c r="H300" t="str">
        <f t="shared" si="9"/>
        <v>Giannis Antetokounmpo</v>
      </c>
    </row>
    <row r="301" spans="1:8" x14ac:dyDescent="0.2">
      <c r="A301" s="48"/>
      <c r="B301">
        <v>31</v>
      </c>
      <c r="C301">
        <v>7</v>
      </c>
      <c r="D301">
        <v>2</v>
      </c>
      <c r="E301">
        <v>0</v>
      </c>
      <c r="F301" s="51">
        <v>1</v>
      </c>
      <c r="G301" t="str">
        <f t="shared" si="8"/>
        <v>Giannis Antetokounmpo</v>
      </c>
      <c r="H301" t="str">
        <f t="shared" si="9"/>
        <v>Giannis Antetokounmpo</v>
      </c>
    </row>
    <row r="302" spans="1:8" x14ac:dyDescent="0.2">
      <c r="A302" s="48"/>
      <c r="B302">
        <v>32</v>
      </c>
      <c r="C302">
        <v>12</v>
      </c>
      <c r="D302">
        <v>4</v>
      </c>
      <c r="E302">
        <v>0</v>
      </c>
      <c r="F302" s="51">
        <v>1</v>
      </c>
      <c r="G302" t="str">
        <f t="shared" si="8"/>
        <v>Giannis Antetokounmpo</v>
      </c>
      <c r="H302" t="str">
        <f t="shared" si="9"/>
        <v>Giannis Antetokounmpo</v>
      </c>
    </row>
    <row r="303" spans="1:8" x14ac:dyDescent="0.2">
      <c r="A303" s="48"/>
      <c r="B303">
        <v>26</v>
      </c>
      <c r="C303">
        <v>14</v>
      </c>
      <c r="D303">
        <v>11</v>
      </c>
      <c r="E303">
        <v>2</v>
      </c>
      <c r="F303" s="51">
        <v>1</v>
      </c>
      <c r="G303" t="str">
        <f t="shared" si="8"/>
        <v>Giannis Antetokounmpo</v>
      </c>
      <c r="H303" t="str">
        <f t="shared" si="9"/>
        <v>Giannis Antetokounmpo</v>
      </c>
    </row>
    <row r="304" spans="1:8" x14ac:dyDescent="0.2">
      <c r="A304" s="48"/>
      <c r="B304">
        <v>25</v>
      </c>
      <c r="C304">
        <v>7</v>
      </c>
      <c r="D304">
        <v>2</v>
      </c>
      <c r="E304">
        <v>0</v>
      </c>
      <c r="F304" s="51">
        <v>1</v>
      </c>
      <c r="G304" t="str">
        <f t="shared" si="8"/>
        <v>Giannis Antetokounmpo</v>
      </c>
      <c r="H304" t="str">
        <f t="shared" si="9"/>
        <v>Giannis Antetokounmpo</v>
      </c>
    </row>
    <row r="305" spans="1:8" x14ac:dyDescent="0.2">
      <c r="A305" s="48"/>
      <c r="B305">
        <v>27</v>
      </c>
      <c r="C305">
        <v>8</v>
      </c>
      <c r="D305">
        <v>4</v>
      </c>
      <c r="E305">
        <v>0</v>
      </c>
      <c r="F305" s="51">
        <v>1</v>
      </c>
      <c r="G305" t="str">
        <f t="shared" si="8"/>
        <v>Giannis Antetokounmpo</v>
      </c>
      <c r="H305" t="str">
        <f t="shared" si="9"/>
        <v>Giannis Antetokounmpo</v>
      </c>
    </row>
    <row r="306" spans="1:8" x14ac:dyDescent="0.2">
      <c r="A306" s="48"/>
      <c r="B306">
        <v>16</v>
      </c>
      <c r="C306">
        <v>12</v>
      </c>
      <c r="D306">
        <v>8</v>
      </c>
      <c r="E306">
        <v>0</v>
      </c>
      <c r="F306" s="51">
        <v>1</v>
      </c>
      <c r="G306" t="str">
        <f t="shared" si="8"/>
        <v>Giannis Antetokounmpo</v>
      </c>
      <c r="H306" t="str">
        <f t="shared" si="9"/>
        <v>Giannis Antetokounmpo</v>
      </c>
    </row>
    <row r="307" spans="1:8" x14ac:dyDescent="0.2">
      <c r="A307" s="48"/>
      <c r="B307">
        <v>25</v>
      </c>
      <c r="C307">
        <v>14</v>
      </c>
      <c r="D307">
        <v>4</v>
      </c>
      <c r="E307">
        <v>1</v>
      </c>
      <c r="F307" s="51">
        <v>1</v>
      </c>
      <c r="G307" t="str">
        <f t="shared" si="8"/>
        <v>Giannis Antetokounmpo</v>
      </c>
      <c r="H307" t="str">
        <f t="shared" si="9"/>
        <v>Giannis Antetokounmpo</v>
      </c>
    </row>
    <row r="308" spans="1:8" x14ac:dyDescent="0.2">
      <c r="A308" s="48"/>
      <c r="B308">
        <v>37</v>
      </c>
      <c r="C308">
        <v>7</v>
      </c>
      <c r="D308">
        <v>6</v>
      </c>
      <c r="E308">
        <v>0</v>
      </c>
      <c r="F308" s="51">
        <v>1</v>
      </c>
      <c r="G308" t="str">
        <f t="shared" si="8"/>
        <v>Giannis Antetokounmpo</v>
      </c>
      <c r="H308" t="str">
        <f t="shared" si="9"/>
        <v>Giannis Antetokounmpo</v>
      </c>
    </row>
    <row r="309" spans="1:8" x14ac:dyDescent="0.2">
      <c r="A309" s="48"/>
      <c r="B309">
        <v>36</v>
      </c>
      <c r="C309">
        <v>11</v>
      </c>
      <c r="D309">
        <v>7</v>
      </c>
      <c r="E309">
        <v>0</v>
      </c>
      <c r="F309" s="51">
        <v>1</v>
      </c>
      <c r="G309" t="str">
        <f t="shared" si="8"/>
        <v>Giannis Antetokounmpo</v>
      </c>
      <c r="H309" t="str">
        <f t="shared" si="9"/>
        <v>Giannis Antetokounmpo</v>
      </c>
    </row>
    <row r="310" spans="1:8" x14ac:dyDescent="0.2">
      <c r="A310" s="48"/>
      <c r="B310">
        <v>38</v>
      </c>
      <c r="C310">
        <v>9</v>
      </c>
      <c r="D310">
        <v>6</v>
      </c>
      <c r="E310">
        <v>2</v>
      </c>
      <c r="F310" s="51">
        <v>1</v>
      </c>
      <c r="G310" t="str">
        <f t="shared" si="8"/>
        <v>Giannis Antetokounmpo</v>
      </c>
      <c r="H310" t="str">
        <f t="shared" si="9"/>
        <v>Giannis Antetokounmpo</v>
      </c>
    </row>
    <row r="311" spans="1:8" x14ac:dyDescent="0.2">
      <c r="A311" s="48"/>
      <c r="B311">
        <v>30</v>
      </c>
      <c r="C311">
        <v>11</v>
      </c>
      <c r="D311">
        <v>4</v>
      </c>
      <c r="E311">
        <v>0</v>
      </c>
      <c r="F311" s="51">
        <v>1</v>
      </c>
      <c r="G311" t="str">
        <f t="shared" si="8"/>
        <v>Giannis Antetokounmpo</v>
      </c>
      <c r="H311" t="str">
        <f t="shared" si="9"/>
        <v>Giannis Antetokounmpo</v>
      </c>
    </row>
    <row r="312" spans="1:8" x14ac:dyDescent="0.2">
      <c r="A312" s="48"/>
      <c r="B312">
        <v>37</v>
      </c>
      <c r="C312">
        <v>13</v>
      </c>
      <c r="D312">
        <v>7</v>
      </c>
      <c r="E312">
        <v>2</v>
      </c>
      <c r="F312" s="51">
        <v>1</v>
      </c>
      <c r="G312" t="str">
        <f t="shared" si="8"/>
        <v>Giannis Antetokounmpo</v>
      </c>
      <c r="H312" t="str">
        <f t="shared" si="9"/>
        <v>Giannis Antetokounmpo</v>
      </c>
    </row>
    <row r="313" spans="1:8" x14ac:dyDescent="0.2">
      <c r="A313" s="48"/>
      <c r="B313">
        <v>40</v>
      </c>
      <c r="C313">
        <v>7</v>
      </c>
      <c r="D313">
        <v>5</v>
      </c>
      <c r="E313">
        <v>0</v>
      </c>
      <c r="F313" s="51">
        <v>1</v>
      </c>
      <c r="G313" t="str">
        <f t="shared" si="8"/>
        <v>Giannis Antetokounmpo</v>
      </c>
      <c r="H313" t="str">
        <f t="shared" si="9"/>
        <v>Giannis Antetokounmpo</v>
      </c>
    </row>
    <row r="314" spans="1:8" x14ac:dyDescent="0.2">
      <c r="A314" s="48"/>
      <c r="B314">
        <v>34</v>
      </c>
      <c r="C314">
        <v>13</v>
      </c>
      <c r="D314">
        <v>5</v>
      </c>
      <c r="E314">
        <v>2</v>
      </c>
      <c r="F314" s="51">
        <v>1</v>
      </c>
      <c r="G314" t="str">
        <f t="shared" si="8"/>
        <v>Giannis Antetokounmpo</v>
      </c>
      <c r="H314" t="str">
        <f t="shared" si="9"/>
        <v>Giannis Antetokounmpo</v>
      </c>
    </row>
    <row r="315" spans="1:8" x14ac:dyDescent="0.2">
      <c r="A315" s="48"/>
      <c r="B315">
        <v>35</v>
      </c>
      <c r="C315">
        <v>6</v>
      </c>
      <c r="D315">
        <v>7</v>
      </c>
      <c r="E315">
        <v>2</v>
      </c>
      <c r="F315" s="51">
        <v>1</v>
      </c>
      <c r="G315" t="str">
        <f t="shared" si="8"/>
        <v>Giannis Antetokounmpo</v>
      </c>
      <c r="H315" t="str">
        <f t="shared" si="9"/>
        <v>Giannis Antetokounmpo</v>
      </c>
    </row>
    <row r="316" spans="1:8" x14ac:dyDescent="0.2">
      <c r="A316" s="48"/>
      <c r="B316">
        <v>28</v>
      </c>
      <c r="C316">
        <v>10</v>
      </c>
      <c r="D316">
        <v>3</v>
      </c>
      <c r="E316">
        <v>1</v>
      </c>
      <c r="F316" s="51">
        <v>1</v>
      </c>
      <c r="G316" t="str">
        <f t="shared" si="8"/>
        <v>Giannis Antetokounmpo</v>
      </c>
      <c r="H316" t="str">
        <f t="shared" si="9"/>
        <v>Giannis Antetokounmpo</v>
      </c>
    </row>
    <row r="317" spans="1:8" x14ac:dyDescent="0.2">
      <c r="A317" s="48"/>
      <c r="B317">
        <v>16</v>
      </c>
      <c r="C317">
        <v>18</v>
      </c>
      <c r="D317">
        <v>4</v>
      </c>
      <c r="E317">
        <v>0</v>
      </c>
      <c r="F317" s="51">
        <v>1</v>
      </c>
      <c r="G317" t="str">
        <f t="shared" si="8"/>
        <v>Giannis Antetokounmpo</v>
      </c>
      <c r="H317" t="str">
        <f t="shared" si="9"/>
        <v>Giannis Antetokounmpo</v>
      </c>
    </row>
    <row r="318" spans="1:8" x14ac:dyDescent="0.2">
      <c r="A318" s="48"/>
      <c r="B318">
        <v>30</v>
      </c>
      <c r="C318">
        <v>12</v>
      </c>
      <c r="D318">
        <v>5</v>
      </c>
      <c r="E318">
        <v>1</v>
      </c>
      <c r="F318" s="51">
        <v>1</v>
      </c>
      <c r="G318" t="str">
        <f t="shared" si="8"/>
        <v>Giannis Antetokounmpo</v>
      </c>
      <c r="H318" t="str">
        <f t="shared" si="9"/>
        <v>Giannis Antetokounmpo</v>
      </c>
    </row>
    <row r="319" spans="1:8" x14ac:dyDescent="0.2">
      <c r="A319" s="48"/>
      <c r="B319">
        <v>19</v>
      </c>
      <c r="C319">
        <v>6</v>
      </c>
      <c r="D319">
        <v>5</v>
      </c>
      <c r="E319">
        <v>1</v>
      </c>
      <c r="F319" s="51">
        <v>1</v>
      </c>
      <c r="G319" t="str">
        <f t="shared" si="8"/>
        <v>Giannis Antetokounmpo</v>
      </c>
      <c r="H319" t="str">
        <f t="shared" si="9"/>
        <v>Giannis Antetokounmpo</v>
      </c>
    </row>
    <row r="320" spans="1:8" x14ac:dyDescent="0.2">
      <c r="A320" s="48"/>
      <c r="B320">
        <v>42</v>
      </c>
      <c r="C320">
        <v>10</v>
      </c>
      <c r="D320">
        <v>1</v>
      </c>
      <c r="E320">
        <v>1</v>
      </c>
      <c r="F320" s="51">
        <v>1</v>
      </c>
      <c r="G320" t="str">
        <f t="shared" si="8"/>
        <v>Giannis Antetokounmpo</v>
      </c>
      <c r="H320" t="str">
        <f t="shared" si="9"/>
        <v>Giannis Antetokounmpo</v>
      </c>
    </row>
    <row r="321" spans="1:8" x14ac:dyDescent="0.2">
      <c r="A321" s="48"/>
      <c r="B321">
        <v>45</v>
      </c>
      <c r="C321">
        <v>14</v>
      </c>
      <c r="D321">
        <v>4</v>
      </c>
      <c r="E321">
        <v>0</v>
      </c>
      <c r="F321" s="51">
        <v>1</v>
      </c>
      <c r="G321" t="str">
        <f t="shared" si="8"/>
        <v>Giannis Antetokounmpo</v>
      </c>
      <c r="H321" t="str">
        <f t="shared" si="9"/>
        <v>Giannis Antetokounmpo</v>
      </c>
    </row>
    <row r="322" spans="1:8" x14ac:dyDescent="0.2">
      <c r="A322" s="48"/>
      <c r="B322">
        <v>26</v>
      </c>
      <c r="C322">
        <v>13</v>
      </c>
      <c r="D322">
        <v>7</v>
      </c>
      <c r="E322">
        <v>0</v>
      </c>
      <c r="F322" s="51">
        <v>1</v>
      </c>
      <c r="G322" t="str">
        <f t="shared" ref="G322:G385" si="10">IF(B322="","",IF(A322="",G321,SUBSTITUTE(A322," 2022-23 Game Log","")))</f>
        <v>Giannis Antetokounmpo</v>
      </c>
      <c r="H322" t="str">
        <f t="shared" ref="H322:H385" si="11">IF(G322="Luka Dončić","Luka Doncic",IF(G322="Wendell Carter Jr.","Wendell Carter",IF(G322="Vlatko Čančar","Vlatko Cancar",IF(G322="Troy Brown Jr.","Troy Brown",IF(G322="Bojan Bogdanović","Bojan Bogdanovic",IF(G322="Nic Claxton","Nicolas Claxton",IF(G322="Kristaps Porziņģis","Kristaps Porzingis",IF(G322="Kelly Oubre Jr.","Kelly Oubre Jr",IF(G322="P.J. Washington","P.J Washington",IF(G322="P.J. Tucker","P.J Tucker",IF(G322="Jabari Smith Jr.","Jabari Smith",IF(G322="Alperen Şengün","Alperen Sengun",IF(G322="Nikola Vučević","Nikola Vucevic",IF(G322="Jusuf Nurkić","Jusuf Nurkic",IF(G322="Nikola Jokić","Nikola Jokic",G322)))))))))))))))</f>
        <v>Giannis Antetokounmpo</v>
      </c>
    </row>
    <row r="323" spans="1:8" x14ac:dyDescent="0.2">
      <c r="A323" s="48"/>
      <c r="B323">
        <v>27</v>
      </c>
      <c r="C323">
        <v>9</v>
      </c>
      <c r="D323">
        <v>3</v>
      </c>
      <c r="E323">
        <v>1</v>
      </c>
      <c r="F323" s="51">
        <v>1</v>
      </c>
      <c r="G323" t="str">
        <f t="shared" si="10"/>
        <v>Giannis Antetokounmpo</v>
      </c>
      <c r="H323" t="str">
        <f t="shared" si="11"/>
        <v>Giannis Antetokounmpo</v>
      </c>
    </row>
    <row r="324" spans="1:8" x14ac:dyDescent="0.2">
      <c r="A324" s="48"/>
      <c r="B324">
        <v>45</v>
      </c>
      <c r="C324">
        <v>22</v>
      </c>
      <c r="D324">
        <v>7</v>
      </c>
      <c r="E324">
        <v>0</v>
      </c>
      <c r="F324" s="51">
        <v>1</v>
      </c>
      <c r="G324" t="str">
        <f t="shared" si="10"/>
        <v>Giannis Antetokounmpo</v>
      </c>
      <c r="H324" t="str">
        <f t="shared" si="11"/>
        <v>Giannis Antetokounmpo</v>
      </c>
    </row>
    <row r="325" spans="1:8" x14ac:dyDescent="0.2">
      <c r="A325" s="48"/>
      <c r="B325">
        <v>43</v>
      </c>
      <c r="C325">
        <v>20</v>
      </c>
      <c r="D325">
        <v>5</v>
      </c>
      <c r="E325">
        <v>1</v>
      </c>
      <c r="F325" s="51">
        <v>1</v>
      </c>
      <c r="G325" t="str">
        <f t="shared" si="10"/>
        <v>Giannis Antetokounmpo</v>
      </c>
      <c r="H325" t="str">
        <f t="shared" si="11"/>
        <v>Giannis Antetokounmpo</v>
      </c>
    </row>
    <row r="326" spans="1:8" x14ac:dyDescent="0.2">
      <c r="A326" s="48"/>
      <c r="B326">
        <v>55</v>
      </c>
      <c r="C326">
        <v>10</v>
      </c>
      <c r="D326">
        <v>7</v>
      </c>
      <c r="E326">
        <v>0</v>
      </c>
      <c r="F326" s="51">
        <v>1</v>
      </c>
      <c r="G326" t="str">
        <f t="shared" si="10"/>
        <v>Giannis Antetokounmpo</v>
      </c>
      <c r="H326" t="str">
        <f t="shared" si="11"/>
        <v>Giannis Antetokounmpo</v>
      </c>
    </row>
    <row r="327" spans="1:8" x14ac:dyDescent="0.2">
      <c r="A327" s="48"/>
      <c r="B327">
        <v>30</v>
      </c>
      <c r="C327">
        <v>21</v>
      </c>
      <c r="D327">
        <v>10</v>
      </c>
      <c r="E327">
        <v>1</v>
      </c>
      <c r="F327" s="51">
        <v>1</v>
      </c>
      <c r="G327" t="str">
        <f t="shared" si="10"/>
        <v>Giannis Antetokounmpo</v>
      </c>
      <c r="H327" t="str">
        <f t="shared" si="11"/>
        <v>Giannis Antetokounmpo</v>
      </c>
    </row>
    <row r="328" spans="1:8" x14ac:dyDescent="0.2">
      <c r="A328" s="48" t="s">
        <v>1160</v>
      </c>
      <c r="B328">
        <v>0</v>
      </c>
      <c r="C328">
        <v>0</v>
      </c>
      <c r="D328">
        <v>0</v>
      </c>
      <c r="E328">
        <v>0</v>
      </c>
      <c r="F328" s="51">
        <v>1</v>
      </c>
      <c r="G328" t="str">
        <f t="shared" si="10"/>
        <v>Thanasis Antetokounmpo</v>
      </c>
      <c r="H328" t="str">
        <f t="shared" si="11"/>
        <v>Thanasis Antetokounmpo</v>
      </c>
    </row>
    <row r="329" spans="1:8" x14ac:dyDescent="0.2">
      <c r="A329" s="48"/>
      <c r="B329">
        <v>0</v>
      </c>
      <c r="C329">
        <v>1</v>
      </c>
      <c r="D329">
        <v>0</v>
      </c>
      <c r="E329">
        <v>0</v>
      </c>
      <c r="F329" s="51">
        <v>1</v>
      </c>
      <c r="G329" t="str">
        <f t="shared" si="10"/>
        <v>Thanasis Antetokounmpo</v>
      </c>
      <c r="H329" t="str">
        <f t="shared" si="11"/>
        <v>Thanasis Antetokounmpo</v>
      </c>
    </row>
    <row r="330" spans="1:8" x14ac:dyDescent="0.2">
      <c r="A330" s="48"/>
      <c r="B330">
        <v>0</v>
      </c>
      <c r="C330">
        <v>0</v>
      </c>
      <c r="D330">
        <v>0</v>
      </c>
      <c r="E330">
        <v>0</v>
      </c>
      <c r="F330" s="51">
        <v>1</v>
      </c>
      <c r="G330" t="str">
        <f t="shared" si="10"/>
        <v>Thanasis Antetokounmpo</v>
      </c>
      <c r="H330" t="str">
        <f t="shared" si="11"/>
        <v>Thanasis Antetokounmpo</v>
      </c>
    </row>
    <row r="331" spans="1:8" x14ac:dyDescent="0.2">
      <c r="A331" s="48"/>
      <c r="B331">
        <v>0</v>
      </c>
      <c r="C331">
        <v>1</v>
      </c>
      <c r="D331">
        <v>0</v>
      </c>
      <c r="E331">
        <v>0</v>
      </c>
      <c r="F331" s="51">
        <v>1</v>
      </c>
      <c r="G331" t="str">
        <f t="shared" si="10"/>
        <v>Thanasis Antetokounmpo</v>
      </c>
      <c r="H331" t="str">
        <f t="shared" si="11"/>
        <v>Thanasis Antetokounmpo</v>
      </c>
    </row>
    <row r="332" spans="1:8" x14ac:dyDescent="0.2">
      <c r="A332" s="48"/>
      <c r="B332">
        <v>0</v>
      </c>
      <c r="C332">
        <v>0</v>
      </c>
      <c r="D332">
        <v>1</v>
      </c>
      <c r="E332">
        <v>0</v>
      </c>
      <c r="F332" s="51">
        <v>1</v>
      </c>
      <c r="G332" t="str">
        <f t="shared" si="10"/>
        <v>Thanasis Antetokounmpo</v>
      </c>
      <c r="H332" t="str">
        <f t="shared" si="11"/>
        <v>Thanasis Antetokounmpo</v>
      </c>
    </row>
    <row r="333" spans="1:8" x14ac:dyDescent="0.2">
      <c r="A333" s="48"/>
      <c r="B333">
        <v>0</v>
      </c>
      <c r="C333">
        <v>3</v>
      </c>
      <c r="D333">
        <v>0</v>
      </c>
      <c r="E333">
        <v>0</v>
      </c>
      <c r="F333" s="51">
        <v>1</v>
      </c>
      <c r="G333" t="str">
        <f t="shared" si="10"/>
        <v>Thanasis Antetokounmpo</v>
      </c>
      <c r="H333" t="str">
        <f t="shared" si="11"/>
        <v>Thanasis Antetokounmpo</v>
      </c>
    </row>
    <row r="334" spans="1:8" x14ac:dyDescent="0.2">
      <c r="A334" s="48"/>
      <c r="B334">
        <v>0</v>
      </c>
      <c r="C334">
        <v>0</v>
      </c>
      <c r="D334">
        <v>0</v>
      </c>
      <c r="E334">
        <v>0</v>
      </c>
      <c r="F334" s="51">
        <v>1</v>
      </c>
      <c r="G334" t="str">
        <f t="shared" si="10"/>
        <v>Thanasis Antetokounmpo</v>
      </c>
      <c r="H334" t="str">
        <f t="shared" si="11"/>
        <v>Thanasis Antetokounmpo</v>
      </c>
    </row>
    <row r="335" spans="1:8" x14ac:dyDescent="0.2">
      <c r="A335" s="48"/>
      <c r="B335">
        <v>0</v>
      </c>
      <c r="C335">
        <v>2</v>
      </c>
      <c r="D335">
        <v>1</v>
      </c>
      <c r="E335">
        <v>0</v>
      </c>
      <c r="F335" s="51">
        <v>1</v>
      </c>
      <c r="G335" t="str">
        <f t="shared" si="10"/>
        <v>Thanasis Antetokounmpo</v>
      </c>
      <c r="H335" t="str">
        <f t="shared" si="11"/>
        <v>Thanasis Antetokounmpo</v>
      </c>
    </row>
    <row r="336" spans="1:8" x14ac:dyDescent="0.2">
      <c r="A336" s="48"/>
      <c r="B336">
        <v>0</v>
      </c>
      <c r="C336">
        <v>1</v>
      </c>
      <c r="D336">
        <v>0</v>
      </c>
      <c r="E336">
        <v>0</v>
      </c>
      <c r="F336" s="51">
        <v>1</v>
      </c>
      <c r="G336" t="str">
        <f t="shared" si="10"/>
        <v>Thanasis Antetokounmpo</v>
      </c>
      <c r="H336" t="str">
        <f t="shared" si="11"/>
        <v>Thanasis Antetokounmpo</v>
      </c>
    </row>
    <row r="337" spans="1:8" x14ac:dyDescent="0.2">
      <c r="A337" s="48"/>
      <c r="B337">
        <v>0</v>
      </c>
      <c r="C337">
        <v>0</v>
      </c>
      <c r="D337">
        <v>0</v>
      </c>
      <c r="E337">
        <v>0</v>
      </c>
      <c r="F337" s="51">
        <v>1</v>
      </c>
      <c r="G337" t="str">
        <f t="shared" si="10"/>
        <v>Thanasis Antetokounmpo</v>
      </c>
      <c r="H337" t="str">
        <f t="shared" si="11"/>
        <v>Thanasis Antetokounmpo</v>
      </c>
    </row>
    <row r="338" spans="1:8" x14ac:dyDescent="0.2">
      <c r="A338" s="48"/>
      <c r="B338">
        <v>2</v>
      </c>
      <c r="C338">
        <v>3</v>
      </c>
      <c r="D338">
        <v>0</v>
      </c>
      <c r="E338">
        <v>0</v>
      </c>
      <c r="F338" s="51">
        <v>1</v>
      </c>
      <c r="G338" t="str">
        <f t="shared" si="10"/>
        <v>Thanasis Antetokounmpo</v>
      </c>
      <c r="H338" t="str">
        <f t="shared" si="11"/>
        <v>Thanasis Antetokounmpo</v>
      </c>
    </row>
    <row r="339" spans="1:8" x14ac:dyDescent="0.2">
      <c r="A339" s="48"/>
      <c r="B339">
        <v>0</v>
      </c>
      <c r="C339">
        <v>0</v>
      </c>
      <c r="D339">
        <v>0</v>
      </c>
      <c r="E339">
        <v>0</v>
      </c>
      <c r="F339" s="51">
        <v>1</v>
      </c>
      <c r="G339" t="str">
        <f t="shared" si="10"/>
        <v>Thanasis Antetokounmpo</v>
      </c>
      <c r="H339" t="str">
        <f t="shared" si="11"/>
        <v>Thanasis Antetokounmpo</v>
      </c>
    </row>
    <row r="340" spans="1:8" x14ac:dyDescent="0.2">
      <c r="A340" s="48"/>
      <c r="B340">
        <v>2</v>
      </c>
      <c r="C340">
        <v>0</v>
      </c>
      <c r="D340">
        <v>1</v>
      </c>
      <c r="E340">
        <v>0</v>
      </c>
      <c r="F340" s="51">
        <v>1</v>
      </c>
      <c r="G340" t="str">
        <f t="shared" si="10"/>
        <v>Thanasis Antetokounmpo</v>
      </c>
      <c r="H340" t="str">
        <f t="shared" si="11"/>
        <v>Thanasis Antetokounmpo</v>
      </c>
    </row>
    <row r="341" spans="1:8" x14ac:dyDescent="0.2">
      <c r="A341" s="48"/>
      <c r="B341">
        <v>3</v>
      </c>
      <c r="C341">
        <v>3</v>
      </c>
      <c r="D341">
        <v>0</v>
      </c>
      <c r="E341">
        <v>0</v>
      </c>
      <c r="F341" s="51">
        <v>1</v>
      </c>
      <c r="G341" t="str">
        <f t="shared" si="10"/>
        <v>Thanasis Antetokounmpo</v>
      </c>
      <c r="H341" t="str">
        <f t="shared" si="11"/>
        <v>Thanasis Antetokounmpo</v>
      </c>
    </row>
    <row r="342" spans="1:8" x14ac:dyDescent="0.2">
      <c r="A342" s="48"/>
      <c r="B342">
        <v>0</v>
      </c>
      <c r="C342">
        <v>0</v>
      </c>
      <c r="D342">
        <v>0</v>
      </c>
      <c r="E342">
        <v>0</v>
      </c>
      <c r="F342" s="51">
        <v>1</v>
      </c>
      <c r="G342" t="str">
        <f t="shared" si="10"/>
        <v>Thanasis Antetokounmpo</v>
      </c>
      <c r="H342" t="str">
        <f t="shared" si="11"/>
        <v>Thanasis Antetokounmpo</v>
      </c>
    </row>
    <row r="343" spans="1:8" x14ac:dyDescent="0.2">
      <c r="A343" s="48"/>
      <c r="B343">
        <v>0</v>
      </c>
      <c r="C343">
        <v>0</v>
      </c>
      <c r="D343">
        <v>0</v>
      </c>
      <c r="E343">
        <v>0</v>
      </c>
      <c r="F343" s="51">
        <v>1</v>
      </c>
      <c r="G343" t="str">
        <f t="shared" si="10"/>
        <v>Thanasis Antetokounmpo</v>
      </c>
      <c r="H343" t="str">
        <f t="shared" si="11"/>
        <v>Thanasis Antetokounmpo</v>
      </c>
    </row>
    <row r="344" spans="1:8" x14ac:dyDescent="0.2">
      <c r="A344" s="48"/>
      <c r="B344">
        <v>0</v>
      </c>
      <c r="C344">
        <v>0</v>
      </c>
      <c r="D344">
        <v>0</v>
      </c>
      <c r="E344">
        <v>0</v>
      </c>
      <c r="F344" s="51">
        <v>1</v>
      </c>
      <c r="G344" t="str">
        <f t="shared" si="10"/>
        <v>Thanasis Antetokounmpo</v>
      </c>
      <c r="H344" t="str">
        <f t="shared" si="11"/>
        <v>Thanasis Antetokounmpo</v>
      </c>
    </row>
    <row r="345" spans="1:8" x14ac:dyDescent="0.2">
      <c r="A345" s="48"/>
      <c r="B345">
        <v>0</v>
      </c>
      <c r="C345">
        <v>0</v>
      </c>
      <c r="D345">
        <v>0</v>
      </c>
      <c r="E345">
        <v>0</v>
      </c>
      <c r="F345" s="51">
        <v>1</v>
      </c>
      <c r="G345" t="str">
        <f t="shared" si="10"/>
        <v>Thanasis Antetokounmpo</v>
      </c>
      <c r="H345" t="str">
        <f t="shared" si="11"/>
        <v>Thanasis Antetokounmpo</v>
      </c>
    </row>
    <row r="346" spans="1:8" x14ac:dyDescent="0.2">
      <c r="A346" s="48" t="s">
        <v>1161</v>
      </c>
      <c r="B346">
        <v>25</v>
      </c>
      <c r="C346">
        <v>0</v>
      </c>
      <c r="D346">
        <v>2</v>
      </c>
      <c r="E346">
        <v>4</v>
      </c>
      <c r="F346" s="51">
        <v>1</v>
      </c>
      <c r="G346" t="str">
        <f t="shared" si="10"/>
        <v>Cole Anthony</v>
      </c>
      <c r="H346" t="str">
        <f t="shared" si="11"/>
        <v>Cole Anthony</v>
      </c>
    </row>
    <row r="347" spans="1:8" x14ac:dyDescent="0.2">
      <c r="A347" s="48"/>
      <c r="B347">
        <v>14</v>
      </c>
      <c r="C347">
        <v>9</v>
      </c>
      <c r="D347">
        <v>6</v>
      </c>
      <c r="E347">
        <v>2</v>
      </c>
      <c r="F347" s="51">
        <v>1</v>
      </c>
      <c r="G347" t="str">
        <f t="shared" si="10"/>
        <v>Cole Anthony</v>
      </c>
      <c r="H347" t="str">
        <f t="shared" si="11"/>
        <v>Cole Anthony</v>
      </c>
    </row>
    <row r="348" spans="1:8" x14ac:dyDescent="0.2">
      <c r="A348" s="48"/>
      <c r="B348">
        <v>14</v>
      </c>
      <c r="C348">
        <v>4</v>
      </c>
      <c r="D348">
        <v>4</v>
      </c>
      <c r="E348">
        <v>0</v>
      </c>
      <c r="F348" s="51">
        <v>1</v>
      </c>
      <c r="G348" t="str">
        <f t="shared" si="10"/>
        <v>Cole Anthony</v>
      </c>
      <c r="H348" t="str">
        <f t="shared" si="11"/>
        <v>Cole Anthony</v>
      </c>
    </row>
    <row r="349" spans="1:8" x14ac:dyDescent="0.2">
      <c r="A349" s="48"/>
      <c r="B349">
        <v>9</v>
      </c>
      <c r="C349">
        <v>6</v>
      </c>
      <c r="D349">
        <v>5</v>
      </c>
      <c r="E349">
        <v>1</v>
      </c>
      <c r="F349" s="51">
        <v>1</v>
      </c>
      <c r="G349" t="str">
        <f t="shared" si="10"/>
        <v>Cole Anthony</v>
      </c>
      <c r="H349" t="str">
        <f t="shared" si="11"/>
        <v>Cole Anthony</v>
      </c>
    </row>
    <row r="350" spans="1:8" x14ac:dyDescent="0.2">
      <c r="A350" s="48"/>
      <c r="B350">
        <v>11</v>
      </c>
      <c r="C350">
        <v>4</v>
      </c>
      <c r="D350">
        <v>2</v>
      </c>
      <c r="E350">
        <v>0</v>
      </c>
      <c r="F350" s="51">
        <v>1</v>
      </c>
      <c r="G350" t="str">
        <f t="shared" si="10"/>
        <v>Cole Anthony</v>
      </c>
      <c r="H350" t="str">
        <f t="shared" si="11"/>
        <v>Cole Anthony</v>
      </c>
    </row>
    <row r="351" spans="1:8" x14ac:dyDescent="0.2">
      <c r="A351" s="48"/>
      <c r="B351">
        <v>19</v>
      </c>
      <c r="C351">
        <v>6</v>
      </c>
      <c r="D351">
        <v>3</v>
      </c>
      <c r="E351">
        <v>3</v>
      </c>
      <c r="F351" s="51">
        <v>1</v>
      </c>
      <c r="G351" t="str">
        <f t="shared" si="10"/>
        <v>Cole Anthony</v>
      </c>
      <c r="H351" t="str">
        <f t="shared" si="11"/>
        <v>Cole Anthony</v>
      </c>
    </row>
    <row r="352" spans="1:8" x14ac:dyDescent="0.2">
      <c r="A352" s="48"/>
      <c r="B352">
        <v>12</v>
      </c>
      <c r="C352">
        <v>3</v>
      </c>
      <c r="D352">
        <v>5</v>
      </c>
      <c r="E352">
        <v>1</v>
      </c>
      <c r="F352" s="51">
        <v>1</v>
      </c>
      <c r="G352" t="str">
        <f t="shared" si="10"/>
        <v>Cole Anthony</v>
      </c>
      <c r="H352" t="str">
        <f t="shared" si="11"/>
        <v>Cole Anthony</v>
      </c>
    </row>
    <row r="353" spans="1:8" x14ac:dyDescent="0.2">
      <c r="A353" s="48"/>
      <c r="B353">
        <v>0</v>
      </c>
      <c r="C353">
        <v>4</v>
      </c>
      <c r="D353">
        <v>1</v>
      </c>
      <c r="E353">
        <v>0</v>
      </c>
      <c r="F353" s="51">
        <v>1</v>
      </c>
      <c r="G353" t="str">
        <f t="shared" si="10"/>
        <v>Cole Anthony</v>
      </c>
      <c r="H353" t="str">
        <f t="shared" si="11"/>
        <v>Cole Anthony</v>
      </c>
    </row>
    <row r="354" spans="1:8" x14ac:dyDescent="0.2">
      <c r="A354" s="48"/>
      <c r="B354">
        <v>13</v>
      </c>
      <c r="C354">
        <v>4</v>
      </c>
      <c r="D354">
        <v>4</v>
      </c>
      <c r="E354">
        <v>2</v>
      </c>
      <c r="F354" s="51">
        <v>1</v>
      </c>
      <c r="G354" t="str">
        <f t="shared" si="10"/>
        <v>Cole Anthony</v>
      </c>
      <c r="H354" t="str">
        <f t="shared" si="11"/>
        <v>Cole Anthony</v>
      </c>
    </row>
    <row r="355" spans="1:8" x14ac:dyDescent="0.2">
      <c r="A355" s="48"/>
      <c r="B355">
        <v>18</v>
      </c>
      <c r="C355">
        <v>3</v>
      </c>
      <c r="D355">
        <v>5</v>
      </c>
      <c r="E355">
        <v>3</v>
      </c>
      <c r="F355" s="51">
        <v>1</v>
      </c>
      <c r="G355" t="str">
        <f t="shared" si="10"/>
        <v>Cole Anthony</v>
      </c>
      <c r="H355" t="str">
        <f t="shared" si="11"/>
        <v>Cole Anthony</v>
      </c>
    </row>
    <row r="356" spans="1:8" x14ac:dyDescent="0.2">
      <c r="A356" s="48"/>
      <c r="B356">
        <v>14</v>
      </c>
      <c r="C356">
        <v>6</v>
      </c>
      <c r="D356">
        <v>6</v>
      </c>
      <c r="E356">
        <v>1</v>
      </c>
      <c r="F356" s="51">
        <v>1</v>
      </c>
      <c r="G356" t="str">
        <f t="shared" si="10"/>
        <v>Cole Anthony</v>
      </c>
      <c r="H356" t="str">
        <f t="shared" si="11"/>
        <v>Cole Anthony</v>
      </c>
    </row>
    <row r="357" spans="1:8" x14ac:dyDescent="0.2">
      <c r="A357" s="48"/>
      <c r="B357">
        <v>13</v>
      </c>
      <c r="C357">
        <v>5</v>
      </c>
      <c r="D357">
        <v>6</v>
      </c>
      <c r="E357">
        <v>0</v>
      </c>
      <c r="F357" s="51">
        <v>1</v>
      </c>
      <c r="G357" t="str">
        <f t="shared" si="10"/>
        <v>Cole Anthony</v>
      </c>
      <c r="H357" t="str">
        <f t="shared" si="11"/>
        <v>Cole Anthony</v>
      </c>
    </row>
    <row r="358" spans="1:8" x14ac:dyDescent="0.2">
      <c r="A358" s="48"/>
      <c r="B358">
        <v>14</v>
      </c>
      <c r="C358">
        <v>5</v>
      </c>
      <c r="D358">
        <v>3</v>
      </c>
      <c r="E358">
        <v>0</v>
      </c>
      <c r="F358" s="51">
        <v>1</v>
      </c>
      <c r="G358" t="str">
        <f t="shared" si="10"/>
        <v>Cole Anthony</v>
      </c>
      <c r="H358" t="str">
        <f t="shared" si="11"/>
        <v>Cole Anthony</v>
      </c>
    </row>
    <row r="359" spans="1:8" x14ac:dyDescent="0.2">
      <c r="A359" s="48"/>
      <c r="B359">
        <v>7</v>
      </c>
      <c r="C359">
        <v>3</v>
      </c>
      <c r="D359">
        <v>3</v>
      </c>
      <c r="E359">
        <v>1</v>
      </c>
      <c r="F359" s="51">
        <v>1</v>
      </c>
      <c r="G359" t="str">
        <f t="shared" si="10"/>
        <v>Cole Anthony</v>
      </c>
      <c r="H359" t="str">
        <f t="shared" si="11"/>
        <v>Cole Anthony</v>
      </c>
    </row>
    <row r="360" spans="1:8" x14ac:dyDescent="0.2">
      <c r="A360" s="48"/>
      <c r="B360">
        <v>8</v>
      </c>
      <c r="C360">
        <v>3</v>
      </c>
      <c r="D360">
        <v>4</v>
      </c>
      <c r="E360">
        <v>0</v>
      </c>
      <c r="F360" s="51">
        <v>1</v>
      </c>
      <c r="G360" t="str">
        <f t="shared" si="10"/>
        <v>Cole Anthony</v>
      </c>
      <c r="H360" t="str">
        <f t="shared" si="11"/>
        <v>Cole Anthony</v>
      </c>
    </row>
    <row r="361" spans="1:8" x14ac:dyDescent="0.2">
      <c r="A361" s="48"/>
      <c r="B361">
        <v>15</v>
      </c>
      <c r="C361">
        <v>4</v>
      </c>
      <c r="D361">
        <v>6</v>
      </c>
      <c r="E361">
        <v>3</v>
      </c>
      <c r="F361" s="51">
        <v>1</v>
      </c>
      <c r="G361" t="str">
        <f t="shared" si="10"/>
        <v>Cole Anthony</v>
      </c>
      <c r="H361" t="str">
        <f t="shared" si="11"/>
        <v>Cole Anthony</v>
      </c>
    </row>
    <row r="362" spans="1:8" x14ac:dyDescent="0.2">
      <c r="A362" s="48"/>
      <c r="B362">
        <v>23</v>
      </c>
      <c r="C362">
        <v>10</v>
      </c>
      <c r="D362">
        <v>9</v>
      </c>
      <c r="E362">
        <v>4</v>
      </c>
      <c r="F362" s="51">
        <v>1</v>
      </c>
      <c r="G362" t="str">
        <f t="shared" si="10"/>
        <v>Cole Anthony</v>
      </c>
      <c r="H362" t="str">
        <f t="shared" si="11"/>
        <v>Cole Anthony</v>
      </c>
    </row>
    <row r="363" spans="1:8" x14ac:dyDescent="0.2">
      <c r="A363" s="48"/>
      <c r="B363">
        <v>8</v>
      </c>
      <c r="C363">
        <v>2</v>
      </c>
      <c r="D363">
        <v>4</v>
      </c>
      <c r="E363">
        <v>0</v>
      </c>
      <c r="F363" s="51">
        <v>1</v>
      </c>
      <c r="G363" t="str">
        <f t="shared" si="10"/>
        <v>Cole Anthony</v>
      </c>
      <c r="H363" t="str">
        <f t="shared" si="11"/>
        <v>Cole Anthony</v>
      </c>
    </row>
    <row r="364" spans="1:8" x14ac:dyDescent="0.2">
      <c r="A364" s="48"/>
      <c r="B364">
        <v>8</v>
      </c>
      <c r="C364">
        <v>5</v>
      </c>
      <c r="D364">
        <v>6</v>
      </c>
      <c r="E364">
        <v>0</v>
      </c>
      <c r="F364" s="51">
        <v>1</v>
      </c>
      <c r="G364" t="str">
        <f t="shared" si="10"/>
        <v>Cole Anthony</v>
      </c>
      <c r="H364" t="str">
        <f t="shared" si="11"/>
        <v>Cole Anthony</v>
      </c>
    </row>
    <row r="365" spans="1:8" x14ac:dyDescent="0.2">
      <c r="A365" s="48"/>
      <c r="B365">
        <v>6</v>
      </c>
      <c r="C365">
        <v>3</v>
      </c>
      <c r="D365">
        <v>6</v>
      </c>
      <c r="E365">
        <v>0</v>
      </c>
      <c r="F365" s="51">
        <v>1</v>
      </c>
      <c r="G365" t="str">
        <f t="shared" si="10"/>
        <v>Cole Anthony</v>
      </c>
      <c r="H365" t="str">
        <f t="shared" si="11"/>
        <v>Cole Anthony</v>
      </c>
    </row>
    <row r="366" spans="1:8" x14ac:dyDescent="0.2">
      <c r="A366" s="48" t="s">
        <v>1162</v>
      </c>
      <c r="B366">
        <v>18</v>
      </c>
      <c r="C366">
        <v>7</v>
      </c>
      <c r="D366">
        <v>5</v>
      </c>
      <c r="E366">
        <v>2</v>
      </c>
      <c r="F366" s="51">
        <v>1</v>
      </c>
      <c r="G366" t="str">
        <f t="shared" si="10"/>
        <v>OG Anunoby</v>
      </c>
      <c r="H366" t="str">
        <f t="shared" si="11"/>
        <v>OG Anunoby</v>
      </c>
    </row>
    <row r="367" spans="1:8" x14ac:dyDescent="0.2">
      <c r="A367" s="48"/>
      <c r="B367">
        <v>10</v>
      </c>
      <c r="C367">
        <v>5</v>
      </c>
      <c r="D367">
        <v>1</v>
      </c>
      <c r="E367">
        <v>2</v>
      </c>
      <c r="F367" s="51">
        <v>1</v>
      </c>
      <c r="G367" t="str">
        <f t="shared" si="10"/>
        <v>OG Anunoby</v>
      </c>
      <c r="H367" t="str">
        <f t="shared" si="11"/>
        <v>OG Anunoby</v>
      </c>
    </row>
    <row r="368" spans="1:8" x14ac:dyDescent="0.2">
      <c r="A368" s="48"/>
      <c r="B368">
        <v>13</v>
      </c>
      <c r="C368">
        <v>9</v>
      </c>
      <c r="D368">
        <v>0</v>
      </c>
      <c r="E368">
        <v>3</v>
      </c>
      <c r="F368" s="51">
        <v>1</v>
      </c>
      <c r="G368" t="str">
        <f t="shared" si="10"/>
        <v>OG Anunoby</v>
      </c>
      <c r="H368" t="str">
        <f t="shared" si="11"/>
        <v>OG Anunoby</v>
      </c>
    </row>
    <row r="369" spans="1:8" x14ac:dyDescent="0.2">
      <c r="A369" s="48"/>
      <c r="B369">
        <v>6</v>
      </c>
      <c r="C369">
        <v>7</v>
      </c>
      <c r="D369">
        <v>0</v>
      </c>
      <c r="E369">
        <v>1</v>
      </c>
      <c r="F369" s="51">
        <v>1</v>
      </c>
      <c r="G369" t="str">
        <f t="shared" si="10"/>
        <v>OG Anunoby</v>
      </c>
      <c r="H369" t="str">
        <f t="shared" si="11"/>
        <v>OG Anunoby</v>
      </c>
    </row>
    <row r="370" spans="1:8" x14ac:dyDescent="0.2">
      <c r="A370" s="48"/>
      <c r="B370">
        <v>15</v>
      </c>
      <c r="C370">
        <v>2</v>
      </c>
      <c r="D370">
        <v>1</v>
      </c>
      <c r="E370">
        <v>1</v>
      </c>
      <c r="F370" s="51">
        <v>1</v>
      </c>
      <c r="G370" t="str">
        <f t="shared" si="10"/>
        <v>OG Anunoby</v>
      </c>
      <c r="H370" t="str">
        <f t="shared" si="11"/>
        <v>OG Anunoby</v>
      </c>
    </row>
    <row r="371" spans="1:8" x14ac:dyDescent="0.2">
      <c r="A371" s="48"/>
      <c r="B371">
        <v>19</v>
      </c>
      <c r="C371">
        <v>9</v>
      </c>
      <c r="D371">
        <v>2</v>
      </c>
      <c r="E371">
        <v>2</v>
      </c>
      <c r="F371" s="51">
        <v>1</v>
      </c>
      <c r="G371" t="str">
        <f t="shared" si="10"/>
        <v>OG Anunoby</v>
      </c>
      <c r="H371" t="str">
        <f t="shared" si="11"/>
        <v>OG Anunoby</v>
      </c>
    </row>
    <row r="372" spans="1:8" x14ac:dyDescent="0.2">
      <c r="A372" s="48"/>
      <c r="B372">
        <v>14</v>
      </c>
      <c r="C372">
        <v>6</v>
      </c>
      <c r="D372">
        <v>3</v>
      </c>
      <c r="E372">
        <v>2</v>
      </c>
      <c r="F372" s="51">
        <v>1</v>
      </c>
      <c r="G372" t="str">
        <f t="shared" si="10"/>
        <v>OG Anunoby</v>
      </c>
      <c r="H372" t="str">
        <f t="shared" si="11"/>
        <v>OG Anunoby</v>
      </c>
    </row>
    <row r="373" spans="1:8" x14ac:dyDescent="0.2">
      <c r="A373" s="48"/>
      <c r="B373">
        <v>18</v>
      </c>
      <c r="C373">
        <v>5</v>
      </c>
      <c r="D373">
        <v>3</v>
      </c>
      <c r="E373">
        <v>1</v>
      </c>
      <c r="F373" s="51">
        <v>1</v>
      </c>
      <c r="G373" t="str">
        <f t="shared" si="10"/>
        <v>OG Anunoby</v>
      </c>
      <c r="H373" t="str">
        <f t="shared" si="11"/>
        <v>OG Anunoby</v>
      </c>
    </row>
    <row r="374" spans="1:8" x14ac:dyDescent="0.2">
      <c r="A374" s="48"/>
      <c r="B374">
        <v>27</v>
      </c>
      <c r="C374">
        <v>7</v>
      </c>
      <c r="D374">
        <v>1</v>
      </c>
      <c r="E374">
        <v>4</v>
      </c>
      <c r="F374" s="51">
        <v>1</v>
      </c>
      <c r="G374" t="str">
        <f t="shared" si="10"/>
        <v>OG Anunoby</v>
      </c>
      <c r="H374" t="str">
        <f t="shared" si="11"/>
        <v>OG Anunoby</v>
      </c>
    </row>
    <row r="375" spans="1:8" x14ac:dyDescent="0.2">
      <c r="A375" s="48"/>
      <c r="B375">
        <v>22</v>
      </c>
      <c r="C375">
        <v>6</v>
      </c>
      <c r="D375">
        <v>3</v>
      </c>
      <c r="E375">
        <v>2</v>
      </c>
      <c r="F375" s="51">
        <v>1</v>
      </c>
      <c r="G375" t="str">
        <f t="shared" si="10"/>
        <v>OG Anunoby</v>
      </c>
      <c r="H375" t="str">
        <f t="shared" si="11"/>
        <v>OG Anunoby</v>
      </c>
    </row>
    <row r="376" spans="1:8" x14ac:dyDescent="0.2">
      <c r="A376" s="48"/>
      <c r="B376">
        <v>13</v>
      </c>
      <c r="C376">
        <v>4</v>
      </c>
      <c r="D376">
        <v>1</v>
      </c>
      <c r="E376">
        <v>0</v>
      </c>
      <c r="F376" s="51">
        <v>1</v>
      </c>
      <c r="G376" t="str">
        <f t="shared" si="10"/>
        <v>OG Anunoby</v>
      </c>
      <c r="H376" t="str">
        <f t="shared" si="11"/>
        <v>OG Anunoby</v>
      </c>
    </row>
    <row r="377" spans="1:8" x14ac:dyDescent="0.2">
      <c r="A377" s="48"/>
      <c r="B377">
        <v>27</v>
      </c>
      <c r="C377">
        <v>10</v>
      </c>
      <c r="D377">
        <v>1</v>
      </c>
      <c r="E377">
        <v>4</v>
      </c>
      <c r="F377" s="51">
        <v>1</v>
      </c>
      <c r="G377" t="str">
        <f t="shared" si="10"/>
        <v>OG Anunoby</v>
      </c>
      <c r="H377" t="str">
        <f t="shared" si="11"/>
        <v>OG Anunoby</v>
      </c>
    </row>
    <row r="378" spans="1:8" x14ac:dyDescent="0.2">
      <c r="A378" s="48"/>
      <c r="B378">
        <v>13</v>
      </c>
      <c r="C378">
        <v>6</v>
      </c>
      <c r="D378">
        <v>1</v>
      </c>
      <c r="E378">
        <v>0</v>
      </c>
      <c r="F378" s="51">
        <v>1</v>
      </c>
      <c r="G378" t="str">
        <f t="shared" si="10"/>
        <v>OG Anunoby</v>
      </c>
      <c r="H378" t="str">
        <f t="shared" si="11"/>
        <v>OG Anunoby</v>
      </c>
    </row>
    <row r="379" spans="1:8" x14ac:dyDescent="0.2">
      <c r="A379" s="48"/>
      <c r="B379">
        <v>26</v>
      </c>
      <c r="C379">
        <v>2</v>
      </c>
      <c r="D379">
        <v>3</v>
      </c>
      <c r="E379">
        <v>2</v>
      </c>
      <c r="F379" s="51">
        <v>1</v>
      </c>
      <c r="G379" t="str">
        <f t="shared" si="10"/>
        <v>OG Anunoby</v>
      </c>
      <c r="H379" t="str">
        <f t="shared" si="11"/>
        <v>OG Anunoby</v>
      </c>
    </row>
    <row r="380" spans="1:8" x14ac:dyDescent="0.2">
      <c r="A380" s="48"/>
      <c r="B380">
        <v>19</v>
      </c>
      <c r="C380">
        <v>7</v>
      </c>
      <c r="D380">
        <v>3</v>
      </c>
      <c r="E380">
        <v>1</v>
      </c>
      <c r="F380" s="51">
        <v>1</v>
      </c>
      <c r="G380" t="str">
        <f t="shared" si="10"/>
        <v>OG Anunoby</v>
      </c>
      <c r="H380" t="str">
        <f t="shared" si="11"/>
        <v>OG Anunoby</v>
      </c>
    </row>
    <row r="381" spans="1:8" x14ac:dyDescent="0.2">
      <c r="A381" s="48"/>
      <c r="B381">
        <v>32</v>
      </c>
      <c r="C381">
        <v>10</v>
      </c>
      <c r="D381">
        <v>3</v>
      </c>
      <c r="E381">
        <v>1</v>
      </c>
      <c r="F381" s="51">
        <v>1</v>
      </c>
      <c r="G381" t="str">
        <f t="shared" si="10"/>
        <v>OG Anunoby</v>
      </c>
      <c r="H381" t="str">
        <f t="shared" si="11"/>
        <v>OG Anunoby</v>
      </c>
    </row>
    <row r="382" spans="1:8" x14ac:dyDescent="0.2">
      <c r="A382" s="48"/>
      <c r="B382">
        <v>27</v>
      </c>
      <c r="C382">
        <v>3</v>
      </c>
      <c r="D382">
        <v>5</v>
      </c>
      <c r="E382">
        <v>0</v>
      </c>
      <c r="F382" s="51">
        <v>1</v>
      </c>
      <c r="G382" t="str">
        <f t="shared" si="10"/>
        <v>OG Anunoby</v>
      </c>
      <c r="H382" t="str">
        <f t="shared" si="11"/>
        <v>OG Anunoby</v>
      </c>
    </row>
    <row r="383" spans="1:8" x14ac:dyDescent="0.2">
      <c r="A383" s="48"/>
      <c r="B383">
        <v>15</v>
      </c>
      <c r="C383">
        <v>5</v>
      </c>
      <c r="D383">
        <v>4</v>
      </c>
      <c r="E383">
        <v>0</v>
      </c>
      <c r="F383" s="51">
        <v>1</v>
      </c>
      <c r="G383" t="str">
        <f t="shared" si="10"/>
        <v>OG Anunoby</v>
      </c>
      <c r="H383" t="str">
        <f t="shared" si="11"/>
        <v>OG Anunoby</v>
      </c>
    </row>
    <row r="384" spans="1:8" x14ac:dyDescent="0.2">
      <c r="A384" s="48"/>
      <c r="B384">
        <v>26</v>
      </c>
      <c r="C384">
        <v>9</v>
      </c>
      <c r="D384">
        <v>2</v>
      </c>
      <c r="E384">
        <v>2</v>
      </c>
      <c r="F384" s="51">
        <v>1</v>
      </c>
      <c r="G384" t="str">
        <f t="shared" si="10"/>
        <v>OG Anunoby</v>
      </c>
      <c r="H384" t="str">
        <f t="shared" si="11"/>
        <v>OG Anunoby</v>
      </c>
    </row>
    <row r="385" spans="1:8" x14ac:dyDescent="0.2">
      <c r="A385" s="48"/>
      <c r="B385">
        <v>20</v>
      </c>
      <c r="C385">
        <v>1</v>
      </c>
      <c r="D385">
        <v>2</v>
      </c>
      <c r="E385">
        <v>4</v>
      </c>
      <c r="F385" s="51">
        <v>1</v>
      </c>
      <c r="G385" t="str">
        <f t="shared" si="10"/>
        <v>OG Anunoby</v>
      </c>
      <c r="H385" t="str">
        <f t="shared" si="11"/>
        <v>OG Anunoby</v>
      </c>
    </row>
    <row r="386" spans="1:8" x14ac:dyDescent="0.2">
      <c r="A386" s="48"/>
      <c r="B386">
        <v>12</v>
      </c>
      <c r="C386">
        <v>5</v>
      </c>
      <c r="D386">
        <v>3</v>
      </c>
      <c r="E386">
        <v>1</v>
      </c>
      <c r="F386" s="51">
        <v>1</v>
      </c>
      <c r="G386" t="str">
        <f t="shared" ref="G386:G449" si="12">IF(B386="","",IF(A386="",G385,SUBSTITUTE(A386," 2022-23 Game Log","")))</f>
        <v>OG Anunoby</v>
      </c>
      <c r="H386" t="str">
        <f t="shared" ref="H386:H449" si="13">IF(G386="Luka Dončić","Luka Doncic",IF(G386="Wendell Carter Jr.","Wendell Carter",IF(G386="Vlatko Čančar","Vlatko Cancar",IF(G386="Troy Brown Jr.","Troy Brown",IF(G386="Bojan Bogdanović","Bojan Bogdanovic",IF(G386="Nic Claxton","Nicolas Claxton",IF(G386="Kristaps Porziņģis","Kristaps Porzingis",IF(G386="Kelly Oubre Jr.","Kelly Oubre Jr",IF(G386="P.J. Washington","P.J Washington",IF(G386="P.J. Tucker","P.J Tucker",IF(G386="Jabari Smith Jr.","Jabari Smith",IF(G386="Alperen Şengün","Alperen Sengun",IF(G386="Nikola Vučević","Nikola Vucevic",IF(G386="Jusuf Nurkić","Jusuf Nurkic",IF(G386="Nikola Jokić","Nikola Jokic",G386)))))))))))))))</f>
        <v>OG Anunoby</v>
      </c>
    </row>
    <row r="387" spans="1:8" x14ac:dyDescent="0.2">
      <c r="A387" s="48"/>
      <c r="B387">
        <v>21</v>
      </c>
      <c r="C387">
        <v>6</v>
      </c>
      <c r="D387">
        <v>1</v>
      </c>
      <c r="E387">
        <v>0</v>
      </c>
      <c r="F387" s="51">
        <v>1</v>
      </c>
      <c r="G387" t="str">
        <f t="shared" si="12"/>
        <v>OG Anunoby</v>
      </c>
      <c r="H387" t="str">
        <f t="shared" si="13"/>
        <v>OG Anunoby</v>
      </c>
    </row>
    <row r="388" spans="1:8" x14ac:dyDescent="0.2">
      <c r="A388" s="48"/>
      <c r="B388">
        <v>32</v>
      </c>
      <c r="C388">
        <v>2</v>
      </c>
      <c r="D388">
        <v>4</v>
      </c>
      <c r="E388">
        <v>2</v>
      </c>
      <c r="F388" s="51">
        <v>1</v>
      </c>
      <c r="G388" t="str">
        <f t="shared" si="12"/>
        <v>OG Anunoby</v>
      </c>
      <c r="H388" t="str">
        <f t="shared" si="13"/>
        <v>OG Anunoby</v>
      </c>
    </row>
    <row r="389" spans="1:8" x14ac:dyDescent="0.2">
      <c r="A389" s="48"/>
      <c r="B389">
        <v>13</v>
      </c>
      <c r="C389">
        <v>5</v>
      </c>
      <c r="D389">
        <v>0</v>
      </c>
      <c r="E389">
        <v>1</v>
      </c>
      <c r="F389" s="51">
        <v>1</v>
      </c>
      <c r="G389" t="str">
        <f t="shared" si="12"/>
        <v>OG Anunoby</v>
      </c>
      <c r="H389" t="str">
        <f t="shared" si="13"/>
        <v>OG Anunoby</v>
      </c>
    </row>
    <row r="390" spans="1:8" x14ac:dyDescent="0.2">
      <c r="A390" s="48"/>
      <c r="B390">
        <v>23</v>
      </c>
      <c r="C390">
        <v>6</v>
      </c>
      <c r="D390">
        <v>1</v>
      </c>
      <c r="E390">
        <v>2</v>
      </c>
      <c r="F390" s="51">
        <v>1</v>
      </c>
      <c r="G390" t="str">
        <f t="shared" si="12"/>
        <v>OG Anunoby</v>
      </c>
      <c r="H390" t="str">
        <f t="shared" si="13"/>
        <v>OG Anunoby</v>
      </c>
    </row>
    <row r="391" spans="1:8" x14ac:dyDescent="0.2">
      <c r="A391" s="48"/>
      <c r="B391">
        <v>12</v>
      </c>
      <c r="C391">
        <v>8</v>
      </c>
      <c r="D391">
        <v>2</v>
      </c>
      <c r="E391">
        <v>0</v>
      </c>
      <c r="F391" s="51">
        <v>1</v>
      </c>
      <c r="G391" t="str">
        <f t="shared" si="12"/>
        <v>OG Anunoby</v>
      </c>
      <c r="H391" t="str">
        <f t="shared" si="13"/>
        <v>OG Anunoby</v>
      </c>
    </row>
    <row r="392" spans="1:8" x14ac:dyDescent="0.2">
      <c r="A392" s="48"/>
      <c r="B392">
        <v>13</v>
      </c>
      <c r="C392">
        <v>4</v>
      </c>
      <c r="D392">
        <v>3</v>
      </c>
      <c r="E392">
        <v>3</v>
      </c>
      <c r="F392" s="51">
        <v>1</v>
      </c>
      <c r="G392" t="str">
        <f t="shared" si="12"/>
        <v>OG Anunoby</v>
      </c>
      <c r="H392" t="str">
        <f t="shared" si="13"/>
        <v>OG Anunoby</v>
      </c>
    </row>
    <row r="393" spans="1:8" x14ac:dyDescent="0.2">
      <c r="A393" s="48"/>
      <c r="B393">
        <v>15</v>
      </c>
      <c r="C393">
        <v>6</v>
      </c>
      <c r="D393">
        <v>1</v>
      </c>
      <c r="E393">
        <v>1</v>
      </c>
      <c r="F393" s="51">
        <v>1</v>
      </c>
      <c r="G393" t="str">
        <f t="shared" si="12"/>
        <v>OG Anunoby</v>
      </c>
      <c r="H393" t="str">
        <f t="shared" si="13"/>
        <v>OG Anunoby</v>
      </c>
    </row>
    <row r="394" spans="1:8" x14ac:dyDescent="0.2">
      <c r="A394" s="48"/>
      <c r="B394">
        <v>26</v>
      </c>
      <c r="C394">
        <v>9</v>
      </c>
      <c r="D394">
        <v>2</v>
      </c>
      <c r="E394">
        <v>6</v>
      </c>
      <c r="F394" s="51">
        <v>1</v>
      </c>
      <c r="G394" t="str">
        <f t="shared" si="12"/>
        <v>OG Anunoby</v>
      </c>
      <c r="H394" t="str">
        <f t="shared" si="13"/>
        <v>OG Anunoby</v>
      </c>
    </row>
    <row r="395" spans="1:8" x14ac:dyDescent="0.2">
      <c r="A395" s="48"/>
      <c r="B395">
        <v>18</v>
      </c>
      <c r="C395">
        <v>5</v>
      </c>
      <c r="D395">
        <v>1</v>
      </c>
      <c r="E395">
        <v>2</v>
      </c>
      <c r="F395" s="51">
        <v>1</v>
      </c>
      <c r="G395" t="str">
        <f t="shared" si="12"/>
        <v>OG Anunoby</v>
      </c>
      <c r="H395" t="str">
        <f t="shared" si="13"/>
        <v>OG Anunoby</v>
      </c>
    </row>
    <row r="396" spans="1:8" x14ac:dyDescent="0.2">
      <c r="A396" s="48"/>
      <c r="B396">
        <v>16</v>
      </c>
      <c r="C396">
        <v>3</v>
      </c>
      <c r="D396">
        <v>3</v>
      </c>
      <c r="E396">
        <v>3</v>
      </c>
      <c r="F396" s="51">
        <v>1</v>
      </c>
      <c r="G396" t="str">
        <f t="shared" si="12"/>
        <v>OG Anunoby</v>
      </c>
      <c r="H396" t="str">
        <f t="shared" si="13"/>
        <v>OG Anunoby</v>
      </c>
    </row>
    <row r="397" spans="1:8" x14ac:dyDescent="0.2">
      <c r="A397" s="48"/>
      <c r="B397">
        <v>16</v>
      </c>
      <c r="C397">
        <v>5</v>
      </c>
      <c r="D397">
        <v>4</v>
      </c>
      <c r="E397">
        <v>2</v>
      </c>
      <c r="F397" s="51">
        <v>1</v>
      </c>
      <c r="G397" t="str">
        <f t="shared" si="12"/>
        <v>OG Anunoby</v>
      </c>
      <c r="H397" t="str">
        <f t="shared" si="13"/>
        <v>OG Anunoby</v>
      </c>
    </row>
    <row r="398" spans="1:8" x14ac:dyDescent="0.2">
      <c r="A398" s="48"/>
      <c r="B398">
        <v>17</v>
      </c>
      <c r="C398">
        <v>8</v>
      </c>
      <c r="D398">
        <v>2</v>
      </c>
      <c r="E398">
        <v>3</v>
      </c>
      <c r="F398" s="51">
        <v>1</v>
      </c>
      <c r="G398" t="str">
        <f t="shared" si="12"/>
        <v>OG Anunoby</v>
      </c>
      <c r="H398" t="str">
        <f t="shared" si="13"/>
        <v>OG Anunoby</v>
      </c>
    </row>
    <row r="399" spans="1:8" x14ac:dyDescent="0.2">
      <c r="A399" s="48"/>
      <c r="B399">
        <v>14</v>
      </c>
      <c r="C399">
        <v>9</v>
      </c>
      <c r="D399">
        <v>0</v>
      </c>
      <c r="E399">
        <v>2</v>
      </c>
      <c r="F399" s="51">
        <v>1</v>
      </c>
      <c r="G399" t="str">
        <f t="shared" si="12"/>
        <v>OG Anunoby</v>
      </c>
      <c r="H399" t="str">
        <f t="shared" si="13"/>
        <v>OG Anunoby</v>
      </c>
    </row>
    <row r="400" spans="1:8" x14ac:dyDescent="0.2">
      <c r="A400" s="48" t="s">
        <v>1163</v>
      </c>
      <c r="B400">
        <v>0</v>
      </c>
      <c r="C400">
        <v>0</v>
      </c>
      <c r="D400">
        <v>0</v>
      </c>
      <c r="E400">
        <v>0</v>
      </c>
      <c r="F400" s="51">
        <v>1</v>
      </c>
      <c r="G400" t="str">
        <f t="shared" si="12"/>
        <v>Ryan Arcidiacono</v>
      </c>
      <c r="H400" t="str">
        <f t="shared" si="13"/>
        <v>Ryan Arcidiacono</v>
      </c>
    </row>
    <row r="401" spans="1:8" x14ac:dyDescent="0.2">
      <c r="A401" s="48"/>
      <c r="B401">
        <v>0</v>
      </c>
      <c r="C401">
        <v>0</v>
      </c>
      <c r="D401">
        <v>0</v>
      </c>
      <c r="E401">
        <v>0</v>
      </c>
      <c r="F401" s="51">
        <v>1</v>
      </c>
      <c r="G401" t="str">
        <f t="shared" si="12"/>
        <v>Ryan Arcidiacono</v>
      </c>
      <c r="H401" t="str">
        <f t="shared" si="13"/>
        <v>Ryan Arcidiacono</v>
      </c>
    </row>
    <row r="402" spans="1:8" x14ac:dyDescent="0.2">
      <c r="A402" s="48"/>
      <c r="B402">
        <v>0</v>
      </c>
      <c r="C402">
        <v>2</v>
      </c>
      <c r="D402">
        <v>1</v>
      </c>
      <c r="E402">
        <v>0</v>
      </c>
      <c r="F402" s="51">
        <v>1</v>
      </c>
      <c r="G402" t="str">
        <f t="shared" si="12"/>
        <v>Ryan Arcidiacono</v>
      </c>
      <c r="H402" t="str">
        <f t="shared" si="13"/>
        <v>Ryan Arcidiacono</v>
      </c>
    </row>
    <row r="403" spans="1:8" x14ac:dyDescent="0.2">
      <c r="A403" s="48"/>
      <c r="B403">
        <v>0</v>
      </c>
      <c r="C403">
        <v>0</v>
      </c>
      <c r="D403">
        <v>0</v>
      </c>
      <c r="E403">
        <v>0</v>
      </c>
      <c r="F403" s="51">
        <v>1</v>
      </c>
      <c r="G403" t="str">
        <f t="shared" si="12"/>
        <v>Ryan Arcidiacono</v>
      </c>
      <c r="H403" t="str">
        <f t="shared" si="13"/>
        <v>Ryan Arcidiacono</v>
      </c>
    </row>
    <row r="404" spans="1:8" x14ac:dyDescent="0.2">
      <c r="A404" s="48"/>
      <c r="B404">
        <v>0</v>
      </c>
      <c r="C404">
        <v>0</v>
      </c>
      <c r="D404">
        <v>0</v>
      </c>
      <c r="E404">
        <v>0</v>
      </c>
      <c r="F404" s="51">
        <v>1</v>
      </c>
      <c r="G404" t="str">
        <f t="shared" si="12"/>
        <v>Ryan Arcidiacono</v>
      </c>
      <c r="H404" t="str">
        <f t="shared" si="13"/>
        <v>Ryan Arcidiacono</v>
      </c>
    </row>
    <row r="405" spans="1:8" x14ac:dyDescent="0.2">
      <c r="A405" s="48"/>
      <c r="B405">
        <v>0</v>
      </c>
      <c r="C405">
        <v>0</v>
      </c>
      <c r="D405">
        <v>1</v>
      </c>
      <c r="E405">
        <v>0</v>
      </c>
      <c r="F405" s="51">
        <v>1</v>
      </c>
      <c r="G405" t="str">
        <f t="shared" si="12"/>
        <v>Ryan Arcidiacono</v>
      </c>
      <c r="H405" t="str">
        <f t="shared" si="13"/>
        <v>Ryan Arcidiacono</v>
      </c>
    </row>
    <row r="406" spans="1:8" x14ac:dyDescent="0.2">
      <c r="A406" s="48"/>
      <c r="B406">
        <v>0</v>
      </c>
      <c r="C406">
        <v>2</v>
      </c>
      <c r="D406">
        <v>0</v>
      </c>
      <c r="E406">
        <v>0</v>
      </c>
      <c r="F406" s="51">
        <v>1</v>
      </c>
      <c r="G406" t="str">
        <f t="shared" si="12"/>
        <v>Ryan Arcidiacono</v>
      </c>
      <c r="H406" t="str">
        <f t="shared" si="13"/>
        <v>Ryan Arcidiacono</v>
      </c>
    </row>
    <row r="407" spans="1:8" x14ac:dyDescent="0.2">
      <c r="A407" s="48"/>
      <c r="B407">
        <v>3</v>
      </c>
      <c r="C407">
        <v>0</v>
      </c>
      <c r="D407">
        <v>0</v>
      </c>
      <c r="E407">
        <v>1</v>
      </c>
      <c r="F407" s="51">
        <v>1</v>
      </c>
      <c r="G407" t="str">
        <f t="shared" si="12"/>
        <v>Ryan Arcidiacono</v>
      </c>
      <c r="H407" t="str">
        <f t="shared" si="13"/>
        <v>Ryan Arcidiacono</v>
      </c>
    </row>
    <row r="408" spans="1:8" x14ac:dyDescent="0.2">
      <c r="A408" s="48"/>
      <c r="B408">
        <v>0</v>
      </c>
      <c r="C408">
        <v>0</v>
      </c>
      <c r="D408">
        <v>0</v>
      </c>
      <c r="E408">
        <v>0</v>
      </c>
      <c r="F408" s="51">
        <v>1</v>
      </c>
      <c r="G408" t="str">
        <f t="shared" si="12"/>
        <v>Ryan Arcidiacono</v>
      </c>
      <c r="H408" t="str">
        <f t="shared" si="13"/>
        <v>Ryan Arcidiacono</v>
      </c>
    </row>
    <row r="409" spans="1:8" x14ac:dyDescent="0.2">
      <c r="A409" s="48"/>
      <c r="B409">
        <v>0</v>
      </c>
      <c r="C409">
        <v>0</v>
      </c>
      <c r="D409">
        <v>0</v>
      </c>
      <c r="E409">
        <v>0</v>
      </c>
      <c r="F409" s="51">
        <v>1</v>
      </c>
      <c r="G409" t="str">
        <f t="shared" si="12"/>
        <v>Ryan Arcidiacono</v>
      </c>
      <c r="H409" t="str">
        <f t="shared" si="13"/>
        <v>Ryan Arcidiacono</v>
      </c>
    </row>
    <row r="410" spans="1:8" x14ac:dyDescent="0.2">
      <c r="A410" s="48" t="s">
        <v>1164</v>
      </c>
      <c r="B410">
        <v>4</v>
      </c>
      <c r="C410">
        <v>0</v>
      </c>
      <c r="D410">
        <v>0</v>
      </c>
      <c r="E410">
        <v>0</v>
      </c>
      <c r="F410" s="51">
        <v>1</v>
      </c>
      <c r="G410" t="str">
        <f t="shared" si="12"/>
        <v>Deni Avdija</v>
      </c>
      <c r="H410" t="str">
        <f t="shared" si="13"/>
        <v>Deni Avdija</v>
      </c>
    </row>
    <row r="411" spans="1:8" x14ac:dyDescent="0.2">
      <c r="A411" s="48"/>
      <c r="B411">
        <v>6</v>
      </c>
      <c r="C411">
        <v>10</v>
      </c>
      <c r="D411">
        <v>4</v>
      </c>
      <c r="E411">
        <v>2</v>
      </c>
      <c r="F411" s="51">
        <v>1</v>
      </c>
      <c r="G411" t="str">
        <f t="shared" si="12"/>
        <v>Deni Avdija</v>
      </c>
      <c r="H411" t="str">
        <f t="shared" si="13"/>
        <v>Deni Avdija</v>
      </c>
    </row>
    <row r="412" spans="1:8" x14ac:dyDescent="0.2">
      <c r="A412" s="48"/>
      <c r="B412">
        <v>2</v>
      </c>
      <c r="C412">
        <v>2</v>
      </c>
      <c r="D412">
        <v>0</v>
      </c>
      <c r="E412">
        <v>0</v>
      </c>
      <c r="F412" s="51">
        <v>1</v>
      </c>
      <c r="G412" t="str">
        <f t="shared" si="12"/>
        <v>Deni Avdija</v>
      </c>
      <c r="H412" t="str">
        <f t="shared" si="13"/>
        <v>Deni Avdija</v>
      </c>
    </row>
    <row r="413" spans="1:8" x14ac:dyDescent="0.2">
      <c r="A413" s="48"/>
      <c r="B413">
        <v>9</v>
      </c>
      <c r="C413">
        <v>7</v>
      </c>
      <c r="D413">
        <v>2</v>
      </c>
      <c r="E413">
        <v>1</v>
      </c>
      <c r="F413" s="51">
        <v>1</v>
      </c>
      <c r="G413" t="str">
        <f t="shared" si="12"/>
        <v>Deni Avdija</v>
      </c>
      <c r="H413" t="str">
        <f t="shared" si="13"/>
        <v>Deni Avdija</v>
      </c>
    </row>
    <row r="414" spans="1:8" x14ac:dyDescent="0.2">
      <c r="A414" s="48"/>
      <c r="B414">
        <v>7</v>
      </c>
      <c r="C414">
        <v>2</v>
      </c>
      <c r="D414">
        <v>0</v>
      </c>
      <c r="E414">
        <v>1</v>
      </c>
      <c r="F414" s="51">
        <v>1</v>
      </c>
      <c r="G414" t="str">
        <f t="shared" si="12"/>
        <v>Deni Avdija</v>
      </c>
      <c r="H414" t="str">
        <f t="shared" si="13"/>
        <v>Deni Avdija</v>
      </c>
    </row>
    <row r="415" spans="1:8" x14ac:dyDescent="0.2">
      <c r="A415" s="48"/>
      <c r="B415">
        <v>6</v>
      </c>
      <c r="C415">
        <v>1</v>
      </c>
      <c r="D415">
        <v>1</v>
      </c>
      <c r="E415">
        <v>1</v>
      </c>
      <c r="F415" s="51">
        <v>1</v>
      </c>
      <c r="G415" t="str">
        <f t="shared" si="12"/>
        <v>Deni Avdija</v>
      </c>
      <c r="H415" t="str">
        <f t="shared" si="13"/>
        <v>Deni Avdija</v>
      </c>
    </row>
    <row r="416" spans="1:8" x14ac:dyDescent="0.2">
      <c r="A416" s="48"/>
      <c r="B416">
        <v>0</v>
      </c>
      <c r="C416">
        <v>1</v>
      </c>
      <c r="D416">
        <v>2</v>
      </c>
      <c r="E416">
        <v>0</v>
      </c>
      <c r="F416" s="51">
        <v>1</v>
      </c>
      <c r="G416" t="str">
        <f t="shared" si="12"/>
        <v>Deni Avdija</v>
      </c>
      <c r="H416" t="str">
        <f t="shared" si="13"/>
        <v>Deni Avdija</v>
      </c>
    </row>
    <row r="417" spans="1:8" x14ac:dyDescent="0.2">
      <c r="A417" s="48"/>
      <c r="B417">
        <v>5</v>
      </c>
      <c r="C417">
        <v>8</v>
      </c>
      <c r="D417">
        <v>1</v>
      </c>
      <c r="E417">
        <v>0</v>
      </c>
      <c r="F417" s="51">
        <v>1</v>
      </c>
      <c r="G417" t="str">
        <f t="shared" si="12"/>
        <v>Deni Avdija</v>
      </c>
      <c r="H417" t="str">
        <f t="shared" si="13"/>
        <v>Deni Avdija</v>
      </c>
    </row>
    <row r="418" spans="1:8" x14ac:dyDescent="0.2">
      <c r="A418" s="48"/>
      <c r="B418">
        <v>4</v>
      </c>
      <c r="C418">
        <v>2</v>
      </c>
      <c r="D418">
        <v>1</v>
      </c>
      <c r="E418">
        <v>0</v>
      </c>
      <c r="F418" s="51">
        <v>1</v>
      </c>
      <c r="G418" t="str">
        <f t="shared" si="12"/>
        <v>Deni Avdija</v>
      </c>
      <c r="H418" t="str">
        <f t="shared" si="13"/>
        <v>Deni Avdija</v>
      </c>
    </row>
    <row r="419" spans="1:8" x14ac:dyDescent="0.2">
      <c r="A419" s="48"/>
      <c r="B419">
        <v>4</v>
      </c>
      <c r="C419">
        <v>10</v>
      </c>
      <c r="D419">
        <v>2</v>
      </c>
      <c r="E419">
        <v>0</v>
      </c>
      <c r="F419" s="51">
        <v>1</v>
      </c>
      <c r="G419" t="str">
        <f t="shared" si="12"/>
        <v>Deni Avdija</v>
      </c>
      <c r="H419" t="str">
        <f t="shared" si="13"/>
        <v>Deni Avdija</v>
      </c>
    </row>
    <row r="420" spans="1:8" x14ac:dyDescent="0.2">
      <c r="A420" s="48"/>
      <c r="B420">
        <v>3</v>
      </c>
      <c r="C420">
        <v>3</v>
      </c>
      <c r="D420">
        <v>2</v>
      </c>
      <c r="E420">
        <v>0</v>
      </c>
      <c r="F420" s="51">
        <v>1</v>
      </c>
      <c r="G420" t="str">
        <f t="shared" si="12"/>
        <v>Deni Avdija</v>
      </c>
      <c r="H420" t="str">
        <f t="shared" si="13"/>
        <v>Deni Avdija</v>
      </c>
    </row>
    <row r="421" spans="1:8" x14ac:dyDescent="0.2">
      <c r="A421" s="48"/>
      <c r="B421">
        <v>12</v>
      </c>
      <c r="C421">
        <v>6</v>
      </c>
      <c r="D421">
        <v>4</v>
      </c>
      <c r="E421">
        <v>1</v>
      </c>
      <c r="F421" s="51">
        <v>1</v>
      </c>
      <c r="G421" t="str">
        <f t="shared" si="12"/>
        <v>Deni Avdija</v>
      </c>
      <c r="H421" t="str">
        <f t="shared" si="13"/>
        <v>Deni Avdija</v>
      </c>
    </row>
    <row r="422" spans="1:8" x14ac:dyDescent="0.2">
      <c r="A422" s="48"/>
      <c r="B422">
        <v>13</v>
      </c>
      <c r="C422">
        <v>7</v>
      </c>
      <c r="D422">
        <v>3</v>
      </c>
      <c r="E422">
        <v>1</v>
      </c>
      <c r="F422" s="51">
        <v>1</v>
      </c>
      <c r="G422" t="str">
        <f t="shared" si="12"/>
        <v>Deni Avdija</v>
      </c>
      <c r="H422" t="str">
        <f t="shared" si="13"/>
        <v>Deni Avdija</v>
      </c>
    </row>
    <row r="423" spans="1:8" x14ac:dyDescent="0.2">
      <c r="A423" s="48"/>
      <c r="B423">
        <v>21</v>
      </c>
      <c r="C423">
        <v>2</v>
      </c>
      <c r="D423">
        <v>5</v>
      </c>
      <c r="E423">
        <v>4</v>
      </c>
      <c r="F423" s="51">
        <v>1</v>
      </c>
      <c r="G423" t="str">
        <f t="shared" si="12"/>
        <v>Deni Avdija</v>
      </c>
      <c r="H423" t="str">
        <f t="shared" si="13"/>
        <v>Deni Avdija</v>
      </c>
    </row>
    <row r="424" spans="1:8" x14ac:dyDescent="0.2">
      <c r="A424" s="48"/>
      <c r="B424">
        <v>12</v>
      </c>
      <c r="C424">
        <v>7</v>
      </c>
      <c r="D424">
        <v>2</v>
      </c>
      <c r="E424">
        <v>2</v>
      </c>
      <c r="F424" s="51">
        <v>1</v>
      </c>
      <c r="G424" t="str">
        <f t="shared" si="12"/>
        <v>Deni Avdija</v>
      </c>
      <c r="H424" t="str">
        <f t="shared" si="13"/>
        <v>Deni Avdija</v>
      </c>
    </row>
    <row r="425" spans="1:8" x14ac:dyDescent="0.2">
      <c r="A425" s="48"/>
      <c r="B425">
        <v>3</v>
      </c>
      <c r="C425">
        <v>1</v>
      </c>
      <c r="D425">
        <v>3</v>
      </c>
      <c r="E425">
        <v>1</v>
      </c>
      <c r="F425" s="51">
        <v>1</v>
      </c>
      <c r="G425" t="str">
        <f t="shared" si="12"/>
        <v>Deni Avdija</v>
      </c>
      <c r="H425" t="str">
        <f t="shared" si="13"/>
        <v>Deni Avdija</v>
      </c>
    </row>
    <row r="426" spans="1:8" x14ac:dyDescent="0.2">
      <c r="A426" s="48"/>
      <c r="B426">
        <v>12</v>
      </c>
      <c r="C426">
        <v>13</v>
      </c>
      <c r="D426">
        <v>1</v>
      </c>
      <c r="E426">
        <v>0</v>
      </c>
      <c r="F426" s="51">
        <v>1</v>
      </c>
      <c r="G426" t="str">
        <f t="shared" si="12"/>
        <v>Deni Avdija</v>
      </c>
      <c r="H426" t="str">
        <f t="shared" si="13"/>
        <v>Deni Avdija</v>
      </c>
    </row>
    <row r="427" spans="1:8" x14ac:dyDescent="0.2">
      <c r="A427" s="48"/>
      <c r="B427">
        <v>12</v>
      </c>
      <c r="C427">
        <v>9</v>
      </c>
      <c r="D427">
        <v>10</v>
      </c>
      <c r="E427">
        <v>1</v>
      </c>
      <c r="F427" s="51">
        <v>1</v>
      </c>
      <c r="G427" t="str">
        <f t="shared" si="12"/>
        <v>Deni Avdija</v>
      </c>
      <c r="H427" t="str">
        <f t="shared" si="13"/>
        <v>Deni Avdija</v>
      </c>
    </row>
    <row r="428" spans="1:8" x14ac:dyDescent="0.2">
      <c r="A428" s="48"/>
      <c r="B428">
        <v>8</v>
      </c>
      <c r="C428">
        <v>9</v>
      </c>
      <c r="D428">
        <v>5</v>
      </c>
      <c r="E428">
        <v>0</v>
      </c>
      <c r="F428" s="51">
        <v>1</v>
      </c>
      <c r="G428" t="str">
        <f t="shared" si="12"/>
        <v>Deni Avdija</v>
      </c>
      <c r="H428" t="str">
        <f t="shared" si="13"/>
        <v>Deni Avdija</v>
      </c>
    </row>
    <row r="429" spans="1:8" x14ac:dyDescent="0.2">
      <c r="A429" s="48"/>
      <c r="B429">
        <v>10</v>
      </c>
      <c r="C429">
        <v>1</v>
      </c>
      <c r="D429">
        <v>3</v>
      </c>
      <c r="E429">
        <v>2</v>
      </c>
      <c r="F429" s="51">
        <v>1</v>
      </c>
      <c r="G429" t="str">
        <f t="shared" si="12"/>
        <v>Deni Avdija</v>
      </c>
      <c r="H429" t="str">
        <f t="shared" si="13"/>
        <v>Deni Avdija</v>
      </c>
    </row>
    <row r="430" spans="1:8" x14ac:dyDescent="0.2">
      <c r="A430" s="48"/>
      <c r="B430">
        <v>6</v>
      </c>
      <c r="C430">
        <v>6</v>
      </c>
      <c r="D430">
        <v>0</v>
      </c>
      <c r="E430">
        <v>0</v>
      </c>
      <c r="F430" s="51">
        <v>1</v>
      </c>
      <c r="G430" t="str">
        <f t="shared" si="12"/>
        <v>Deni Avdija</v>
      </c>
      <c r="H430" t="str">
        <f t="shared" si="13"/>
        <v>Deni Avdija</v>
      </c>
    </row>
    <row r="431" spans="1:8" x14ac:dyDescent="0.2">
      <c r="A431" s="48"/>
      <c r="B431">
        <v>7</v>
      </c>
      <c r="C431">
        <v>5</v>
      </c>
      <c r="D431">
        <v>3</v>
      </c>
      <c r="E431">
        <v>0</v>
      </c>
      <c r="F431" s="51">
        <v>1</v>
      </c>
      <c r="G431" t="str">
        <f t="shared" si="12"/>
        <v>Deni Avdija</v>
      </c>
      <c r="H431" t="str">
        <f t="shared" si="13"/>
        <v>Deni Avdija</v>
      </c>
    </row>
    <row r="432" spans="1:8" x14ac:dyDescent="0.2">
      <c r="A432" s="48"/>
      <c r="B432">
        <v>0</v>
      </c>
      <c r="C432">
        <v>1</v>
      </c>
      <c r="D432">
        <v>0</v>
      </c>
      <c r="E432">
        <v>0</v>
      </c>
      <c r="F432" s="51">
        <v>1</v>
      </c>
      <c r="G432" t="str">
        <f t="shared" si="12"/>
        <v>Deni Avdija</v>
      </c>
      <c r="H432" t="str">
        <f t="shared" si="13"/>
        <v>Deni Avdija</v>
      </c>
    </row>
    <row r="433" spans="1:8" x14ac:dyDescent="0.2">
      <c r="A433" s="48"/>
      <c r="B433">
        <v>7</v>
      </c>
      <c r="C433">
        <v>8</v>
      </c>
      <c r="D433">
        <v>1</v>
      </c>
      <c r="E433">
        <v>1</v>
      </c>
      <c r="F433" s="51">
        <v>1</v>
      </c>
      <c r="G433" t="str">
        <f t="shared" si="12"/>
        <v>Deni Avdija</v>
      </c>
      <c r="H433" t="str">
        <f t="shared" si="13"/>
        <v>Deni Avdija</v>
      </c>
    </row>
    <row r="434" spans="1:8" x14ac:dyDescent="0.2">
      <c r="A434" s="48"/>
      <c r="B434">
        <v>10</v>
      </c>
      <c r="C434">
        <v>5</v>
      </c>
      <c r="D434">
        <v>6</v>
      </c>
      <c r="E434">
        <v>0</v>
      </c>
      <c r="F434" s="51">
        <v>1</v>
      </c>
      <c r="G434" t="str">
        <f t="shared" si="12"/>
        <v>Deni Avdija</v>
      </c>
      <c r="H434" t="str">
        <f t="shared" si="13"/>
        <v>Deni Avdija</v>
      </c>
    </row>
    <row r="435" spans="1:8" x14ac:dyDescent="0.2">
      <c r="A435" s="48"/>
      <c r="B435">
        <v>14</v>
      </c>
      <c r="C435">
        <v>9</v>
      </c>
      <c r="D435">
        <v>4</v>
      </c>
      <c r="E435">
        <v>1</v>
      </c>
      <c r="F435" s="51">
        <v>1</v>
      </c>
      <c r="G435" t="str">
        <f t="shared" si="12"/>
        <v>Deni Avdija</v>
      </c>
      <c r="H435" t="str">
        <f t="shared" si="13"/>
        <v>Deni Avdija</v>
      </c>
    </row>
    <row r="436" spans="1:8" x14ac:dyDescent="0.2">
      <c r="A436" s="48"/>
      <c r="B436">
        <v>11</v>
      </c>
      <c r="C436">
        <v>6</v>
      </c>
      <c r="D436">
        <v>6</v>
      </c>
      <c r="E436">
        <v>3</v>
      </c>
      <c r="F436" s="51">
        <v>1</v>
      </c>
      <c r="G436" t="str">
        <f t="shared" si="12"/>
        <v>Deni Avdija</v>
      </c>
      <c r="H436" t="str">
        <f t="shared" si="13"/>
        <v>Deni Avdija</v>
      </c>
    </row>
    <row r="437" spans="1:8" x14ac:dyDescent="0.2">
      <c r="A437" s="48"/>
      <c r="B437">
        <v>8</v>
      </c>
      <c r="C437">
        <v>7</v>
      </c>
      <c r="D437">
        <v>1</v>
      </c>
      <c r="E437">
        <v>1</v>
      </c>
      <c r="F437" s="51">
        <v>1</v>
      </c>
      <c r="G437" t="str">
        <f t="shared" si="12"/>
        <v>Deni Avdija</v>
      </c>
      <c r="H437" t="str">
        <f t="shared" si="13"/>
        <v>Deni Avdija</v>
      </c>
    </row>
    <row r="438" spans="1:8" x14ac:dyDescent="0.2">
      <c r="A438" s="48"/>
      <c r="B438">
        <v>9</v>
      </c>
      <c r="C438">
        <v>6</v>
      </c>
      <c r="D438">
        <v>5</v>
      </c>
      <c r="E438">
        <v>1</v>
      </c>
      <c r="F438" s="51">
        <v>1</v>
      </c>
      <c r="G438" t="str">
        <f t="shared" si="12"/>
        <v>Deni Avdija</v>
      </c>
      <c r="H438" t="str">
        <f t="shared" si="13"/>
        <v>Deni Avdija</v>
      </c>
    </row>
    <row r="439" spans="1:8" x14ac:dyDescent="0.2">
      <c r="A439" s="48"/>
      <c r="B439">
        <v>11</v>
      </c>
      <c r="C439">
        <v>10</v>
      </c>
      <c r="D439">
        <v>5</v>
      </c>
      <c r="E439">
        <v>1</v>
      </c>
      <c r="F439" s="51">
        <v>1</v>
      </c>
      <c r="G439" t="str">
        <f t="shared" si="12"/>
        <v>Deni Avdija</v>
      </c>
      <c r="H439" t="str">
        <f t="shared" si="13"/>
        <v>Deni Avdija</v>
      </c>
    </row>
    <row r="440" spans="1:8" x14ac:dyDescent="0.2">
      <c r="A440" s="48"/>
      <c r="B440">
        <v>8</v>
      </c>
      <c r="C440">
        <v>3</v>
      </c>
      <c r="D440">
        <v>1</v>
      </c>
      <c r="E440">
        <v>2</v>
      </c>
      <c r="F440" s="51">
        <v>1</v>
      </c>
      <c r="G440" t="str">
        <f t="shared" si="12"/>
        <v>Deni Avdija</v>
      </c>
      <c r="H440" t="str">
        <f t="shared" si="13"/>
        <v>Deni Avdija</v>
      </c>
    </row>
    <row r="441" spans="1:8" x14ac:dyDescent="0.2">
      <c r="A441" s="48"/>
      <c r="B441">
        <v>16</v>
      </c>
      <c r="C441">
        <v>10</v>
      </c>
      <c r="D441">
        <v>4</v>
      </c>
      <c r="E441">
        <v>2</v>
      </c>
      <c r="F441" s="51">
        <v>1</v>
      </c>
      <c r="G441" t="str">
        <f t="shared" si="12"/>
        <v>Deni Avdija</v>
      </c>
      <c r="H441" t="str">
        <f t="shared" si="13"/>
        <v>Deni Avdija</v>
      </c>
    </row>
    <row r="442" spans="1:8" x14ac:dyDescent="0.2">
      <c r="A442" s="48"/>
      <c r="B442">
        <v>7</v>
      </c>
      <c r="C442">
        <v>3</v>
      </c>
      <c r="D442">
        <v>0</v>
      </c>
      <c r="E442">
        <v>1</v>
      </c>
      <c r="F442" s="51">
        <v>1</v>
      </c>
      <c r="G442" t="str">
        <f t="shared" si="12"/>
        <v>Deni Avdija</v>
      </c>
      <c r="H442" t="str">
        <f t="shared" si="13"/>
        <v>Deni Avdija</v>
      </c>
    </row>
    <row r="443" spans="1:8" x14ac:dyDescent="0.2">
      <c r="A443" s="48"/>
      <c r="B443">
        <v>8</v>
      </c>
      <c r="C443">
        <v>7</v>
      </c>
      <c r="D443">
        <v>2</v>
      </c>
      <c r="E443">
        <v>1</v>
      </c>
      <c r="F443" s="51">
        <v>1</v>
      </c>
      <c r="G443" t="str">
        <f t="shared" si="12"/>
        <v>Deni Avdija</v>
      </c>
      <c r="H443" t="str">
        <f t="shared" si="13"/>
        <v>Deni Avdija</v>
      </c>
    </row>
    <row r="444" spans="1:8" x14ac:dyDescent="0.2">
      <c r="A444" s="48"/>
      <c r="B444">
        <v>13</v>
      </c>
      <c r="C444">
        <v>7</v>
      </c>
      <c r="D444">
        <v>6</v>
      </c>
      <c r="E444">
        <v>2</v>
      </c>
      <c r="F444" s="51">
        <v>1</v>
      </c>
      <c r="G444" t="str">
        <f t="shared" si="12"/>
        <v>Deni Avdija</v>
      </c>
      <c r="H444" t="str">
        <f t="shared" si="13"/>
        <v>Deni Avdija</v>
      </c>
    </row>
    <row r="445" spans="1:8" x14ac:dyDescent="0.2">
      <c r="A445" s="48"/>
      <c r="B445">
        <v>11</v>
      </c>
      <c r="C445">
        <v>12</v>
      </c>
      <c r="D445">
        <v>3</v>
      </c>
      <c r="E445">
        <v>0</v>
      </c>
      <c r="F445" s="51">
        <v>1</v>
      </c>
      <c r="G445" t="str">
        <f t="shared" si="12"/>
        <v>Deni Avdija</v>
      </c>
      <c r="H445" t="str">
        <f t="shared" si="13"/>
        <v>Deni Avdija</v>
      </c>
    </row>
    <row r="446" spans="1:8" x14ac:dyDescent="0.2">
      <c r="A446" s="48"/>
      <c r="B446">
        <v>12</v>
      </c>
      <c r="C446">
        <v>4</v>
      </c>
      <c r="D446">
        <v>3</v>
      </c>
      <c r="E446">
        <v>0</v>
      </c>
      <c r="F446" s="51">
        <v>1</v>
      </c>
      <c r="G446" t="str">
        <f t="shared" si="12"/>
        <v>Deni Avdija</v>
      </c>
      <c r="H446" t="str">
        <f t="shared" si="13"/>
        <v>Deni Avdija</v>
      </c>
    </row>
    <row r="447" spans="1:8" x14ac:dyDescent="0.2">
      <c r="A447" s="48" t="s">
        <v>1165</v>
      </c>
      <c r="B447">
        <v>18</v>
      </c>
      <c r="C447">
        <v>10</v>
      </c>
      <c r="D447">
        <v>2</v>
      </c>
      <c r="E447">
        <v>0</v>
      </c>
      <c r="F447" s="51">
        <v>1</v>
      </c>
      <c r="G447" t="str">
        <f t="shared" si="12"/>
        <v>Deandre Ayton</v>
      </c>
      <c r="H447" t="str">
        <f t="shared" si="13"/>
        <v>Deandre Ayton</v>
      </c>
    </row>
    <row r="448" spans="1:8" x14ac:dyDescent="0.2">
      <c r="A448" s="48"/>
      <c r="B448">
        <v>26</v>
      </c>
      <c r="C448">
        <v>6</v>
      </c>
      <c r="D448">
        <v>3</v>
      </c>
      <c r="E448">
        <v>1</v>
      </c>
      <c r="F448" s="51">
        <v>1</v>
      </c>
      <c r="G448" t="str">
        <f t="shared" si="12"/>
        <v>Deandre Ayton</v>
      </c>
      <c r="H448" t="str">
        <f t="shared" si="13"/>
        <v>Deandre Ayton</v>
      </c>
    </row>
    <row r="449" spans="1:8" x14ac:dyDescent="0.2">
      <c r="A449" s="48"/>
      <c r="B449">
        <v>13</v>
      </c>
      <c r="C449">
        <v>8</v>
      </c>
      <c r="D449">
        <v>1</v>
      </c>
      <c r="E449">
        <v>0</v>
      </c>
      <c r="F449" s="51">
        <v>1</v>
      </c>
      <c r="G449" t="str">
        <f t="shared" si="12"/>
        <v>Deandre Ayton</v>
      </c>
      <c r="H449" t="str">
        <f t="shared" si="13"/>
        <v>Deandre Ayton</v>
      </c>
    </row>
    <row r="450" spans="1:8" x14ac:dyDescent="0.2">
      <c r="A450" s="48"/>
      <c r="B450">
        <v>16</v>
      </c>
      <c r="C450">
        <v>14</v>
      </c>
      <c r="D450">
        <v>4</v>
      </c>
      <c r="E450">
        <v>0</v>
      </c>
      <c r="F450" s="51">
        <v>1</v>
      </c>
      <c r="G450" t="str">
        <f t="shared" ref="G450:G513" si="14">IF(B450="","",IF(A450="",G449,SUBSTITUTE(A450," 2022-23 Game Log","")))</f>
        <v>Deandre Ayton</v>
      </c>
      <c r="H450" t="str">
        <f t="shared" ref="H450:H513" si="15">IF(G450="Luka Dončić","Luka Doncic",IF(G450="Wendell Carter Jr.","Wendell Carter",IF(G450="Vlatko Čančar","Vlatko Cancar",IF(G450="Troy Brown Jr.","Troy Brown",IF(G450="Bojan Bogdanović","Bojan Bogdanovic",IF(G450="Nic Claxton","Nicolas Claxton",IF(G450="Kristaps Porziņģis","Kristaps Porzingis",IF(G450="Kelly Oubre Jr.","Kelly Oubre Jr",IF(G450="P.J. Washington","P.J Washington",IF(G450="P.J. Tucker","P.J Tucker",IF(G450="Jabari Smith Jr.","Jabari Smith",IF(G450="Alperen Şengün","Alperen Sengun",IF(G450="Nikola Vučević","Nikola Vucevic",IF(G450="Jusuf Nurkić","Jusuf Nurkic",IF(G450="Nikola Jokić","Nikola Jokic",G450)))))))))))))))</f>
        <v>Deandre Ayton</v>
      </c>
    </row>
    <row r="451" spans="1:8" x14ac:dyDescent="0.2">
      <c r="A451" s="48"/>
      <c r="B451">
        <v>4</v>
      </c>
      <c r="C451">
        <v>3</v>
      </c>
      <c r="D451">
        <v>0</v>
      </c>
      <c r="E451">
        <v>0</v>
      </c>
      <c r="F451" s="51">
        <v>1</v>
      </c>
      <c r="G451" t="str">
        <f t="shared" si="14"/>
        <v>Deandre Ayton</v>
      </c>
      <c r="H451" t="str">
        <f t="shared" si="15"/>
        <v>Deandre Ayton</v>
      </c>
    </row>
    <row r="452" spans="1:8" x14ac:dyDescent="0.2">
      <c r="A452" s="48"/>
      <c r="B452">
        <v>24</v>
      </c>
      <c r="C452">
        <v>8</v>
      </c>
      <c r="D452">
        <v>1</v>
      </c>
      <c r="E452">
        <v>2</v>
      </c>
      <c r="F452" s="51">
        <v>1</v>
      </c>
      <c r="G452" t="str">
        <f t="shared" si="14"/>
        <v>Deandre Ayton</v>
      </c>
      <c r="H452" t="str">
        <f t="shared" si="15"/>
        <v>Deandre Ayton</v>
      </c>
    </row>
    <row r="453" spans="1:8" x14ac:dyDescent="0.2">
      <c r="A453" s="48"/>
      <c r="B453">
        <v>7</v>
      </c>
      <c r="C453">
        <v>6</v>
      </c>
      <c r="D453">
        <v>1</v>
      </c>
      <c r="E453">
        <v>0</v>
      </c>
      <c r="F453" s="51">
        <v>1</v>
      </c>
      <c r="G453" t="str">
        <f t="shared" si="14"/>
        <v>Deandre Ayton</v>
      </c>
      <c r="H453" t="str">
        <f t="shared" si="15"/>
        <v>Deandre Ayton</v>
      </c>
    </row>
    <row r="454" spans="1:8" x14ac:dyDescent="0.2">
      <c r="A454" s="48"/>
      <c r="B454">
        <v>14</v>
      </c>
      <c r="C454">
        <v>7</v>
      </c>
      <c r="D454">
        <v>0</v>
      </c>
      <c r="E454">
        <v>0</v>
      </c>
      <c r="F454" s="51">
        <v>1</v>
      </c>
      <c r="G454" t="str">
        <f t="shared" si="14"/>
        <v>Deandre Ayton</v>
      </c>
      <c r="H454" t="str">
        <f t="shared" si="15"/>
        <v>Deandre Ayton</v>
      </c>
    </row>
    <row r="455" spans="1:8" x14ac:dyDescent="0.2">
      <c r="A455" s="48"/>
      <c r="B455">
        <v>9</v>
      </c>
      <c r="C455">
        <v>6</v>
      </c>
      <c r="D455">
        <v>2</v>
      </c>
      <c r="E455">
        <v>0</v>
      </c>
      <c r="F455" s="51">
        <v>1</v>
      </c>
      <c r="G455" t="str">
        <f t="shared" si="14"/>
        <v>Deandre Ayton</v>
      </c>
      <c r="H455" t="str">
        <f t="shared" si="15"/>
        <v>Deandre Ayton</v>
      </c>
    </row>
    <row r="456" spans="1:8" x14ac:dyDescent="0.2">
      <c r="A456" s="48"/>
      <c r="B456">
        <v>14</v>
      </c>
      <c r="C456">
        <v>5</v>
      </c>
      <c r="D456">
        <v>1</v>
      </c>
      <c r="E456">
        <v>0</v>
      </c>
      <c r="F456" s="51">
        <v>1</v>
      </c>
      <c r="G456" t="str">
        <f t="shared" si="14"/>
        <v>Deandre Ayton</v>
      </c>
      <c r="H456" t="str">
        <f t="shared" si="15"/>
        <v>Deandre Ayton</v>
      </c>
    </row>
    <row r="457" spans="1:8" x14ac:dyDescent="0.2">
      <c r="A457" s="48"/>
      <c r="B457">
        <v>16</v>
      </c>
      <c r="C457">
        <v>12</v>
      </c>
      <c r="D457">
        <v>2</v>
      </c>
      <c r="E457">
        <v>0</v>
      </c>
      <c r="F457" s="51">
        <v>1</v>
      </c>
      <c r="G457" t="str">
        <f t="shared" si="14"/>
        <v>Deandre Ayton</v>
      </c>
      <c r="H457" t="str">
        <f t="shared" si="15"/>
        <v>Deandre Ayton</v>
      </c>
    </row>
    <row r="458" spans="1:8" x14ac:dyDescent="0.2">
      <c r="A458" s="48"/>
      <c r="B458">
        <v>14</v>
      </c>
      <c r="C458">
        <v>7</v>
      </c>
      <c r="D458">
        <v>2</v>
      </c>
      <c r="E458">
        <v>0</v>
      </c>
      <c r="F458" s="51">
        <v>1</v>
      </c>
      <c r="G458" t="str">
        <f t="shared" si="14"/>
        <v>Deandre Ayton</v>
      </c>
      <c r="H458" t="str">
        <f t="shared" si="15"/>
        <v>Deandre Ayton</v>
      </c>
    </row>
    <row r="459" spans="1:8" x14ac:dyDescent="0.2">
      <c r="A459" s="48"/>
      <c r="B459">
        <v>17</v>
      </c>
      <c r="C459">
        <v>10</v>
      </c>
      <c r="D459">
        <v>8</v>
      </c>
      <c r="E459">
        <v>0</v>
      </c>
      <c r="F459" s="51">
        <v>1</v>
      </c>
      <c r="G459" t="str">
        <f t="shared" si="14"/>
        <v>Deandre Ayton</v>
      </c>
      <c r="H459" t="str">
        <f t="shared" si="15"/>
        <v>Deandre Ayton</v>
      </c>
    </row>
    <row r="460" spans="1:8" x14ac:dyDescent="0.2">
      <c r="A460" s="48"/>
      <c r="B460">
        <v>13</v>
      </c>
      <c r="C460">
        <v>11</v>
      </c>
      <c r="D460">
        <v>4</v>
      </c>
      <c r="E460">
        <v>0</v>
      </c>
      <c r="F460" s="51">
        <v>1</v>
      </c>
      <c r="G460" t="str">
        <f t="shared" si="14"/>
        <v>Deandre Ayton</v>
      </c>
      <c r="H460" t="str">
        <f t="shared" si="15"/>
        <v>Deandre Ayton</v>
      </c>
    </row>
    <row r="461" spans="1:8" x14ac:dyDescent="0.2">
      <c r="A461" s="48"/>
      <c r="B461">
        <v>14</v>
      </c>
      <c r="C461">
        <v>15</v>
      </c>
      <c r="D461">
        <v>2</v>
      </c>
      <c r="E461">
        <v>0</v>
      </c>
      <c r="F461" s="51">
        <v>1</v>
      </c>
      <c r="G461" t="str">
        <f t="shared" si="14"/>
        <v>Deandre Ayton</v>
      </c>
      <c r="H461" t="str">
        <f t="shared" si="15"/>
        <v>Deandre Ayton</v>
      </c>
    </row>
    <row r="462" spans="1:8" x14ac:dyDescent="0.2">
      <c r="A462" s="48"/>
      <c r="B462">
        <v>28</v>
      </c>
      <c r="C462">
        <v>12</v>
      </c>
      <c r="D462">
        <v>1</v>
      </c>
      <c r="E462">
        <v>0</v>
      </c>
      <c r="F462" s="51">
        <v>1</v>
      </c>
      <c r="G462" t="str">
        <f t="shared" si="14"/>
        <v>Deandre Ayton</v>
      </c>
      <c r="H462" t="str">
        <f t="shared" si="15"/>
        <v>Deandre Ayton</v>
      </c>
    </row>
    <row r="463" spans="1:8" x14ac:dyDescent="0.2">
      <c r="A463" s="48"/>
      <c r="B463">
        <v>29</v>
      </c>
      <c r="C463">
        <v>21</v>
      </c>
      <c r="D463">
        <v>3</v>
      </c>
      <c r="E463">
        <v>0</v>
      </c>
      <c r="F463" s="51">
        <v>1</v>
      </c>
      <c r="G463" t="str">
        <f t="shared" si="14"/>
        <v>Deandre Ayton</v>
      </c>
      <c r="H463" t="str">
        <f t="shared" si="15"/>
        <v>Deandre Ayton</v>
      </c>
    </row>
    <row r="464" spans="1:8" x14ac:dyDescent="0.2">
      <c r="A464" s="48"/>
      <c r="B464">
        <v>17</v>
      </c>
      <c r="C464">
        <v>12</v>
      </c>
      <c r="D464">
        <v>1</v>
      </c>
      <c r="E464">
        <v>0</v>
      </c>
      <c r="F464" s="51">
        <v>1</v>
      </c>
      <c r="G464" t="str">
        <f t="shared" si="14"/>
        <v>Deandre Ayton</v>
      </c>
      <c r="H464" t="str">
        <f t="shared" si="15"/>
        <v>Deandre Ayton</v>
      </c>
    </row>
    <row r="465" spans="1:8" x14ac:dyDescent="0.2">
      <c r="A465" s="48"/>
      <c r="B465">
        <v>30</v>
      </c>
      <c r="C465">
        <v>14</v>
      </c>
      <c r="D465">
        <v>3</v>
      </c>
      <c r="E465">
        <v>0</v>
      </c>
      <c r="F465" s="51">
        <v>1</v>
      </c>
      <c r="G465" t="str">
        <f t="shared" si="14"/>
        <v>Deandre Ayton</v>
      </c>
      <c r="H465" t="str">
        <f t="shared" si="15"/>
        <v>Deandre Ayton</v>
      </c>
    </row>
    <row r="466" spans="1:8" x14ac:dyDescent="0.2">
      <c r="A466" s="48"/>
      <c r="B466">
        <v>8</v>
      </c>
      <c r="C466">
        <v>6</v>
      </c>
      <c r="D466">
        <v>2</v>
      </c>
      <c r="E466">
        <v>0</v>
      </c>
      <c r="F466" s="51">
        <v>1</v>
      </c>
      <c r="G466" t="str">
        <f t="shared" si="14"/>
        <v>Deandre Ayton</v>
      </c>
      <c r="H466" t="str">
        <f t="shared" si="15"/>
        <v>Deandre Ayton</v>
      </c>
    </row>
    <row r="467" spans="1:8" x14ac:dyDescent="0.2">
      <c r="A467" s="48"/>
      <c r="B467">
        <v>25</v>
      </c>
      <c r="C467">
        <v>10</v>
      </c>
      <c r="D467">
        <v>3</v>
      </c>
      <c r="E467">
        <v>1</v>
      </c>
      <c r="F467" s="51">
        <v>1</v>
      </c>
      <c r="G467" t="str">
        <f t="shared" si="14"/>
        <v>Deandre Ayton</v>
      </c>
      <c r="H467" t="str">
        <f t="shared" si="15"/>
        <v>Deandre Ayton</v>
      </c>
    </row>
    <row r="468" spans="1:8" x14ac:dyDescent="0.2">
      <c r="A468" s="48"/>
      <c r="B468">
        <v>20</v>
      </c>
      <c r="C468">
        <v>8</v>
      </c>
      <c r="D468">
        <v>1</v>
      </c>
      <c r="E468">
        <v>0</v>
      </c>
      <c r="F468" s="51">
        <v>1</v>
      </c>
      <c r="G468" t="str">
        <f t="shared" si="14"/>
        <v>Deandre Ayton</v>
      </c>
      <c r="H468" t="str">
        <f t="shared" si="15"/>
        <v>Deandre Ayton</v>
      </c>
    </row>
    <row r="469" spans="1:8" x14ac:dyDescent="0.2">
      <c r="A469" s="48"/>
      <c r="B469">
        <v>8</v>
      </c>
      <c r="C469">
        <v>7</v>
      </c>
      <c r="D469">
        <v>2</v>
      </c>
      <c r="E469">
        <v>0</v>
      </c>
      <c r="F469" s="51">
        <v>1</v>
      </c>
      <c r="G469" t="str">
        <f t="shared" si="14"/>
        <v>Deandre Ayton</v>
      </c>
      <c r="H469" t="str">
        <f t="shared" si="15"/>
        <v>Deandre Ayton</v>
      </c>
    </row>
    <row r="470" spans="1:8" x14ac:dyDescent="0.2">
      <c r="A470" s="48"/>
      <c r="B470">
        <v>25</v>
      </c>
      <c r="C470">
        <v>14</v>
      </c>
      <c r="D470">
        <v>2</v>
      </c>
      <c r="E470">
        <v>0</v>
      </c>
      <c r="F470" s="51">
        <v>1</v>
      </c>
      <c r="G470" t="str">
        <f t="shared" si="14"/>
        <v>Deandre Ayton</v>
      </c>
      <c r="H470" t="str">
        <f t="shared" si="15"/>
        <v>Deandre Ayton</v>
      </c>
    </row>
    <row r="471" spans="1:8" x14ac:dyDescent="0.2">
      <c r="A471" s="48"/>
      <c r="B471">
        <v>28</v>
      </c>
      <c r="C471">
        <v>12</v>
      </c>
      <c r="D471">
        <v>5</v>
      </c>
      <c r="E471">
        <v>0</v>
      </c>
      <c r="F471" s="51">
        <v>1</v>
      </c>
      <c r="G471" t="str">
        <f t="shared" si="14"/>
        <v>Deandre Ayton</v>
      </c>
      <c r="H471" t="str">
        <f t="shared" si="15"/>
        <v>Deandre Ayton</v>
      </c>
    </row>
    <row r="472" spans="1:8" x14ac:dyDescent="0.2">
      <c r="A472" s="48"/>
      <c r="B472">
        <v>5</v>
      </c>
      <c r="C472">
        <v>3</v>
      </c>
      <c r="D472">
        <v>0</v>
      </c>
      <c r="E472">
        <v>0</v>
      </c>
      <c r="F472" s="51">
        <v>1</v>
      </c>
      <c r="G472" t="str">
        <f t="shared" si="14"/>
        <v>Deandre Ayton</v>
      </c>
      <c r="H472" t="str">
        <f t="shared" si="15"/>
        <v>Deandre Ayton</v>
      </c>
    </row>
    <row r="473" spans="1:8" x14ac:dyDescent="0.2">
      <c r="A473" s="48"/>
      <c r="B473">
        <v>21</v>
      </c>
      <c r="C473">
        <v>11</v>
      </c>
      <c r="D473">
        <v>0</v>
      </c>
      <c r="E473">
        <v>1</v>
      </c>
      <c r="F473" s="51">
        <v>1</v>
      </c>
      <c r="G473" t="str">
        <f t="shared" si="14"/>
        <v>Deandre Ayton</v>
      </c>
      <c r="H473" t="str">
        <f t="shared" si="15"/>
        <v>Deandre Ayton</v>
      </c>
    </row>
    <row r="474" spans="1:8" x14ac:dyDescent="0.2">
      <c r="A474" s="48"/>
      <c r="B474">
        <v>30</v>
      </c>
      <c r="C474">
        <v>13</v>
      </c>
      <c r="D474">
        <v>0</v>
      </c>
      <c r="E474">
        <v>0</v>
      </c>
      <c r="F474" s="51">
        <v>1</v>
      </c>
      <c r="G474" t="str">
        <f t="shared" si="14"/>
        <v>Deandre Ayton</v>
      </c>
      <c r="H474" t="str">
        <f t="shared" si="15"/>
        <v>Deandre Ayton</v>
      </c>
    </row>
    <row r="475" spans="1:8" x14ac:dyDescent="0.2">
      <c r="A475" s="48"/>
      <c r="B475">
        <v>18</v>
      </c>
      <c r="C475">
        <v>5</v>
      </c>
      <c r="D475">
        <v>0</v>
      </c>
      <c r="E475">
        <v>0</v>
      </c>
      <c r="F475" s="51">
        <v>1</v>
      </c>
      <c r="G475" t="str">
        <f t="shared" si="14"/>
        <v>Deandre Ayton</v>
      </c>
      <c r="H475" t="str">
        <f t="shared" si="15"/>
        <v>Deandre Ayton</v>
      </c>
    </row>
    <row r="476" spans="1:8" x14ac:dyDescent="0.2">
      <c r="A476" s="48"/>
      <c r="B476">
        <v>22</v>
      </c>
      <c r="C476">
        <v>16</v>
      </c>
      <c r="D476">
        <v>2</v>
      </c>
      <c r="E476">
        <v>1</v>
      </c>
      <c r="F476" s="51">
        <v>1</v>
      </c>
      <c r="G476" t="str">
        <f t="shared" si="14"/>
        <v>Deandre Ayton</v>
      </c>
      <c r="H476" t="str">
        <f t="shared" si="15"/>
        <v>Deandre Ayton</v>
      </c>
    </row>
    <row r="477" spans="1:8" x14ac:dyDescent="0.2">
      <c r="A477" s="48"/>
      <c r="B477">
        <v>15</v>
      </c>
      <c r="C477">
        <v>10</v>
      </c>
      <c r="D477">
        <v>0</v>
      </c>
      <c r="E477">
        <v>0</v>
      </c>
      <c r="F477" s="51">
        <v>1</v>
      </c>
      <c r="G477" t="str">
        <f t="shared" si="14"/>
        <v>Deandre Ayton</v>
      </c>
      <c r="H477" t="str">
        <f t="shared" si="15"/>
        <v>Deandre Ayton</v>
      </c>
    </row>
    <row r="478" spans="1:8" x14ac:dyDescent="0.2">
      <c r="A478" s="48"/>
      <c r="B478">
        <v>31</v>
      </c>
      <c r="C478">
        <v>7</v>
      </c>
      <c r="D478">
        <v>3</v>
      </c>
      <c r="E478">
        <v>1</v>
      </c>
      <c r="F478" s="51">
        <v>1</v>
      </c>
      <c r="G478" t="str">
        <f t="shared" si="14"/>
        <v>Deandre Ayton</v>
      </c>
      <c r="H478" t="str">
        <f t="shared" si="15"/>
        <v>Deandre Ayton</v>
      </c>
    </row>
    <row r="479" spans="1:8" x14ac:dyDescent="0.2">
      <c r="A479" s="48"/>
      <c r="B479">
        <v>4</v>
      </c>
      <c r="C479">
        <v>7</v>
      </c>
      <c r="D479">
        <v>3</v>
      </c>
      <c r="E479">
        <v>0</v>
      </c>
      <c r="F479" s="51">
        <v>1</v>
      </c>
      <c r="G479" t="str">
        <f t="shared" si="14"/>
        <v>Deandre Ayton</v>
      </c>
      <c r="H479" t="str">
        <f t="shared" si="15"/>
        <v>Deandre Ayton</v>
      </c>
    </row>
    <row r="480" spans="1:8" x14ac:dyDescent="0.2">
      <c r="A480" s="48"/>
      <c r="B480">
        <v>12</v>
      </c>
      <c r="C480">
        <v>5</v>
      </c>
      <c r="D480">
        <v>2</v>
      </c>
      <c r="E480">
        <v>0</v>
      </c>
      <c r="F480" s="51">
        <v>1</v>
      </c>
      <c r="G480" t="str">
        <f t="shared" si="14"/>
        <v>Deandre Ayton</v>
      </c>
      <c r="H480" t="str">
        <f t="shared" si="15"/>
        <v>Deandre Ayton</v>
      </c>
    </row>
    <row r="481" spans="1:8" x14ac:dyDescent="0.2">
      <c r="A481" s="48"/>
      <c r="B481">
        <v>15</v>
      </c>
      <c r="C481">
        <v>18</v>
      </c>
      <c r="D481">
        <v>1</v>
      </c>
      <c r="E481">
        <v>0</v>
      </c>
      <c r="F481" s="51">
        <v>1</v>
      </c>
      <c r="G481" t="str">
        <f t="shared" si="14"/>
        <v>Deandre Ayton</v>
      </c>
      <c r="H481" t="str">
        <f t="shared" si="15"/>
        <v>Deandre Ayton</v>
      </c>
    </row>
    <row r="482" spans="1:8" x14ac:dyDescent="0.2">
      <c r="A482" s="48" t="s">
        <v>1166</v>
      </c>
      <c r="B482">
        <v>4</v>
      </c>
      <c r="C482">
        <v>2</v>
      </c>
      <c r="D482">
        <v>0</v>
      </c>
      <c r="E482">
        <v>0</v>
      </c>
      <c r="F482" s="51">
        <v>1</v>
      </c>
      <c r="G482" t="str">
        <f t="shared" si="14"/>
        <v>Udoka Azubuike</v>
      </c>
      <c r="H482" t="str">
        <f t="shared" si="15"/>
        <v>Udoka Azubuike</v>
      </c>
    </row>
    <row r="483" spans="1:8" x14ac:dyDescent="0.2">
      <c r="A483" s="48"/>
      <c r="B483">
        <v>0</v>
      </c>
      <c r="C483">
        <v>3</v>
      </c>
      <c r="D483">
        <v>0</v>
      </c>
      <c r="E483">
        <v>0</v>
      </c>
      <c r="F483" s="51">
        <v>1</v>
      </c>
      <c r="G483" t="str">
        <f t="shared" si="14"/>
        <v>Udoka Azubuike</v>
      </c>
      <c r="H483" t="str">
        <f t="shared" si="15"/>
        <v>Udoka Azubuike</v>
      </c>
    </row>
    <row r="484" spans="1:8" x14ac:dyDescent="0.2">
      <c r="A484" s="48"/>
      <c r="B484">
        <v>0</v>
      </c>
      <c r="C484">
        <v>0</v>
      </c>
      <c r="D484">
        <v>0</v>
      </c>
      <c r="E484">
        <v>0</v>
      </c>
      <c r="F484" s="51">
        <v>1</v>
      </c>
      <c r="G484" t="str">
        <f t="shared" si="14"/>
        <v>Udoka Azubuike</v>
      </c>
      <c r="H484" t="str">
        <f t="shared" si="15"/>
        <v>Udoka Azubuike</v>
      </c>
    </row>
    <row r="485" spans="1:8" x14ac:dyDescent="0.2">
      <c r="A485" s="48"/>
      <c r="B485">
        <v>4</v>
      </c>
      <c r="C485">
        <v>3</v>
      </c>
      <c r="D485">
        <v>1</v>
      </c>
      <c r="E485">
        <v>0</v>
      </c>
      <c r="F485" s="51">
        <v>1</v>
      </c>
      <c r="G485" t="str">
        <f t="shared" si="14"/>
        <v>Udoka Azubuike</v>
      </c>
      <c r="H485" t="str">
        <f t="shared" si="15"/>
        <v>Udoka Azubuike</v>
      </c>
    </row>
    <row r="486" spans="1:8" x14ac:dyDescent="0.2">
      <c r="A486" s="48"/>
      <c r="B486">
        <v>2</v>
      </c>
      <c r="C486">
        <v>1</v>
      </c>
      <c r="D486">
        <v>0</v>
      </c>
      <c r="E486">
        <v>0</v>
      </c>
      <c r="F486" s="51">
        <v>1</v>
      </c>
      <c r="G486" t="str">
        <f t="shared" si="14"/>
        <v>Udoka Azubuike</v>
      </c>
      <c r="H486" t="str">
        <f t="shared" si="15"/>
        <v>Udoka Azubuike</v>
      </c>
    </row>
    <row r="487" spans="1:8" x14ac:dyDescent="0.2">
      <c r="A487" s="48"/>
      <c r="B487">
        <v>0</v>
      </c>
      <c r="C487">
        <v>1</v>
      </c>
      <c r="D487">
        <v>0</v>
      </c>
      <c r="E487">
        <v>0</v>
      </c>
      <c r="F487" s="51">
        <v>1</v>
      </c>
      <c r="G487" t="str">
        <f t="shared" si="14"/>
        <v>Udoka Azubuike</v>
      </c>
      <c r="H487" t="str">
        <f t="shared" si="15"/>
        <v>Udoka Azubuike</v>
      </c>
    </row>
    <row r="488" spans="1:8" x14ac:dyDescent="0.2">
      <c r="A488" s="48"/>
      <c r="B488">
        <v>2</v>
      </c>
      <c r="C488">
        <v>5</v>
      </c>
      <c r="D488">
        <v>0</v>
      </c>
      <c r="E488">
        <v>0</v>
      </c>
      <c r="F488" s="51">
        <v>1</v>
      </c>
      <c r="G488" t="str">
        <f t="shared" si="14"/>
        <v>Udoka Azubuike</v>
      </c>
      <c r="H488" t="str">
        <f t="shared" si="15"/>
        <v>Udoka Azubuike</v>
      </c>
    </row>
    <row r="489" spans="1:8" x14ac:dyDescent="0.2">
      <c r="A489" s="48"/>
      <c r="B489">
        <v>0</v>
      </c>
      <c r="C489">
        <v>0</v>
      </c>
      <c r="D489">
        <v>1</v>
      </c>
      <c r="E489">
        <v>0</v>
      </c>
      <c r="F489" s="51">
        <v>1</v>
      </c>
      <c r="G489" t="str">
        <f t="shared" si="14"/>
        <v>Udoka Azubuike</v>
      </c>
      <c r="H489" t="str">
        <f t="shared" si="15"/>
        <v>Udoka Azubuike</v>
      </c>
    </row>
    <row r="490" spans="1:8" x14ac:dyDescent="0.2">
      <c r="A490" s="48"/>
      <c r="B490">
        <v>4</v>
      </c>
      <c r="C490">
        <v>1</v>
      </c>
      <c r="D490">
        <v>1</v>
      </c>
      <c r="E490">
        <v>0</v>
      </c>
      <c r="F490" s="51">
        <v>1</v>
      </c>
      <c r="G490" t="str">
        <f t="shared" si="14"/>
        <v>Udoka Azubuike</v>
      </c>
      <c r="H490" t="str">
        <f t="shared" si="15"/>
        <v>Udoka Azubuike</v>
      </c>
    </row>
    <row r="491" spans="1:8" x14ac:dyDescent="0.2">
      <c r="A491" s="48"/>
      <c r="B491">
        <v>0</v>
      </c>
      <c r="C491">
        <v>1</v>
      </c>
      <c r="D491">
        <v>0</v>
      </c>
      <c r="E491">
        <v>0</v>
      </c>
      <c r="F491" s="51">
        <v>1</v>
      </c>
      <c r="G491" t="str">
        <f t="shared" si="14"/>
        <v>Udoka Azubuike</v>
      </c>
      <c r="H491" t="str">
        <f t="shared" si="15"/>
        <v>Udoka Azubuike</v>
      </c>
    </row>
    <row r="492" spans="1:8" x14ac:dyDescent="0.2">
      <c r="A492" s="48"/>
      <c r="B492">
        <v>4</v>
      </c>
      <c r="C492">
        <v>1</v>
      </c>
      <c r="D492">
        <v>0</v>
      </c>
      <c r="E492">
        <v>0</v>
      </c>
      <c r="F492" s="51">
        <v>1</v>
      </c>
      <c r="G492" t="str">
        <f t="shared" si="14"/>
        <v>Udoka Azubuike</v>
      </c>
      <c r="H492" t="str">
        <f t="shared" si="15"/>
        <v>Udoka Azubuike</v>
      </c>
    </row>
    <row r="493" spans="1:8" x14ac:dyDescent="0.2">
      <c r="A493" s="48"/>
      <c r="B493">
        <v>0</v>
      </c>
      <c r="C493">
        <v>1</v>
      </c>
      <c r="D493">
        <v>0</v>
      </c>
      <c r="E493">
        <v>0</v>
      </c>
      <c r="F493" s="51">
        <v>1</v>
      </c>
      <c r="G493" t="str">
        <f t="shared" si="14"/>
        <v>Udoka Azubuike</v>
      </c>
      <c r="H493" t="str">
        <f t="shared" si="15"/>
        <v>Udoka Azubuike</v>
      </c>
    </row>
    <row r="494" spans="1:8" x14ac:dyDescent="0.2">
      <c r="A494" s="48"/>
      <c r="B494">
        <v>4</v>
      </c>
      <c r="C494">
        <v>4</v>
      </c>
      <c r="D494">
        <v>1</v>
      </c>
      <c r="E494">
        <v>0</v>
      </c>
      <c r="F494" s="51">
        <v>1</v>
      </c>
      <c r="G494" t="str">
        <f t="shared" si="14"/>
        <v>Udoka Azubuike</v>
      </c>
      <c r="H494" t="str">
        <f t="shared" si="15"/>
        <v>Udoka Azubuike</v>
      </c>
    </row>
    <row r="495" spans="1:8" x14ac:dyDescent="0.2">
      <c r="A495" s="48"/>
      <c r="B495">
        <v>2</v>
      </c>
      <c r="C495">
        <v>3</v>
      </c>
      <c r="D495">
        <v>1</v>
      </c>
      <c r="E495">
        <v>0</v>
      </c>
      <c r="F495" s="51">
        <v>1</v>
      </c>
      <c r="G495" t="str">
        <f t="shared" si="14"/>
        <v>Udoka Azubuike</v>
      </c>
      <c r="H495" t="str">
        <f t="shared" si="15"/>
        <v>Udoka Azubuike</v>
      </c>
    </row>
    <row r="496" spans="1:8" x14ac:dyDescent="0.2">
      <c r="A496" s="48"/>
      <c r="B496">
        <v>0</v>
      </c>
      <c r="C496">
        <v>1</v>
      </c>
      <c r="D496">
        <v>0</v>
      </c>
      <c r="E496">
        <v>0</v>
      </c>
      <c r="F496" s="51">
        <v>1</v>
      </c>
      <c r="G496" t="str">
        <f t="shared" si="14"/>
        <v>Udoka Azubuike</v>
      </c>
      <c r="H496" t="str">
        <f t="shared" si="15"/>
        <v>Udoka Azubuike</v>
      </c>
    </row>
    <row r="497" spans="1:8" x14ac:dyDescent="0.2">
      <c r="A497" s="48" t="s">
        <v>1602</v>
      </c>
      <c r="B497">
        <v>4</v>
      </c>
      <c r="C497">
        <v>4</v>
      </c>
      <c r="D497">
        <v>1</v>
      </c>
      <c r="E497">
        <v>0</v>
      </c>
      <c r="F497" s="51">
        <v>1</v>
      </c>
      <c r="G497" t="str">
        <f t="shared" si="14"/>
        <v>Marvin Bagley III</v>
      </c>
      <c r="H497" t="str">
        <f t="shared" si="15"/>
        <v>Marvin Bagley III</v>
      </c>
    </row>
    <row r="498" spans="1:8" x14ac:dyDescent="0.2">
      <c r="A498" s="48"/>
      <c r="B498">
        <v>16</v>
      </c>
      <c r="C498">
        <v>5</v>
      </c>
      <c r="D498">
        <v>0</v>
      </c>
      <c r="E498">
        <v>1</v>
      </c>
      <c r="F498" s="51">
        <v>1</v>
      </c>
      <c r="G498" t="str">
        <f t="shared" si="14"/>
        <v>Marvin Bagley III</v>
      </c>
      <c r="H498" t="str">
        <f t="shared" si="15"/>
        <v>Marvin Bagley III</v>
      </c>
    </row>
    <row r="499" spans="1:8" x14ac:dyDescent="0.2">
      <c r="A499" s="48"/>
      <c r="B499">
        <v>4</v>
      </c>
      <c r="C499">
        <v>8</v>
      </c>
      <c r="D499">
        <v>0</v>
      </c>
      <c r="E499">
        <v>0</v>
      </c>
      <c r="F499" s="51">
        <v>1</v>
      </c>
      <c r="G499" t="str">
        <f t="shared" si="14"/>
        <v>Marvin Bagley III</v>
      </c>
      <c r="H499" t="str">
        <f t="shared" si="15"/>
        <v>Marvin Bagley III</v>
      </c>
    </row>
    <row r="500" spans="1:8" x14ac:dyDescent="0.2">
      <c r="A500" s="48"/>
      <c r="B500">
        <v>11</v>
      </c>
      <c r="C500">
        <v>3</v>
      </c>
      <c r="D500">
        <v>0</v>
      </c>
      <c r="E500">
        <v>0</v>
      </c>
      <c r="F500" s="51">
        <v>1</v>
      </c>
      <c r="G500" t="str">
        <f t="shared" si="14"/>
        <v>Marvin Bagley III</v>
      </c>
      <c r="H500" t="str">
        <f t="shared" si="15"/>
        <v>Marvin Bagley III</v>
      </c>
    </row>
    <row r="501" spans="1:8" x14ac:dyDescent="0.2">
      <c r="A501" s="48"/>
      <c r="B501">
        <v>15</v>
      </c>
      <c r="C501">
        <v>6</v>
      </c>
      <c r="D501">
        <v>0</v>
      </c>
      <c r="E501">
        <v>0</v>
      </c>
      <c r="F501" s="51">
        <v>1</v>
      </c>
      <c r="G501" t="str">
        <f t="shared" si="14"/>
        <v>Marvin Bagley III</v>
      </c>
      <c r="H501" t="str">
        <f t="shared" si="15"/>
        <v>Marvin Bagley III</v>
      </c>
    </row>
    <row r="502" spans="1:8" x14ac:dyDescent="0.2">
      <c r="A502" s="48"/>
      <c r="B502">
        <v>14</v>
      </c>
      <c r="C502">
        <v>3</v>
      </c>
      <c r="D502">
        <v>0</v>
      </c>
      <c r="E502">
        <v>0</v>
      </c>
      <c r="F502" s="51">
        <v>1</v>
      </c>
      <c r="G502" t="str">
        <f t="shared" si="14"/>
        <v>Marvin Bagley III</v>
      </c>
      <c r="H502" t="str">
        <f t="shared" si="15"/>
        <v>Marvin Bagley III</v>
      </c>
    </row>
    <row r="503" spans="1:8" x14ac:dyDescent="0.2">
      <c r="A503" s="48"/>
      <c r="B503">
        <v>19</v>
      </c>
      <c r="C503">
        <v>6</v>
      </c>
      <c r="D503">
        <v>2</v>
      </c>
      <c r="E503">
        <v>0</v>
      </c>
      <c r="F503" s="51">
        <v>1</v>
      </c>
      <c r="G503" t="str">
        <f t="shared" si="14"/>
        <v>Marvin Bagley III</v>
      </c>
      <c r="H503" t="str">
        <f t="shared" si="15"/>
        <v>Marvin Bagley III</v>
      </c>
    </row>
    <row r="504" spans="1:8" x14ac:dyDescent="0.2">
      <c r="A504" s="48"/>
      <c r="B504">
        <v>13</v>
      </c>
      <c r="C504">
        <v>12</v>
      </c>
      <c r="D504">
        <v>1</v>
      </c>
      <c r="E504">
        <v>1</v>
      </c>
      <c r="F504" s="51">
        <v>1</v>
      </c>
      <c r="G504" t="str">
        <f t="shared" si="14"/>
        <v>Marvin Bagley III</v>
      </c>
      <c r="H504" t="str">
        <f t="shared" si="15"/>
        <v>Marvin Bagley III</v>
      </c>
    </row>
    <row r="505" spans="1:8" x14ac:dyDescent="0.2">
      <c r="A505" s="48"/>
      <c r="B505">
        <v>19</v>
      </c>
      <c r="C505">
        <v>10</v>
      </c>
      <c r="D505">
        <v>0</v>
      </c>
      <c r="E505">
        <v>1</v>
      </c>
      <c r="F505" s="51">
        <v>1</v>
      </c>
      <c r="G505" t="str">
        <f t="shared" si="14"/>
        <v>Marvin Bagley III</v>
      </c>
      <c r="H505" t="str">
        <f t="shared" si="15"/>
        <v>Marvin Bagley III</v>
      </c>
    </row>
    <row r="506" spans="1:8" x14ac:dyDescent="0.2">
      <c r="A506" s="48"/>
      <c r="B506">
        <v>13</v>
      </c>
      <c r="C506">
        <v>7</v>
      </c>
      <c r="D506">
        <v>2</v>
      </c>
      <c r="E506">
        <v>3</v>
      </c>
      <c r="F506" s="51">
        <v>1</v>
      </c>
      <c r="G506" t="str">
        <f t="shared" si="14"/>
        <v>Marvin Bagley III</v>
      </c>
      <c r="H506" t="str">
        <f t="shared" si="15"/>
        <v>Marvin Bagley III</v>
      </c>
    </row>
    <row r="507" spans="1:8" x14ac:dyDescent="0.2">
      <c r="A507" s="48"/>
      <c r="B507">
        <v>19</v>
      </c>
      <c r="C507">
        <v>13</v>
      </c>
      <c r="D507">
        <v>2</v>
      </c>
      <c r="E507">
        <v>1</v>
      </c>
      <c r="F507" s="51">
        <v>1</v>
      </c>
      <c r="G507" t="str">
        <f t="shared" si="14"/>
        <v>Marvin Bagley III</v>
      </c>
      <c r="H507" t="str">
        <f t="shared" si="15"/>
        <v>Marvin Bagley III</v>
      </c>
    </row>
    <row r="508" spans="1:8" x14ac:dyDescent="0.2">
      <c r="A508" s="48"/>
      <c r="B508">
        <v>8</v>
      </c>
      <c r="C508">
        <v>5</v>
      </c>
      <c r="D508">
        <v>0</v>
      </c>
      <c r="E508">
        <v>0</v>
      </c>
      <c r="F508" s="51">
        <v>1</v>
      </c>
      <c r="G508" t="str">
        <f t="shared" si="14"/>
        <v>Marvin Bagley III</v>
      </c>
      <c r="H508" t="str">
        <f t="shared" si="15"/>
        <v>Marvin Bagley III</v>
      </c>
    </row>
    <row r="509" spans="1:8" x14ac:dyDescent="0.2">
      <c r="A509" s="48"/>
      <c r="B509">
        <v>4</v>
      </c>
      <c r="C509">
        <v>4</v>
      </c>
      <c r="D509">
        <v>0</v>
      </c>
      <c r="E509">
        <v>0</v>
      </c>
      <c r="F509" s="51">
        <v>1</v>
      </c>
      <c r="G509" t="str">
        <f t="shared" si="14"/>
        <v>Marvin Bagley III</v>
      </c>
      <c r="H509" t="str">
        <f t="shared" si="15"/>
        <v>Marvin Bagley III</v>
      </c>
    </row>
    <row r="510" spans="1:8" x14ac:dyDescent="0.2">
      <c r="A510" s="48"/>
      <c r="B510">
        <v>0</v>
      </c>
      <c r="C510">
        <v>2</v>
      </c>
      <c r="D510">
        <v>0</v>
      </c>
      <c r="E510">
        <v>0</v>
      </c>
      <c r="F510" s="51">
        <v>1</v>
      </c>
      <c r="G510" t="str">
        <f t="shared" si="14"/>
        <v>Marvin Bagley III</v>
      </c>
      <c r="H510" t="str">
        <f t="shared" si="15"/>
        <v>Marvin Bagley III</v>
      </c>
    </row>
    <row r="511" spans="1:8" x14ac:dyDescent="0.2">
      <c r="A511" s="48"/>
      <c r="B511">
        <v>14</v>
      </c>
      <c r="C511">
        <v>9</v>
      </c>
      <c r="D511">
        <v>1</v>
      </c>
      <c r="E511">
        <v>0</v>
      </c>
      <c r="F511" s="51">
        <v>1</v>
      </c>
      <c r="G511" t="str">
        <f t="shared" si="14"/>
        <v>Marvin Bagley III</v>
      </c>
      <c r="H511" t="str">
        <f t="shared" si="15"/>
        <v>Marvin Bagley III</v>
      </c>
    </row>
    <row r="512" spans="1:8" x14ac:dyDescent="0.2">
      <c r="A512" s="48"/>
      <c r="B512">
        <v>10</v>
      </c>
      <c r="C512">
        <v>4</v>
      </c>
      <c r="D512">
        <v>1</v>
      </c>
      <c r="E512">
        <v>0</v>
      </c>
      <c r="F512" s="51">
        <v>1</v>
      </c>
      <c r="G512" t="str">
        <f t="shared" si="14"/>
        <v>Marvin Bagley III</v>
      </c>
      <c r="H512" t="str">
        <f t="shared" si="15"/>
        <v>Marvin Bagley III</v>
      </c>
    </row>
    <row r="513" spans="1:8" x14ac:dyDescent="0.2">
      <c r="A513" s="48"/>
      <c r="B513">
        <v>4</v>
      </c>
      <c r="C513">
        <v>3</v>
      </c>
      <c r="D513">
        <v>0</v>
      </c>
      <c r="E513">
        <v>0</v>
      </c>
      <c r="F513" s="51">
        <v>1</v>
      </c>
      <c r="G513" t="str">
        <f t="shared" si="14"/>
        <v>Marvin Bagley III</v>
      </c>
      <c r="H513" t="str">
        <f t="shared" si="15"/>
        <v>Marvin Bagley III</v>
      </c>
    </row>
    <row r="514" spans="1:8" x14ac:dyDescent="0.2">
      <c r="A514" s="48"/>
      <c r="B514">
        <v>13</v>
      </c>
      <c r="C514">
        <v>6</v>
      </c>
      <c r="D514">
        <v>1</v>
      </c>
      <c r="E514">
        <v>0</v>
      </c>
      <c r="F514" s="51">
        <v>1</v>
      </c>
      <c r="G514" t="str">
        <f t="shared" ref="G514:G577" si="16">IF(B514="","",IF(A514="",G513,SUBSTITUTE(A514," 2022-23 Game Log","")))</f>
        <v>Marvin Bagley III</v>
      </c>
      <c r="H514" t="str">
        <f t="shared" ref="H514:H577" si="17">IF(G514="Luka Dončić","Luka Doncic",IF(G514="Wendell Carter Jr.","Wendell Carter",IF(G514="Vlatko Čančar","Vlatko Cancar",IF(G514="Troy Brown Jr.","Troy Brown",IF(G514="Bojan Bogdanović","Bojan Bogdanovic",IF(G514="Nic Claxton","Nicolas Claxton",IF(G514="Kristaps Porziņģis","Kristaps Porzingis",IF(G514="Kelly Oubre Jr.","Kelly Oubre Jr",IF(G514="P.J. Washington","P.J Washington",IF(G514="P.J. Tucker","P.J Tucker",IF(G514="Jabari Smith Jr.","Jabari Smith",IF(G514="Alperen Şengün","Alperen Sengun",IF(G514="Nikola Vučević","Nikola Vucevic",IF(G514="Jusuf Nurkić","Jusuf Nurkic",IF(G514="Nikola Jokić","Nikola Jokic",G514)))))))))))))))</f>
        <v>Marvin Bagley III</v>
      </c>
    </row>
    <row r="515" spans="1:8" x14ac:dyDescent="0.2">
      <c r="A515" s="48"/>
      <c r="B515">
        <v>12</v>
      </c>
      <c r="C515">
        <v>4</v>
      </c>
      <c r="D515">
        <v>0</v>
      </c>
      <c r="E515">
        <v>0</v>
      </c>
      <c r="F515" s="51">
        <v>1</v>
      </c>
      <c r="G515" t="str">
        <f t="shared" si="16"/>
        <v>Marvin Bagley III</v>
      </c>
      <c r="H515" t="str">
        <f t="shared" si="17"/>
        <v>Marvin Bagley III</v>
      </c>
    </row>
    <row r="516" spans="1:8" x14ac:dyDescent="0.2">
      <c r="A516" s="48"/>
      <c r="B516">
        <v>10</v>
      </c>
      <c r="C516">
        <v>4</v>
      </c>
      <c r="D516">
        <v>0</v>
      </c>
      <c r="E516">
        <v>0</v>
      </c>
      <c r="F516" s="51">
        <v>1</v>
      </c>
      <c r="G516" t="str">
        <f t="shared" si="16"/>
        <v>Marvin Bagley III</v>
      </c>
      <c r="H516" t="str">
        <f t="shared" si="17"/>
        <v>Marvin Bagley III</v>
      </c>
    </row>
    <row r="517" spans="1:8" x14ac:dyDescent="0.2">
      <c r="A517" s="48"/>
      <c r="B517">
        <v>10</v>
      </c>
      <c r="C517">
        <v>10</v>
      </c>
      <c r="D517">
        <v>2</v>
      </c>
      <c r="E517">
        <v>1</v>
      </c>
      <c r="F517" s="51">
        <v>1</v>
      </c>
      <c r="G517" t="str">
        <f t="shared" si="16"/>
        <v>Marvin Bagley III</v>
      </c>
      <c r="H517" t="str">
        <f t="shared" si="17"/>
        <v>Marvin Bagley III</v>
      </c>
    </row>
    <row r="518" spans="1:8" x14ac:dyDescent="0.2">
      <c r="A518" s="48"/>
      <c r="B518">
        <v>4</v>
      </c>
      <c r="C518">
        <v>6</v>
      </c>
      <c r="D518">
        <v>0</v>
      </c>
      <c r="E518">
        <v>0</v>
      </c>
      <c r="F518" s="51">
        <v>1</v>
      </c>
      <c r="G518" t="str">
        <f t="shared" si="16"/>
        <v>Marvin Bagley III</v>
      </c>
      <c r="H518" t="str">
        <f t="shared" si="17"/>
        <v>Marvin Bagley III</v>
      </c>
    </row>
    <row r="519" spans="1:8" x14ac:dyDescent="0.2">
      <c r="A519" s="48"/>
      <c r="B519">
        <v>7</v>
      </c>
      <c r="C519">
        <v>2</v>
      </c>
      <c r="D519">
        <v>0</v>
      </c>
      <c r="E519">
        <v>1</v>
      </c>
      <c r="F519" s="51">
        <v>1</v>
      </c>
      <c r="G519" t="str">
        <f t="shared" si="16"/>
        <v>Marvin Bagley III</v>
      </c>
      <c r="H519" t="str">
        <f t="shared" si="17"/>
        <v>Marvin Bagley III</v>
      </c>
    </row>
    <row r="520" spans="1:8" x14ac:dyDescent="0.2">
      <c r="A520" s="48"/>
      <c r="B520">
        <v>18</v>
      </c>
      <c r="C520">
        <v>10</v>
      </c>
      <c r="D520">
        <v>1</v>
      </c>
      <c r="E520">
        <v>0</v>
      </c>
      <c r="F520" s="51">
        <v>1</v>
      </c>
      <c r="G520" t="str">
        <f t="shared" si="16"/>
        <v>Marvin Bagley III</v>
      </c>
      <c r="H520" t="str">
        <f t="shared" si="17"/>
        <v>Marvin Bagley III</v>
      </c>
    </row>
    <row r="521" spans="1:8" x14ac:dyDescent="0.2">
      <c r="A521" s="48"/>
      <c r="B521">
        <v>4</v>
      </c>
      <c r="C521">
        <v>2</v>
      </c>
      <c r="D521">
        <v>0</v>
      </c>
      <c r="E521">
        <v>0</v>
      </c>
      <c r="F521" s="51">
        <v>1</v>
      </c>
      <c r="G521" t="str">
        <f t="shared" si="16"/>
        <v>Marvin Bagley III</v>
      </c>
      <c r="H521" t="str">
        <f t="shared" si="17"/>
        <v>Marvin Bagley III</v>
      </c>
    </row>
    <row r="522" spans="1:8" x14ac:dyDescent="0.2">
      <c r="A522" s="48" t="s">
        <v>1167</v>
      </c>
      <c r="B522">
        <v>0</v>
      </c>
      <c r="C522">
        <v>0</v>
      </c>
      <c r="D522">
        <v>0</v>
      </c>
      <c r="E522">
        <v>0</v>
      </c>
      <c r="F522" s="51">
        <v>1</v>
      </c>
      <c r="G522" t="str">
        <f t="shared" si="16"/>
        <v>Patrick Baldwin Jr.</v>
      </c>
      <c r="H522" t="str">
        <f t="shared" si="17"/>
        <v>Patrick Baldwin Jr.</v>
      </c>
    </row>
    <row r="523" spans="1:8" x14ac:dyDescent="0.2">
      <c r="A523" s="48"/>
      <c r="B523">
        <v>0</v>
      </c>
      <c r="C523">
        <v>0</v>
      </c>
      <c r="D523">
        <v>0</v>
      </c>
      <c r="E523">
        <v>0</v>
      </c>
      <c r="F523" s="51">
        <v>1</v>
      </c>
      <c r="G523" t="str">
        <f t="shared" si="16"/>
        <v>Patrick Baldwin Jr.</v>
      </c>
      <c r="H523" t="str">
        <f t="shared" si="17"/>
        <v>Patrick Baldwin Jr.</v>
      </c>
    </row>
    <row r="524" spans="1:8" x14ac:dyDescent="0.2">
      <c r="A524" s="48"/>
      <c r="B524">
        <v>7</v>
      </c>
      <c r="C524">
        <v>5</v>
      </c>
      <c r="D524">
        <v>0</v>
      </c>
      <c r="E524">
        <v>1</v>
      </c>
      <c r="F524" s="51">
        <v>1</v>
      </c>
      <c r="G524" t="str">
        <f t="shared" si="16"/>
        <v>Patrick Baldwin Jr.</v>
      </c>
      <c r="H524" t="str">
        <f t="shared" si="17"/>
        <v>Patrick Baldwin Jr.</v>
      </c>
    </row>
    <row r="525" spans="1:8" x14ac:dyDescent="0.2">
      <c r="A525" s="48"/>
      <c r="B525">
        <v>3</v>
      </c>
      <c r="C525">
        <v>1</v>
      </c>
      <c r="D525">
        <v>0</v>
      </c>
      <c r="E525">
        <v>1</v>
      </c>
      <c r="F525" s="51">
        <v>1</v>
      </c>
      <c r="G525" t="str">
        <f t="shared" si="16"/>
        <v>Patrick Baldwin Jr.</v>
      </c>
      <c r="H525" t="str">
        <f t="shared" si="17"/>
        <v>Patrick Baldwin Jr.</v>
      </c>
    </row>
    <row r="526" spans="1:8" x14ac:dyDescent="0.2">
      <c r="A526" s="48"/>
      <c r="B526">
        <v>6</v>
      </c>
      <c r="C526">
        <v>0</v>
      </c>
      <c r="D526">
        <v>0</v>
      </c>
      <c r="E526">
        <v>2</v>
      </c>
      <c r="F526" s="51">
        <v>1</v>
      </c>
      <c r="G526" t="str">
        <f t="shared" si="16"/>
        <v>Patrick Baldwin Jr.</v>
      </c>
      <c r="H526" t="str">
        <f t="shared" si="17"/>
        <v>Patrick Baldwin Jr.</v>
      </c>
    </row>
    <row r="527" spans="1:8" x14ac:dyDescent="0.2">
      <c r="A527" s="48"/>
      <c r="B527">
        <v>0</v>
      </c>
      <c r="C527">
        <v>0</v>
      </c>
      <c r="D527">
        <v>0</v>
      </c>
      <c r="E527">
        <v>0</v>
      </c>
      <c r="F527" s="51">
        <v>1</v>
      </c>
      <c r="G527" t="str">
        <f t="shared" si="16"/>
        <v>Patrick Baldwin Jr.</v>
      </c>
      <c r="H527" t="str">
        <f t="shared" si="17"/>
        <v>Patrick Baldwin Jr.</v>
      </c>
    </row>
    <row r="528" spans="1:8" x14ac:dyDescent="0.2">
      <c r="A528" s="48"/>
      <c r="B528">
        <v>1</v>
      </c>
      <c r="C528">
        <v>1</v>
      </c>
      <c r="D528">
        <v>1</v>
      </c>
      <c r="E528">
        <v>0</v>
      </c>
      <c r="F528" s="51">
        <v>1</v>
      </c>
      <c r="G528" t="str">
        <f t="shared" si="16"/>
        <v>Patrick Baldwin Jr.</v>
      </c>
      <c r="H528" t="str">
        <f t="shared" si="17"/>
        <v>Patrick Baldwin Jr.</v>
      </c>
    </row>
    <row r="529" spans="1:8" x14ac:dyDescent="0.2">
      <c r="A529" s="48"/>
      <c r="B529">
        <v>3</v>
      </c>
      <c r="C529">
        <v>1</v>
      </c>
      <c r="D529">
        <v>1</v>
      </c>
      <c r="E529">
        <v>1</v>
      </c>
      <c r="F529" s="51">
        <v>1</v>
      </c>
      <c r="G529" t="str">
        <f t="shared" si="16"/>
        <v>Patrick Baldwin Jr.</v>
      </c>
      <c r="H529" t="str">
        <f t="shared" si="17"/>
        <v>Patrick Baldwin Jr.</v>
      </c>
    </row>
    <row r="530" spans="1:8" x14ac:dyDescent="0.2">
      <c r="A530" s="48"/>
      <c r="B530">
        <v>17</v>
      </c>
      <c r="C530">
        <v>3</v>
      </c>
      <c r="D530">
        <v>0</v>
      </c>
      <c r="E530">
        <v>5</v>
      </c>
      <c r="F530" s="51">
        <v>1</v>
      </c>
      <c r="G530" t="str">
        <f t="shared" si="16"/>
        <v>Patrick Baldwin Jr.</v>
      </c>
      <c r="H530" t="str">
        <f t="shared" si="17"/>
        <v>Patrick Baldwin Jr.</v>
      </c>
    </row>
    <row r="531" spans="1:8" x14ac:dyDescent="0.2">
      <c r="A531" s="48"/>
      <c r="B531">
        <v>11</v>
      </c>
      <c r="C531">
        <v>3</v>
      </c>
      <c r="D531">
        <v>0</v>
      </c>
      <c r="E531">
        <v>3</v>
      </c>
      <c r="F531" s="51">
        <v>1</v>
      </c>
      <c r="G531" t="str">
        <f t="shared" si="16"/>
        <v>Patrick Baldwin Jr.</v>
      </c>
      <c r="H531" t="str">
        <f t="shared" si="17"/>
        <v>Patrick Baldwin Jr.</v>
      </c>
    </row>
    <row r="532" spans="1:8" x14ac:dyDescent="0.2">
      <c r="A532" s="48"/>
      <c r="B532">
        <v>8</v>
      </c>
      <c r="C532">
        <v>2</v>
      </c>
      <c r="D532">
        <v>0</v>
      </c>
      <c r="E532">
        <v>2</v>
      </c>
      <c r="F532" s="51">
        <v>1</v>
      </c>
      <c r="G532" t="str">
        <f t="shared" si="16"/>
        <v>Patrick Baldwin Jr.</v>
      </c>
      <c r="H532" t="str">
        <f t="shared" si="17"/>
        <v>Patrick Baldwin Jr.</v>
      </c>
    </row>
    <row r="533" spans="1:8" x14ac:dyDescent="0.2">
      <c r="A533" s="48"/>
      <c r="B533">
        <v>5</v>
      </c>
      <c r="C533">
        <v>3</v>
      </c>
      <c r="D533">
        <v>1</v>
      </c>
      <c r="E533">
        <v>1</v>
      </c>
      <c r="F533" s="51">
        <v>1</v>
      </c>
      <c r="G533" t="str">
        <f t="shared" si="16"/>
        <v>Patrick Baldwin Jr.</v>
      </c>
      <c r="H533" t="str">
        <f t="shared" si="17"/>
        <v>Patrick Baldwin Jr.</v>
      </c>
    </row>
    <row r="534" spans="1:8" x14ac:dyDescent="0.2">
      <c r="A534" s="48" t="s">
        <v>1603</v>
      </c>
      <c r="B534">
        <v>15</v>
      </c>
      <c r="C534">
        <v>6</v>
      </c>
      <c r="D534">
        <v>6</v>
      </c>
      <c r="E534">
        <v>1</v>
      </c>
      <c r="F534" s="51">
        <v>1</v>
      </c>
      <c r="G534" t="str">
        <f t="shared" si="16"/>
        <v>LaMelo Ball</v>
      </c>
      <c r="H534" t="str">
        <f t="shared" si="17"/>
        <v>LaMelo Ball</v>
      </c>
    </row>
    <row r="535" spans="1:8" x14ac:dyDescent="0.2">
      <c r="A535" s="48"/>
      <c r="B535">
        <v>17</v>
      </c>
      <c r="C535">
        <v>4</v>
      </c>
      <c r="D535">
        <v>9</v>
      </c>
      <c r="E535">
        <v>4</v>
      </c>
      <c r="F535" s="51">
        <v>1</v>
      </c>
      <c r="G535" t="str">
        <f t="shared" si="16"/>
        <v>LaMelo Ball</v>
      </c>
      <c r="H535" t="str">
        <f t="shared" si="17"/>
        <v>LaMelo Ball</v>
      </c>
    </row>
    <row r="536" spans="1:8" x14ac:dyDescent="0.2">
      <c r="A536" s="48"/>
      <c r="B536">
        <v>26</v>
      </c>
      <c r="C536">
        <v>1</v>
      </c>
      <c r="D536">
        <v>6</v>
      </c>
      <c r="E536">
        <v>5</v>
      </c>
      <c r="F536" s="51">
        <v>1</v>
      </c>
      <c r="G536" t="str">
        <f t="shared" si="16"/>
        <v>LaMelo Ball</v>
      </c>
      <c r="H536" t="str">
        <f t="shared" si="17"/>
        <v>LaMelo Ball</v>
      </c>
    </row>
    <row r="537" spans="1:8" x14ac:dyDescent="0.2">
      <c r="A537" s="48"/>
      <c r="B537">
        <v>23</v>
      </c>
      <c r="C537">
        <v>1</v>
      </c>
      <c r="D537">
        <v>11</v>
      </c>
      <c r="E537">
        <v>5</v>
      </c>
      <c r="F537" s="51">
        <v>1</v>
      </c>
      <c r="G537" t="str">
        <f t="shared" si="16"/>
        <v>LaMelo Ball</v>
      </c>
      <c r="H537" t="str">
        <f t="shared" si="17"/>
        <v>LaMelo Ball</v>
      </c>
    </row>
    <row r="538" spans="1:8" x14ac:dyDescent="0.2">
      <c r="A538" s="48"/>
      <c r="B538">
        <v>27</v>
      </c>
      <c r="C538">
        <v>2</v>
      </c>
      <c r="D538">
        <v>3</v>
      </c>
      <c r="E538">
        <v>7</v>
      </c>
      <c r="F538" s="51">
        <v>1</v>
      </c>
      <c r="G538" t="str">
        <f t="shared" si="16"/>
        <v>LaMelo Ball</v>
      </c>
      <c r="H538" t="str">
        <f t="shared" si="17"/>
        <v>LaMelo Ball</v>
      </c>
    </row>
    <row r="539" spans="1:8" x14ac:dyDescent="0.2">
      <c r="A539" s="48"/>
      <c r="B539">
        <v>31</v>
      </c>
      <c r="C539">
        <v>5</v>
      </c>
      <c r="D539">
        <v>5</v>
      </c>
      <c r="E539">
        <v>4</v>
      </c>
      <c r="F539" s="51">
        <v>1</v>
      </c>
      <c r="G539" t="str">
        <f t="shared" si="16"/>
        <v>LaMelo Ball</v>
      </c>
      <c r="H539" t="str">
        <f t="shared" si="17"/>
        <v>LaMelo Ball</v>
      </c>
    </row>
    <row r="540" spans="1:8" x14ac:dyDescent="0.2">
      <c r="A540" s="48"/>
      <c r="B540">
        <v>23</v>
      </c>
      <c r="C540">
        <v>5</v>
      </c>
      <c r="D540">
        <v>12</v>
      </c>
      <c r="E540">
        <v>5</v>
      </c>
      <c r="F540" s="51">
        <v>1</v>
      </c>
      <c r="G540" t="str">
        <f t="shared" si="16"/>
        <v>LaMelo Ball</v>
      </c>
      <c r="H540" t="str">
        <f t="shared" si="17"/>
        <v>LaMelo Ball</v>
      </c>
    </row>
    <row r="541" spans="1:8" x14ac:dyDescent="0.2">
      <c r="A541" s="48"/>
      <c r="B541">
        <v>25</v>
      </c>
      <c r="C541">
        <v>11</v>
      </c>
      <c r="D541">
        <v>12</v>
      </c>
      <c r="E541">
        <v>4</v>
      </c>
      <c r="F541" s="51">
        <v>1</v>
      </c>
      <c r="G541" t="str">
        <f t="shared" si="16"/>
        <v>LaMelo Ball</v>
      </c>
      <c r="H541" t="str">
        <f t="shared" si="17"/>
        <v>LaMelo Ball</v>
      </c>
    </row>
    <row r="542" spans="1:8" x14ac:dyDescent="0.2">
      <c r="A542" s="48"/>
      <c r="B542">
        <v>23</v>
      </c>
      <c r="C542">
        <v>8</v>
      </c>
      <c r="D542">
        <v>8</v>
      </c>
      <c r="E542">
        <v>4</v>
      </c>
      <c r="F542" s="51">
        <v>1</v>
      </c>
      <c r="G542" t="str">
        <f t="shared" si="16"/>
        <v>LaMelo Ball</v>
      </c>
      <c r="H542" t="str">
        <f t="shared" si="17"/>
        <v>LaMelo Ball</v>
      </c>
    </row>
    <row r="543" spans="1:8" x14ac:dyDescent="0.2">
      <c r="A543" s="48"/>
      <c r="B543">
        <v>27</v>
      </c>
      <c r="C543">
        <v>7</v>
      </c>
      <c r="D543">
        <v>7</v>
      </c>
      <c r="E543">
        <v>4</v>
      </c>
      <c r="F543" s="51">
        <v>1</v>
      </c>
      <c r="G543" t="str">
        <f t="shared" si="16"/>
        <v>LaMelo Ball</v>
      </c>
      <c r="H543" t="str">
        <f t="shared" si="17"/>
        <v>LaMelo Ball</v>
      </c>
    </row>
    <row r="544" spans="1:8" x14ac:dyDescent="0.2">
      <c r="A544" s="48"/>
      <c r="B544">
        <v>21</v>
      </c>
      <c r="C544">
        <v>10</v>
      </c>
      <c r="D544">
        <v>4</v>
      </c>
      <c r="E544">
        <v>2</v>
      </c>
      <c r="F544" s="51">
        <v>1</v>
      </c>
      <c r="G544" t="str">
        <f t="shared" si="16"/>
        <v>LaMelo Ball</v>
      </c>
      <c r="H544" t="str">
        <f t="shared" si="17"/>
        <v>LaMelo Ball</v>
      </c>
    </row>
    <row r="545" spans="1:8" x14ac:dyDescent="0.2">
      <c r="A545" s="48"/>
      <c r="B545">
        <v>27</v>
      </c>
      <c r="C545">
        <v>10</v>
      </c>
      <c r="D545">
        <v>9</v>
      </c>
      <c r="E545">
        <v>5</v>
      </c>
      <c r="F545" s="51">
        <v>1</v>
      </c>
      <c r="G545" t="str">
        <f t="shared" si="16"/>
        <v>LaMelo Ball</v>
      </c>
      <c r="H545" t="str">
        <f t="shared" si="17"/>
        <v>LaMelo Ball</v>
      </c>
    </row>
    <row r="546" spans="1:8" x14ac:dyDescent="0.2">
      <c r="A546" s="48"/>
      <c r="B546">
        <v>23</v>
      </c>
      <c r="C546">
        <v>7</v>
      </c>
      <c r="D546">
        <v>11</v>
      </c>
      <c r="E546">
        <v>5</v>
      </c>
      <c r="F546" s="51">
        <v>1</v>
      </c>
      <c r="G546" t="str">
        <f t="shared" si="16"/>
        <v>LaMelo Ball</v>
      </c>
      <c r="H546" t="str">
        <f t="shared" si="17"/>
        <v>LaMelo Ball</v>
      </c>
    </row>
    <row r="547" spans="1:8" x14ac:dyDescent="0.2">
      <c r="A547" s="48"/>
      <c r="B547">
        <v>24</v>
      </c>
      <c r="C547">
        <v>7</v>
      </c>
      <c r="D547">
        <v>6</v>
      </c>
      <c r="E547">
        <v>3</v>
      </c>
      <c r="F547" s="51">
        <v>1</v>
      </c>
      <c r="G547" t="str">
        <f t="shared" si="16"/>
        <v>LaMelo Ball</v>
      </c>
      <c r="H547" t="str">
        <f t="shared" si="17"/>
        <v>LaMelo Ball</v>
      </c>
    </row>
    <row r="548" spans="1:8" x14ac:dyDescent="0.2">
      <c r="A548" s="48"/>
      <c r="B548">
        <v>23</v>
      </c>
      <c r="C548">
        <v>4</v>
      </c>
      <c r="D548">
        <v>12</v>
      </c>
      <c r="E548">
        <v>4</v>
      </c>
      <c r="F548" s="51">
        <v>1</v>
      </c>
      <c r="G548" t="str">
        <f t="shared" si="16"/>
        <v>LaMelo Ball</v>
      </c>
      <c r="H548" t="str">
        <f t="shared" si="17"/>
        <v>LaMelo Ball</v>
      </c>
    </row>
    <row r="549" spans="1:8" x14ac:dyDescent="0.2">
      <c r="A549" s="48" t="s">
        <v>1168</v>
      </c>
      <c r="B549">
        <v>0</v>
      </c>
      <c r="C549">
        <v>2</v>
      </c>
      <c r="D549">
        <v>1</v>
      </c>
      <c r="E549">
        <v>0</v>
      </c>
      <c r="F549" s="51">
        <v>1</v>
      </c>
      <c r="G549" t="str">
        <f t="shared" si="16"/>
        <v>Mo Bamba</v>
      </c>
      <c r="H549" t="str">
        <f t="shared" si="17"/>
        <v>Mo Bamba</v>
      </c>
    </row>
    <row r="550" spans="1:8" x14ac:dyDescent="0.2">
      <c r="A550" s="48"/>
      <c r="B550">
        <v>7</v>
      </c>
      <c r="C550">
        <v>6</v>
      </c>
      <c r="D550">
        <v>2</v>
      </c>
      <c r="E550">
        <v>1</v>
      </c>
      <c r="F550" s="51">
        <v>1</v>
      </c>
      <c r="G550" t="str">
        <f t="shared" si="16"/>
        <v>Mo Bamba</v>
      </c>
      <c r="H550" t="str">
        <f t="shared" si="17"/>
        <v>Mo Bamba</v>
      </c>
    </row>
    <row r="551" spans="1:8" x14ac:dyDescent="0.2">
      <c r="A551" s="48"/>
      <c r="B551">
        <v>3</v>
      </c>
      <c r="C551">
        <v>0</v>
      </c>
      <c r="D551">
        <v>1</v>
      </c>
      <c r="E551">
        <v>1</v>
      </c>
      <c r="F551" s="51">
        <v>1</v>
      </c>
      <c r="G551" t="str">
        <f t="shared" si="16"/>
        <v>Mo Bamba</v>
      </c>
      <c r="H551" t="str">
        <f t="shared" si="17"/>
        <v>Mo Bamba</v>
      </c>
    </row>
    <row r="552" spans="1:8" x14ac:dyDescent="0.2">
      <c r="A552" s="48"/>
      <c r="B552">
        <v>2</v>
      </c>
      <c r="C552">
        <v>3</v>
      </c>
      <c r="D552">
        <v>0</v>
      </c>
      <c r="E552">
        <v>0</v>
      </c>
      <c r="F552" s="51">
        <v>1</v>
      </c>
      <c r="G552" t="str">
        <f t="shared" si="16"/>
        <v>Mo Bamba</v>
      </c>
      <c r="H552" t="str">
        <f t="shared" si="17"/>
        <v>Mo Bamba</v>
      </c>
    </row>
    <row r="553" spans="1:8" x14ac:dyDescent="0.2">
      <c r="A553" s="48"/>
      <c r="B553">
        <v>2</v>
      </c>
      <c r="C553">
        <v>1</v>
      </c>
      <c r="D553">
        <v>0</v>
      </c>
      <c r="E553">
        <v>0</v>
      </c>
      <c r="F553" s="51">
        <v>1</v>
      </c>
      <c r="G553" t="str">
        <f t="shared" si="16"/>
        <v>Mo Bamba</v>
      </c>
      <c r="H553" t="str">
        <f t="shared" si="17"/>
        <v>Mo Bamba</v>
      </c>
    </row>
    <row r="554" spans="1:8" x14ac:dyDescent="0.2">
      <c r="A554" s="48"/>
      <c r="B554">
        <v>19</v>
      </c>
      <c r="C554">
        <v>6</v>
      </c>
      <c r="D554">
        <v>1</v>
      </c>
      <c r="E554">
        <v>2</v>
      </c>
      <c r="F554" s="51">
        <v>1</v>
      </c>
      <c r="G554" t="str">
        <f t="shared" si="16"/>
        <v>Mo Bamba</v>
      </c>
      <c r="H554" t="str">
        <f t="shared" si="17"/>
        <v>Mo Bamba</v>
      </c>
    </row>
    <row r="555" spans="1:8" x14ac:dyDescent="0.2">
      <c r="A555" s="48"/>
      <c r="B555">
        <v>5</v>
      </c>
      <c r="C555">
        <v>4</v>
      </c>
      <c r="D555">
        <v>1</v>
      </c>
      <c r="E555">
        <v>1</v>
      </c>
      <c r="F555" s="51">
        <v>1</v>
      </c>
      <c r="G555" t="str">
        <f t="shared" si="16"/>
        <v>Mo Bamba</v>
      </c>
      <c r="H555" t="str">
        <f t="shared" si="17"/>
        <v>Mo Bamba</v>
      </c>
    </row>
    <row r="556" spans="1:8" x14ac:dyDescent="0.2">
      <c r="A556" s="48"/>
      <c r="B556">
        <v>2</v>
      </c>
      <c r="C556">
        <v>5</v>
      </c>
      <c r="D556">
        <v>0</v>
      </c>
      <c r="E556">
        <v>0</v>
      </c>
      <c r="F556" s="51">
        <v>1</v>
      </c>
      <c r="G556" t="str">
        <f t="shared" si="16"/>
        <v>Mo Bamba</v>
      </c>
      <c r="H556" t="str">
        <f t="shared" si="17"/>
        <v>Mo Bamba</v>
      </c>
    </row>
    <row r="557" spans="1:8" x14ac:dyDescent="0.2">
      <c r="A557" s="48"/>
      <c r="B557">
        <v>0</v>
      </c>
      <c r="C557">
        <v>2</v>
      </c>
      <c r="D557">
        <v>0</v>
      </c>
      <c r="E557">
        <v>0</v>
      </c>
      <c r="F557" s="51">
        <v>1</v>
      </c>
      <c r="G557" t="str">
        <f t="shared" si="16"/>
        <v>Mo Bamba</v>
      </c>
      <c r="H557" t="str">
        <f t="shared" si="17"/>
        <v>Mo Bamba</v>
      </c>
    </row>
    <row r="558" spans="1:8" x14ac:dyDescent="0.2">
      <c r="A558" s="48"/>
      <c r="B558">
        <v>14</v>
      </c>
      <c r="C558">
        <v>4</v>
      </c>
      <c r="D558">
        <v>3</v>
      </c>
      <c r="E558">
        <v>1</v>
      </c>
      <c r="F558" s="51">
        <v>1</v>
      </c>
      <c r="G558" t="str">
        <f t="shared" si="16"/>
        <v>Mo Bamba</v>
      </c>
      <c r="H558" t="str">
        <f t="shared" si="17"/>
        <v>Mo Bamba</v>
      </c>
    </row>
    <row r="559" spans="1:8" x14ac:dyDescent="0.2">
      <c r="A559" s="48"/>
      <c r="B559">
        <v>12</v>
      </c>
      <c r="C559">
        <v>6</v>
      </c>
      <c r="D559">
        <v>1</v>
      </c>
      <c r="E559">
        <v>1</v>
      </c>
      <c r="F559" s="51">
        <v>1</v>
      </c>
      <c r="G559" t="str">
        <f t="shared" si="16"/>
        <v>Mo Bamba</v>
      </c>
      <c r="H559" t="str">
        <f t="shared" si="17"/>
        <v>Mo Bamba</v>
      </c>
    </row>
    <row r="560" spans="1:8" x14ac:dyDescent="0.2">
      <c r="A560" s="48"/>
      <c r="B560">
        <v>9</v>
      </c>
      <c r="C560">
        <v>5</v>
      </c>
      <c r="D560">
        <v>2</v>
      </c>
      <c r="E560">
        <v>1</v>
      </c>
      <c r="F560" s="51">
        <v>1</v>
      </c>
      <c r="G560" t="str">
        <f t="shared" si="16"/>
        <v>Mo Bamba</v>
      </c>
      <c r="H560" t="str">
        <f t="shared" si="17"/>
        <v>Mo Bamba</v>
      </c>
    </row>
    <row r="561" spans="1:8" x14ac:dyDescent="0.2">
      <c r="A561" s="48"/>
      <c r="B561">
        <v>14</v>
      </c>
      <c r="C561">
        <v>10</v>
      </c>
      <c r="D561">
        <v>1</v>
      </c>
      <c r="E561">
        <v>1</v>
      </c>
      <c r="F561" s="51">
        <v>1</v>
      </c>
      <c r="G561" t="str">
        <f t="shared" si="16"/>
        <v>Mo Bamba</v>
      </c>
      <c r="H561" t="str">
        <f t="shared" si="17"/>
        <v>Mo Bamba</v>
      </c>
    </row>
    <row r="562" spans="1:8" x14ac:dyDescent="0.2">
      <c r="A562" s="48"/>
      <c r="B562">
        <v>8</v>
      </c>
      <c r="C562">
        <v>10</v>
      </c>
      <c r="D562">
        <v>2</v>
      </c>
      <c r="E562">
        <v>0</v>
      </c>
      <c r="F562" s="51">
        <v>1</v>
      </c>
      <c r="G562" t="str">
        <f t="shared" si="16"/>
        <v>Mo Bamba</v>
      </c>
      <c r="H562" t="str">
        <f t="shared" si="17"/>
        <v>Mo Bamba</v>
      </c>
    </row>
    <row r="563" spans="1:8" x14ac:dyDescent="0.2">
      <c r="A563" s="48"/>
      <c r="B563">
        <v>13</v>
      </c>
      <c r="C563">
        <v>4</v>
      </c>
      <c r="D563">
        <v>1</v>
      </c>
      <c r="E563">
        <v>4</v>
      </c>
      <c r="F563" s="51">
        <v>1</v>
      </c>
      <c r="G563" t="str">
        <f t="shared" si="16"/>
        <v>Mo Bamba</v>
      </c>
      <c r="H563" t="str">
        <f t="shared" si="17"/>
        <v>Mo Bamba</v>
      </c>
    </row>
    <row r="564" spans="1:8" x14ac:dyDescent="0.2">
      <c r="A564" s="48"/>
      <c r="B564">
        <v>21</v>
      </c>
      <c r="C564">
        <v>9</v>
      </c>
      <c r="D564">
        <v>1</v>
      </c>
      <c r="E564">
        <v>3</v>
      </c>
      <c r="F564" s="51">
        <v>1</v>
      </c>
      <c r="G564" t="str">
        <f t="shared" si="16"/>
        <v>Mo Bamba</v>
      </c>
      <c r="H564" t="str">
        <f t="shared" si="17"/>
        <v>Mo Bamba</v>
      </c>
    </row>
    <row r="565" spans="1:8" x14ac:dyDescent="0.2">
      <c r="A565" s="48"/>
      <c r="B565">
        <v>15</v>
      </c>
      <c r="C565">
        <v>4</v>
      </c>
      <c r="D565">
        <v>1</v>
      </c>
      <c r="E565">
        <v>2</v>
      </c>
      <c r="F565" s="51">
        <v>1</v>
      </c>
      <c r="G565" t="str">
        <f t="shared" si="16"/>
        <v>Mo Bamba</v>
      </c>
      <c r="H565" t="str">
        <f t="shared" si="17"/>
        <v>Mo Bamba</v>
      </c>
    </row>
    <row r="566" spans="1:8" x14ac:dyDescent="0.2">
      <c r="A566" s="48"/>
      <c r="B566">
        <v>7</v>
      </c>
      <c r="C566">
        <v>4</v>
      </c>
      <c r="D566">
        <v>4</v>
      </c>
      <c r="E566">
        <v>1</v>
      </c>
      <c r="F566" s="51">
        <v>1</v>
      </c>
      <c r="G566" t="str">
        <f t="shared" si="16"/>
        <v>Mo Bamba</v>
      </c>
      <c r="H566" t="str">
        <f t="shared" si="17"/>
        <v>Mo Bamba</v>
      </c>
    </row>
    <row r="567" spans="1:8" x14ac:dyDescent="0.2">
      <c r="A567" s="48"/>
      <c r="B567">
        <v>3</v>
      </c>
      <c r="C567">
        <v>1</v>
      </c>
      <c r="D567">
        <v>0</v>
      </c>
      <c r="E567">
        <v>1</v>
      </c>
      <c r="F567" s="51">
        <v>1</v>
      </c>
      <c r="G567" t="str">
        <f t="shared" si="16"/>
        <v>Mo Bamba</v>
      </c>
      <c r="H567" t="str">
        <f t="shared" si="17"/>
        <v>Mo Bamba</v>
      </c>
    </row>
    <row r="568" spans="1:8" x14ac:dyDescent="0.2">
      <c r="A568" s="48"/>
      <c r="B568">
        <v>8</v>
      </c>
      <c r="C568">
        <v>4</v>
      </c>
      <c r="D568">
        <v>1</v>
      </c>
      <c r="E568">
        <v>2</v>
      </c>
      <c r="F568" s="51">
        <v>1</v>
      </c>
      <c r="G568" t="str">
        <f t="shared" si="16"/>
        <v>Mo Bamba</v>
      </c>
      <c r="H568" t="str">
        <f t="shared" si="17"/>
        <v>Mo Bamba</v>
      </c>
    </row>
    <row r="569" spans="1:8" x14ac:dyDescent="0.2">
      <c r="A569" s="48"/>
      <c r="B569">
        <v>2</v>
      </c>
      <c r="C569">
        <v>13</v>
      </c>
      <c r="D569">
        <v>1</v>
      </c>
      <c r="E569">
        <v>0</v>
      </c>
      <c r="F569" s="51">
        <v>1</v>
      </c>
      <c r="G569" t="str">
        <f t="shared" si="16"/>
        <v>Mo Bamba</v>
      </c>
      <c r="H569" t="str">
        <f t="shared" si="17"/>
        <v>Mo Bamba</v>
      </c>
    </row>
    <row r="570" spans="1:8" x14ac:dyDescent="0.2">
      <c r="A570" s="48"/>
      <c r="B570">
        <v>18</v>
      </c>
      <c r="C570">
        <v>9</v>
      </c>
      <c r="D570">
        <v>1</v>
      </c>
      <c r="E570">
        <v>2</v>
      </c>
      <c r="F570" s="51">
        <v>1</v>
      </c>
      <c r="G570" t="str">
        <f t="shared" si="16"/>
        <v>Mo Bamba</v>
      </c>
      <c r="H570" t="str">
        <f t="shared" si="17"/>
        <v>Mo Bamba</v>
      </c>
    </row>
    <row r="571" spans="1:8" x14ac:dyDescent="0.2">
      <c r="A571" s="48"/>
      <c r="B571">
        <v>11</v>
      </c>
      <c r="C571">
        <v>7</v>
      </c>
      <c r="D571">
        <v>0</v>
      </c>
      <c r="E571">
        <v>2</v>
      </c>
      <c r="F571" s="51">
        <v>1</v>
      </c>
      <c r="G571" t="str">
        <f t="shared" si="16"/>
        <v>Mo Bamba</v>
      </c>
      <c r="H571" t="str">
        <f t="shared" si="17"/>
        <v>Mo Bamba</v>
      </c>
    </row>
    <row r="572" spans="1:8" x14ac:dyDescent="0.2">
      <c r="A572" s="48"/>
      <c r="B572">
        <v>8</v>
      </c>
      <c r="C572">
        <v>12</v>
      </c>
      <c r="D572">
        <v>1</v>
      </c>
      <c r="E572">
        <v>1</v>
      </c>
      <c r="F572" s="51">
        <v>1</v>
      </c>
      <c r="G572" t="str">
        <f t="shared" si="16"/>
        <v>Mo Bamba</v>
      </c>
      <c r="H572" t="str">
        <f t="shared" si="17"/>
        <v>Mo Bamba</v>
      </c>
    </row>
    <row r="573" spans="1:8" x14ac:dyDescent="0.2">
      <c r="A573" s="48"/>
      <c r="B573">
        <v>0</v>
      </c>
      <c r="C573">
        <v>6</v>
      </c>
      <c r="D573">
        <v>1</v>
      </c>
      <c r="E573">
        <v>0</v>
      </c>
      <c r="F573" s="51">
        <v>1</v>
      </c>
      <c r="G573" t="str">
        <f t="shared" si="16"/>
        <v>Mo Bamba</v>
      </c>
      <c r="H573" t="str">
        <f t="shared" si="17"/>
        <v>Mo Bamba</v>
      </c>
    </row>
    <row r="574" spans="1:8" x14ac:dyDescent="0.2">
      <c r="A574" s="48"/>
      <c r="B574">
        <v>11</v>
      </c>
      <c r="C574">
        <v>4</v>
      </c>
      <c r="D574">
        <v>2</v>
      </c>
      <c r="E574">
        <v>2</v>
      </c>
      <c r="F574" s="51">
        <v>1</v>
      </c>
      <c r="G574" t="str">
        <f t="shared" si="16"/>
        <v>Mo Bamba</v>
      </c>
      <c r="H574" t="str">
        <f t="shared" si="17"/>
        <v>Mo Bamba</v>
      </c>
    </row>
    <row r="575" spans="1:8" x14ac:dyDescent="0.2">
      <c r="A575" s="48"/>
      <c r="B575">
        <v>7</v>
      </c>
      <c r="C575">
        <v>5</v>
      </c>
      <c r="D575">
        <v>0</v>
      </c>
      <c r="E575">
        <v>0</v>
      </c>
      <c r="F575" s="51">
        <v>1</v>
      </c>
      <c r="G575" t="str">
        <f t="shared" si="16"/>
        <v>Mo Bamba</v>
      </c>
      <c r="H575" t="str">
        <f t="shared" si="17"/>
        <v>Mo Bamba</v>
      </c>
    </row>
    <row r="576" spans="1:8" x14ac:dyDescent="0.2">
      <c r="A576" s="48"/>
      <c r="B576">
        <v>9</v>
      </c>
      <c r="C576">
        <v>5</v>
      </c>
      <c r="D576">
        <v>0</v>
      </c>
      <c r="E576">
        <v>3</v>
      </c>
      <c r="F576" s="51">
        <v>1</v>
      </c>
      <c r="G576" t="str">
        <f t="shared" si="16"/>
        <v>Mo Bamba</v>
      </c>
      <c r="H576" t="str">
        <f t="shared" si="17"/>
        <v>Mo Bamba</v>
      </c>
    </row>
    <row r="577" spans="1:8" x14ac:dyDescent="0.2">
      <c r="A577" s="48"/>
      <c r="B577">
        <v>5</v>
      </c>
      <c r="C577">
        <v>5</v>
      </c>
      <c r="D577">
        <v>1</v>
      </c>
      <c r="E577">
        <v>1</v>
      </c>
      <c r="F577" s="51">
        <v>1</v>
      </c>
      <c r="G577" t="str">
        <f t="shared" si="16"/>
        <v>Mo Bamba</v>
      </c>
      <c r="H577" t="str">
        <f t="shared" si="17"/>
        <v>Mo Bamba</v>
      </c>
    </row>
    <row r="578" spans="1:8" x14ac:dyDescent="0.2">
      <c r="A578" s="48"/>
      <c r="B578">
        <v>7</v>
      </c>
      <c r="C578">
        <v>4</v>
      </c>
      <c r="D578">
        <v>2</v>
      </c>
      <c r="E578">
        <v>0</v>
      </c>
      <c r="F578" s="51">
        <v>1</v>
      </c>
      <c r="G578" t="str">
        <f t="shared" ref="G578:G641" si="18">IF(B578="","",IF(A578="",G577,SUBSTITUTE(A578," 2022-23 Game Log","")))</f>
        <v>Mo Bamba</v>
      </c>
      <c r="H578" t="str">
        <f t="shared" ref="H578:H641" si="19">IF(G578="Luka Dončić","Luka Doncic",IF(G578="Wendell Carter Jr.","Wendell Carter",IF(G578="Vlatko Čančar","Vlatko Cancar",IF(G578="Troy Brown Jr.","Troy Brown",IF(G578="Bojan Bogdanović","Bojan Bogdanovic",IF(G578="Nic Claxton","Nicolas Claxton",IF(G578="Kristaps Porziņģis","Kristaps Porzingis",IF(G578="Kelly Oubre Jr.","Kelly Oubre Jr",IF(G578="P.J. Washington","P.J Washington",IF(G578="P.J. Tucker","P.J Tucker",IF(G578="Jabari Smith Jr.","Jabari Smith",IF(G578="Alperen Şengün","Alperen Sengun",IF(G578="Nikola Vučević","Nikola Vucevic",IF(G578="Jusuf Nurkić","Jusuf Nurkic",IF(G578="Nikola Jokić","Nikola Jokic",G578)))))))))))))))</f>
        <v>Mo Bamba</v>
      </c>
    </row>
    <row r="579" spans="1:8" x14ac:dyDescent="0.2">
      <c r="A579" s="48"/>
      <c r="B579">
        <v>10</v>
      </c>
      <c r="C579">
        <v>2</v>
      </c>
      <c r="D579">
        <v>2</v>
      </c>
      <c r="E579">
        <v>1</v>
      </c>
      <c r="F579" s="51">
        <v>1</v>
      </c>
      <c r="G579" t="str">
        <f t="shared" si="18"/>
        <v>Mo Bamba</v>
      </c>
      <c r="H579" t="str">
        <f t="shared" si="19"/>
        <v>Mo Bamba</v>
      </c>
    </row>
    <row r="580" spans="1:8" x14ac:dyDescent="0.2">
      <c r="A580" s="48" t="s">
        <v>1169</v>
      </c>
      <c r="B580">
        <v>27</v>
      </c>
      <c r="C580">
        <v>9</v>
      </c>
      <c r="D580">
        <v>5</v>
      </c>
      <c r="E580">
        <v>0</v>
      </c>
      <c r="F580" s="51">
        <v>1</v>
      </c>
      <c r="G580" t="str">
        <f t="shared" si="18"/>
        <v>Paolo Banchero</v>
      </c>
      <c r="H580" t="str">
        <f t="shared" si="19"/>
        <v>Paolo Banchero</v>
      </c>
    </row>
    <row r="581" spans="1:8" x14ac:dyDescent="0.2">
      <c r="A581" s="48"/>
      <c r="B581">
        <v>20</v>
      </c>
      <c r="C581">
        <v>12</v>
      </c>
      <c r="D581">
        <v>2</v>
      </c>
      <c r="E581">
        <v>1</v>
      </c>
      <c r="F581" s="51">
        <v>1</v>
      </c>
      <c r="G581" t="str">
        <f t="shared" si="18"/>
        <v>Paolo Banchero</v>
      </c>
      <c r="H581" t="str">
        <f t="shared" si="19"/>
        <v>Paolo Banchero</v>
      </c>
    </row>
    <row r="582" spans="1:8" x14ac:dyDescent="0.2">
      <c r="A582" s="48"/>
      <c r="B582">
        <v>23</v>
      </c>
      <c r="C582">
        <v>5</v>
      </c>
      <c r="D582">
        <v>3</v>
      </c>
      <c r="E582">
        <v>2</v>
      </c>
      <c r="F582" s="51">
        <v>1</v>
      </c>
      <c r="G582" t="str">
        <f t="shared" si="18"/>
        <v>Paolo Banchero</v>
      </c>
      <c r="H582" t="str">
        <f t="shared" si="19"/>
        <v>Paolo Banchero</v>
      </c>
    </row>
    <row r="583" spans="1:8" x14ac:dyDescent="0.2">
      <c r="A583" s="48"/>
      <c r="B583">
        <v>21</v>
      </c>
      <c r="C583">
        <v>4</v>
      </c>
      <c r="D583">
        <v>2</v>
      </c>
      <c r="E583">
        <v>0</v>
      </c>
      <c r="F583" s="51">
        <v>1</v>
      </c>
      <c r="G583" t="str">
        <f t="shared" si="18"/>
        <v>Paolo Banchero</v>
      </c>
      <c r="H583" t="str">
        <f t="shared" si="19"/>
        <v>Paolo Banchero</v>
      </c>
    </row>
    <row r="584" spans="1:8" x14ac:dyDescent="0.2">
      <c r="A584" s="48"/>
      <c r="B584">
        <v>29</v>
      </c>
      <c r="C584">
        <v>8</v>
      </c>
      <c r="D584">
        <v>4</v>
      </c>
      <c r="E584">
        <v>3</v>
      </c>
      <c r="F584" s="51">
        <v>1</v>
      </c>
      <c r="G584" t="str">
        <f t="shared" si="18"/>
        <v>Paolo Banchero</v>
      </c>
      <c r="H584" t="str">
        <f t="shared" si="19"/>
        <v>Paolo Banchero</v>
      </c>
    </row>
    <row r="585" spans="1:8" x14ac:dyDescent="0.2">
      <c r="A585" s="48"/>
      <c r="B585">
        <v>21</v>
      </c>
      <c r="C585">
        <v>12</v>
      </c>
      <c r="D585">
        <v>7</v>
      </c>
      <c r="E585">
        <v>2</v>
      </c>
      <c r="F585" s="51">
        <v>1</v>
      </c>
      <c r="G585" t="str">
        <f t="shared" si="18"/>
        <v>Paolo Banchero</v>
      </c>
      <c r="H585" t="str">
        <f t="shared" si="19"/>
        <v>Paolo Banchero</v>
      </c>
    </row>
    <row r="586" spans="1:8" x14ac:dyDescent="0.2">
      <c r="A586" s="48"/>
      <c r="B586">
        <v>18</v>
      </c>
      <c r="C586">
        <v>3</v>
      </c>
      <c r="D586">
        <v>4</v>
      </c>
      <c r="E586">
        <v>1</v>
      </c>
      <c r="F586" s="51">
        <v>1</v>
      </c>
      <c r="G586" t="str">
        <f t="shared" si="18"/>
        <v>Paolo Banchero</v>
      </c>
      <c r="H586" t="str">
        <f t="shared" si="19"/>
        <v>Paolo Banchero</v>
      </c>
    </row>
    <row r="587" spans="1:8" x14ac:dyDescent="0.2">
      <c r="A587" s="48"/>
      <c r="B587">
        <v>15</v>
      </c>
      <c r="C587">
        <v>8</v>
      </c>
      <c r="D587">
        <v>2</v>
      </c>
      <c r="E587">
        <v>0</v>
      </c>
      <c r="F587" s="51">
        <v>1</v>
      </c>
      <c r="G587" t="str">
        <f t="shared" si="18"/>
        <v>Paolo Banchero</v>
      </c>
      <c r="H587" t="str">
        <f t="shared" si="19"/>
        <v>Paolo Banchero</v>
      </c>
    </row>
    <row r="588" spans="1:8" x14ac:dyDescent="0.2">
      <c r="A588" s="48"/>
      <c r="B588">
        <v>22</v>
      </c>
      <c r="C588">
        <v>8</v>
      </c>
      <c r="D588">
        <v>3</v>
      </c>
      <c r="E588">
        <v>0</v>
      </c>
      <c r="F588" s="51">
        <v>1</v>
      </c>
      <c r="G588" t="str">
        <f t="shared" si="18"/>
        <v>Paolo Banchero</v>
      </c>
      <c r="H588" t="str">
        <f t="shared" si="19"/>
        <v>Paolo Banchero</v>
      </c>
    </row>
    <row r="589" spans="1:8" x14ac:dyDescent="0.2">
      <c r="A589" s="48"/>
      <c r="B589">
        <v>33</v>
      </c>
      <c r="C589">
        <v>16</v>
      </c>
      <c r="D589">
        <v>4</v>
      </c>
      <c r="E589">
        <v>0</v>
      </c>
      <c r="F589" s="51">
        <v>1</v>
      </c>
      <c r="G589" t="str">
        <f t="shared" si="18"/>
        <v>Paolo Banchero</v>
      </c>
      <c r="H589" t="str">
        <f t="shared" si="19"/>
        <v>Paolo Banchero</v>
      </c>
    </row>
    <row r="590" spans="1:8" x14ac:dyDescent="0.2">
      <c r="A590" s="48"/>
      <c r="B590">
        <v>30</v>
      </c>
      <c r="C590">
        <v>6</v>
      </c>
      <c r="D590">
        <v>4</v>
      </c>
      <c r="E590">
        <v>2</v>
      </c>
      <c r="F590" s="51">
        <v>1</v>
      </c>
      <c r="G590" t="str">
        <f t="shared" si="18"/>
        <v>Paolo Banchero</v>
      </c>
      <c r="H590" t="str">
        <f t="shared" si="19"/>
        <v>Paolo Banchero</v>
      </c>
    </row>
    <row r="591" spans="1:8" x14ac:dyDescent="0.2">
      <c r="A591" s="48"/>
      <c r="B591">
        <v>19</v>
      </c>
      <c r="C591">
        <v>4</v>
      </c>
      <c r="D591">
        <v>3</v>
      </c>
      <c r="E591">
        <v>1</v>
      </c>
      <c r="F591" s="51">
        <v>1</v>
      </c>
      <c r="G591" t="str">
        <f t="shared" si="18"/>
        <v>Paolo Banchero</v>
      </c>
      <c r="H591" t="str">
        <f t="shared" si="19"/>
        <v>Paolo Banchero</v>
      </c>
    </row>
    <row r="592" spans="1:8" x14ac:dyDescent="0.2">
      <c r="A592" s="48"/>
      <c r="B592">
        <v>18</v>
      </c>
      <c r="C592">
        <v>1</v>
      </c>
      <c r="D592">
        <v>1</v>
      </c>
      <c r="E592">
        <v>1</v>
      </c>
      <c r="F592" s="51">
        <v>1</v>
      </c>
      <c r="G592" t="str">
        <f t="shared" si="18"/>
        <v>Paolo Banchero</v>
      </c>
      <c r="H592" t="str">
        <f t="shared" si="19"/>
        <v>Paolo Banchero</v>
      </c>
    </row>
    <row r="593" spans="1:8" x14ac:dyDescent="0.2">
      <c r="A593" s="48"/>
      <c r="B593">
        <v>24</v>
      </c>
      <c r="C593">
        <v>4</v>
      </c>
      <c r="D593">
        <v>5</v>
      </c>
      <c r="E593">
        <v>1</v>
      </c>
      <c r="F593" s="51">
        <v>1</v>
      </c>
      <c r="G593" t="str">
        <f t="shared" si="18"/>
        <v>Paolo Banchero</v>
      </c>
      <c r="H593" t="str">
        <f t="shared" si="19"/>
        <v>Paolo Banchero</v>
      </c>
    </row>
    <row r="594" spans="1:8" x14ac:dyDescent="0.2">
      <c r="A594" s="48"/>
      <c r="B594">
        <v>20</v>
      </c>
      <c r="C594">
        <v>2</v>
      </c>
      <c r="D594">
        <v>5</v>
      </c>
      <c r="E594">
        <v>1</v>
      </c>
      <c r="F594" s="51">
        <v>1</v>
      </c>
      <c r="G594" t="str">
        <f t="shared" si="18"/>
        <v>Paolo Banchero</v>
      </c>
      <c r="H594" t="str">
        <f t="shared" si="19"/>
        <v>Paolo Banchero</v>
      </c>
    </row>
    <row r="595" spans="1:8" x14ac:dyDescent="0.2">
      <c r="A595" s="48"/>
      <c r="B595">
        <v>22</v>
      </c>
      <c r="C595">
        <v>5</v>
      </c>
      <c r="D595">
        <v>4</v>
      </c>
      <c r="E595">
        <v>0</v>
      </c>
      <c r="F595" s="51">
        <v>1</v>
      </c>
      <c r="G595" t="str">
        <f t="shared" si="18"/>
        <v>Paolo Banchero</v>
      </c>
      <c r="H595" t="str">
        <f t="shared" si="19"/>
        <v>Paolo Banchero</v>
      </c>
    </row>
    <row r="596" spans="1:8" x14ac:dyDescent="0.2">
      <c r="A596" s="48"/>
      <c r="B596">
        <v>9</v>
      </c>
      <c r="C596">
        <v>3</v>
      </c>
      <c r="D596">
        <v>3</v>
      </c>
      <c r="E596">
        <v>1</v>
      </c>
      <c r="F596" s="51">
        <v>1</v>
      </c>
      <c r="G596" t="str">
        <f t="shared" si="18"/>
        <v>Paolo Banchero</v>
      </c>
      <c r="H596" t="str">
        <f t="shared" si="19"/>
        <v>Paolo Banchero</v>
      </c>
    </row>
    <row r="597" spans="1:8" x14ac:dyDescent="0.2">
      <c r="A597" s="48"/>
      <c r="B597">
        <v>20</v>
      </c>
      <c r="C597">
        <v>12</v>
      </c>
      <c r="D597">
        <v>7</v>
      </c>
      <c r="E597">
        <v>0</v>
      </c>
      <c r="F597" s="51">
        <v>1</v>
      </c>
      <c r="G597" t="str">
        <f t="shared" si="18"/>
        <v>Paolo Banchero</v>
      </c>
      <c r="H597" t="str">
        <f t="shared" si="19"/>
        <v>Paolo Banchero</v>
      </c>
    </row>
    <row r="598" spans="1:8" x14ac:dyDescent="0.2">
      <c r="A598" s="48"/>
      <c r="B598">
        <v>23</v>
      </c>
      <c r="C598">
        <v>5</v>
      </c>
      <c r="D598">
        <v>2</v>
      </c>
      <c r="E598">
        <v>0</v>
      </c>
      <c r="F598" s="51">
        <v>1</v>
      </c>
      <c r="G598" t="str">
        <f t="shared" si="18"/>
        <v>Paolo Banchero</v>
      </c>
      <c r="H598" t="str">
        <f t="shared" si="19"/>
        <v>Paolo Banchero</v>
      </c>
    </row>
    <row r="599" spans="1:8" x14ac:dyDescent="0.2">
      <c r="A599" s="48"/>
      <c r="B599">
        <v>23</v>
      </c>
      <c r="C599">
        <v>6</v>
      </c>
      <c r="D599">
        <v>4</v>
      </c>
      <c r="E599">
        <v>1</v>
      </c>
      <c r="F599" s="51">
        <v>1</v>
      </c>
      <c r="G599" t="str">
        <f t="shared" si="18"/>
        <v>Paolo Banchero</v>
      </c>
      <c r="H599" t="str">
        <f t="shared" si="19"/>
        <v>Paolo Banchero</v>
      </c>
    </row>
    <row r="600" spans="1:8" x14ac:dyDescent="0.2">
      <c r="A600" s="48"/>
      <c r="B600">
        <v>20</v>
      </c>
      <c r="C600">
        <v>12</v>
      </c>
      <c r="D600">
        <v>5</v>
      </c>
      <c r="E600">
        <v>2</v>
      </c>
      <c r="F600" s="51">
        <v>1</v>
      </c>
      <c r="G600" t="str">
        <f t="shared" si="18"/>
        <v>Paolo Banchero</v>
      </c>
      <c r="H600" t="str">
        <f t="shared" si="19"/>
        <v>Paolo Banchero</v>
      </c>
    </row>
    <row r="601" spans="1:8" x14ac:dyDescent="0.2">
      <c r="A601" s="48"/>
      <c r="B601">
        <v>20</v>
      </c>
      <c r="C601">
        <v>6</v>
      </c>
      <c r="D601">
        <v>6</v>
      </c>
      <c r="E601">
        <v>2</v>
      </c>
      <c r="F601" s="51">
        <v>1</v>
      </c>
      <c r="G601" t="str">
        <f t="shared" si="18"/>
        <v>Paolo Banchero</v>
      </c>
      <c r="H601" t="str">
        <f t="shared" si="19"/>
        <v>Paolo Banchero</v>
      </c>
    </row>
    <row r="602" spans="1:8" x14ac:dyDescent="0.2">
      <c r="A602" s="48"/>
      <c r="B602">
        <v>20</v>
      </c>
      <c r="C602">
        <v>5</v>
      </c>
      <c r="D602">
        <v>5</v>
      </c>
      <c r="E602">
        <v>3</v>
      </c>
      <c r="F602" s="51">
        <v>1</v>
      </c>
      <c r="G602" t="str">
        <f t="shared" si="18"/>
        <v>Paolo Banchero</v>
      </c>
      <c r="H602" t="str">
        <f t="shared" si="19"/>
        <v>Paolo Banchero</v>
      </c>
    </row>
    <row r="603" spans="1:8" x14ac:dyDescent="0.2">
      <c r="A603" s="48"/>
      <c r="B603">
        <v>31</v>
      </c>
      <c r="C603">
        <v>6</v>
      </c>
      <c r="D603">
        <v>3</v>
      </c>
      <c r="E603">
        <v>6</v>
      </c>
      <c r="F603" s="51">
        <v>1</v>
      </c>
      <c r="G603" t="str">
        <f t="shared" si="18"/>
        <v>Paolo Banchero</v>
      </c>
      <c r="H603" t="str">
        <f t="shared" si="19"/>
        <v>Paolo Banchero</v>
      </c>
    </row>
    <row r="604" spans="1:8" x14ac:dyDescent="0.2">
      <c r="A604" s="48"/>
      <c r="B604">
        <v>18</v>
      </c>
      <c r="C604">
        <v>4</v>
      </c>
      <c r="D604">
        <v>7</v>
      </c>
      <c r="E604">
        <v>1</v>
      </c>
      <c r="F604" s="51">
        <v>1</v>
      </c>
      <c r="G604" t="str">
        <f t="shared" si="18"/>
        <v>Paolo Banchero</v>
      </c>
      <c r="H604" t="str">
        <f t="shared" si="19"/>
        <v>Paolo Banchero</v>
      </c>
    </row>
    <row r="605" spans="1:8" x14ac:dyDescent="0.2">
      <c r="A605" s="48"/>
      <c r="B605">
        <v>23</v>
      </c>
      <c r="C605">
        <v>13</v>
      </c>
      <c r="D605">
        <v>3</v>
      </c>
      <c r="E605">
        <v>1</v>
      </c>
      <c r="F605" s="51">
        <v>1</v>
      </c>
      <c r="G605" t="str">
        <f t="shared" si="18"/>
        <v>Paolo Banchero</v>
      </c>
      <c r="H605" t="str">
        <f t="shared" si="19"/>
        <v>Paolo Banchero</v>
      </c>
    </row>
    <row r="606" spans="1:8" x14ac:dyDescent="0.2">
      <c r="A606" s="48"/>
      <c r="B606">
        <v>18</v>
      </c>
      <c r="C606">
        <v>6</v>
      </c>
      <c r="D606">
        <v>4</v>
      </c>
      <c r="E606">
        <v>3</v>
      </c>
      <c r="F606" s="51">
        <v>1</v>
      </c>
      <c r="G606" t="str">
        <f t="shared" si="18"/>
        <v>Paolo Banchero</v>
      </c>
      <c r="H606" t="str">
        <f t="shared" si="19"/>
        <v>Paolo Banchero</v>
      </c>
    </row>
    <row r="607" spans="1:8" x14ac:dyDescent="0.2">
      <c r="A607" s="48"/>
      <c r="B607">
        <v>4</v>
      </c>
      <c r="C607">
        <v>5</v>
      </c>
      <c r="D607">
        <v>3</v>
      </c>
      <c r="E607">
        <v>0</v>
      </c>
      <c r="F607" s="51">
        <v>1</v>
      </c>
      <c r="G607" t="str">
        <f t="shared" si="18"/>
        <v>Paolo Banchero</v>
      </c>
      <c r="H607" t="str">
        <f t="shared" si="19"/>
        <v>Paolo Banchero</v>
      </c>
    </row>
    <row r="608" spans="1:8" x14ac:dyDescent="0.2">
      <c r="A608" s="48"/>
      <c r="B608">
        <v>15</v>
      </c>
      <c r="C608">
        <v>5</v>
      </c>
      <c r="D608">
        <v>2</v>
      </c>
      <c r="E608">
        <v>0</v>
      </c>
      <c r="F608" s="51">
        <v>1</v>
      </c>
      <c r="G608" t="str">
        <f t="shared" si="18"/>
        <v>Paolo Banchero</v>
      </c>
      <c r="H608" t="str">
        <f t="shared" si="19"/>
        <v>Paolo Banchero</v>
      </c>
    </row>
    <row r="609" spans="1:8" x14ac:dyDescent="0.2">
      <c r="A609" s="48"/>
      <c r="B609">
        <v>21</v>
      </c>
      <c r="C609">
        <v>5</v>
      </c>
      <c r="D609">
        <v>4</v>
      </c>
      <c r="E609">
        <v>1</v>
      </c>
      <c r="F609" s="51">
        <v>1</v>
      </c>
      <c r="G609" t="str">
        <f t="shared" si="18"/>
        <v>Paolo Banchero</v>
      </c>
      <c r="H609" t="str">
        <f t="shared" si="19"/>
        <v>Paolo Banchero</v>
      </c>
    </row>
    <row r="610" spans="1:8" x14ac:dyDescent="0.2">
      <c r="A610" s="48"/>
      <c r="B610">
        <v>25</v>
      </c>
      <c r="C610">
        <v>8</v>
      </c>
      <c r="D610">
        <v>7</v>
      </c>
      <c r="E610">
        <v>2</v>
      </c>
      <c r="F610" s="51">
        <v>1</v>
      </c>
      <c r="G610" t="str">
        <f t="shared" si="18"/>
        <v>Paolo Banchero</v>
      </c>
      <c r="H610" t="str">
        <f t="shared" si="19"/>
        <v>Paolo Banchero</v>
      </c>
    </row>
    <row r="611" spans="1:8" x14ac:dyDescent="0.2">
      <c r="A611" s="48" t="s">
        <v>1170</v>
      </c>
      <c r="B611">
        <v>16</v>
      </c>
      <c r="C611">
        <v>4</v>
      </c>
      <c r="D611">
        <v>6</v>
      </c>
      <c r="E611">
        <v>3</v>
      </c>
      <c r="F611" s="51">
        <v>1</v>
      </c>
      <c r="G611" t="str">
        <f t="shared" si="18"/>
        <v>Desmond Bane</v>
      </c>
      <c r="H611" t="str">
        <f t="shared" si="19"/>
        <v>Desmond Bane</v>
      </c>
    </row>
    <row r="612" spans="1:8" x14ac:dyDescent="0.2">
      <c r="A612" s="48"/>
      <c r="B612">
        <v>14</v>
      </c>
      <c r="C612">
        <v>6</v>
      </c>
      <c r="D612">
        <v>7</v>
      </c>
      <c r="E612">
        <v>3</v>
      </c>
      <c r="F612" s="51">
        <v>1</v>
      </c>
      <c r="G612" t="str">
        <f t="shared" si="18"/>
        <v>Desmond Bane</v>
      </c>
      <c r="H612" t="str">
        <f t="shared" si="19"/>
        <v>Desmond Bane</v>
      </c>
    </row>
    <row r="613" spans="1:8" x14ac:dyDescent="0.2">
      <c r="A613" s="48"/>
      <c r="B613">
        <v>14</v>
      </c>
      <c r="C613">
        <v>5</v>
      </c>
      <c r="D613">
        <v>4</v>
      </c>
      <c r="E613">
        <v>2</v>
      </c>
      <c r="F613" s="51">
        <v>1</v>
      </c>
      <c r="G613" t="str">
        <f t="shared" si="18"/>
        <v>Desmond Bane</v>
      </c>
      <c r="H613" t="str">
        <f t="shared" si="19"/>
        <v>Desmond Bane</v>
      </c>
    </row>
    <row r="614" spans="1:8" x14ac:dyDescent="0.2">
      <c r="A614" s="48"/>
      <c r="B614">
        <v>38</v>
      </c>
      <c r="C614">
        <v>1</v>
      </c>
      <c r="D614">
        <v>7</v>
      </c>
      <c r="E614">
        <v>8</v>
      </c>
      <c r="F614" s="51">
        <v>1</v>
      </c>
      <c r="G614" t="str">
        <f t="shared" si="18"/>
        <v>Desmond Bane</v>
      </c>
      <c r="H614" t="str">
        <f t="shared" si="19"/>
        <v>Desmond Bane</v>
      </c>
    </row>
    <row r="615" spans="1:8" x14ac:dyDescent="0.2">
      <c r="A615" s="48"/>
      <c r="B615">
        <v>31</v>
      </c>
      <c r="C615">
        <v>6</v>
      </c>
      <c r="D615">
        <v>4</v>
      </c>
      <c r="E615">
        <v>6</v>
      </c>
      <c r="F615" s="51">
        <v>1</v>
      </c>
      <c r="G615" t="str">
        <f t="shared" si="18"/>
        <v>Desmond Bane</v>
      </c>
      <c r="H615" t="str">
        <f t="shared" si="19"/>
        <v>Desmond Bane</v>
      </c>
    </row>
    <row r="616" spans="1:8" x14ac:dyDescent="0.2">
      <c r="A616" s="48"/>
      <c r="B616">
        <v>32</v>
      </c>
      <c r="C616">
        <v>6</v>
      </c>
      <c r="D616">
        <v>2</v>
      </c>
      <c r="E616">
        <v>3</v>
      </c>
      <c r="F616" s="51">
        <v>1</v>
      </c>
      <c r="G616" t="str">
        <f t="shared" si="18"/>
        <v>Desmond Bane</v>
      </c>
      <c r="H616" t="str">
        <f t="shared" si="19"/>
        <v>Desmond Bane</v>
      </c>
    </row>
    <row r="617" spans="1:8" x14ac:dyDescent="0.2">
      <c r="A617" s="48"/>
      <c r="B617">
        <v>29</v>
      </c>
      <c r="C617">
        <v>8</v>
      </c>
      <c r="D617">
        <v>5</v>
      </c>
      <c r="E617">
        <v>5</v>
      </c>
      <c r="F617" s="51">
        <v>1</v>
      </c>
      <c r="G617" t="str">
        <f t="shared" si="18"/>
        <v>Desmond Bane</v>
      </c>
      <c r="H617" t="str">
        <f t="shared" si="19"/>
        <v>Desmond Bane</v>
      </c>
    </row>
    <row r="618" spans="1:8" x14ac:dyDescent="0.2">
      <c r="A618" s="48"/>
      <c r="B618">
        <v>19</v>
      </c>
      <c r="C618">
        <v>6</v>
      </c>
      <c r="D618">
        <v>2</v>
      </c>
      <c r="E618">
        <v>3</v>
      </c>
      <c r="F618" s="51">
        <v>1</v>
      </c>
      <c r="G618" t="str">
        <f t="shared" si="18"/>
        <v>Desmond Bane</v>
      </c>
      <c r="H618" t="str">
        <f t="shared" si="19"/>
        <v>Desmond Bane</v>
      </c>
    </row>
    <row r="619" spans="1:8" x14ac:dyDescent="0.2">
      <c r="A619" s="48"/>
      <c r="B619">
        <v>28</v>
      </c>
      <c r="C619">
        <v>3</v>
      </c>
      <c r="D619">
        <v>4</v>
      </c>
      <c r="E619">
        <v>4</v>
      </c>
      <c r="F619" s="51">
        <v>1</v>
      </c>
      <c r="G619" t="str">
        <f t="shared" si="18"/>
        <v>Desmond Bane</v>
      </c>
      <c r="H619" t="str">
        <f t="shared" si="19"/>
        <v>Desmond Bane</v>
      </c>
    </row>
    <row r="620" spans="1:8" x14ac:dyDescent="0.2">
      <c r="A620" s="48"/>
      <c r="B620">
        <v>19</v>
      </c>
      <c r="C620">
        <v>5</v>
      </c>
      <c r="D620">
        <v>5</v>
      </c>
      <c r="E620">
        <v>2</v>
      </c>
      <c r="F620" s="51">
        <v>1</v>
      </c>
      <c r="G620" t="str">
        <f t="shared" si="18"/>
        <v>Desmond Bane</v>
      </c>
      <c r="H620" t="str">
        <f t="shared" si="19"/>
        <v>Desmond Bane</v>
      </c>
    </row>
    <row r="621" spans="1:8" x14ac:dyDescent="0.2">
      <c r="A621" s="48"/>
      <c r="B621">
        <v>32</v>
      </c>
      <c r="C621">
        <v>6</v>
      </c>
      <c r="D621">
        <v>6</v>
      </c>
      <c r="E621">
        <v>5</v>
      </c>
      <c r="F621" s="51">
        <v>1</v>
      </c>
      <c r="G621" t="str">
        <f t="shared" si="18"/>
        <v>Desmond Bane</v>
      </c>
      <c r="H621" t="str">
        <f t="shared" si="19"/>
        <v>Desmond Bane</v>
      </c>
    </row>
    <row r="622" spans="1:8" x14ac:dyDescent="0.2">
      <c r="A622" s="48"/>
      <c r="B622">
        <v>24</v>
      </c>
      <c r="C622">
        <v>3</v>
      </c>
      <c r="D622">
        <v>5</v>
      </c>
      <c r="E622">
        <v>2</v>
      </c>
      <c r="F622" s="51">
        <v>1</v>
      </c>
      <c r="G622" t="str">
        <f t="shared" si="18"/>
        <v>Desmond Bane</v>
      </c>
      <c r="H622" t="str">
        <f t="shared" si="19"/>
        <v>Desmond Bane</v>
      </c>
    </row>
    <row r="623" spans="1:8" x14ac:dyDescent="0.2">
      <c r="A623" s="48"/>
      <c r="B623">
        <v>17</v>
      </c>
      <c r="C623">
        <v>3</v>
      </c>
      <c r="D623">
        <v>2</v>
      </c>
      <c r="E623">
        <v>2</v>
      </c>
      <c r="F623" s="51">
        <v>1</v>
      </c>
      <c r="G623" t="str">
        <f t="shared" si="18"/>
        <v>Desmond Bane</v>
      </c>
      <c r="H623" t="str">
        <f t="shared" si="19"/>
        <v>Desmond Bane</v>
      </c>
    </row>
    <row r="624" spans="1:8" x14ac:dyDescent="0.2">
      <c r="A624" s="48"/>
      <c r="B624">
        <v>9</v>
      </c>
      <c r="C624">
        <v>3</v>
      </c>
      <c r="D624">
        <v>0</v>
      </c>
      <c r="E624">
        <v>0</v>
      </c>
      <c r="F624" s="51">
        <v>1</v>
      </c>
      <c r="G624" t="str">
        <f t="shared" si="18"/>
        <v>Desmond Bane</v>
      </c>
      <c r="H624" t="str">
        <f t="shared" si="19"/>
        <v>Desmond Bane</v>
      </c>
    </row>
    <row r="625" spans="1:8" x14ac:dyDescent="0.2">
      <c r="A625" s="48"/>
      <c r="B625">
        <v>14</v>
      </c>
      <c r="C625">
        <v>2</v>
      </c>
      <c r="D625">
        <v>0</v>
      </c>
      <c r="E625">
        <v>0</v>
      </c>
      <c r="F625" s="51">
        <v>1</v>
      </c>
      <c r="G625" t="str">
        <f t="shared" si="18"/>
        <v>Desmond Bane</v>
      </c>
      <c r="H625" t="str">
        <f t="shared" si="19"/>
        <v>Desmond Bane</v>
      </c>
    </row>
    <row r="626" spans="1:8" x14ac:dyDescent="0.2">
      <c r="A626" s="48"/>
      <c r="B626">
        <v>16</v>
      </c>
      <c r="C626">
        <v>5</v>
      </c>
      <c r="D626">
        <v>4</v>
      </c>
      <c r="E626">
        <v>3</v>
      </c>
      <c r="F626" s="51">
        <v>1</v>
      </c>
      <c r="G626" t="str">
        <f t="shared" si="18"/>
        <v>Desmond Bane</v>
      </c>
      <c r="H626" t="str">
        <f t="shared" si="19"/>
        <v>Desmond Bane</v>
      </c>
    </row>
    <row r="627" spans="1:8" x14ac:dyDescent="0.2">
      <c r="A627" s="48"/>
      <c r="B627">
        <v>18</v>
      </c>
      <c r="C627">
        <v>7</v>
      </c>
      <c r="D627">
        <v>0</v>
      </c>
      <c r="E627">
        <v>1</v>
      </c>
      <c r="F627" s="51">
        <v>1</v>
      </c>
      <c r="G627" t="str">
        <f t="shared" si="18"/>
        <v>Desmond Bane</v>
      </c>
      <c r="H627" t="str">
        <f t="shared" si="19"/>
        <v>Desmond Bane</v>
      </c>
    </row>
    <row r="628" spans="1:8" x14ac:dyDescent="0.2">
      <c r="A628" s="48"/>
      <c r="B628">
        <v>19</v>
      </c>
      <c r="C628">
        <v>11</v>
      </c>
      <c r="D628">
        <v>4</v>
      </c>
      <c r="E628">
        <v>2</v>
      </c>
      <c r="F628" s="51">
        <v>1</v>
      </c>
      <c r="G628" t="str">
        <f t="shared" si="18"/>
        <v>Desmond Bane</v>
      </c>
      <c r="H628" t="str">
        <f t="shared" si="19"/>
        <v>Desmond Bane</v>
      </c>
    </row>
    <row r="629" spans="1:8" x14ac:dyDescent="0.2">
      <c r="A629" s="48" t="s">
        <v>1171</v>
      </c>
      <c r="B629">
        <v>2</v>
      </c>
      <c r="C629">
        <v>1</v>
      </c>
      <c r="D629">
        <v>1</v>
      </c>
      <c r="E629">
        <v>0</v>
      </c>
      <c r="F629" s="51">
        <v>1</v>
      </c>
      <c r="G629" t="str">
        <f t="shared" si="18"/>
        <v>Dalano Banton</v>
      </c>
      <c r="H629" t="str">
        <f t="shared" si="19"/>
        <v>Dalano Banton</v>
      </c>
    </row>
    <row r="630" spans="1:8" x14ac:dyDescent="0.2">
      <c r="A630" s="48"/>
      <c r="B630">
        <v>4</v>
      </c>
      <c r="C630">
        <v>0</v>
      </c>
      <c r="D630">
        <v>0</v>
      </c>
      <c r="E630">
        <v>0</v>
      </c>
      <c r="F630" s="51">
        <v>1</v>
      </c>
      <c r="G630" t="str">
        <f t="shared" si="18"/>
        <v>Dalano Banton</v>
      </c>
      <c r="H630" t="str">
        <f t="shared" si="19"/>
        <v>Dalano Banton</v>
      </c>
    </row>
    <row r="631" spans="1:8" x14ac:dyDescent="0.2">
      <c r="A631" s="48"/>
      <c r="B631">
        <v>3</v>
      </c>
      <c r="C631">
        <v>0</v>
      </c>
      <c r="D631">
        <v>0</v>
      </c>
      <c r="E631">
        <v>1</v>
      </c>
      <c r="F631" s="51">
        <v>1</v>
      </c>
      <c r="G631" t="str">
        <f t="shared" si="18"/>
        <v>Dalano Banton</v>
      </c>
      <c r="H631" t="str">
        <f t="shared" si="19"/>
        <v>Dalano Banton</v>
      </c>
    </row>
    <row r="632" spans="1:8" x14ac:dyDescent="0.2">
      <c r="A632" s="48"/>
      <c r="B632">
        <v>0</v>
      </c>
      <c r="C632">
        <v>3</v>
      </c>
      <c r="D632">
        <v>1</v>
      </c>
      <c r="E632">
        <v>0</v>
      </c>
      <c r="F632" s="51">
        <v>1</v>
      </c>
      <c r="G632" t="str">
        <f t="shared" si="18"/>
        <v>Dalano Banton</v>
      </c>
      <c r="H632" t="str">
        <f t="shared" si="19"/>
        <v>Dalano Banton</v>
      </c>
    </row>
    <row r="633" spans="1:8" x14ac:dyDescent="0.2">
      <c r="A633" s="48"/>
      <c r="B633">
        <v>2</v>
      </c>
      <c r="C633">
        <v>1</v>
      </c>
      <c r="D633">
        <v>1</v>
      </c>
      <c r="E633">
        <v>0</v>
      </c>
      <c r="F633" s="51">
        <v>1</v>
      </c>
      <c r="G633" t="str">
        <f t="shared" si="18"/>
        <v>Dalano Banton</v>
      </c>
      <c r="H633" t="str">
        <f t="shared" si="19"/>
        <v>Dalano Banton</v>
      </c>
    </row>
    <row r="634" spans="1:8" x14ac:dyDescent="0.2">
      <c r="A634" s="48"/>
      <c r="B634">
        <v>4</v>
      </c>
      <c r="C634">
        <v>2</v>
      </c>
      <c r="D634">
        <v>0</v>
      </c>
      <c r="E634">
        <v>0</v>
      </c>
      <c r="F634" s="51">
        <v>1</v>
      </c>
      <c r="G634" t="str">
        <f t="shared" si="18"/>
        <v>Dalano Banton</v>
      </c>
      <c r="H634" t="str">
        <f t="shared" si="19"/>
        <v>Dalano Banton</v>
      </c>
    </row>
    <row r="635" spans="1:8" x14ac:dyDescent="0.2">
      <c r="A635" s="48"/>
      <c r="B635">
        <v>5</v>
      </c>
      <c r="C635">
        <v>0</v>
      </c>
      <c r="D635">
        <v>1</v>
      </c>
      <c r="E635">
        <v>1</v>
      </c>
      <c r="F635" s="51">
        <v>1</v>
      </c>
      <c r="G635" t="str">
        <f t="shared" si="18"/>
        <v>Dalano Banton</v>
      </c>
      <c r="H635" t="str">
        <f t="shared" si="19"/>
        <v>Dalano Banton</v>
      </c>
    </row>
    <row r="636" spans="1:8" x14ac:dyDescent="0.2">
      <c r="A636" s="48"/>
      <c r="B636">
        <v>13</v>
      </c>
      <c r="C636">
        <v>0</v>
      </c>
      <c r="D636">
        <v>0</v>
      </c>
      <c r="E636">
        <v>3</v>
      </c>
      <c r="F636" s="51">
        <v>1</v>
      </c>
      <c r="G636" t="str">
        <f t="shared" si="18"/>
        <v>Dalano Banton</v>
      </c>
      <c r="H636" t="str">
        <f t="shared" si="19"/>
        <v>Dalano Banton</v>
      </c>
    </row>
    <row r="637" spans="1:8" x14ac:dyDescent="0.2">
      <c r="A637" s="48"/>
      <c r="B637">
        <v>0</v>
      </c>
      <c r="C637">
        <v>0</v>
      </c>
      <c r="D637">
        <v>0</v>
      </c>
      <c r="E637">
        <v>0</v>
      </c>
      <c r="F637" s="51">
        <v>1</v>
      </c>
      <c r="G637" t="str">
        <f t="shared" si="18"/>
        <v>Dalano Banton</v>
      </c>
      <c r="H637" t="str">
        <f t="shared" si="19"/>
        <v>Dalano Banton</v>
      </c>
    </row>
    <row r="638" spans="1:8" x14ac:dyDescent="0.2">
      <c r="A638" s="48"/>
      <c r="B638">
        <v>4</v>
      </c>
      <c r="C638">
        <v>2</v>
      </c>
      <c r="D638">
        <v>2</v>
      </c>
      <c r="E638">
        <v>0</v>
      </c>
      <c r="F638" s="51">
        <v>1</v>
      </c>
      <c r="G638" t="str">
        <f t="shared" si="18"/>
        <v>Dalano Banton</v>
      </c>
      <c r="H638" t="str">
        <f t="shared" si="19"/>
        <v>Dalano Banton</v>
      </c>
    </row>
    <row r="639" spans="1:8" x14ac:dyDescent="0.2">
      <c r="A639" s="48"/>
      <c r="B639">
        <v>8</v>
      </c>
      <c r="C639">
        <v>3</v>
      </c>
      <c r="D639">
        <v>2</v>
      </c>
      <c r="E639">
        <v>0</v>
      </c>
      <c r="F639" s="51">
        <v>1</v>
      </c>
      <c r="G639" t="str">
        <f t="shared" si="18"/>
        <v>Dalano Banton</v>
      </c>
      <c r="H639" t="str">
        <f t="shared" si="19"/>
        <v>Dalano Banton</v>
      </c>
    </row>
    <row r="640" spans="1:8" x14ac:dyDescent="0.2">
      <c r="A640" s="48"/>
      <c r="B640">
        <v>5</v>
      </c>
      <c r="C640">
        <v>1</v>
      </c>
      <c r="D640">
        <v>4</v>
      </c>
      <c r="E640">
        <v>1</v>
      </c>
      <c r="F640" s="51">
        <v>1</v>
      </c>
      <c r="G640" t="str">
        <f t="shared" si="18"/>
        <v>Dalano Banton</v>
      </c>
      <c r="H640" t="str">
        <f t="shared" si="19"/>
        <v>Dalano Banton</v>
      </c>
    </row>
    <row r="641" spans="1:8" x14ac:dyDescent="0.2">
      <c r="A641" s="48"/>
      <c r="B641">
        <v>14</v>
      </c>
      <c r="C641">
        <v>2</v>
      </c>
      <c r="D641">
        <v>0</v>
      </c>
      <c r="E641">
        <v>2</v>
      </c>
      <c r="F641" s="51">
        <v>1</v>
      </c>
      <c r="G641" t="str">
        <f t="shared" si="18"/>
        <v>Dalano Banton</v>
      </c>
      <c r="H641" t="str">
        <f t="shared" si="19"/>
        <v>Dalano Banton</v>
      </c>
    </row>
    <row r="642" spans="1:8" x14ac:dyDescent="0.2">
      <c r="A642" s="48"/>
      <c r="B642">
        <v>27</v>
      </c>
      <c r="C642">
        <v>4</v>
      </c>
      <c r="D642">
        <v>4</v>
      </c>
      <c r="E642">
        <v>3</v>
      </c>
      <c r="F642" s="51">
        <v>1</v>
      </c>
      <c r="G642" t="str">
        <f t="shared" ref="G642:G705" si="20">IF(B642="","",IF(A642="",G641,SUBSTITUTE(A642," 2022-23 Game Log","")))</f>
        <v>Dalano Banton</v>
      </c>
      <c r="H642" t="str">
        <f t="shared" ref="H642:H705" si="21">IF(G642="Luka Dončić","Luka Doncic",IF(G642="Wendell Carter Jr.","Wendell Carter",IF(G642="Vlatko Čančar","Vlatko Cancar",IF(G642="Troy Brown Jr.","Troy Brown",IF(G642="Bojan Bogdanović","Bojan Bogdanovic",IF(G642="Nic Claxton","Nicolas Claxton",IF(G642="Kristaps Porziņģis","Kristaps Porzingis",IF(G642="Kelly Oubre Jr.","Kelly Oubre Jr",IF(G642="P.J. Washington","P.J Washington",IF(G642="P.J. Tucker","P.J Tucker",IF(G642="Jabari Smith Jr.","Jabari Smith",IF(G642="Alperen Şengün","Alperen Sengun",IF(G642="Nikola Vučević","Nikola Vucevic",IF(G642="Jusuf Nurkić","Jusuf Nurkic",IF(G642="Nikola Jokić","Nikola Jokic",G642)))))))))))))))</f>
        <v>Dalano Banton</v>
      </c>
    </row>
    <row r="643" spans="1:8" x14ac:dyDescent="0.2">
      <c r="A643" s="48"/>
      <c r="B643">
        <v>5</v>
      </c>
      <c r="C643">
        <v>1</v>
      </c>
      <c r="D643">
        <v>1</v>
      </c>
      <c r="E643">
        <v>1</v>
      </c>
      <c r="F643" s="51">
        <v>1</v>
      </c>
      <c r="G643" t="str">
        <f t="shared" si="20"/>
        <v>Dalano Banton</v>
      </c>
      <c r="H643" t="str">
        <f t="shared" si="21"/>
        <v>Dalano Banton</v>
      </c>
    </row>
    <row r="644" spans="1:8" x14ac:dyDescent="0.2">
      <c r="A644" s="48"/>
      <c r="B644">
        <v>2</v>
      </c>
      <c r="C644">
        <v>2</v>
      </c>
      <c r="D644">
        <v>1</v>
      </c>
      <c r="E644">
        <v>0</v>
      </c>
      <c r="F644" s="51">
        <v>1</v>
      </c>
      <c r="G644" t="str">
        <f t="shared" si="20"/>
        <v>Dalano Banton</v>
      </c>
      <c r="H644" t="str">
        <f t="shared" si="21"/>
        <v>Dalano Banton</v>
      </c>
    </row>
    <row r="645" spans="1:8" x14ac:dyDescent="0.2">
      <c r="A645" s="48"/>
      <c r="B645">
        <v>7</v>
      </c>
      <c r="C645">
        <v>3</v>
      </c>
      <c r="D645">
        <v>4</v>
      </c>
      <c r="E645">
        <v>1</v>
      </c>
      <c r="F645" s="51">
        <v>1</v>
      </c>
      <c r="G645" t="str">
        <f t="shared" si="20"/>
        <v>Dalano Banton</v>
      </c>
      <c r="H645" t="str">
        <f t="shared" si="21"/>
        <v>Dalano Banton</v>
      </c>
    </row>
    <row r="646" spans="1:8" x14ac:dyDescent="0.2">
      <c r="A646" s="48"/>
      <c r="B646">
        <v>2</v>
      </c>
      <c r="C646">
        <v>3</v>
      </c>
      <c r="D646">
        <v>0</v>
      </c>
      <c r="E646">
        <v>0</v>
      </c>
      <c r="F646" s="51">
        <v>1</v>
      </c>
      <c r="G646" t="str">
        <f t="shared" si="20"/>
        <v>Dalano Banton</v>
      </c>
      <c r="H646" t="str">
        <f t="shared" si="21"/>
        <v>Dalano Banton</v>
      </c>
    </row>
    <row r="647" spans="1:8" x14ac:dyDescent="0.2">
      <c r="A647" s="48"/>
      <c r="B647">
        <v>0</v>
      </c>
      <c r="C647">
        <v>0</v>
      </c>
      <c r="D647">
        <v>1</v>
      </c>
      <c r="E647">
        <v>0</v>
      </c>
      <c r="F647" s="51">
        <v>1</v>
      </c>
      <c r="G647" t="str">
        <f t="shared" si="20"/>
        <v>Dalano Banton</v>
      </c>
      <c r="H647" t="str">
        <f t="shared" si="21"/>
        <v>Dalano Banton</v>
      </c>
    </row>
    <row r="648" spans="1:8" x14ac:dyDescent="0.2">
      <c r="A648" s="48"/>
      <c r="B648">
        <v>0</v>
      </c>
      <c r="C648">
        <v>3</v>
      </c>
      <c r="D648">
        <v>1</v>
      </c>
      <c r="E648">
        <v>0</v>
      </c>
      <c r="F648" s="51">
        <v>1</v>
      </c>
      <c r="G648" t="str">
        <f t="shared" si="20"/>
        <v>Dalano Banton</v>
      </c>
      <c r="H648" t="str">
        <f t="shared" si="21"/>
        <v>Dalano Banton</v>
      </c>
    </row>
    <row r="649" spans="1:8" x14ac:dyDescent="0.2">
      <c r="A649" s="48"/>
      <c r="B649">
        <v>4</v>
      </c>
      <c r="C649">
        <v>1</v>
      </c>
      <c r="D649">
        <v>0</v>
      </c>
      <c r="E649">
        <v>0</v>
      </c>
      <c r="F649" s="51">
        <v>1</v>
      </c>
      <c r="G649" t="str">
        <f t="shared" si="20"/>
        <v>Dalano Banton</v>
      </c>
      <c r="H649" t="str">
        <f t="shared" si="21"/>
        <v>Dalano Banton</v>
      </c>
    </row>
    <row r="650" spans="1:8" x14ac:dyDescent="0.2">
      <c r="A650" s="48"/>
      <c r="B650">
        <v>4</v>
      </c>
      <c r="C650">
        <v>0</v>
      </c>
      <c r="D650">
        <v>2</v>
      </c>
      <c r="E650">
        <v>0</v>
      </c>
      <c r="F650" s="51">
        <v>1</v>
      </c>
      <c r="G650" t="str">
        <f t="shared" si="20"/>
        <v>Dalano Banton</v>
      </c>
      <c r="H650" t="str">
        <f t="shared" si="21"/>
        <v>Dalano Banton</v>
      </c>
    </row>
    <row r="651" spans="1:8" x14ac:dyDescent="0.2">
      <c r="A651" s="48" t="s">
        <v>1172</v>
      </c>
      <c r="B651">
        <v>2</v>
      </c>
      <c r="C651">
        <v>1</v>
      </c>
      <c r="D651">
        <v>3</v>
      </c>
      <c r="E651">
        <v>0</v>
      </c>
      <c r="F651" s="51">
        <v>1</v>
      </c>
      <c r="G651" t="str">
        <f t="shared" si="20"/>
        <v>Dominick Barlow</v>
      </c>
      <c r="H651" t="str">
        <f t="shared" si="21"/>
        <v>Dominick Barlow</v>
      </c>
    </row>
    <row r="652" spans="1:8" x14ac:dyDescent="0.2">
      <c r="A652" s="48"/>
      <c r="B652">
        <v>6</v>
      </c>
      <c r="C652">
        <v>1</v>
      </c>
      <c r="D652">
        <v>0</v>
      </c>
      <c r="E652">
        <v>0</v>
      </c>
      <c r="F652" s="51">
        <v>1</v>
      </c>
      <c r="G652" t="str">
        <f t="shared" si="20"/>
        <v>Dominick Barlow</v>
      </c>
      <c r="H652" t="str">
        <f t="shared" si="21"/>
        <v>Dominick Barlow</v>
      </c>
    </row>
    <row r="653" spans="1:8" x14ac:dyDescent="0.2">
      <c r="A653" s="48"/>
      <c r="B653">
        <v>0</v>
      </c>
      <c r="C653">
        <v>1</v>
      </c>
      <c r="D653">
        <v>0</v>
      </c>
      <c r="E653">
        <v>0</v>
      </c>
      <c r="F653" s="51">
        <v>1</v>
      </c>
      <c r="G653" t="str">
        <f t="shared" si="20"/>
        <v>Dominick Barlow</v>
      </c>
      <c r="H653" t="str">
        <f t="shared" si="21"/>
        <v>Dominick Barlow</v>
      </c>
    </row>
    <row r="654" spans="1:8" x14ac:dyDescent="0.2">
      <c r="A654" s="48"/>
      <c r="B654">
        <v>2</v>
      </c>
      <c r="C654">
        <v>0</v>
      </c>
      <c r="D654">
        <v>0</v>
      </c>
      <c r="E654">
        <v>0</v>
      </c>
      <c r="F654" s="51">
        <v>1</v>
      </c>
      <c r="G654" t="str">
        <f t="shared" si="20"/>
        <v>Dominick Barlow</v>
      </c>
      <c r="H654" t="str">
        <f t="shared" si="21"/>
        <v>Dominick Barlow</v>
      </c>
    </row>
    <row r="655" spans="1:8" x14ac:dyDescent="0.2">
      <c r="A655" s="48" t="s">
        <v>1173</v>
      </c>
      <c r="B655">
        <v>9</v>
      </c>
      <c r="C655">
        <v>8</v>
      </c>
      <c r="D655">
        <v>4</v>
      </c>
      <c r="E655">
        <v>0</v>
      </c>
      <c r="F655" s="51">
        <v>1</v>
      </c>
      <c r="G655" t="str">
        <f t="shared" si="20"/>
        <v>Harrison Barnes</v>
      </c>
      <c r="H655" t="str">
        <f t="shared" si="21"/>
        <v>Harrison Barnes</v>
      </c>
    </row>
    <row r="656" spans="1:8" x14ac:dyDescent="0.2">
      <c r="A656" s="48"/>
      <c r="B656">
        <v>8</v>
      </c>
      <c r="C656">
        <v>7</v>
      </c>
      <c r="D656">
        <v>0</v>
      </c>
      <c r="E656">
        <v>0</v>
      </c>
      <c r="F656" s="51">
        <v>1</v>
      </c>
      <c r="G656" t="str">
        <f t="shared" si="20"/>
        <v>Harrison Barnes</v>
      </c>
      <c r="H656" t="str">
        <f t="shared" si="21"/>
        <v>Harrison Barnes</v>
      </c>
    </row>
    <row r="657" spans="1:8" x14ac:dyDescent="0.2">
      <c r="A657" s="48"/>
      <c r="B657">
        <v>4</v>
      </c>
      <c r="C657">
        <v>2</v>
      </c>
      <c r="D657">
        <v>0</v>
      </c>
      <c r="E657">
        <v>0</v>
      </c>
      <c r="F657" s="51">
        <v>1</v>
      </c>
      <c r="G657" t="str">
        <f t="shared" si="20"/>
        <v>Harrison Barnes</v>
      </c>
      <c r="H657" t="str">
        <f t="shared" si="21"/>
        <v>Harrison Barnes</v>
      </c>
    </row>
    <row r="658" spans="1:8" x14ac:dyDescent="0.2">
      <c r="A658" s="48"/>
      <c r="B658">
        <v>20</v>
      </c>
      <c r="C658">
        <v>3</v>
      </c>
      <c r="D658">
        <v>3</v>
      </c>
      <c r="E658">
        <v>1</v>
      </c>
      <c r="F658" s="51">
        <v>1</v>
      </c>
      <c r="G658" t="str">
        <f t="shared" si="20"/>
        <v>Harrison Barnes</v>
      </c>
      <c r="H658" t="str">
        <f t="shared" si="21"/>
        <v>Harrison Barnes</v>
      </c>
    </row>
    <row r="659" spans="1:8" x14ac:dyDescent="0.2">
      <c r="A659" s="48"/>
      <c r="B659">
        <v>11</v>
      </c>
      <c r="C659">
        <v>4</v>
      </c>
      <c r="D659">
        <v>6</v>
      </c>
      <c r="E659">
        <v>1</v>
      </c>
      <c r="F659" s="51">
        <v>1</v>
      </c>
      <c r="G659" t="str">
        <f t="shared" si="20"/>
        <v>Harrison Barnes</v>
      </c>
      <c r="H659" t="str">
        <f t="shared" si="21"/>
        <v>Harrison Barnes</v>
      </c>
    </row>
    <row r="660" spans="1:8" x14ac:dyDescent="0.2">
      <c r="A660" s="48"/>
      <c r="B660">
        <v>16</v>
      </c>
      <c r="C660">
        <v>9</v>
      </c>
      <c r="D660">
        <v>2</v>
      </c>
      <c r="E660">
        <v>0</v>
      </c>
      <c r="F660" s="51">
        <v>1</v>
      </c>
      <c r="G660" t="str">
        <f t="shared" si="20"/>
        <v>Harrison Barnes</v>
      </c>
      <c r="H660" t="str">
        <f t="shared" si="21"/>
        <v>Harrison Barnes</v>
      </c>
    </row>
    <row r="661" spans="1:8" x14ac:dyDescent="0.2">
      <c r="A661" s="48"/>
      <c r="B661">
        <v>12</v>
      </c>
      <c r="C661">
        <v>7</v>
      </c>
      <c r="D661">
        <v>1</v>
      </c>
      <c r="E661">
        <v>2</v>
      </c>
      <c r="F661" s="51">
        <v>1</v>
      </c>
      <c r="G661" t="str">
        <f t="shared" si="20"/>
        <v>Harrison Barnes</v>
      </c>
      <c r="H661" t="str">
        <f t="shared" si="21"/>
        <v>Harrison Barnes</v>
      </c>
    </row>
    <row r="662" spans="1:8" x14ac:dyDescent="0.2">
      <c r="A662" s="48"/>
      <c r="B662">
        <v>9</v>
      </c>
      <c r="C662">
        <v>5</v>
      </c>
      <c r="D662">
        <v>1</v>
      </c>
      <c r="E662">
        <v>1</v>
      </c>
      <c r="F662" s="51">
        <v>1</v>
      </c>
      <c r="G662" t="str">
        <f t="shared" si="20"/>
        <v>Harrison Barnes</v>
      </c>
      <c r="H662" t="str">
        <f t="shared" si="21"/>
        <v>Harrison Barnes</v>
      </c>
    </row>
    <row r="663" spans="1:8" x14ac:dyDescent="0.2">
      <c r="A663" s="48"/>
      <c r="B663">
        <v>0</v>
      </c>
      <c r="C663">
        <v>3</v>
      </c>
      <c r="D663">
        <v>0</v>
      </c>
      <c r="E663">
        <v>0</v>
      </c>
      <c r="F663" s="51">
        <v>1</v>
      </c>
      <c r="G663" t="str">
        <f t="shared" si="20"/>
        <v>Harrison Barnes</v>
      </c>
      <c r="H663" t="str">
        <f t="shared" si="21"/>
        <v>Harrison Barnes</v>
      </c>
    </row>
    <row r="664" spans="1:8" x14ac:dyDescent="0.2">
      <c r="A664" s="48"/>
      <c r="B664">
        <v>20</v>
      </c>
      <c r="C664">
        <v>9</v>
      </c>
      <c r="D664">
        <v>3</v>
      </c>
      <c r="E664">
        <v>2</v>
      </c>
      <c r="F664" s="51">
        <v>1</v>
      </c>
      <c r="G664" t="str">
        <f t="shared" si="20"/>
        <v>Harrison Barnes</v>
      </c>
      <c r="H664" t="str">
        <f t="shared" si="21"/>
        <v>Harrison Barnes</v>
      </c>
    </row>
    <row r="665" spans="1:8" x14ac:dyDescent="0.2">
      <c r="A665" s="48"/>
      <c r="B665">
        <v>13</v>
      </c>
      <c r="C665">
        <v>8</v>
      </c>
      <c r="D665">
        <v>2</v>
      </c>
      <c r="E665">
        <v>1</v>
      </c>
      <c r="F665" s="51">
        <v>1</v>
      </c>
      <c r="G665" t="str">
        <f t="shared" si="20"/>
        <v>Harrison Barnes</v>
      </c>
      <c r="H665" t="str">
        <f t="shared" si="21"/>
        <v>Harrison Barnes</v>
      </c>
    </row>
    <row r="666" spans="1:8" x14ac:dyDescent="0.2">
      <c r="A666" s="48"/>
      <c r="B666">
        <v>9</v>
      </c>
      <c r="C666">
        <v>0</v>
      </c>
      <c r="D666">
        <v>3</v>
      </c>
      <c r="E666">
        <v>1</v>
      </c>
      <c r="F666" s="51">
        <v>1</v>
      </c>
      <c r="G666" t="str">
        <f t="shared" si="20"/>
        <v>Harrison Barnes</v>
      </c>
      <c r="H666" t="str">
        <f t="shared" si="21"/>
        <v>Harrison Barnes</v>
      </c>
    </row>
    <row r="667" spans="1:8" x14ac:dyDescent="0.2">
      <c r="A667" s="48"/>
      <c r="B667">
        <v>16</v>
      </c>
      <c r="C667">
        <v>4</v>
      </c>
      <c r="D667">
        <v>3</v>
      </c>
      <c r="E667">
        <v>2</v>
      </c>
      <c r="F667" s="51">
        <v>1</v>
      </c>
      <c r="G667" t="str">
        <f t="shared" si="20"/>
        <v>Harrison Barnes</v>
      </c>
      <c r="H667" t="str">
        <f t="shared" si="21"/>
        <v>Harrison Barnes</v>
      </c>
    </row>
    <row r="668" spans="1:8" x14ac:dyDescent="0.2">
      <c r="A668" s="48"/>
      <c r="B668">
        <v>16</v>
      </c>
      <c r="C668">
        <v>8</v>
      </c>
      <c r="D668">
        <v>2</v>
      </c>
      <c r="E668">
        <v>1</v>
      </c>
      <c r="F668" s="51">
        <v>1</v>
      </c>
      <c r="G668" t="str">
        <f t="shared" si="20"/>
        <v>Harrison Barnes</v>
      </c>
      <c r="H668" t="str">
        <f t="shared" si="21"/>
        <v>Harrison Barnes</v>
      </c>
    </row>
    <row r="669" spans="1:8" x14ac:dyDescent="0.2">
      <c r="A669" s="48"/>
      <c r="B669">
        <v>27</v>
      </c>
      <c r="C669">
        <v>9</v>
      </c>
      <c r="D669">
        <v>3</v>
      </c>
      <c r="E669">
        <v>1</v>
      </c>
      <c r="F669" s="51">
        <v>1</v>
      </c>
      <c r="G669" t="str">
        <f t="shared" si="20"/>
        <v>Harrison Barnes</v>
      </c>
      <c r="H669" t="str">
        <f t="shared" si="21"/>
        <v>Harrison Barnes</v>
      </c>
    </row>
    <row r="670" spans="1:8" x14ac:dyDescent="0.2">
      <c r="A670" s="48"/>
      <c r="B670">
        <v>26</v>
      </c>
      <c r="C670">
        <v>4</v>
      </c>
      <c r="D670">
        <v>0</v>
      </c>
      <c r="E670">
        <v>4</v>
      </c>
      <c r="F670" s="51">
        <v>1</v>
      </c>
      <c r="G670" t="str">
        <f t="shared" si="20"/>
        <v>Harrison Barnes</v>
      </c>
      <c r="H670" t="str">
        <f t="shared" si="21"/>
        <v>Harrison Barnes</v>
      </c>
    </row>
    <row r="671" spans="1:8" x14ac:dyDescent="0.2">
      <c r="A671" s="48"/>
      <c r="B671">
        <v>8</v>
      </c>
      <c r="C671">
        <v>7</v>
      </c>
      <c r="D671">
        <v>1</v>
      </c>
      <c r="E671">
        <v>0</v>
      </c>
      <c r="F671" s="51">
        <v>1</v>
      </c>
      <c r="G671" t="str">
        <f t="shared" si="20"/>
        <v>Harrison Barnes</v>
      </c>
      <c r="H671" t="str">
        <f t="shared" si="21"/>
        <v>Harrison Barnes</v>
      </c>
    </row>
    <row r="672" spans="1:8" x14ac:dyDescent="0.2">
      <c r="A672" s="48"/>
      <c r="B672">
        <v>12</v>
      </c>
      <c r="C672">
        <v>5</v>
      </c>
      <c r="D672">
        <v>1</v>
      </c>
      <c r="E672">
        <v>0</v>
      </c>
      <c r="F672" s="51">
        <v>1</v>
      </c>
      <c r="G672" t="str">
        <f t="shared" si="20"/>
        <v>Harrison Barnes</v>
      </c>
      <c r="H672" t="str">
        <f t="shared" si="21"/>
        <v>Harrison Barnes</v>
      </c>
    </row>
    <row r="673" spans="1:8" x14ac:dyDescent="0.2">
      <c r="A673" s="48"/>
      <c r="B673">
        <v>6</v>
      </c>
      <c r="C673">
        <v>2</v>
      </c>
      <c r="D673">
        <v>2</v>
      </c>
      <c r="E673">
        <v>0</v>
      </c>
      <c r="F673" s="51">
        <v>1</v>
      </c>
      <c r="G673" t="str">
        <f t="shared" si="20"/>
        <v>Harrison Barnes</v>
      </c>
      <c r="H673" t="str">
        <f t="shared" si="21"/>
        <v>Harrison Barnes</v>
      </c>
    </row>
    <row r="674" spans="1:8" x14ac:dyDescent="0.2">
      <c r="A674" s="48"/>
      <c r="B674">
        <v>22</v>
      </c>
      <c r="C674">
        <v>5</v>
      </c>
      <c r="D674">
        <v>2</v>
      </c>
      <c r="E674">
        <v>1</v>
      </c>
      <c r="F674" s="51">
        <v>1</v>
      </c>
      <c r="G674" t="str">
        <f t="shared" si="20"/>
        <v>Harrison Barnes</v>
      </c>
      <c r="H674" t="str">
        <f t="shared" si="21"/>
        <v>Harrison Barnes</v>
      </c>
    </row>
    <row r="675" spans="1:8" x14ac:dyDescent="0.2">
      <c r="A675" s="48"/>
      <c r="B675">
        <v>10</v>
      </c>
      <c r="C675">
        <v>5</v>
      </c>
      <c r="D675">
        <v>2</v>
      </c>
      <c r="E675">
        <v>1</v>
      </c>
      <c r="F675" s="51">
        <v>1</v>
      </c>
      <c r="G675" t="str">
        <f t="shared" si="20"/>
        <v>Harrison Barnes</v>
      </c>
      <c r="H675" t="str">
        <f t="shared" si="21"/>
        <v>Harrison Barnes</v>
      </c>
    </row>
    <row r="676" spans="1:8" x14ac:dyDescent="0.2">
      <c r="A676" s="48"/>
      <c r="B676">
        <v>17</v>
      </c>
      <c r="C676">
        <v>6</v>
      </c>
      <c r="D676">
        <v>0</v>
      </c>
      <c r="E676">
        <v>3</v>
      </c>
      <c r="F676" s="51">
        <v>1</v>
      </c>
      <c r="G676" t="str">
        <f t="shared" si="20"/>
        <v>Harrison Barnes</v>
      </c>
      <c r="H676" t="str">
        <f t="shared" si="21"/>
        <v>Harrison Barnes</v>
      </c>
    </row>
    <row r="677" spans="1:8" x14ac:dyDescent="0.2">
      <c r="A677" s="48"/>
      <c r="B677">
        <v>20</v>
      </c>
      <c r="C677">
        <v>3</v>
      </c>
      <c r="D677">
        <v>2</v>
      </c>
      <c r="E677">
        <v>2</v>
      </c>
      <c r="F677" s="51">
        <v>1</v>
      </c>
      <c r="G677" t="str">
        <f t="shared" si="20"/>
        <v>Harrison Barnes</v>
      </c>
      <c r="H677" t="str">
        <f t="shared" si="21"/>
        <v>Harrison Barnes</v>
      </c>
    </row>
    <row r="678" spans="1:8" x14ac:dyDescent="0.2">
      <c r="A678" s="48"/>
      <c r="B678">
        <v>20</v>
      </c>
      <c r="C678">
        <v>3</v>
      </c>
      <c r="D678">
        <v>1</v>
      </c>
      <c r="E678">
        <v>3</v>
      </c>
      <c r="F678" s="51">
        <v>1</v>
      </c>
      <c r="G678" t="str">
        <f t="shared" si="20"/>
        <v>Harrison Barnes</v>
      </c>
      <c r="H678" t="str">
        <f t="shared" si="21"/>
        <v>Harrison Barnes</v>
      </c>
    </row>
    <row r="679" spans="1:8" x14ac:dyDescent="0.2">
      <c r="A679" s="48"/>
      <c r="B679">
        <v>15</v>
      </c>
      <c r="C679">
        <v>2</v>
      </c>
      <c r="D679">
        <v>2</v>
      </c>
      <c r="E679">
        <v>1</v>
      </c>
      <c r="F679" s="51">
        <v>1</v>
      </c>
      <c r="G679" t="str">
        <f t="shared" si="20"/>
        <v>Harrison Barnes</v>
      </c>
      <c r="H679" t="str">
        <f t="shared" si="21"/>
        <v>Harrison Barnes</v>
      </c>
    </row>
    <row r="680" spans="1:8" x14ac:dyDescent="0.2">
      <c r="A680" s="48"/>
      <c r="B680">
        <v>11</v>
      </c>
      <c r="C680">
        <v>8</v>
      </c>
      <c r="D680">
        <v>2</v>
      </c>
      <c r="E680">
        <v>1</v>
      </c>
      <c r="F680" s="51">
        <v>1</v>
      </c>
      <c r="G680" t="str">
        <f t="shared" si="20"/>
        <v>Harrison Barnes</v>
      </c>
      <c r="H680" t="str">
        <f t="shared" si="21"/>
        <v>Harrison Barnes</v>
      </c>
    </row>
    <row r="681" spans="1:8" x14ac:dyDescent="0.2">
      <c r="A681" s="48"/>
      <c r="B681">
        <v>12</v>
      </c>
      <c r="C681">
        <v>8</v>
      </c>
      <c r="D681">
        <v>3</v>
      </c>
      <c r="E681">
        <v>0</v>
      </c>
      <c r="F681" s="51">
        <v>1</v>
      </c>
      <c r="G681" t="str">
        <f t="shared" si="20"/>
        <v>Harrison Barnes</v>
      </c>
      <c r="H681" t="str">
        <f t="shared" si="21"/>
        <v>Harrison Barnes</v>
      </c>
    </row>
    <row r="682" spans="1:8" x14ac:dyDescent="0.2">
      <c r="A682" s="48"/>
      <c r="B682">
        <v>19</v>
      </c>
      <c r="C682">
        <v>7</v>
      </c>
      <c r="D682">
        <v>2</v>
      </c>
      <c r="E682">
        <v>3</v>
      </c>
      <c r="F682" s="51">
        <v>1</v>
      </c>
      <c r="G682" t="str">
        <f t="shared" si="20"/>
        <v>Harrison Barnes</v>
      </c>
      <c r="H682" t="str">
        <f t="shared" si="21"/>
        <v>Harrison Barnes</v>
      </c>
    </row>
    <row r="683" spans="1:8" x14ac:dyDescent="0.2">
      <c r="A683" s="48"/>
      <c r="B683">
        <v>11</v>
      </c>
      <c r="C683">
        <v>3</v>
      </c>
      <c r="D683">
        <v>3</v>
      </c>
      <c r="E683">
        <v>0</v>
      </c>
      <c r="F683" s="51">
        <v>1</v>
      </c>
      <c r="G683" t="str">
        <f t="shared" si="20"/>
        <v>Harrison Barnes</v>
      </c>
      <c r="H683" t="str">
        <f t="shared" si="21"/>
        <v>Harrison Barnes</v>
      </c>
    </row>
    <row r="684" spans="1:8" x14ac:dyDescent="0.2">
      <c r="A684" s="48"/>
      <c r="B684">
        <v>20</v>
      </c>
      <c r="C684">
        <v>8</v>
      </c>
      <c r="D684">
        <v>1</v>
      </c>
      <c r="E684">
        <v>3</v>
      </c>
      <c r="F684" s="51">
        <v>1</v>
      </c>
      <c r="G684" t="str">
        <f t="shared" si="20"/>
        <v>Harrison Barnes</v>
      </c>
      <c r="H684" t="str">
        <f t="shared" si="21"/>
        <v>Harrison Barnes</v>
      </c>
    </row>
    <row r="685" spans="1:8" x14ac:dyDescent="0.2">
      <c r="A685" s="48"/>
      <c r="B685">
        <v>11</v>
      </c>
      <c r="C685">
        <v>5</v>
      </c>
      <c r="D685">
        <v>0</v>
      </c>
      <c r="E685">
        <v>2</v>
      </c>
      <c r="F685" s="51">
        <v>1</v>
      </c>
      <c r="G685" t="str">
        <f t="shared" si="20"/>
        <v>Harrison Barnes</v>
      </c>
      <c r="H685" t="str">
        <f t="shared" si="21"/>
        <v>Harrison Barnes</v>
      </c>
    </row>
    <row r="686" spans="1:8" x14ac:dyDescent="0.2">
      <c r="A686" s="48"/>
      <c r="B686">
        <v>13</v>
      </c>
      <c r="C686">
        <v>8</v>
      </c>
      <c r="D686">
        <v>1</v>
      </c>
      <c r="E686">
        <v>1</v>
      </c>
      <c r="F686" s="51">
        <v>1</v>
      </c>
      <c r="G686" t="str">
        <f t="shared" si="20"/>
        <v>Harrison Barnes</v>
      </c>
      <c r="H686" t="str">
        <f t="shared" si="21"/>
        <v>Harrison Barnes</v>
      </c>
    </row>
    <row r="687" spans="1:8" x14ac:dyDescent="0.2">
      <c r="A687" s="48"/>
      <c r="B687">
        <v>8</v>
      </c>
      <c r="C687">
        <v>2</v>
      </c>
      <c r="D687">
        <v>2</v>
      </c>
      <c r="E687">
        <v>0</v>
      </c>
      <c r="F687" s="51">
        <v>1</v>
      </c>
      <c r="G687" t="str">
        <f t="shared" si="20"/>
        <v>Harrison Barnes</v>
      </c>
      <c r="H687" t="str">
        <f t="shared" si="21"/>
        <v>Harrison Barnes</v>
      </c>
    </row>
    <row r="688" spans="1:8" x14ac:dyDescent="0.2">
      <c r="A688" s="48"/>
      <c r="B688">
        <v>10</v>
      </c>
      <c r="C688">
        <v>3</v>
      </c>
      <c r="D688">
        <v>1</v>
      </c>
      <c r="E688">
        <v>1</v>
      </c>
      <c r="F688" s="51">
        <v>1</v>
      </c>
      <c r="G688" t="str">
        <f t="shared" si="20"/>
        <v>Harrison Barnes</v>
      </c>
      <c r="H688" t="str">
        <f t="shared" si="21"/>
        <v>Harrison Barnes</v>
      </c>
    </row>
    <row r="689" spans="1:8" x14ac:dyDescent="0.2">
      <c r="A689" s="48"/>
      <c r="B689">
        <v>16</v>
      </c>
      <c r="C689">
        <v>5</v>
      </c>
      <c r="D689">
        <v>1</v>
      </c>
      <c r="E689">
        <v>4</v>
      </c>
      <c r="F689" s="51">
        <v>1</v>
      </c>
      <c r="G689" t="str">
        <f t="shared" si="20"/>
        <v>Harrison Barnes</v>
      </c>
      <c r="H689" t="str">
        <f t="shared" si="21"/>
        <v>Harrison Barnes</v>
      </c>
    </row>
    <row r="690" spans="1:8" x14ac:dyDescent="0.2">
      <c r="A690" s="48"/>
      <c r="B690">
        <v>19</v>
      </c>
      <c r="C690">
        <v>8</v>
      </c>
      <c r="D690">
        <v>2</v>
      </c>
      <c r="E690">
        <v>3</v>
      </c>
      <c r="F690" s="51">
        <v>1</v>
      </c>
      <c r="G690" t="str">
        <f t="shared" si="20"/>
        <v>Harrison Barnes</v>
      </c>
      <c r="H690" t="str">
        <f t="shared" si="21"/>
        <v>Harrison Barnes</v>
      </c>
    </row>
    <row r="691" spans="1:8" x14ac:dyDescent="0.2">
      <c r="A691" s="48"/>
      <c r="B691">
        <v>22</v>
      </c>
      <c r="C691">
        <v>4</v>
      </c>
      <c r="D691">
        <v>1</v>
      </c>
      <c r="E691">
        <v>2</v>
      </c>
      <c r="F691" s="51">
        <v>1</v>
      </c>
      <c r="G691" t="str">
        <f t="shared" si="20"/>
        <v>Harrison Barnes</v>
      </c>
      <c r="H691" t="str">
        <f t="shared" si="21"/>
        <v>Harrison Barnes</v>
      </c>
    </row>
    <row r="692" spans="1:8" x14ac:dyDescent="0.2">
      <c r="A692" s="48" t="s">
        <v>1174</v>
      </c>
      <c r="B692">
        <v>15</v>
      </c>
      <c r="C692">
        <v>3</v>
      </c>
      <c r="D692">
        <v>7</v>
      </c>
      <c r="E692">
        <v>1</v>
      </c>
      <c r="F692" s="51">
        <v>1</v>
      </c>
      <c r="G692" t="str">
        <f t="shared" si="20"/>
        <v>Scottie Barnes</v>
      </c>
      <c r="H692" t="str">
        <f t="shared" si="21"/>
        <v>Scottie Barnes</v>
      </c>
    </row>
    <row r="693" spans="1:8" x14ac:dyDescent="0.2">
      <c r="A693" s="48"/>
      <c r="B693">
        <v>17</v>
      </c>
      <c r="C693">
        <v>7</v>
      </c>
      <c r="D693">
        <v>3</v>
      </c>
      <c r="E693">
        <v>1</v>
      </c>
      <c r="F693" s="51">
        <v>1</v>
      </c>
      <c r="G693" t="str">
        <f t="shared" si="20"/>
        <v>Scottie Barnes</v>
      </c>
      <c r="H693" t="str">
        <f t="shared" si="21"/>
        <v>Scottie Barnes</v>
      </c>
    </row>
    <row r="694" spans="1:8" x14ac:dyDescent="0.2">
      <c r="A694" s="48"/>
      <c r="B694">
        <v>11</v>
      </c>
      <c r="C694">
        <v>2</v>
      </c>
      <c r="D694">
        <v>2</v>
      </c>
      <c r="E694">
        <v>0</v>
      </c>
      <c r="F694" s="51">
        <v>1</v>
      </c>
      <c r="G694" t="str">
        <f t="shared" si="20"/>
        <v>Scottie Barnes</v>
      </c>
      <c r="H694" t="str">
        <f t="shared" si="21"/>
        <v>Scottie Barnes</v>
      </c>
    </row>
    <row r="695" spans="1:8" x14ac:dyDescent="0.2">
      <c r="A695" s="48"/>
      <c r="B695">
        <v>16</v>
      </c>
      <c r="C695">
        <v>10</v>
      </c>
      <c r="D695">
        <v>5</v>
      </c>
      <c r="E695">
        <v>1</v>
      </c>
      <c r="F695" s="51">
        <v>1</v>
      </c>
      <c r="G695" t="str">
        <f t="shared" si="20"/>
        <v>Scottie Barnes</v>
      </c>
      <c r="H695" t="str">
        <f t="shared" si="21"/>
        <v>Scottie Barnes</v>
      </c>
    </row>
    <row r="696" spans="1:8" x14ac:dyDescent="0.2">
      <c r="A696" s="48"/>
      <c r="B696">
        <v>13</v>
      </c>
      <c r="C696">
        <v>6</v>
      </c>
      <c r="D696">
        <v>1</v>
      </c>
      <c r="E696">
        <v>3</v>
      </c>
      <c r="F696" s="51">
        <v>1</v>
      </c>
      <c r="G696" t="str">
        <f t="shared" si="20"/>
        <v>Scottie Barnes</v>
      </c>
      <c r="H696" t="str">
        <f t="shared" si="21"/>
        <v>Scottie Barnes</v>
      </c>
    </row>
    <row r="697" spans="1:8" x14ac:dyDescent="0.2">
      <c r="A697" s="48"/>
      <c r="B697">
        <v>21</v>
      </c>
      <c r="C697">
        <v>7</v>
      </c>
      <c r="D697">
        <v>8</v>
      </c>
      <c r="E697">
        <v>5</v>
      </c>
      <c r="F697" s="51">
        <v>1</v>
      </c>
      <c r="G697" t="str">
        <f t="shared" si="20"/>
        <v>Scottie Barnes</v>
      </c>
      <c r="H697" t="str">
        <f t="shared" si="21"/>
        <v>Scottie Barnes</v>
      </c>
    </row>
    <row r="698" spans="1:8" x14ac:dyDescent="0.2">
      <c r="A698" s="48"/>
      <c r="B698">
        <v>15</v>
      </c>
      <c r="C698">
        <v>4</v>
      </c>
      <c r="D698">
        <v>5</v>
      </c>
      <c r="E698">
        <v>1</v>
      </c>
      <c r="F698" s="51">
        <v>1</v>
      </c>
      <c r="G698" t="str">
        <f t="shared" si="20"/>
        <v>Scottie Barnes</v>
      </c>
      <c r="H698" t="str">
        <f t="shared" si="21"/>
        <v>Scottie Barnes</v>
      </c>
    </row>
    <row r="699" spans="1:8" x14ac:dyDescent="0.2">
      <c r="A699" s="48"/>
      <c r="B699">
        <v>11</v>
      </c>
      <c r="C699">
        <v>11</v>
      </c>
      <c r="D699">
        <v>10</v>
      </c>
      <c r="E699">
        <v>1</v>
      </c>
      <c r="F699" s="51">
        <v>1</v>
      </c>
      <c r="G699" t="str">
        <f t="shared" si="20"/>
        <v>Scottie Barnes</v>
      </c>
      <c r="H699" t="str">
        <f t="shared" si="21"/>
        <v>Scottie Barnes</v>
      </c>
    </row>
    <row r="700" spans="1:8" x14ac:dyDescent="0.2">
      <c r="A700" s="48"/>
      <c r="B700">
        <v>19</v>
      </c>
      <c r="C700">
        <v>10</v>
      </c>
      <c r="D700">
        <v>4</v>
      </c>
      <c r="E700">
        <v>2</v>
      </c>
      <c r="F700" s="51">
        <v>1</v>
      </c>
      <c r="G700" t="str">
        <f t="shared" si="20"/>
        <v>Scottie Barnes</v>
      </c>
      <c r="H700" t="str">
        <f t="shared" si="21"/>
        <v>Scottie Barnes</v>
      </c>
    </row>
    <row r="701" spans="1:8" x14ac:dyDescent="0.2">
      <c r="A701" s="48"/>
      <c r="B701">
        <v>5</v>
      </c>
      <c r="C701">
        <v>6</v>
      </c>
      <c r="D701">
        <v>5</v>
      </c>
      <c r="E701">
        <v>0</v>
      </c>
      <c r="F701" s="51">
        <v>1</v>
      </c>
      <c r="G701" t="str">
        <f t="shared" si="20"/>
        <v>Scottie Barnes</v>
      </c>
      <c r="H701" t="str">
        <f t="shared" si="21"/>
        <v>Scottie Barnes</v>
      </c>
    </row>
    <row r="702" spans="1:8" x14ac:dyDescent="0.2">
      <c r="A702" s="48"/>
      <c r="B702">
        <v>13</v>
      </c>
      <c r="C702">
        <v>8</v>
      </c>
      <c r="D702">
        <v>5</v>
      </c>
      <c r="E702">
        <v>1</v>
      </c>
      <c r="F702" s="51">
        <v>1</v>
      </c>
      <c r="G702" t="str">
        <f t="shared" si="20"/>
        <v>Scottie Barnes</v>
      </c>
      <c r="H702" t="str">
        <f t="shared" si="21"/>
        <v>Scottie Barnes</v>
      </c>
    </row>
    <row r="703" spans="1:8" x14ac:dyDescent="0.2">
      <c r="A703" s="48"/>
      <c r="B703">
        <v>15</v>
      </c>
      <c r="C703">
        <v>3</v>
      </c>
      <c r="D703">
        <v>4</v>
      </c>
      <c r="E703">
        <v>1</v>
      </c>
      <c r="F703" s="51">
        <v>1</v>
      </c>
      <c r="G703" t="str">
        <f t="shared" si="20"/>
        <v>Scottie Barnes</v>
      </c>
      <c r="H703" t="str">
        <f t="shared" si="21"/>
        <v>Scottie Barnes</v>
      </c>
    </row>
    <row r="704" spans="1:8" x14ac:dyDescent="0.2">
      <c r="A704" s="48"/>
      <c r="B704">
        <v>8</v>
      </c>
      <c r="C704">
        <v>9</v>
      </c>
      <c r="D704">
        <v>5</v>
      </c>
      <c r="E704">
        <v>0</v>
      </c>
      <c r="F704" s="51">
        <v>1</v>
      </c>
      <c r="G704" t="str">
        <f t="shared" si="20"/>
        <v>Scottie Barnes</v>
      </c>
      <c r="H704" t="str">
        <f t="shared" si="21"/>
        <v>Scottie Barnes</v>
      </c>
    </row>
    <row r="705" spans="1:8" x14ac:dyDescent="0.2">
      <c r="A705" s="48"/>
      <c r="B705">
        <v>8</v>
      </c>
      <c r="C705">
        <v>5</v>
      </c>
      <c r="D705">
        <v>4</v>
      </c>
      <c r="E705">
        <v>0</v>
      </c>
      <c r="F705" s="51">
        <v>1</v>
      </c>
      <c r="G705" t="str">
        <f t="shared" si="20"/>
        <v>Scottie Barnes</v>
      </c>
      <c r="H705" t="str">
        <f t="shared" si="21"/>
        <v>Scottie Barnes</v>
      </c>
    </row>
    <row r="706" spans="1:8" x14ac:dyDescent="0.2">
      <c r="A706" s="48"/>
      <c r="B706">
        <v>19</v>
      </c>
      <c r="C706">
        <v>6</v>
      </c>
      <c r="D706">
        <v>6</v>
      </c>
      <c r="E706">
        <v>1</v>
      </c>
      <c r="F706" s="51">
        <v>1</v>
      </c>
      <c r="G706" t="str">
        <f t="shared" ref="G706:G769" si="22">IF(B706="","",IF(A706="",G705,SUBSTITUTE(A706," 2022-23 Game Log","")))</f>
        <v>Scottie Barnes</v>
      </c>
      <c r="H706" t="str">
        <f t="shared" ref="H706:H769" si="23">IF(G706="Luka Dončić","Luka Doncic",IF(G706="Wendell Carter Jr.","Wendell Carter",IF(G706="Vlatko Čančar","Vlatko Cancar",IF(G706="Troy Brown Jr.","Troy Brown",IF(G706="Bojan Bogdanović","Bojan Bogdanovic",IF(G706="Nic Claxton","Nicolas Claxton",IF(G706="Kristaps Porziņģis","Kristaps Porzingis",IF(G706="Kelly Oubre Jr.","Kelly Oubre Jr",IF(G706="P.J. Washington","P.J Washington",IF(G706="P.J. Tucker","P.J Tucker",IF(G706="Jabari Smith Jr.","Jabari Smith",IF(G706="Alperen Şengün","Alperen Sengun",IF(G706="Nikola Vučević","Nikola Vucevic",IF(G706="Jusuf Nurkić","Jusuf Nurkic",IF(G706="Nikola Jokić","Nikola Jokic",G706)))))))))))))))</f>
        <v>Scottie Barnes</v>
      </c>
    </row>
    <row r="707" spans="1:8" x14ac:dyDescent="0.2">
      <c r="A707" s="48"/>
      <c r="B707">
        <v>28</v>
      </c>
      <c r="C707">
        <v>11</v>
      </c>
      <c r="D707">
        <v>9</v>
      </c>
      <c r="E707">
        <v>4</v>
      </c>
      <c r="F707" s="51">
        <v>1</v>
      </c>
      <c r="G707" t="str">
        <f t="shared" si="22"/>
        <v>Scottie Barnes</v>
      </c>
      <c r="H707" t="str">
        <f t="shared" si="23"/>
        <v>Scottie Barnes</v>
      </c>
    </row>
    <row r="708" spans="1:8" x14ac:dyDescent="0.2">
      <c r="A708" s="48"/>
      <c r="B708">
        <v>11</v>
      </c>
      <c r="C708">
        <v>4</v>
      </c>
      <c r="D708">
        <v>5</v>
      </c>
      <c r="E708">
        <v>1</v>
      </c>
      <c r="F708" s="51">
        <v>1</v>
      </c>
      <c r="G708" t="str">
        <f t="shared" si="22"/>
        <v>Scottie Barnes</v>
      </c>
      <c r="H708" t="str">
        <f t="shared" si="23"/>
        <v>Scottie Barnes</v>
      </c>
    </row>
    <row r="709" spans="1:8" x14ac:dyDescent="0.2">
      <c r="A709" s="48"/>
      <c r="B709">
        <v>4</v>
      </c>
      <c r="C709">
        <v>1</v>
      </c>
      <c r="D709">
        <v>5</v>
      </c>
      <c r="E709">
        <v>1</v>
      </c>
      <c r="F709" s="51">
        <v>1</v>
      </c>
      <c r="G709" t="str">
        <f t="shared" si="22"/>
        <v>Scottie Barnes</v>
      </c>
      <c r="H709" t="str">
        <f t="shared" si="23"/>
        <v>Scottie Barnes</v>
      </c>
    </row>
    <row r="710" spans="1:8" x14ac:dyDescent="0.2">
      <c r="A710" s="48"/>
      <c r="B710">
        <v>17</v>
      </c>
      <c r="C710">
        <v>9</v>
      </c>
      <c r="D710">
        <v>3</v>
      </c>
      <c r="E710">
        <v>1</v>
      </c>
      <c r="F710" s="51">
        <v>1</v>
      </c>
      <c r="G710" t="str">
        <f t="shared" si="22"/>
        <v>Scottie Barnes</v>
      </c>
      <c r="H710" t="str">
        <f t="shared" si="23"/>
        <v>Scottie Barnes</v>
      </c>
    </row>
    <row r="711" spans="1:8" x14ac:dyDescent="0.2">
      <c r="A711" s="48"/>
      <c r="B711">
        <v>17</v>
      </c>
      <c r="C711">
        <v>14</v>
      </c>
      <c r="D711">
        <v>4</v>
      </c>
      <c r="E711">
        <v>0</v>
      </c>
      <c r="F711" s="51">
        <v>1</v>
      </c>
      <c r="G711" t="str">
        <f t="shared" si="22"/>
        <v>Scottie Barnes</v>
      </c>
      <c r="H711" t="str">
        <f t="shared" si="23"/>
        <v>Scottie Barnes</v>
      </c>
    </row>
    <row r="712" spans="1:8" x14ac:dyDescent="0.2">
      <c r="A712" s="48"/>
      <c r="B712">
        <v>21</v>
      </c>
      <c r="C712">
        <v>7</v>
      </c>
      <c r="D712">
        <v>4</v>
      </c>
      <c r="E712">
        <v>1</v>
      </c>
      <c r="F712" s="51">
        <v>1</v>
      </c>
      <c r="G712" t="str">
        <f t="shared" si="22"/>
        <v>Scottie Barnes</v>
      </c>
      <c r="H712" t="str">
        <f t="shared" si="23"/>
        <v>Scottie Barnes</v>
      </c>
    </row>
    <row r="713" spans="1:8" x14ac:dyDescent="0.2">
      <c r="A713" s="48"/>
      <c r="B713">
        <v>13</v>
      </c>
      <c r="C713">
        <v>17</v>
      </c>
      <c r="D713">
        <v>4</v>
      </c>
      <c r="E713">
        <v>1</v>
      </c>
      <c r="F713" s="51">
        <v>1</v>
      </c>
      <c r="G713" t="str">
        <f t="shared" si="22"/>
        <v>Scottie Barnes</v>
      </c>
      <c r="H713" t="str">
        <f t="shared" si="23"/>
        <v>Scottie Barnes</v>
      </c>
    </row>
    <row r="714" spans="1:8" x14ac:dyDescent="0.2">
      <c r="A714" s="48"/>
      <c r="B714">
        <v>6</v>
      </c>
      <c r="C714">
        <v>6</v>
      </c>
      <c r="D714">
        <v>2</v>
      </c>
      <c r="E714">
        <v>0</v>
      </c>
      <c r="F714" s="51">
        <v>1</v>
      </c>
      <c r="G714" t="str">
        <f t="shared" si="22"/>
        <v>Scottie Barnes</v>
      </c>
      <c r="H714" t="str">
        <f t="shared" si="23"/>
        <v>Scottie Barnes</v>
      </c>
    </row>
    <row r="715" spans="1:8" x14ac:dyDescent="0.2">
      <c r="A715" s="48"/>
      <c r="B715">
        <v>11</v>
      </c>
      <c r="C715">
        <v>2</v>
      </c>
      <c r="D715">
        <v>0</v>
      </c>
      <c r="E715">
        <v>1</v>
      </c>
      <c r="F715" s="51">
        <v>1</v>
      </c>
      <c r="G715" t="str">
        <f t="shared" si="22"/>
        <v>Scottie Barnes</v>
      </c>
      <c r="H715" t="str">
        <f t="shared" si="23"/>
        <v>Scottie Barnes</v>
      </c>
    </row>
    <row r="716" spans="1:8" x14ac:dyDescent="0.2">
      <c r="A716" s="48"/>
      <c r="B716">
        <v>27</v>
      </c>
      <c r="C716">
        <v>7</v>
      </c>
      <c r="D716">
        <v>10</v>
      </c>
      <c r="E716">
        <v>2</v>
      </c>
      <c r="F716" s="51">
        <v>1</v>
      </c>
      <c r="G716" t="str">
        <f t="shared" si="22"/>
        <v>Scottie Barnes</v>
      </c>
      <c r="H716" t="str">
        <f t="shared" si="23"/>
        <v>Scottie Barnes</v>
      </c>
    </row>
    <row r="717" spans="1:8" x14ac:dyDescent="0.2">
      <c r="A717" s="48"/>
      <c r="B717">
        <v>26</v>
      </c>
      <c r="C717">
        <v>3</v>
      </c>
      <c r="D717">
        <v>3</v>
      </c>
      <c r="E717">
        <v>0</v>
      </c>
      <c r="F717" s="51">
        <v>1</v>
      </c>
      <c r="G717" t="str">
        <f t="shared" si="22"/>
        <v>Scottie Barnes</v>
      </c>
      <c r="H717" t="str">
        <f t="shared" si="23"/>
        <v>Scottie Barnes</v>
      </c>
    </row>
    <row r="718" spans="1:8" x14ac:dyDescent="0.2">
      <c r="A718" s="48"/>
      <c r="B718">
        <v>17</v>
      </c>
      <c r="C718">
        <v>5</v>
      </c>
      <c r="D718">
        <v>4</v>
      </c>
      <c r="E718">
        <v>1</v>
      </c>
      <c r="F718" s="51">
        <v>1</v>
      </c>
      <c r="G718" t="str">
        <f t="shared" si="22"/>
        <v>Scottie Barnes</v>
      </c>
      <c r="H718" t="str">
        <f t="shared" si="23"/>
        <v>Scottie Barnes</v>
      </c>
    </row>
    <row r="719" spans="1:8" x14ac:dyDescent="0.2">
      <c r="A719" s="48"/>
      <c r="B719">
        <v>6</v>
      </c>
      <c r="C719">
        <v>3</v>
      </c>
      <c r="D719">
        <v>3</v>
      </c>
      <c r="E719">
        <v>0</v>
      </c>
      <c r="F719" s="51">
        <v>1</v>
      </c>
      <c r="G719" t="str">
        <f t="shared" si="22"/>
        <v>Scottie Barnes</v>
      </c>
      <c r="H719" t="str">
        <f t="shared" si="23"/>
        <v>Scottie Barnes</v>
      </c>
    </row>
    <row r="720" spans="1:8" x14ac:dyDescent="0.2">
      <c r="A720" s="48"/>
      <c r="B720">
        <v>2</v>
      </c>
      <c r="C720">
        <v>6</v>
      </c>
      <c r="D720">
        <v>3</v>
      </c>
      <c r="E720">
        <v>0</v>
      </c>
      <c r="F720" s="51">
        <v>1</v>
      </c>
      <c r="G720" t="str">
        <f t="shared" si="22"/>
        <v>Scottie Barnes</v>
      </c>
      <c r="H720" t="str">
        <f t="shared" si="23"/>
        <v>Scottie Barnes</v>
      </c>
    </row>
    <row r="721" spans="1:8" x14ac:dyDescent="0.2">
      <c r="A721" s="48"/>
      <c r="B721">
        <v>25</v>
      </c>
      <c r="C721">
        <v>10</v>
      </c>
      <c r="D721">
        <v>4</v>
      </c>
      <c r="E721">
        <v>0</v>
      </c>
      <c r="F721" s="51">
        <v>1</v>
      </c>
      <c r="G721" t="str">
        <f t="shared" si="22"/>
        <v>Scottie Barnes</v>
      </c>
      <c r="H721" t="str">
        <f t="shared" si="23"/>
        <v>Scottie Barnes</v>
      </c>
    </row>
    <row r="722" spans="1:8" x14ac:dyDescent="0.2">
      <c r="A722" s="48"/>
      <c r="B722">
        <v>17</v>
      </c>
      <c r="C722">
        <v>12</v>
      </c>
      <c r="D722">
        <v>8</v>
      </c>
      <c r="E722">
        <v>0</v>
      </c>
      <c r="F722" s="51">
        <v>1</v>
      </c>
      <c r="G722" t="str">
        <f t="shared" si="22"/>
        <v>Scottie Barnes</v>
      </c>
      <c r="H722" t="str">
        <f t="shared" si="23"/>
        <v>Scottie Barnes</v>
      </c>
    </row>
    <row r="723" spans="1:8" x14ac:dyDescent="0.2">
      <c r="A723" s="48"/>
      <c r="B723">
        <v>14</v>
      </c>
      <c r="C723">
        <v>10</v>
      </c>
      <c r="D723">
        <v>4</v>
      </c>
      <c r="E723">
        <v>0</v>
      </c>
      <c r="F723" s="51">
        <v>1</v>
      </c>
      <c r="G723" t="str">
        <f t="shared" si="22"/>
        <v>Scottie Barnes</v>
      </c>
      <c r="H723" t="str">
        <f t="shared" si="23"/>
        <v>Scottie Barnes</v>
      </c>
    </row>
    <row r="724" spans="1:8" x14ac:dyDescent="0.2">
      <c r="A724" s="48"/>
      <c r="B724">
        <v>11</v>
      </c>
      <c r="C724">
        <v>5</v>
      </c>
      <c r="D724">
        <v>3</v>
      </c>
      <c r="E724">
        <v>1</v>
      </c>
      <c r="F724" s="51">
        <v>1</v>
      </c>
      <c r="G724" t="str">
        <f t="shared" si="22"/>
        <v>Scottie Barnes</v>
      </c>
      <c r="H724" t="str">
        <f t="shared" si="23"/>
        <v>Scottie Barnes</v>
      </c>
    </row>
    <row r="725" spans="1:8" x14ac:dyDescent="0.2">
      <c r="A725" s="48"/>
      <c r="B725">
        <v>23</v>
      </c>
      <c r="C725">
        <v>8</v>
      </c>
      <c r="D725">
        <v>8</v>
      </c>
      <c r="E725">
        <v>1</v>
      </c>
      <c r="F725" s="51">
        <v>1</v>
      </c>
      <c r="G725" t="str">
        <f t="shared" si="22"/>
        <v>Scottie Barnes</v>
      </c>
      <c r="H725" t="str">
        <f t="shared" si="23"/>
        <v>Scottie Barnes</v>
      </c>
    </row>
    <row r="726" spans="1:8" x14ac:dyDescent="0.2">
      <c r="A726" s="48"/>
      <c r="B726">
        <v>19</v>
      </c>
      <c r="C726">
        <v>4</v>
      </c>
      <c r="D726">
        <v>3</v>
      </c>
      <c r="E726">
        <v>0</v>
      </c>
      <c r="F726" s="51">
        <v>1</v>
      </c>
      <c r="G726" t="str">
        <f t="shared" si="22"/>
        <v>Scottie Barnes</v>
      </c>
      <c r="H726" t="str">
        <f t="shared" si="23"/>
        <v>Scottie Barnes</v>
      </c>
    </row>
    <row r="727" spans="1:8" x14ac:dyDescent="0.2">
      <c r="A727" s="48" t="s">
        <v>1175</v>
      </c>
      <c r="B727">
        <v>11</v>
      </c>
      <c r="C727">
        <v>8</v>
      </c>
      <c r="D727">
        <v>3</v>
      </c>
      <c r="E727">
        <v>0</v>
      </c>
      <c r="F727" s="51">
        <v>1</v>
      </c>
      <c r="G727" t="str">
        <f t="shared" si="22"/>
        <v>RJ Barrett</v>
      </c>
      <c r="H727" t="str">
        <f t="shared" si="23"/>
        <v>RJ Barrett</v>
      </c>
    </row>
    <row r="728" spans="1:8" x14ac:dyDescent="0.2">
      <c r="A728" s="48"/>
      <c r="B728">
        <v>18</v>
      </c>
      <c r="C728">
        <v>3</v>
      </c>
      <c r="D728">
        <v>4</v>
      </c>
      <c r="E728">
        <v>0</v>
      </c>
      <c r="F728" s="51">
        <v>1</v>
      </c>
      <c r="G728" t="str">
        <f t="shared" si="22"/>
        <v>RJ Barrett</v>
      </c>
      <c r="H728" t="str">
        <f t="shared" si="23"/>
        <v>RJ Barrett</v>
      </c>
    </row>
    <row r="729" spans="1:8" x14ac:dyDescent="0.2">
      <c r="A729" s="48"/>
      <c r="B729">
        <v>20</v>
      </c>
      <c r="C729">
        <v>6</v>
      </c>
      <c r="D729">
        <v>1</v>
      </c>
      <c r="E729">
        <v>3</v>
      </c>
      <c r="F729" s="51">
        <v>1</v>
      </c>
      <c r="G729" t="str">
        <f t="shared" si="22"/>
        <v>RJ Barrett</v>
      </c>
      <c r="H729" t="str">
        <f t="shared" si="23"/>
        <v>RJ Barrett</v>
      </c>
    </row>
    <row r="730" spans="1:8" x14ac:dyDescent="0.2">
      <c r="A730" s="48"/>
      <c r="B730">
        <v>22</v>
      </c>
      <c r="C730">
        <v>8</v>
      </c>
      <c r="D730">
        <v>1</v>
      </c>
      <c r="E730">
        <v>0</v>
      </c>
      <c r="F730" s="51">
        <v>1</v>
      </c>
      <c r="G730" t="str">
        <f t="shared" si="22"/>
        <v>RJ Barrett</v>
      </c>
      <c r="H730" t="str">
        <f t="shared" si="23"/>
        <v>RJ Barrett</v>
      </c>
    </row>
    <row r="731" spans="1:8" x14ac:dyDescent="0.2">
      <c r="A731" s="48"/>
      <c r="B731">
        <v>20</v>
      </c>
      <c r="C731">
        <v>5</v>
      </c>
      <c r="D731">
        <v>2</v>
      </c>
      <c r="E731">
        <v>1</v>
      </c>
      <c r="F731" s="51">
        <v>1</v>
      </c>
      <c r="G731" t="str">
        <f t="shared" si="22"/>
        <v>RJ Barrett</v>
      </c>
      <c r="H731" t="str">
        <f t="shared" si="23"/>
        <v>RJ Barrett</v>
      </c>
    </row>
    <row r="732" spans="1:8" x14ac:dyDescent="0.2">
      <c r="A732" s="48"/>
      <c r="B732">
        <v>15</v>
      </c>
      <c r="C732">
        <v>5</v>
      </c>
      <c r="D732">
        <v>2</v>
      </c>
      <c r="E732">
        <v>3</v>
      </c>
      <c r="F732" s="51">
        <v>1</v>
      </c>
      <c r="G732" t="str">
        <f t="shared" si="22"/>
        <v>RJ Barrett</v>
      </c>
      <c r="H732" t="str">
        <f t="shared" si="23"/>
        <v>RJ Barrett</v>
      </c>
    </row>
    <row r="733" spans="1:8" x14ac:dyDescent="0.2">
      <c r="A733" s="48"/>
      <c r="B733">
        <v>19</v>
      </c>
      <c r="C733">
        <v>5</v>
      </c>
      <c r="D733">
        <v>5</v>
      </c>
      <c r="E733">
        <v>2</v>
      </c>
      <c r="F733" s="51">
        <v>1</v>
      </c>
      <c r="G733" t="str">
        <f t="shared" si="22"/>
        <v>RJ Barrett</v>
      </c>
      <c r="H733" t="str">
        <f t="shared" si="23"/>
        <v>RJ Barrett</v>
      </c>
    </row>
    <row r="734" spans="1:8" x14ac:dyDescent="0.2">
      <c r="A734" s="48"/>
      <c r="B734">
        <v>22</v>
      </c>
      <c r="C734">
        <v>9</v>
      </c>
      <c r="D734">
        <v>2</v>
      </c>
      <c r="E734">
        <v>2</v>
      </c>
      <c r="F734" s="51">
        <v>1</v>
      </c>
      <c r="G734" t="str">
        <f t="shared" si="22"/>
        <v>RJ Barrett</v>
      </c>
      <c r="H734" t="str">
        <f t="shared" si="23"/>
        <v>RJ Barrett</v>
      </c>
    </row>
    <row r="735" spans="1:8" x14ac:dyDescent="0.2">
      <c r="A735" s="48"/>
      <c r="B735">
        <v>27</v>
      </c>
      <c r="C735">
        <v>4</v>
      </c>
      <c r="D735">
        <v>4</v>
      </c>
      <c r="E735">
        <v>3</v>
      </c>
      <c r="F735" s="51">
        <v>1</v>
      </c>
      <c r="G735" t="str">
        <f t="shared" si="22"/>
        <v>RJ Barrett</v>
      </c>
      <c r="H735" t="str">
        <f t="shared" si="23"/>
        <v>RJ Barrett</v>
      </c>
    </row>
    <row r="736" spans="1:8" x14ac:dyDescent="0.2">
      <c r="A736" s="48"/>
      <c r="B736">
        <v>22</v>
      </c>
      <c r="C736">
        <v>5</v>
      </c>
      <c r="D736">
        <v>5</v>
      </c>
      <c r="E736">
        <v>3</v>
      </c>
      <c r="F736" s="51">
        <v>1</v>
      </c>
      <c r="G736" t="str">
        <f t="shared" si="22"/>
        <v>RJ Barrett</v>
      </c>
      <c r="H736" t="str">
        <f t="shared" si="23"/>
        <v>RJ Barrett</v>
      </c>
    </row>
    <row r="737" spans="1:8" x14ac:dyDescent="0.2">
      <c r="A737" s="48"/>
      <c r="B737">
        <v>16</v>
      </c>
      <c r="C737">
        <v>6</v>
      </c>
      <c r="D737">
        <v>3</v>
      </c>
      <c r="E737">
        <v>2</v>
      </c>
      <c r="F737" s="51">
        <v>1</v>
      </c>
      <c r="G737" t="str">
        <f t="shared" si="22"/>
        <v>RJ Barrett</v>
      </c>
      <c r="H737" t="str">
        <f t="shared" si="23"/>
        <v>RJ Barrett</v>
      </c>
    </row>
    <row r="738" spans="1:8" x14ac:dyDescent="0.2">
      <c r="A738" s="48"/>
      <c r="B738">
        <v>30</v>
      </c>
      <c r="C738">
        <v>5</v>
      </c>
      <c r="D738">
        <v>5</v>
      </c>
      <c r="E738">
        <v>3</v>
      </c>
      <c r="F738" s="51">
        <v>1</v>
      </c>
      <c r="G738" t="str">
        <f t="shared" si="22"/>
        <v>RJ Barrett</v>
      </c>
      <c r="H738" t="str">
        <f t="shared" si="23"/>
        <v>RJ Barrett</v>
      </c>
    </row>
    <row r="739" spans="1:8" x14ac:dyDescent="0.2">
      <c r="A739" s="48"/>
      <c r="B739">
        <v>4</v>
      </c>
      <c r="C739">
        <v>1</v>
      </c>
      <c r="D739">
        <v>0</v>
      </c>
      <c r="E739">
        <v>0</v>
      </c>
      <c r="F739" s="51">
        <v>1</v>
      </c>
      <c r="G739" t="str">
        <f t="shared" si="22"/>
        <v>RJ Barrett</v>
      </c>
      <c r="H739" t="str">
        <f t="shared" si="23"/>
        <v>RJ Barrett</v>
      </c>
    </row>
    <row r="740" spans="1:8" x14ac:dyDescent="0.2">
      <c r="A740" s="48"/>
      <c r="B740">
        <v>18</v>
      </c>
      <c r="C740">
        <v>3</v>
      </c>
      <c r="D740">
        <v>4</v>
      </c>
      <c r="E740">
        <v>0</v>
      </c>
      <c r="F740" s="51">
        <v>1</v>
      </c>
      <c r="G740" t="str">
        <f t="shared" si="22"/>
        <v>RJ Barrett</v>
      </c>
      <c r="H740" t="str">
        <f t="shared" si="23"/>
        <v>RJ Barrett</v>
      </c>
    </row>
    <row r="741" spans="1:8" x14ac:dyDescent="0.2">
      <c r="A741" s="48"/>
      <c r="B741">
        <v>11</v>
      </c>
      <c r="C741">
        <v>3</v>
      </c>
      <c r="D741">
        <v>2</v>
      </c>
      <c r="E741">
        <v>0</v>
      </c>
      <c r="F741" s="51">
        <v>1</v>
      </c>
      <c r="G741" t="str">
        <f t="shared" si="22"/>
        <v>RJ Barrett</v>
      </c>
      <c r="H741" t="str">
        <f t="shared" si="23"/>
        <v>RJ Barrett</v>
      </c>
    </row>
    <row r="742" spans="1:8" x14ac:dyDescent="0.2">
      <c r="A742" s="48"/>
      <c r="B742">
        <v>18</v>
      </c>
      <c r="C742">
        <v>4</v>
      </c>
      <c r="D742">
        <v>5</v>
      </c>
      <c r="E742">
        <v>1</v>
      </c>
      <c r="F742" s="51">
        <v>1</v>
      </c>
      <c r="G742" t="str">
        <f t="shared" si="22"/>
        <v>RJ Barrett</v>
      </c>
      <c r="H742" t="str">
        <f t="shared" si="23"/>
        <v>RJ Barrett</v>
      </c>
    </row>
    <row r="743" spans="1:8" x14ac:dyDescent="0.2">
      <c r="A743" s="48"/>
      <c r="B743">
        <v>12</v>
      </c>
      <c r="C743">
        <v>4</v>
      </c>
      <c r="D743">
        <v>2</v>
      </c>
      <c r="E743">
        <v>1</v>
      </c>
      <c r="F743" s="51">
        <v>1</v>
      </c>
      <c r="G743" t="str">
        <f t="shared" si="22"/>
        <v>RJ Barrett</v>
      </c>
      <c r="H743" t="str">
        <f t="shared" si="23"/>
        <v>RJ Barrett</v>
      </c>
    </row>
    <row r="744" spans="1:8" x14ac:dyDescent="0.2">
      <c r="A744" s="48"/>
      <c r="B744">
        <v>25</v>
      </c>
      <c r="C744">
        <v>8</v>
      </c>
      <c r="D744">
        <v>2</v>
      </c>
      <c r="E744">
        <v>3</v>
      </c>
      <c r="F744" s="51">
        <v>1</v>
      </c>
      <c r="G744" t="str">
        <f t="shared" si="22"/>
        <v>RJ Barrett</v>
      </c>
      <c r="H744" t="str">
        <f t="shared" si="23"/>
        <v>RJ Barrett</v>
      </c>
    </row>
    <row r="745" spans="1:8" x14ac:dyDescent="0.2">
      <c r="A745" s="48"/>
      <c r="B745">
        <v>19</v>
      </c>
      <c r="C745">
        <v>10</v>
      </c>
      <c r="D745">
        <v>5</v>
      </c>
      <c r="E745">
        <v>1</v>
      </c>
      <c r="F745" s="51">
        <v>1</v>
      </c>
      <c r="G745" t="str">
        <f t="shared" si="22"/>
        <v>RJ Barrett</v>
      </c>
      <c r="H745" t="str">
        <f t="shared" si="23"/>
        <v>RJ Barrett</v>
      </c>
    </row>
    <row r="746" spans="1:8" x14ac:dyDescent="0.2">
      <c r="A746" s="48"/>
      <c r="B746">
        <v>22</v>
      </c>
      <c r="C746">
        <v>7</v>
      </c>
      <c r="D746">
        <v>4</v>
      </c>
      <c r="E746">
        <v>2</v>
      </c>
      <c r="F746" s="51">
        <v>1</v>
      </c>
      <c r="G746" t="str">
        <f t="shared" si="22"/>
        <v>RJ Barrett</v>
      </c>
      <c r="H746" t="str">
        <f t="shared" si="23"/>
        <v>RJ Barrett</v>
      </c>
    </row>
    <row r="747" spans="1:8" x14ac:dyDescent="0.2">
      <c r="A747" s="48"/>
      <c r="B747">
        <v>16</v>
      </c>
      <c r="C747">
        <v>4</v>
      </c>
      <c r="D747">
        <v>3</v>
      </c>
      <c r="E747">
        <v>2</v>
      </c>
      <c r="F747" s="51">
        <v>1</v>
      </c>
      <c r="G747" t="str">
        <f t="shared" si="22"/>
        <v>RJ Barrett</v>
      </c>
      <c r="H747" t="str">
        <f t="shared" si="23"/>
        <v>RJ Barrett</v>
      </c>
    </row>
    <row r="748" spans="1:8" x14ac:dyDescent="0.2">
      <c r="A748" s="48"/>
      <c r="B748">
        <v>26</v>
      </c>
      <c r="C748">
        <v>2</v>
      </c>
      <c r="D748">
        <v>3</v>
      </c>
      <c r="E748">
        <v>2</v>
      </c>
      <c r="F748" s="51">
        <v>1</v>
      </c>
      <c r="G748" t="str">
        <f t="shared" si="22"/>
        <v>RJ Barrett</v>
      </c>
      <c r="H748" t="str">
        <f t="shared" si="23"/>
        <v>RJ Barrett</v>
      </c>
    </row>
    <row r="749" spans="1:8" x14ac:dyDescent="0.2">
      <c r="A749" s="48"/>
      <c r="B749">
        <v>13</v>
      </c>
      <c r="C749">
        <v>6</v>
      </c>
      <c r="D749">
        <v>3</v>
      </c>
      <c r="E749">
        <v>1</v>
      </c>
      <c r="F749" s="51">
        <v>1</v>
      </c>
      <c r="G749" t="str">
        <f t="shared" si="22"/>
        <v>RJ Barrett</v>
      </c>
      <c r="H749" t="str">
        <f t="shared" si="23"/>
        <v>RJ Barrett</v>
      </c>
    </row>
    <row r="750" spans="1:8" x14ac:dyDescent="0.2">
      <c r="A750" s="48"/>
      <c r="B750">
        <v>15</v>
      </c>
      <c r="C750">
        <v>8</v>
      </c>
      <c r="D750">
        <v>1</v>
      </c>
      <c r="E750">
        <v>2</v>
      </c>
      <c r="F750" s="51">
        <v>1</v>
      </c>
      <c r="G750" t="str">
        <f t="shared" si="22"/>
        <v>RJ Barrett</v>
      </c>
      <c r="H750" t="str">
        <f t="shared" si="23"/>
        <v>RJ Barrett</v>
      </c>
    </row>
    <row r="751" spans="1:8" x14ac:dyDescent="0.2">
      <c r="A751" s="48"/>
      <c r="B751">
        <v>15</v>
      </c>
      <c r="C751">
        <v>7</v>
      </c>
      <c r="D751">
        <v>0</v>
      </c>
      <c r="E751">
        <v>2</v>
      </c>
      <c r="F751" s="51">
        <v>1</v>
      </c>
      <c r="G751" t="str">
        <f t="shared" si="22"/>
        <v>RJ Barrett</v>
      </c>
      <c r="H751" t="str">
        <f t="shared" si="23"/>
        <v>RJ Barrett</v>
      </c>
    </row>
    <row r="752" spans="1:8" x14ac:dyDescent="0.2">
      <c r="A752" s="48"/>
      <c r="B752">
        <v>26</v>
      </c>
      <c r="C752">
        <v>7</v>
      </c>
      <c r="D752">
        <v>4</v>
      </c>
      <c r="E752">
        <v>1</v>
      </c>
      <c r="F752" s="51">
        <v>1</v>
      </c>
      <c r="G752" t="str">
        <f t="shared" si="22"/>
        <v>RJ Barrett</v>
      </c>
      <c r="H752" t="str">
        <f t="shared" si="23"/>
        <v>RJ Barrett</v>
      </c>
    </row>
    <row r="753" spans="1:8" x14ac:dyDescent="0.2">
      <c r="A753" s="48"/>
      <c r="B753">
        <v>27</v>
      </c>
      <c r="C753">
        <v>9</v>
      </c>
      <c r="D753">
        <v>6</v>
      </c>
      <c r="E753">
        <v>2</v>
      </c>
      <c r="F753" s="51">
        <v>1</v>
      </c>
      <c r="G753" t="str">
        <f t="shared" si="22"/>
        <v>RJ Barrett</v>
      </c>
      <c r="H753" t="str">
        <f t="shared" si="23"/>
        <v>RJ Barrett</v>
      </c>
    </row>
    <row r="754" spans="1:8" x14ac:dyDescent="0.2">
      <c r="A754" s="48"/>
      <c r="B754">
        <v>22</v>
      </c>
      <c r="C754">
        <v>6</v>
      </c>
      <c r="D754">
        <v>2</v>
      </c>
      <c r="E754">
        <v>4</v>
      </c>
      <c r="F754" s="51">
        <v>1</v>
      </c>
      <c r="G754" t="str">
        <f t="shared" si="22"/>
        <v>RJ Barrett</v>
      </c>
      <c r="H754" t="str">
        <f t="shared" si="23"/>
        <v>RJ Barrett</v>
      </c>
    </row>
    <row r="755" spans="1:8" x14ac:dyDescent="0.2">
      <c r="A755" s="48"/>
      <c r="B755">
        <v>27</v>
      </c>
      <c r="C755">
        <v>4</v>
      </c>
      <c r="D755">
        <v>2</v>
      </c>
      <c r="E755">
        <v>3</v>
      </c>
      <c r="F755" s="51">
        <v>1</v>
      </c>
      <c r="G755" t="str">
        <f t="shared" si="22"/>
        <v>RJ Barrett</v>
      </c>
      <c r="H755" t="str">
        <f t="shared" si="23"/>
        <v>RJ Barrett</v>
      </c>
    </row>
    <row r="756" spans="1:8" x14ac:dyDescent="0.2">
      <c r="A756" s="48"/>
      <c r="B756">
        <v>24</v>
      </c>
      <c r="C756">
        <v>4</v>
      </c>
      <c r="D756">
        <v>0</v>
      </c>
      <c r="E756">
        <v>0</v>
      </c>
      <c r="F756" s="51">
        <v>1</v>
      </c>
      <c r="G756" t="str">
        <f t="shared" si="22"/>
        <v>RJ Barrett</v>
      </c>
      <c r="H756" t="str">
        <f t="shared" si="23"/>
        <v>RJ Barrett</v>
      </c>
    </row>
    <row r="757" spans="1:8" x14ac:dyDescent="0.2">
      <c r="A757" s="48"/>
      <c r="B757">
        <v>18</v>
      </c>
      <c r="C757">
        <v>3</v>
      </c>
      <c r="D757">
        <v>5</v>
      </c>
      <c r="E757">
        <v>1</v>
      </c>
      <c r="F757" s="51">
        <v>1</v>
      </c>
      <c r="G757" t="str">
        <f t="shared" si="22"/>
        <v>RJ Barrett</v>
      </c>
      <c r="H757" t="str">
        <f t="shared" si="23"/>
        <v>RJ Barrett</v>
      </c>
    </row>
    <row r="758" spans="1:8" x14ac:dyDescent="0.2">
      <c r="A758" s="48"/>
      <c r="B758">
        <v>30</v>
      </c>
      <c r="C758">
        <v>5</v>
      </c>
      <c r="D758">
        <v>5</v>
      </c>
      <c r="E758">
        <v>4</v>
      </c>
      <c r="F758" s="51">
        <v>1</v>
      </c>
      <c r="G758" t="str">
        <f t="shared" si="22"/>
        <v>RJ Barrett</v>
      </c>
      <c r="H758" t="str">
        <f t="shared" si="23"/>
        <v>RJ Barrett</v>
      </c>
    </row>
    <row r="759" spans="1:8" x14ac:dyDescent="0.2">
      <c r="A759" s="48"/>
      <c r="B759">
        <v>44</v>
      </c>
      <c r="C759">
        <v>7</v>
      </c>
      <c r="D759">
        <v>4</v>
      </c>
      <c r="E759">
        <v>6</v>
      </c>
      <c r="F759" s="51">
        <v>1</v>
      </c>
      <c r="G759" t="str">
        <f t="shared" si="22"/>
        <v>RJ Barrett</v>
      </c>
      <c r="H759" t="str">
        <f t="shared" si="23"/>
        <v>RJ Barrett</v>
      </c>
    </row>
    <row r="760" spans="1:8" x14ac:dyDescent="0.2">
      <c r="A760" s="48"/>
      <c r="B760">
        <v>17</v>
      </c>
      <c r="C760">
        <v>10</v>
      </c>
      <c r="D760">
        <v>4</v>
      </c>
      <c r="E760">
        <v>2</v>
      </c>
      <c r="F760" s="51">
        <v>1</v>
      </c>
      <c r="G760" t="str">
        <f t="shared" si="22"/>
        <v>RJ Barrett</v>
      </c>
      <c r="H760" t="str">
        <f t="shared" si="23"/>
        <v>RJ Barrett</v>
      </c>
    </row>
    <row r="761" spans="1:8" x14ac:dyDescent="0.2">
      <c r="A761" s="48"/>
      <c r="B761">
        <v>0</v>
      </c>
      <c r="C761">
        <v>0</v>
      </c>
      <c r="D761">
        <v>1</v>
      </c>
      <c r="E761">
        <v>0</v>
      </c>
      <c r="F761" s="51">
        <v>1</v>
      </c>
      <c r="G761" t="str">
        <f t="shared" si="22"/>
        <v>RJ Barrett</v>
      </c>
      <c r="H761" t="str">
        <f t="shared" si="23"/>
        <v>RJ Barrett</v>
      </c>
    </row>
    <row r="762" spans="1:8" x14ac:dyDescent="0.2">
      <c r="A762" s="48" t="s">
        <v>1176</v>
      </c>
      <c r="B762">
        <v>14</v>
      </c>
      <c r="C762">
        <v>2</v>
      </c>
      <c r="D762">
        <v>3</v>
      </c>
      <c r="E762">
        <v>2</v>
      </c>
      <c r="F762" s="51">
        <v>1</v>
      </c>
      <c r="G762" t="str">
        <f t="shared" si="22"/>
        <v>Will Barton</v>
      </c>
      <c r="H762" t="str">
        <f t="shared" si="23"/>
        <v>Will Barton</v>
      </c>
    </row>
    <row r="763" spans="1:8" x14ac:dyDescent="0.2">
      <c r="A763" s="48"/>
      <c r="B763">
        <v>6</v>
      </c>
      <c r="C763">
        <v>5</v>
      </c>
      <c r="D763">
        <v>1</v>
      </c>
      <c r="E763">
        <v>0</v>
      </c>
      <c r="F763" s="51">
        <v>1</v>
      </c>
      <c r="G763" t="str">
        <f t="shared" si="22"/>
        <v>Will Barton</v>
      </c>
      <c r="H763" t="str">
        <f t="shared" si="23"/>
        <v>Will Barton</v>
      </c>
    </row>
    <row r="764" spans="1:8" x14ac:dyDescent="0.2">
      <c r="A764" s="48"/>
      <c r="B764">
        <v>9</v>
      </c>
      <c r="C764">
        <v>4</v>
      </c>
      <c r="D764">
        <v>2</v>
      </c>
      <c r="E764">
        <v>1</v>
      </c>
      <c r="F764" s="51">
        <v>1</v>
      </c>
      <c r="G764" t="str">
        <f t="shared" si="22"/>
        <v>Will Barton</v>
      </c>
      <c r="H764" t="str">
        <f t="shared" si="23"/>
        <v>Will Barton</v>
      </c>
    </row>
    <row r="765" spans="1:8" x14ac:dyDescent="0.2">
      <c r="A765" s="48"/>
      <c r="B765">
        <v>16</v>
      </c>
      <c r="C765">
        <v>2</v>
      </c>
      <c r="D765">
        <v>4</v>
      </c>
      <c r="E765">
        <v>4</v>
      </c>
      <c r="F765" s="51">
        <v>1</v>
      </c>
      <c r="G765" t="str">
        <f t="shared" si="22"/>
        <v>Will Barton</v>
      </c>
      <c r="H765" t="str">
        <f t="shared" si="23"/>
        <v>Will Barton</v>
      </c>
    </row>
    <row r="766" spans="1:8" x14ac:dyDescent="0.2">
      <c r="A766" s="48"/>
      <c r="B766">
        <v>9</v>
      </c>
      <c r="C766">
        <v>2</v>
      </c>
      <c r="D766">
        <v>3</v>
      </c>
      <c r="E766">
        <v>3</v>
      </c>
      <c r="F766" s="51">
        <v>1</v>
      </c>
      <c r="G766" t="str">
        <f t="shared" si="22"/>
        <v>Will Barton</v>
      </c>
      <c r="H766" t="str">
        <f t="shared" si="23"/>
        <v>Will Barton</v>
      </c>
    </row>
    <row r="767" spans="1:8" x14ac:dyDescent="0.2">
      <c r="A767" s="48"/>
      <c r="B767">
        <v>4</v>
      </c>
      <c r="C767">
        <v>2</v>
      </c>
      <c r="D767">
        <v>1</v>
      </c>
      <c r="E767">
        <v>0</v>
      </c>
      <c r="F767" s="51">
        <v>1</v>
      </c>
      <c r="G767" t="str">
        <f t="shared" si="22"/>
        <v>Will Barton</v>
      </c>
      <c r="H767" t="str">
        <f t="shared" si="23"/>
        <v>Will Barton</v>
      </c>
    </row>
    <row r="768" spans="1:8" x14ac:dyDescent="0.2">
      <c r="A768" s="48"/>
      <c r="B768">
        <v>7</v>
      </c>
      <c r="C768">
        <v>4</v>
      </c>
      <c r="D768">
        <v>1</v>
      </c>
      <c r="E768">
        <v>1</v>
      </c>
      <c r="F768" s="51">
        <v>1</v>
      </c>
      <c r="G768" t="str">
        <f t="shared" si="22"/>
        <v>Will Barton</v>
      </c>
      <c r="H768" t="str">
        <f t="shared" si="23"/>
        <v>Will Barton</v>
      </c>
    </row>
    <row r="769" spans="1:8" x14ac:dyDescent="0.2">
      <c r="A769" s="48"/>
      <c r="B769">
        <v>11</v>
      </c>
      <c r="C769">
        <v>1</v>
      </c>
      <c r="D769">
        <v>3</v>
      </c>
      <c r="E769">
        <v>1</v>
      </c>
      <c r="F769" s="51">
        <v>1</v>
      </c>
      <c r="G769" t="str">
        <f t="shared" si="22"/>
        <v>Will Barton</v>
      </c>
      <c r="H769" t="str">
        <f t="shared" si="23"/>
        <v>Will Barton</v>
      </c>
    </row>
    <row r="770" spans="1:8" x14ac:dyDescent="0.2">
      <c r="A770" s="48"/>
      <c r="B770">
        <v>3</v>
      </c>
      <c r="C770">
        <v>3</v>
      </c>
      <c r="D770">
        <v>3</v>
      </c>
      <c r="E770">
        <v>1</v>
      </c>
      <c r="F770" s="51">
        <v>1</v>
      </c>
      <c r="G770" t="str">
        <f t="shared" ref="G770:G833" si="24">IF(B770="","",IF(A770="",G769,SUBSTITUTE(A770," 2022-23 Game Log","")))</f>
        <v>Will Barton</v>
      </c>
      <c r="H770" t="str">
        <f t="shared" ref="H770:H833" si="25">IF(G770="Luka Dončić","Luka Doncic",IF(G770="Wendell Carter Jr.","Wendell Carter",IF(G770="Vlatko Čančar","Vlatko Cancar",IF(G770="Troy Brown Jr.","Troy Brown",IF(G770="Bojan Bogdanović","Bojan Bogdanovic",IF(G770="Nic Claxton","Nicolas Claxton",IF(G770="Kristaps Porziņģis","Kristaps Porzingis",IF(G770="Kelly Oubre Jr.","Kelly Oubre Jr",IF(G770="P.J. Washington","P.J Washington",IF(G770="P.J. Tucker","P.J Tucker",IF(G770="Jabari Smith Jr.","Jabari Smith",IF(G770="Alperen Şengün","Alperen Sengun",IF(G770="Nikola Vučević","Nikola Vucevic",IF(G770="Jusuf Nurkić","Jusuf Nurkic",IF(G770="Nikola Jokić","Nikola Jokic",G770)))))))))))))))</f>
        <v>Will Barton</v>
      </c>
    </row>
    <row r="771" spans="1:8" x14ac:dyDescent="0.2">
      <c r="A771" s="48"/>
      <c r="B771">
        <v>12</v>
      </c>
      <c r="C771">
        <v>4</v>
      </c>
      <c r="D771">
        <v>5</v>
      </c>
      <c r="E771">
        <v>1</v>
      </c>
      <c r="F771" s="51">
        <v>1</v>
      </c>
      <c r="G771" t="str">
        <f t="shared" si="24"/>
        <v>Will Barton</v>
      </c>
      <c r="H771" t="str">
        <f t="shared" si="25"/>
        <v>Will Barton</v>
      </c>
    </row>
    <row r="772" spans="1:8" x14ac:dyDescent="0.2">
      <c r="A772" s="48"/>
      <c r="B772">
        <v>6</v>
      </c>
      <c r="C772">
        <v>6</v>
      </c>
      <c r="D772">
        <v>1</v>
      </c>
      <c r="E772">
        <v>0</v>
      </c>
      <c r="F772" s="51">
        <v>1</v>
      </c>
      <c r="G772" t="str">
        <f t="shared" si="24"/>
        <v>Will Barton</v>
      </c>
      <c r="H772" t="str">
        <f t="shared" si="25"/>
        <v>Will Barton</v>
      </c>
    </row>
    <row r="773" spans="1:8" x14ac:dyDescent="0.2">
      <c r="A773" s="48"/>
      <c r="B773">
        <v>14</v>
      </c>
      <c r="C773">
        <v>7</v>
      </c>
      <c r="D773">
        <v>4</v>
      </c>
      <c r="E773">
        <v>3</v>
      </c>
      <c r="F773" s="51">
        <v>1</v>
      </c>
      <c r="G773" t="str">
        <f t="shared" si="24"/>
        <v>Will Barton</v>
      </c>
      <c r="H773" t="str">
        <f t="shared" si="25"/>
        <v>Will Barton</v>
      </c>
    </row>
    <row r="774" spans="1:8" x14ac:dyDescent="0.2">
      <c r="A774" s="48"/>
      <c r="B774">
        <v>9</v>
      </c>
      <c r="C774">
        <v>2</v>
      </c>
      <c r="D774">
        <v>1</v>
      </c>
      <c r="E774">
        <v>1</v>
      </c>
      <c r="F774" s="51">
        <v>1</v>
      </c>
      <c r="G774" t="str">
        <f t="shared" si="24"/>
        <v>Will Barton</v>
      </c>
      <c r="H774" t="str">
        <f t="shared" si="25"/>
        <v>Will Barton</v>
      </c>
    </row>
    <row r="775" spans="1:8" x14ac:dyDescent="0.2">
      <c r="A775" s="48"/>
      <c r="B775">
        <v>7</v>
      </c>
      <c r="C775">
        <v>5</v>
      </c>
      <c r="D775">
        <v>3</v>
      </c>
      <c r="E775">
        <v>1</v>
      </c>
      <c r="F775" s="51">
        <v>1</v>
      </c>
      <c r="G775" t="str">
        <f t="shared" si="24"/>
        <v>Will Barton</v>
      </c>
      <c r="H775" t="str">
        <f t="shared" si="25"/>
        <v>Will Barton</v>
      </c>
    </row>
    <row r="776" spans="1:8" x14ac:dyDescent="0.2">
      <c r="A776" s="48"/>
      <c r="B776">
        <v>5</v>
      </c>
      <c r="C776">
        <v>1</v>
      </c>
      <c r="D776">
        <v>2</v>
      </c>
      <c r="E776">
        <v>1</v>
      </c>
      <c r="F776" s="51">
        <v>1</v>
      </c>
      <c r="G776" t="str">
        <f t="shared" si="24"/>
        <v>Will Barton</v>
      </c>
      <c r="H776" t="str">
        <f t="shared" si="25"/>
        <v>Will Barton</v>
      </c>
    </row>
    <row r="777" spans="1:8" x14ac:dyDescent="0.2">
      <c r="A777" s="48"/>
      <c r="B777">
        <v>0</v>
      </c>
      <c r="C777">
        <v>1</v>
      </c>
      <c r="D777">
        <v>0</v>
      </c>
      <c r="E777">
        <v>0</v>
      </c>
      <c r="F777" s="51">
        <v>1</v>
      </c>
      <c r="G777" t="str">
        <f t="shared" si="24"/>
        <v>Will Barton</v>
      </c>
      <c r="H777" t="str">
        <f t="shared" si="25"/>
        <v>Will Barton</v>
      </c>
    </row>
    <row r="778" spans="1:8" x14ac:dyDescent="0.2">
      <c r="A778" s="48"/>
      <c r="B778">
        <v>3</v>
      </c>
      <c r="C778">
        <v>1</v>
      </c>
      <c r="D778">
        <v>2</v>
      </c>
      <c r="E778">
        <v>1</v>
      </c>
      <c r="F778" s="51">
        <v>1</v>
      </c>
      <c r="G778" t="str">
        <f t="shared" si="24"/>
        <v>Will Barton</v>
      </c>
      <c r="H778" t="str">
        <f t="shared" si="25"/>
        <v>Will Barton</v>
      </c>
    </row>
    <row r="779" spans="1:8" x14ac:dyDescent="0.2">
      <c r="A779" s="48"/>
      <c r="B779">
        <v>13</v>
      </c>
      <c r="C779">
        <v>7</v>
      </c>
      <c r="D779">
        <v>7</v>
      </c>
      <c r="E779">
        <v>2</v>
      </c>
      <c r="F779" s="51">
        <v>1</v>
      </c>
      <c r="G779" t="str">
        <f t="shared" si="24"/>
        <v>Will Barton</v>
      </c>
      <c r="H779" t="str">
        <f t="shared" si="25"/>
        <v>Will Barton</v>
      </c>
    </row>
    <row r="780" spans="1:8" x14ac:dyDescent="0.2">
      <c r="A780" s="48"/>
      <c r="B780">
        <v>5</v>
      </c>
      <c r="C780">
        <v>3</v>
      </c>
      <c r="D780">
        <v>4</v>
      </c>
      <c r="E780">
        <v>1</v>
      </c>
      <c r="F780" s="51">
        <v>1</v>
      </c>
      <c r="G780" t="str">
        <f t="shared" si="24"/>
        <v>Will Barton</v>
      </c>
      <c r="H780" t="str">
        <f t="shared" si="25"/>
        <v>Will Barton</v>
      </c>
    </row>
    <row r="781" spans="1:8" x14ac:dyDescent="0.2">
      <c r="A781" s="48"/>
      <c r="B781">
        <v>6</v>
      </c>
      <c r="C781">
        <v>4</v>
      </c>
      <c r="D781">
        <v>2</v>
      </c>
      <c r="E781">
        <v>0</v>
      </c>
      <c r="F781" s="51">
        <v>1</v>
      </c>
      <c r="G781" t="str">
        <f t="shared" si="24"/>
        <v>Will Barton</v>
      </c>
      <c r="H781" t="str">
        <f t="shared" si="25"/>
        <v>Will Barton</v>
      </c>
    </row>
    <row r="782" spans="1:8" x14ac:dyDescent="0.2">
      <c r="A782" s="48"/>
      <c r="B782">
        <v>9</v>
      </c>
      <c r="C782">
        <v>3</v>
      </c>
      <c r="D782">
        <v>2</v>
      </c>
      <c r="E782">
        <v>1</v>
      </c>
      <c r="F782" s="51">
        <v>1</v>
      </c>
      <c r="G782" t="str">
        <f t="shared" si="24"/>
        <v>Will Barton</v>
      </c>
      <c r="H782" t="str">
        <f t="shared" si="25"/>
        <v>Will Barton</v>
      </c>
    </row>
    <row r="783" spans="1:8" x14ac:dyDescent="0.2">
      <c r="A783" s="48"/>
      <c r="B783">
        <v>2</v>
      </c>
      <c r="C783">
        <v>0</v>
      </c>
      <c r="D783">
        <v>1</v>
      </c>
      <c r="E783">
        <v>0</v>
      </c>
      <c r="F783" s="51">
        <v>1</v>
      </c>
      <c r="G783" t="str">
        <f t="shared" si="24"/>
        <v>Will Barton</v>
      </c>
      <c r="H783" t="str">
        <f t="shared" si="25"/>
        <v>Will Barton</v>
      </c>
    </row>
    <row r="784" spans="1:8" x14ac:dyDescent="0.2">
      <c r="A784" s="48"/>
      <c r="B784">
        <v>7</v>
      </c>
      <c r="C784">
        <v>4</v>
      </c>
      <c r="D784">
        <v>1</v>
      </c>
      <c r="E784">
        <v>1</v>
      </c>
      <c r="F784" s="51">
        <v>1</v>
      </c>
      <c r="G784" t="str">
        <f t="shared" si="24"/>
        <v>Will Barton</v>
      </c>
      <c r="H784" t="str">
        <f t="shared" si="25"/>
        <v>Will Barton</v>
      </c>
    </row>
    <row r="785" spans="1:8" x14ac:dyDescent="0.2">
      <c r="A785" s="48"/>
      <c r="B785">
        <v>0</v>
      </c>
      <c r="C785">
        <v>1</v>
      </c>
      <c r="D785">
        <v>5</v>
      </c>
      <c r="E785">
        <v>0</v>
      </c>
      <c r="F785" s="51">
        <v>1</v>
      </c>
      <c r="G785" t="str">
        <f t="shared" si="24"/>
        <v>Will Barton</v>
      </c>
      <c r="H785" t="str">
        <f t="shared" si="25"/>
        <v>Will Barton</v>
      </c>
    </row>
    <row r="786" spans="1:8" x14ac:dyDescent="0.2">
      <c r="A786" s="48"/>
      <c r="B786">
        <v>6</v>
      </c>
      <c r="C786">
        <v>3</v>
      </c>
      <c r="D786">
        <v>1</v>
      </c>
      <c r="E786">
        <v>2</v>
      </c>
      <c r="F786" s="51">
        <v>1</v>
      </c>
      <c r="G786" t="str">
        <f t="shared" si="24"/>
        <v>Will Barton</v>
      </c>
      <c r="H786" t="str">
        <f t="shared" si="25"/>
        <v>Will Barton</v>
      </c>
    </row>
    <row r="787" spans="1:8" x14ac:dyDescent="0.2">
      <c r="A787" s="48"/>
      <c r="B787">
        <v>22</v>
      </c>
      <c r="C787">
        <v>7</v>
      </c>
      <c r="D787">
        <v>7</v>
      </c>
      <c r="E787">
        <v>4</v>
      </c>
      <c r="F787" s="51">
        <v>1</v>
      </c>
      <c r="G787" t="str">
        <f t="shared" si="24"/>
        <v>Will Barton</v>
      </c>
      <c r="H787" t="str">
        <f t="shared" si="25"/>
        <v>Will Barton</v>
      </c>
    </row>
    <row r="788" spans="1:8" x14ac:dyDescent="0.2">
      <c r="A788" s="48"/>
      <c r="B788">
        <v>22</v>
      </c>
      <c r="C788">
        <v>3</v>
      </c>
      <c r="D788">
        <v>9</v>
      </c>
      <c r="E788">
        <v>4</v>
      </c>
      <c r="F788" s="51">
        <v>1</v>
      </c>
      <c r="G788" t="str">
        <f t="shared" si="24"/>
        <v>Will Barton</v>
      </c>
      <c r="H788" t="str">
        <f t="shared" si="25"/>
        <v>Will Barton</v>
      </c>
    </row>
    <row r="789" spans="1:8" x14ac:dyDescent="0.2">
      <c r="A789" s="48"/>
      <c r="B789">
        <v>14</v>
      </c>
      <c r="C789">
        <v>3</v>
      </c>
      <c r="D789">
        <v>2</v>
      </c>
      <c r="E789">
        <v>4</v>
      </c>
      <c r="F789" s="51">
        <v>1</v>
      </c>
      <c r="G789" t="str">
        <f t="shared" si="24"/>
        <v>Will Barton</v>
      </c>
      <c r="H789" t="str">
        <f t="shared" si="25"/>
        <v>Will Barton</v>
      </c>
    </row>
    <row r="790" spans="1:8" x14ac:dyDescent="0.2">
      <c r="A790" s="48"/>
      <c r="B790">
        <v>5</v>
      </c>
      <c r="C790">
        <v>1</v>
      </c>
      <c r="D790">
        <v>2</v>
      </c>
      <c r="E790">
        <v>1</v>
      </c>
      <c r="F790" s="51">
        <v>1</v>
      </c>
      <c r="G790" t="str">
        <f t="shared" si="24"/>
        <v>Will Barton</v>
      </c>
      <c r="H790" t="str">
        <f t="shared" si="25"/>
        <v>Will Barton</v>
      </c>
    </row>
    <row r="791" spans="1:8" x14ac:dyDescent="0.2">
      <c r="A791" s="48"/>
      <c r="B791">
        <v>6</v>
      </c>
      <c r="C791">
        <v>1</v>
      </c>
      <c r="D791">
        <v>1</v>
      </c>
      <c r="E791">
        <v>2</v>
      </c>
      <c r="F791" s="51">
        <v>1</v>
      </c>
      <c r="G791" t="str">
        <f t="shared" si="24"/>
        <v>Will Barton</v>
      </c>
      <c r="H791" t="str">
        <f t="shared" si="25"/>
        <v>Will Barton</v>
      </c>
    </row>
    <row r="792" spans="1:8" x14ac:dyDescent="0.2">
      <c r="A792" s="48"/>
      <c r="B792">
        <v>4</v>
      </c>
      <c r="C792">
        <v>2</v>
      </c>
      <c r="D792">
        <v>2</v>
      </c>
      <c r="E792">
        <v>1</v>
      </c>
      <c r="F792" s="51">
        <v>1</v>
      </c>
      <c r="G792" t="str">
        <f t="shared" si="24"/>
        <v>Will Barton</v>
      </c>
      <c r="H792" t="str">
        <f t="shared" si="25"/>
        <v>Will Barton</v>
      </c>
    </row>
    <row r="793" spans="1:8" x14ac:dyDescent="0.2">
      <c r="A793" s="48"/>
      <c r="B793">
        <v>0</v>
      </c>
      <c r="C793">
        <v>0</v>
      </c>
      <c r="D793">
        <v>0</v>
      </c>
      <c r="E793">
        <v>0</v>
      </c>
      <c r="F793" s="51">
        <v>1</v>
      </c>
      <c r="G793" t="str">
        <f t="shared" si="24"/>
        <v>Will Barton</v>
      </c>
      <c r="H793" t="str">
        <f t="shared" si="25"/>
        <v>Will Barton</v>
      </c>
    </row>
    <row r="794" spans="1:8" x14ac:dyDescent="0.2">
      <c r="A794" s="48"/>
      <c r="B794">
        <v>0</v>
      </c>
      <c r="C794">
        <v>0</v>
      </c>
      <c r="D794">
        <v>1</v>
      </c>
      <c r="E794">
        <v>0</v>
      </c>
      <c r="F794" s="51">
        <v>1</v>
      </c>
      <c r="G794" t="str">
        <f t="shared" si="24"/>
        <v>Will Barton</v>
      </c>
      <c r="H794" t="str">
        <f t="shared" si="25"/>
        <v>Will Barton</v>
      </c>
    </row>
    <row r="795" spans="1:8" x14ac:dyDescent="0.2">
      <c r="A795" s="48"/>
      <c r="B795">
        <v>0</v>
      </c>
      <c r="C795">
        <v>0</v>
      </c>
      <c r="D795">
        <v>0</v>
      </c>
      <c r="E795">
        <v>0</v>
      </c>
      <c r="F795" s="51">
        <v>1</v>
      </c>
      <c r="G795" t="str">
        <f t="shared" si="24"/>
        <v>Will Barton</v>
      </c>
      <c r="H795" t="str">
        <f t="shared" si="25"/>
        <v>Will Barton</v>
      </c>
    </row>
    <row r="796" spans="1:8" x14ac:dyDescent="0.2">
      <c r="A796" s="48" t="s">
        <v>1177</v>
      </c>
      <c r="B796">
        <v>9</v>
      </c>
      <c r="C796">
        <v>4</v>
      </c>
      <c r="D796">
        <v>0</v>
      </c>
      <c r="E796">
        <v>1</v>
      </c>
      <c r="F796" s="51">
        <v>1</v>
      </c>
      <c r="G796" t="str">
        <f t="shared" si="24"/>
        <v>Charles Bassey</v>
      </c>
      <c r="H796" t="str">
        <f t="shared" si="25"/>
        <v>Charles Bassey</v>
      </c>
    </row>
    <row r="797" spans="1:8" x14ac:dyDescent="0.2">
      <c r="A797" s="48"/>
      <c r="B797">
        <v>3</v>
      </c>
      <c r="C797">
        <v>8</v>
      </c>
      <c r="D797">
        <v>1</v>
      </c>
      <c r="E797">
        <v>0</v>
      </c>
      <c r="F797" s="51">
        <v>1</v>
      </c>
      <c r="G797" t="str">
        <f t="shared" si="24"/>
        <v>Charles Bassey</v>
      </c>
      <c r="H797" t="str">
        <f t="shared" si="25"/>
        <v>Charles Bassey</v>
      </c>
    </row>
    <row r="798" spans="1:8" x14ac:dyDescent="0.2">
      <c r="A798" s="48"/>
      <c r="B798">
        <v>10</v>
      </c>
      <c r="C798">
        <v>6</v>
      </c>
      <c r="D798">
        <v>2</v>
      </c>
      <c r="E798">
        <v>0</v>
      </c>
      <c r="F798" s="51">
        <v>1</v>
      </c>
      <c r="G798" t="str">
        <f t="shared" si="24"/>
        <v>Charles Bassey</v>
      </c>
      <c r="H798" t="str">
        <f t="shared" si="25"/>
        <v>Charles Bassey</v>
      </c>
    </row>
    <row r="799" spans="1:8" x14ac:dyDescent="0.2">
      <c r="A799" s="48"/>
      <c r="B799">
        <v>5</v>
      </c>
      <c r="C799">
        <v>14</v>
      </c>
      <c r="D799">
        <v>4</v>
      </c>
      <c r="E799">
        <v>1</v>
      </c>
      <c r="F799" s="51">
        <v>1</v>
      </c>
      <c r="G799" t="str">
        <f t="shared" si="24"/>
        <v>Charles Bassey</v>
      </c>
      <c r="H799" t="str">
        <f t="shared" si="25"/>
        <v>Charles Bassey</v>
      </c>
    </row>
    <row r="800" spans="1:8" x14ac:dyDescent="0.2">
      <c r="A800" s="48"/>
      <c r="B800">
        <v>6</v>
      </c>
      <c r="C800">
        <v>7</v>
      </c>
      <c r="D800">
        <v>3</v>
      </c>
      <c r="E800">
        <v>0</v>
      </c>
      <c r="F800" s="51">
        <v>1</v>
      </c>
      <c r="G800" t="str">
        <f t="shared" si="24"/>
        <v>Charles Bassey</v>
      </c>
      <c r="H800" t="str">
        <f t="shared" si="25"/>
        <v>Charles Bassey</v>
      </c>
    </row>
    <row r="801" spans="1:8" x14ac:dyDescent="0.2">
      <c r="A801" s="48"/>
      <c r="B801">
        <v>6</v>
      </c>
      <c r="C801">
        <v>5</v>
      </c>
      <c r="D801">
        <v>1</v>
      </c>
      <c r="E801">
        <v>0</v>
      </c>
      <c r="F801" s="51">
        <v>1</v>
      </c>
      <c r="G801" t="str">
        <f t="shared" si="24"/>
        <v>Charles Bassey</v>
      </c>
      <c r="H801" t="str">
        <f t="shared" si="25"/>
        <v>Charles Bassey</v>
      </c>
    </row>
    <row r="802" spans="1:8" x14ac:dyDescent="0.2">
      <c r="A802" s="48"/>
      <c r="B802">
        <v>4</v>
      </c>
      <c r="C802">
        <v>2</v>
      </c>
      <c r="D802">
        <v>2</v>
      </c>
      <c r="E802">
        <v>0</v>
      </c>
      <c r="F802" s="51">
        <v>1</v>
      </c>
      <c r="G802" t="str">
        <f t="shared" si="24"/>
        <v>Charles Bassey</v>
      </c>
      <c r="H802" t="str">
        <f t="shared" si="25"/>
        <v>Charles Bassey</v>
      </c>
    </row>
    <row r="803" spans="1:8" x14ac:dyDescent="0.2">
      <c r="A803" s="48"/>
      <c r="B803">
        <v>6</v>
      </c>
      <c r="C803">
        <v>9</v>
      </c>
      <c r="D803">
        <v>0</v>
      </c>
      <c r="E803">
        <v>0</v>
      </c>
      <c r="F803" s="51">
        <v>1</v>
      </c>
      <c r="G803" t="str">
        <f t="shared" si="24"/>
        <v>Charles Bassey</v>
      </c>
      <c r="H803" t="str">
        <f t="shared" si="25"/>
        <v>Charles Bassey</v>
      </c>
    </row>
    <row r="804" spans="1:8" x14ac:dyDescent="0.2">
      <c r="A804" s="48"/>
      <c r="B804">
        <v>8</v>
      </c>
      <c r="C804">
        <v>8</v>
      </c>
      <c r="D804">
        <v>5</v>
      </c>
      <c r="E804">
        <v>0</v>
      </c>
      <c r="F804" s="51">
        <v>1</v>
      </c>
      <c r="G804" t="str">
        <f t="shared" si="24"/>
        <v>Charles Bassey</v>
      </c>
      <c r="H804" t="str">
        <f t="shared" si="25"/>
        <v>Charles Bassey</v>
      </c>
    </row>
    <row r="805" spans="1:8" x14ac:dyDescent="0.2">
      <c r="A805" s="48"/>
      <c r="B805">
        <v>3</v>
      </c>
      <c r="C805">
        <v>3</v>
      </c>
      <c r="D805">
        <v>1</v>
      </c>
      <c r="E805">
        <v>0</v>
      </c>
      <c r="F805" s="51">
        <v>1</v>
      </c>
      <c r="G805" t="str">
        <f t="shared" si="24"/>
        <v>Charles Bassey</v>
      </c>
      <c r="H805" t="str">
        <f t="shared" si="25"/>
        <v>Charles Bassey</v>
      </c>
    </row>
    <row r="806" spans="1:8" x14ac:dyDescent="0.2">
      <c r="A806" s="48"/>
      <c r="B806">
        <v>2</v>
      </c>
      <c r="C806">
        <v>1</v>
      </c>
      <c r="D806">
        <v>0</v>
      </c>
      <c r="E806">
        <v>0</v>
      </c>
      <c r="F806" s="51">
        <v>1</v>
      </c>
      <c r="G806" t="str">
        <f t="shared" si="24"/>
        <v>Charles Bassey</v>
      </c>
      <c r="H806" t="str">
        <f t="shared" si="25"/>
        <v>Charles Bassey</v>
      </c>
    </row>
    <row r="807" spans="1:8" x14ac:dyDescent="0.2">
      <c r="A807" s="48"/>
      <c r="B807">
        <v>0</v>
      </c>
      <c r="C807">
        <v>1</v>
      </c>
      <c r="D807">
        <v>0</v>
      </c>
      <c r="E807">
        <v>0</v>
      </c>
      <c r="F807" s="51">
        <v>1</v>
      </c>
      <c r="G807" t="str">
        <f t="shared" si="24"/>
        <v>Charles Bassey</v>
      </c>
      <c r="H807" t="str">
        <f t="shared" si="25"/>
        <v>Charles Bassey</v>
      </c>
    </row>
    <row r="808" spans="1:8" x14ac:dyDescent="0.2">
      <c r="A808" s="48"/>
      <c r="B808">
        <v>11</v>
      </c>
      <c r="C808">
        <v>9</v>
      </c>
      <c r="D808">
        <v>0</v>
      </c>
      <c r="E808">
        <v>0</v>
      </c>
      <c r="F808" s="51">
        <v>1</v>
      </c>
      <c r="G808" t="str">
        <f t="shared" si="24"/>
        <v>Charles Bassey</v>
      </c>
      <c r="H808" t="str">
        <f t="shared" si="25"/>
        <v>Charles Bassey</v>
      </c>
    </row>
    <row r="809" spans="1:8" x14ac:dyDescent="0.2">
      <c r="A809" s="48"/>
      <c r="B809">
        <v>5</v>
      </c>
      <c r="C809">
        <v>7</v>
      </c>
      <c r="D809">
        <v>1</v>
      </c>
      <c r="E809">
        <v>0</v>
      </c>
      <c r="F809" s="51">
        <v>1</v>
      </c>
      <c r="G809" t="str">
        <f t="shared" si="24"/>
        <v>Charles Bassey</v>
      </c>
      <c r="H809" t="str">
        <f t="shared" si="25"/>
        <v>Charles Bassey</v>
      </c>
    </row>
    <row r="810" spans="1:8" x14ac:dyDescent="0.2">
      <c r="A810" s="48"/>
      <c r="B810">
        <v>10</v>
      </c>
      <c r="C810">
        <v>5</v>
      </c>
      <c r="D810">
        <v>3</v>
      </c>
      <c r="E810">
        <v>0</v>
      </c>
      <c r="F810" s="51">
        <v>1</v>
      </c>
      <c r="G810" t="str">
        <f t="shared" si="24"/>
        <v>Charles Bassey</v>
      </c>
      <c r="H810" t="str">
        <f t="shared" si="25"/>
        <v>Charles Bassey</v>
      </c>
    </row>
    <row r="811" spans="1:8" x14ac:dyDescent="0.2">
      <c r="A811" s="48"/>
      <c r="B811">
        <v>8</v>
      </c>
      <c r="C811">
        <v>4</v>
      </c>
      <c r="D811">
        <v>2</v>
      </c>
      <c r="E811">
        <v>0</v>
      </c>
      <c r="F811" s="51">
        <v>1</v>
      </c>
      <c r="G811" t="str">
        <f t="shared" si="24"/>
        <v>Charles Bassey</v>
      </c>
      <c r="H811" t="str">
        <f t="shared" si="25"/>
        <v>Charles Bassey</v>
      </c>
    </row>
    <row r="812" spans="1:8" x14ac:dyDescent="0.2">
      <c r="A812" s="48"/>
      <c r="B812">
        <v>6</v>
      </c>
      <c r="C812">
        <v>11</v>
      </c>
      <c r="D812">
        <v>1</v>
      </c>
      <c r="E812">
        <v>0</v>
      </c>
      <c r="F812" s="51">
        <v>1</v>
      </c>
      <c r="G812" t="str">
        <f t="shared" si="24"/>
        <v>Charles Bassey</v>
      </c>
      <c r="H812" t="str">
        <f t="shared" si="25"/>
        <v>Charles Bassey</v>
      </c>
    </row>
    <row r="813" spans="1:8" x14ac:dyDescent="0.2">
      <c r="A813" s="48"/>
      <c r="B813">
        <v>6</v>
      </c>
      <c r="C813">
        <v>5</v>
      </c>
      <c r="D813">
        <v>2</v>
      </c>
      <c r="E813">
        <v>0</v>
      </c>
      <c r="F813" s="51">
        <v>1</v>
      </c>
      <c r="G813" t="str">
        <f t="shared" si="24"/>
        <v>Charles Bassey</v>
      </c>
      <c r="H813" t="str">
        <f t="shared" si="25"/>
        <v>Charles Bassey</v>
      </c>
    </row>
    <row r="814" spans="1:8" x14ac:dyDescent="0.2">
      <c r="A814" s="48"/>
      <c r="B814">
        <v>0</v>
      </c>
      <c r="C814">
        <v>3</v>
      </c>
      <c r="D814">
        <v>0</v>
      </c>
      <c r="E814">
        <v>0</v>
      </c>
      <c r="F814" s="51">
        <v>1</v>
      </c>
      <c r="G814" t="str">
        <f t="shared" si="24"/>
        <v>Charles Bassey</v>
      </c>
      <c r="H814" t="str">
        <f t="shared" si="25"/>
        <v>Charles Bassey</v>
      </c>
    </row>
    <row r="815" spans="1:8" x14ac:dyDescent="0.2">
      <c r="A815" s="48"/>
      <c r="B815">
        <v>0</v>
      </c>
      <c r="C815">
        <v>0</v>
      </c>
      <c r="D815">
        <v>0</v>
      </c>
      <c r="E815">
        <v>0</v>
      </c>
      <c r="F815" s="51">
        <v>1</v>
      </c>
      <c r="G815" t="str">
        <f t="shared" si="24"/>
        <v>Charles Bassey</v>
      </c>
      <c r="H815" t="str">
        <f t="shared" si="25"/>
        <v>Charles Bassey</v>
      </c>
    </row>
    <row r="816" spans="1:8" x14ac:dyDescent="0.2">
      <c r="A816" s="48"/>
      <c r="B816">
        <v>0</v>
      </c>
      <c r="C816">
        <v>4</v>
      </c>
      <c r="D816">
        <v>0</v>
      </c>
      <c r="E816">
        <v>0</v>
      </c>
      <c r="F816" s="51">
        <v>1</v>
      </c>
      <c r="G816" t="str">
        <f t="shared" si="24"/>
        <v>Charles Bassey</v>
      </c>
      <c r="H816" t="str">
        <f t="shared" si="25"/>
        <v>Charles Bassey</v>
      </c>
    </row>
    <row r="817" spans="1:8" x14ac:dyDescent="0.2">
      <c r="A817" s="48"/>
      <c r="B817">
        <v>2</v>
      </c>
      <c r="C817">
        <v>2</v>
      </c>
      <c r="D817">
        <v>0</v>
      </c>
      <c r="E817">
        <v>0</v>
      </c>
      <c r="F817" s="51">
        <v>1</v>
      </c>
      <c r="G817" t="str">
        <f t="shared" si="24"/>
        <v>Charles Bassey</v>
      </c>
      <c r="H817" t="str">
        <f t="shared" si="25"/>
        <v>Charles Bassey</v>
      </c>
    </row>
    <row r="818" spans="1:8" x14ac:dyDescent="0.2">
      <c r="A818" s="48"/>
      <c r="B818">
        <v>2</v>
      </c>
      <c r="C818">
        <v>2</v>
      </c>
      <c r="D818">
        <v>0</v>
      </c>
      <c r="E818">
        <v>0</v>
      </c>
      <c r="F818" s="51">
        <v>1</v>
      </c>
      <c r="G818" t="str">
        <f t="shared" si="24"/>
        <v>Charles Bassey</v>
      </c>
      <c r="H818" t="str">
        <f t="shared" si="25"/>
        <v>Charles Bassey</v>
      </c>
    </row>
    <row r="819" spans="1:8" x14ac:dyDescent="0.2">
      <c r="A819" s="48" t="s">
        <v>1178</v>
      </c>
      <c r="B819">
        <v>2</v>
      </c>
      <c r="C819">
        <v>0</v>
      </c>
      <c r="D819">
        <v>0</v>
      </c>
      <c r="E819">
        <v>0</v>
      </c>
      <c r="F819" s="51">
        <v>1</v>
      </c>
      <c r="G819" t="str">
        <f t="shared" si="24"/>
        <v>Keita Bates-Diop</v>
      </c>
      <c r="H819" t="str">
        <f t="shared" si="25"/>
        <v>Keita Bates-Diop</v>
      </c>
    </row>
    <row r="820" spans="1:8" x14ac:dyDescent="0.2">
      <c r="A820" s="48"/>
      <c r="B820">
        <v>4</v>
      </c>
      <c r="C820">
        <v>1</v>
      </c>
      <c r="D820">
        <v>0</v>
      </c>
      <c r="E820">
        <v>0</v>
      </c>
      <c r="F820" s="51">
        <v>1</v>
      </c>
      <c r="G820" t="str">
        <f t="shared" si="24"/>
        <v>Keita Bates-Diop</v>
      </c>
      <c r="H820" t="str">
        <f t="shared" si="25"/>
        <v>Keita Bates-Diop</v>
      </c>
    </row>
    <row r="821" spans="1:8" x14ac:dyDescent="0.2">
      <c r="A821" s="48"/>
      <c r="B821">
        <v>3</v>
      </c>
      <c r="C821">
        <v>0</v>
      </c>
      <c r="D821">
        <v>0</v>
      </c>
      <c r="E821">
        <v>1</v>
      </c>
      <c r="F821" s="51">
        <v>1</v>
      </c>
      <c r="G821" t="str">
        <f t="shared" si="24"/>
        <v>Keita Bates-Diop</v>
      </c>
      <c r="H821" t="str">
        <f t="shared" si="25"/>
        <v>Keita Bates-Diop</v>
      </c>
    </row>
    <row r="822" spans="1:8" x14ac:dyDescent="0.2">
      <c r="A822" s="48"/>
      <c r="B822">
        <v>0</v>
      </c>
      <c r="C822">
        <v>0</v>
      </c>
      <c r="D822">
        <v>0</v>
      </c>
      <c r="E822">
        <v>0</v>
      </c>
      <c r="F822" s="51">
        <v>1</v>
      </c>
      <c r="G822" t="str">
        <f t="shared" si="24"/>
        <v>Keita Bates-Diop</v>
      </c>
      <c r="H822" t="str">
        <f t="shared" si="25"/>
        <v>Keita Bates-Diop</v>
      </c>
    </row>
    <row r="823" spans="1:8" x14ac:dyDescent="0.2">
      <c r="A823" s="48"/>
      <c r="B823">
        <v>15</v>
      </c>
      <c r="C823">
        <v>4</v>
      </c>
      <c r="D823">
        <v>1</v>
      </c>
      <c r="E823">
        <v>0</v>
      </c>
      <c r="F823" s="51">
        <v>1</v>
      </c>
      <c r="G823" t="str">
        <f t="shared" si="24"/>
        <v>Keita Bates-Diop</v>
      </c>
      <c r="H823" t="str">
        <f t="shared" si="25"/>
        <v>Keita Bates-Diop</v>
      </c>
    </row>
    <row r="824" spans="1:8" x14ac:dyDescent="0.2">
      <c r="A824" s="48"/>
      <c r="B824">
        <v>4</v>
      </c>
      <c r="C824">
        <v>0</v>
      </c>
      <c r="D824">
        <v>1</v>
      </c>
      <c r="E824">
        <v>0</v>
      </c>
      <c r="F824" s="51">
        <v>1</v>
      </c>
      <c r="G824" t="str">
        <f t="shared" si="24"/>
        <v>Keita Bates-Diop</v>
      </c>
      <c r="H824" t="str">
        <f t="shared" si="25"/>
        <v>Keita Bates-Diop</v>
      </c>
    </row>
    <row r="825" spans="1:8" x14ac:dyDescent="0.2">
      <c r="A825" s="48"/>
      <c r="B825">
        <v>18</v>
      </c>
      <c r="C825">
        <v>6</v>
      </c>
      <c r="D825">
        <v>1</v>
      </c>
      <c r="E825">
        <v>1</v>
      </c>
      <c r="F825" s="51">
        <v>1</v>
      </c>
      <c r="G825" t="str">
        <f t="shared" si="24"/>
        <v>Keita Bates-Diop</v>
      </c>
      <c r="H825" t="str">
        <f t="shared" si="25"/>
        <v>Keita Bates-Diop</v>
      </c>
    </row>
    <row r="826" spans="1:8" x14ac:dyDescent="0.2">
      <c r="A826" s="48"/>
      <c r="B826">
        <v>17</v>
      </c>
      <c r="C826">
        <v>4</v>
      </c>
      <c r="D826">
        <v>1</v>
      </c>
      <c r="E826">
        <v>2</v>
      </c>
      <c r="F826" s="51">
        <v>1</v>
      </c>
      <c r="G826" t="str">
        <f t="shared" si="24"/>
        <v>Keita Bates-Diop</v>
      </c>
      <c r="H826" t="str">
        <f t="shared" si="25"/>
        <v>Keita Bates-Diop</v>
      </c>
    </row>
    <row r="827" spans="1:8" x14ac:dyDescent="0.2">
      <c r="A827" s="48"/>
      <c r="B827">
        <v>7</v>
      </c>
      <c r="C827">
        <v>3</v>
      </c>
      <c r="D827">
        <v>0</v>
      </c>
      <c r="E827">
        <v>0</v>
      </c>
      <c r="F827" s="51">
        <v>1</v>
      </c>
      <c r="G827" t="str">
        <f t="shared" si="24"/>
        <v>Keita Bates-Diop</v>
      </c>
      <c r="H827" t="str">
        <f t="shared" si="25"/>
        <v>Keita Bates-Diop</v>
      </c>
    </row>
    <row r="828" spans="1:8" x14ac:dyDescent="0.2">
      <c r="A828" s="48"/>
      <c r="B828">
        <v>8</v>
      </c>
      <c r="C828">
        <v>3</v>
      </c>
      <c r="D828">
        <v>1</v>
      </c>
      <c r="E828">
        <v>0</v>
      </c>
      <c r="F828" s="51">
        <v>1</v>
      </c>
      <c r="G828" t="str">
        <f t="shared" si="24"/>
        <v>Keita Bates-Diop</v>
      </c>
      <c r="H828" t="str">
        <f t="shared" si="25"/>
        <v>Keita Bates-Diop</v>
      </c>
    </row>
    <row r="829" spans="1:8" x14ac:dyDescent="0.2">
      <c r="A829" s="48"/>
      <c r="B829">
        <v>2</v>
      </c>
      <c r="C829">
        <v>4</v>
      </c>
      <c r="D829">
        <v>0</v>
      </c>
      <c r="E829">
        <v>0</v>
      </c>
      <c r="F829" s="51">
        <v>1</v>
      </c>
      <c r="G829" t="str">
        <f t="shared" si="24"/>
        <v>Keita Bates-Diop</v>
      </c>
      <c r="H829" t="str">
        <f t="shared" si="25"/>
        <v>Keita Bates-Diop</v>
      </c>
    </row>
    <row r="830" spans="1:8" x14ac:dyDescent="0.2">
      <c r="A830" s="48"/>
      <c r="B830">
        <v>0</v>
      </c>
      <c r="C830">
        <v>1</v>
      </c>
      <c r="D830">
        <v>0</v>
      </c>
      <c r="E830">
        <v>0</v>
      </c>
      <c r="F830" s="51">
        <v>1</v>
      </c>
      <c r="G830" t="str">
        <f t="shared" si="24"/>
        <v>Keita Bates-Diop</v>
      </c>
      <c r="H830" t="str">
        <f t="shared" si="25"/>
        <v>Keita Bates-Diop</v>
      </c>
    </row>
    <row r="831" spans="1:8" x14ac:dyDescent="0.2">
      <c r="A831" s="48"/>
      <c r="B831">
        <v>12</v>
      </c>
      <c r="C831">
        <v>9</v>
      </c>
      <c r="D831">
        <v>2</v>
      </c>
      <c r="E831">
        <v>2</v>
      </c>
      <c r="F831" s="51">
        <v>1</v>
      </c>
      <c r="G831" t="str">
        <f t="shared" si="24"/>
        <v>Keita Bates-Diop</v>
      </c>
      <c r="H831" t="str">
        <f t="shared" si="25"/>
        <v>Keita Bates-Diop</v>
      </c>
    </row>
    <row r="832" spans="1:8" x14ac:dyDescent="0.2">
      <c r="A832" s="48"/>
      <c r="B832">
        <v>10</v>
      </c>
      <c r="C832">
        <v>4</v>
      </c>
      <c r="D832">
        <v>2</v>
      </c>
      <c r="E832">
        <v>0</v>
      </c>
      <c r="F832" s="51">
        <v>1</v>
      </c>
      <c r="G832" t="str">
        <f t="shared" si="24"/>
        <v>Keita Bates-Diop</v>
      </c>
      <c r="H832" t="str">
        <f t="shared" si="25"/>
        <v>Keita Bates-Diop</v>
      </c>
    </row>
    <row r="833" spans="1:8" x14ac:dyDescent="0.2">
      <c r="A833" s="48"/>
      <c r="B833">
        <v>16</v>
      </c>
      <c r="C833">
        <v>4</v>
      </c>
      <c r="D833">
        <v>2</v>
      </c>
      <c r="E833">
        <v>0</v>
      </c>
      <c r="F833" s="51">
        <v>1</v>
      </c>
      <c r="G833" t="str">
        <f t="shared" si="24"/>
        <v>Keita Bates-Diop</v>
      </c>
      <c r="H833" t="str">
        <f t="shared" si="25"/>
        <v>Keita Bates-Diop</v>
      </c>
    </row>
    <row r="834" spans="1:8" x14ac:dyDescent="0.2">
      <c r="A834" s="48"/>
      <c r="B834">
        <v>9</v>
      </c>
      <c r="C834">
        <v>5</v>
      </c>
      <c r="D834">
        <v>0</v>
      </c>
      <c r="E834">
        <v>1</v>
      </c>
      <c r="F834" s="51">
        <v>1</v>
      </c>
      <c r="G834" t="str">
        <f t="shared" ref="G834:G897" si="26">IF(B834="","",IF(A834="",G833,SUBSTITUTE(A834," 2022-23 Game Log","")))</f>
        <v>Keita Bates-Diop</v>
      </c>
      <c r="H834" t="str">
        <f t="shared" ref="H834:H897" si="27">IF(G834="Luka Dončić","Luka Doncic",IF(G834="Wendell Carter Jr.","Wendell Carter",IF(G834="Vlatko Čančar","Vlatko Cancar",IF(G834="Troy Brown Jr.","Troy Brown",IF(G834="Bojan Bogdanović","Bojan Bogdanovic",IF(G834="Nic Claxton","Nicolas Claxton",IF(G834="Kristaps Porziņģis","Kristaps Porzingis",IF(G834="Kelly Oubre Jr.","Kelly Oubre Jr",IF(G834="P.J. Washington","P.J Washington",IF(G834="P.J. Tucker","P.J Tucker",IF(G834="Jabari Smith Jr.","Jabari Smith",IF(G834="Alperen Şengün","Alperen Sengun",IF(G834="Nikola Vučević","Nikola Vucevic",IF(G834="Jusuf Nurkić","Jusuf Nurkic",IF(G834="Nikola Jokić","Nikola Jokic",G834)))))))))))))))</f>
        <v>Keita Bates-Diop</v>
      </c>
    </row>
    <row r="835" spans="1:8" x14ac:dyDescent="0.2">
      <c r="A835" s="48"/>
      <c r="B835">
        <v>4</v>
      </c>
      <c r="C835">
        <v>1</v>
      </c>
      <c r="D835">
        <v>0</v>
      </c>
      <c r="E835">
        <v>0</v>
      </c>
      <c r="F835" s="51">
        <v>1</v>
      </c>
      <c r="G835" t="str">
        <f t="shared" si="26"/>
        <v>Keita Bates-Diop</v>
      </c>
      <c r="H835" t="str">
        <f t="shared" si="27"/>
        <v>Keita Bates-Diop</v>
      </c>
    </row>
    <row r="836" spans="1:8" x14ac:dyDescent="0.2">
      <c r="A836" s="48"/>
      <c r="B836">
        <v>10</v>
      </c>
      <c r="C836">
        <v>5</v>
      </c>
      <c r="D836">
        <v>2</v>
      </c>
      <c r="E836">
        <v>0</v>
      </c>
      <c r="F836" s="51">
        <v>1</v>
      </c>
      <c r="G836" t="str">
        <f t="shared" si="26"/>
        <v>Keita Bates-Diop</v>
      </c>
      <c r="H836" t="str">
        <f t="shared" si="27"/>
        <v>Keita Bates-Diop</v>
      </c>
    </row>
    <row r="837" spans="1:8" x14ac:dyDescent="0.2">
      <c r="A837" s="48"/>
      <c r="B837">
        <v>0</v>
      </c>
      <c r="C837">
        <v>1</v>
      </c>
      <c r="D837">
        <v>1</v>
      </c>
      <c r="E837">
        <v>0</v>
      </c>
      <c r="F837" s="51">
        <v>1</v>
      </c>
      <c r="G837" t="str">
        <f t="shared" si="26"/>
        <v>Keita Bates-Diop</v>
      </c>
      <c r="H837" t="str">
        <f t="shared" si="27"/>
        <v>Keita Bates-Diop</v>
      </c>
    </row>
    <row r="838" spans="1:8" x14ac:dyDescent="0.2">
      <c r="A838" s="48"/>
      <c r="B838">
        <v>11</v>
      </c>
      <c r="C838">
        <v>3</v>
      </c>
      <c r="D838">
        <v>0</v>
      </c>
      <c r="E838">
        <v>0</v>
      </c>
      <c r="F838" s="51">
        <v>1</v>
      </c>
      <c r="G838" t="str">
        <f t="shared" si="26"/>
        <v>Keita Bates-Diop</v>
      </c>
      <c r="H838" t="str">
        <f t="shared" si="27"/>
        <v>Keita Bates-Diop</v>
      </c>
    </row>
    <row r="839" spans="1:8" x14ac:dyDescent="0.2">
      <c r="A839" s="48"/>
      <c r="B839">
        <v>10</v>
      </c>
      <c r="C839">
        <v>4</v>
      </c>
      <c r="D839">
        <v>2</v>
      </c>
      <c r="E839">
        <v>2</v>
      </c>
      <c r="F839" s="51">
        <v>1</v>
      </c>
      <c r="G839" t="str">
        <f t="shared" si="26"/>
        <v>Keita Bates-Diop</v>
      </c>
      <c r="H839" t="str">
        <f t="shared" si="27"/>
        <v>Keita Bates-Diop</v>
      </c>
    </row>
    <row r="840" spans="1:8" x14ac:dyDescent="0.2">
      <c r="A840" s="48"/>
      <c r="B840">
        <v>12</v>
      </c>
      <c r="C840">
        <v>3</v>
      </c>
      <c r="D840">
        <v>0</v>
      </c>
      <c r="E840">
        <v>2</v>
      </c>
      <c r="F840" s="51">
        <v>1</v>
      </c>
      <c r="G840" t="str">
        <f t="shared" si="26"/>
        <v>Keita Bates-Diop</v>
      </c>
      <c r="H840" t="str">
        <f t="shared" si="27"/>
        <v>Keita Bates-Diop</v>
      </c>
    </row>
    <row r="841" spans="1:8" x14ac:dyDescent="0.2">
      <c r="A841" s="48"/>
      <c r="B841">
        <v>13</v>
      </c>
      <c r="C841">
        <v>4</v>
      </c>
      <c r="D841">
        <v>0</v>
      </c>
      <c r="E841">
        <v>1</v>
      </c>
      <c r="F841" s="51">
        <v>1</v>
      </c>
      <c r="G841" t="str">
        <f t="shared" si="26"/>
        <v>Keita Bates-Diop</v>
      </c>
      <c r="H841" t="str">
        <f t="shared" si="27"/>
        <v>Keita Bates-Diop</v>
      </c>
    </row>
    <row r="842" spans="1:8" x14ac:dyDescent="0.2">
      <c r="A842" s="48"/>
      <c r="B842">
        <v>10</v>
      </c>
      <c r="C842">
        <v>4</v>
      </c>
      <c r="D842">
        <v>4</v>
      </c>
      <c r="E842">
        <v>0</v>
      </c>
      <c r="F842" s="51">
        <v>1</v>
      </c>
      <c r="G842" t="str">
        <f t="shared" si="26"/>
        <v>Keita Bates-Diop</v>
      </c>
      <c r="H842" t="str">
        <f t="shared" si="27"/>
        <v>Keita Bates-Diop</v>
      </c>
    </row>
    <row r="843" spans="1:8" x14ac:dyDescent="0.2">
      <c r="A843" s="48"/>
      <c r="B843">
        <v>9</v>
      </c>
      <c r="C843">
        <v>6</v>
      </c>
      <c r="D843">
        <v>2</v>
      </c>
      <c r="E843">
        <v>1</v>
      </c>
      <c r="F843" s="51">
        <v>1</v>
      </c>
      <c r="G843" t="str">
        <f t="shared" si="26"/>
        <v>Keita Bates-Diop</v>
      </c>
      <c r="H843" t="str">
        <f t="shared" si="27"/>
        <v>Keita Bates-Diop</v>
      </c>
    </row>
    <row r="844" spans="1:8" x14ac:dyDescent="0.2">
      <c r="A844" s="48"/>
      <c r="B844">
        <v>4</v>
      </c>
      <c r="C844">
        <v>1</v>
      </c>
      <c r="D844">
        <v>0</v>
      </c>
      <c r="E844">
        <v>0</v>
      </c>
      <c r="F844" s="51">
        <v>1</v>
      </c>
      <c r="G844" t="str">
        <f t="shared" si="26"/>
        <v>Keita Bates-Diop</v>
      </c>
      <c r="H844" t="str">
        <f t="shared" si="27"/>
        <v>Keita Bates-Diop</v>
      </c>
    </row>
    <row r="845" spans="1:8" x14ac:dyDescent="0.2">
      <c r="A845" s="48"/>
      <c r="B845">
        <v>1</v>
      </c>
      <c r="C845">
        <v>1</v>
      </c>
      <c r="D845">
        <v>0</v>
      </c>
      <c r="E845">
        <v>0</v>
      </c>
      <c r="F845" s="51">
        <v>1</v>
      </c>
      <c r="G845" t="str">
        <f t="shared" si="26"/>
        <v>Keita Bates-Diop</v>
      </c>
      <c r="H845" t="str">
        <f t="shared" si="27"/>
        <v>Keita Bates-Diop</v>
      </c>
    </row>
    <row r="846" spans="1:8" x14ac:dyDescent="0.2">
      <c r="A846" s="48"/>
      <c r="B846">
        <v>0</v>
      </c>
      <c r="C846">
        <v>0</v>
      </c>
      <c r="D846">
        <v>0</v>
      </c>
      <c r="E846">
        <v>0</v>
      </c>
      <c r="F846" s="51">
        <v>1</v>
      </c>
      <c r="G846" t="str">
        <f t="shared" si="26"/>
        <v>Keita Bates-Diop</v>
      </c>
      <c r="H846" t="str">
        <f t="shared" si="27"/>
        <v>Keita Bates-Diop</v>
      </c>
    </row>
    <row r="847" spans="1:8" x14ac:dyDescent="0.2">
      <c r="A847" s="48" t="s">
        <v>1179</v>
      </c>
      <c r="B847">
        <v>1</v>
      </c>
      <c r="C847">
        <v>5</v>
      </c>
      <c r="D847">
        <v>0</v>
      </c>
      <c r="E847">
        <v>0</v>
      </c>
      <c r="F847" s="51">
        <v>1</v>
      </c>
      <c r="G847" t="str">
        <f t="shared" si="26"/>
        <v>Nicolas Batum</v>
      </c>
      <c r="H847" t="str">
        <f t="shared" si="27"/>
        <v>Nicolas Batum</v>
      </c>
    </row>
    <row r="848" spans="1:8" x14ac:dyDescent="0.2">
      <c r="A848" s="48"/>
      <c r="B848">
        <v>7</v>
      </c>
      <c r="C848">
        <v>5</v>
      </c>
      <c r="D848">
        <v>3</v>
      </c>
      <c r="E848">
        <v>1</v>
      </c>
      <c r="F848" s="51">
        <v>1</v>
      </c>
      <c r="G848" t="str">
        <f t="shared" si="26"/>
        <v>Nicolas Batum</v>
      </c>
      <c r="H848" t="str">
        <f t="shared" si="27"/>
        <v>Nicolas Batum</v>
      </c>
    </row>
    <row r="849" spans="1:8" x14ac:dyDescent="0.2">
      <c r="A849" s="48"/>
      <c r="B849">
        <v>3</v>
      </c>
      <c r="C849">
        <v>3</v>
      </c>
      <c r="D849">
        <v>0</v>
      </c>
      <c r="E849">
        <v>1</v>
      </c>
      <c r="F849" s="51">
        <v>1</v>
      </c>
      <c r="G849" t="str">
        <f t="shared" si="26"/>
        <v>Nicolas Batum</v>
      </c>
      <c r="H849" t="str">
        <f t="shared" si="27"/>
        <v>Nicolas Batum</v>
      </c>
    </row>
    <row r="850" spans="1:8" x14ac:dyDescent="0.2">
      <c r="A850" s="48"/>
      <c r="B850">
        <v>8</v>
      </c>
      <c r="C850">
        <v>4</v>
      </c>
      <c r="D850">
        <v>1</v>
      </c>
      <c r="E850">
        <v>2</v>
      </c>
      <c r="F850" s="51">
        <v>1</v>
      </c>
      <c r="G850" t="str">
        <f t="shared" si="26"/>
        <v>Nicolas Batum</v>
      </c>
      <c r="H850" t="str">
        <f t="shared" si="27"/>
        <v>Nicolas Batum</v>
      </c>
    </row>
    <row r="851" spans="1:8" x14ac:dyDescent="0.2">
      <c r="A851" s="48"/>
      <c r="B851">
        <v>7</v>
      </c>
      <c r="C851">
        <v>2</v>
      </c>
      <c r="D851">
        <v>2</v>
      </c>
      <c r="E851">
        <v>1</v>
      </c>
      <c r="F851" s="51">
        <v>1</v>
      </c>
      <c r="G851" t="str">
        <f t="shared" si="26"/>
        <v>Nicolas Batum</v>
      </c>
      <c r="H851" t="str">
        <f t="shared" si="27"/>
        <v>Nicolas Batum</v>
      </c>
    </row>
    <row r="852" spans="1:8" x14ac:dyDescent="0.2">
      <c r="A852" s="48"/>
      <c r="B852">
        <v>3</v>
      </c>
      <c r="C852">
        <v>2</v>
      </c>
      <c r="D852">
        <v>0</v>
      </c>
      <c r="E852">
        <v>0</v>
      </c>
      <c r="F852" s="51">
        <v>1</v>
      </c>
      <c r="G852" t="str">
        <f t="shared" si="26"/>
        <v>Nicolas Batum</v>
      </c>
      <c r="H852" t="str">
        <f t="shared" si="27"/>
        <v>Nicolas Batum</v>
      </c>
    </row>
    <row r="853" spans="1:8" x14ac:dyDescent="0.2">
      <c r="A853" s="48"/>
      <c r="B853">
        <v>2</v>
      </c>
      <c r="C853">
        <v>3</v>
      </c>
      <c r="D853">
        <v>3</v>
      </c>
      <c r="E853">
        <v>0</v>
      </c>
      <c r="F853" s="51">
        <v>1</v>
      </c>
      <c r="G853" t="str">
        <f t="shared" si="26"/>
        <v>Nicolas Batum</v>
      </c>
      <c r="H853" t="str">
        <f t="shared" si="27"/>
        <v>Nicolas Batum</v>
      </c>
    </row>
    <row r="854" spans="1:8" x14ac:dyDescent="0.2">
      <c r="A854" s="48"/>
      <c r="B854">
        <v>4</v>
      </c>
      <c r="C854">
        <v>3</v>
      </c>
      <c r="D854">
        <v>2</v>
      </c>
      <c r="E854">
        <v>1</v>
      </c>
      <c r="F854" s="51">
        <v>1</v>
      </c>
      <c r="G854" t="str">
        <f t="shared" si="26"/>
        <v>Nicolas Batum</v>
      </c>
      <c r="H854" t="str">
        <f t="shared" si="27"/>
        <v>Nicolas Batum</v>
      </c>
    </row>
    <row r="855" spans="1:8" x14ac:dyDescent="0.2">
      <c r="A855" s="48"/>
      <c r="B855">
        <v>3</v>
      </c>
      <c r="C855">
        <v>4</v>
      </c>
      <c r="D855">
        <v>2</v>
      </c>
      <c r="E855">
        <v>1</v>
      </c>
      <c r="F855" s="51">
        <v>1</v>
      </c>
      <c r="G855" t="str">
        <f t="shared" si="26"/>
        <v>Nicolas Batum</v>
      </c>
      <c r="H855" t="str">
        <f t="shared" si="27"/>
        <v>Nicolas Batum</v>
      </c>
    </row>
    <row r="856" spans="1:8" x14ac:dyDescent="0.2">
      <c r="A856" s="48"/>
      <c r="B856">
        <v>3</v>
      </c>
      <c r="C856">
        <v>3</v>
      </c>
      <c r="D856">
        <v>2</v>
      </c>
      <c r="E856">
        <v>1</v>
      </c>
      <c r="F856" s="51">
        <v>1</v>
      </c>
      <c r="G856" t="str">
        <f t="shared" si="26"/>
        <v>Nicolas Batum</v>
      </c>
      <c r="H856" t="str">
        <f t="shared" si="27"/>
        <v>Nicolas Batum</v>
      </c>
    </row>
    <row r="857" spans="1:8" x14ac:dyDescent="0.2">
      <c r="A857" s="48"/>
      <c r="B857">
        <v>3</v>
      </c>
      <c r="C857">
        <v>4</v>
      </c>
      <c r="D857">
        <v>3</v>
      </c>
      <c r="E857">
        <v>1</v>
      </c>
      <c r="F857" s="51">
        <v>1</v>
      </c>
      <c r="G857" t="str">
        <f t="shared" si="26"/>
        <v>Nicolas Batum</v>
      </c>
      <c r="H857" t="str">
        <f t="shared" si="27"/>
        <v>Nicolas Batum</v>
      </c>
    </row>
    <row r="858" spans="1:8" x14ac:dyDescent="0.2">
      <c r="A858" s="48"/>
      <c r="B858">
        <v>2</v>
      </c>
      <c r="C858">
        <v>6</v>
      </c>
      <c r="D858">
        <v>1</v>
      </c>
      <c r="E858">
        <v>0</v>
      </c>
      <c r="F858" s="51">
        <v>1</v>
      </c>
      <c r="G858" t="str">
        <f t="shared" si="26"/>
        <v>Nicolas Batum</v>
      </c>
      <c r="H858" t="str">
        <f t="shared" si="27"/>
        <v>Nicolas Batum</v>
      </c>
    </row>
    <row r="859" spans="1:8" x14ac:dyDescent="0.2">
      <c r="A859" s="48"/>
      <c r="B859">
        <v>0</v>
      </c>
      <c r="C859">
        <v>6</v>
      </c>
      <c r="D859">
        <v>1</v>
      </c>
      <c r="E859">
        <v>0</v>
      </c>
      <c r="F859" s="51">
        <v>1</v>
      </c>
      <c r="G859" t="str">
        <f t="shared" si="26"/>
        <v>Nicolas Batum</v>
      </c>
      <c r="H859" t="str">
        <f t="shared" si="27"/>
        <v>Nicolas Batum</v>
      </c>
    </row>
    <row r="860" spans="1:8" x14ac:dyDescent="0.2">
      <c r="A860" s="48"/>
      <c r="B860">
        <v>10</v>
      </c>
      <c r="C860">
        <v>6</v>
      </c>
      <c r="D860">
        <v>0</v>
      </c>
      <c r="E860">
        <v>2</v>
      </c>
      <c r="F860" s="51">
        <v>1</v>
      </c>
      <c r="G860" t="str">
        <f t="shared" si="26"/>
        <v>Nicolas Batum</v>
      </c>
      <c r="H860" t="str">
        <f t="shared" si="27"/>
        <v>Nicolas Batum</v>
      </c>
    </row>
    <row r="861" spans="1:8" x14ac:dyDescent="0.2">
      <c r="A861" s="48"/>
      <c r="B861">
        <v>22</v>
      </c>
      <c r="C861">
        <v>5</v>
      </c>
      <c r="D861">
        <v>0</v>
      </c>
      <c r="E861">
        <v>7</v>
      </c>
      <c r="F861" s="51">
        <v>1</v>
      </c>
      <c r="G861" t="str">
        <f t="shared" si="26"/>
        <v>Nicolas Batum</v>
      </c>
      <c r="H861" t="str">
        <f t="shared" si="27"/>
        <v>Nicolas Batum</v>
      </c>
    </row>
    <row r="862" spans="1:8" x14ac:dyDescent="0.2">
      <c r="A862" s="48"/>
      <c r="B862">
        <v>0</v>
      </c>
      <c r="C862">
        <v>3</v>
      </c>
      <c r="D862">
        <v>0</v>
      </c>
      <c r="E862">
        <v>0</v>
      </c>
      <c r="F862" s="51">
        <v>1</v>
      </c>
      <c r="G862" t="str">
        <f t="shared" si="26"/>
        <v>Nicolas Batum</v>
      </c>
      <c r="H862" t="str">
        <f t="shared" si="27"/>
        <v>Nicolas Batum</v>
      </c>
    </row>
    <row r="863" spans="1:8" x14ac:dyDescent="0.2">
      <c r="A863" s="48"/>
      <c r="B863">
        <v>3</v>
      </c>
      <c r="C863">
        <v>3</v>
      </c>
      <c r="D863">
        <v>1</v>
      </c>
      <c r="E863">
        <v>1</v>
      </c>
      <c r="F863" s="51">
        <v>1</v>
      </c>
      <c r="G863" t="str">
        <f t="shared" si="26"/>
        <v>Nicolas Batum</v>
      </c>
      <c r="H863" t="str">
        <f t="shared" si="27"/>
        <v>Nicolas Batum</v>
      </c>
    </row>
    <row r="864" spans="1:8" x14ac:dyDescent="0.2">
      <c r="A864" s="48"/>
      <c r="B864">
        <v>7</v>
      </c>
      <c r="C864">
        <v>5</v>
      </c>
      <c r="D864">
        <v>4</v>
      </c>
      <c r="E864">
        <v>1</v>
      </c>
      <c r="F864" s="51">
        <v>1</v>
      </c>
      <c r="G864" t="str">
        <f t="shared" si="26"/>
        <v>Nicolas Batum</v>
      </c>
      <c r="H864" t="str">
        <f t="shared" si="27"/>
        <v>Nicolas Batum</v>
      </c>
    </row>
    <row r="865" spans="1:8" x14ac:dyDescent="0.2">
      <c r="A865" s="48"/>
      <c r="B865">
        <v>0</v>
      </c>
      <c r="C865">
        <v>2</v>
      </c>
      <c r="D865">
        <v>0</v>
      </c>
      <c r="E865">
        <v>0</v>
      </c>
      <c r="F865" s="51">
        <v>1</v>
      </c>
      <c r="G865" t="str">
        <f t="shared" si="26"/>
        <v>Nicolas Batum</v>
      </c>
      <c r="H865" t="str">
        <f t="shared" si="27"/>
        <v>Nicolas Batum</v>
      </c>
    </row>
    <row r="866" spans="1:8" x14ac:dyDescent="0.2">
      <c r="A866" s="48"/>
      <c r="B866">
        <v>0</v>
      </c>
      <c r="C866">
        <v>3</v>
      </c>
      <c r="D866">
        <v>0</v>
      </c>
      <c r="E866">
        <v>0</v>
      </c>
      <c r="F866" s="51">
        <v>1</v>
      </c>
      <c r="G866" t="str">
        <f t="shared" si="26"/>
        <v>Nicolas Batum</v>
      </c>
      <c r="H866" t="str">
        <f t="shared" si="27"/>
        <v>Nicolas Batum</v>
      </c>
    </row>
    <row r="867" spans="1:8" x14ac:dyDescent="0.2">
      <c r="A867" s="48"/>
      <c r="B867">
        <v>4</v>
      </c>
      <c r="C867">
        <v>8</v>
      </c>
      <c r="D867">
        <v>2</v>
      </c>
      <c r="E867">
        <v>0</v>
      </c>
      <c r="F867" s="51">
        <v>1</v>
      </c>
      <c r="G867" t="str">
        <f t="shared" si="26"/>
        <v>Nicolas Batum</v>
      </c>
      <c r="H867" t="str">
        <f t="shared" si="27"/>
        <v>Nicolas Batum</v>
      </c>
    </row>
    <row r="868" spans="1:8" x14ac:dyDescent="0.2">
      <c r="A868" s="48"/>
      <c r="B868">
        <v>3</v>
      </c>
      <c r="C868">
        <v>5</v>
      </c>
      <c r="D868">
        <v>3</v>
      </c>
      <c r="E868">
        <v>1</v>
      </c>
      <c r="F868" s="51">
        <v>1</v>
      </c>
      <c r="G868" t="str">
        <f t="shared" si="26"/>
        <v>Nicolas Batum</v>
      </c>
      <c r="H868" t="str">
        <f t="shared" si="27"/>
        <v>Nicolas Batum</v>
      </c>
    </row>
    <row r="869" spans="1:8" x14ac:dyDescent="0.2">
      <c r="A869" s="48"/>
      <c r="B869">
        <v>8</v>
      </c>
      <c r="C869">
        <v>2</v>
      </c>
      <c r="D869">
        <v>1</v>
      </c>
      <c r="E869">
        <v>2</v>
      </c>
      <c r="F869" s="51">
        <v>1</v>
      </c>
      <c r="G869" t="str">
        <f t="shared" si="26"/>
        <v>Nicolas Batum</v>
      </c>
      <c r="H869" t="str">
        <f t="shared" si="27"/>
        <v>Nicolas Batum</v>
      </c>
    </row>
    <row r="870" spans="1:8" x14ac:dyDescent="0.2">
      <c r="A870" s="48"/>
      <c r="B870">
        <v>0</v>
      </c>
      <c r="C870">
        <v>3</v>
      </c>
      <c r="D870">
        <v>0</v>
      </c>
      <c r="E870">
        <v>0</v>
      </c>
      <c r="F870" s="51">
        <v>1</v>
      </c>
      <c r="G870" t="str">
        <f t="shared" si="26"/>
        <v>Nicolas Batum</v>
      </c>
      <c r="H870" t="str">
        <f t="shared" si="27"/>
        <v>Nicolas Batum</v>
      </c>
    </row>
    <row r="871" spans="1:8" x14ac:dyDescent="0.2">
      <c r="A871" s="48"/>
      <c r="B871">
        <v>13</v>
      </c>
      <c r="C871">
        <v>5</v>
      </c>
      <c r="D871">
        <v>1</v>
      </c>
      <c r="E871">
        <v>4</v>
      </c>
      <c r="F871" s="51">
        <v>1</v>
      </c>
      <c r="G871" t="str">
        <f t="shared" si="26"/>
        <v>Nicolas Batum</v>
      </c>
      <c r="H871" t="str">
        <f t="shared" si="27"/>
        <v>Nicolas Batum</v>
      </c>
    </row>
    <row r="872" spans="1:8" x14ac:dyDescent="0.2">
      <c r="A872" s="48"/>
      <c r="B872">
        <v>16</v>
      </c>
      <c r="C872">
        <v>4</v>
      </c>
      <c r="D872">
        <v>5</v>
      </c>
      <c r="E872">
        <v>4</v>
      </c>
      <c r="F872" s="51">
        <v>1</v>
      </c>
      <c r="G872" t="str">
        <f t="shared" si="26"/>
        <v>Nicolas Batum</v>
      </c>
      <c r="H872" t="str">
        <f t="shared" si="27"/>
        <v>Nicolas Batum</v>
      </c>
    </row>
    <row r="873" spans="1:8" x14ac:dyDescent="0.2">
      <c r="A873" s="48"/>
      <c r="B873">
        <v>11</v>
      </c>
      <c r="C873">
        <v>5</v>
      </c>
      <c r="D873">
        <v>2</v>
      </c>
      <c r="E873">
        <v>3</v>
      </c>
      <c r="F873" s="51">
        <v>1</v>
      </c>
      <c r="G873" t="str">
        <f t="shared" si="26"/>
        <v>Nicolas Batum</v>
      </c>
      <c r="H873" t="str">
        <f t="shared" si="27"/>
        <v>Nicolas Batum</v>
      </c>
    </row>
    <row r="874" spans="1:8" x14ac:dyDescent="0.2">
      <c r="A874" s="48"/>
      <c r="B874">
        <v>12</v>
      </c>
      <c r="C874">
        <v>6</v>
      </c>
      <c r="D874">
        <v>1</v>
      </c>
      <c r="E874">
        <v>4</v>
      </c>
      <c r="F874" s="51">
        <v>1</v>
      </c>
      <c r="G874" t="str">
        <f t="shared" si="26"/>
        <v>Nicolas Batum</v>
      </c>
      <c r="H874" t="str">
        <f t="shared" si="27"/>
        <v>Nicolas Batum</v>
      </c>
    </row>
    <row r="875" spans="1:8" x14ac:dyDescent="0.2">
      <c r="A875" s="48"/>
      <c r="B875">
        <v>7</v>
      </c>
      <c r="C875">
        <v>7</v>
      </c>
      <c r="D875">
        <v>0</v>
      </c>
      <c r="E875">
        <v>1</v>
      </c>
      <c r="F875" s="51">
        <v>1</v>
      </c>
      <c r="G875" t="str">
        <f t="shared" si="26"/>
        <v>Nicolas Batum</v>
      </c>
      <c r="H875" t="str">
        <f t="shared" si="27"/>
        <v>Nicolas Batum</v>
      </c>
    </row>
    <row r="876" spans="1:8" x14ac:dyDescent="0.2">
      <c r="A876" s="48"/>
      <c r="B876">
        <v>13</v>
      </c>
      <c r="C876">
        <v>7</v>
      </c>
      <c r="D876">
        <v>2</v>
      </c>
      <c r="E876">
        <v>3</v>
      </c>
      <c r="F876" s="51">
        <v>1</v>
      </c>
      <c r="G876" t="str">
        <f t="shared" si="26"/>
        <v>Nicolas Batum</v>
      </c>
      <c r="H876" t="str">
        <f t="shared" si="27"/>
        <v>Nicolas Batum</v>
      </c>
    </row>
    <row r="877" spans="1:8" x14ac:dyDescent="0.2">
      <c r="A877" s="48"/>
      <c r="B877">
        <v>3</v>
      </c>
      <c r="C877">
        <v>1</v>
      </c>
      <c r="D877">
        <v>1</v>
      </c>
      <c r="E877">
        <v>1</v>
      </c>
      <c r="F877" s="51">
        <v>1</v>
      </c>
      <c r="G877" t="str">
        <f t="shared" si="26"/>
        <v>Nicolas Batum</v>
      </c>
      <c r="H877" t="str">
        <f t="shared" si="27"/>
        <v>Nicolas Batum</v>
      </c>
    </row>
    <row r="878" spans="1:8" x14ac:dyDescent="0.2">
      <c r="A878" s="48"/>
      <c r="B878">
        <v>8</v>
      </c>
      <c r="C878">
        <v>7</v>
      </c>
      <c r="D878">
        <v>0</v>
      </c>
      <c r="E878">
        <v>2</v>
      </c>
      <c r="F878" s="51">
        <v>1</v>
      </c>
      <c r="G878" t="str">
        <f t="shared" si="26"/>
        <v>Nicolas Batum</v>
      </c>
      <c r="H878" t="str">
        <f t="shared" si="27"/>
        <v>Nicolas Batum</v>
      </c>
    </row>
    <row r="879" spans="1:8" x14ac:dyDescent="0.2">
      <c r="A879" s="48"/>
      <c r="B879">
        <v>21</v>
      </c>
      <c r="C879">
        <v>7</v>
      </c>
      <c r="D879">
        <v>2</v>
      </c>
      <c r="E879">
        <v>7</v>
      </c>
      <c r="F879" s="51">
        <v>1</v>
      </c>
      <c r="G879" t="str">
        <f t="shared" si="26"/>
        <v>Nicolas Batum</v>
      </c>
      <c r="H879" t="str">
        <f t="shared" si="27"/>
        <v>Nicolas Batum</v>
      </c>
    </row>
    <row r="880" spans="1:8" x14ac:dyDescent="0.2">
      <c r="A880" s="48"/>
      <c r="B880">
        <v>10</v>
      </c>
      <c r="C880">
        <v>2</v>
      </c>
      <c r="D880">
        <v>1</v>
      </c>
      <c r="E880">
        <v>2</v>
      </c>
      <c r="F880" s="51">
        <v>1</v>
      </c>
      <c r="G880" t="str">
        <f t="shared" si="26"/>
        <v>Nicolas Batum</v>
      </c>
      <c r="H880" t="str">
        <f t="shared" si="27"/>
        <v>Nicolas Batum</v>
      </c>
    </row>
    <row r="881" spans="1:8" x14ac:dyDescent="0.2">
      <c r="A881" s="48"/>
      <c r="B881">
        <v>7</v>
      </c>
      <c r="C881">
        <v>6</v>
      </c>
      <c r="D881">
        <v>0</v>
      </c>
      <c r="E881">
        <v>2</v>
      </c>
      <c r="F881" s="51">
        <v>1</v>
      </c>
      <c r="G881" t="str">
        <f t="shared" si="26"/>
        <v>Nicolas Batum</v>
      </c>
      <c r="H881" t="str">
        <f t="shared" si="27"/>
        <v>Nicolas Batum</v>
      </c>
    </row>
    <row r="882" spans="1:8" x14ac:dyDescent="0.2">
      <c r="A882" s="48"/>
      <c r="B882">
        <v>9</v>
      </c>
      <c r="C882">
        <v>7</v>
      </c>
      <c r="D882">
        <v>2</v>
      </c>
      <c r="E882">
        <v>3</v>
      </c>
      <c r="F882" s="51">
        <v>1</v>
      </c>
      <c r="G882" t="str">
        <f t="shared" si="26"/>
        <v>Nicolas Batum</v>
      </c>
      <c r="H882" t="str">
        <f t="shared" si="27"/>
        <v>Nicolas Batum</v>
      </c>
    </row>
    <row r="883" spans="1:8" x14ac:dyDescent="0.2">
      <c r="A883" s="48"/>
      <c r="B883">
        <v>0</v>
      </c>
      <c r="C883">
        <v>2</v>
      </c>
      <c r="D883">
        <v>2</v>
      </c>
      <c r="E883">
        <v>0</v>
      </c>
      <c r="F883" s="51">
        <v>1</v>
      </c>
      <c r="G883" t="str">
        <f t="shared" si="26"/>
        <v>Nicolas Batum</v>
      </c>
      <c r="H883" t="str">
        <f t="shared" si="27"/>
        <v>Nicolas Batum</v>
      </c>
    </row>
    <row r="884" spans="1:8" x14ac:dyDescent="0.2">
      <c r="A884" s="48"/>
      <c r="B884">
        <v>7</v>
      </c>
      <c r="C884">
        <v>5</v>
      </c>
      <c r="D884">
        <v>1</v>
      </c>
      <c r="E884">
        <v>1</v>
      </c>
      <c r="F884" s="51">
        <v>1</v>
      </c>
      <c r="G884" t="str">
        <f t="shared" si="26"/>
        <v>Nicolas Batum</v>
      </c>
      <c r="H884" t="str">
        <f t="shared" si="27"/>
        <v>Nicolas Batum</v>
      </c>
    </row>
    <row r="885" spans="1:8" x14ac:dyDescent="0.2">
      <c r="A885" s="48" t="s">
        <v>1180</v>
      </c>
      <c r="B885">
        <v>7</v>
      </c>
      <c r="C885">
        <v>6</v>
      </c>
      <c r="D885">
        <v>3</v>
      </c>
      <c r="E885">
        <v>1</v>
      </c>
      <c r="F885" s="51">
        <v>1</v>
      </c>
      <c r="G885" t="str">
        <f t="shared" si="26"/>
        <v>Darius Bazley</v>
      </c>
      <c r="H885" t="str">
        <f t="shared" si="27"/>
        <v>Darius Bazley</v>
      </c>
    </row>
    <row r="886" spans="1:8" x14ac:dyDescent="0.2">
      <c r="A886" s="48"/>
      <c r="B886">
        <v>6</v>
      </c>
      <c r="C886">
        <v>2</v>
      </c>
      <c r="D886">
        <v>3</v>
      </c>
      <c r="E886">
        <v>2</v>
      </c>
      <c r="F886" s="51">
        <v>1</v>
      </c>
      <c r="G886" t="str">
        <f t="shared" si="26"/>
        <v>Darius Bazley</v>
      </c>
      <c r="H886" t="str">
        <f t="shared" si="27"/>
        <v>Darius Bazley</v>
      </c>
    </row>
    <row r="887" spans="1:8" x14ac:dyDescent="0.2">
      <c r="A887" s="48"/>
      <c r="B887">
        <v>0</v>
      </c>
      <c r="C887">
        <v>0</v>
      </c>
      <c r="D887">
        <v>0</v>
      </c>
      <c r="E887">
        <v>0</v>
      </c>
      <c r="F887" s="51">
        <v>1</v>
      </c>
      <c r="G887" t="str">
        <f t="shared" si="26"/>
        <v>Darius Bazley</v>
      </c>
      <c r="H887" t="str">
        <f t="shared" si="27"/>
        <v>Darius Bazley</v>
      </c>
    </row>
    <row r="888" spans="1:8" x14ac:dyDescent="0.2">
      <c r="A888" s="48"/>
      <c r="B888">
        <v>7</v>
      </c>
      <c r="C888">
        <v>8</v>
      </c>
      <c r="D888">
        <v>0</v>
      </c>
      <c r="E888">
        <v>0</v>
      </c>
      <c r="F888" s="51">
        <v>1</v>
      </c>
      <c r="G888" t="str">
        <f t="shared" si="26"/>
        <v>Darius Bazley</v>
      </c>
      <c r="H888" t="str">
        <f t="shared" si="27"/>
        <v>Darius Bazley</v>
      </c>
    </row>
    <row r="889" spans="1:8" x14ac:dyDescent="0.2">
      <c r="A889" s="48"/>
      <c r="B889">
        <v>9</v>
      </c>
      <c r="C889">
        <v>9</v>
      </c>
      <c r="D889">
        <v>1</v>
      </c>
      <c r="E889">
        <v>1</v>
      </c>
      <c r="F889" s="51">
        <v>1</v>
      </c>
      <c r="G889" t="str">
        <f t="shared" si="26"/>
        <v>Darius Bazley</v>
      </c>
      <c r="H889" t="str">
        <f t="shared" si="27"/>
        <v>Darius Bazley</v>
      </c>
    </row>
    <row r="890" spans="1:8" x14ac:dyDescent="0.2">
      <c r="A890" s="48"/>
      <c r="B890">
        <v>15</v>
      </c>
      <c r="C890">
        <v>8</v>
      </c>
      <c r="D890">
        <v>0</v>
      </c>
      <c r="E890">
        <v>0</v>
      </c>
      <c r="F890" s="51">
        <v>1</v>
      </c>
      <c r="G890" t="str">
        <f t="shared" si="26"/>
        <v>Darius Bazley</v>
      </c>
      <c r="H890" t="str">
        <f t="shared" si="27"/>
        <v>Darius Bazley</v>
      </c>
    </row>
    <row r="891" spans="1:8" x14ac:dyDescent="0.2">
      <c r="A891" s="48"/>
      <c r="B891">
        <v>4</v>
      </c>
      <c r="C891">
        <v>4</v>
      </c>
      <c r="D891">
        <v>2</v>
      </c>
      <c r="E891">
        <v>0</v>
      </c>
      <c r="F891" s="51">
        <v>1</v>
      </c>
      <c r="G891" t="str">
        <f t="shared" si="26"/>
        <v>Darius Bazley</v>
      </c>
      <c r="H891" t="str">
        <f t="shared" si="27"/>
        <v>Darius Bazley</v>
      </c>
    </row>
    <row r="892" spans="1:8" x14ac:dyDescent="0.2">
      <c r="A892" s="48"/>
      <c r="B892">
        <v>2</v>
      </c>
      <c r="C892">
        <v>5</v>
      </c>
      <c r="D892">
        <v>2</v>
      </c>
      <c r="E892">
        <v>0</v>
      </c>
      <c r="F892" s="51">
        <v>1</v>
      </c>
      <c r="G892" t="str">
        <f t="shared" si="26"/>
        <v>Darius Bazley</v>
      </c>
      <c r="H892" t="str">
        <f t="shared" si="27"/>
        <v>Darius Bazley</v>
      </c>
    </row>
    <row r="893" spans="1:8" x14ac:dyDescent="0.2">
      <c r="A893" s="48"/>
      <c r="B893">
        <v>8</v>
      </c>
      <c r="C893">
        <v>5</v>
      </c>
      <c r="D893">
        <v>2</v>
      </c>
      <c r="E893">
        <v>2</v>
      </c>
      <c r="F893" s="51">
        <v>1</v>
      </c>
      <c r="G893" t="str">
        <f t="shared" si="26"/>
        <v>Darius Bazley</v>
      </c>
      <c r="H893" t="str">
        <f t="shared" si="27"/>
        <v>Darius Bazley</v>
      </c>
    </row>
    <row r="894" spans="1:8" x14ac:dyDescent="0.2">
      <c r="A894" s="48"/>
      <c r="B894">
        <v>8</v>
      </c>
      <c r="C894">
        <v>4</v>
      </c>
      <c r="D894">
        <v>3</v>
      </c>
      <c r="E894">
        <v>1</v>
      </c>
      <c r="F894" s="51">
        <v>1</v>
      </c>
      <c r="G894" t="str">
        <f t="shared" si="26"/>
        <v>Darius Bazley</v>
      </c>
      <c r="H894" t="str">
        <f t="shared" si="27"/>
        <v>Darius Bazley</v>
      </c>
    </row>
    <row r="895" spans="1:8" x14ac:dyDescent="0.2">
      <c r="A895" s="48"/>
      <c r="B895">
        <v>0</v>
      </c>
      <c r="C895">
        <v>1</v>
      </c>
      <c r="D895">
        <v>1</v>
      </c>
      <c r="E895">
        <v>0</v>
      </c>
      <c r="F895" s="51">
        <v>1</v>
      </c>
      <c r="G895" t="str">
        <f t="shared" si="26"/>
        <v>Darius Bazley</v>
      </c>
      <c r="H895" t="str">
        <f t="shared" si="27"/>
        <v>Darius Bazley</v>
      </c>
    </row>
    <row r="896" spans="1:8" x14ac:dyDescent="0.2">
      <c r="A896" s="48"/>
      <c r="B896">
        <v>7</v>
      </c>
      <c r="C896">
        <v>3</v>
      </c>
      <c r="D896">
        <v>0</v>
      </c>
      <c r="E896">
        <v>0</v>
      </c>
      <c r="F896" s="51">
        <v>1</v>
      </c>
      <c r="G896" t="str">
        <f t="shared" si="26"/>
        <v>Darius Bazley</v>
      </c>
      <c r="H896" t="str">
        <f t="shared" si="27"/>
        <v>Darius Bazley</v>
      </c>
    </row>
    <row r="897" spans="1:8" x14ac:dyDescent="0.2">
      <c r="A897" s="48"/>
      <c r="B897">
        <v>1</v>
      </c>
      <c r="C897">
        <v>3</v>
      </c>
      <c r="D897">
        <v>0</v>
      </c>
      <c r="E897">
        <v>0</v>
      </c>
      <c r="F897" s="51">
        <v>1</v>
      </c>
      <c r="G897" t="str">
        <f t="shared" si="26"/>
        <v>Darius Bazley</v>
      </c>
      <c r="H897" t="str">
        <f t="shared" si="27"/>
        <v>Darius Bazley</v>
      </c>
    </row>
    <row r="898" spans="1:8" x14ac:dyDescent="0.2">
      <c r="A898" s="48"/>
      <c r="B898">
        <v>17</v>
      </c>
      <c r="C898">
        <v>3</v>
      </c>
      <c r="D898">
        <v>0</v>
      </c>
      <c r="E898">
        <v>2</v>
      </c>
      <c r="F898" s="51">
        <v>1</v>
      </c>
      <c r="G898" t="str">
        <f t="shared" ref="G898:G961" si="28">IF(B898="","",IF(A898="",G897,SUBSTITUTE(A898," 2022-23 Game Log","")))</f>
        <v>Darius Bazley</v>
      </c>
      <c r="H898" t="str">
        <f t="shared" ref="H898:H961" si="29">IF(G898="Luka Dončić","Luka Doncic",IF(G898="Wendell Carter Jr.","Wendell Carter",IF(G898="Vlatko Čančar","Vlatko Cancar",IF(G898="Troy Brown Jr.","Troy Brown",IF(G898="Bojan Bogdanović","Bojan Bogdanovic",IF(G898="Nic Claxton","Nicolas Claxton",IF(G898="Kristaps Porziņģis","Kristaps Porzingis",IF(G898="Kelly Oubre Jr.","Kelly Oubre Jr",IF(G898="P.J. Washington","P.J Washington",IF(G898="P.J. Tucker","P.J Tucker",IF(G898="Jabari Smith Jr.","Jabari Smith",IF(G898="Alperen Şengün","Alperen Sengun",IF(G898="Nikola Vučević","Nikola Vucevic",IF(G898="Jusuf Nurkić","Jusuf Nurkic",IF(G898="Nikola Jokić","Nikola Jokic",G898)))))))))))))))</f>
        <v>Darius Bazley</v>
      </c>
    </row>
    <row r="899" spans="1:8" x14ac:dyDescent="0.2">
      <c r="A899" s="48"/>
      <c r="B899">
        <v>0</v>
      </c>
      <c r="C899">
        <v>0</v>
      </c>
      <c r="D899">
        <v>1</v>
      </c>
      <c r="E899">
        <v>0</v>
      </c>
      <c r="F899" s="51">
        <v>1</v>
      </c>
      <c r="G899" t="str">
        <f t="shared" si="28"/>
        <v>Darius Bazley</v>
      </c>
      <c r="H899" t="str">
        <f t="shared" si="29"/>
        <v>Darius Bazley</v>
      </c>
    </row>
    <row r="900" spans="1:8" x14ac:dyDescent="0.2">
      <c r="A900" s="48"/>
      <c r="B900">
        <v>2</v>
      </c>
      <c r="C900">
        <v>3</v>
      </c>
      <c r="D900">
        <v>0</v>
      </c>
      <c r="E900">
        <v>0</v>
      </c>
      <c r="F900" s="51">
        <v>1</v>
      </c>
      <c r="G900" t="str">
        <f t="shared" si="28"/>
        <v>Darius Bazley</v>
      </c>
      <c r="H900" t="str">
        <f t="shared" si="29"/>
        <v>Darius Bazley</v>
      </c>
    </row>
    <row r="901" spans="1:8" x14ac:dyDescent="0.2">
      <c r="A901" s="48"/>
      <c r="B901">
        <v>1</v>
      </c>
      <c r="C901">
        <v>3</v>
      </c>
      <c r="D901">
        <v>0</v>
      </c>
      <c r="E901">
        <v>0</v>
      </c>
      <c r="F901" s="51">
        <v>1</v>
      </c>
      <c r="G901" t="str">
        <f t="shared" si="28"/>
        <v>Darius Bazley</v>
      </c>
      <c r="H901" t="str">
        <f t="shared" si="29"/>
        <v>Darius Bazley</v>
      </c>
    </row>
    <row r="902" spans="1:8" x14ac:dyDescent="0.2">
      <c r="A902" s="48"/>
      <c r="B902">
        <v>5</v>
      </c>
      <c r="C902">
        <v>3</v>
      </c>
      <c r="D902">
        <v>0</v>
      </c>
      <c r="E902">
        <v>0</v>
      </c>
      <c r="F902" s="51">
        <v>1</v>
      </c>
      <c r="G902" t="str">
        <f t="shared" si="28"/>
        <v>Darius Bazley</v>
      </c>
      <c r="H902" t="str">
        <f t="shared" si="29"/>
        <v>Darius Bazley</v>
      </c>
    </row>
    <row r="903" spans="1:8" x14ac:dyDescent="0.2">
      <c r="A903" s="48"/>
      <c r="B903">
        <v>8</v>
      </c>
      <c r="C903">
        <v>3</v>
      </c>
      <c r="D903">
        <v>0</v>
      </c>
      <c r="E903">
        <v>2</v>
      </c>
      <c r="F903" s="51">
        <v>1</v>
      </c>
      <c r="G903" t="str">
        <f t="shared" si="28"/>
        <v>Darius Bazley</v>
      </c>
      <c r="H903" t="str">
        <f t="shared" si="29"/>
        <v>Darius Bazley</v>
      </c>
    </row>
    <row r="904" spans="1:8" x14ac:dyDescent="0.2">
      <c r="A904" s="48"/>
      <c r="B904">
        <v>4</v>
      </c>
      <c r="C904">
        <v>4</v>
      </c>
      <c r="D904">
        <v>2</v>
      </c>
      <c r="E904">
        <v>0</v>
      </c>
      <c r="F904" s="51">
        <v>1</v>
      </c>
      <c r="G904" t="str">
        <f t="shared" si="28"/>
        <v>Darius Bazley</v>
      </c>
      <c r="H904" t="str">
        <f t="shared" si="29"/>
        <v>Darius Bazley</v>
      </c>
    </row>
    <row r="905" spans="1:8" x14ac:dyDescent="0.2">
      <c r="A905" s="48"/>
      <c r="B905">
        <v>12</v>
      </c>
      <c r="C905">
        <v>5</v>
      </c>
      <c r="D905">
        <v>2</v>
      </c>
      <c r="E905">
        <v>0</v>
      </c>
      <c r="F905" s="51">
        <v>1</v>
      </c>
      <c r="G905" t="str">
        <f t="shared" si="28"/>
        <v>Darius Bazley</v>
      </c>
      <c r="H905" t="str">
        <f t="shared" si="29"/>
        <v>Darius Bazley</v>
      </c>
    </row>
    <row r="906" spans="1:8" x14ac:dyDescent="0.2">
      <c r="A906" s="48"/>
      <c r="B906">
        <v>0</v>
      </c>
      <c r="C906">
        <v>1</v>
      </c>
      <c r="D906">
        <v>0</v>
      </c>
      <c r="E906">
        <v>0</v>
      </c>
      <c r="F906" s="51">
        <v>1</v>
      </c>
      <c r="G906" t="str">
        <f t="shared" si="28"/>
        <v>Darius Bazley</v>
      </c>
      <c r="H906" t="str">
        <f t="shared" si="29"/>
        <v>Darius Bazley</v>
      </c>
    </row>
    <row r="907" spans="1:8" x14ac:dyDescent="0.2">
      <c r="A907" s="48"/>
      <c r="B907">
        <v>7</v>
      </c>
      <c r="C907">
        <v>2</v>
      </c>
      <c r="D907">
        <v>0</v>
      </c>
      <c r="E907">
        <v>1</v>
      </c>
      <c r="F907" s="51">
        <v>1</v>
      </c>
      <c r="G907" t="str">
        <f t="shared" si="28"/>
        <v>Darius Bazley</v>
      </c>
      <c r="H907" t="str">
        <f t="shared" si="29"/>
        <v>Darius Bazley</v>
      </c>
    </row>
    <row r="908" spans="1:8" x14ac:dyDescent="0.2">
      <c r="A908" s="48"/>
      <c r="B908">
        <v>6</v>
      </c>
      <c r="C908">
        <v>2</v>
      </c>
      <c r="D908">
        <v>0</v>
      </c>
      <c r="E908">
        <v>1</v>
      </c>
      <c r="F908" s="51">
        <v>1</v>
      </c>
      <c r="G908" t="str">
        <f t="shared" si="28"/>
        <v>Darius Bazley</v>
      </c>
      <c r="H908" t="str">
        <f t="shared" si="29"/>
        <v>Darius Bazley</v>
      </c>
    </row>
    <row r="909" spans="1:8" x14ac:dyDescent="0.2">
      <c r="A909" s="48"/>
      <c r="B909">
        <v>4</v>
      </c>
      <c r="C909">
        <v>1</v>
      </c>
      <c r="D909">
        <v>1</v>
      </c>
      <c r="E909">
        <v>0</v>
      </c>
      <c r="F909" s="51">
        <v>1</v>
      </c>
      <c r="G909" t="str">
        <f t="shared" si="28"/>
        <v>Darius Bazley</v>
      </c>
      <c r="H909" t="str">
        <f t="shared" si="29"/>
        <v>Darius Bazley</v>
      </c>
    </row>
    <row r="910" spans="1:8" x14ac:dyDescent="0.2">
      <c r="A910" s="48" t="s">
        <v>1181</v>
      </c>
      <c r="B910">
        <v>23</v>
      </c>
      <c r="C910">
        <v>5</v>
      </c>
      <c r="D910">
        <v>6</v>
      </c>
      <c r="E910">
        <v>2</v>
      </c>
      <c r="F910" s="51">
        <v>1</v>
      </c>
      <c r="G910" t="str">
        <f t="shared" si="28"/>
        <v>Bradley Beal</v>
      </c>
      <c r="H910" t="str">
        <f t="shared" si="29"/>
        <v>Bradley Beal</v>
      </c>
    </row>
    <row r="911" spans="1:8" x14ac:dyDescent="0.2">
      <c r="A911" s="48"/>
      <c r="B911">
        <v>19</v>
      </c>
      <c r="C911">
        <v>1</v>
      </c>
      <c r="D911">
        <v>8</v>
      </c>
      <c r="E911">
        <v>1</v>
      </c>
      <c r="F911" s="51">
        <v>1</v>
      </c>
      <c r="G911" t="str">
        <f t="shared" si="28"/>
        <v>Bradley Beal</v>
      </c>
      <c r="H911" t="str">
        <f t="shared" si="29"/>
        <v>Bradley Beal</v>
      </c>
    </row>
    <row r="912" spans="1:8" x14ac:dyDescent="0.2">
      <c r="A912" s="48"/>
      <c r="B912">
        <v>27</v>
      </c>
      <c r="C912">
        <v>4</v>
      </c>
      <c r="D912">
        <v>5</v>
      </c>
      <c r="E912">
        <v>0</v>
      </c>
      <c r="F912" s="51">
        <v>1</v>
      </c>
      <c r="G912" t="str">
        <f t="shared" si="28"/>
        <v>Bradley Beal</v>
      </c>
      <c r="H912" t="str">
        <f t="shared" si="29"/>
        <v>Bradley Beal</v>
      </c>
    </row>
    <row r="913" spans="1:8" x14ac:dyDescent="0.2">
      <c r="A913" s="48"/>
      <c r="B913">
        <v>13</v>
      </c>
      <c r="C913">
        <v>4</v>
      </c>
      <c r="D913">
        <v>6</v>
      </c>
      <c r="E913">
        <v>1</v>
      </c>
      <c r="F913" s="51">
        <v>1</v>
      </c>
      <c r="G913" t="str">
        <f t="shared" si="28"/>
        <v>Bradley Beal</v>
      </c>
      <c r="H913" t="str">
        <f t="shared" si="29"/>
        <v>Bradley Beal</v>
      </c>
    </row>
    <row r="914" spans="1:8" x14ac:dyDescent="0.2">
      <c r="A914" s="48"/>
      <c r="B914">
        <v>31</v>
      </c>
      <c r="C914">
        <v>7</v>
      </c>
      <c r="D914">
        <v>4</v>
      </c>
      <c r="E914">
        <v>2</v>
      </c>
      <c r="F914" s="51">
        <v>1</v>
      </c>
      <c r="G914" t="str">
        <f t="shared" si="28"/>
        <v>Bradley Beal</v>
      </c>
      <c r="H914" t="str">
        <f t="shared" si="29"/>
        <v>Bradley Beal</v>
      </c>
    </row>
    <row r="915" spans="1:8" x14ac:dyDescent="0.2">
      <c r="A915" s="48"/>
      <c r="B915">
        <v>12</v>
      </c>
      <c r="C915">
        <v>1</v>
      </c>
      <c r="D915">
        <v>8</v>
      </c>
      <c r="E915">
        <v>2</v>
      </c>
      <c r="F915" s="51">
        <v>1</v>
      </c>
      <c r="G915" t="str">
        <f t="shared" si="28"/>
        <v>Bradley Beal</v>
      </c>
      <c r="H915" t="str">
        <f t="shared" si="29"/>
        <v>Bradley Beal</v>
      </c>
    </row>
    <row r="916" spans="1:8" x14ac:dyDescent="0.2">
      <c r="A916" s="48"/>
      <c r="B916">
        <v>20</v>
      </c>
      <c r="C916">
        <v>5</v>
      </c>
      <c r="D916">
        <v>6</v>
      </c>
      <c r="E916">
        <v>2</v>
      </c>
      <c r="F916" s="51">
        <v>1</v>
      </c>
      <c r="G916" t="str">
        <f t="shared" si="28"/>
        <v>Bradley Beal</v>
      </c>
      <c r="H916" t="str">
        <f t="shared" si="29"/>
        <v>Bradley Beal</v>
      </c>
    </row>
    <row r="917" spans="1:8" x14ac:dyDescent="0.2">
      <c r="A917" s="48"/>
      <c r="B917">
        <v>29</v>
      </c>
      <c r="C917">
        <v>2</v>
      </c>
      <c r="D917">
        <v>5</v>
      </c>
      <c r="E917">
        <v>1</v>
      </c>
      <c r="F917" s="51">
        <v>1</v>
      </c>
      <c r="G917" t="str">
        <f t="shared" si="28"/>
        <v>Bradley Beal</v>
      </c>
      <c r="H917" t="str">
        <f t="shared" si="29"/>
        <v>Bradley Beal</v>
      </c>
    </row>
    <row r="918" spans="1:8" x14ac:dyDescent="0.2">
      <c r="A918" s="48"/>
      <c r="B918">
        <v>20</v>
      </c>
      <c r="C918">
        <v>3</v>
      </c>
      <c r="D918">
        <v>3</v>
      </c>
      <c r="E918">
        <v>2</v>
      </c>
      <c r="F918" s="51">
        <v>1</v>
      </c>
      <c r="G918" t="str">
        <f t="shared" si="28"/>
        <v>Bradley Beal</v>
      </c>
      <c r="H918" t="str">
        <f t="shared" si="29"/>
        <v>Bradley Beal</v>
      </c>
    </row>
    <row r="919" spans="1:8" x14ac:dyDescent="0.2">
      <c r="A919" s="48"/>
      <c r="B919">
        <v>25</v>
      </c>
      <c r="C919">
        <v>6</v>
      </c>
      <c r="D919">
        <v>6</v>
      </c>
      <c r="E919">
        <v>2</v>
      </c>
      <c r="F919" s="51">
        <v>1</v>
      </c>
      <c r="G919" t="str">
        <f t="shared" si="28"/>
        <v>Bradley Beal</v>
      </c>
      <c r="H919" t="str">
        <f t="shared" si="29"/>
        <v>Bradley Beal</v>
      </c>
    </row>
    <row r="920" spans="1:8" x14ac:dyDescent="0.2">
      <c r="A920" s="48"/>
      <c r="B920">
        <v>27</v>
      </c>
      <c r="C920">
        <v>2</v>
      </c>
      <c r="D920">
        <v>8</v>
      </c>
      <c r="E920">
        <v>5</v>
      </c>
      <c r="F920" s="51">
        <v>1</v>
      </c>
      <c r="G920" t="str">
        <f t="shared" si="28"/>
        <v>Bradley Beal</v>
      </c>
      <c r="H920" t="str">
        <f t="shared" si="29"/>
        <v>Bradley Beal</v>
      </c>
    </row>
    <row r="921" spans="1:8" x14ac:dyDescent="0.2">
      <c r="A921" s="48"/>
      <c r="B921">
        <v>26</v>
      </c>
      <c r="C921">
        <v>4</v>
      </c>
      <c r="D921">
        <v>5</v>
      </c>
      <c r="E921">
        <v>3</v>
      </c>
      <c r="F921" s="51">
        <v>1</v>
      </c>
      <c r="G921" t="str">
        <f t="shared" si="28"/>
        <v>Bradley Beal</v>
      </c>
      <c r="H921" t="str">
        <f t="shared" si="29"/>
        <v>Bradley Beal</v>
      </c>
    </row>
    <row r="922" spans="1:8" x14ac:dyDescent="0.2">
      <c r="A922" s="48"/>
      <c r="B922">
        <v>28</v>
      </c>
      <c r="C922">
        <v>5</v>
      </c>
      <c r="D922">
        <v>5</v>
      </c>
      <c r="E922">
        <v>4</v>
      </c>
      <c r="F922" s="51">
        <v>1</v>
      </c>
      <c r="G922" t="str">
        <f t="shared" si="28"/>
        <v>Bradley Beal</v>
      </c>
      <c r="H922" t="str">
        <f t="shared" si="29"/>
        <v>Bradley Beal</v>
      </c>
    </row>
    <row r="923" spans="1:8" x14ac:dyDescent="0.2">
      <c r="A923" s="48"/>
      <c r="B923">
        <v>30</v>
      </c>
      <c r="C923">
        <v>5</v>
      </c>
      <c r="D923">
        <v>4</v>
      </c>
      <c r="E923">
        <v>0</v>
      </c>
      <c r="F923" s="51">
        <v>1</v>
      </c>
      <c r="G923" t="str">
        <f t="shared" si="28"/>
        <v>Bradley Beal</v>
      </c>
      <c r="H923" t="str">
        <f t="shared" si="29"/>
        <v>Bradley Beal</v>
      </c>
    </row>
    <row r="924" spans="1:8" x14ac:dyDescent="0.2">
      <c r="A924" s="48"/>
      <c r="B924">
        <v>22</v>
      </c>
      <c r="C924">
        <v>1</v>
      </c>
      <c r="D924">
        <v>5</v>
      </c>
      <c r="E924">
        <v>1</v>
      </c>
      <c r="F924" s="51">
        <v>1</v>
      </c>
      <c r="G924" t="str">
        <f t="shared" si="28"/>
        <v>Bradley Beal</v>
      </c>
      <c r="H924" t="str">
        <f t="shared" si="29"/>
        <v>Bradley Beal</v>
      </c>
    </row>
    <row r="925" spans="1:8" x14ac:dyDescent="0.2">
      <c r="A925" s="48"/>
      <c r="B925">
        <v>25</v>
      </c>
      <c r="C925">
        <v>5</v>
      </c>
      <c r="D925">
        <v>6</v>
      </c>
      <c r="E925">
        <v>1</v>
      </c>
      <c r="F925" s="51">
        <v>1</v>
      </c>
      <c r="G925" t="str">
        <f t="shared" si="28"/>
        <v>Bradley Beal</v>
      </c>
      <c r="H925" t="str">
        <f t="shared" si="29"/>
        <v>Bradley Beal</v>
      </c>
    </row>
    <row r="926" spans="1:8" x14ac:dyDescent="0.2">
      <c r="A926" s="48"/>
      <c r="B926">
        <v>33</v>
      </c>
      <c r="C926">
        <v>6</v>
      </c>
      <c r="D926">
        <v>7</v>
      </c>
      <c r="E926">
        <v>2</v>
      </c>
      <c r="F926" s="51">
        <v>1</v>
      </c>
      <c r="G926" t="str">
        <f t="shared" si="28"/>
        <v>Bradley Beal</v>
      </c>
      <c r="H926" t="str">
        <f t="shared" si="29"/>
        <v>Bradley Beal</v>
      </c>
    </row>
    <row r="927" spans="1:8" x14ac:dyDescent="0.2">
      <c r="A927" s="48"/>
      <c r="B927">
        <v>2</v>
      </c>
      <c r="C927">
        <v>1</v>
      </c>
      <c r="D927">
        <v>0</v>
      </c>
      <c r="E927">
        <v>0</v>
      </c>
      <c r="F927" s="51">
        <v>1</v>
      </c>
      <c r="G927" t="str">
        <f t="shared" si="28"/>
        <v>Bradley Beal</v>
      </c>
      <c r="H927" t="str">
        <f t="shared" si="29"/>
        <v>Bradley Beal</v>
      </c>
    </row>
    <row r="928" spans="1:8" x14ac:dyDescent="0.2">
      <c r="A928" s="48"/>
      <c r="B928">
        <v>29</v>
      </c>
      <c r="C928">
        <v>2</v>
      </c>
      <c r="D928">
        <v>3</v>
      </c>
      <c r="E928">
        <v>0</v>
      </c>
      <c r="F928" s="51">
        <v>1</v>
      </c>
      <c r="G928" t="str">
        <f t="shared" si="28"/>
        <v>Bradley Beal</v>
      </c>
      <c r="H928" t="str">
        <f t="shared" si="29"/>
        <v>Bradley Beal</v>
      </c>
    </row>
    <row r="929" spans="1:8" x14ac:dyDescent="0.2">
      <c r="A929" s="48"/>
      <c r="B929">
        <v>27</v>
      </c>
      <c r="C929">
        <v>6</v>
      </c>
      <c r="D929">
        <v>6</v>
      </c>
      <c r="E929">
        <v>0</v>
      </c>
      <c r="F929" s="51">
        <v>1</v>
      </c>
      <c r="G929" t="str">
        <f t="shared" si="28"/>
        <v>Bradley Beal</v>
      </c>
      <c r="H929" t="str">
        <f t="shared" si="29"/>
        <v>Bradley Beal</v>
      </c>
    </row>
    <row r="930" spans="1:8" x14ac:dyDescent="0.2">
      <c r="A930" s="48"/>
      <c r="B930">
        <v>30</v>
      </c>
      <c r="C930">
        <v>5</v>
      </c>
      <c r="D930">
        <v>5</v>
      </c>
      <c r="E930">
        <v>0</v>
      </c>
      <c r="F930" s="51">
        <v>1</v>
      </c>
      <c r="G930" t="str">
        <f t="shared" si="28"/>
        <v>Bradley Beal</v>
      </c>
      <c r="H930" t="str">
        <f t="shared" si="29"/>
        <v>Bradley Beal</v>
      </c>
    </row>
    <row r="931" spans="1:8" x14ac:dyDescent="0.2">
      <c r="A931" s="48"/>
      <c r="B931">
        <v>24</v>
      </c>
      <c r="C931">
        <v>1</v>
      </c>
      <c r="D931">
        <v>4</v>
      </c>
      <c r="E931">
        <v>2</v>
      </c>
      <c r="F931" s="51">
        <v>1</v>
      </c>
      <c r="G931" t="str">
        <f t="shared" si="28"/>
        <v>Bradley Beal</v>
      </c>
      <c r="H931" t="str">
        <f t="shared" si="29"/>
        <v>Bradley Beal</v>
      </c>
    </row>
    <row r="932" spans="1:8" x14ac:dyDescent="0.2">
      <c r="A932" s="48"/>
      <c r="B932">
        <v>19</v>
      </c>
      <c r="C932">
        <v>1</v>
      </c>
      <c r="D932">
        <v>5</v>
      </c>
      <c r="E932">
        <v>3</v>
      </c>
      <c r="F932" s="51">
        <v>1</v>
      </c>
      <c r="G932" t="str">
        <f t="shared" si="28"/>
        <v>Bradley Beal</v>
      </c>
      <c r="H932" t="str">
        <f t="shared" si="29"/>
        <v>Bradley Beal</v>
      </c>
    </row>
    <row r="933" spans="1:8" x14ac:dyDescent="0.2">
      <c r="A933" s="48"/>
      <c r="B933">
        <v>8</v>
      </c>
      <c r="C933">
        <v>1</v>
      </c>
      <c r="D933">
        <v>4</v>
      </c>
      <c r="E933">
        <v>0</v>
      </c>
      <c r="F933" s="51">
        <v>1</v>
      </c>
      <c r="G933" t="str">
        <f t="shared" si="28"/>
        <v>Bradley Beal</v>
      </c>
      <c r="H933" t="str">
        <f t="shared" si="29"/>
        <v>Bradley Beal</v>
      </c>
    </row>
    <row r="934" spans="1:8" x14ac:dyDescent="0.2">
      <c r="A934" s="48" t="s">
        <v>1182</v>
      </c>
      <c r="B934">
        <v>15</v>
      </c>
      <c r="C934">
        <v>5</v>
      </c>
      <c r="D934">
        <v>1</v>
      </c>
      <c r="E934">
        <v>3</v>
      </c>
      <c r="F934" s="51">
        <v>1</v>
      </c>
      <c r="G934" t="str">
        <f t="shared" si="28"/>
        <v>Malik Beasley</v>
      </c>
      <c r="H934" t="str">
        <f t="shared" si="29"/>
        <v>Malik Beasley</v>
      </c>
    </row>
    <row r="935" spans="1:8" x14ac:dyDescent="0.2">
      <c r="A935" s="48"/>
      <c r="B935">
        <v>15</v>
      </c>
      <c r="C935">
        <v>3</v>
      </c>
      <c r="D935">
        <v>1</v>
      </c>
      <c r="E935">
        <v>3</v>
      </c>
      <c r="F935" s="51">
        <v>1</v>
      </c>
      <c r="G935" t="str">
        <f t="shared" si="28"/>
        <v>Malik Beasley</v>
      </c>
      <c r="H935" t="str">
        <f t="shared" si="29"/>
        <v>Malik Beasley</v>
      </c>
    </row>
    <row r="936" spans="1:8" x14ac:dyDescent="0.2">
      <c r="A936" s="48"/>
      <c r="B936">
        <v>4</v>
      </c>
      <c r="C936">
        <v>1</v>
      </c>
      <c r="D936">
        <v>2</v>
      </c>
      <c r="E936">
        <v>0</v>
      </c>
      <c r="F936" s="51">
        <v>1</v>
      </c>
      <c r="G936" t="str">
        <f t="shared" si="28"/>
        <v>Malik Beasley</v>
      </c>
      <c r="H936" t="str">
        <f t="shared" si="29"/>
        <v>Malik Beasley</v>
      </c>
    </row>
    <row r="937" spans="1:8" x14ac:dyDescent="0.2">
      <c r="A937" s="48"/>
      <c r="B937">
        <v>12</v>
      </c>
      <c r="C937">
        <v>0</v>
      </c>
      <c r="D937">
        <v>0</v>
      </c>
      <c r="E937">
        <v>2</v>
      </c>
      <c r="F937" s="51">
        <v>1</v>
      </c>
      <c r="G937" t="str">
        <f t="shared" si="28"/>
        <v>Malik Beasley</v>
      </c>
      <c r="H937" t="str">
        <f t="shared" si="29"/>
        <v>Malik Beasley</v>
      </c>
    </row>
    <row r="938" spans="1:8" x14ac:dyDescent="0.2">
      <c r="A938" s="48"/>
      <c r="B938">
        <v>14</v>
      </c>
      <c r="C938">
        <v>4</v>
      </c>
      <c r="D938">
        <v>1</v>
      </c>
      <c r="E938">
        <v>2</v>
      </c>
      <c r="F938" s="51">
        <v>1</v>
      </c>
      <c r="G938" t="str">
        <f t="shared" si="28"/>
        <v>Malik Beasley</v>
      </c>
      <c r="H938" t="str">
        <f t="shared" si="29"/>
        <v>Malik Beasley</v>
      </c>
    </row>
    <row r="939" spans="1:8" x14ac:dyDescent="0.2">
      <c r="A939" s="48"/>
      <c r="B939">
        <v>5</v>
      </c>
      <c r="C939">
        <v>0</v>
      </c>
      <c r="D939">
        <v>0</v>
      </c>
      <c r="E939">
        <v>0</v>
      </c>
      <c r="F939" s="51">
        <v>1</v>
      </c>
      <c r="G939" t="str">
        <f t="shared" si="28"/>
        <v>Malik Beasley</v>
      </c>
      <c r="H939" t="str">
        <f t="shared" si="29"/>
        <v>Malik Beasley</v>
      </c>
    </row>
    <row r="940" spans="1:8" x14ac:dyDescent="0.2">
      <c r="A940" s="48"/>
      <c r="B940">
        <v>12</v>
      </c>
      <c r="C940">
        <v>3</v>
      </c>
      <c r="D940">
        <v>0</v>
      </c>
      <c r="E940">
        <v>4</v>
      </c>
      <c r="F940" s="51">
        <v>1</v>
      </c>
      <c r="G940" t="str">
        <f t="shared" si="28"/>
        <v>Malik Beasley</v>
      </c>
      <c r="H940" t="str">
        <f t="shared" si="29"/>
        <v>Malik Beasley</v>
      </c>
    </row>
    <row r="941" spans="1:8" x14ac:dyDescent="0.2">
      <c r="A941" s="48"/>
      <c r="B941">
        <v>18</v>
      </c>
      <c r="C941">
        <v>4</v>
      </c>
      <c r="D941">
        <v>4</v>
      </c>
      <c r="E941">
        <v>4</v>
      </c>
      <c r="F941" s="51">
        <v>1</v>
      </c>
      <c r="G941" t="str">
        <f t="shared" si="28"/>
        <v>Malik Beasley</v>
      </c>
      <c r="H941" t="str">
        <f t="shared" si="29"/>
        <v>Malik Beasley</v>
      </c>
    </row>
    <row r="942" spans="1:8" x14ac:dyDescent="0.2">
      <c r="A942" s="48"/>
      <c r="B942">
        <v>9</v>
      </c>
      <c r="C942">
        <v>8</v>
      </c>
      <c r="D942">
        <v>1</v>
      </c>
      <c r="E942">
        <v>3</v>
      </c>
      <c r="F942" s="51">
        <v>1</v>
      </c>
      <c r="G942" t="str">
        <f t="shared" si="28"/>
        <v>Malik Beasley</v>
      </c>
      <c r="H942" t="str">
        <f t="shared" si="29"/>
        <v>Malik Beasley</v>
      </c>
    </row>
    <row r="943" spans="1:8" x14ac:dyDescent="0.2">
      <c r="A943" s="48"/>
      <c r="B943">
        <v>3</v>
      </c>
      <c r="C943">
        <v>2</v>
      </c>
      <c r="D943">
        <v>1</v>
      </c>
      <c r="E943">
        <v>1</v>
      </c>
      <c r="F943" s="51">
        <v>1</v>
      </c>
      <c r="G943" t="str">
        <f t="shared" si="28"/>
        <v>Malik Beasley</v>
      </c>
      <c r="H943" t="str">
        <f t="shared" si="29"/>
        <v>Malik Beasley</v>
      </c>
    </row>
    <row r="944" spans="1:8" x14ac:dyDescent="0.2">
      <c r="A944" s="48"/>
      <c r="B944">
        <v>10</v>
      </c>
      <c r="C944">
        <v>4</v>
      </c>
      <c r="D944">
        <v>0</v>
      </c>
      <c r="E944">
        <v>2</v>
      </c>
      <c r="F944" s="51">
        <v>1</v>
      </c>
      <c r="G944" t="str">
        <f t="shared" si="28"/>
        <v>Malik Beasley</v>
      </c>
      <c r="H944" t="str">
        <f t="shared" si="29"/>
        <v>Malik Beasley</v>
      </c>
    </row>
    <row r="945" spans="1:8" x14ac:dyDescent="0.2">
      <c r="A945" s="48"/>
      <c r="B945">
        <v>14</v>
      </c>
      <c r="C945">
        <v>2</v>
      </c>
      <c r="D945">
        <v>1</v>
      </c>
      <c r="E945">
        <v>4</v>
      </c>
      <c r="F945" s="51">
        <v>1</v>
      </c>
      <c r="G945" t="str">
        <f t="shared" si="28"/>
        <v>Malik Beasley</v>
      </c>
      <c r="H945" t="str">
        <f t="shared" si="29"/>
        <v>Malik Beasley</v>
      </c>
    </row>
    <row r="946" spans="1:8" x14ac:dyDescent="0.2">
      <c r="A946" s="48"/>
      <c r="B946">
        <v>18</v>
      </c>
      <c r="C946">
        <v>6</v>
      </c>
      <c r="D946">
        <v>1</v>
      </c>
      <c r="E946">
        <v>6</v>
      </c>
      <c r="F946" s="51">
        <v>1</v>
      </c>
      <c r="G946" t="str">
        <f t="shared" si="28"/>
        <v>Malik Beasley</v>
      </c>
      <c r="H946" t="str">
        <f t="shared" si="29"/>
        <v>Malik Beasley</v>
      </c>
    </row>
    <row r="947" spans="1:8" x14ac:dyDescent="0.2">
      <c r="A947" s="48"/>
      <c r="B947">
        <v>16</v>
      </c>
      <c r="C947">
        <v>6</v>
      </c>
      <c r="D947">
        <v>3</v>
      </c>
      <c r="E947">
        <v>4</v>
      </c>
      <c r="F947" s="51">
        <v>1</v>
      </c>
      <c r="G947" t="str">
        <f t="shared" si="28"/>
        <v>Malik Beasley</v>
      </c>
      <c r="H947" t="str">
        <f t="shared" si="29"/>
        <v>Malik Beasley</v>
      </c>
    </row>
    <row r="948" spans="1:8" x14ac:dyDescent="0.2">
      <c r="A948" s="48"/>
      <c r="B948">
        <v>18</v>
      </c>
      <c r="C948">
        <v>4</v>
      </c>
      <c r="D948">
        <v>2</v>
      </c>
      <c r="E948">
        <v>4</v>
      </c>
      <c r="F948" s="51">
        <v>1</v>
      </c>
      <c r="G948" t="str">
        <f t="shared" si="28"/>
        <v>Malik Beasley</v>
      </c>
      <c r="H948" t="str">
        <f t="shared" si="29"/>
        <v>Malik Beasley</v>
      </c>
    </row>
    <row r="949" spans="1:8" x14ac:dyDescent="0.2">
      <c r="A949" s="48"/>
      <c r="B949">
        <v>14</v>
      </c>
      <c r="C949">
        <v>4</v>
      </c>
      <c r="D949">
        <v>0</v>
      </c>
      <c r="E949">
        <v>3</v>
      </c>
      <c r="F949" s="51">
        <v>1</v>
      </c>
      <c r="G949" t="str">
        <f t="shared" si="28"/>
        <v>Malik Beasley</v>
      </c>
      <c r="H949" t="str">
        <f t="shared" si="29"/>
        <v>Malik Beasley</v>
      </c>
    </row>
    <row r="950" spans="1:8" x14ac:dyDescent="0.2">
      <c r="A950" s="48"/>
      <c r="B950">
        <v>27</v>
      </c>
      <c r="C950">
        <v>3</v>
      </c>
      <c r="D950">
        <v>1</v>
      </c>
      <c r="E950">
        <v>7</v>
      </c>
      <c r="F950" s="51">
        <v>1</v>
      </c>
      <c r="G950" t="str">
        <f t="shared" si="28"/>
        <v>Malik Beasley</v>
      </c>
      <c r="H950" t="str">
        <f t="shared" si="29"/>
        <v>Malik Beasley</v>
      </c>
    </row>
    <row r="951" spans="1:8" x14ac:dyDescent="0.2">
      <c r="A951" s="48"/>
      <c r="B951">
        <v>29</v>
      </c>
      <c r="C951">
        <v>3</v>
      </c>
      <c r="D951">
        <v>1</v>
      </c>
      <c r="E951">
        <v>6</v>
      </c>
      <c r="F951" s="51">
        <v>1</v>
      </c>
      <c r="G951" t="str">
        <f t="shared" si="28"/>
        <v>Malik Beasley</v>
      </c>
      <c r="H951" t="str">
        <f t="shared" si="29"/>
        <v>Malik Beasley</v>
      </c>
    </row>
    <row r="952" spans="1:8" x14ac:dyDescent="0.2">
      <c r="A952" s="48"/>
      <c r="B952">
        <v>6</v>
      </c>
      <c r="C952">
        <v>6</v>
      </c>
      <c r="D952">
        <v>1</v>
      </c>
      <c r="E952">
        <v>2</v>
      </c>
      <c r="F952" s="51">
        <v>1</v>
      </c>
      <c r="G952" t="str">
        <f t="shared" si="28"/>
        <v>Malik Beasley</v>
      </c>
      <c r="H952" t="str">
        <f t="shared" si="29"/>
        <v>Malik Beasley</v>
      </c>
    </row>
    <row r="953" spans="1:8" x14ac:dyDescent="0.2">
      <c r="A953" s="48"/>
      <c r="B953">
        <v>29</v>
      </c>
      <c r="C953">
        <v>11</v>
      </c>
      <c r="D953">
        <v>5</v>
      </c>
      <c r="E953">
        <v>8</v>
      </c>
      <c r="F953" s="51">
        <v>1</v>
      </c>
      <c r="G953" t="str">
        <f t="shared" si="28"/>
        <v>Malik Beasley</v>
      </c>
      <c r="H953" t="str">
        <f t="shared" si="29"/>
        <v>Malik Beasley</v>
      </c>
    </row>
    <row r="954" spans="1:8" x14ac:dyDescent="0.2">
      <c r="A954" s="48"/>
      <c r="B954">
        <v>10</v>
      </c>
      <c r="C954">
        <v>5</v>
      </c>
      <c r="D954">
        <v>1</v>
      </c>
      <c r="E954">
        <v>2</v>
      </c>
      <c r="F954" s="51">
        <v>1</v>
      </c>
      <c r="G954" t="str">
        <f t="shared" si="28"/>
        <v>Malik Beasley</v>
      </c>
      <c r="H954" t="str">
        <f t="shared" si="29"/>
        <v>Malik Beasley</v>
      </c>
    </row>
    <row r="955" spans="1:8" x14ac:dyDescent="0.2">
      <c r="A955" s="48"/>
      <c r="B955">
        <v>14</v>
      </c>
      <c r="C955">
        <v>5</v>
      </c>
      <c r="D955">
        <v>4</v>
      </c>
      <c r="E955">
        <v>2</v>
      </c>
      <c r="F955" s="51">
        <v>1</v>
      </c>
      <c r="G955" t="str">
        <f t="shared" si="28"/>
        <v>Malik Beasley</v>
      </c>
      <c r="H955" t="str">
        <f t="shared" si="29"/>
        <v>Malik Beasley</v>
      </c>
    </row>
    <row r="956" spans="1:8" x14ac:dyDescent="0.2">
      <c r="A956" s="48"/>
      <c r="B956">
        <v>11</v>
      </c>
      <c r="C956">
        <v>3</v>
      </c>
      <c r="D956">
        <v>4</v>
      </c>
      <c r="E956">
        <v>3</v>
      </c>
      <c r="F956" s="51">
        <v>1</v>
      </c>
      <c r="G956" t="str">
        <f t="shared" si="28"/>
        <v>Malik Beasley</v>
      </c>
      <c r="H956" t="str">
        <f t="shared" si="29"/>
        <v>Malik Beasley</v>
      </c>
    </row>
    <row r="957" spans="1:8" x14ac:dyDescent="0.2">
      <c r="A957" s="48"/>
      <c r="B957">
        <v>3</v>
      </c>
      <c r="C957">
        <v>2</v>
      </c>
      <c r="D957">
        <v>3</v>
      </c>
      <c r="E957">
        <v>1</v>
      </c>
      <c r="F957" s="51">
        <v>1</v>
      </c>
      <c r="G957" t="str">
        <f t="shared" si="28"/>
        <v>Malik Beasley</v>
      </c>
      <c r="H957" t="str">
        <f t="shared" si="29"/>
        <v>Malik Beasley</v>
      </c>
    </row>
    <row r="958" spans="1:8" x14ac:dyDescent="0.2">
      <c r="A958" s="48"/>
      <c r="B958">
        <v>16</v>
      </c>
      <c r="C958">
        <v>5</v>
      </c>
      <c r="D958">
        <v>1</v>
      </c>
      <c r="E958">
        <v>4</v>
      </c>
      <c r="F958" s="51">
        <v>1</v>
      </c>
      <c r="G958" t="str">
        <f t="shared" si="28"/>
        <v>Malik Beasley</v>
      </c>
      <c r="H958" t="str">
        <f t="shared" si="29"/>
        <v>Malik Beasley</v>
      </c>
    </row>
    <row r="959" spans="1:8" x14ac:dyDescent="0.2">
      <c r="A959" s="48"/>
      <c r="B959">
        <v>3</v>
      </c>
      <c r="C959">
        <v>1</v>
      </c>
      <c r="D959">
        <v>1</v>
      </c>
      <c r="E959">
        <v>1</v>
      </c>
      <c r="F959" s="51">
        <v>1</v>
      </c>
      <c r="G959" t="str">
        <f t="shared" si="28"/>
        <v>Malik Beasley</v>
      </c>
      <c r="H959" t="str">
        <f t="shared" si="29"/>
        <v>Malik Beasley</v>
      </c>
    </row>
    <row r="960" spans="1:8" x14ac:dyDescent="0.2">
      <c r="A960" s="48"/>
      <c r="B960">
        <v>18</v>
      </c>
      <c r="C960">
        <v>3</v>
      </c>
      <c r="D960">
        <v>1</v>
      </c>
      <c r="E960">
        <v>4</v>
      </c>
      <c r="F960" s="51">
        <v>1</v>
      </c>
      <c r="G960" t="str">
        <f t="shared" si="28"/>
        <v>Malik Beasley</v>
      </c>
      <c r="H960" t="str">
        <f t="shared" si="29"/>
        <v>Malik Beasley</v>
      </c>
    </row>
    <row r="961" spans="1:8" x14ac:dyDescent="0.2">
      <c r="A961" s="48"/>
      <c r="B961">
        <v>23</v>
      </c>
      <c r="C961">
        <v>4</v>
      </c>
      <c r="D961">
        <v>1</v>
      </c>
      <c r="E961">
        <v>5</v>
      </c>
      <c r="F961" s="51">
        <v>1</v>
      </c>
      <c r="G961" t="str">
        <f t="shared" si="28"/>
        <v>Malik Beasley</v>
      </c>
      <c r="H961" t="str">
        <f t="shared" si="29"/>
        <v>Malik Beasley</v>
      </c>
    </row>
    <row r="962" spans="1:8" x14ac:dyDescent="0.2">
      <c r="A962" s="48"/>
      <c r="B962">
        <v>19</v>
      </c>
      <c r="C962">
        <v>5</v>
      </c>
      <c r="D962">
        <v>3</v>
      </c>
      <c r="E962">
        <v>4</v>
      </c>
      <c r="F962" s="51">
        <v>1</v>
      </c>
      <c r="G962" t="str">
        <f t="shared" ref="G962:G1025" si="30">IF(B962="","",IF(A962="",G961,SUBSTITUTE(A962," 2022-23 Game Log","")))</f>
        <v>Malik Beasley</v>
      </c>
      <c r="H962" t="str">
        <f t="shared" ref="H962:H1025" si="31">IF(G962="Luka Dončić","Luka Doncic",IF(G962="Wendell Carter Jr.","Wendell Carter",IF(G962="Vlatko Čančar","Vlatko Cancar",IF(G962="Troy Brown Jr.","Troy Brown",IF(G962="Bojan Bogdanović","Bojan Bogdanovic",IF(G962="Nic Claxton","Nicolas Claxton",IF(G962="Kristaps Porziņģis","Kristaps Porzingis",IF(G962="Kelly Oubre Jr.","Kelly Oubre Jr",IF(G962="P.J. Washington","P.J Washington",IF(G962="P.J. Tucker","P.J Tucker",IF(G962="Jabari Smith Jr.","Jabari Smith",IF(G962="Alperen Şengün","Alperen Sengun",IF(G962="Nikola Vučević","Nikola Vucevic",IF(G962="Jusuf Nurkić","Jusuf Nurkic",IF(G962="Nikola Jokić","Nikola Jokic",G962)))))))))))))))</f>
        <v>Malik Beasley</v>
      </c>
    </row>
    <row r="963" spans="1:8" x14ac:dyDescent="0.2">
      <c r="A963" s="48"/>
      <c r="B963">
        <v>21</v>
      </c>
      <c r="C963">
        <v>2</v>
      </c>
      <c r="D963">
        <v>4</v>
      </c>
      <c r="E963">
        <v>5</v>
      </c>
      <c r="F963" s="51">
        <v>1</v>
      </c>
      <c r="G963" t="str">
        <f t="shared" si="30"/>
        <v>Malik Beasley</v>
      </c>
      <c r="H963" t="str">
        <f t="shared" si="31"/>
        <v>Malik Beasley</v>
      </c>
    </row>
    <row r="964" spans="1:8" x14ac:dyDescent="0.2">
      <c r="A964" s="48"/>
      <c r="B964">
        <v>17</v>
      </c>
      <c r="C964">
        <v>3</v>
      </c>
      <c r="D964">
        <v>1</v>
      </c>
      <c r="E964">
        <v>4</v>
      </c>
      <c r="F964" s="51">
        <v>1</v>
      </c>
      <c r="G964" t="str">
        <f t="shared" si="30"/>
        <v>Malik Beasley</v>
      </c>
      <c r="H964" t="str">
        <f t="shared" si="31"/>
        <v>Malik Beasley</v>
      </c>
    </row>
    <row r="965" spans="1:8" x14ac:dyDescent="0.2">
      <c r="A965" s="48"/>
      <c r="B965">
        <v>18</v>
      </c>
      <c r="C965">
        <v>3</v>
      </c>
      <c r="D965">
        <v>0</v>
      </c>
      <c r="E965">
        <v>6</v>
      </c>
      <c r="F965" s="51">
        <v>1</v>
      </c>
      <c r="G965" t="str">
        <f t="shared" si="30"/>
        <v>Malik Beasley</v>
      </c>
      <c r="H965" t="str">
        <f t="shared" si="31"/>
        <v>Malik Beasley</v>
      </c>
    </row>
    <row r="966" spans="1:8" x14ac:dyDescent="0.2">
      <c r="A966" s="48"/>
      <c r="B966">
        <v>3</v>
      </c>
      <c r="C966">
        <v>3</v>
      </c>
      <c r="D966">
        <v>2</v>
      </c>
      <c r="E966">
        <v>1</v>
      </c>
      <c r="F966" s="51">
        <v>1</v>
      </c>
      <c r="G966" t="str">
        <f t="shared" si="30"/>
        <v>Malik Beasley</v>
      </c>
      <c r="H966" t="str">
        <f t="shared" si="31"/>
        <v>Malik Beasley</v>
      </c>
    </row>
    <row r="967" spans="1:8" x14ac:dyDescent="0.2">
      <c r="A967" s="48"/>
      <c r="B967">
        <v>17</v>
      </c>
      <c r="C967">
        <v>3</v>
      </c>
      <c r="D967">
        <v>0</v>
      </c>
      <c r="E967">
        <v>3</v>
      </c>
      <c r="F967" s="51">
        <v>1</v>
      </c>
      <c r="G967" t="str">
        <f t="shared" si="30"/>
        <v>Malik Beasley</v>
      </c>
      <c r="H967" t="str">
        <f t="shared" si="31"/>
        <v>Malik Beasley</v>
      </c>
    </row>
    <row r="968" spans="1:8" x14ac:dyDescent="0.2">
      <c r="A968" s="48"/>
      <c r="B968">
        <v>25</v>
      </c>
      <c r="C968">
        <v>2</v>
      </c>
      <c r="D968">
        <v>0</v>
      </c>
      <c r="E968">
        <v>3</v>
      </c>
      <c r="F968" s="51">
        <v>1</v>
      </c>
      <c r="G968" t="str">
        <f t="shared" si="30"/>
        <v>Malik Beasley</v>
      </c>
      <c r="H968" t="str">
        <f t="shared" si="31"/>
        <v>Malik Beasley</v>
      </c>
    </row>
    <row r="969" spans="1:8" x14ac:dyDescent="0.2">
      <c r="A969" s="48"/>
      <c r="B969">
        <v>13</v>
      </c>
      <c r="C969">
        <v>5</v>
      </c>
      <c r="D969">
        <v>2</v>
      </c>
      <c r="E969">
        <v>2</v>
      </c>
      <c r="F969" s="51">
        <v>1</v>
      </c>
      <c r="G969" t="str">
        <f t="shared" si="30"/>
        <v>Malik Beasley</v>
      </c>
      <c r="H969" t="str">
        <f t="shared" si="31"/>
        <v>Malik Beasley</v>
      </c>
    </row>
    <row r="970" spans="1:8" x14ac:dyDescent="0.2">
      <c r="A970" s="48"/>
      <c r="B970">
        <v>7</v>
      </c>
      <c r="C970">
        <v>3</v>
      </c>
      <c r="D970">
        <v>1</v>
      </c>
      <c r="E970">
        <v>1</v>
      </c>
      <c r="F970" s="51">
        <v>1</v>
      </c>
      <c r="G970" t="str">
        <f t="shared" si="30"/>
        <v>Malik Beasley</v>
      </c>
      <c r="H970" t="str">
        <f t="shared" si="31"/>
        <v>Malik Beasley</v>
      </c>
    </row>
    <row r="971" spans="1:8" x14ac:dyDescent="0.2">
      <c r="A971" s="48"/>
      <c r="B971">
        <v>9</v>
      </c>
      <c r="C971">
        <v>4</v>
      </c>
      <c r="D971">
        <v>3</v>
      </c>
      <c r="E971">
        <v>1</v>
      </c>
      <c r="F971" s="51">
        <v>1</v>
      </c>
      <c r="G971" t="str">
        <f t="shared" si="30"/>
        <v>Malik Beasley</v>
      </c>
      <c r="H971" t="str">
        <f t="shared" si="31"/>
        <v>Malik Beasley</v>
      </c>
    </row>
    <row r="972" spans="1:8" x14ac:dyDescent="0.2">
      <c r="A972" s="48"/>
      <c r="B972">
        <v>17</v>
      </c>
      <c r="C972">
        <v>3</v>
      </c>
      <c r="D972">
        <v>2</v>
      </c>
      <c r="E972">
        <v>5</v>
      </c>
      <c r="F972" s="51">
        <v>1</v>
      </c>
      <c r="G972" t="str">
        <f t="shared" si="30"/>
        <v>Malik Beasley</v>
      </c>
      <c r="H972" t="str">
        <f t="shared" si="31"/>
        <v>Malik Beasley</v>
      </c>
    </row>
    <row r="973" spans="1:8" x14ac:dyDescent="0.2">
      <c r="A973" s="48"/>
      <c r="B973">
        <v>16</v>
      </c>
      <c r="C973">
        <v>6</v>
      </c>
      <c r="D973">
        <v>2</v>
      </c>
      <c r="E973">
        <v>3</v>
      </c>
      <c r="F973" s="51">
        <v>1</v>
      </c>
      <c r="G973" t="str">
        <f t="shared" si="30"/>
        <v>Malik Beasley</v>
      </c>
      <c r="H973" t="str">
        <f t="shared" si="31"/>
        <v>Malik Beasley</v>
      </c>
    </row>
    <row r="974" spans="1:8" x14ac:dyDescent="0.2">
      <c r="A974" s="48" t="s">
        <v>1183</v>
      </c>
      <c r="B974">
        <v>2</v>
      </c>
      <c r="C974">
        <v>0</v>
      </c>
      <c r="D974">
        <v>0</v>
      </c>
      <c r="E974">
        <v>0</v>
      </c>
      <c r="F974" s="51">
        <v>1</v>
      </c>
      <c r="G974" t="str">
        <f t="shared" si="30"/>
        <v>MarJon Beauchamp</v>
      </c>
      <c r="H974" t="str">
        <f t="shared" si="31"/>
        <v>MarJon Beauchamp</v>
      </c>
    </row>
    <row r="975" spans="1:8" x14ac:dyDescent="0.2">
      <c r="A975" s="48"/>
      <c r="B975">
        <v>3</v>
      </c>
      <c r="C975">
        <v>0</v>
      </c>
      <c r="D975">
        <v>0</v>
      </c>
      <c r="E975">
        <v>1</v>
      </c>
      <c r="F975" s="51">
        <v>1</v>
      </c>
      <c r="G975" t="str">
        <f t="shared" si="30"/>
        <v>MarJon Beauchamp</v>
      </c>
      <c r="H975" t="str">
        <f t="shared" si="31"/>
        <v>MarJon Beauchamp</v>
      </c>
    </row>
    <row r="976" spans="1:8" x14ac:dyDescent="0.2">
      <c r="A976" s="48"/>
      <c r="B976">
        <v>0</v>
      </c>
      <c r="C976">
        <v>1</v>
      </c>
      <c r="D976">
        <v>0</v>
      </c>
      <c r="E976">
        <v>0</v>
      </c>
      <c r="F976" s="51">
        <v>1</v>
      </c>
      <c r="G976" t="str">
        <f t="shared" si="30"/>
        <v>MarJon Beauchamp</v>
      </c>
      <c r="H976" t="str">
        <f t="shared" si="31"/>
        <v>MarJon Beauchamp</v>
      </c>
    </row>
    <row r="977" spans="1:8" x14ac:dyDescent="0.2">
      <c r="A977" s="48"/>
      <c r="B977">
        <v>3</v>
      </c>
      <c r="C977">
        <v>4</v>
      </c>
      <c r="D977">
        <v>1</v>
      </c>
      <c r="E977">
        <v>0</v>
      </c>
      <c r="F977" s="51">
        <v>1</v>
      </c>
      <c r="G977" t="str">
        <f t="shared" si="30"/>
        <v>MarJon Beauchamp</v>
      </c>
      <c r="H977" t="str">
        <f t="shared" si="31"/>
        <v>MarJon Beauchamp</v>
      </c>
    </row>
    <row r="978" spans="1:8" x14ac:dyDescent="0.2">
      <c r="A978" s="48"/>
      <c r="B978">
        <v>14</v>
      </c>
      <c r="C978">
        <v>5</v>
      </c>
      <c r="D978">
        <v>0</v>
      </c>
      <c r="E978">
        <v>2</v>
      </c>
      <c r="F978" s="51">
        <v>1</v>
      </c>
      <c r="G978" t="str">
        <f t="shared" si="30"/>
        <v>MarJon Beauchamp</v>
      </c>
      <c r="H978" t="str">
        <f t="shared" si="31"/>
        <v>MarJon Beauchamp</v>
      </c>
    </row>
    <row r="979" spans="1:8" x14ac:dyDescent="0.2">
      <c r="A979" s="48"/>
      <c r="B979">
        <v>2</v>
      </c>
      <c r="C979">
        <v>5</v>
      </c>
      <c r="D979">
        <v>0</v>
      </c>
      <c r="E979">
        <v>0</v>
      </c>
      <c r="F979" s="51">
        <v>1</v>
      </c>
      <c r="G979" t="str">
        <f t="shared" si="30"/>
        <v>MarJon Beauchamp</v>
      </c>
      <c r="H979" t="str">
        <f t="shared" si="31"/>
        <v>MarJon Beauchamp</v>
      </c>
    </row>
    <row r="980" spans="1:8" x14ac:dyDescent="0.2">
      <c r="A980" s="48"/>
      <c r="B980">
        <v>4</v>
      </c>
      <c r="C980">
        <v>2</v>
      </c>
      <c r="D980">
        <v>0</v>
      </c>
      <c r="E980">
        <v>1</v>
      </c>
      <c r="F980" s="51">
        <v>1</v>
      </c>
      <c r="G980" t="str">
        <f t="shared" si="30"/>
        <v>MarJon Beauchamp</v>
      </c>
      <c r="H980" t="str">
        <f t="shared" si="31"/>
        <v>MarJon Beauchamp</v>
      </c>
    </row>
    <row r="981" spans="1:8" x14ac:dyDescent="0.2">
      <c r="A981" s="48"/>
      <c r="B981">
        <v>19</v>
      </c>
      <c r="C981">
        <v>8</v>
      </c>
      <c r="D981">
        <v>0</v>
      </c>
      <c r="E981">
        <v>5</v>
      </c>
      <c r="F981" s="51">
        <v>1</v>
      </c>
      <c r="G981" t="str">
        <f t="shared" si="30"/>
        <v>MarJon Beauchamp</v>
      </c>
      <c r="H981" t="str">
        <f t="shared" si="31"/>
        <v>MarJon Beauchamp</v>
      </c>
    </row>
    <row r="982" spans="1:8" x14ac:dyDescent="0.2">
      <c r="A982" s="48"/>
      <c r="B982">
        <v>8</v>
      </c>
      <c r="C982">
        <v>4</v>
      </c>
      <c r="D982">
        <v>2</v>
      </c>
      <c r="E982">
        <v>0</v>
      </c>
      <c r="F982" s="51">
        <v>1</v>
      </c>
      <c r="G982" t="str">
        <f t="shared" si="30"/>
        <v>MarJon Beauchamp</v>
      </c>
      <c r="H982" t="str">
        <f t="shared" si="31"/>
        <v>MarJon Beauchamp</v>
      </c>
    </row>
    <row r="983" spans="1:8" x14ac:dyDescent="0.2">
      <c r="A983" s="48"/>
      <c r="B983">
        <v>20</v>
      </c>
      <c r="C983">
        <v>8</v>
      </c>
      <c r="D983">
        <v>1</v>
      </c>
      <c r="E983">
        <v>3</v>
      </c>
      <c r="F983" s="51">
        <v>1</v>
      </c>
      <c r="G983" t="str">
        <f t="shared" si="30"/>
        <v>MarJon Beauchamp</v>
      </c>
      <c r="H983" t="str">
        <f t="shared" si="31"/>
        <v>MarJon Beauchamp</v>
      </c>
    </row>
    <row r="984" spans="1:8" x14ac:dyDescent="0.2">
      <c r="A984" s="48"/>
      <c r="B984">
        <v>2</v>
      </c>
      <c r="C984">
        <v>5</v>
      </c>
      <c r="D984">
        <v>1</v>
      </c>
      <c r="E984">
        <v>0</v>
      </c>
      <c r="F984" s="51">
        <v>1</v>
      </c>
      <c r="G984" t="str">
        <f t="shared" si="30"/>
        <v>MarJon Beauchamp</v>
      </c>
      <c r="H984" t="str">
        <f t="shared" si="31"/>
        <v>MarJon Beauchamp</v>
      </c>
    </row>
    <row r="985" spans="1:8" x14ac:dyDescent="0.2">
      <c r="A985" s="48"/>
      <c r="B985">
        <v>0</v>
      </c>
      <c r="C985">
        <v>2</v>
      </c>
      <c r="D985">
        <v>1</v>
      </c>
      <c r="E985">
        <v>0</v>
      </c>
      <c r="F985" s="51">
        <v>1</v>
      </c>
      <c r="G985" t="str">
        <f t="shared" si="30"/>
        <v>MarJon Beauchamp</v>
      </c>
      <c r="H985" t="str">
        <f t="shared" si="31"/>
        <v>MarJon Beauchamp</v>
      </c>
    </row>
    <row r="986" spans="1:8" x14ac:dyDescent="0.2">
      <c r="A986" s="48"/>
      <c r="B986">
        <v>0</v>
      </c>
      <c r="C986">
        <v>0</v>
      </c>
      <c r="D986">
        <v>0</v>
      </c>
      <c r="E986">
        <v>0</v>
      </c>
      <c r="F986" s="51">
        <v>1</v>
      </c>
      <c r="G986" t="str">
        <f t="shared" si="30"/>
        <v>MarJon Beauchamp</v>
      </c>
      <c r="H986" t="str">
        <f t="shared" si="31"/>
        <v>MarJon Beauchamp</v>
      </c>
    </row>
    <row r="987" spans="1:8" x14ac:dyDescent="0.2">
      <c r="A987" s="48"/>
      <c r="B987">
        <v>2</v>
      </c>
      <c r="C987">
        <v>0</v>
      </c>
      <c r="D987">
        <v>0</v>
      </c>
      <c r="E987">
        <v>0</v>
      </c>
      <c r="F987" s="51">
        <v>1</v>
      </c>
      <c r="G987" t="str">
        <f t="shared" si="30"/>
        <v>MarJon Beauchamp</v>
      </c>
      <c r="H987" t="str">
        <f t="shared" si="31"/>
        <v>MarJon Beauchamp</v>
      </c>
    </row>
    <row r="988" spans="1:8" x14ac:dyDescent="0.2">
      <c r="A988" s="48"/>
      <c r="B988">
        <v>0</v>
      </c>
      <c r="C988">
        <v>0</v>
      </c>
      <c r="D988">
        <v>0</v>
      </c>
      <c r="E988">
        <v>0</v>
      </c>
      <c r="F988" s="51">
        <v>1</v>
      </c>
      <c r="G988" t="str">
        <f t="shared" si="30"/>
        <v>MarJon Beauchamp</v>
      </c>
      <c r="H988" t="str">
        <f t="shared" si="31"/>
        <v>MarJon Beauchamp</v>
      </c>
    </row>
    <row r="989" spans="1:8" x14ac:dyDescent="0.2">
      <c r="A989" s="48"/>
      <c r="B989">
        <v>3</v>
      </c>
      <c r="C989">
        <v>3</v>
      </c>
      <c r="D989">
        <v>0</v>
      </c>
      <c r="E989">
        <v>1</v>
      </c>
      <c r="F989" s="51">
        <v>1</v>
      </c>
      <c r="G989" t="str">
        <f t="shared" si="30"/>
        <v>MarJon Beauchamp</v>
      </c>
      <c r="H989" t="str">
        <f t="shared" si="31"/>
        <v>MarJon Beauchamp</v>
      </c>
    </row>
    <row r="990" spans="1:8" x14ac:dyDescent="0.2">
      <c r="A990" s="48"/>
      <c r="B990">
        <v>12</v>
      </c>
      <c r="C990">
        <v>3</v>
      </c>
      <c r="D990">
        <v>2</v>
      </c>
      <c r="E990">
        <v>1</v>
      </c>
      <c r="F990" s="51">
        <v>1</v>
      </c>
      <c r="G990" t="str">
        <f t="shared" si="30"/>
        <v>MarJon Beauchamp</v>
      </c>
      <c r="H990" t="str">
        <f t="shared" si="31"/>
        <v>MarJon Beauchamp</v>
      </c>
    </row>
    <row r="991" spans="1:8" x14ac:dyDescent="0.2">
      <c r="A991" s="48"/>
      <c r="B991">
        <v>18</v>
      </c>
      <c r="C991">
        <v>3</v>
      </c>
      <c r="D991">
        <v>2</v>
      </c>
      <c r="E991">
        <v>4</v>
      </c>
      <c r="F991" s="51">
        <v>1</v>
      </c>
      <c r="G991" t="str">
        <f t="shared" si="30"/>
        <v>MarJon Beauchamp</v>
      </c>
      <c r="H991" t="str">
        <f t="shared" si="31"/>
        <v>MarJon Beauchamp</v>
      </c>
    </row>
    <row r="992" spans="1:8" x14ac:dyDescent="0.2">
      <c r="A992" s="48"/>
      <c r="B992">
        <v>6</v>
      </c>
      <c r="C992">
        <v>3</v>
      </c>
      <c r="D992">
        <v>1</v>
      </c>
      <c r="E992">
        <v>2</v>
      </c>
      <c r="F992" s="51">
        <v>1</v>
      </c>
      <c r="G992" t="str">
        <f t="shared" si="30"/>
        <v>MarJon Beauchamp</v>
      </c>
      <c r="H992" t="str">
        <f t="shared" si="31"/>
        <v>MarJon Beauchamp</v>
      </c>
    </row>
    <row r="993" spans="1:8" x14ac:dyDescent="0.2">
      <c r="A993" s="48"/>
      <c r="B993">
        <v>11</v>
      </c>
      <c r="C993">
        <v>1</v>
      </c>
      <c r="D993">
        <v>0</v>
      </c>
      <c r="E993">
        <v>3</v>
      </c>
      <c r="F993" s="51">
        <v>1</v>
      </c>
      <c r="G993" t="str">
        <f t="shared" si="30"/>
        <v>MarJon Beauchamp</v>
      </c>
      <c r="H993" t="str">
        <f t="shared" si="31"/>
        <v>MarJon Beauchamp</v>
      </c>
    </row>
    <row r="994" spans="1:8" x14ac:dyDescent="0.2">
      <c r="A994" s="48"/>
      <c r="B994">
        <v>6</v>
      </c>
      <c r="C994">
        <v>0</v>
      </c>
      <c r="D994">
        <v>0</v>
      </c>
      <c r="E994">
        <v>2</v>
      </c>
      <c r="F994" s="51">
        <v>1</v>
      </c>
      <c r="G994" t="str">
        <f t="shared" si="30"/>
        <v>MarJon Beauchamp</v>
      </c>
      <c r="H994" t="str">
        <f t="shared" si="31"/>
        <v>MarJon Beauchamp</v>
      </c>
    </row>
    <row r="995" spans="1:8" x14ac:dyDescent="0.2">
      <c r="A995" s="48"/>
      <c r="B995">
        <v>5</v>
      </c>
      <c r="C995">
        <v>0</v>
      </c>
      <c r="D995">
        <v>0</v>
      </c>
      <c r="E995">
        <v>1</v>
      </c>
      <c r="F995" s="51">
        <v>1</v>
      </c>
      <c r="G995" t="str">
        <f t="shared" si="30"/>
        <v>MarJon Beauchamp</v>
      </c>
      <c r="H995" t="str">
        <f t="shared" si="31"/>
        <v>MarJon Beauchamp</v>
      </c>
    </row>
    <row r="996" spans="1:8" x14ac:dyDescent="0.2">
      <c r="A996" s="48"/>
      <c r="B996">
        <v>0</v>
      </c>
      <c r="C996">
        <v>1</v>
      </c>
      <c r="D996">
        <v>0</v>
      </c>
      <c r="E996">
        <v>0</v>
      </c>
      <c r="F996" s="51">
        <v>1</v>
      </c>
      <c r="G996" t="str">
        <f t="shared" si="30"/>
        <v>MarJon Beauchamp</v>
      </c>
      <c r="H996" t="str">
        <f t="shared" si="31"/>
        <v>MarJon Beauchamp</v>
      </c>
    </row>
    <row r="997" spans="1:8" x14ac:dyDescent="0.2">
      <c r="A997" s="48"/>
      <c r="B997">
        <v>5</v>
      </c>
      <c r="C997">
        <v>2</v>
      </c>
      <c r="D997">
        <v>1</v>
      </c>
      <c r="E997">
        <v>0</v>
      </c>
      <c r="F997" s="51">
        <v>1</v>
      </c>
      <c r="G997" t="str">
        <f t="shared" si="30"/>
        <v>MarJon Beauchamp</v>
      </c>
      <c r="H997" t="str">
        <f t="shared" si="31"/>
        <v>MarJon Beauchamp</v>
      </c>
    </row>
    <row r="998" spans="1:8" x14ac:dyDescent="0.2">
      <c r="A998" s="48"/>
      <c r="B998">
        <v>11</v>
      </c>
      <c r="C998">
        <v>4</v>
      </c>
      <c r="D998">
        <v>0</v>
      </c>
      <c r="E998">
        <v>2</v>
      </c>
      <c r="F998" s="51">
        <v>1</v>
      </c>
      <c r="G998" t="str">
        <f t="shared" si="30"/>
        <v>MarJon Beauchamp</v>
      </c>
      <c r="H998" t="str">
        <f t="shared" si="31"/>
        <v>MarJon Beauchamp</v>
      </c>
    </row>
    <row r="999" spans="1:8" x14ac:dyDescent="0.2">
      <c r="A999" s="48"/>
      <c r="B999">
        <v>4</v>
      </c>
      <c r="C999">
        <v>2</v>
      </c>
      <c r="D999">
        <v>1</v>
      </c>
      <c r="E999">
        <v>0</v>
      </c>
      <c r="F999" s="51">
        <v>1</v>
      </c>
      <c r="G999" t="str">
        <f t="shared" si="30"/>
        <v>MarJon Beauchamp</v>
      </c>
      <c r="H999" t="str">
        <f t="shared" si="31"/>
        <v>MarJon Beauchamp</v>
      </c>
    </row>
    <row r="1000" spans="1:8" x14ac:dyDescent="0.2">
      <c r="A1000" s="48"/>
      <c r="B1000">
        <v>10</v>
      </c>
      <c r="C1000">
        <v>4</v>
      </c>
      <c r="D1000">
        <v>2</v>
      </c>
      <c r="E1000">
        <v>2</v>
      </c>
      <c r="F1000" s="51">
        <v>1</v>
      </c>
      <c r="G1000" t="str">
        <f t="shared" si="30"/>
        <v>MarJon Beauchamp</v>
      </c>
      <c r="H1000" t="str">
        <f t="shared" si="31"/>
        <v>MarJon Beauchamp</v>
      </c>
    </row>
    <row r="1001" spans="1:8" x14ac:dyDescent="0.2">
      <c r="A1001" s="48" t="s">
        <v>1608</v>
      </c>
      <c r="B1001">
        <v>3</v>
      </c>
      <c r="C1001">
        <v>0</v>
      </c>
      <c r="D1001">
        <v>0</v>
      </c>
      <c r="E1001">
        <v>1</v>
      </c>
      <c r="F1001" s="51">
        <v>1</v>
      </c>
      <c r="G1001" t="str">
        <f t="shared" si="30"/>
        <v>Dāvis Bertāns</v>
      </c>
      <c r="H1001" t="str">
        <f t="shared" si="31"/>
        <v>Dāvis Bertāns</v>
      </c>
    </row>
    <row r="1002" spans="1:8" x14ac:dyDescent="0.2">
      <c r="A1002" s="48"/>
      <c r="B1002">
        <v>0</v>
      </c>
      <c r="C1002">
        <v>1</v>
      </c>
      <c r="D1002">
        <v>0</v>
      </c>
      <c r="E1002">
        <v>0</v>
      </c>
      <c r="F1002" s="51">
        <v>1</v>
      </c>
      <c r="G1002" t="str">
        <f t="shared" si="30"/>
        <v>Dāvis Bertāns</v>
      </c>
      <c r="H1002" t="str">
        <f t="shared" si="31"/>
        <v>Dāvis Bertāns</v>
      </c>
    </row>
    <row r="1003" spans="1:8" x14ac:dyDescent="0.2">
      <c r="A1003" s="48"/>
      <c r="B1003">
        <v>15</v>
      </c>
      <c r="C1003">
        <v>1</v>
      </c>
      <c r="D1003">
        <v>2</v>
      </c>
      <c r="E1003">
        <v>4</v>
      </c>
      <c r="F1003" s="51">
        <v>1</v>
      </c>
      <c r="G1003" t="str">
        <f t="shared" si="30"/>
        <v>Dāvis Bertāns</v>
      </c>
      <c r="H1003" t="str">
        <f t="shared" si="31"/>
        <v>Dāvis Bertāns</v>
      </c>
    </row>
    <row r="1004" spans="1:8" x14ac:dyDescent="0.2">
      <c r="A1004" s="48"/>
      <c r="B1004">
        <v>0</v>
      </c>
      <c r="C1004">
        <v>1</v>
      </c>
      <c r="D1004">
        <v>1</v>
      </c>
      <c r="E1004">
        <v>0</v>
      </c>
      <c r="F1004" s="51">
        <v>1</v>
      </c>
      <c r="G1004" t="str">
        <f t="shared" si="30"/>
        <v>Dāvis Bertāns</v>
      </c>
      <c r="H1004" t="str">
        <f t="shared" si="31"/>
        <v>Dāvis Bertāns</v>
      </c>
    </row>
    <row r="1005" spans="1:8" x14ac:dyDescent="0.2">
      <c r="A1005" s="48"/>
      <c r="B1005">
        <v>3</v>
      </c>
      <c r="C1005">
        <v>2</v>
      </c>
      <c r="D1005">
        <v>1</v>
      </c>
      <c r="E1005">
        <v>1</v>
      </c>
      <c r="F1005" s="51">
        <v>1</v>
      </c>
      <c r="G1005" t="str">
        <f t="shared" si="30"/>
        <v>Dāvis Bertāns</v>
      </c>
      <c r="H1005" t="str">
        <f t="shared" si="31"/>
        <v>Dāvis Bertāns</v>
      </c>
    </row>
    <row r="1006" spans="1:8" x14ac:dyDescent="0.2">
      <c r="A1006" s="48"/>
      <c r="B1006">
        <v>6</v>
      </c>
      <c r="C1006">
        <v>0</v>
      </c>
      <c r="D1006">
        <v>0</v>
      </c>
      <c r="E1006">
        <v>2</v>
      </c>
      <c r="F1006" s="51">
        <v>1</v>
      </c>
      <c r="G1006" t="str">
        <f t="shared" si="30"/>
        <v>Dāvis Bertāns</v>
      </c>
      <c r="H1006" t="str">
        <f t="shared" si="31"/>
        <v>Dāvis Bertāns</v>
      </c>
    </row>
    <row r="1007" spans="1:8" x14ac:dyDescent="0.2">
      <c r="A1007" s="48"/>
      <c r="B1007">
        <v>2</v>
      </c>
      <c r="C1007">
        <v>0</v>
      </c>
      <c r="D1007">
        <v>0</v>
      </c>
      <c r="E1007">
        <v>0</v>
      </c>
      <c r="F1007" s="51">
        <v>1</v>
      </c>
      <c r="G1007" t="str">
        <f t="shared" si="30"/>
        <v>Dāvis Bertāns</v>
      </c>
      <c r="H1007" t="str">
        <f t="shared" si="31"/>
        <v>Dāvis Bertāns</v>
      </c>
    </row>
    <row r="1008" spans="1:8" x14ac:dyDescent="0.2">
      <c r="A1008" s="48"/>
      <c r="B1008">
        <v>0</v>
      </c>
      <c r="C1008">
        <v>0</v>
      </c>
      <c r="D1008">
        <v>0</v>
      </c>
      <c r="E1008">
        <v>0</v>
      </c>
      <c r="F1008" s="51">
        <v>1</v>
      </c>
      <c r="G1008" t="str">
        <f t="shared" si="30"/>
        <v>Dāvis Bertāns</v>
      </c>
      <c r="H1008" t="str">
        <f t="shared" si="31"/>
        <v>Dāvis Bertāns</v>
      </c>
    </row>
    <row r="1009" spans="1:8" x14ac:dyDescent="0.2">
      <c r="A1009" s="48"/>
      <c r="B1009">
        <v>0</v>
      </c>
      <c r="C1009">
        <v>0</v>
      </c>
      <c r="D1009">
        <v>0</v>
      </c>
      <c r="E1009">
        <v>0</v>
      </c>
      <c r="F1009" s="51">
        <v>1</v>
      </c>
      <c r="G1009" t="str">
        <f t="shared" si="30"/>
        <v>Dāvis Bertāns</v>
      </c>
      <c r="H1009" t="str">
        <f t="shared" si="31"/>
        <v>Dāvis Bertāns</v>
      </c>
    </row>
    <row r="1010" spans="1:8" x14ac:dyDescent="0.2">
      <c r="A1010" s="48"/>
      <c r="B1010">
        <v>5</v>
      </c>
      <c r="C1010">
        <v>3</v>
      </c>
      <c r="D1010">
        <v>0</v>
      </c>
      <c r="E1010">
        <v>1</v>
      </c>
      <c r="F1010" s="51">
        <v>1</v>
      </c>
      <c r="G1010" t="str">
        <f t="shared" si="30"/>
        <v>Dāvis Bertāns</v>
      </c>
      <c r="H1010" t="str">
        <f t="shared" si="31"/>
        <v>Dāvis Bertāns</v>
      </c>
    </row>
    <row r="1011" spans="1:8" x14ac:dyDescent="0.2">
      <c r="A1011" s="48"/>
      <c r="B1011">
        <v>2</v>
      </c>
      <c r="C1011">
        <v>0</v>
      </c>
      <c r="D1011">
        <v>0</v>
      </c>
      <c r="E1011">
        <v>0</v>
      </c>
      <c r="F1011" s="51">
        <v>1</v>
      </c>
      <c r="G1011" t="str">
        <f t="shared" si="30"/>
        <v>Dāvis Bertāns</v>
      </c>
      <c r="H1011" t="str">
        <f t="shared" si="31"/>
        <v>Dāvis Bertāns</v>
      </c>
    </row>
    <row r="1012" spans="1:8" x14ac:dyDescent="0.2">
      <c r="A1012" s="48"/>
      <c r="B1012">
        <v>18</v>
      </c>
      <c r="C1012">
        <v>0</v>
      </c>
      <c r="D1012">
        <v>0</v>
      </c>
      <c r="E1012">
        <v>6</v>
      </c>
      <c r="F1012" s="51">
        <v>1</v>
      </c>
      <c r="G1012" t="str">
        <f t="shared" si="30"/>
        <v>Dāvis Bertāns</v>
      </c>
      <c r="H1012" t="str">
        <f t="shared" si="31"/>
        <v>Dāvis Bertāns</v>
      </c>
    </row>
    <row r="1013" spans="1:8" x14ac:dyDescent="0.2">
      <c r="A1013" s="48"/>
      <c r="B1013">
        <v>3</v>
      </c>
      <c r="C1013">
        <v>1</v>
      </c>
      <c r="D1013">
        <v>0</v>
      </c>
      <c r="E1013">
        <v>1</v>
      </c>
      <c r="F1013" s="51">
        <v>1</v>
      </c>
      <c r="G1013" t="str">
        <f t="shared" si="30"/>
        <v>Dāvis Bertāns</v>
      </c>
      <c r="H1013" t="str">
        <f t="shared" si="31"/>
        <v>Dāvis Bertāns</v>
      </c>
    </row>
    <row r="1014" spans="1:8" x14ac:dyDescent="0.2">
      <c r="A1014" s="48"/>
      <c r="B1014">
        <v>11</v>
      </c>
      <c r="C1014">
        <v>2</v>
      </c>
      <c r="D1014">
        <v>0</v>
      </c>
      <c r="E1014">
        <v>2</v>
      </c>
      <c r="F1014" s="51">
        <v>1</v>
      </c>
      <c r="G1014" t="str">
        <f t="shared" si="30"/>
        <v>Dāvis Bertāns</v>
      </c>
      <c r="H1014" t="str">
        <f t="shared" si="31"/>
        <v>Dāvis Bertāns</v>
      </c>
    </row>
    <row r="1015" spans="1:8" x14ac:dyDescent="0.2">
      <c r="A1015" s="48"/>
      <c r="B1015">
        <v>6</v>
      </c>
      <c r="C1015">
        <v>1</v>
      </c>
      <c r="D1015">
        <v>0</v>
      </c>
      <c r="E1015">
        <v>2</v>
      </c>
      <c r="F1015" s="51">
        <v>1</v>
      </c>
      <c r="G1015" t="str">
        <f t="shared" si="30"/>
        <v>Dāvis Bertāns</v>
      </c>
      <c r="H1015" t="str">
        <f t="shared" si="31"/>
        <v>Dāvis Bertāns</v>
      </c>
    </row>
    <row r="1016" spans="1:8" x14ac:dyDescent="0.2">
      <c r="A1016" s="48"/>
      <c r="B1016">
        <v>5</v>
      </c>
      <c r="C1016">
        <v>2</v>
      </c>
      <c r="D1016">
        <v>0</v>
      </c>
      <c r="E1016">
        <v>1</v>
      </c>
      <c r="F1016" s="51">
        <v>1</v>
      </c>
      <c r="G1016" t="str">
        <f t="shared" si="30"/>
        <v>Dāvis Bertāns</v>
      </c>
      <c r="H1016" t="str">
        <f t="shared" si="31"/>
        <v>Dāvis Bertāns</v>
      </c>
    </row>
    <row r="1017" spans="1:8" x14ac:dyDescent="0.2">
      <c r="A1017" s="48"/>
      <c r="B1017">
        <v>4</v>
      </c>
      <c r="C1017">
        <v>2</v>
      </c>
      <c r="D1017">
        <v>0</v>
      </c>
      <c r="E1017">
        <v>0</v>
      </c>
      <c r="F1017" s="51">
        <v>1</v>
      </c>
      <c r="G1017" t="str">
        <f t="shared" si="30"/>
        <v>Dāvis Bertāns</v>
      </c>
      <c r="H1017" t="str">
        <f t="shared" si="31"/>
        <v>Dāvis Bertāns</v>
      </c>
    </row>
    <row r="1018" spans="1:8" x14ac:dyDescent="0.2">
      <c r="A1018" s="48"/>
      <c r="B1018">
        <v>0</v>
      </c>
      <c r="C1018">
        <v>0</v>
      </c>
      <c r="D1018">
        <v>0</v>
      </c>
      <c r="E1018">
        <v>0</v>
      </c>
      <c r="F1018" s="51">
        <v>1</v>
      </c>
      <c r="G1018" t="str">
        <f t="shared" si="30"/>
        <v>Dāvis Bertāns</v>
      </c>
      <c r="H1018" t="str">
        <f t="shared" si="31"/>
        <v>Dāvis Bertāns</v>
      </c>
    </row>
    <row r="1019" spans="1:8" x14ac:dyDescent="0.2">
      <c r="A1019" s="48"/>
      <c r="B1019">
        <v>0</v>
      </c>
      <c r="C1019">
        <v>1</v>
      </c>
      <c r="D1019">
        <v>0</v>
      </c>
      <c r="E1019">
        <v>0</v>
      </c>
      <c r="F1019" s="51">
        <v>1</v>
      </c>
      <c r="G1019" t="str">
        <f t="shared" si="30"/>
        <v>Dāvis Bertāns</v>
      </c>
      <c r="H1019" t="str">
        <f t="shared" si="31"/>
        <v>Dāvis Bertāns</v>
      </c>
    </row>
    <row r="1020" spans="1:8" x14ac:dyDescent="0.2">
      <c r="A1020" s="48" t="s">
        <v>1184</v>
      </c>
      <c r="B1020">
        <v>3</v>
      </c>
      <c r="C1020">
        <v>2</v>
      </c>
      <c r="D1020">
        <v>2</v>
      </c>
      <c r="E1020">
        <v>1</v>
      </c>
      <c r="F1020" s="51">
        <v>1</v>
      </c>
      <c r="G1020" t="str">
        <f t="shared" si="30"/>
        <v>Patrick Beverley</v>
      </c>
      <c r="H1020" t="str">
        <f t="shared" si="31"/>
        <v>Patrick Beverley</v>
      </c>
    </row>
    <row r="1021" spans="1:8" x14ac:dyDescent="0.2">
      <c r="A1021" s="48"/>
      <c r="B1021">
        <v>5</v>
      </c>
      <c r="C1021">
        <v>2</v>
      </c>
      <c r="D1021">
        <v>1</v>
      </c>
      <c r="E1021">
        <v>1</v>
      </c>
      <c r="F1021" s="51">
        <v>1</v>
      </c>
      <c r="G1021" t="str">
        <f t="shared" si="30"/>
        <v>Patrick Beverley</v>
      </c>
      <c r="H1021" t="str">
        <f t="shared" si="31"/>
        <v>Patrick Beverley</v>
      </c>
    </row>
    <row r="1022" spans="1:8" x14ac:dyDescent="0.2">
      <c r="A1022" s="48"/>
      <c r="B1022">
        <v>7</v>
      </c>
      <c r="C1022">
        <v>4</v>
      </c>
      <c r="D1022">
        <v>5</v>
      </c>
      <c r="E1022">
        <v>1</v>
      </c>
      <c r="F1022" s="51">
        <v>1</v>
      </c>
      <c r="G1022" t="str">
        <f t="shared" si="30"/>
        <v>Patrick Beverley</v>
      </c>
      <c r="H1022" t="str">
        <f t="shared" si="31"/>
        <v>Patrick Beverley</v>
      </c>
    </row>
    <row r="1023" spans="1:8" x14ac:dyDescent="0.2">
      <c r="A1023" s="48"/>
      <c r="B1023">
        <v>6</v>
      </c>
      <c r="C1023">
        <v>4</v>
      </c>
      <c r="D1023">
        <v>3</v>
      </c>
      <c r="E1023">
        <v>0</v>
      </c>
      <c r="F1023" s="51">
        <v>1</v>
      </c>
      <c r="G1023" t="str">
        <f t="shared" si="30"/>
        <v>Patrick Beverley</v>
      </c>
      <c r="H1023" t="str">
        <f t="shared" si="31"/>
        <v>Patrick Beverley</v>
      </c>
    </row>
    <row r="1024" spans="1:8" x14ac:dyDescent="0.2">
      <c r="A1024" s="48"/>
      <c r="B1024">
        <v>6</v>
      </c>
      <c r="C1024">
        <v>6</v>
      </c>
      <c r="D1024">
        <v>4</v>
      </c>
      <c r="E1024">
        <v>0</v>
      </c>
      <c r="F1024" s="51">
        <v>1</v>
      </c>
      <c r="G1024" t="str">
        <f t="shared" si="30"/>
        <v>Patrick Beverley</v>
      </c>
      <c r="H1024" t="str">
        <f t="shared" si="31"/>
        <v>Patrick Beverley</v>
      </c>
    </row>
    <row r="1025" spans="1:8" x14ac:dyDescent="0.2">
      <c r="A1025" s="48"/>
      <c r="B1025">
        <v>5</v>
      </c>
      <c r="C1025">
        <v>5</v>
      </c>
      <c r="D1025">
        <v>2</v>
      </c>
      <c r="E1025">
        <v>1</v>
      </c>
      <c r="F1025" s="51">
        <v>1</v>
      </c>
      <c r="G1025" t="str">
        <f t="shared" si="30"/>
        <v>Patrick Beverley</v>
      </c>
      <c r="H1025" t="str">
        <f t="shared" si="31"/>
        <v>Patrick Beverley</v>
      </c>
    </row>
    <row r="1026" spans="1:8" x14ac:dyDescent="0.2">
      <c r="A1026" s="48"/>
      <c r="B1026">
        <v>0</v>
      </c>
      <c r="C1026">
        <v>4</v>
      </c>
      <c r="D1026">
        <v>3</v>
      </c>
      <c r="E1026">
        <v>0</v>
      </c>
      <c r="F1026" s="51">
        <v>1</v>
      </c>
      <c r="G1026" t="str">
        <f t="shared" ref="G1026:G1089" si="32">IF(B1026="","",IF(A1026="",G1025,SUBSTITUTE(A1026," 2022-23 Game Log","")))</f>
        <v>Patrick Beverley</v>
      </c>
      <c r="H1026" t="str">
        <f t="shared" ref="H1026:H1089" si="33">IF(G1026="Luka Dončić","Luka Doncic",IF(G1026="Wendell Carter Jr.","Wendell Carter",IF(G1026="Vlatko Čančar","Vlatko Cancar",IF(G1026="Troy Brown Jr.","Troy Brown",IF(G1026="Bojan Bogdanović","Bojan Bogdanovic",IF(G1026="Nic Claxton","Nicolas Claxton",IF(G1026="Kristaps Porziņģis","Kristaps Porzingis",IF(G1026="Kelly Oubre Jr.","Kelly Oubre Jr",IF(G1026="P.J. Washington","P.J Washington",IF(G1026="P.J. Tucker","P.J Tucker",IF(G1026="Jabari Smith Jr.","Jabari Smith",IF(G1026="Alperen Şengün","Alperen Sengun",IF(G1026="Nikola Vučević","Nikola Vucevic",IF(G1026="Jusuf Nurkić","Jusuf Nurkic",IF(G1026="Nikola Jokić","Nikola Jokic",G1026)))))))))))))))</f>
        <v>Patrick Beverley</v>
      </c>
    </row>
    <row r="1027" spans="1:8" x14ac:dyDescent="0.2">
      <c r="A1027" s="48"/>
      <c r="B1027">
        <v>5</v>
      </c>
      <c r="C1027">
        <v>5</v>
      </c>
      <c r="D1027">
        <v>1</v>
      </c>
      <c r="E1027">
        <v>1</v>
      </c>
      <c r="F1027" s="51">
        <v>1</v>
      </c>
      <c r="G1027" t="str">
        <f t="shared" si="32"/>
        <v>Patrick Beverley</v>
      </c>
      <c r="H1027" t="str">
        <f t="shared" si="33"/>
        <v>Patrick Beverley</v>
      </c>
    </row>
    <row r="1028" spans="1:8" x14ac:dyDescent="0.2">
      <c r="A1028" s="48"/>
      <c r="B1028">
        <v>7</v>
      </c>
      <c r="C1028">
        <v>2</v>
      </c>
      <c r="D1028">
        <v>4</v>
      </c>
      <c r="E1028">
        <v>2</v>
      </c>
      <c r="F1028" s="51">
        <v>1</v>
      </c>
      <c r="G1028" t="str">
        <f t="shared" si="32"/>
        <v>Patrick Beverley</v>
      </c>
      <c r="H1028" t="str">
        <f t="shared" si="33"/>
        <v>Patrick Beverley</v>
      </c>
    </row>
    <row r="1029" spans="1:8" x14ac:dyDescent="0.2">
      <c r="A1029" s="48"/>
      <c r="B1029">
        <v>5</v>
      </c>
      <c r="C1029">
        <v>3</v>
      </c>
      <c r="D1029">
        <v>3</v>
      </c>
      <c r="E1029">
        <v>1</v>
      </c>
      <c r="F1029" s="51">
        <v>1</v>
      </c>
      <c r="G1029" t="str">
        <f t="shared" si="32"/>
        <v>Patrick Beverley</v>
      </c>
      <c r="H1029" t="str">
        <f t="shared" si="33"/>
        <v>Patrick Beverley</v>
      </c>
    </row>
    <row r="1030" spans="1:8" x14ac:dyDescent="0.2">
      <c r="A1030" s="48"/>
      <c r="B1030">
        <v>2</v>
      </c>
      <c r="C1030">
        <v>4</v>
      </c>
      <c r="D1030">
        <v>5</v>
      </c>
      <c r="E1030">
        <v>0</v>
      </c>
      <c r="F1030" s="51">
        <v>1</v>
      </c>
      <c r="G1030" t="str">
        <f t="shared" si="32"/>
        <v>Patrick Beverley</v>
      </c>
      <c r="H1030" t="str">
        <f t="shared" si="33"/>
        <v>Patrick Beverley</v>
      </c>
    </row>
    <row r="1031" spans="1:8" x14ac:dyDescent="0.2">
      <c r="A1031" s="48"/>
      <c r="B1031">
        <v>4</v>
      </c>
      <c r="C1031">
        <v>3</v>
      </c>
      <c r="D1031">
        <v>2</v>
      </c>
      <c r="E1031">
        <v>1</v>
      </c>
      <c r="F1031" s="51">
        <v>1</v>
      </c>
      <c r="G1031" t="str">
        <f t="shared" si="32"/>
        <v>Patrick Beverley</v>
      </c>
      <c r="H1031" t="str">
        <f t="shared" si="33"/>
        <v>Patrick Beverley</v>
      </c>
    </row>
    <row r="1032" spans="1:8" x14ac:dyDescent="0.2">
      <c r="A1032" s="48"/>
      <c r="B1032">
        <v>3</v>
      </c>
      <c r="C1032">
        <v>1</v>
      </c>
      <c r="D1032">
        <v>3</v>
      </c>
      <c r="E1032">
        <v>1</v>
      </c>
      <c r="F1032" s="51">
        <v>1</v>
      </c>
      <c r="G1032" t="str">
        <f t="shared" si="32"/>
        <v>Patrick Beverley</v>
      </c>
      <c r="H1032" t="str">
        <f t="shared" si="33"/>
        <v>Patrick Beverley</v>
      </c>
    </row>
    <row r="1033" spans="1:8" x14ac:dyDescent="0.2">
      <c r="A1033" s="48"/>
      <c r="B1033">
        <v>0</v>
      </c>
      <c r="C1033">
        <v>10</v>
      </c>
      <c r="D1033">
        <v>2</v>
      </c>
      <c r="E1033">
        <v>0</v>
      </c>
      <c r="F1033" s="51">
        <v>1</v>
      </c>
      <c r="G1033" t="str">
        <f t="shared" si="32"/>
        <v>Patrick Beverley</v>
      </c>
      <c r="H1033" t="str">
        <f t="shared" si="33"/>
        <v>Patrick Beverley</v>
      </c>
    </row>
    <row r="1034" spans="1:8" x14ac:dyDescent="0.2">
      <c r="A1034" s="48"/>
      <c r="B1034">
        <v>5</v>
      </c>
      <c r="C1034">
        <v>4</v>
      </c>
      <c r="D1034">
        <v>0</v>
      </c>
      <c r="E1034">
        <v>1</v>
      </c>
      <c r="F1034" s="51">
        <v>1</v>
      </c>
      <c r="G1034" t="str">
        <f t="shared" si="32"/>
        <v>Patrick Beverley</v>
      </c>
      <c r="H1034" t="str">
        <f t="shared" si="33"/>
        <v>Patrick Beverley</v>
      </c>
    </row>
    <row r="1035" spans="1:8" x14ac:dyDescent="0.2">
      <c r="A1035" s="48"/>
      <c r="B1035">
        <v>7</v>
      </c>
      <c r="C1035">
        <v>4</v>
      </c>
      <c r="D1035">
        <v>2</v>
      </c>
      <c r="E1035">
        <v>1</v>
      </c>
      <c r="F1035" s="51">
        <v>1</v>
      </c>
      <c r="G1035" t="str">
        <f t="shared" si="32"/>
        <v>Patrick Beverley</v>
      </c>
      <c r="H1035" t="str">
        <f t="shared" si="33"/>
        <v>Patrick Beverley</v>
      </c>
    </row>
    <row r="1036" spans="1:8" x14ac:dyDescent="0.2">
      <c r="A1036" s="48"/>
      <c r="B1036">
        <v>1</v>
      </c>
      <c r="C1036">
        <v>4</v>
      </c>
      <c r="D1036">
        <v>1</v>
      </c>
      <c r="E1036">
        <v>0</v>
      </c>
      <c r="F1036" s="51">
        <v>1</v>
      </c>
      <c r="G1036" t="str">
        <f t="shared" si="32"/>
        <v>Patrick Beverley</v>
      </c>
      <c r="H1036" t="str">
        <f t="shared" si="33"/>
        <v>Patrick Beverley</v>
      </c>
    </row>
    <row r="1037" spans="1:8" x14ac:dyDescent="0.2">
      <c r="A1037" s="48"/>
      <c r="B1037">
        <v>5</v>
      </c>
      <c r="C1037">
        <v>1</v>
      </c>
      <c r="D1037">
        <v>2</v>
      </c>
      <c r="E1037">
        <v>1</v>
      </c>
      <c r="F1037" s="51">
        <v>1</v>
      </c>
      <c r="G1037" t="str">
        <f t="shared" si="32"/>
        <v>Patrick Beverley</v>
      </c>
      <c r="H1037" t="str">
        <f t="shared" si="33"/>
        <v>Patrick Beverley</v>
      </c>
    </row>
    <row r="1038" spans="1:8" x14ac:dyDescent="0.2">
      <c r="A1038" s="48"/>
      <c r="B1038">
        <v>9</v>
      </c>
      <c r="C1038">
        <v>3</v>
      </c>
      <c r="D1038">
        <v>3</v>
      </c>
      <c r="E1038">
        <v>1</v>
      </c>
      <c r="F1038" s="51">
        <v>1</v>
      </c>
      <c r="G1038" t="str">
        <f t="shared" si="32"/>
        <v>Patrick Beverley</v>
      </c>
      <c r="H1038" t="str">
        <f t="shared" si="33"/>
        <v>Patrick Beverley</v>
      </c>
    </row>
    <row r="1039" spans="1:8" x14ac:dyDescent="0.2">
      <c r="A1039" s="48"/>
      <c r="B1039">
        <v>5</v>
      </c>
      <c r="C1039">
        <v>5</v>
      </c>
      <c r="D1039">
        <v>3</v>
      </c>
      <c r="E1039">
        <v>1</v>
      </c>
      <c r="F1039" s="51">
        <v>1</v>
      </c>
      <c r="G1039" t="str">
        <f t="shared" si="32"/>
        <v>Patrick Beverley</v>
      </c>
      <c r="H1039" t="str">
        <f t="shared" si="33"/>
        <v>Patrick Beverley</v>
      </c>
    </row>
    <row r="1040" spans="1:8" x14ac:dyDescent="0.2">
      <c r="A1040" s="48"/>
      <c r="B1040">
        <v>6</v>
      </c>
      <c r="C1040">
        <v>2</v>
      </c>
      <c r="D1040">
        <v>0</v>
      </c>
      <c r="E1040">
        <v>2</v>
      </c>
      <c r="F1040" s="51">
        <v>1</v>
      </c>
      <c r="G1040" t="str">
        <f t="shared" si="32"/>
        <v>Patrick Beverley</v>
      </c>
      <c r="H1040" t="str">
        <f t="shared" si="33"/>
        <v>Patrick Beverley</v>
      </c>
    </row>
    <row r="1041" spans="1:8" x14ac:dyDescent="0.2">
      <c r="A1041" s="48"/>
      <c r="B1041">
        <v>10</v>
      </c>
      <c r="C1041">
        <v>4</v>
      </c>
      <c r="D1041">
        <v>5</v>
      </c>
      <c r="E1041">
        <v>2</v>
      </c>
      <c r="F1041" s="51">
        <v>1</v>
      </c>
      <c r="G1041" t="str">
        <f t="shared" si="32"/>
        <v>Patrick Beverley</v>
      </c>
      <c r="H1041" t="str">
        <f t="shared" si="33"/>
        <v>Patrick Beverley</v>
      </c>
    </row>
    <row r="1042" spans="1:8" x14ac:dyDescent="0.2">
      <c r="A1042" s="48"/>
      <c r="B1042">
        <v>9</v>
      </c>
      <c r="C1042">
        <v>1</v>
      </c>
      <c r="D1042">
        <v>3</v>
      </c>
      <c r="E1042">
        <v>0</v>
      </c>
      <c r="F1042" s="51">
        <v>1</v>
      </c>
      <c r="G1042" t="str">
        <f t="shared" si="32"/>
        <v>Patrick Beverley</v>
      </c>
      <c r="H1042" t="str">
        <f t="shared" si="33"/>
        <v>Patrick Beverley</v>
      </c>
    </row>
    <row r="1043" spans="1:8" x14ac:dyDescent="0.2">
      <c r="A1043" s="48"/>
      <c r="B1043">
        <v>13</v>
      </c>
      <c r="C1043">
        <v>2</v>
      </c>
      <c r="D1043">
        <v>3</v>
      </c>
      <c r="E1043">
        <v>1</v>
      </c>
      <c r="F1043" s="51">
        <v>1</v>
      </c>
      <c r="G1043" t="str">
        <f t="shared" si="32"/>
        <v>Patrick Beverley</v>
      </c>
      <c r="H1043" t="str">
        <f t="shared" si="33"/>
        <v>Patrick Beverley</v>
      </c>
    </row>
    <row r="1044" spans="1:8" x14ac:dyDescent="0.2">
      <c r="A1044" s="48"/>
      <c r="B1044">
        <v>11</v>
      </c>
      <c r="C1044">
        <v>6</v>
      </c>
      <c r="D1044">
        <v>3</v>
      </c>
      <c r="E1044">
        <v>3</v>
      </c>
      <c r="F1044" s="51">
        <v>1</v>
      </c>
      <c r="G1044" t="str">
        <f t="shared" si="32"/>
        <v>Patrick Beverley</v>
      </c>
      <c r="H1044" t="str">
        <f t="shared" si="33"/>
        <v>Patrick Beverley</v>
      </c>
    </row>
    <row r="1045" spans="1:8" x14ac:dyDescent="0.2">
      <c r="A1045" s="48"/>
      <c r="B1045">
        <v>8</v>
      </c>
      <c r="C1045">
        <v>3</v>
      </c>
      <c r="D1045">
        <v>3</v>
      </c>
      <c r="E1045">
        <v>1</v>
      </c>
      <c r="F1045" s="51">
        <v>1</v>
      </c>
      <c r="G1045" t="str">
        <f t="shared" si="32"/>
        <v>Patrick Beverley</v>
      </c>
      <c r="H1045" t="str">
        <f t="shared" si="33"/>
        <v>Patrick Beverley</v>
      </c>
    </row>
    <row r="1046" spans="1:8" x14ac:dyDescent="0.2">
      <c r="A1046" s="48"/>
      <c r="B1046">
        <v>14</v>
      </c>
      <c r="C1046">
        <v>2</v>
      </c>
      <c r="D1046">
        <v>2</v>
      </c>
      <c r="E1046">
        <v>4</v>
      </c>
      <c r="F1046" s="51">
        <v>1</v>
      </c>
      <c r="G1046" t="str">
        <f t="shared" si="32"/>
        <v>Patrick Beverley</v>
      </c>
      <c r="H1046" t="str">
        <f t="shared" si="33"/>
        <v>Patrick Beverley</v>
      </c>
    </row>
    <row r="1047" spans="1:8" x14ac:dyDescent="0.2">
      <c r="A1047" s="48"/>
      <c r="B1047">
        <v>6</v>
      </c>
      <c r="C1047">
        <v>7</v>
      </c>
      <c r="D1047">
        <v>4</v>
      </c>
      <c r="E1047">
        <v>2</v>
      </c>
      <c r="F1047" s="51">
        <v>1</v>
      </c>
      <c r="G1047" t="str">
        <f t="shared" si="32"/>
        <v>Patrick Beverley</v>
      </c>
      <c r="H1047" t="str">
        <f t="shared" si="33"/>
        <v>Patrick Beverley</v>
      </c>
    </row>
    <row r="1048" spans="1:8" x14ac:dyDescent="0.2">
      <c r="A1048" s="48"/>
      <c r="B1048">
        <v>10</v>
      </c>
      <c r="C1048">
        <v>2</v>
      </c>
      <c r="D1048">
        <v>3</v>
      </c>
      <c r="E1048">
        <v>2</v>
      </c>
      <c r="F1048" s="51">
        <v>1</v>
      </c>
      <c r="G1048" t="str">
        <f t="shared" si="32"/>
        <v>Patrick Beverley</v>
      </c>
      <c r="H1048" t="str">
        <f t="shared" si="33"/>
        <v>Patrick Beverley</v>
      </c>
    </row>
    <row r="1049" spans="1:8" x14ac:dyDescent="0.2">
      <c r="A1049" s="48"/>
      <c r="B1049">
        <v>6</v>
      </c>
      <c r="C1049">
        <v>7</v>
      </c>
      <c r="D1049">
        <v>2</v>
      </c>
      <c r="E1049">
        <v>2</v>
      </c>
      <c r="F1049" s="51">
        <v>1</v>
      </c>
      <c r="G1049" t="str">
        <f t="shared" si="32"/>
        <v>Patrick Beverley</v>
      </c>
      <c r="H1049" t="str">
        <f t="shared" si="33"/>
        <v>Patrick Beverley</v>
      </c>
    </row>
    <row r="1050" spans="1:8" x14ac:dyDescent="0.2">
      <c r="A1050" s="48"/>
      <c r="B1050">
        <v>4</v>
      </c>
      <c r="C1050">
        <v>1</v>
      </c>
      <c r="D1050">
        <v>3</v>
      </c>
      <c r="E1050">
        <v>0</v>
      </c>
      <c r="F1050" s="51">
        <v>1</v>
      </c>
      <c r="G1050" t="str">
        <f t="shared" si="32"/>
        <v>Patrick Beverley</v>
      </c>
      <c r="H1050" t="str">
        <f t="shared" si="33"/>
        <v>Patrick Beverley</v>
      </c>
    </row>
    <row r="1051" spans="1:8" x14ac:dyDescent="0.2">
      <c r="A1051" s="48" t="s">
        <v>1185</v>
      </c>
      <c r="B1051">
        <v>8</v>
      </c>
      <c r="C1051">
        <v>6</v>
      </c>
      <c r="D1051">
        <v>3</v>
      </c>
      <c r="E1051">
        <v>0</v>
      </c>
      <c r="F1051" s="51">
        <v>1</v>
      </c>
      <c r="G1051" t="str">
        <f t="shared" si="32"/>
        <v>Saddiq Bey</v>
      </c>
      <c r="H1051" t="str">
        <f t="shared" si="33"/>
        <v>Saddiq Bey</v>
      </c>
    </row>
    <row r="1052" spans="1:8" x14ac:dyDescent="0.2">
      <c r="A1052" s="48"/>
      <c r="B1052">
        <v>26</v>
      </c>
      <c r="C1052">
        <v>7</v>
      </c>
      <c r="D1052">
        <v>0</v>
      </c>
      <c r="E1052">
        <v>4</v>
      </c>
      <c r="F1052" s="51">
        <v>1</v>
      </c>
      <c r="G1052" t="str">
        <f t="shared" si="32"/>
        <v>Saddiq Bey</v>
      </c>
      <c r="H1052" t="str">
        <f t="shared" si="33"/>
        <v>Saddiq Bey</v>
      </c>
    </row>
    <row r="1053" spans="1:8" x14ac:dyDescent="0.2">
      <c r="A1053" s="48"/>
      <c r="B1053">
        <v>20</v>
      </c>
      <c r="C1053">
        <v>11</v>
      </c>
      <c r="D1053">
        <v>3</v>
      </c>
      <c r="E1053">
        <v>2</v>
      </c>
      <c r="F1053" s="51">
        <v>1</v>
      </c>
      <c r="G1053" t="str">
        <f t="shared" si="32"/>
        <v>Saddiq Bey</v>
      </c>
      <c r="H1053" t="str">
        <f t="shared" si="33"/>
        <v>Saddiq Bey</v>
      </c>
    </row>
    <row r="1054" spans="1:8" x14ac:dyDescent="0.2">
      <c r="A1054" s="48"/>
      <c r="B1054">
        <v>6</v>
      </c>
      <c r="C1054">
        <v>2</v>
      </c>
      <c r="D1054">
        <v>1</v>
      </c>
      <c r="E1054">
        <v>1</v>
      </c>
      <c r="F1054" s="51">
        <v>1</v>
      </c>
      <c r="G1054" t="str">
        <f t="shared" si="32"/>
        <v>Saddiq Bey</v>
      </c>
      <c r="H1054" t="str">
        <f t="shared" si="33"/>
        <v>Saddiq Bey</v>
      </c>
    </row>
    <row r="1055" spans="1:8" x14ac:dyDescent="0.2">
      <c r="A1055" s="48"/>
      <c r="B1055">
        <v>17</v>
      </c>
      <c r="C1055">
        <v>4</v>
      </c>
      <c r="D1055">
        <v>0</v>
      </c>
      <c r="E1055">
        <v>2</v>
      </c>
      <c r="F1055" s="51">
        <v>1</v>
      </c>
      <c r="G1055" t="str">
        <f t="shared" si="32"/>
        <v>Saddiq Bey</v>
      </c>
      <c r="H1055" t="str">
        <f t="shared" si="33"/>
        <v>Saddiq Bey</v>
      </c>
    </row>
    <row r="1056" spans="1:8" x14ac:dyDescent="0.2">
      <c r="A1056" s="48"/>
      <c r="B1056">
        <v>7</v>
      </c>
      <c r="C1056">
        <v>4</v>
      </c>
      <c r="D1056">
        <v>0</v>
      </c>
      <c r="E1056">
        <v>0</v>
      </c>
      <c r="F1056" s="51">
        <v>1</v>
      </c>
      <c r="G1056" t="str">
        <f t="shared" si="32"/>
        <v>Saddiq Bey</v>
      </c>
      <c r="H1056" t="str">
        <f t="shared" si="33"/>
        <v>Saddiq Bey</v>
      </c>
    </row>
    <row r="1057" spans="1:8" x14ac:dyDescent="0.2">
      <c r="A1057" s="48"/>
      <c r="B1057">
        <v>28</v>
      </c>
      <c r="C1057">
        <v>6</v>
      </c>
      <c r="D1057">
        <v>3</v>
      </c>
      <c r="E1057">
        <v>4</v>
      </c>
      <c r="F1057" s="51">
        <v>1</v>
      </c>
      <c r="G1057" t="str">
        <f t="shared" si="32"/>
        <v>Saddiq Bey</v>
      </c>
      <c r="H1057" t="str">
        <f t="shared" si="33"/>
        <v>Saddiq Bey</v>
      </c>
    </row>
    <row r="1058" spans="1:8" x14ac:dyDescent="0.2">
      <c r="A1058" s="48"/>
      <c r="B1058">
        <v>10</v>
      </c>
      <c r="C1058">
        <v>1</v>
      </c>
      <c r="D1058">
        <v>2</v>
      </c>
      <c r="E1058">
        <v>1</v>
      </c>
      <c r="F1058" s="51">
        <v>1</v>
      </c>
      <c r="G1058" t="str">
        <f t="shared" si="32"/>
        <v>Saddiq Bey</v>
      </c>
      <c r="H1058" t="str">
        <f t="shared" si="33"/>
        <v>Saddiq Bey</v>
      </c>
    </row>
    <row r="1059" spans="1:8" x14ac:dyDescent="0.2">
      <c r="A1059" s="48"/>
      <c r="B1059">
        <v>22</v>
      </c>
      <c r="C1059">
        <v>3</v>
      </c>
      <c r="D1059">
        <v>1</v>
      </c>
      <c r="E1059">
        <v>3</v>
      </c>
      <c r="F1059" s="51">
        <v>1</v>
      </c>
      <c r="G1059" t="str">
        <f t="shared" si="32"/>
        <v>Saddiq Bey</v>
      </c>
      <c r="H1059" t="str">
        <f t="shared" si="33"/>
        <v>Saddiq Bey</v>
      </c>
    </row>
    <row r="1060" spans="1:8" x14ac:dyDescent="0.2">
      <c r="A1060" s="48"/>
      <c r="B1060">
        <v>18</v>
      </c>
      <c r="C1060">
        <v>4</v>
      </c>
      <c r="D1060">
        <v>2</v>
      </c>
      <c r="E1060">
        <v>3</v>
      </c>
      <c r="F1060" s="51">
        <v>1</v>
      </c>
      <c r="G1060" t="str">
        <f t="shared" si="32"/>
        <v>Saddiq Bey</v>
      </c>
      <c r="H1060" t="str">
        <f t="shared" si="33"/>
        <v>Saddiq Bey</v>
      </c>
    </row>
    <row r="1061" spans="1:8" x14ac:dyDescent="0.2">
      <c r="A1061" s="48"/>
      <c r="B1061">
        <v>25</v>
      </c>
      <c r="C1061">
        <v>5</v>
      </c>
      <c r="D1061">
        <v>2</v>
      </c>
      <c r="E1061">
        <v>1</v>
      </c>
      <c r="F1061" s="51">
        <v>1</v>
      </c>
      <c r="G1061" t="str">
        <f t="shared" si="32"/>
        <v>Saddiq Bey</v>
      </c>
      <c r="H1061" t="str">
        <f t="shared" si="33"/>
        <v>Saddiq Bey</v>
      </c>
    </row>
    <row r="1062" spans="1:8" x14ac:dyDescent="0.2">
      <c r="A1062" s="48"/>
      <c r="B1062">
        <v>18</v>
      </c>
      <c r="C1062">
        <v>4</v>
      </c>
      <c r="D1062">
        <v>0</v>
      </c>
      <c r="E1062">
        <v>1</v>
      </c>
      <c r="F1062" s="51">
        <v>1</v>
      </c>
      <c r="G1062" t="str">
        <f t="shared" si="32"/>
        <v>Saddiq Bey</v>
      </c>
      <c r="H1062" t="str">
        <f t="shared" si="33"/>
        <v>Saddiq Bey</v>
      </c>
    </row>
    <row r="1063" spans="1:8" x14ac:dyDescent="0.2">
      <c r="A1063" s="48"/>
      <c r="B1063">
        <v>11</v>
      </c>
      <c r="C1063">
        <v>5</v>
      </c>
      <c r="D1063">
        <v>1</v>
      </c>
      <c r="E1063">
        <v>0</v>
      </c>
      <c r="F1063" s="51">
        <v>1</v>
      </c>
      <c r="G1063" t="str">
        <f t="shared" si="32"/>
        <v>Saddiq Bey</v>
      </c>
      <c r="H1063" t="str">
        <f t="shared" si="33"/>
        <v>Saddiq Bey</v>
      </c>
    </row>
    <row r="1064" spans="1:8" x14ac:dyDescent="0.2">
      <c r="A1064" s="48"/>
      <c r="B1064">
        <v>10</v>
      </c>
      <c r="C1064">
        <v>2</v>
      </c>
      <c r="D1064">
        <v>2</v>
      </c>
      <c r="E1064">
        <v>2</v>
      </c>
      <c r="F1064" s="51">
        <v>1</v>
      </c>
      <c r="G1064" t="str">
        <f t="shared" si="32"/>
        <v>Saddiq Bey</v>
      </c>
      <c r="H1064" t="str">
        <f t="shared" si="33"/>
        <v>Saddiq Bey</v>
      </c>
    </row>
    <row r="1065" spans="1:8" x14ac:dyDescent="0.2">
      <c r="A1065" s="48"/>
      <c r="B1065">
        <v>9</v>
      </c>
      <c r="C1065">
        <v>6</v>
      </c>
      <c r="D1065">
        <v>3</v>
      </c>
      <c r="E1065">
        <v>1</v>
      </c>
      <c r="F1065" s="51">
        <v>1</v>
      </c>
      <c r="G1065" t="str">
        <f t="shared" si="32"/>
        <v>Saddiq Bey</v>
      </c>
      <c r="H1065" t="str">
        <f t="shared" si="33"/>
        <v>Saddiq Bey</v>
      </c>
    </row>
    <row r="1066" spans="1:8" x14ac:dyDescent="0.2">
      <c r="A1066" s="48"/>
      <c r="B1066">
        <v>11</v>
      </c>
      <c r="C1066">
        <v>8</v>
      </c>
      <c r="D1066">
        <v>2</v>
      </c>
      <c r="E1066">
        <v>2</v>
      </c>
      <c r="F1066" s="51">
        <v>1</v>
      </c>
      <c r="G1066" t="str">
        <f t="shared" si="32"/>
        <v>Saddiq Bey</v>
      </c>
      <c r="H1066" t="str">
        <f t="shared" si="33"/>
        <v>Saddiq Bey</v>
      </c>
    </row>
    <row r="1067" spans="1:8" x14ac:dyDescent="0.2">
      <c r="A1067" s="48"/>
      <c r="B1067">
        <v>4</v>
      </c>
      <c r="C1067">
        <v>3</v>
      </c>
      <c r="D1067">
        <v>2</v>
      </c>
      <c r="E1067">
        <v>0</v>
      </c>
      <c r="F1067" s="51">
        <v>1</v>
      </c>
      <c r="G1067" t="str">
        <f t="shared" si="32"/>
        <v>Saddiq Bey</v>
      </c>
      <c r="H1067" t="str">
        <f t="shared" si="33"/>
        <v>Saddiq Bey</v>
      </c>
    </row>
    <row r="1068" spans="1:8" x14ac:dyDescent="0.2">
      <c r="A1068" s="48"/>
      <c r="B1068">
        <v>15</v>
      </c>
      <c r="C1068">
        <v>5</v>
      </c>
      <c r="D1068">
        <v>0</v>
      </c>
      <c r="E1068">
        <v>1</v>
      </c>
      <c r="F1068" s="51">
        <v>1</v>
      </c>
      <c r="G1068" t="str">
        <f t="shared" si="32"/>
        <v>Saddiq Bey</v>
      </c>
      <c r="H1068" t="str">
        <f t="shared" si="33"/>
        <v>Saddiq Bey</v>
      </c>
    </row>
    <row r="1069" spans="1:8" x14ac:dyDescent="0.2">
      <c r="A1069" s="48"/>
      <c r="B1069">
        <v>11</v>
      </c>
      <c r="C1069">
        <v>1</v>
      </c>
      <c r="D1069">
        <v>1</v>
      </c>
      <c r="E1069">
        <v>0</v>
      </c>
      <c r="F1069" s="51">
        <v>1</v>
      </c>
      <c r="G1069" t="str">
        <f t="shared" si="32"/>
        <v>Saddiq Bey</v>
      </c>
      <c r="H1069" t="str">
        <f t="shared" si="33"/>
        <v>Saddiq Bey</v>
      </c>
    </row>
    <row r="1070" spans="1:8" x14ac:dyDescent="0.2">
      <c r="A1070" s="48"/>
      <c r="B1070">
        <v>6</v>
      </c>
      <c r="C1070">
        <v>5</v>
      </c>
      <c r="D1070">
        <v>1</v>
      </c>
      <c r="E1070">
        <v>1</v>
      </c>
      <c r="F1070" s="51">
        <v>1</v>
      </c>
      <c r="G1070" t="str">
        <f t="shared" si="32"/>
        <v>Saddiq Bey</v>
      </c>
      <c r="H1070" t="str">
        <f t="shared" si="33"/>
        <v>Saddiq Bey</v>
      </c>
    </row>
    <row r="1071" spans="1:8" x14ac:dyDescent="0.2">
      <c r="A1071" s="48"/>
      <c r="B1071">
        <v>24</v>
      </c>
      <c r="C1071">
        <v>6</v>
      </c>
      <c r="D1071">
        <v>7</v>
      </c>
      <c r="E1071">
        <v>1</v>
      </c>
      <c r="F1071" s="51">
        <v>1</v>
      </c>
      <c r="G1071" t="str">
        <f t="shared" si="32"/>
        <v>Saddiq Bey</v>
      </c>
      <c r="H1071" t="str">
        <f t="shared" si="33"/>
        <v>Saddiq Bey</v>
      </c>
    </row>
    <row r="1072" spans="1:8" x14ac:dyDescent="0.2">
      <c r="A1072" s="48"/>
      <c r="B1072">
        <v>14</v>
      </c>
      <c r="C1072">
        <v>3</v>
      </c>
      <c r="D1072">
        <v>4</v>
      </c>
      <c r="E1072">
        <v>1</v>
      </c>
      <c r="F1072" s="51">
        <v>1</v>
      </c>
      <c r="G1072" t="str">
        <f t="shared" si="32"/>
        <v>Saddiq Bey</v>
      </c>
      <c r="H1072" t="str">
        <f t="shared" si="33"/>
        <v>Saddiq Bey</v>
      </c>
    </row>
    <row r="1073" spans="1:8" x14ac:dyDescent="0.2">
      <c r="A1073" s="48"/>
      <c r="B1073">
        <v>25</v>
      </c>
      <c r="C1073">
        <v>4</v>
      </c>
      <c r="D1073">
        <v>0</v>
      </c>
      <c r="E1073">
        <v>5</v>
      </c>
      <c r="F1073" s="51">
        <v>1</v>
      </c>
      <c r="G1073" t="str">
        <f t="shared" si="32"/>
        <v>Saddiq Bey</v>
      </c>
      <c r="H1073" t="str">
        <f t="shared" si="33"/>
        <v>Saddiq Bey</v>
      </c>
    </row>
    <row r="1074" spans="1:8" x14ac:dyDescent="0.2">
      <c r="A1074" s="48"/>
      <c r="B1074">
        <v>10</v>
      </c>
      <c r="C1074">
        <v>2</v>
      </c>
      <c r="D1074">
        <v>3</v>
      </c>
      <c r="E1074">
        <v>1</v>
      </c>
      <c r="F1074" s="51">
        <v>1</v>
      </c>
      <c r="G1074" t="str">
        <f t="shared" si="32"/>
        <v>Saddiq Bey</v>
      </c>
      <c r="H1074" t="str">
        <f t="shared" si="33"/>
        <v>Saddiq Bey</v>
      </c>
    </row>
    <row r="1075" spans="1:8" x14ac:dyDescent="0.2">
      <c r="A1075" s="48"/>
      <c r="B1075">
        <v>14</v>
      </c>
      <c r="C1075">
        <v>3</v>
      </c>
      <c r="D1075">
        <v>1</v>
      </c>
      <c r="E1075">
        <v>4</v>
      </c>
      <c r="F1075" s="51">
        <v>1</v>
      </c>
      <c r="G1075" t="str">
        <f t="shared" si="32"/>
        <v>Saddiq Bey</v>
      </c>
      <c r="H1075" t="str">
        <f t="shared" si="33"/>
        <v>Saddiq Bey</v>
      </c>
    </row>
    <row r="1076" spans="1:8" x14ac:dyDescent="0.2">
      <c r="A1076" s="48"/>
      <c r="B1076">
        <v>5</v>
      </c>
      <c r="C1076">
        <v>0</v>
      </c>
      <c r="D1076">
        <v>0</v>
      </c>
      <c r="E1076">
        <v>1</v>
      </c>
      <c r="F1076" s="51">
        <v>1</v>
      </c>
      <c r="G1076" t="str">
        <f t="shared" si="32"/>
        <v>Saddiq Bey</v>
      </c>
      <c r="H1076" t="str">
        <f t="shared" si="33"/>
        <v>Saddiq Bey</v>
      </c>
    </row>
    <row r="1077" spans="1:8" x14ac:dyDescent="0.2">
      <c r="A1077" s="48"/>
      <c r="B1077">
        <v>14</v>
      </c>
      <c r="C1077">
        <v>2</v>
      </c>
      <c r="D1077">
        <v>0</v>
      </c>
      <c r="E1077">
        <v>2</v>
      </c>
      <c r="F1077" s="51">
        <v>1</v>
      </c>
      <c r="G1077" t="str">
        <f t="shared" si="32"/>
        <v>Saddiq Bey</v>
      </c>
      <c r="H1077" t="str">
        <f t="shared" si="33"/>
        <v>Saddiq Bey</v>
      </c>
    </row>
    <row r="1078" spans="1:8" x14ac:dyDescent="0.2">
      <c r="A1078" s="48"/>
      <c r="B1078">
        <v>10</v>
      </c>
      <c r="C1078">
        <v>1</v>
      </c>
      <c r="D1078">
        <v>0</v>
      </c>
      <c r="E1078">
        <v>0</v>
      </c>
      <c r="F1078" s="51">
        <v>1</v>
      </c>
      <c r="G1078" t="str">
        <f t="shared" si="32"/>
        <v>Saddiq Bey</v>
      </c>
      <c r="H1078" t="str">
        <f t="shared" si="33"/>
        <v>Saddiq Bey</v>
      </c>
    </row>
    <row r="1079" spans="1:8" x14ac:dyDescent="0.2">
      <c r="A1079" s="48"/>
      <c r="B1079">
        <v>7</v>
      </c>
      <c r="C1079">
        <v>5</v>
      </c>
      <c r="D1079">
        <v>1</v>
      </c>
      <c r="E1079">
        <v>2</v>
      </c>
      <c r="F1079" s="51">
        <v>1</v>
      </c>
      <c r="G1079" t="str">
        <f t="shared" si="32"/>
        <v>Saddiq Bey</v>
      </c>
      <c r="H1079" t="str">
        <f t="shared" si="33"/>
        <v>Saddiq Bey</v>
      </c>
    </row>
    <row r="1080" spans="1:8" x14ac:dyDescent="0.2">
      <c r="A1080" s="48"/>
      <c r="B1080">
        <v>11</v>
      </c>
      <c r="C1080">
        <v>3</v>
      </c>
      <c r="D1080">
        <v>1</v>
      </c>
      <c r="E1080">
        <v>2</v>
      </c>
      <c r="F1080" s="51">
        <v>1</v>
      </c>
      <c r="G1080" t="str">
        <f t="shared" si="32"/>
        <v>Saddiq Bey</v>
      </c>
      <c r="H1080" t="str">
        <f t="shared" si="33"/>
        <v>Saddiq Bey</v>
      </c>
    </row>
    <row r="1081" spans="1:8" x14ac:dyDescent="0.2">
      <c r="A1081" s="48"/>
      <c r="B1081">
        <v>6</v>
      </c>
      <c r="C1081">
        <v>3</v>
      </c>
      <c r="D1081">
        <v>0</v>
      </c>
      <c r="E1081">
        <v>0</v>
      </c>
      <c r="F1081" s="51">
        <v>1</v>
      </c>
      <c r="G1081" t="str">
        <f t="shared" si="32"/>
        <v>Saddiq Bey</v>
      </c>
      <c r="H1081" t="str">
        <f t="shared" si="33"/>
        <v>Saddiq Bey</v>
      </c>
    </row>
    <row r="1082" spans="1:8" x14ac:dyDescent="0.2">
      <c r="A1082" s="48"/>
      <c r="B1082">
        <v>13</v>
      </c>
      <c r="C1082">
        <v>6</v>
      </c>
      <c r="D1082">
        <v>1</v>
      </c>
      <c r="E1082">
        <v>3</v>
      </c>
      <c r="F1082" s="51">
        <v>1</v>
      </c>
      <c r="G1082" t="str">
        <f t="shared" si="32"/>
        <v>Saddiq Bey</v>
      </c>
      <c r="H1082" t="str">
        <f t="shared" si="33"/>
        <v>Saddiq Bey</v>
      </c>
    </row>
    <row r="1083" spans="1:8" x14ac:dyDescent="0.2">
      <c r="A1083" s="48"/>
      <c r="B1083">
        <v>28</v>
      </c>
      <c r="C1083">
        <v>8</v>
      </c>
      <c r="D1083">
        <v>4</v>
      </c>
      <c r="E1083">
        <v>6</v>
      </c>
      <c r="F1083" s="51">
        <v>1</v>
      </c>
      <c r="G1083" t="str">
        <f t="shared" si="32"/>
        <v>Saddiq Bey</v>
      </c>
      <c r="H1083" t="str">
        <f t="shared" si="33"/>
        <v>Saddiq Bey</v>
      </c>
    </row>
    <row r="1084" spans="1:8" x14ac:dyDescent="0.2">
      <c r="A1084" s="48"/>
      <c r="B1084">
        <v>10</v>
      </c>
      <c r="C1084">
        <v>4</v>
      </c>
      <c r="D1084">
        <v>2</v>
      </c>
      <c r="E1084">
        <v>2</v>
      </c>
      <c r="F1084" s="51">
        <v>1</v>
      </c>
      <c r="G1084" t="str">
        <f t="shared" si="32"/>
        <v>Saddiq Bey</v>
      </c>
      <c r="H1084" t="str">
        <f t="shared" si="33"/>
        <v>Saddiq Bey</v>
      </c>
    </row>
    <row r="1085" spans="1:8" x14ac:dyDescent="0.2">
      <c r="A1085" s="48"/>
      <c r="B1085">
        <v>13</v>
      </c>
      <c r="C1085">
        <v>4</v>
      </c>
      <c r="D1085">
        <v>0</v>
      </c>
      <c r="E1085">
        <v>1</v>
      </c>
      <c r="F1085" s="51">
        <v>1</v>
      </c>
      <c r="G1085" t="str">
        <f t="shared" si="32"/>
        <v>Saddiq Bey</v>
      </c>
      <c r="H1085" t="str">
        <f t="shared" si="33"/>
        <v>Saddiq Bey</v>
      </c>
    </row>
    <row r="1086" spans="1:8" x14ac:dyDescent="0.2">
      <c r="A1086" s="48"/>
      <c r="B1086">
        <v>9</v>
      </c>
      <c r="C1086">
        <v>5</v>
      </c>
      <c r="D1086">
        <v>0</v>
      </c>
      <c r="E1086">
        <v>1</v>
      </c>
      <c r="F1086" s="51">
        <v>1</v>
      </c>
      <c r="G1086" t="str">
        <f t="shared" si="32"/>
        <v>Saddiq Bey</v>
      </c>
      <c r="H1086" t="str">
        <f t="shared" si="33"/>
        <v>Saddiq Bey</v>
      </c>
    </row>
    <row r="1087" spans="1:8" x14ac:dyDescent="0.2">
      <c r="A1087" s="48"/>
      <c r="B1087">
        <v>17</v>
      </c>
      <c r="C1087">
        <v>3</v>
      </c>
      <c r="D1087">
        <v>1</v>
      </c>
      <c r="E1087">
        <v>4</v>
      </c>
      <c r="F1087" s="51">
        <v>1</v>
      </c>
      <c r="G1087" t="str">
        <f t="shared" si="32"/>
        <v>Saddiq Bey</v>
      </c>
      <c r="H1087" t="str">
        <f t="shared" si="33"/>
        <v>Saddiq Bey</v>
      </c>
    </row>
    <row r="1088" spans="1:8" x14ac:dyDescent="0.2">
      <c r="A1088" s="48" t="s">
        <v>1186</v>
      </c>
      <c r="B1088">
        <v>2</v>
      </c>
      <c r="C1088">
        <v>2</v>
      </c>
      <c r="D1088">
        <v>0</v>
      </c>
      <c r="E1088">
        <v>0</v>
      </c>
      <c r="F1088" s="51">
        <v>1</v>
      </c>
      <c r="G1088" t="str">
        <f t="shared" si="32"/>
        <v>Khem Birch</v>
      </c>
      <c r="H1088" t="str">
        <f t="shared" si="33"/>
        <v>Khem Birch</v>
      </c>
    </row>
    <row r="1089" spans="1:8" x14ac:dyDescent="0.2">
      <c r="A1089" s="48"/>
      <c r="B1089">
        <v>0</v>
      </c>
      <c r="C1089">
        <v>1</v>
      </c>
      <c r="D1089">
        <v>0</v>
      </c>
      <c r="E1089">
        <v>0</v>
      </c>
      <c r="F1089" s="51">
        <v>1</v>
      </c>
      <c r="G1089" t="str">
        <f t="shared" si="32"/>
        <v>Khem Birch</v>
      </c>
      <c r="H1089" t="str">
        <f t="shared" si="33"/>
        <v>Khem Birch</v>
      </c>
    </row>
    <row r="1090" spans="1:8" x14ac:dyDescent="0.2">
      <c r="A1090" s="48"/>
      <c r="B1090">
        <v>5</v>
      </c>
      <c r="C1090">
        <v>2</v>
      </c>
      <c r="D1090">
        <v>0</v>
      </c>
      <c r="E1090">
        <v>1</v>
      </c>
      <c r="F1090" s="51">
        <v>1</v>
      </c>
      <c r="G1090" t="str">
        <f t="shared" ref="G1090:G1153" si="34">IF(B1090="","",IF(A1090="",G1089,SUBSTITUTE(A1090," 2022-23 Game Log","")))</f>
        <v>Khem Birch</v>
      </c>
      <c r="H1090" t="str">
        <f t="shared" ref="H1090:H1153" si="35">IF(G1090="Luka Dončić","Luka Doncic",IF(G1090="Wendell Carter Jr.","Wendell Carter",IF(G1090="Vlatko Čančar","Vlatko Cancar",IF(G1090="Troy Brown Jr.","Troy Brown",IF(G1090="Bojan Bogdanović","Bojan Bogdanovic",IF(G1090="Nic Claxton","Nicolas Claxton",IF(G1090="Kristaps Porziņģis","Kristaps Porzingis",IF(G1090="Kelly Oubre Jr.","Kelly Oubre Jr",IF(G1090="P.J. Washington","P.J Washington",IF(G1090="P.J. Tucker","P.J Tucker",IF(G1090="Jabari Smith Jr.","Jabari Smith",IF(G1090="Alperen Şengün","Alperen Sengun",IF(G1090="Nikola Vučević","Nikola Vucevic",IF(G1090="Jusuf Nurkić","Jusuf Nurkic",IF(G1090="Nikola Jokić","Nikola Jokic",G1090)))))))))))))))</f>
        <v>Khem Birch</v>
      </c>
    </row>
    <row r="1091" spans="1:8" x14ac:dyDescent="0.2">
      <c r="A1091" s="48"/>
      <c r="B1091">
        <v>2</v>
      </c>
      <c r="C1091">
        <v>0</v>
      </c>
      <c r="D1091">
        <v>1</v>
      </c>
      <c r="E1091">
        <v>0</v>
      </c>
      <c r="F1091" s="51">
        <v>1</v>
      </c>
      <c r="G1091" t="str">
        <f t="shared" si="34"/>
        <v>Khem Birch</v>
      </c>
      <c r="H1091" t="str">
        <f t="shared" si="35"/>
        <v>Khem Birch</v>
      </c>
    </row>
    <row r="1092" spans="1:8" x14ac:dyDescent="0.2">
      <c r="A1092" s="48"/>
      <c r="B1092">
        <v>2</v>
      </c>
      <c r="C1092">
        <v>0</v>
      </c>
      <c r="D1092">
        <v>1</v>
      </c>
      <c r="E1092">
        <v>0</v>
      </c>
      <c r="F1092" s="51">
        <v>1</v>
      </c>
      <c r="G1092" t="str">
        <f t="shared" si="34"/>
        <v>Khem Birch</v>
      </c>
      <c r="H1092" t="str">
        <f t="shared" si="35"/>
        <v>Khem Birch</v>
      </c>
    </row>
    <row r="1093" spans="1:8" x14ac:dyDescent="0.2">
      <c r="A1093" s="48"/>
      <c r="B1093">
        <v>2</v>
      </c>
      <c r="C1093">
        <v>1</v>
      </c>
      <c r="D1093">
        <v>1</v>
      </c>
      <c r="E1093">
        <v>0</v>
      </c>
      <c r="F1093" s="51">
        <v>1</v>
      </c>
      <c r="G1093" t="str">
        <f t="shared" si="34"/>
        <v>Khem Birch</v>
      </c>
      <c r="H1093" t="str">
        <f t="shared" si="35"/>
        <v>Khem Birch</v>
      </c>
    </row>
    <row r="1094" spans="1:8" x14ac:dyDescent="0.2">
      <c r="A1094" s="48"/>
      <c r="B1094">
        <v>0</v>
      </c>
      <c r="C1094">
        <v>1</v>
      </c>
      <c r="D1094">
        <v>0</v>
      </c>
      <c r="E1094">
        <v>0</v>
      </c>
      <c r="F1094" s="51">
        <v>1</v>
      </c>
      <c r="G1094" t="str">
        <f t="shared" si="34"/>
        <v>Khem Birch</v>
      </c>
      <c r="H1094" t="str">
        <f t="shared" si="35"/>
        <v>Khem Birch</v>
      </c>
    </row>
    <row r="1095" spans="1:8" x14ac:dyDescent="0.2">
      <c r="A1095" s="48"/>
      <c r="B1095">
        <v>2</v>
      </c>
      <c r="C1095">
        <v>3</v>
      </c>
      <c r="D1095">
        <v>0</v>
      </c>
      <c r="E1095">
        <v>0</v>
      </c>
      <c r="F1095" s="51">
        <v>1</v>
      </c>
      <c r="G1095" t="str">
        <f t="shared" si="34"/>
        <v>Khem Birch</v>
      </c>
      <c r="H1095" t="str">
        <f t="shared" si="35"/>
        <v>Khem Birch</v>
      </c>
    </row>
    <row r="1096" spans="1:8" x14ac:dyDescent="0.2">
      <c r="A1096" s="48"/>
      <c r="B1096">
        <v>6</v>
      </c>
      <c r="C1096">
        <v>0</v>
      </c>
      <c r="D1096">
        <v>0</v>
      </c>
      <c r="E1096">
        <v>0</v>
      </c>
      <c r="F1096" s="51">
        <v>1</v>
      </c>
      <c r="G1096" t="str">
        <f t="shared" si="34"/>
        <v>Khem Birch</v>
      </c>
      <c r="H1096" t="str">
        <f t="shared" si="35"/>
        <v>Khem Birch</v>
      </c>
    </row>
    <row r="1097" spans="1:8" x14ac:dyDescent="0.2">
      <c r="A1097" s="48"/>
      <c r="B1097">
        <v>0</v>
      </c>
      <c r="C1097">
        <v>2</v>
      </c>
      <c r="D1097">
        <v>1</v>
      </c>
      <c r="E1097">
        <v>0</v>
      </c>
      <c r="F1097" s="51">
        <v>1</v>
      </c>
      <c r="G1097" t="str">
        <f t="shared" si="34"/>
        <v>Khem Birch</v>
      </c>
      <c r="H1097" t="str">
        <f t="shared" si="35"/>
        <v>Khem Birch</v>
      </c>
    </row>
    <row r="1098" spans="1:8" x14ac:dyDescent="0.2">
      <c r="A1098" s="48"/>
      <c r="B1098">
        <v>2</v>
      </c>
      <c r="C1098">
        <v>0</v>
      </c>
      <c r="D1098">
        <v>0</v>
      </c>
      <c r="E1098">
        <v>0</v>
      </c>
      <c r="F1098" s="51">
        <v>1</v>
      </c>
      <c r="G1098" t="str">
        <f t="shared" si="34"/>
        <v>Khem Birch</v>
      </c>
      <c r="H1098" t="str">
        <f t="shared" si="35"/>
        <v>Khem Birch</v>
      </c>
    </row>
    <row r="1099" spans="1:8" x14ac:dyDescent="0.2">
      <c r="A1099" s="48"/>
      <c r="B1099">
        <v>2</v>
      </c>
      <c r="C1099">
        <v>0</v>
      </c>
      <c r="D1099">
        <v>0</v>
      </c>
      <c r="E1099">
        <v>0</v>
      </c>
      <c r="F1099" s="51">
        <v>1</v>
      </c>
      <c r="G1099" t="str">
        <f t="shared" si="34"/>
        <v>Khem Birch</v>
      </c>
      <c r="H1099" t="str">
        <f t="shared" si="35"/>
        <v>Khem Birch</v>
      </c>
    </row>
    <row r="1100" spans="1:8" x14ac:dyDescent="0.2">
      <c r="A1100" s="48"/>
      <c r="B1100">
        <v>2</v>
      </c>
      <c r="C1100">
        <v>2</v>
      </c>
      <c r="D1100">
        <v>0</v>
      </c>
      <c r="E1100">
        <v>0</v>
      </c>
      <c r="F1100" s="51">
        <v>1</v>
      </c>
      <c r="G1100" t="str">
        <f t="shared" si="34"/>
        <v>Khem Birch</v>
      </c>
      <c r="H1100" t="str">
        <f t="shared" si="35"/>
        <v>Khem Birch</v>
      </c>
    </row>
    <row r="1101" spans="1:8" x14ac:dyDescent="0.2">
      <c r="A1101" s="48"/>
      <c r="B1101">
        <v>1</v>
      </c>
      <c r="C1101">
        <v>1</v>
      </c>
      <c r="D1101">
        <v>1</v>
      </c>
      <c r="E1101">
        <v>0</v>
      </c>
      <c r="F1101" s="51">
        <v>1</v>
      </c>
      <c r="G1101" t="str">
        <f t="shared" si="34"/>
        <v>Khem Birch</v>
      </c>
      <c r="H1101" t="str">
        <f t="shared" si="35"/>
        <v>Khem Birch</v>
      </c>
    </row>
    <row r="1102" spans="1:8" x14ac:dyDescent="0.2">
      <c r="A1102" s="48"/>
      <c r="B1102">
        <v>9</v>
      </c>
      <c r="C1102">
        <v>1</v>
      </c>
      <c r="D1102">
        <v>0</v>
      </c>
      <c r="E1102">
        <v>0</v>
      </c>
      <c r="F1102" s="51">
        <v>1</v>
      </c>
      <c r="G1102" t="str">
        <f t="shared" si="34"/>
        <v>Khem Birch</v>
      </c>
      <c r="H1102" t="str">
        <f t="shared" si="35"/>
        <v>Khem Birch</v>
      </c>
    </row>
    <row r="1103" spans="1:8" x14ac:dyDescent="0.2">
      <c r="A1103" s="48"/>
      <c r="B1103">
        <v>2</v>
      </c>
      <c r="C1103">
        <v>2</v>
      </c>
      <c r="D1103">
        <v>0</v>
      </c>
      <c r="E1103">
        <v>0</v>
      </c>
      <c r="F1103" s="51">
        <v>1</v>
      </c>
      <c r="G1103" t="str">
        <f t="shared" si="34"/>
        <v>Khem Birch</v>
      </c>
      <c r="H1103" t="str">
        <f t="shared" si="35"/>
        <v>Khem Birch</v>
      </c>
    </row>
    <row r="1104" spans="1:8" x14ac:dyDescent="0.2">
      <c r="A1104" s="48"/>
      <c r="B1104">
        <v>0</v>
      </c>
      <c r="C1104">
        <v>0</v>
      </c>
      <c r="D1104">
        <v>0</v>
      </c>
      <c r="E1104">
        <v>0</v>
      </c>
      <c r="F1104" s="51">
        <v>1</v>
      </c>
      <c r="G1104" t="str">
        <f t="shared" si="34"/>
        <v>Khem Birch</v>
      </c>
      <c r="H1104" t="str">
        <f t="shared" si="35"/>
        <v>Khem Birch</v>
      </c>
    </row>
    <row r="1105" spans="1:8" x14ac:dyDescent="0.2">
      <c r="A1105" s="48"/>
      <c r="B1105">
        <v>2</v>
      </c>
      <c r="C1105">
        <v>5</v>
      </c>
      <c r="D1105">
        <v>2</v>
      </c>
      <c r="E1105">
        <v>0</v>
      </c>
      <c r="F1105" s="51">
        <v>1</v>
      </c>
      <c r="G1105" t="str">
        <f t="shared" si="34"/>
        <v>Khem Birch</v>
      </c>
      <c r="H1105" t="str">
        <f t="shared" si="35"/>
        <v>Khem Birch</v>
      </c>
    </row>
    <row r="1106" spans="1:8" x14ac:dyDescent="0.2">
      <c r="A1106" s="48"/>
      <c r="B1106">
        <v>0</v>
      </c>
      <c r="C1106">
        <v>1</v>
      </c>
      <c r="D1106">
        <v>0</v>
      </c>
      <c r="E1106">
        <v>0</v>
      </c>
      <c r="F1106" s="51">
        <v>1</v>
      </c>
      <c r="G1106" t="str">
        <f t="shared" si="34"/>
        <v>Khem Birch</v>
      </c>
      <c r="H1106" t="str">
        <f t="shared" si="35"/>
        <v>Khem Birch</v>
      </c>
    </row>
    <row r="1107" spans="1:8" x14ac:dyDescent="0.2">
      <c r="A1107" s="48"/>
      <c r="B1107">
        <v>2</v>
      </c>
      <c r="C1107">
        <v>1</v>
      </c>
      <c r="D1107">
        <v>0</v>
      </c>
      <c r="E1107">
        <v>0</v>
      </c>
      <c r="F1107" s="51">
        <v>1</v>
      </c>
      <c r="G1107" t="str">
        <f t="shared" si="34"/>
        <v>Khem Birch</v>
      </c>
      <c r="H1107" t="str">
        <f t="shared" si="35"/>
        <v>Khem Birch</v>
      </c>
    </row>
    <row r="1108" spans="1:8" x14ac:dyDescent="0.2">
      <c r="A1108" s="48" t="s">
        <v>1187</v>
      </c>
      <c r="B1108">
        <v>0</v>
      </c>
      <c r="C1108">
        <v>2</v>
      </c>
      <c r="D1108">
        <v>2</v>
      </c>
      <c r="E1108">
        <v>0</v>
      </c>
      <c r="F1108" s="51">
        <v>1</v>
      </c>
      <c r="G1108" t="str">
        <f t="shared" si="34"/>
        <v>Goga Bitadze</v>
      </c>
      <c r="H1108" t="str">
        <f t="shared" si="35"/>
        <v>Goga Bitadze</v>
      </c>
    </row>
    <row r="1109" spans="1:8" x14ac:dyDescent="0.2">
      <c r="A1109" s="48"/>
      <c r="B1109">
        <v>8</v>
      </c>
      <c r="C1109">
        <v>1</v>
      </c>
      <c r="D1109">
        <v>0</v>
      </c>
      <c r="E1109">
        <v>0</v>
      </c>
      <c r="F1109" s="51">
        <v>1</v>
      </c>
      <c r="G1109" t="str">
        <f t="shared" si="34"/>
        <v>Goga Bitadze</v>
      </c>
      <c r="H1109" t="str">
        <f t="shared" si="35"/>
        <v>Goga Bitadze</v>
      </c>
    </row>
    <row r="1110" spans="1:8" x14ac:dyDescent="0.2">
      <c r="A1110" s="48"/>
      <c r="B1110">
        <v>14</v>
      </c>
      <c r="C1110">
        <v>15</v>
      </c>
      <c r="D1110">
        <v>4</v>
      </c>
      <c r="E1110">
        <v>1</v>
      </c>
      <c r="F1110" s="51">
        <v>1</v>
      </c>
      <c r="G1110" t="str">
        <f t="shared" si="34"/>
        <v>Goga Bitadze</v>
      </c>
      <c r="H1110" t="str">
        <f t="shared" si="35"/>
        <v>Goga Bitadze</v>
      </c>
    </row>
    <row r="1111" spans="1:8" x14ac:dyDescent="0.2">
      <c r="A1111" s="48"/>
      <c r="B1111">
        <v>3</v>
      </c>
      <c r="C1111">
        <v>3</v>
      </c>
      <c r="D1111">
        <v>1</v>
      </c>
      <c r="E1111">
        <v>0</v>
      </c>
      <c r="F1111" s="51">
        <v>1</v>
      </c>
      <c r="G1111" t="str">
        <f t="shared" si="34"/>
        <v>Goga Bitadze</v>
      </c>
      <c r="H1111" t="str">
        <f t="shared" si="35"/>
        <v>Goga Bitadze</v>
      </c>
    </row>
    <row r="1112" spans="1:8" x14ac:dyDescent="0.2">
      <c r="A1112" s="48"/>
      <c r="B1112">
        <v>2</v>
      </c>
      <c r="C1112">
        <v>0</v>
      </c>
      <c r="D1112">
        <v>1</v>
      </c>
      <c r="E1112">
        <v>0</v>
      </c>
      <c r="F1112" s="51">
        <v>1</v>
      </c>
      <c r="G1112" t="str">
        <f t="shared" si="34"/>
        <v>Goga Bitadze</v>
      </c>
      <c r="H1112" t="str">
        <f t="shared" si="35"/>
        <v>Goga Bitadze</v>
      </c>
    </row>
    <row r="1113" spans="1:8" x14ac:dyDescent="0.2">
      <c r="A1113" s="48"/>
      <c r="B1113">
        <v>5</v>
      </c>
      <c r="C1113">
        <v>2</v>
      </c>
      <c r="D1113">
        <v>1</v>
      </c>
      <c r="E1113">
        <v>0</v>
      </c>
      <c r="F1113" s="51">
        <v>1</v>
      </c>
      <c r="G1113" t="str">
        <f t="shared" si="34"/>
        <v>Goga Bitadze</v>
      </c>
      <c r="H1113" t="str">
        <f t="shared" si="35"/>
        <v>Goga Bitadze</v>
      </c>
    </row>
    <row r="1114" spans="1:8" x14ac:dyDescent="0.2">
      <c r="A1114" s="48"/>
      <c r="B1114">
        <v>2</v>
      </c>
      <c r="C1114">
        <v>3</v>
      </c>
      <c r="D1114">
        <v>2</v>
      </c>
      <c r="E1114">
        <v>0</v>
      </c>
      <c r="F1114" s="51">
        <v>1</v>
      </c>
      <c r="G1114" t="str">
        <f t="shared" si="34"/>
        <v>Goga Bitadze</v>
      </c>
      <c r="H1114" t="str">
        <f t="shared" si="35"/>
        <v>Goga Bitadze</v>
      </c>
    </row>
    <row r="1115" spans="1:8" x14ac:dyDescent="0.2">
      <c r="A1115" s="48"/>
      <c r="B1115">
        <v>2</v>
      </c>
      <c r="C1115">
        <v>1</v>
      </c>
      <c r="D1115">
        <v>1</v>
      </c>
      <c r="E1115">
        <v>0</v>
      </c>
      <c r="F1115" s="51">
        <v>1</v>
      </c>
      <c r="G1115" t="str">
        <f t="shared" si="34"/>
        <v>Goga Bitadze</v>
      </c>
      <c r="H1115" t="str">
        <f t="shared" si="35"/>
        <v>Goga Bitadze</v>
      </c>
    </row>
    <row r="1116" spans="1:8" x14ac:dyDescent="0.2">
      <c r="A1116" s="48"/>
      <c r="B1116">
        <v>0</v>
      </c>
      <c r="C1116">
        <v>0</v>
      </c>
      <c r="D1116">
        <v>0</v>
      </c>
      <c r="E1116">
        <v>0</v>
      </c>
      <c r="F1116" s="51">
        <v>1</v>
      </c>
      <c r="G1116" t="str">
        <f t="shared" si="34"/>
        <v>Goga Bitadze</v>
      </c>
      <c r="H1116" t="str">
        <f t="shared" si="35"/>
        <v>Goga Bitadze</v>
      </c>
    </row>
    <row r="1117" spans="1:8" x14ac:dyDescent="0.2">
      <c r="A1117" s="48"/>
      <c r="B1117">
        <v>0</v>
      </c>
      <c r="C1117">
        <v>1</v>
      </c>
      <c r="D1117">
        <v>0</v>
      </c>
      <c r="E1117">
        <v>0</v>
      </c>
      <c r="F1117" s="51">
        <v>1</v>
      </c>
      <c r="G1117" t="str">
        <f t="shared" si="34"/>
        <v>Goga Bitadze</v>
      </c>
      <c r="H1117" t="str">
        <f t="shared" si="35"/>
        <v>Goga Bitadze</v>
      </c>
    </row>
    <row r="1118" spans="1:8" x14ac:dyDescent="0.2">
      <c r="A1118" s="48"/>
      <c r="B1118">
        <v>4</v>
      </c>
      <c r="C1118">
        <v>3</v>
      </c>
      <c r="D1118">
        <v>1</v>
      </c>
      <c r="E1118">
        <v>0</v>
      </c>
      <c r="F1118" s="51">
        <v>1</v>
      </c>
      <c r="G1118" t="str">
        <f t="shared" si="34"/>
        <v>Goga Bitadze</v>
      </c>
      <c r="H1118" t="str">
        <f t="shared" si="35"/>
        <v>Goga Bitadze</v>
      </c>
    </row>
    <row r="1119" spans="1:8" x14ac:dyDescent="0.2">
      <c r="A1119" s="48"/>
      <c r="B1119">
        <v>5</v>
      </c>
      <c r="C1119">
        <v>1</v>
      </c>
      <c r="D1119">
        <v>0</v>
      </c>
      <c r="E1119">
        <v>0</v>
      </c>
      <c r="F1119" s="51">
        <v>1</v>
      </c>
      <c r="G1119" t="str">
        <f t="shared" si="34"/>
        <v>Goga Bitadze</v>
      </c>
      <c r="H1119" t="str">
        <f t="shared" si="35"/>
        <v>Goga Bitadze</v>
      </c>
    </row>
    <row r="1120" spans="1:8" x14ac:dyDescent="0.2">
      <c r="A1120" s="48"/>
      <c r="B1120">
        <v>0</v>
      </c>
      <c r="C1120">
        <v>0</v>
      </c>
      <c r="D1120">
        <v>1</v>
      </c>
      <c r="E1120">
        <v>0</v>
      </c>
      <c r="F1120" s="51">
        <v>1</v>
      </c>
      <c r="G1120" t="str">
        <f t="shared" si="34"/>
        <v>Goga Bitadze</v>
      </c>
      <c r="H1120" t="str">
        <f t="shared" si="35"/>
        <v>Goga Bitadze</v>
      </c>
    </row>
    <row r="1121" spans="1:8" x14ac:dyDescent="0.2">
      <c r="A1121" s="48"/>
      <c r="B1121">
        <v>8</v>
      </c>
      <c r="C1121">
        <v>2</v>
      </c>
      <c r="D1121">
        <v>0</v>
      </c>
      <c r="E1121">
        <v>1</v>
      </c>
      <c r="F1121" s="51">
        <v>1</v>
      </c>
      <c r="G1121" t="str">
        <f t="shared" si="34"/>
        <v>Goga Bitadze</v>
      </c>
      <c r="H1121" t="str">
        <f t="shared" si="35"/>
        <v>Goga Bitadze</v>
      </c>
    </row>
    <row r="1122" spans="1:8" x14ac:dyDescent="0.2">
      <c r="A1122" s="48"/>
      <c r="B1122">
        <v>0</v>
      </c>
      <c r="C1122">
        <v>0</v>
      </c>
      <c r="D1122">
        <v>1</v>
      </c>
      <c r="E1122">
        <v>0</v>
      </c>
      <c r="F1122" s="51">
        <v>1</v>
      </c>
      <c r="G1122" t="str">
        <f t="shared" si="34"/>
        <v>Goga Bitadze</v>
      </c>
      <c r="H1122" t="str">
        <f t="shared" si="35"/>
        <v>Goga Bitadze</v>
      </c>
    </row>
    <row r="1123" spans="1:8" x14ac:dyDescent="0.2">
      <c r="A1123" s="48"/>
      <c r="B1123">
        <v>5</v>
      </c>
      <c r="C1123">
        <v>3</v>
      </c>
      <c r="D1123">
        <v>1</v>
      </c>
      <c r="E1123">
        <v>1</v>
      </c>
      <c r="F1123" s="51">
        <v>1</v>
      </c>
      <c r="G1123" t="str">
        <f t="shared" si="34"/>
        <v>Goga Bitadze</v>
      </c>
      <c r="H1123" t="str">
        <f t="shared" si="35"/>
        <v>Goga Bitadze</v>
      </c>
    </row>
    <row r="1124" spans="1:8" x14ac:dyDescent="0.2">
      <c r="A1124" s="48"/>
      <c r="B1124">
        <v>4</v>
      </c>
      <c r="C1124">
        <v>1</v>
      </c>
      <c r="D1124">
        <v>0</v>
      </c>
      <c r="E1124">
        <v>0</v>
      </c>
      <c r="F1124" s="51">
        <v>1</v>
      </c>
      <c r="G1124" t="str">
        <f t="shared" si="34"/>
        <v>Goga Bitadze</v>
      </c>
      <c r="H1124" t="str">
        <f t="shared" si="35"/>
        <v>Goga Bitadze</v>
      </c>
    </row>
    <row r="1125" spans="1:8" x14ac:dyDescent="0.2">
      <c r="A1125" s="48" t="s">
        <v>1188</v>
      </c>
      <c r="B1125">
        <v>0</v>
      </c>
      <c r="C1125">
        <v>2</v>
      </c>
      <c r="D1125">
        <v>1</v>
      </c>
      <c r="E1125">
        <v>0</v>
      </c>
      <c r="F1125" s="51">
        <v>1</v>
      </c>
      <c r="G1125" t="str">
        <f t="shared" si="34"/>
        <v>Bismack Biyombo</v>
      </c>
      <c r="H1125" t="str">
        <f t="shared" si="35"/>
        <v>Bismack Biyombo</v>
      </c>
    </row>
    <row r="1126" spans="1:8" x14ac:dyDescent="0.2">
      <c r="A1126" s="48"/>
      <c r="B1126">
        <v>0</v>
      </c>
      <c r="C1126">
        <v>0</v>
      </c>
      <c r="D1126">
        <v>0</v>
      </c>
      <c r="E1126">
        <v>0</v>
      </c>
      <c r="F1126" s="51">
        <v>1</v>
      </c>
      <c r="G1126" t="str">
        <f t="shared" si="34"/>
        <v>Bismack Biyombo</v>
      </c>
      <c r="H1126" t="str">
        <f t="shared" si="35"/>
        <v>Bismack Biyombo</v>
      </c>
    </row>
    <row r="1127" spans="1:8" x14ac:dyDescent="0.2">
      <c r="A1127" s="48"/>
      <c r="B1127">
        <v>11</v>
      </c>
      <c r="C1127">
        <v>13</v>
      </c>
      <c r="D1127">
        <v>2</v>
      </c>
      <c r="E1127">
        <v>0</v>
      </c>
      <c r="F1127" s="51">
        <v>1</v>
      </c>
      <c r="G1127" t="str">
        <f t="shared" si="34"/>
        <v>Bismack Biyombo</v>
      </c>
      <c r="H1127" t="str">
        <f t="shared" si="35"/>
        <v>Bismack Biyombo</v>
      </c>
    </row>
    <row r="1128" spans="1:8" x14ac:dyDescent="0.2">
      <c r="A1128" s="48"/>
      <c r="B1128">
        <v>5</v>
      </c>
      <c r="C1128">
        <v>5</v>
      </c>
      <c r="D1128">
        <v>0</v>
      </c>
      <c r="E1128">
        <v>0</v>
      </c>
      <c r="F1128" s="51">
        <v>1</v>
      </c>
      <c r="G1128" t="str">
        <f t="shared" si="34"/>
        <v>Bismack Biyombo</v>
      </c>
      <c r="H1128" t="str">
        <f t="shared" si="35"/>
        <v>Bismack Biyombo</v>
      </c>
    </row>
    <row r="1129" spans="1:8" x14ac:dyDescent="0.2">
      <c r="A1129" s="48"/>
      <c r="B1129">
        <v>8</v>
      </c>
      <c r="C1129">
        <v>4</v>
      </c>
      <c r="D1129">
        <v>1</v>
      </c>
      <c r="E1129">
        <v>0</v>
      </c>
      <c r="F1129" s="51">
        <v>1</v>
      </c>
      <c r="G1129" t="str">
        <f t="shared" si="34"/>
        <v>Bismack Biyombo</v>
      </c>
      <c r="H1129" t="str">
        <f t="shared" si="35"/>
        <v>Bismack Biyombo</v>
      </c>
    </row>
    <row r="1130" spans="1:8" x14ac:dyDescent="0.2">
      <c r="A1130" s="48"/>
      <c r="B1130">
        <v>2</v>
      </c>
      <c r="C1130">
        <v>1</v>
      </c>
      <c r="D1130">
        <v>0</v>
      </c>
      <c r="E1130">
        <v>0</v>
      </c>
      <c r="F1130" s="51">
        <v>1</v>
      </c>
      <c r="G1130" t="str">
        <f t="shared" si="34"/>
        <v>Bismack Biyombo</v>
      </c>
      <c r="H1130" t="str">
        <f t="shared" si="35"/>
        <v>Bismack Biyombo</v>
      </c>
    </row>
    <row r="1131" spans="1:8" x14ac:dyDescent="0.2">
      <c r="A1131" s="48"/>
      <c r="B1131">
        <v>3</v>
      </c>
      <c r="C1131">
        <v>4</v>
      </c>
      <c r="D1131">
        <v>0</v>
      </c>
      <c r="E1131">
        <v>0</v>
      </c>
      <c r="F1131" s="51">
        <v>1</v>
      </c>
      <c r="G1131" t="str">
        <f t="shared" si="34"/>
        <v>Bismack Biyombo</v>
      </c>
      <c r="H1131" t="str">
        <f t="shared" si="35"/>
        <v>Bismack Biyombo</v>
      </c>
    </row>
    <row r="1132" spans="1:8" x14ac:dyDescent="0.2">
      <c r="A1132" s="48"/>
      <c r="B1132">
        <v>0</v>
      </c>
      <c r="C1132">
        <v>4</v>
      </c>
      <c r="D1132">
        <v>1</v>
      </c>
      <c r="E1132">
        <v>0</v>
      </c>
      <c r="F1132" s="51">
        <v>1</v>
      </c>
      <c r="G1132" t="str">
        <f t="shared" si="34"/>
        <v>Bismack Biyombo</v>
      </c>
      <c r="H1132" t="str">
        <f t="shared" si="35"/>
        <v>Bismack Biyombo</v>
      </c>
    </row>
    <row r="1133" spans="1:8" x14ac:dyDescent="0.2">
      <c r="A1133" s="48"/>
      <c r="B1133">
        <v>0</v>
      </c>
      <c r="C1133">
        <v>0</v>
      </c>
      <c r="D1133">
        <v>0</v>
      </c>
      <c r="E1133">
        <v>0</v>
      </c>
      <c r="F1133" s="51">
        <v>1</v>
      </c>
      <c r="G1133" t="str">
        <f t="shared" si="34"/>
        <v>Bismack Biyombo</v>
      </c>
      <c r="H1133" t="str">
        <f t="shared" si="35"/>
        <v>Bismack Biyombo</v>
      </c>
    </row>
    <row r="1134" spans="1:8" x14ac:dyDescent="0.2">
      <c r="A1134" s="48"/>
      <c r="B1134">
        <v>7</v>
      </c>
      <c r="C1134">
        <v>2</v>
      </c>
      <c r="D1134">
        <v>1</v>
      </c>
      <c r="E1134">
        <v>0</v>
      </c>
      <c r="F1134" s="51">
        <v>1</v>
      </c>
      <c r="G1134" t="str">
        <f t="shared" si="34"/>
        <v>Bismack Biyombo</v>
      </c>
      <c r="H1134" t="str">
        <f t="shared" si="35"/>
        <v>Bismack Biyombo</v>
      </c>
    </row>
    <row r="1135" spans="1:8" x14ac:dyDescent="0.2">
      <c r="A1135" s="48"/>
      <c r="B1135">
        <v>0</v>
      </c>
      <c r="C1135">
        <v>1</v>
      </c>
      <c r="D1135">
        <v>0</v>
      </c>
      <c r="E1135">
        <v>0</v>
      </c>
      <c r="F1135" s="51">
        <v>1</v>
      </c>
      <c r="G1135" t="str">
        <f t="shared" si="34"/>
        <v>Bismack Biyombo</v>
      </c>
      <c r="H1135" t="str">
        <f t="shared" si="35"/>
        <v>Bismack Biyombo</v>
      </c>
    </row>
    <row r="1136" spans="1:8" x14ac:dyDescent="0.2">
      <c r="A1136" s="48"/>
      <c r="B1136">
        <v>5</v>
      </c>
      <c r="C1136">
        <v>10</v>
      </c>
      <c r="D1136">
        <v>3</v>
      </c>
      <c r="E1136">
        <v>0</v>
      </c>
      <c r="F1136" s="51">
        <v>1</v>
      </c>
      <c r="G1136" t="str">
        <f t="shared" si="34"/>
        <v>Bismack Biyombo</v>
      </c>
      <c r="H1136" t="str">
        <f t="shared" si="35"/>
        <v>Bismack Biyombo</v>
      </c>
    </row>
    <row r="1137" spans="1:8" x14ac:dyDescent="0.2">
      <c r="A1137" s="48"/>
      <c r="B1137">
        <v>2</v>
      </c>
      <c r="C1137">
        <v>3</v>
      </c>
      <c r="D1137">
        <v>1</v>
      </c>
      <c r="E1137">
        <v>0</v>
      </c>
      <c r="F1137" s="51">
        <v>1</v>
      </c>
      <c r="G1137" t="str">
        <f t="shared" si="34"/>
        <v>Bismack Biyombo</v>
      </c>
      <c r="H1137" t="str">
        <f t="shared" si="35"/>
        <v>Bismack Biyombo</v>
      </c>
    </row>
    <row r="1138" spans="1:8" x14ac:dyDescent="0.2">
      <c r="A1138" s="48"/>
      <c r="B1138">
        <v>5</v>
      </c>
      <c r="C1138">
        <v>5</v>
      </c>
      <c r="D1138">
        <v>1</v>
      </c>
      <c r="E1138">
        <v>0</v>
      </c>
      <c r="F1138" s="51">
        <v>1</v>
      </c>
      <c r="G1138" t="str">
        <f t="shared" si="34"/>
        <v>Bismack Biyombo</v>
      </c>
      <c r="H1138" t="str">
        <f t="shared" si="35"/>
        <v>Bismack Biyombo</v>
      </c>
    </row>
    <row r="1139" spans="1:8" x14ac:dyDescent="0.2">
      <c r="A1139" s="48"/>
      <c r="B1139">
        <v>0</v>
      </c>
      <c r="C1139">
        <v>0</v>
      </c>
      <c r="D1139">
        <v>2</v>
      </c>
      <c r="E1139">
        <v>0</v>
      </c>
      <c r="F1139" s="51">
        <v>1</v>
      </c>
      <c r="G1139" t="str">
        <f t="shared" si="34"/>
        <v>Bismack Biyombo</v>
      </c>
      <c r="H1139" t="str">
        <f t="shared" si="35"/>
        <v>Bismack Biyombo</v>
      </c>
    </row>
    <row r="1140" spans="1:8" x14ac:dyDescent="0.2">
      <c r="A1140" s="48"/>
      <c r="B1140">
        <v>4</v>
      </c>
      <c r="C1140">
        <v>3</v>
      </c>
      <c r="D1140">
        <v>2</v>
      </c>
      <c r="E1140">
        <v>0</v>
      </c>
      <c r="F1140" s="51">
        <v>1</v>
      </c>
      <c r="G1140" t="str">
        <f t="shared" si="34"/>
        <v>Bismack Biyombo</v>
      </c>
      <c r="H1140" t="str">
        <f t="shared" si="35"/>
        <v>Bismack Biyombo</v>
      </c>
    </row>
    <row r="1141" spans="1:8" x14ac:dyDescent="0.2">
      <c r="A1141" s="48"/>
      <c r="B1141">
        <v>0</v>
      </c>
      <c r="C1141">
        <v>2</v>
      </c>
      <c r="D1141">
        <v>0</v>
      </c>
      <c r="E1141">
        <v>0</v>
      </c>
      <c r="F1141" s="51">
        <v>1</v>
      </c>
      <c r="G1141" t="str">
        <f t="shared" si="34"/>
        <v>Bismack Biyombo</v>
      </c>
      <c r="H1141" t="str">
        <f t="shared" si="35"/>
        <v>Bismack Biyombo</v>
      </c>
    </row>
    <row r="1142" spans="1:8" x14ac:dyDescent="0.2">
      <c r="A1142" s="48"/>
      <c r="B1142">
        <v>4</v>
      </c>
      <c r="C1142">
        <v>4</v>
      </c>
      <c r="D1142">
        <v>1</v>
      </c>
      <c r="E1142">
        <v>0</v>
      </c>
      <c r="F1142" s="51">
        <v>1</v>
      </c>
      <c r="G1142" t="str">
        <f t="shared" si="34"/>
        <v>Bismack Biyombo</v>
      </c>
      <c r="H1142" t="str">
        <f t="shared" si="35"/>
        <v>Bismack Biyombo</v>
      </c>
    </row>
    <row r="1143" spans="1:8" x14ac:dyDescent="0.2">
      <c r="A1143" s="48"/>
      <c r="B1143">
        <v>2</v>
      </c>
      <c r="C1143">
        <v>2</v>
      </c>
      <c r="D1143">
        <v>0</v>
      </c>
      <c r="E1143">
        <v>0</v>
      </c>
      <c r="F1143" s="51">
        <v>1</v>
      </c>
      <c r="G1143" t="str">
        <f t="shared" si="34"/>
        <v>Bismack Biyombo</v>
      </c>
      <c r="H1143" t="str">
        <f t="shared" si="35"/>
        <v>Bismack Biyombo</v>
      </c>
    </row>
    <row r="1144" spans="1:8" x14ac:dyDescent="0.2">
      <c r="A1144" s="48"/>
      <c r="B1144">
        <v>6</v>
      </c>
      <c r="C1144">
        <v>2</v>
      </c>
      <c r="D1144">
        <v>0</v>
      </c>
      <c r="E1144">
        <v>0</v>
      </c>
      <c r="F1144" s="51">
        <v>1</v>
      </c>
      <c r="G1144" t="str">
        <f t="shared" si="34"/>
        <v>Bismack Biyombo</v>
      </c>
      <c r="H1144" t="str">
        <f t="shared" si="35"/>
        <v>Bismack Biyombo</v>
      </c>
    </row>
    <row r="1145" spans="1:8" x14ac:dyDescent="0.2">
      <c r="A1145" s="48"/>
      <c r="B1145">
        <v>0</v>
      </c>
      <c r="C1145">
        <v>2</v>
      </c>
      <c r="D1145">
        <v>0</v>
      </c>
      <c r="E1145">
        <v>0</v>
      </c>
      <c r="F1145" s="51">
        <v>1</v>
      </c>
      <c r="G1145" t="str">
        <f t="shared" si="34"/>
        <v>Bismack Biyombo</v>
      </c>
      <c r="H1145" t="str">
        <f t="shared" si="35"/>
        <v>Bismack Biyombo</v>
      </c>
    </row>
    <row r="1146" spans="1:8" x14ac:dyDescent="0.2">
      <c r="A1146" s="48"/>
      <c r="B1146">
        <v>7</v>
      </c>
      <c r="C1146">
        <v>6</v>
      </c>
      <c r="D1146">
        <v>2</v>
      </c>
      <c r="E1146">
        <v>0</v>
      </c>
      <c r="F1146" s="51">
        <v>1</v>
      </c>
      <c r="G1146" t="str">
        <f t="shared" si="34"/>
        <v>Bismack Biyombo</v>
      </c>
      <c r="H1146" t="str">
        <f t="shared" si="35"/>
        <v>Bismack Biyombo</v>
      </c>
    </row>
    <row r="1147" spans="1:8" x14ac:dyDescent="0.2">
      <c r="A1147" s="48"/>
      <c r="B1147">
        <v>5</v>
      </c>
      <c r="C1147">
        <v>5</v>
      </c>
      <c r="D1147">
        <v>2</v>
      </c>
      <c r="E1147">
        <v>0</v>
      </c>
      <c r="F1147" s="51">
        <v>1</v>
      </c>
      <c r="G1147" t="str">
        <f t="shared" si="34"/>
        <v>Bismack Biyombo</v>
      </c>
      <c r="H1147" t="str">
        <f t="shared" si="35"/>
        <v>Bismack Biyombo</v>
      </c>
    </row>
    <row r="1148" spans="1:8" x14ac:dyDescent="0.2">
      <c r="A1148" s="48"/>
      <c r="B1148">
        <v>11</v>
      </c>
      <c r="C1148">
        <v>6</v>
      </c>
      <c r="D1148">
        <v>0</v>
      </c>
      <c r="E1148">
        <v>0</v>
      </c>
      <c r="F1148" s="51">
        <v>1</v>
      </c>
      <c r="G1148" t="str">
        <f t="shared" si="34"/>
        <v>Bismack Biyombo</v>
      </c>
      <c r="H1148" t="str">
        <f t="shared" si="35"/>
        <v>Bismack Biyombo</v>
      </c>
    </row>
    <row r="1149" spans="1:8" x14ac:dyDescent="0.2">
      <c r="A1149" s="48"/>
      <c r="B1149">
        <v>0</v>
      </c>
      <c r="C1149">
        <v>8</v>
      </c>
      <c r="D1149">
        <v>1</v>
      </c>
      <c r="E1149">
        <v>0</v>
      </c>
      <c r="F1149" s="51">
        <v>1</v>
      </c>
      <c r="G1149" t="str">
        <f t="shared" si="34"/>
        <v>Bismack Biyombo</v>
      </c>
      <c r="H1149" t="str">
        <f t="shared" si="35"/>
        <v>Bismack Biyombo</v>
      </c>
    </row>
    <row r="1150" spans="1:8" x14ac:dyDescent="0.2">
      <c r="A1150" s="48"/>
      <c r="B1150">
        <v>7</v>
      </c>
      <c r="C1150">
        <v>5</v>
      </c>
      <c r="D1150">
        <v>1</v>
      </c>
      <c r="E1150">
        <v>0</v>
      </c>
      <c r="F1150" s="51">
        <v>1</v>
      </c>
      <c r="G1150" t="str">
        <f t="shared" si="34"/>
        <v>Bismack Biyombo</v>
      </c>
      <c r="H1150" t="str">
        <f t="shared" si="35"/>
        <v>Bismack Biyombo</v>
      </c>
    </row>
    <row r="1151" spans="1:8" x14ac:dyDescent="0.2">
      <c r="A1151" s="48"/>
      <c r="B1151">
        <v>6</v>
      </c>
      <c r="C1151">
        <v>4</v>
      </c>
      <c r="D1151">
        <v>2</v>
      </c>
      <c r="E1151">
        <v>0</v>
      </c>
      <c r="F1151" s="51">
        <v>1</v>
      </c>
      <c r="G1151" t="str">
        <f t="shared" si="34"/>
        <v>Bismack Biyombo</v>
      </c>
      <c r="H1151" t="str">
        <f t="shared" si="35"/>
        <v>Bismack Biyombo</v>
      </c>
    </row>
    <row r="1152" spans="1:8" x14ac:dyDescent="0.2">
      <c r="A1152" s="48"/>
      <c r="B1152">
        <v>5</v>
      </c>
      <c r="C1152">
        <v>3</v>
      </c>
      <c r="D1152">
        <v>2</v>
      </c>
      <c r="E1152">
        <v>0</v>
      </c>
      <c r="F1152" s="51">
        <v>1</v>
      </c>
      <c r="G1152" t="str">
        <f t="shared" si="34"/>
        <v>Bismack Biyombo</v>
      </c>
      <c r="H1152" t="str">
        <f t="shared" si="35"/>
        <v>Bismack Biyombo</v>
      </c>
    </row>
    <row r="1153" spans="1:8" x14ac:dyDescent="0.2">
      <c r="A1153" s="48"/>
      <c r="B1153">
        <v>4</v>
      </c>
      <c r="C1153">
        <v>3</v>
      </c>
      <c r="D1153">
        <v>0</v>
      </c>
      <c r="E1153">
        <v>0</v>
      </c>
      <c r="F1153" s="51">
        <v>1</v>
      </c>
      <c r="G1153" t="str">
        <f t="shared" si="34"/>
        <v>Bismack Biyombo</v>
      </c>
      <c r="H1153" t="str">
        <f t="shared" si="35"/>
        <v>Bismack Biyombo</v>
      </c>
    </row>
    <row r="1154" spans="1:8" x14ac:dyDescent="0.2">
      <c r="A1154" s="48"/>
      <c r="B1154">
        <v>0</v>
      </c>
      <c r="C1154">
        <v>2</v>
      </c>
      <c r="D1154">
        <v>0</v>
      </c>
      <c r="E1154">
        <v>0</v>
      </c>
      <c r="F1154" s="51">
        <v>1</v>
      </c>
      <c r="G1154" t="str">
        <f t="shared" ref="G1154:G1217" si="36">IF(B1154="","",IF(A1154="",G1153,SUBSTITUTE(A1154," 2022-23 Game Log","")))</f>
        <v>Bismack Biyombo</v>
      </c>
      <c r="H1154" t="str">
        <f t="shared" ref="H1154:H1217" si="37">IF(G1154="Luka Dončić","Luka Doncic",IF(G1154="Wendell Carter Jr.","Wendell Carter",IF(G1154="Vlatko Čančar","Vlatko Cancar",IF(G1154="Troy Brown Jr.","Troy Brown",IF(G1154="Bojan Bogdanović","Bojan Bogdanovic",IF(G1154="Nic Claxton","Nicolas Claxton",IF(G1154="Kristaps Porziņģis","Kristaps Porzingis",IF(G1154="Kelly Oubre Jr.","Kelly Oubre Jr",IF(G1154="P.J. Washington","P.J Washington",IF(G1154="P.J. Tucker","P.J Tucker",IF(G1154="Jabari Smith Jr.","Jabari Smith",IF(G1154="Alperen Şengün","Alperen Sengun",IF(G1154="Nikola Vučević","Nikola Vucevic",IF(G1154="Jusuf Nurkić","Jusuf Nurkic",IF(G1154="Nikola Jokić","Nikola Jokic",G1154)))))))))))))))</f>
        <v>Bismack Biyombo</v>
      </c>
    </row>
    <row r="1155" spans="1:8" x14ac:dyDescent="0.2">
      <c r="A1155" s="48"/>
      <c r="B1155">
        <v>0</v>
      </c>
      <c r="C1155">
        <v>3</v>
      </c>
      <c r="D1155">
        <v>0</v>
      </c>
      <c r="E1155">
        <v>0</v>
      </c>
      <c r="F1155" s="51">
        <v>1</v>
      </c>
      <c r="G1155" t="str">
        <f t="shared" si="36"/>
        <v>Bismack Biyombo</v>
      </c>
      <c r="H1155" t="str">
        <f t="shared" si="37"/>
        <v>Bismack Biyombo</v>
      </c>
    </row>
    <row r="1156" spans="1:8" x14ac:dyDescent="0.2">
      <c r="A1156" s="48" t="s">
        <v>1189</v>
      </c>
      <c r="B1156">
        <v>0</v>
      </c>
      <c r="C1156">
        <v>0</v>
      </c>
      <c r="D1156">
        <v>0</v>
      </c>
      <c r="E1156">
        <v>0</v>
      </c>
      <c r="F1156" s="51">
        <v>1</v>
      </c>
      <c r="G1156" t="str">
        <f t="shared" si="36"/>
        <v>Buddy Boeheim</v>
      </c>
      <c r="H1156" t="str">
        <f t="shared" si="37"/>
        <v>Buddy Boeheim</v>
      </c>
    </row>
    <row r="1157" spans="1:8" x14ac:dyDescent="0.2">
      <c r="A1157" s="48" t="s">
        <v>1658</v>
      </c>
      <c r="B1157">
        <v>5</v>
      </c>
      <c r="C1157">
        <v>2</v>
      </c>
      <c r="D1157">
        <v>1</v>
      </c>
      <c r="E1157">
        <v>1</v>
      </c>
      <c r="F1157" s="51">
        <v>1</v>
      </c>
      <c r="G1157" t="str">
        <f t="shared" si="36"/>
        <v>Bogdan Bogdanović</v>
      </c>
      <c r="H1157" t="str">
        <f t="shared" si="37"/>
        <v>Bogdan Bogdanović</v>
      </c>
    </row>
    <row r="1158" spans="1:8" x14ac:dyDescent="0.2">
      <c r="A1158" s="48"/>
      <c r="B1158">
        <v>17</v>
      </c>
      <c r="C1158">
        <v>3</v>
      </c>
      <c r="D1158">
        <v>1</v>
      </c>
      <c r="E1158">
        <v>5</v>
      </c>
      <c r="F1158" s="51">
        <v>1</v>
      </c>
      <c r="G1158" t="str">
        <f t="shared" si="36"/>
        <v>Bogdan Bogdanović</v>
      </c>
      <c r="H1158" t="str">
        <f t="shared" si="37"/>
        <v>Bogdan Bogdanović</v>
      </c>
    </row>
    <row r="1159" spans="1:8" x14ac:dyDescent="0.2">
      <c r="A1159" s="48"/>
      <c r="B1159">
        <v>9</v>
      </c>
      <c r="C1159">
        <v>2</v>
      </c>
      <c r="D1159">
        <v>1</v>
      </c>
      <c r="E1159">
        <v>0</v>
      </c>
      <c r="F1159" s="51">
        <v>1</v>
      </c>
      <c r="G1159" t="str">
        <f t="shared" si="36"/>
        <v>Bogdan Bogdanović</v>
      </c>
      <c r="H1159" t="str">
        <f t="shared" si="37"/>
        <v>Bogdan Bogdanović</v>
      </c>
    </row>
    <row r="1160" spans="1:8" x14ac:dyDescent="0.2">
      <c r="A1160" s="48"/>
      <c r="B1160">
        <v>31</v>
      </c>
      <c r="C1160">
        <v>2</v>
      </c>
      <c r="D1160">
        <v>3</v>
      </c>
      <c r="E1160">
        <v>7</v>
      </c>
      <c r="F1160" s="51">
        <v>1</v>
      </c>
      <c r="G1160" t="str">
        <f t="shared" si="36"/>
        <v>Bogdan Bogdanović</v>
      </c>
      <c r="H1160" t="str">
        <f t="shared" si="37"/>
        <v>Bogdan Bogdanović</v>
      </c>
    </row>
    <row r="1161" spans="1:8" x14ac:dyDescent="0.2">
      <c r="A1161" s="48"/>
      <c r="B1161">
        <v>28</v>
      </c>
      <c r="C1161">
        <v>7</v>
      </c>
      <c r="D1161">
        <v>5</v>
      </c>
      <c r="E1161">
        <v>6</v>
      </c>
      <c r="F1161" s="51">
        <v>1</v>
      </c>
      <c r="G1161" t="str">
        <f t="shared" si="36"/>
        <v>Bogdan Bogdanović</v>
      </c>
      <c r="H1161" t="str">
        <f t="shared" si="37"/>
        <v>Bogdan Bogdanović</v>
      </c>
    </row>
    <row r="1162" spans="1:8" x14ac:dyDescent="0.2">
      <c r="A1162" s="48"/>
      <c r="B1162">
        <v>17</v>
      </c>
      <c r="C1162">
        <v>5</v>
      </c>
      <c r="D1162">
        <v>3</v>
      </c>
      <c r="E1162">
        <v>3</v>
      </c>
      <c r="F1162" s="51">
        <v>1</v>
      </c>
      <c r="G1162" t="str">
        <f t="shared" si="36"/>
        <v>Bogdan Bogdanović</v>
      </c>
      <c r="H1162" t="str">
        <f t="shared" si="37"/>
        <v>Bogdan Bogdanović</v>
      </c>
    </row>
    <row r="1163" spans="1:8" x14ac:dyDescent="0.2">
      <c r="A1163" s="48"/>
      <c r="B1163">
        <v>28</v>
      </c>
      <c r="C1163">
        <v>9</v>
      </c>
      <c r="D1163">
        <v>0</v>
      </c>
      <c r="E1163">
        <v>7</v>
      </c>
      <c r="F1163" s="51">
        <v>1</v>
      </c>
      <c r="G1163" t="str">
        <f t="shared" si="36"/>
        <v>Bogdan Bogdanović</v>
      </c>
      <c r="H1163" t="str">
        <f t="shared" si="37"/>
        <v>Bogdan Bogdanović</v>
      </c>
    </row>
    <row r="1164" spans="1:8" x14ac:dyDescent="0.2">
      <c r="A1164" s="48"/>
      <c r="B1164">
        <v>10</v>
      </c>
      <c r="C1164">
        <v>4</v>
      </c>
      <c r="D1164">
        <v>2</v>
      </c>
      <c r="E1164">
        <v>2</v>
      </c>
      <c r="F1164" s="51">
        <v>1</v>
      </c>
      <c r="G1164" t="str">
        <f t="shared" si="36"/>
        <v>Bogdan Bogdanović</v>
      </c>
      <c r="H1164" t="str">
        <f t="shared" si="37"/>
        <v>Bogdan Bogdanović</v>
      </c>
    </row>
    <row r="1165" spans="1:8" x14ac:dyDescent="0.2">
      <c r="A1165" s="48"/>
      <c r="B1165">
        <v>13</v>
      </c>
      <c r="C1165">
        <v>4</v>
      </c>
      <c r="D1165">
        <v>3</v>
      </c>
      <c r="E1165">
        <v>3</v>
      </c>
      <c r="F1165" s="51">
        <v>1</v>
      </c>
      <c r="G1165" t="str">
        <f t="shared" si="36"/>
        <v>Bogdan Bogdanović</v>
      </c>
      <c r="H1165" t="str">
        <f t="shared" si="37"/>
        <v>Bogdan Bogdanović</v>
      </c>
    </row>
    <row r="1166" spans="1:8" x14ac:dyDescent="0.2">
      <c r="A1166" s="48"/>
      <c r="B1166">
        <v>19</v>
      </c>
      <c r="C1166">
        <v>1</v>
      </c>
      <c r="D1166">
        <v>2</v>
      </c>
      <c r="E1166">
        <v>3</v>
      </c>
      <c r="F1166" s="51">
        <v>1</v>
      </c>
      <c r="G1166" t="str">
        <f t="shared" si="36"/>
        <v>Bogdan Bogdanović</v>
      </c>
      <c r="H1166" t="str">
        <f t="shared" si="37"/>
        <v>Bogdan Bogdanović</v>
      </c>
    </row>
    <row r="1167" spans="1:8" x14ac:dyDescent="0.2">
      <c r="A1167" s="48"/>
      <c r="B1167">
        <v>18</v>
      </c>
      <c r="C1167">
        <v>4</v>
      </c>
      <c r="D1167">
        <v>3</v>
      </c>
      <c r="E1167">
        <v>3</v>
      </c>
      <c r="F1167" s="51">
        <v>1</v>
      </c>
      <c r="G1167" t="str">
        <f t="shared" si="36"/>
        <v>Bogdan Bogdanović</v>
      </c>
      <c r="H1167" t="str">
        <f t="shared" si="37"/>
        <v>Bogdan Bogdanović</v>
      </c>
    </row>
    <row r="1168" spans="1:8" x14ac:dyDescent="0.2">
      <c r="A1168" s="48"/>
      <c r="B1168">
        <v>14</v>
      </c>
      <c r="C1168">
        <v>2</v>
      </c>
      <c r="D1168">
        <v>3</v>
      </c>
      <c r="E1168">
        <v>3</v>
      </c>
      <c r="F1168" s="51">
        <v>1</v>
      </c>
      <c r="G1168" t="str">
        <f t="shared" si="36"/>
        <v>Bogdan Bogdanović</v>
      </c>
      <c r="H1168" t="str">
        <f t="shared" si="37"/>
        <v>Bogdan Bogdanović</v>
      </c>
    </row>
    <row r="1169" spans="1:8" x14ac:dyDescent="0.2">
      <c r="A1169" s="48"/>
      <c r="B1169">
        <v>17</v>
      </c>
      <c r="C1169">
        <v>4</v>
      </c>
      <c r="D1169">
        <v>3</v>
      </c>
      <c r="E1169">
        <v>3</v>
      </c>
      <c r="F1169" s="51">
        <v>1</v>
      </c>
      <c r="G1169" t="str">
        <f t="shared" si="36"/>
        <v>Bogdan Bogdanović</v>
      </c>
      <c r="H1169" t="str">
        <f t="shared" si="37"/>
        <v>Bogdan Bogdanović</v>
      </c>
    </row>
    <row r="1170" spans="1:8" x14ac:dyDescent="0.2">
      <c r="A1170" s="48"/>
      <c r="B1170">
        <v>21</v>
      </c>
      <c r="C1170">
        <v>3</v>
      </c>
      <c r="D1170">
        <v>3</v>
      </c>
      <c r="E1170">
        <v>3</v>
      </c>
      <c r="F1170" s="51">
        <v>1</v>
      </c>
      <c r="G1170" t="str">
        <f t="shared" si="36"/>
        <v>Bogdan Bogdanović</v>
      </c>
      <c r="H1170" t="str">
        <f t="shared" si="37"/>
        <v>Bogdan Bogdanović</v>
      </c>
    </row>
    <row r="1171" spans="1:8" x14ac:dyDescent="0.2">
      <c r="A1171" s="48"/>
      <c r="B1171">
        <v>17</v>
      </c>
      <c r="C1171">
        <v>8</v>
      </c>
      <c r="D1171">
        <v>3</v>
      </c>
      <c r="E1171">
        <v>3</v>
      </c>
      <c r="F1171" s="51">
        <v>1</v>
      </c>
      <c r="G1171" t="str">
        <f t="shared" si="36"/>
        <v>Bogdan Bogdanović</v>
      </c>
      <c r="H1171" t="str">
        <f t="shared" si="37"/>
        <v>Bogdan Bogdanović</v>
      </c>
    </row>
    <row r="1172" spans="1:8" x14ac:dyDescent="0.2">
      <c r="A1172" s="48" t="s">
        <v>1190</v>
      </c>
      <c r="B1172">
        <v>24</v>
      </c>
      <c r="C1172">
        <v>5</v>
      </c>
      <c r="D1172">
        <v>2</v>
      </c>
      <c r="E1172">
        <v>6</v>
      </c>
      <c r="F1172" s="51">
        <v>1</v>
      </c>
      <c r="G1172" t="str">
        <f t="shared" si="36"/>
        <v>Bojan Bogdanović</v>
      </c>
      <c r="H1172" t="str">
        <f t="shared" si="37"/>
        <v>Bojan Bogdanovic</v>
      </c>
    </row>
    <row r="1173" spans="1:8" x14ac:dyDescent="0.2">
      <c r="A1173" s="48"/>
      <c r="B1173">
        <v>18</v>
      </c>
      <c r="C1173">
        <v>4</v>
      </c>
      <c r="D1173">
        <v>1</v>
      </c>
      <c r="E1173">
        <v>1</v>
      </c>
      <c r="F1173" s="51">
        <v>1</v>
      </c>
      <c r="G1173" t="str">
        <f t="shared" si="36"/>
        <v>Bojan Bogdanović</v>
      </c>
      <c r="H1173" t="str">
        <f t="shared" si="37"/>
        <v>Bojan Bogdanovic</v>
      </c>
    </row>
    <row r="1174" spans="1:8" x14ac:dyDescent="0.2">
      <c r="A1174" s="48"/>
      <c r="B1174">
        <v>16</v>
      </c>
      <c r="C1174">
        <v>3</v>
      </c>
      <c r="D1174">
        <v>5</v>
      </c>
      <c r="E1174">
        <v>4</v>
      </c>
      <c r="F1174" s="51">
        <v>1</v>
      </c>
      <c r="G1174" t="str">
        <f t="shared" si="36"/>
        <v>Bojan Bogdanović</v>
      </c>
      <c r="H1174" t="str">
        <f t="shared" si="37"/>
        <v>Bojan Bogdanovic</v>
      </c>
    </row>
    <row r="1175" spans="1:8" x14ac:dyDescent="0.2">
      <c r="A1175" s="48"/>
      <c r="B1175">
        <v>25</v>
      </c>
      <c r="C1175">
        <v>3</v>
      </c>
      <c r="D1175">
        <v>1</v>
      </c>
      <c r="E1175">
        <v>4</v>
      </c>
      <c r="F1175" s="51">
        <v>1</v>
      </c>
      <c r="G1175" t="str">
        <f t="shared" si="36"/>
        <v>Bojan Bogdanović</v>
      </c>
      <c r="H1175" t="str">
        <f t="shared" si="37"/>
        <v>Bojan Bogdanovic</v>
      </c>
    </row>
    <row r="1176" spans="1:8" x14ac:dyDescent="0.2">
      <c r="A1176" s="48"/>
      <c r="B1176">
        <v>33</v>
      </c>
      <c r="C1176">
        <v>2</v>
      </c>
      <c r="D1176">
        <v>3</v>
      </c>
      <c r="E1176">
        <v>6</v>
      </c>
      <c r="F1176" s="51">
        <v>1</v>
      </c>
      <c r="G1176" t="str">
        <f t="shared" si="36"/>
        <v>Bojan Bogdanović</v>
      </c>
      <c r="H1176" t="str">
        <f t="shared" si="37"/>
        <v>Bojan Bogdanovic</v>
      </c>
    </row>
    <row r="1177" spans="1:8" x14ac:dyDescent="0.2">
      <c r="A1177" s="48"/>
      <c r="B1177">
        <v>22</v>
      </c>
      <c r="C1177">
        <v>4</v>
      </c>
      <c r="D1177">
        <v>0</v>
      </c>
      <c r="E1177">
        <v>3</v>
      </c>
      <c r="F1177" s="51">
        <v>1</v>
      </c>
      <c r="G1177" t="str">
        <f t="shared" si="36"/>
        <v>Bojan Bogdanović</v>
      </c>
      <c r="H1177" t="str">
        <f t="shared" si="37"/>
        <v>Bojan Bogdanovic</v>
      </c>
    </row>
    <row r="1178" spans="1:8" x14ac:dyDescent="0.2">
      <c r="A1178" s="48"/>
      <c r="B1178">
        <v>21</v>
      </c>
      <c r="C1178">
        <v>3</v>
      </c>
      <c r="D1178">
        <v>3</v>
      </c>
      <c r="E1178">
        <v>3</v>
      </c>
      <c r="F1178" s="51">
        <v>1</v>
      </c>
      <c r="G1178" t="str">
        <f t="shared" si="36"/>
        <v>Bojan Bogdanović</v>
      </c>
      <c r="H1178" t="str">
        <f t="shared" si="37"/>
        <v>Bojan Bogdanovic</v>
      </c>
    </row>
    <row r="1179" spans="1:8" x14ac:dyDescent="0.2">
      <c r="A1179" s="48"/>
      <c r="B1179">
        <v>23</v>
      </c>
      <c r="C1179">
        <v>4</v>
      </c>
      <c r="D1179">
        <v>2</v>
      </c>
      <c r="E1179">
        <v>3</v>
      </c>
      <c r="F1179" s="51">
        <v>1</v>
      </c>
      <c r="G1179" t="str">
        <f t="shared" si="36"/>
        <v>Bojan Bogdanović</v>
      </c>
      <c r="H1179" t="str">
        <f t="shared" si="37"/>
        <v>Bojan Bogdanovic</v>
      </c>
    </row>
    <row r="1180" spans="1:8" x14ac:dyDescent="0.2">
      <c r="A1180" s="48"/>
      <c r="B1180">
        <v>14</v>
      </c>
      <c r="C1180">
        <v>3</v>
      </c>
      <c r="D1180">
        <v>2</v>
      </c>
      <c r="E1180">
        <v>3</v>
      </c>
      <c r="F1180" s="51">
        <v>1</v>
      </c>
      <c r="G1180" t="str">
        <f t="shared" si="36"/>
        <v>Bojan Bogdanović</v>
      </c>
      <c r="H1180" t="str">
        <f t="shared" si="37"/>
        <v>Bojan Bogdanovic</v>
      </c>
    </row>
    <row r="1181" spans="1:8" x14ac:dyDescent="0.2">
      <c r="A1181" s="48"/>
      <c r="B1181">
        <v>6</v>
      </c>
      <c r="C1181">
        <v>2</v>
      </c>
      <c r="D1181">
        <v>0</v>
      </c>
      <c r="E1181">
        <v>1</v>
      </c>
      <c r="F1181" s="51">
        <v>1</v>
      </c>
      <c r="G1181" t="str">
        <f t="shared" si="36"/>
        <v>Bojan Bogdanović</v>
      </c>
      <c r="H1181" t="str">
        <f t="shared" si="37"/>
        <v>Bojan Bogdanovic</v>
      </c>
    </row>
    <row r="1182" spans="1:8" x14ac:dyDescent="0.2">
      <c r="A1182" s="48"/>
      <c r="B1182">
        <v>12</v>
      </c>
      <c r="C1182">
        <v>2</v>
      </c>
      <c r="D1182">
        <v>0</v>
      </c>
      <c r="E1182">
        <v>2</v>
      </c>
      <c r="F1182" s="51">
        <v>1</v>
      </c>
      <c r="G1182" t="str">
        <f t="shared" si="36"/>
        <v>Bojan Bogdanović</v>
      </c>
      <c r="H1182" t="str">
        <f t="shared" si="37"/>
        <v>Bojan Bogdanovic</v>
      </c>
    </row>
    <row r="1183" spans="1:8" x14ac:dyDescent="0.2">
      <c r="A1183" s="48"/>
      <c r="B1183">
        <v>17</v>
      </c>
      <c r="C1183">
        <v>2</v>
      </c>
      <c r="D1183">
        <v>1</v>
      </c>
      <c r="E1183">
        <v>1</v>
      </c>
      <c r="F1183" s="51">
        <v>1</v>
      </c>
      <c r="G1183" t="str">
        <f t="shared" si="36"/>
        <v>Bojan Bogdanović</v>
      </c>
      <c r="H1183" t="str">
        <f t="shared" si="37"/>
        <v>Bojan Bogdanovic</v>
      </c>
    </row>
    <row r="1184" spans="1:8" x14ac:dyDescent="0.2">
      <c r="A1184" s="48"/>
      <c r="B1184">
        <v>25</v>
      </c>
      <c r="C1184">
        <v>5</v>
      </c>
      <c r="D1184">
        <v>3</v>
      </c>
      <c r="E1184">
        <v>0</v>
      </c>
      <c r="F1184" s="51">
        <v>1</v>
      </c>
      <c r="G1184" t="str">
        <f t="shared" si="36"/>
        <v>Bojan Bogdanović</v>
      </c>
      <c r="H1184" t="str">
        <f t="shared" si="37"/>
        <v>Bojan Bogdanovic</v>
      </c>
    </row>
    <row r="1185" spans="1:8" x14ac:dyDescent="0.2">
      <c r="A1185" s="48"/>
      <c r="B1185">
        <v>28</v>
      </c>
      <c r="C1185">
        <v>6</v>
      </c>
      <c r="D1185">
        <v>4</v>
      </c>
      <c r="E1185">
        <v>3</v>
      </c>
      <c r="F1185" s="51">
        <v>1</v>
      </c>
      <c r="G1185" t="str">
        <f t="shared" si="36"/>
        <v>Bojan Bogdanović</v>
      </c>
      <c r="H1185" t="str">
        <f t="shared" si="37"/>
        <v>Bojan Bogdanovic</v>
      </c>
    </row>
    <row r="1186" spans="1:8" x14ac:dyDescent="0.2">
      <c r="A1186" s="48"/>
      <c r="B1186">
        <v>18</v>
      </c>
      <c r="C1186">
        <v>5</v>
      </c>
      <c r="D1186">
        <v>5</v>
      </c>
      <c r="E1186">
        <v>2</v>
      </c>
      <c r="F1186" s="51">
        <v>1</v>
      </c>
      <c r="G1186" t="str">
        <f t="shared" si="36"/>
        <v>Bojan Bogdanović</v>
      </c>
      <c r="H1186" t="str">
        <f t="shared" si="37"/>
        <v>Bojan Bogdanovic</v>
      </c>
    </row>
    <row r="1187" spans="1:8" x14ac:dyDescent="0.2">
      <c r="A1187" s="48"/>
      <c r="B1187">
        <v>26</v>
      </c>
      <c r="C1187">
        <v>3</v>
      </c>
      <c r="D1187">
        <v>3</v>
      </c>
      <c r="E1187">
        <v>2</v>
      </c>
      <c r="F1187" s="51">
        <v>1</v>
      </c>
      <c r="G1187" t="str">
        <f t="shared" si="36"/>
        <v>Bojan Bogdanović</v>
      </c>
      <c r="H1187" t="str">
        <f t="shared" si="37"/>
        <v>Bojan Bogdanovic</v>
      </c>
    </row>
    <row r="1188" spans="1:8" x14ac:dyDescent="0.2">
      <c r="A1188" s="48"/>
      <c r="B1188">
        <v>20</v>
      </c>
      <c r="C1188">
        <v>6</v>
      </c>
      <c r="D1188">
        <v>5</v>
      </c>
      <c r="E1188">
        <v>0</v>
      </c>
      <c r="F1188" s="51">
        <v>1</v>
      </c>
      <c r="G1188" t="str">
        <f t="shared" si="36"/>
        <v>Bojan Bogdanović</v>
      </c>
      <c r="H1188" t="str">
        <f t="shared" si="37"/>
        <v>Bojan Bogdanovic</v>
      </c>
    </row>
    <row r="1189" spans="1:8" x14ac:dyDescent="0.2">
      <c r="A1189" s="48"/>
      <c r="B1189">
        <v>21</v>
      </c>
      <c r="C1189">
        <v>3</v>
      </c>
      <c r="D1189">
        <v>2</v>
      </c>
      <c r="E1189">
        <v>2</v>
      </c>
      <c r="F1189" s="51">
        <v>1</v>
      </c>
      <c r="G1189" t="str">
        <f t="shared" si="36"/>
        <v>Bojan Bogdanović</v>
      </c>
      <c r="H1189" t="str">
        <f t="shared" si="37"/>
        <v>Bojan Bogdanovic</v>
      </c>
    </row>
    <row r="1190" spans="1:8" x14ac:dyDescent="0.2">
      <c r="A1190" s="48"/>
      <c r="B1190">
        <v>22</v>
      </c>
      <c r="C1190">
        <v>9</v>
      </c>
      <c r="D1190">
        <v>4</v>
      </c>
      <c r="E1190">
        <v>1</v>
      </c>
      <c r="F1190" s="51">
        <v>1</v>
      </c>
      <c r="G1190" t="str">
        <f t="shared" si="36"/>
        <v>Bojan Bogdanović</v>
      </c>
      <c r="H1190" t="str">
        <f t="shared" si="37"/>
        <v>Bojan Bogdanovic</v>
      </c>
    </row>
    <row r="1191" spans="1:8" x14ac:dyDescent="0.2">
      <c r="A1191" s="48"/>
      <c r="B1191">
        <v>23</v>
      </c>
      <c r="C1191">
        <v>5</v>
      </c>
      <c r="D1191">
        <v>3</v>
      </c>
      <c r="E1191">
        <v>1</v>
      </c>
      <c r="F1191" s="51">
        <v>1</v>
      </c>
      <c r="G1191" t="str">
        <f t="shared" si="36"/>
        <v>Bojan Bogdanović</v>
      </c>
      <c r="H1191" t="str">
        <f t="shared" si="37"/>
        <v>Bojan Bogdanovic</v>
      </c>
    </row>
    <row r="1192" spans="1:8" x14ac:dyDescent="0.2">
      <c r="A1192" s="48"/>
      <c r="B1192">
        <v>19</v>
      </c>
      <c r="C1192">
        <v>4</v>
      </c>
      <c r="D1192">
        <v>3</v>
      </c>
      <c r="E1192">
        <v>1</v>
      </c>
      <c r="F1192" s="51">
        <v>1</v>
      </c>
      <c r="G1192" t="str">
        <f t="shared" si="36"/>
        <v>Bojan Bogdanović</v>
      </c>
      <c r="H1192" t="str">
        <f t="shared" si="37"/>
        <v>Bojan Bogdanovic</v>
      </c>
    </row>
    <row r="1193" spans="1:8" x14ac:dyDescent="0.2">
      <c r="A1193" s="48"/>
      <c r="B1193">
        <v>13</v>
      </c>
      <c r="C1193">
        <v>0</v>
      </c>
      <c r="D1193">
        <v>2</v>
      </c>
      <c r="E1193">
        <v>1</v>
      </c>
      <c r="F1193" s="51">
        <v>1</v>
      </c>
      <c r="G1193" t="str">
        <f t="shared" si="36"/>
        <v>Bojan Bogdanović</v>
      </c>
      <c r="H1193" t="str">
        <f t="shared" si="37"/>
        <v>Bojan Bogdanovic</v>
      </c>
    </row>
    <row r="1194" spans="1:8" x14ac:dyDescent="0.2">
      <c r="A1194" s="48"/>
      <c r="B1194">
        <v>30</v>
      </c>
      <c r="C1194">
        <v>4</v>
      </c>
      <c r="D1194">
        <v>4</v>
      </c>
      <c r="E1194">
        <v>5</v>
      </c>
      <c r="F1194" s="51">
        <v>1</v>
      </c>
      <c r="G1194" t="str">
        <f t="shared" si="36"/>
        <v>Bojan Bogdanović</v>
      </c>
      <c r="H1194" t="str">
        <f t="shared" si="37"/>
        <v>Bojan Bogdanovic</v>
      </c>
    </row>
    <row r="1195" spans="1:8" x14ac:dyDescent="0.2">
      <c r="A1195" s="48"/>
      <c r="B1195">
        <v>18</v>
      </c>
      <c r="C1195">
        <v>1</v>
      </c>
      <c r="D1195">
        <v>1</v>
      </c>
      <c r="E1195">
        <v>2</v>
      </c>
      <c r="F1195" s="51">
        <v>1</v>
      </c>
      <c r="G1195" t="str">
        <f t="shared" si="36"/>
        <v>Bojan Bogdanović</v>
      </c>
      <c r="H1195" t="str">
        <f t="shared" si="37"/>
        <v>Bojan Bogdanovic</v>
      </c>
    </row>
    <row r="1196" spans="1:8" x14ac:dyDescent="0.2">
      <c r="A1196" s="48"/>
      <c r="B1196">
        <v>31</v>
      </c>
      <c r="C1196">
        <v>3</v>
      </c>
      <c r="D1196">
        <v>5</v>
      </c>
      <c r="E1196">
        <v>7</v>
      </c>
      <c r="F1196" s="51">
        <v>1</v>
      </c>
      <c r="G1196" t="str">
        <f t="shared" si="36"/>
        <v>Bojan Bogdanović</v>
      </c>
      <c r="H1196" t="str">
        <f t="shared" si="37"/>
        <v>Bojan Bogdanovic</v>
      </c>
    </row>
    <row r="1197" spans="1:8" x14ac:dyDescent="0.2">
      <c r="A1197" s="48"/>
      <c r="B1197">
        <v>5</v>
      </c>
      <c r="C1197">
        <v>3</v>
      </c>
      <c r="D1197">
        <v>0</v>
      </c>
      <c r="E1197">
        <v>1</v>
      </c>
      <c r="F1197" s="51">
        <v>1</v>
      </c>
      <c r="G1197" t="str">
        <f t="shared" si="36"/>
        <v>Bojan Bogdanović</v>
      </c>
      <c r="H1197" t="str">
        <f t="shared" si="37"/>
        <v>Bojan Bogdanovic</v>
      </c>
    </row>
    <row r="1198" spans="1:8" x14ac:dyDescent="0.2">
      <c r="A1198" s="48"/>
      <c r="B1198">
        <v>19</v>
      </c>
      <c r="C1198">
        <v>4</v>
      </c>
      <c r="D1198">
        <v>0</v>
      </c>
      <c r="E1198">
        <v>2</v>
      </c>
      <c r="F1198" s="51">
        <v>1</v>
      </c>
      <c r="G1198" t="str">
        <f t="shared" si="36"/>
        <v>Bojan Bogdanović</v>
      </c>
      <c r="H1198" t="str">
        <f t="shared" si="37"/>
        <v>Bojan Bogdanovic</v>
      </c>
    </row>
    <row r="1199" spans="1:8" x14ac:dyDescent="0.2">
      <c r="A1199" s="48"/>
      <c r="B1199">
        <v>38</v>
      </c>
      <c r="C1199">
        <v>4</v>
      </c>
      <c r="D1199">
        <v>2</v>
      </c>
      <c r="E1199">
        <v>6</v>
      </c>
      <c r="F1199" s="51">
        <v>1</v>
      </c>
      <c r="G1199" t="str">
        <f t="shared" si="36"/>
        <v>Bojan Bogdanović</v>
      </c>
      <c r="H1199" t="str">
        <f t="shared" si="37"/>
        <v>Bojan Bogdanovic</v>
      </c>
    </row>
    <row r="1200" spans="1:8" x14ac:dyDescent="0.2">
      <c r="A1200" s="48"/>
      <c r="B1200">
        <v>24</v>
      </c>
      <c r="C1200">
        <v>4</v>
      </c>
      <c r="D1200">
        <v>4</v>
      </c>
      <c r="E1200">
        <v>3</v>
      </c>
      <c r="F1200" s="51">
        <v>1</v>
      </c>
      <c r="G1200" t="str">
        <f t="shared" si="36"/>
        <v>Bojan Bogdanović</v>
      </c>
      <c r="H1200" t="str">
        <f t="shared" si="37"/>
        <v>Bojan Bogdanovic</v>
      </c>
    </row>
    <row r="1201" spans="1:8" x14ac:dyDescent="0.2">
      <c r="A1201" s="48"/>
      <c r="B1201">
        <v>22</v>
      </c>
      <c r="C1201">
        <v>2</v>
      </c>
      <c r="D1201">
        <v>2</v>
      </c>
      <c r="E1201">
        <v>1</v>
      </c>
      <c r="F1201" s="51">
        <v>1</v>
      </c>
      <c r="G1201" t="str">
        <f t="shared" si="36"/>
        <v>Bojan Bogdanović</v>
      </c>
      <c r="H1201" t="str">
        <f t="shared" si="37"/>
        <v>Bojan Bogdanovic</v>
      </c>
    </row>
    <row r="1202" spans="1:8" x14ac:dyDescent="0.2">
      <c r="A1202" s="48"/>
      <c r="B1202">
        <v>26</v>
      </c>
      <c r="C1202">
        <v>1</v>
      </c>
      <c r="D1202">
        <v>4</v>
      </c>
      <c r="E1202">
        <v>3</v>
      </c>
      <c r="F1202" s="51">
        <v>1</v>
      </c>
      <c r="G1202" t="str">
        <f t="shared" si="36"/>
        <v>Bojan Bogdanović</v>
      </c>
      <c r="H1202" t="str">
        <f t="shared" si="37"/>
        <v>Bojan Bogdanovic</v>
      </c>
    </row>
    <row r="1203" spans="1:8" x14ac:dyDescent="0.2">
      <c r="A1203" s="48"/>
      <c r="B1203">
        <v>15</v>
      </c>
      <c r="C1203">
        <v>3</v>
      </c>
      <c r="D1203">
        <v>3</v>
      </c>
      <c r="E1203">
        <v>2</v>
      </c>
      <c r="F1203" s="51">
        <v>1</v>
      </c>
      <c r="G1203" t="str">
        <f t="shared" si="36"/>
        <v>Bojan Bogdanović</v>
      </c>
      <c r="H1203" t="str">
        <f t="shared" si="37"/>
        <v>Bojan Bogdanovic</v>
      </c>
    </row>
    <row r="1204" spans="1:8" x14ac:dyDescent="0.2">
      <c r="A1204" s="48"/>
      <c r="B1204">
        <v>10</v>
      </c>
      <c r="C1204">
        <v>8</v>
      </c>
      <c r="D1204">
        <v>0</v>
      </c>
      <c r="E1204">
        <v>0</v>
      </c>
      <c r="F1204" s="51">
        <v>1</v>
      </c>
      <c r="G1204" t="str">
        <f t="shared" si="36"/>
        <v>Bojan Bogdanović</v>
      </c>
      <c r="H1204" t="str">
        <f t="shared" si="37"/>
        <v>Bojan Bogdanovic</v>
      </c>
    </row>
    <row r="1205" spans="1:8" x14ac:dyDescent="0.2">
      <c r="A1205" s="48"/>
      <c r="B1205">
        <v>23</v>
      </c>
      <c r="C1205">
        <v>3</v>
      </c>
      <c r="D1205">
        <v>1</v>
      </c>
      <c r="E1205">
        <v>2</v>
      </c>
      <c r="F1205" s="51">
        <v>1</v>
      </c>
      <c r="G1205" t="str">
        <f t="shared" si="36"/>
        <v>Bojan Bogdanović</v>
      </c>
      <c r="H1205" t="str">
        <f t="shared" si="37"/>
        <v>Bojan Bogdanovic</v>
      </c>
    </row>
    <row r="1206" spans="1:8" x14ac:dyDescent="0.2">
      <c r="A1206" s="48"/>
      <c r="B1206">
        <v>23</v>
      </c>
      <c r="C1206">
        <v>3</v>
      </c>
      <c r="D1206">
        <v>3</v>
      </c>
      <c r="E1206">
        <v>1</v>
      </c>
      <c r="F1206" s="51">
        <v>1</v>
      </c>
      <c r="G1206" t="str">
        <f t="shared" si="36"/>
        <v>Bojan Bogdanović</v>
      </c>
      <c r="H1206" t="str">
        <f t="shared" si="37"/>
        <v>Bojan Bogdanovic</v>
      </c>
    </row>
    <row r="1207" spans="1:8" x14ac:dyDescent="0.2">
      <c r="A1207" s="48"/>
      <c r="B1207">
        <v>14</v>
      </c>
      <c r="C1207">
        <v>3</v>
      </c>
      <c r="D1207">
        <v>5</v>
      </c>
      <c r="E1207">
        <v>1</v>
      </c>
      <c r="F1207" s="51">
        <v>1</v>
      </c>
      <c r="G1207" t="str">
        <f t="shared" si="36"/>
        <v>Bojan Bogdanović</v>
      </c>
      <c r="H1207" t="str">
        <f t="shared" si="37"/>
        <v>Bojan Bogdanovic</v>
      </c>
    </row>
    <row r="1208" spans="1:8" x14ac:dyDescent="0.2">
      <c r="A1208" s="48"/>
      <c r="B1208">
        <v>20</v>
      </c>
      <c r="C1208">
        <v>4</v>
      </c>
      <c r="D1208">
        <v>6</v>
      </c>
      <c r="E1208">
        <v>2</v>
      </c>
      <c r="F1208" s="51">
        <v>1</v>
      </c>
      <c r="G1208" t="str">
        <f t="shared" si="36"/>
        <v>Bojan Bogdanović</v>
      </c>
      <c r="H1208" t="str">
        <f t="shared" si="37"/>
        <v>Bojan Bogdanovic</v>
      </c>
    </row>
    <row r="1209" spans="1:8" x14ac:dyDescent="0.2">
      <c r="A1209" s="48"/>
      <c r="B1209">
        <v>28</v>
      </c>
      <c r="C1209">
        <v>6</v>
      </c>
      <c r="D1209">
        <v>5</v>
      </c>
      <c r="E1209">
        <v>3</v>
      </c>
      <c r="F1209" s="51">
        <v>1</v>
      </c>
      <c r="G1209" t="str">
        <f t="shared" si="36"/>
        <v>Bojan Bogdanović</v>
      </c>
      <c r="H1209" t="str">
        <f t="shared" si="37"/>
        <v>Bojan Bogdanovic</v>
      </c>
    </row>
    <row r="1210" spans="1:8" x14ac:dyDescent="0.2">
      <c r="A1210" s="48"/>
      <c r="B1210">
        <v>21</v>
      </c>
      <c r="C1210">
        <v>2</v>
      </c>
      <c r="D1210">
        <v>3</v>
      </c>
      <c r="E1210">
        <v>2</v>
      </c>
      <c r="F1210" s="51">
        <v>1</v>
      </c>
      <c r="G1210" t="str">
        <f t="shared" si="36"/>
        <v>Bojan Bogdanović</v>
      </c>
      <c r="H1210" t="str">
        <f t="shared" si="37"/>
        <v>Bojan Bogdanovic</v>
      </c>
    </row>
    <row r="1211" spans="1:8" x14ac:dyDescent="0.2">
      <c r="A1211" s="48"/>
      <c r="B1211">
        <v>29</v>
      </c>
      <c r="C1211">
        <v>4</v>
      </c>
      <c r="D1211">
        <v>5</v>
      </c>
      <c r="E1211">
        <v>5</v>
      </c>
      <c r="F1211" s="51">
        <v>1</v>
      </c>
      <c r="G1211" t="str">
        <f t="shared" si="36"/>
        <v>Bojan Bogdanović</v>
      </c>
      <c r="H1211" t="str">
        <f t="shared" si="37"/>
        <v>Bojan Bogdanovic</v>
      </c>
    </row>
    <row r="1212" spans="1:8" x14ac:dyDescent="0.2">
      <c r="A1212" s="48" t="s">
        <v>1191</v>
      </c>
      <c r="B1212">
        <v>10</v>
      </c>
      <c r="C1212">
        <v>6</v>
      </c>
      <c r="D1212">
        <v>0</v>
      </c>
      <c r="E1212">
        <v>0</v>
      </c>
      <c r="F1212" s="51">
        <v>1</v>
      </c>
      <c r="G1212" t="str">
        <f t="shared" si="36"/>
        <v>Bol Bol</v>
      </c>
      <c r="H1212" t="str">
        <f t="shared" si="37"/>
        <v>Bol Bol</v>
      </c>
    </row>
    <row r="1213" spans="1:8" x14ac:dyDescent="0.2">
      <c r="A1213" s="48"/>
      <c r="B1213">
        <v>5</v>
      </c>
      <c r="C1213">
        <v>3</v>
      </c>
      <c r="D1213">
        <v>0</v>
      </c>
      <c r="E1213">
        <v>0</v>
      </c>
      <c r="F1213" s="51">
        <v>1</v>
      </c>
      <c r="G1213" t="str">
        <f t="shared" si="36"/>
        <v>Bol Bol</v>
      </c>
      <c r="H1213" t="str">
        <f t="shared" si="37"/>
        <v>Bol Bol</v>
      </c>
    </row>
    <row r="1214" spans="1:8" x14ac:dyDescent="0.2">
      <c r="A1214" s="48"/>
      <c r="B1214">
        <v>6</v>
      </c>
      <c r="C1214">
        <v>5</v>
      </c>
      <c r="D1214">
        <v>0</v>
      </c>
      <c r="E1214">
        <v>0</v>
      </c>
      <c r="F1214" s="51">
        <v>1</v>
      </c>
      <c r="G1214" t="str">
        <f t="shared" si="36"/>
        <v>Bol Bol</v>
      </c>
      <c r="H1214" t="str">
        <f t="shared" si="37"/>
        <v>Bol Bol</v>
      </c>
    </row>
    <row r="1215" spans="1:8" x14ac:dyDescent="0.2">
      <c r="A1215" s="48"/>
      <c r="B1215">
        <v>19</v>
      </c>
      <c r="C1215">
        <v>5</v>
      </c>
      <c r="D1215">
        <v>0</v>
      </c>
      <c r="E1215">
        <v>1</v>
      </c>
      <c r="F1215" s="51">
        <v>1</v>
      </c>
      <c r="G1215" t="str">
        <f t="shared" si="36"/>
        <v>Bol Bol</v>
      </c>
      <c r="H1215" t="str">
        <f t="shared" si="37"/>
        <v>Bol Bol</v>
      </c>
    </row>
    <row r="1216" spans="1:8" x14ac:dyDescent="0.2">
      <c r="A1216" s="48"/>
      <c r="B1216">
        <v>9</v>
      </c>
      <c r="C1216">
        <v>10</v>
      </c>
      <c r="D1216">
        <v>1</v>
      </c>
      <c r="E1216">
        <v>1</v>
      </c>
      <c r="F1216" s="51">
        <v>1</v>
      </c>
      <c r="G1216" t="str">
        <f t="shared" si="36"/>
        <v>Bol Bol</v>
      </c>
      <c r="H1216" t="str">
        <f t="shared" si="37"/>
        <v>Bol Bol</v>
      </c>
    </row>
    <row r="1217" spans="1:8" x14ac:dyDescent="0.2">
      <c r="A1217" s="48"/>
      <c r="B1217">
        <v>11</v>
      </c>
      <c r="C1217">
        <v>7</v>
      </c>
      <c r="D1217">
        <v>1</v>
      </c>
      <c r="E1217">
        <v>0</v>
      </c>
      <c r="F1217" s="51">
        <v>1</v>
      </c>
      <c r="G1217" t="str">
        <f t="shared" si="36"/>
        <v>Bol Bol</v>
      </c>
      <c r="H1217" t="str">
        <f t="shared" si="37"/>
        <v>Bol Bol</v>
      </c>
    </row>
    <row r="1218" spans="1:8" x14ac:dyDescent="0.2">
      <c r="A1218" s="48"/>
      <c r="B1218">
        <v>16</v>
      </c>
      <c r="C1218">
        <v>11</v>
      </c>
      <c r="D1218">
        <v>0</v>
      </c>
      <c r="E1218">
        <v>0</v>
      </c>
      <c r="F1218" s="51">
        <v>1</v>
      </c>
      <c r="G1218" t="str">
        <f t="shared" ref="G1218:G1281" si="38">IF(B1218="","",IF(A1218="",G1217,SUBSTITUTE(A1218," 2022-23 Game Log","")))</f>
        <v>Bol Bol</v>
      </c>
      <c r="H1218" t="str">
        <f t="shared" ref="H1218:H1281" si="39">IF(G1218="Luka Dončić","Luka Doncic",IF(G1218="Wendell Carter Jr.","Wendell Carter",IF(G1218="Vlatko Čančar","Vlatko Cancar",IF(G1218="Troy Brown Jr.","Troy Brown",IF(G1218="Bojan Bogdanović","Bojan Bogdanovic",IF(G1218="Nic Claxton","Nicolas Claxton",IF(G1218="Kristaps Porziņģis","Kristaps Porzingis",IF(G1218="Kelly Oubre Jr.","Kelly Oubre Jr",IF(G1218="P.J. Washington","P.J Washington",IF(G1218="P.J. Tucker","P.J Tucker",IF(G1218="Jabari Smith Jr.","Jabari Smith",IF(G1218="Alperen Şengün","Alperen Sengun",IF(G1218="Nikola Vučević","Nikola Vucevic",IF(G1218="Jusuf Nurkić","Jusuf Nurkic",IF(G1218="Nikola Jokić","Nikola Jokic",G1218)))))))))))))))</f>
        <v>Bol Bol</v>
      </c>
    </row>
    <row r="1219" spans="1:8" x14ac:dyDescent="0.2">
      <c r="A1219" s="48"/>
      <c r="B1219">
        <v>13</v>
      </c>
      <c r="C1219">
        <v>12</v>
      </c>
      <c r="D1219">
        <v>1</v>
      </c>
      <c r="E1219">
        <v>1</v>
      </c>
      <c r="F1219" s="51">
        <v>1</v>
      </c>
      <c r="G1219" t="str">
        <f t="shared" si="38"/>
        <v>Bol Bol</v>
      </c>
      <c r="H1219" t="str">
        <f t="shared" si="39"/>
        <v>Bol Bol</v>
      </c>
    </row>
    <row r="1220" spans="1:8" x14ac:dyDescent="0.2">
      <c r="A1220" s="48"/>
      <c r="B1220">
        <v>4</v>
      </c>
      <c r="C1220">
        <v>6</v>
      </c>
      <c r="D1220">
        <v>1</v>
      </c>
      <c r="E1220">
        <v>0</v>
      </c>
      <c r="F1220" s="51">
        <v>1</v>
      </c>
      <c r="G1220" t="str">
        <f t="shared" si="38"/>
        <v>Bol Bol</v>
      </c>
      <c r="H1220" t="str">
        <f t="shared" si="39"/>
        <v>Bol Bol</v>
      </c>
    </row>
    <row r="1221" spans="1:8" x14ac:dyDescent="0.2">
      <c r="A1221" s="48"/>
      <c r="B1221">
        <v>23</v>
      </c>
      <c r="C1221">
        <v>7</v>
      </c>
      <c r="D1221">
        <v>2</v>
      </c>
      <c r="E1221">
        <v>2</v>
      </c>
      <c r="F1221" s="51">
        <v>1</v>
      </c>
      <c r="G1221" t="str">
        <f t="shared" si="38"/>
        <v>Bol Bol</v>
      </c>
      <c r="H1221" t="str">
        <f t="shared" si="39"/>
        <v>Bol Bol</v>
      </c>
    </row>
    <row r="1222" spans="1:8" x14ac:dyDescent="0.2">
      <c r="A1222" s="48"/>
      <c r="B1222">
        <v>9</v>
      </c>
      <c r="C1222">
        <v>3</v>
      </c>
      <c r="D1222">
        <v>0</v>
      </c>
      <c r="E1222">
        <v>0</v>
      </c>
      <c r="F1222" s="51">
        <v>1</v>
      </c>
      <c r="G1222" t="str">
        <f t="shared" si="38"/>
        <v>Bol Bol</v>
      </c>
      <c r="H1222" t="str">
        <f t="shared" si="39"/>
        <v>Bol Bol</v>
      </c>
    </row>
    <row r="1223" spans="1:8" x14ac:dyDescent="0.2">
      <c r="A1223" s="48"/>
      <c r="B1223">
        <v>11</v>
      </c>
      <c r="C1223">
        <v>7</v>
      </c>
      <c r="D1223">
        <v>0</v>
      </c>
      <c r="E1223">
        <v>2</v>
      </c>
      <c r="F1223" s="51">
        <v>1</v>
      </c>
      <c r="G1223" t="str">
        <f t="shared" si="38"/>
        <v>Bol Bol</v>
      </c>
      <c r="H1223" t="str">
        <f t="shared" si="39"/>
        <v>Bol Bol</v>
      </c>
    </row>
    <row r="1224" spans="1:8" x14ac:dyDescent="0.2">
      <c r="A1224" s="48"/>
      <c r="B1224">
        <v>13</v>
      </c>
      <c r="C1224">
        <v>15</v>
      </c>
      <c r="D1224">
        <v>1</v>
      </c>
      <c r="E1224">
        <v>3</v>
      </c>
      <c r="F1224" s="51">
        <v>1</v>
      </c>
      <c r="G1224" t="str">
        <f t="shared" si="38"/>
        <v>Bol Bol</v>
      </c>
      <c r="H1224" t="str">
        <f t="shared" si="39"/>
        <v>Bol Bol</v>
      </c>
    </row>
    <row r="1225" spans="1:8" x14ac:dyDescent="0.2">
      <c r="A1225" s="48"/>
      <c r="B1225">
        <v>14</v>
      </c>
      <c r="C1225">
        <v>9</v>
      </c>
      <c r="D1225">
        <v>2</v>
      </c>
      <c r="E1225">
        <v>2</v>
      </c>
      <c r="F1225" s="51">
        <v>1</v>
      </c>
      <c r="G1225" t="str">
        <f t="shared" si="38"/>
        <v>Bol Bol</v>
      </c>
      <c r="H1225" t="str">
        <f t="shared" si="39"/>
        <v>Bol Bol</v>
      </c>
    </row>
    <row r="1226" spans="1:8" x14ac:dyDescent="0.2">
      <c r="A1226" s="48"/>
      <c r="B1226">
        <v>26</v>
      </c>
      <c r="C1226">
        <v>12</v>
      </c>
      <c r="D1226">
        <v>1</v>
      </c>
      <c r="E1226">
        <v>0</v>
      </c>
      <c r="F1226" s="51">
        <v>1</v>
      </c>
      <c r="G1226" t="str">
        <f t="shared" si="38"/>
        <v>Bol Bol</v>
      </c>
      <c r="H1226" t="str">
        <f t="shared" si="39"/>
        <v>Bol Bol</v>
      </c>
    </row>
    <row r="1227" spans="1:8" x14ac:dyDescent="0.2">
      <c r="A1227" s="48"/>
      <c r="B1227">
        <v>15</v>
      </c>
      <c r="C1227">
        <v>10</v>
      </c>
      <c r="D1227">
        <v>0</v>
      </c>
      <c r="E1227">
        <v>0</v>
      </c>
      <c r="F1227" s="51">
        <v>1</v>
      </c>
      <c r="G1227" t="str">
        <f t="shared" si="38"/>
        <v>Bol Bol</v>
      </c>
      <c r="H1227" t="str">
        <f t="shared" si="39"/>
        <v>Bol Bol</v>
      </c>
    </row>
    <row r="1228" spans="1:8" x14ac:dyDescent="0.2">
      <c r="A1228" s="48"/>
      <c r="B1228">
        <v>22</v>
      </c>
      <c r="C1228">
        <v>11</v>
      </c>
      <c r="D1228">
        <v>0</v>
      </c>
      <c r="E1228">
        <v>2</v>
      </c>
      <c r="F1228" s="51">
        <v>1</v>
      </c>
      <c r="G1228" t="str">
        <f t="shared" si="38"/>
        <v>Bol Bol</v>
      </c>
      <c r="H1228" t="str">
        <f t="shared" si="39"/>
        <v>Bol Bol</v>
      </c>
    </row>
    <row r="1229" spans="1:8" x14ac:dyDescent="0.2">
      <c r="A1229" s="48"/>
      <c r="B1229">
        <v>9</v>
      </c>
      <c r="C1229">
        <v>9</v>
      </c>
      <c r="D1229">
        <v>2</v>
      </c>
      <c r="E1229">
        <v>0</v>
      </c>
      <c r="F1229" s="51">
        <v>1</v>
      </c>
      <c r="G1229" t="str">
        <f t="shared" si="38"/>
        <v>Bol Bol</v>
      </c>
      <c r="H1229" t="str">
        <f t="shared" si="39"/>
        <v>Bol Bol</v>
      </c>
    </row>
    <row r="1230" spans="1:8" x14ac:dyDescent="0.2">
      <c r="A1230" s="48"/>
      <c r="B1230">
        <v>18</v>
      </c>
      <c r="C1230">
        <v>8</v>
      </c>
      <c r="D1230">
        <v>2</v>
      </c>
      <c r="E1230">
        <v>1</v>
      </c>
      <c r="F1230" s="51">
        <v>1</v>
      </c>
      <c r="G1230" t="str">
        <f t="shared" si="38"/>
        <v>Bol Bol</v>
      </c>
      <c r="H1230" t="str">
        <f t="shared" si="39"/>
        <v>Bol Bol</v>
      </c>
    </row>
    <row r="1231" spans="1:8" x14ac:dyDescent="0.2">
      <c r="A1231" s="48"/>
      <c r="B1231">
        <v>6</v>
      </c>
      <c r="C1231">
        <v>4</v>
      </c>
      <c r="D1231">
        <v>3</v>
      </c>
      <c r="E1231">
        <v>0</v>
      </c>
      <c r="F1231" s="51">
        <v>1</v>
      </c>
      <c r="G1231" t="str">
        <f t="shared" si="38"/>
        <v>Bol Bol</v>
      </c>
      <c r="H1231" t="str">
        <f t="shared" si="39"/>
        <v>Bol Bol</v>
      </c>
    </row>
    <row r="1232" spans="1:8" x14ac:dyDescent="0.2">
      <c r="A1232" s="48"/>
      <c r="B1232">
        <v>24</v>
      </c>
      <c r="C1232">
        <v>6</v>
      </c>
      <c r="D1232">
        <v>2</v>
      </c>
      <c r="E1232">
        <v>3</v>
      </c>
      <c r="F1232" s="51">
        <v>1</v>
      </c>
      <c r="G1232" t="str">
        <f t="shared" si="38"/>
        <v>Bol Bol</v>
      </c>
      <c r="H1232" t="str">
        <f t="shared" si="39"/>
        <v>Bol Bol</v>
      </c>
    </row>
    <row r="1233" spans="1:8" x14ac:dyDescent="0.2">
      <c r="A1233" s="48"/>
      <c r="B1233">
        <v>6</v>
      </c>
      <c r="C1233">
        <v>5</v>
      </c>
      <c r="D1233">
        <v>2</v>
      </c>
      <c r="E1233">
        <v>0</v>
      </c>
      <c r="F1233" s="51">
        <v>1</v>
      </c>
      <c r="G1233" t="str">
        <f t="shared" si="38"/>
        <v>Bol Bol</v>
      </c>
      <c r="H1233" t="str">
        <f t="shared" si="39"/>
        <v>Bol Bol</v>
      </c>
    </row>
    <row r="1234" spans="1:8" x14ac:dyDescent="0.2">
      <c r="A1234" s="48"/>
      <c r="B1234">
        <v>3</v>
      </c>
      <c r="C1234">
        <v>7</v>
      </c>
      <c r="D1234">
        <v>1</v>
      </c>
      <c r="E1234">
        <v>1</v>
      </c>
      <c r="F1234" s="51">
        <v>1</v>
      </c>
      <c r="G1234" t="str">
        <f t="shared" si="38"/>
        <v>Bol Bol</v>
      </c>
      <c r="H1234" t="str">
        <f t="shared" si="39"/>
        <v>Bol Bol</v>
      </c>
    </row>
    <row r="1235" spans="1:8" x14ac:dyDescent="0.2">
      <c r="A1235" s="48"/>
      <c r="B1235">
        <v>18</v>
      </c>
      <c r="C1235">
        <v>7</v>
      </c>
      <c r="D1235">
        <v>1</v>
      </c>
      <c r="E1235">
        <v>0</v>
      </c>
      <c r="F1235" s="51">
        <v>1</v>
      </c>
      <c r="G1235" t="str">
        <f t="shared" si="38"/>
        <v>Bol Bol</v>
      </c>
      <c r="H1235" t="str">
        <f t="shared" si="39"/>
        <v>Bol Bol</v>
      </c>
    </row>
    <row r="1236" spans="1:8" x14ac:dyDescent="0.2">
      <c r="A1236" s="48"/>
      <c r="B1236">
        <v>2</v>
      </c>
      <c r="C1236">
        <v>2</v>
      </c>
      <c r="D1236">
        <v>2</v>
      </c>
      <c r="E1236">
        <v>0</v>
      </c>
      <c r="F1236" s="51">
        <v>1</v>
      </c>
      <c r="G1236" t="str">
        <f t="shared" si="38"/>
        <v>Bol Bol</v>
      </c>
      <c r="H1236" t="str">
        <f t="shared" si="39"/>
        <v>Bol Bol</v>
      </c>
    </row>
    <row r="1237" spans="1:8" x14ac:dyDescent="0.2">
      <c r="A1237" s="48"/>
      <c r="B1237">
        <v>20</v>
      </c>
      <c r="C1237">
        <v>9</v>
      </c>
      <c r="D1237">
        <v>3</v>
      </c>
      <c r="E1237">
        <v>1</v>
      </c>
      <c r="F1237" s="51">
        <v>1</v>
      </c>
      <c r="G1237" t="str">
        <f t="shared" si="38"/>
        <v>Bol Bol</v>
      </c>
      <c r="H1237" t="str">
        <f t="shared" si="39"/>
        <v>Bol Bol</v>
      </c>
    </row>
    <row r="1238" spans="1:8" x14ac:dyDescent="0.2">
      <c r="A1238" s="48"/>
      <c r="B1238">
        <v>10</v>
      </c>
      <c r="C1238">
        <v>6</v>
      </c>
      <c r="D1238">
        <v>2</v>
      </c>
      <c r="E1238">
        <v>0</v>
      </c>
      <c r="F1238" s="51">
        <v>1</v>
      </c>
      <c r="G1238" t="str">
        <f t="shared" si="38"/>
        <v>Bol Bol</v>
      </c>
      <c r="H1238" t="str">
        <f t="shared" si="39"/>
        <v>Bol Bol</v>
      </c>
    </row>
    <row r="1239" spans="1:8" x14ac:dyDescent="0.2">
      <c r="A1239" s="48"/>
      <c r="B1239">
        <v>6</v>
      </c>
      <c r="C1239">
        <v>5</v>
      </c>
      <c r="D1239">
        <v>2</v>
      </c>
      <c r="E1239">
        <v>0</v>
      </c>
      <c r="F1239" s="51">
        <v>1</v>
      </c>
      <c r="G1239" t="str">
        <f t="shared" si="38"/>
        <v>Bol Bol</v>
      </c>
      <c r="H1239" t="str">
        <f t="shared" si="39"/>
        <v>Bol Bol</v>
      </c>
    </row>
    <row r="1240" spans="1:8" x14ac:dyDescent="0.2">
      <c r="A1240" s="48"/>
      <c r="B1240">
        <v>21</v>
      </c>
      <c r="C1240">
        <v>7</v>
      </c>
      <c r="D1240">
        <v>2</v>
      </c>
      <c r="E1240">
        <v>3</v>
      </c>
      <c r="F1240" s="51">
        <v>1</v>
      </c>
      <c r="G1240" t="str">
        <f t="shared" si="38"/>
        <v>Bol Bol</v>
      </c>
      <c r="H1240" t="str">
        <f t="shared" si="39"/>
        <v>Bol Bol</v>
      </c>
    </row>
    <row r="1241" spans="1:8" x14ac:dyDescent="0.2">
      <c r="A1241" s="48"/>
      <c r="B1241">
        <v>4</v>
      </c>
      <c r="C1241">
        <v>8</v>
      </c>
      <c r="D1241">
        <v>0</v>
      </c>
      <c r="E1241">
        <v>0</v>
      </c>
      <c r="F1241" s="51">
        <v>1</v>
      </c>
      <c r="G1241" t="str">
        <f t="shared" si="38"/>
        <v>Bol Bol</v>
      </c>
      <c r="H1241" t="str">
        <f t="shared" si="39"/>
        <v>Bol Bol</v>
      </c>
    </row>
    <row r="1242" spans="1:8" x14ac:dyDescent="0.2">
      <c r="A1242" s="48"/>
      <c r="B1242">
        <v>11</v>
      </c>
      <c r="C1242">
        <v>8</v>
      </c>
      <c r="D1242">
        <v>0</v>
      </c>
      <c r="E1242">
        <v>0</v>
      </c>
      <c r="F1242" s="51">
        <v>1</v>
      </c>
      <c r="G1242" t="str">
        <f t="shared" si="38"/>
        <v>Bol Bol</v>
      </c>
      <c r="H1242" t="str">
        <f t="shared" si="39"/>
        <v>Bol Bol</v>
      </c>
    </row>
    <row r="1243" spans="1:8" x14ac:dyDescent="0.2">
      <c r="A1243" s="48"/>
      <c r="B1243">
        <v>6</v>
      </c>
      <c r="C1243">
        <v>4</v>
      </c>
      <c r="D1243">
        <v>0</v>
      </c>
      <c r="E1243">
        <v>0</v>
      </c>
      <c r="F1243" s="51">
        <v>1</v>
      </c>
      <c r="G1243" t="str">
        <f t="shared" si="38"/>
        <v>Bol Bol</v>
      </c>
      <c r="H1243" t="str">
        <f t="shared" si="39"/>
        <v>Bol Bol</v>
      </c>
    </row>
    <row r="1244" spans="1:8" x14ac:dyDescent="0.2">
      <c r="A1244" s="48"/>
      <c r="B1244">
        <v>8</v>
      </c>
      <c r="C1244">
        <v>7</v>
      </c>
      <c r="D1244">
        <v>0</v>
      </c>
      <c r="E1244">
        <v>0</v>
      </c>
      <c r="F1244" s="51">
        <v>1</v>
      </c>
      <c r="G1244" t="str">
        <f t="shared" si="38"/>
        <v>Bol Bol</v>
      </c>
      <c r="H1244" t="str">
        <f t="shared" si="39"/>
        <v>Bol Bol</v>
      </c>
    </row>
    <row r="1245" spans="1:8" x14ac:dyDescent="0.2">
      <c r="A1245" s="48"/>
      <c r="B1245">
        <v>14</v>
      </c>
      <c r="C1245">
        <v>2</v>
      </c>
      <c r="D1245">
        <v>0</v>
      </c>
      <c r="E1245">
        <v>2</v>
      </c>
      <c r="F1245" s="51">
        <v>1</v>
      </c>
      <c r="G1245" t="str">
        <f t="shared" si="38"/>
        <v>Bol Bol</v>
      </c>
      <c r="H1245" t="str">
        <f t="shared" si="39"/>
        <v>Bol Bol</v>
      </c>
    </row>
    <row r="1246" spans="1:8" x14ac:dyDescent="0.2">
      <c r="A1246" s="48"/>
      <c r="B1246">
        <v>10</v>
      </c>
      <c r="C1246">
        <v>5</v>
      </c>
      <c r="D1246">
        <v>0</v>
      </c>
      <c r="E1246">
        <v>1</v>
      </c>
      <c r="F1246" s="51">
        <v>1</v>
      </c>
      <c r="G1246" t="str">
        <f t="shared" si="38"/>
        <v>Bol Bol</v>
      </c>
      <c r="H1246" t="str">
        <f t="shared" si="39"/>
        <v>Bol Bol</v>
      </c>
    </row>
    <row r="1247" spans="1:8" x14ac:dyDescent="0.2">
      <c r="A1247" s="48"/>
      <c r="B1247">
        <v>11</v>
      </c>
      <c r="C1247">
        <v>6</v>
      </c>
      <c r="D1247">
        <v>0</v>
      </c>
      <c r="E1247">
        <v>0</v>
      </c>
      <c r="F1247" s="51">
        <v>1</v>
      </c>
      <c r="G1247" t="str">
        <f t="shared" si="38"/>
        <v>Bol Bol</v>
      </c>
      <c r="H1247" t="str">
        <f t="shared" si="39"/>
        <v>Bol Bol</v>
      </c>
    </row>
    <row r="1248" spans="1:8" x14ac:dyDescent="0.2">
      <c r="A1248" s="48"/>
      <c r="B1248">
        <v>10</v>
      </c>
      <c r="C1248">
        <v>9</v>
      </c>
      <c r="D1248">
        <v>0</v>
      </c>
      <c r="E1248">
        <v>0</v>
      </c>
      <c r="F1248" s="51">
        <v>1</v>
      </c>
      <c r="G1248" t="str">
        <f t="shared" si="38"/>
        <v>Bol Bol</v>
      </c>
      <c r="H1248" t="str">
        <f t="shared" si="39"/>
        <v>Bol Bol</v>
      </c>
    </row>
    <row r="1249" spans="1:8" x14ac:dyDescent="0.2">
      <c r="A1249" s="48" t="s">
        <v>1192</v>
      </c>
      <c r="B1249">
        <v>0</v>
      </c>
      <c r="C1249">
        <v>0</v>
      </c>
      <c r="D1249">
        <v>0</v>
      </c>
      <c r="E1249">
        <v>0</v>
      </c>
      <c r="F1249" s="51">
        <v>1</v>
      </c>
      <c r="G1249" t="str">
        <f t="shared" si="38"/>
        <v>Leandro Bolmaro</v>
      </c>
      <c r="H1249" t="str">
        <f t="shared" si="39"/>
        <v>Leandro Bolmaro</v>
      </c>
    </row>
    <row r="1250" spans="1:8" x14ac:dyDescent="0.2">
      <c r="A1250" s="48"/>
      <c r="B1250">
        <v>2</v>
      </c>
      <c r="C1250">
        <v>1</v>
      </c>
      <c r="D1250">
        <v>2</v>
      </c>
      <c r="E1250">
        <v>0</v>
      </c>
      <c r="F1250" s="51">
        <v>1</v>
      </c>
      <c r="G1250" t="str">
        <f t="shared" si="38"/>
        <v>Leandro Bolmaro</v>
      </c>
      <c r="H1250" t="str">
        <f t="shared" si="39"/>
        <v>Leandro Bolmaro</v>
      </c>
    </row>
    <row r="1251" spans="1:8" x14ac:dyDescent="0.2">
      <c r="A1251" s="48"/>
      <c r="B1251">
        <v>2</v>
      </c>
      <c r="C1251">
        <v>0</v>
      </c>
      <c r="D1251">
        <v>0</v>
      </c>
      <c r="E1251">
        <v>0</v>
      </c>
      <c r="F1251" s="51">
        <v>1</v>
      </c>
      <c r="G1251" t="str">
        <f t="shared" si="38"/>
        <v>Leandro Bolmaro</v>
      </c>
      <c r="H1251" t="str">
        <f t="shared" si="39"/>
        <v>Leandro Bolmaro</v>
      </c>
    </row>
    <row r="1252" spans="1:8" x14ac:dyDescent="0.2">
      <c r="A1252" s="48"/>
      <c r="B1252">
        <v>0</v>
      </c>
      <c r="C1252">
        <v>0</v>
      </c>
      <c r="D1252">
        <v>1</v>
      </c>
      <c r="E1252">
        <v>0</v>
      </c>
      <c r="F1252" s="51">
        <v>1</v>
      </c>
      <c r="G1252" t="str">
        <f t="shared" si="38"/>
        <v>Leandro Bolmaro</v>
      </c>
      <c r="H1252" t="str">
        <f t="shared" si="39"/>
        <v>Leandro Bolmaro</v>
      </c>
    </row>
    <row r="1253" spans="1:8" x14ac:dyDescent="0.2">
      <c r="A1253" s="48"/>
      <c r="B1253">
        <v>0</v>
      </c>
      <c r="C1253">
        <v>1</v>
      </c>
      <c r="D1253">
        <v>3</v>
      </c>
      <c r="E1253">
        <v>0</v>
      </c>
      <c r="F1253" s="51">
        <v>1</v>
      </c>
      <c r="G1253" t="str">
        <f t="shared" si="38"/>
        <v>Leandro Bolmaro</v>
      </c>
      <c r="H1253" t="str">
        <f t="shared" si="39"/>
        <v>Leandro Bolmaro</v>
      </c>
    </row>
    <row r="1254" spans="1:8" x14ac:dyDescent="0.2">
      <c r="A1254" s="48"/>
      <c r="B1254">
        <v>0</v>
      </c>
      <c r="C1254">
        <v>0</v>
      </c>
      <c r="D1254">
        <v>0</v>
      </c>
      <c r="E1254">
        <v>0</v>
      </c>
      <c r="F1254" s="51">
        <v>1</v>
      </c>
      <c r="G1254" t="str">
        <f t="shared" si="38"/>
        <v>Leandro Bolmaro</v>
      </c>
      <c r="H1254" t="str">
        <f t="shared" si="39"/>
        <v>Leandro Bolmaro</v>
      </c>
    </row>
    <row r="1255" spans="1:8" x14ac:dyDescent="0.2">
      <c r="A1255" s="48"/>
      <c r="B1255">
        <v>0</v>
      </c>
      <c r="C1255">
        <v>1</v>
      </c>
      <c r="D1255">
        <v>0</v>
      </c>
      <c r="E1255">
        <v>0</v>
      </c>
      <c r="F1255" s="51">
        <v>1</v>
      </c>
      <c r="G1255" t="str">
        <f t="shared" si="38"/>
        <v>Leandro Bolmaro</v>
      </c>
      <c r="H1255" t="str">
        <f t="shared" si="39"/>
        <v>Leandro Bolmaro</v>
      </c>
    </row>
    <row r="1256" spans="1:8" x14ac:dyDescent="0.2">
      <c r="A1256" s="48"/>
      <c r="B1256">
        <v>2</v>
      </c>
      <c r="C1256">
        <v>1</v>
      </c>
      <c r="D1256">
        <v>0</v>
      </c>
      <c r="E1256">
        <v>0</v>
      </c>
      <c r="F1256" s="51">
        <v>1</v>
      </c>
      <c r="G1256" t="str">
        <f t="shared" si="38"/>
        <v>Leandro Bolmaro</v>
      </c>
      <c r="H1256" t="str">
        <f t="shared" si="39"/>
        <v>Leandro Bolmaro</v>
      </c>
    </row>
    <row r="1257" spans="1:8" x14ac:dyDescent="0.2">
      <c r="A1257" s="48"/>
      <c r="B1257">
        <v>0</v>
      </c>
      <c r="C1257">
        <v>0</v>
      </c>
      <c r="D1257">
        <v>0</v>
      </c>
      <c r="E1257">
        <v>0</v>
      </c>
      <c r="F1257" s="51">
        <v>1</v>
      </c>
      <c r="G1257" t="str">
        <f t="shared" si="38"/>
        <v>Leandro Bolmaro</v>
      </c>
      <c r="H1257" t="str">
        <f t="shared" si="39"/>
        <v>Leandro Bolmaro</v>
      </c>
    </row>
    <row r="1258" spans="1:8" x14ac:dyDescent="0.2">
      <c r="A1258" s="48"/>
      <c r="B1258">
        <v>0</v>
      </c>
      <c r="C1258">
        <v>0</v>
      </c>
      <c r="D1258">
        <v>0</v>
      </c>
      <c r="E1258">
        <v>0</v>
      </c>
      <c r="F1258" s="51">
        <v>1</v>
      </c>
      <c r="G1258" t="str">
        <f t="shared" si="38"/>
        <v>Leandro Bolmaro</v>
      </c>
      <c r="H1258" t="str">
        <f t="shared" si="39"/>
        <v>Leandro Bolmaro</v>
      </c>
    </row>
    <row r="1259" spans="1:8" x14ac:dyDescent="0.2">
      <c r="A1259" s="48" t="s">
        <v>1193</v>
      </c>
      <c r="B1259">
        <v>28</v>
      </c>
      <c r="C1259">
        <v>4</v>
      </c>
      <c r="D1259">
        <v>9</v>
      </c>
      <c r="E1259">
        <v>1</v>
      </c>
      <c r="F1259" s="51">
        <v>1</v>
      </c>
      <c r="G1259" t="str">
        <f t="shared" si="38"/>
        <v>Devin Booker</v>
      </c>
      <c r="H1259" t="str">
        <f t="shared" si="39"/>
        <v>Devin Booker</v>
      </c>
    </row>
    <row r="1260" spans="1:8" x14ac:dyDescent="0.2">
      <c r="A1260" s="48"/>
      <c r="B1260">
        <v>33</v>
      </c>
      <c r="C1260">
        <v>5</v>
      </c>
      <c r="D1260">
        <v>3</v>
      </c>
      <c r="E1260">
        <v>3</v>
      </c>
      <c r="F1260" s="51">
        <v>1</v>
      </c>
      <c r="G1260" t="str">
        <f t="shared" si="38"/>
        <v>Devin Booker</v>
      </c>
      <c r="H1260" t="str">
        <f t="shared" si="39"/>
        <v>Devin Booker</v>
      </c>
    </row>
    <row r="1261" spans="1:8" x14ac:dyDescent="0.2">
      <c r="A1261" s="48"/>
      <c r="B1261">
        <v>35</v>
      </c>
      <c r="C1261">
        <v>1</v>
      </c>
      <c r="D1261">
        <v>4</v>
      </c>
      <c r="E1261">
        <v>5</v>
      </c>
      <c r="F1261" s="51">
        <v>1</v>
      </c>
      <c r="G1261" t="str">
        <f t="shared" si="38"/>
        <v>Devin Booker</v>
      </c>
      <c r="H1261" t="str">
        <f t="shared" si="39"/>
        <v>Devin Booker</v>
      </c>
    </row>
    <row r="1262" spans="1:8" x14ac:dyDescent="0.2">
      <c r="A1262" s="48"/>
      <c r="B1262">
        <v>34</v>
      </c>
      <c r="C1262">
        <v>2</v>
      </c>
      <c r="D1262">
        <v>7</v>
      </c>
      <c r="E1262">
        <v>3</v>
      </c>
      <c r="F1262" s="51">
        <v>1</v>
      </c>
      <c r="G1262" t="str">
        <f t="shared" si="38"/>
        <v>Devin Booker</v>
      </c>
      <c r="H1262" t="str">
        <f t="shared" si="39"/>
        <v>Devin Booker</v>
      </c>
    </row>
    <row r="1263" spans="1:8" x14ac:dyDescent="0.2">
      <c r="A1263" s="48"/>
      <c r="B1263">
        <v>16</v>
      </c>
      <c r="C1263">
        <v>5</v>
      </c>
      <c r="D1263">
        <v>4</v>
      </c>
      <c r="E1263">
        <v>0</v>
      </c>
      <c r="F1263" s="51">
        <v>1</v>
      </c>
      <c r="G1263" t="str">
        <f t="shared" si="38"/>
        <v>Devin Booker</v>
      </c>
      <c r="H1263" t="str">
        <f t="shared" si="39"/>
        <v>Devin Booker</v>
      </c>
    </row>
    <row r="1264" spans="1:8" x14ac:dyDescent="0.2">
      <c r="A1264" s="48"/>
      <c r="B1264">
        <v>30</v>
      </c>
      <c r="C1264">
        <v>3</v>
      </c>
      <c r="D1264">
        <v>6</v>
      </c>
      <c r="E1264">
        <v>1</v>
      </c>
      <c r="F1264" s="51">
        <v>1</v>
      </c>
      <c r="G1264" t="str">
        <f t="shared" si="38"/>
        <v>Devin Booker</v>
      </c>
      <c r="H1264" t="str">
        <f t="shared" si="39"/>
        <v>Devin Booker</v>
      </c>
    </row>
    <row r="1265" spans="1:8" x14ac:dyDescent="0.2">
      <c r="A1265" s="48"/>
      <c r="B1265">
        <v>18</v>
      </c>
      <c r="C1265">
        <v>7</v>
      </c>
      <c r="D1265">
        <v>5</v>
      </c>
      <c r="E1265">
        <v>2</v>
      </c>
      <c r="F1265" s="51">
        <v>1</v>
      </c>
      <c r="G1265" t="str">
        <f t="shared" si="38"/>
        <v>Devin Booker</v>
      </c>
      <c r="H1265" t="str">
        <f t="shared" si="39"/>
        <v>Devin Booker</v>
      </c>
    </row>
    <row r="1266" spans="1:8" x14ac:dyDescent="0.2">
      <c r="A1266" s="48"/>
      <c r="B1266">
        <v>25</v>
      </c>
      <c r="C1266">
        <v>5</v>
      </c>
      <c r="D1266">
        <v>5</v>
      </c>
      <c r="E1266">
        <v>3</v>
      </c>
      <c r="F1266" s="51">
        <v>1</v>
      </c>
      <c r="G1266" t="str">
        <f t="shared" si="38"/>
        <v>Devin Booker</v>
      </c>
      <c r="H1266" t="str">
        <f t="shared" si="39"/>
        <v>Devin Booker</v>
      </c>
    </row>
    <row r="1267" spans="1:8" x14ac:dyDescent="0.2">
      <c r="A1267" s="48"/>
      <c r="B1267">
        <v>24</v>
      </c>
      <c r="C1267">
        <v>3</v>
      </c>
      <c r="D1267">
        <v>3</v>
      </c>
      <c r="E1267">
        <v>2</v>
      </c>
      <c r="F1267" s="51">
        <v>1</v>
      </c>
      <c r="G1267" t="str">
        <f t="shared" si="38"/>
        <v>Devin Booker</v>
      </c>
      <c r="H1267" t="str">
        <f t="shared" si="39"/>
        <v>Devin Booker</v>
      </c>
    </row>
    <row r="1268" spans="1:8" x14ac:dyDescent="0.2">
      <c r="A1268" s="48"/>
      <c r="B1268">
        <v>28</v>
      </c>
      <c r="C1268">
        <v>7</v>
      </c>
      <c r="D1268">
        <v>5</v>
      </c>
      <c r="E1268">
        <v>1</v>
      </c>
      <c r="F1268" s="51">
        <v>1</v>
      </c>
      <c r="G1268" t="str">
        <f t="shared" si="38"/>
        <v>Devin Booker</v>
      </c>
      <c r="H1268" t="str">
        <f t="shared" si="39"/>
        <v>Devin Booker</v>
      </c>
    </row>
    <row r="1269" spans="1:8" x14ac:dyDescent="0.2">
      <c r="A1269" s="48"/>
      <c r="B1269">
        <v>32</v>
      </c>
      <c r="C1269">
        <v>4</v>
      </c>
      <c r="D1269">
        <v>10</v>
      </c>
      <c r="E1269">
        <v>5</v>
      </c>
      <c r="F1269" s="51">
        <v>1</v>
      </c>
      <c r="G1269" t="str">
        <f t="shared" si="38"/>
        <v>Devin Booker</v>
      </c>
      <c r="H1269" t="str">
        <f t="shared" si="39"/>
        <v>Devin Booker</v>
      </c>
    </row>
    <row r="1270" spans="1:8" x14ac:dyDescent="0.2">
      <c r="A1270" s="48"/>
      <c r="B1270">
        <v>17</v>
      </c>
      <c r="C1270">
        <v>8</v>
      </c>
      <c r="D1270">
        <v>6</v>
      </c>
      <c r="E1270">
        <v>2</v>
      </c>
      <c r="F1270" s="51">
        <v>1</v>
      </c>
      <c r="G1270" t="str">
        <f t="shared" si="38"/>
        <v>Devin Booker</v>
      </c>
      <c r="H1270" t="str">
        <f t="shared" si="39"/>
        <v>Devin Booker</v>
      </c>
    </row>
    <row r="1271" spans="1:8" x14ac:dyDescent="0.2">
      <c r="A1271" s="48"/>
      <c r="B1271">
        <v>25</v>
      </c>
      <c r="C1271">
        <v>8</v>
      </c>
      <c r="D1271">
        <v>5</v>
      </c>
      <c r="E1271">
        <v>2</v>
      </c>
      <c r="F1271" s="51">
        <v>1</v>
      </c>
      <c r="G1271" t="str">
        <f t="shared" si="38"/>
        <v>Devin Booker</v>
      </c>
      <c r="H1271" t="str">
        <f t="shared" si="39"/>
        <v>Devin Booker</v>
      </c>
    </row>
    <row r="1272" spans="1:8" x14ac:dyDescent="0.2">
      <c r="A1272" s="48"/>
      <c r="B1272">
        <v>27</v>
      </c>
      <c r="C1272">
        <v>2</v>
      </c>
      <c r="D1272">
        <v>9</v>
      </c>
      <c r="E1272">
        <v>2</v>
      </c>
      <c r="F1272" s="51">
        <v>1</v>
      </c>
      <c r="G1272" t="str">
        <f t="shared" si="38"/>
        <v>Devin Booker</v>
      </c>
      <c r="H1272" t="str">
        <f t="shared" si="39"/>
        <v>Devin Booker</v>
      </c>
    </row>
    <row r="1273" spans="1:8" x14ac:dyDescent="0.2">
      <c r="A1273" s="48"/>
      <c r="B1273">
        <v>49</v>
      </c>
      <c r="C1273">
        <v>8</v>
      </c>
      <c r="D1273">
        <v>10</v>
      </c>
      <c r="E1273">
        <v>2</v>
      </c>
      <c r="F1273" s="51">
        <v>1</v>
      </c>
      <c r="G1273" t="str">
        <f t="shared" si="38"/>
        <v>Devin Booker</v>
      </c>
      <c r="H1273" t="str">
        <f t="shared" si="39"/>
        <v>Devin Booker</v>
      </c>
    </row>
    <row r="1274" spans="1:8" x14ac:dyDescent="0.2">
      <c r="A1274" s="48"/>
      <c r="B1274">
        <v>20</v>
      </c>
      <c r="C1274">
        <v>5</v>
      </c>
      <c r="D1274">
        <v>3</v>
      </c>
      <c r="E1274">
        <v>5</v>
      </c>
      <c r="F1274" s="51">
        <v>1</v>
      </c>
      <c r="G1274" t="str">
        <f t="shared" si="38"/>
        <v>Devin Booker</v>
      </c>
      <c r="H1274" t="str">
        <f t="shared" si="39"/>
        <v>Devin Booker</v>
      </c>
    </row>
    <row r="1275" spans="1:8" x14ac:dyDescent="0.2">
      <c r="A1275" s="48"/>
      <c r="B1275">
        <v>25</v>
      </c>
      <c r="C1275">
        <v>4</v>
      </c>
      <c r="D1275">
        <v>5</v>
      </c>
      <c r="E1275">
        <v>2</v>
      </c>
      <c r="F1275" s="51">
        <v>1</v>
      </c>
      <c r="G1275" t="str">
        <f t="shared" si="38"/>
        <v>Devin Booker</v>
      </c>
      <c r="H1275" t="str">
        <f t="shared" si="39"/>
        <v>Devin Booker</v>
      </c>
    </row>
    <row r="1276" spans="1:8" x14ac:dyDescent="0.2">
      <c r="A1276" s="48"/>
      <c r="B1276">
        <v>21</v>
      </c>
      <c r="C1276">
        <v>7</v>
      </c>
      <c r="D1276">
        <v>5</v>
      </c>
      <c r="E1276">
        <v>2</v>
      </c>
      <c r="F1276" s="51">
        <v>1</v>
      </c>
      <c r="G1276" t="str">
        <f t="shared" si="38"/>
        <v>Devin Booker</v>
      </c>
      <c r="H1276" t="str">
        <f t="shared" si="39"/>
        <v>Devin Booker</v>
      </c>
    </row>
    <row r="1277" spans="1:8" x14ac:dyDescent="0.2">
      <c r="A1277" s="48"/>
      <c r="B1277">
        <v>27</v>
      </c>
      <c r="C1277">
        <v>11</v>
      </c>
      <c r="D1277">
        <v>7</v>
      </c>
      <c r="E1277">
        <v>1</v>
      </c>
      <c r="F1277" s="51">
        <v>1</v>
      </c>
      <c r="G1277" t="str">
        <f t="shared" si="38"/>
        <v>Devin Booker</v>
      </c>
      <c r="H1277" t="str">
        <f t="shared" si="39"/>
        <v>Devin Booker</v>
      </c>
    </row>
    <row r="1278" spans="1:8" x14ac:dyDescent="0.2">
      <c r="A1278" s="48"/>
      <c r="B1278">
        <v>44</v>
      </c>
      <c r="C1278">
        <v>8</v>
      </c>
      <c r="D1278">
        <v>4</v>
      </c>
      <c r="E1278">
        <v>1</v>
      </c>
      <c r="F1278" s="51">
        <v>1</v>
      </c>
      <c r="G1278" t="str">
        <f t="shared" si="38"/>
        <v>Devin Booker</v>
      </c>
      <c r="H1278" t="str">
        <f t="shared" si="39"/>
        <v>Devin Booker</v>
      </c>
    </row>
    <row r="1279" spans="1:8" x14ac:dyDescent="0.2">
      <c r="A1279" s="48"/>
      <c r="B1279">
        <v>51</v>
      </c>
      <c r="C1279">
        <v>4</v>
      </c>
      <c r="D1279">
        <v>6</v>
      </c>
      <c r="E1279">
        <v>6</v>
      </c>
      <c r="F1279" s="51">
        <v>1</v>
      </c>
      <c r="G1279" t="str">
        <f t="shared" si="38"/>
        <v>Devin Booker</v>
      </c>
      <c r="H1279" t="str">
        <f t="shared" si="39"/>
        <v>Devin Booker</v>
      </c>
    </row>
    <row r="1280" spans="1:8" x14ac:dyDescent="0.2">
      <c r="A1280" s="48"/>
      <c r="B1280">
        <v>41</v>
      </c>
      <c r="C1280">
        <v>4</v>
      </c>
      <c r="D1280">
        <v>8</v>
      </c>
      <c r="E1280">
        <v>4</v>
      </c>
      <c r="F1280" s="51">
        <v>1</v>
      </c>
      <c r="G1280" t="str">
        <f t="shared" si="38"/>
        <v>Devin Booker</v>
      </c>
      <c r="H1280" t="str">
        <f t="shared" si="39"/>
        <v>Devin Booker</v>
      </c>
    </row>
    <row r="1281" spans="1:8" x14ac:dyDescent="0.2">
      <c r="A1281" s="48"/>
      <c r="B1281">
        <v>20</v>
      </c>
      <c r="C1281">
        <v>0</v>
      </c>
      <c r="D1281">
        <v>8</v>
      </c>
      <c r="E1281">
        <v>1</v>
      </c>
      <c r="F1281" s="51">
        <v>1</v>
      </c>
      <c r="G1281" t="str">
        <f t="shared" si="38"/>
        <v>Devin Booker</v>
      </c>
      <c r="H1281" t="str">
        <f t="shared" si="39"/>
        <v>Devin Booker</v>
      </c>
    </row>
    <row r="1282" spans="1:8" x14ac:dyDescent="0.2">
      <c r="A1282" s="48"/>
      <c r="B1282">
        <v>11</v>
      </c>
      <c r="C1282">
        <v>2</v>
      </c>
      <c r="D1282">
        <v>5</v>
      </c>
      <c r="E1282">
        <v>1</v>
      </c>
      <c r="F1282" s="51">
        <v>1</v>
      </c>
      <c r="G1282" t="str">
        <f t="shared" ref="G1282:G1345" si="40">IF(B1282="","",IF(A1282="",G1281,SUBSTITUTE(A1282," 2022-23 Game Log","")))</f>
        <v>Devin Booker</v>
      </c>
      <c r="H1282" t="str">
        <f t="shared" ref="H1282:H1345" si="41">IF(G1282="Luka Dončić","Luka Doncic",IF(G1282="Wendell Carter Jr.","Wendell Carter",IF(G1282="Vlatko Čančar","Vlatko Cancar",IF(G1282="Troy Brown Jr.","Troy Brown",IF(G1282="Bojan Bogdanović","Bojan Bogdanovic",IF(G1282="Nic Claxton","Nicolas Claxton",IF(G1282="Kristaps Porziņģis","Kristaps Porzingis",IF(G1282="Kelly Oubre Jr.","Kelly Oubre Jr",IF(G1282="P.J. Washington","P.J Washington",IF(G1282="P.J. Tucker","P.J Tucker",IF(G1282="Jabari Smith Jr.","Jabari Smith",IF(G1282="Alperen Şengün","Alperen Sengun",IF(G1282="Nikola Vučević","Nikola Vucevic",IF(G1282="Jusuf Nurkić","Jusuf Nurkic",IF(G1282="Nikola Jokić","Nikola Jokic",G1282)))))))))))))))</f>
        <v>Devin Booker</v>
      </c>
    </row>
    <row r="1283" spans="1:8" x14ac:dyDescent="0.2">
      <c r="A1283" s="48"/>
      <c r="B1283">
        <v>17</v>
      </c>
      <c r="C1283">
        <v>5</v>
      </c>
      <c r="D1283">
        <v>3</v>
      </c>
      <c r="E1283">
        <v>1</v>
      </c>
      <c r="F1283" s="51">
        <v>1</v>
      </c>
      <c r="G1283" t="str">
        <f t="shared" si="40"/>
        <v>Devin Booker</v>
      </c>
      <c r="H1283" t="str">
        <f t="shared" si="41"/>
        <v>Devin Booker</v>
      </c>
    </row>
    <row r="1284" spans="1:8" x14ac:dyDescent="0.2">
      <c r="A1284" s="48"/>
      <c r="B1284">
        <v>14</v>
      </c>
      <c r="C1284">
        <v>2</v>
      </c>
      <c r="D1284">
        <v>7</v>
      </c>
      <c r="E1284">
        <v>2</v>
      </c>
      <c r="F1284" s="51">
        <v>1</v>
      </c>
      <c r="G1284" t="str">
        <f t="shared" si="40"/>
        <v>Devin Booker</v>
      </c>
      <c r="H1284" t="str">
        <f t="shared" si="41"/>
        <v>Devin Booker</v>
      </c>
    </row>
    <row r="1285" spans="1:8" x14ac:dyDescent="0.2">
      <c r="A1285" s="48"/>
      <c r="B1285">
        <v>14</v>
      </c>
      <c r="C1285">
        <v>4</v>
      </c>
      <c r="D1285">
        <v>4</v>
      </c>
      <c r="E1285">
        <v>1</v>
      </c>
      <c r="F1285" s="51">
        <v>1</v>
      </c>
      <c r="G1285" t="str">
        <f t="shared" si="40"/>
        <v>Devin Booker</v>
      </c>
      <c r="H1285" t="str">
        <f t="shared" si="41"/>
        <v>Devin Booker</v>
      </c>
    </row>
    <row r="1286" spans="1:8" x14ac:dyDescent="0.2">
      <c r="A1286" s="48"/>
      <c r="B1286">
        <v>58</v>
      </c>
      <c r="C1286">
        <v>6</v>
      </c>
      <c r="D1286">
        <v>5</v>
      </c>
      <c r="E1286">
        <v>6</v>
      </c>
      <c r="F1286" s="51">
        <v>1</v>
      </c>
      <c r="G1286" t="str">
        <f t="shared" si="40"/>
        <v>Devin Booker</v>
      </c>
      <c r="H1286" t="str">
        <f t="shared" si="41"/>
        <v>Devin Booker</v>
      </c>
    </row>
    <row r="1287" spans="1:8" x14ac:dyDescent="0.2">
      <c r="A1287" s="48"/>
      <c r="B1287">
        <v>2</v>
      </c>
      <c r="C1287">
        <v>0</v>
      </c>
      <c r="D1287">
        <v>0</v>
      </c>
      <c r="E1287">
        <v>0</v>
      </c>
      <c r="F1287" s="51">
        <v>1</v>
      </c>
      <c r="G1287" t="str">
        <f t="shared" si="40"/>
        <v>Devin Booker</v>
      </c>
      <c r="H1287" t="str">
        <f t="shared" si="41"/>
        <v>Devin Booker</v>
      </c>
    </row>
    <row r="1288" spans="1:8" x14ac:dyDescent="0.2">
      <c r="A1288" s="48" t="s">
        <v>1194</v>
      </c>
      <c r="B1288">
        <v>0</v>
      </c>
      <c r="C1288">
        <v>0</v>
      </c>
      <c r="D1288">
        <v>0</v>
      </c>
      <c r="E1288">
        <v>0</v>
      </c>
      <c r="F1288" s="51">
        <v>1</v>
      </c>
      <c r="G1288" t="str">
        <f t="shared" si="40"/>
        <v>Brandon Boston Jr.</v>
      </c>
      <c r="H1288" t="str">
        <f t="shared" si="41"/>
        <v>Brandon Boston Jr.</v>
      </c>
    </row>
    <row r="1289" spans="1:8" x14ac:dyDescent="0.2">
      <c r="A1289" s="48"/>
      <c r="B1289">
        <v>6</v>
      </c>
      <c r="C1289">
        <v>0</v>
      </c>
      <c r="D1289">
        <v>0</v>
      </c>
      <c r="E1289">
        <v>0</v>
      </c>
      <c r="F1289" s="51">
        <v>1</v>
      </c>
      <c r="G1289" t="str">
        <f t="shared" si="40"/>
        <v>Brandon Boston Jr.</v>
      </c>
      <c r="H1289" t="str">
        <f t="shared" si="41"/>
        <v>Brandon Boston Jr.</v>
      </c>
    </row>
    <row r="1290" spans="1:8" x14ac:dyDescent="0.2">
      <c r="A1290" s="48"/>
      <c r="B1290">
        <v>0</v>
      </c>
      <c r="C1290">
        <v>0</v>
      </c>
      <c r="D1290">
        <v>0</v>
      </c>
      <c r="E1290">
        <v>0</v>
      </c>
      <c r="F1290" s="51">
        <v>1</v>
      </c>
      <c r="G1290" t="str">
        <f t="shared" si="40"/>
        <v>Brandon Boston Jr.</v>
      </c>
      <c r="H1290" t="str">
        <f t="shared" si="41"/>
        <v>Brandon Boston Jr.</v>
      </c>
    </row>
    <row r="1291" spans="1:8" x14ac:dyDescent="0.2">
      <c r="A1291" s="48"/>
      <c r="B1291">
        <v>6</v>
      </c>
      <c r="C1291">
        <v>0</v>
      </c>
      <c r="D1291">
        <v>0</v>
      </c>
      <c r="E1291">
        <v>2</v>
      </c>
      <c r="F1291" s="51">
        <v>1</v>
      </c>
      <c r="G1291" t="str">
        <f t="shared" si="40"/>
        <v>Brandon Boston Jr.</v>
      </c>
      <c r="H1291" t="str">
        <f t="shared" si="41"/>
        <v>Brandon Boston Jr.</v>
      </c>
    </row>
    <row r="1292" spans="1:8" x14ac:dyDescent="0.2">
      <c r="A1292" s="48"/>
      <c r="B1292">
        <v>1</v>
      </c>
      <c r="C1292">
        <v>2</v>
      </c>
      <c r="D1292">
        <v>0</v>
      </c>
      <c r="E1292">
        <v>0</v>
      </c>
      <c r="F1292" s="51">
        <v>1</v>
      </c>
      <c r="G1292" t="str">
        <f t="shared" si="40"/>
        <v>Brandon Boston Jr.</v>
      </c>
      <c r="H1292" t="str">
        <f t="shared" si="41"/>
        <v>Brandon Boston Jr.</v>
      </c>
    </row>
    <row r="1293" spans="1:8" x14ac:dyDescent="0.2">
      <c r="A1293" s="48"/>
      <c r="B1293">
        <v>10</v>
      </c>
      <c r="C1293">
        <v>2</v>
      </c>
      <c r="D1293">
        <v>1</v>
      </c>
      <c r="E1293">
        <v>1</v>
      </c>
      <c r="F1293" s="51">
        <v>1</v>
      </c>
      <c r="G1293" t="str">
        <f t="shared" si="40"/>
        <v>Brandon Boston Jr.</v>
      </c>
      <c r="H1293" t="str">
        <f t="shared" si="41"/>
        <v>Brandon Boston Jr.</v>
      </c>
    </row>
    <row r="1294" spans="1:8" x14ac:dyDescent="0.2">
      <c r="A1294" s="48"/>
      <c r="B1294">
        <v>18</v>
      </c>
      <c r="C1294">
        <v>3</v>
      </c>
      <c r="D1294">
        <v>2</v>
      </c>
      <c r="E1294">
        <v>4</v>
      </c>
      <c r="F1294" s="51">
        <v>1</v>
      </c>
      <c r="G1294" t="str">
        <f t="shared" si="40"/>
        <v>Brandon Boston Jr.</v>
      </c>
      <c r="H1294" t="str">
        <f t="shared" si="41"/>
        <v>Brandon Boston Jr.</v>
      </c>
    </row>
    <row r="1295" spans="1:8" x14ac:dyDescent="0.2">
      <c r="A1295" s="48"/>
      <c r="B1295">
        <v>7</v>
      </c>
      <c r="C1295">
        <v>3</v>
      </c>
      <c r="D1295">
        <v>1</v>
      </c>
      <c r="E1295">
        <v>0</v>
      </c>
      <c r="F1295" s="51">
        <v>1</v>
      </c>
      <c r="G1295" t="str">
        <f t="shared" si="40"/>
        <v>Brandon Boston Jr.</v>
      </c>
      <c r="H1295" t="str">
        <f t="shared" si="41"/>
        <v>Brandon Boston Jr.</v>
      </c>
    </row>
    <row r="1296" spans="1:8" x14ac:dyDescent="0.2">
      <c r="A1296" s="48"/>
      <c r="B1296">
        <v>3</v>
      </c>
      <c r="C1296">
        <v>1</v>
      </c>
      <c r="D1296">
        <v>1</v>
      </c>
      <c r="E1296">
        <v>1</v>
      </c>
      <c r="F1296" s="51">
        <v>1</v>
      </c>
      <c r="G1296" t="str">
        <f t="shared" si="40"/>
        <v>Brandon Boston Jr.</v>
      </c>
      <c r="H1296" t="str">
        <f t="shared" si="41"/>
        <v>Brandon Boston Jr.</v>
      </c>
    </row>
    <row r="1297" spans="1:8" x14ac:dyDescent="0.2">
      <c r="A1297" s="48"/>
      <c r="B1297">
        <v>0</v>
      </c>
      <c r="C1297">
        <v>0</v>
      </c>
      <c r="D1297">
        <v>1</v>
      </c>
      <c r="E1297">
        <v>0</v>
      </c>
      <c r="F1297" s="51">
        <v>1</v>
      </c>
      <c r="G1297" t="str">
        <f t="shared" si="40"/>
        <v>Brandon Boston Jr.</v>
      </c>
      <c r="H1297" t="str">
        <f t="shared" si="41"/>
        <v>Brandon Boston Jr.</v>
      </c>
    </row>
    <row r="1298" spans="1:8" x14ac:dyDescent="0.2">
      <c r="A1298" s="48"/>
      <c r="B1298">
        <v>0</v>
      </c>
      <c r="C1298">
        <v>0</v>
      </c>
      <c r="D1298">
        <v>0</v>
      </c>
      <c r="E1298">
        <v>0</v>
      </c>
      <c r="F1298" s="51">
        <v>1</v>
      </c>
      <c r="G1298" t="str">
        <f t="shared" si="40"/>
        <v>Brandon Boston Jr.</v>
      </c>
      <c r="H1298" t="str">
        <f t="shared" si="41"/>
        <v>Brandon Boston Jr.</v>
      </c>
    </row>
    <row r="1299" spans="1:8" x14ac:dyDescent="0.2">
      <c r="A1299" s="48"/>
      <c r="B1299">
        <v>16</v>
      </c>
      <c r="C1299">
        <v>1</v>
      </c>
      <c r="D1299">
        <v>3</v>
      </c>
      <c r="E1299">
        <v>0</v>
      </c>
      <c r="F1299" s="51">
        <v>1</v>
      </c>
      <c r="G1299" t="str">
        <f t="shared" si="40"/>
        <v>Brandon Boston Jr.</v>
      </c>
      <c r="H1299" t="str">
        <f t="shared" si="41"/>
        <v>Brandon Boston Jr.</v>
      </c>
    </row>
    <row r="1300" spans="1:8" x14ac:dyDescent="0.2">
      <c r="A1300" s="48"/>
      <c r="B1300">
        <v>2</v>
      </c>
      <c r="C1300">
        <v>1</v>
      </c>
      <c r="D1300">
        <v>0</v>
      </c>
      <c r="E1300">
        <v>0</v>
      </c>
      <c r="F1300" s="51">
        <v>1</v>
      </c>
      <c r="G1300" t="str">
        <f t="shared" si="40"/>
        <v>Brandon Boston Jr.</v>
      </c>
      <c r="H1300" t="str">
        <f t="shared" si="41"/>
        <v>Brandon Boston Jr.</v>
      </c>
    </row>
    <row r="1301" spans="1:8" x14ac:dyDescent="0.2">
      <c r="A1301" s="48" t="s">
        <v>1195</v>
      </c>
      <c r="B1301">
        <v>10</v>
      </c>
      <c r="C1301">
        <v>2</v>
      </c>
      <c r="D1301">
        <v>0</v>
      </c>
      <c r="E1301">
        <v>2</v>
      </c>
      <c r="F1301" s="51">
        <v>1</v>
      </c>
      <c r="G1301" t="str">
        <f t="shared" si="40"/>
        <v>Chris Boucher</v>
      </c>
      <c r="H1301" t="str">
        <f t="shared" si="41"/>
        <v>Chris Boucher</v>
      </c>
    </row>
    <row r="1302" spans="1:8" x14ac:dyDescent="0.2">
      <c r="A1302" s="48"/>
      <c r="B1302">
        <v>13</v>
      </c>
      <c r="C1302">
        <v>4</v>
      </c>
      <c r="D1302">
        <v>0</v>
      </c>
      <c r="E1302">
        <v>2</v>
      </c>
      <c r="F1302" s="51">
        <v>1</v>
      </c>
      <c r="G1302" t="str">
        <f t="shared" si="40"/>
        <v>Chris Boucher</v>
      </c>
      <c r="H1302" t="str">
        <f t="shared" si="41"/>
        <v>Chris Boucher</v>
      </c>
    </row>
    <row r="1303" spans="1:8" x14ac:dyDescent="0.2">
      <c r="A1303" s="48"/>
      <c r="B1303">
        <v>8</v>
      </c>
      <c r="C1303">
        <v>3</v>
      </c>
      <c r="D1303">
        <v>1</v>
      </c>
      <c r="E1303">
        <v>1</v>
      </c>
      <c r="F1303" s="51">
        <v>1</v>
      </c>
      <c r="G1303" t="str">
        <f t="shared" si="40"/>
        <v>Chris Boucher</v>
      </c>
      <c r="H1303" t="str">
        <f t="shared" si="41"/>
        <v>Chris Boucher</v>
      </c>
    </row>
    <row r="1304" spans="1:8" x14ac:dyDescent="0.2">
      <c r="A1304" s="48"/>
      <c r="B1304">
        <v>11</v>
      </c>
      <c r="C1304">
        <v>3</v>
      </c>
      <c r="D1304">
        <v>1</v>
      </c>
      <c r="E1304">
        <v>1</v>
      </c>
      <c r="F1304" s="51">
        <v>1</v>
      </c>
      <c r="G1304" t="str">
        <f t="shared" si="40"/>
        <v>Chris Boucher</v>
      </c>
      <c r="H1304" t="str">
        <f t="shared" si="41"/>
        <v>Chris Boucher</v>
      </c>
    </row>
    <row r="1305" spans="1:8" x14ac:dyDescent="0.2">
      <c r="A1305" s="48"/>
      <c r="B1305">
        <v>17</v>
      </c>
      <c r="C1305">
        <v>8</v>
      </c>
      <c r="D1305">
        <v>2</v>
      </c>
      <c r="E1305">
        <v>3</v>
      </c>
      <c r="F1305" s="51">
        <v>1</v>
      </c>
      <c r="G1305" t="str">
        <f t="shared" si="40"/>
        <v>Chris Boucher</v>
      </c>
      <c r="H1305" t="str">
        <f t="shared" si="41"/>
        <v>Chris Boucher</v>
      </c>
    </row>
    <row r="1306" spans="1:8" x14ac:dyDescent="0.2">
      <c r="A1306" s="48"/>
      <c r="B1306">
        <v>17</v>
      </c>
      <c r="C1306">
        <v>9</v>
      </c>
      <c r="D1306">
        <v>1</v>
      </c>
      <c r="E1306">
        <v>2</v>
      </c>
      <c r="F1306" s="51">
        <v>1</v>
      </c>
      <c r="G1306" t="str">
        <f t="shared" si="40"/>
        <v>Chris Boucher</v>
      </c>
      <c r="H1306" t="str">
        <f t="shared" si="41"/>
        <v>Chris Boucher</v>
      </c>
    </row>
    <row r="1307" spans="1:8" x14ac:dyDescent="0.2">
      <c r="A1307" s="48"/>
      <c r="B1307">
        <v>8</v>
      </c>
      <c r="C1307">
        <v>6</v>
      </c>
      <c r="D1307">
        <v>1</v>
      </c>
      <c r="E1307">
        <v>0</v>
      </c>
      <c r="F1307" s="51">
        <v>1</v>
      </c>
      <c r="G1307" t="str">
        <f t="shared" si="40"/>
        <v>Chris Boucher</v>
      </c>
      <c r="H1307" t="str">
        <f t="shared" si="41"/>
        <v>Chris Boucher</v>
      </c>
    </row>
    <row r="1308" spans="1:8" x14ac:dyDescent="0.2">
      <c r="A1308" s="48"/>
      <c r="B1308">
        <v>0</v>
      </c>
      <c r="C1308">
        <v>3</v>
      </c>
      <c r="D1308">
        <v>0</v>
      </c>
      <c r="E1308">
        <v>0</v>
      </c>
      <c r="F1308" s="51">
        <v>1</v>
      </c>
      <c r="G1308" t="str">
        <f t="shared" si="40"/>
        <v>Chris Boucher</v>
      </c>
      <c r="H1308" t="str">
        <f t="shared" si="41"/>
        <v>Chris Boucher</v>
      </c>
    </row>
    <row r="1309" spans="1:8" x14ac:dyDescent="0.2">
      <c r="A1309" s="48"/>
      <c r="B1309">
        <v>2</v>
      </c>
      <c r="C1309">
        <v>4</v>
      </c>
      <c r="D1309">
        <v>0</v>
      </c>
      <c r="E1309">
        <v>0</v>
      </c>
      <c r="F1309" s="51">
        <v>1</v>
      </c>
      <c r="G1309" t="str">
        <f t="shared" si="40"/>
        <v>Chris Boucher</v>
      </c>
      <c r="H1309" t="str">
        <f t="shared" si="41"/>
        <v>Chris Boucher</v>
      </c>
    </row>
    <row r="1310" spans="1:8" x14ac:dyDescent="0.2">
      <c r="A1310" s="48"/>
      <c r="B1310">
        <v>20</v>
      </c>
      <c r="C1310">
        <v>12</v>
      </c>
      <c r="D1310">
        <v>1</v>
      </c>
      <c r="E1310">
        <v>0</v>
      </c>
      <c r="F1310" s="51">
        <v>1</v>
      </c>
      <c r="G1310" t="str">
        <f t="shared" si="40"/>
        <v>Chris Boucher</v>
      </c>
      <c r="H1310" t="str">
        <f t="shared" si="41"/>
        <v>Chris Boucher</v>
      </c>
    </row>
    <row r="1311" spans="1:8" x14ac:dyDescent="0.2">
      <c r="A1311" s="48"/>
      <c r="B1311">
        <v>19</v>
      </c>
      <c r="C1311">
        <v>7</v>
      </c>
      <c r="D1311">
        <v>0</v>
      </c>
      <c r="E1311">
        <v>2</v>
      </c>
      <c r="F1311" s="51">
        <v>1</v>
      </c>
      <c r="G1311" t="str">
        <f t="shared" si="40"/>
        <v>Chris Boucher</v>
      </c>
      <c r="H1311" t="str">
        <f t="shared" si="41"/>
        <v>Chris Boucher</v>
      </c>
    </row>
    <row r="1312" spans="1:8" x14ac:dyDescent="0.2">
      <c r="A1312" s="48"/>
      <c r="B1312">
        <v>20</v>
      </c>
      <c r="C1312">
        <v>4</v>
      </c>
      <c r="D1312">
        <v>1</v>
      </c>
      <c r="E1312">
        <v>1</v>
      </c>
      <c r="F1312" s="51">
        <v>1</v>
      </c>
      <c r="G1312" t="str">
        <f t="shared" si="40"/>
        <v>Chris Boucher</v>
      </c>
      <c r="H1312" t="str">
        <f t="shared" si="41"/>
        <v>Chris Boucher</v>
      </c>
    </row>
    <row r="1313" spans="1:8" x14ac:dyDescent="0.2">
      <c r="A1313" s="48"/>
      <c r="B1313">
        <v>15</v>
      </c>
      <c r="C1313">
        <v>10</v>
      </c>
      <c r="D1313">
        <v>1</v>
      </c>
      <c r="E1313">
        <v>1</v>
      </c>
      <c r="F1313" s="51">
        <v>1</v>
      </c>
      <c r="G1313" t="str">
        <f t="shared" si="40"/>
        <v>Chris Boucher</v>
      </c>
      <c r="H1313" t="str">
        <f t="shared" si="41"/>
        <v>Chris Boucher</v>
      </c>
    </row>
    <row r="1314" spans="1:8" x14ac:dyDescent="0.2">
      <c r="A1314" s="48"/>
      <c r="B1314">
        <v>12</v>
      </c>
      <c r="C1314">
        <v>16</v>
      </c>
      <c r="D1314">
        <v>0</v>
      </c>
      <c r="E1314">
        <v>0</v>
      </c>
      <c r="F1314" s="51">
        <v>1</v>
      </c>
      <c r="G1314" t="str">
        <f t="shared" si="40"/>
        <v>Chris Boucher</v>
      </c>
      <c r="H1314" t="str">
        <f t="shared" si="41"/>
        <v>Chris Boucher</v>
      </c>
    </row>
    <row r="1315" spans="1:8" x14ac:dyDescent="0.2">
      <c r="A1315" s="48"/>
      <c r="B1315">
        <v>22</v>
      </c>
      <c r="C1315">
        <v>13</v>
      </c>
      <c r="D1315">
        <v>0</v>
      </c>
      <c r="E1315">
        <v>0</v>
      </c>
      <c r="F1315" s="51">
        <v>1</v>
      </c>
      <c r="G1315" t="str">
        <f t="shared" si="40"/>
        <v>Chris Boucher</v>
      </c>
      <c r="H1315" t="str">
        <f t="shared" si="41"/>
        <v>Chris Boucher</v>
      </c>
    </row>
    <row r="1316" spans="1:8" x14ac:dyDescent="0.2">
      <c r="A1316" s="48"/>
      <c r="B1316">
        <v>5</v>
      </c>
      <c r="C1316">
        <v>2</v>
      </c>
      <c r="D1316">
        <v>0</v>
      </c>
      <c r="E1316">
        <v>0</v>
      </c>
      <c r="F1316" s="51">
        <v>1</v>
      </c>
      <c r="G1316" t="str">
        <f t="shared" si="40"/>
        <v>Chris Boucher</v>
      </c>
      <c r="H1316" t="str">
        <f t="shared" si="41"/>
        <v>Chris Boucher</v>
      </c>
    </row>
    <row r="1317" spans="1:8" x14ac:dyDescent="0.2">
      <c r="A1317" s="48"/>
      <c r="B1317">
        <v>6</v>
      </c>
      <c r="C1317">
        <v>2</v>
      </c>
      <c r="D1317">
        <v>0</v>
      </c>
      <c r="E1317">
        <v>0</v>
      </c>
      <c r="F1317" s="51">
        <v>1</v>
      </c>
      <c r="G1317" t="str">
        <f t="shared" si="40"/>
        <v>Chris Boucher</v>
      </c>
      <c r="H1317" t="str">
        <f t="shared" si="41"/>
        <v>Chris Boucher</v>
      </c>
    </row>
    <row r="1318" spans="1:8" x14ac:dyDescent="0.2">
      <c r="A1318" s="48"/>
      <c r="B1318">
        <v>5</v>
      </c>
      <c r="C1318">
        <v>4</v>
      </c>
      <c r="D1318">
        <v>2</v>
      </c>
      <c r="E1318">
        <v>1</v>
      </c>
      <c r="F1318" s="51">
        <v>1</v>
      </c>
      <c r="G1318" t="str">
        <f t="shared" si="40"/>
        <v>Chris Boucher</v>
      </c>
      <c r="H1318" t="str">
        <f t="shared" si="41"/>
        <v>Chris Boucher</v>
      </c>
    </row>
    <row r="1319" spans="1:8" x14ac:dyDescent="0.2">
      <c r="A1319" s="48"/>
      <c r="B1319">
        <v>6</v>
      </c>
      <c r="C1319">
        <v>4</v>
      </c>
      <c r="D1319">
        <v>2</v>
      </c>
      <c r="E1319">
        <v>1</v>
      </c>
      <c r="F1319" s="51">
        <v>1</v>
      </c>
      <c r="G1319" t="str">
        <f t="shared" si="40"/>
        <v>Chris Boucher</v>
      </c>
      <c r="H1319" t="str">
        <f t="shared" si="41"/>
        <v>Chris Boucher</v>
      </c>
    </row>
    <row r="1320" spans="1:8" x14ac:dyDescent="0.2">
      <c r="A1320" s="48"/>
      <c r="B1320">
        <v>8</v>
      </c>
      <c r="C1320">
        <v>9</v>
      </c>
      <c r="D1320">
        <v>0</v>
      </c>
      <c r="E1320">
        <v>0</v>
      </c>
      <c r="F1320" s="51">
        <v>1</v>
      </c>
      <c r="G1320" t="str">
        <f t="shared" si="40"/>
        <v>Chris Boucher</v>
      </c>
      <c r="H1320" t="str">
        <f t="shared" si="41"/>
        <v>Chris Boucher</v>
      </c>
    </row>
    <row r="1321" spans="1:8" x14ac:dyDescent="0.2">
      <c r="A1321" s="48"/>
      <c r="B1321">
        <v>16</v>
      </c>
      <c r="C1321">
        <v>7</v>
      </c>
      <c r="D1321">
        <v>0</v>
      </c>
      <c r="E1321">
        <v>2</v>
      </c>
      <c r="F1321" s="51">
        <v>1</v>
      </c>
      <c r="G1321" t="str">
        <f t="shared" si="40"/>
        <v>Chris Boucher</v>
      </c>
      <c r="H1321" t="str">
        <f t="shared" si="41"/>
        <v>Chris Boucher</v>
      </c>
    </row>
    <row r="1322" spans="1:8" x14ac:dyDescent="0.2">
      <c r="A1322" s="48"/>
      <c r="B1322">
        <v>10</v>
      </c>
      <c r="C1322">
        <v>3</v>
      </c>
      <c r="D1322">
        <v>0</v>
      </c>
      <c r="E1322">
        <v>1</v>
      </c>
      <c r="F1322" s="51">
        <v>1</v>
      </c>
      <c r="G1322" t="str">
        <f t="shared" si="40"/>
        <v>Chris Boucher</v>
      </c>
      <c r="H1322" t="str">
        <f t="shared" si="41"/>
        <v>Chris Boucher</v>
      </c>
    </row>
    <row r="1323" spans="1:8" x14ac:dyDescent="0.2">
      <c r="A1323" s="48"/>
      <c r="B1323">
        <v>12</v>
      </c>
      <c r="C1323">
        <v>5</v>
      </c>
      <c r="D1323">
        <v>0</v>
      </c>
      <c r="E1323">
        <v>0</v>
      </c>
      <c r="F1323" s="51">
        <v>1</v>
      </c>
      <c r="G1323" t="str">
        <f t="shared" si="40"/>
        <v>Chris Boucher</v>
      </c>
      <c r="H1323" t="str">
        <f t="shared" si="41"/>
        <v>Chris Boucher</v>
      </c>
    </row>
    <row r="1324" spans="1:8" x14ac:dyDescent="0.2">
      <c r="A1324" s="48"/>
      <c r="B1324">
        <v>6</v>
      </c>
      <c r="C1324">
        <v>4</v>
      </c>
      <c r="D1324">
        <v>0</v>
      </c>
      <c r="E1324">
        <v>0</v>
      </c>
      <c r="F1324" s="51">
        <v>1</v>
      </c>
      <c r="G1324" t="str">
        <f t="shared" si="40"/>
        <v>Chris Boucher</v>
      </c>
      <c r="H1324" t="str">
        <f t="shared" si="41"/>
        <v>Chris Boucher</v>
      </c>
    </row>
    <row r="1325" spans="1:8" x14ac:dyDescent="0.2">
      <c r="A1325" s="48"/>
      <c r="B1325">
        <v>5</v>
      </c>
      <c r="C1325">
        <v>3</v>
      </c>
      <c r="D1325">
        <v>0</v>
      </c>
      <c r="E1325">
        <v>1</v>
      </c>
      <c r="F1325" s="51">
        <v>1</v>
      </c>
      <c r="G1325" t="str">
        <f t="shared" si="40"/>
        <v>Chris Boucher</v>
      </c>
      <c r="H1325" t="str">
        <f t="shared" si="41"/>
        <v>Chris Boucher</v>
      </c>
    </row>
    <row r="1326" spans="1:8" x14ac:dyDescent="0.2">
      <c r="A1326" s="48"/>
      <c r="B1326">
        <v>11</v>
      </c>
      <c r="C1326">
        <v>14</v>
      </c>
      <c r="D1326">
        <v>0</v>
      </c>
      <c r="E1326">
        <v>0</v>
      </c>
      <c r="F1326" s="51">
        <v>1</v>
      </c>
      <c r="G1326" t="str">
        <f t="shared" si="40"/>
        <v>Chris Boucher</v>
      </c>
      <c r="H1326" t="str">
        <f t="shared" si="41"/>
        <v>Chris Boucher</v>
      </c>
    </row>
    <row r="1327" spans="1:8" x14ac:dyDescent="0.2">
      <c r="A1327" s="48"/>
      <c r="B1327">
        <v>13</v>
      </c>
      <c r="C1327">
        <v>10</v>
      </c>
      <c r="D1327">
        <v>2</v>
      </c>
      <c r="E1327">
        <v>1</v>
      </c>
      <c r="F1327" s="51">
        <v>1</v>
      </c>
      <c r="G1327" t="str">
        <f t="shared" si="40"/>
        <v>Chris Boucher</v>
      </c>
      <c r="H1327" t="str">
        <f t="shared" si="41"/>
        <v>Chris Boucher</v>
      </c>
    </row>
    <row r="1328" spans="1:8" x14ac:dyDescent="0.2">
      <c r="A1328" s="48"/>
      <c r="B1328">
        <v>2</v>
      </c>
      <c r="C1328">
        <v>3</v>
      </c>
      <c r="D1328">
        <v>0</v>
      </c>
      <c r="E1328">
        <v>0</v>
      </c>
      <c r="F1328" s="51">
        <v>1</v>
      </c>
      <c r="G1328" t="str">
        <f t="shared" si="40"/>
        <v>Chris Boucher</v>
      </c>
      <c r="H1328" t="str">
        <f t="shared" si="41"/>
        <v>Chris Boucher</v>
      </c>
    </row>
    <row r="1329" spans="1:8" x14ac:dyDescent="0.2">
      <c r="A1329" s="48"/>
      <c r="B1329">
        <v>0</v>
      </c>
      <c r="C1329">
        <v>3</v>
      </c>
      <c r="D1329">
        <v>0</v>
      </c>
      <c r="E1329">
        <v>0</v>
      </c>
      <c r="F1329" s="51">
        <v>1</v>
      </c>
      <c r="G1329" t="str">
        <f t="shared" si="40"/>
        <v>Chris Boucher</v>
      </c>
      <c r="H1329" t="str">
        <f t="shared" si="41"/>
        <v>Chris Boucher</v>
      </c>
    </row>
    <row r="1330" spans="1:8" x14ac:dyDescent="0.2">
      <c r="A1330" s="48"/>
      <c r="B1330">
        <v>13</v>
      </c>
      <c r="C1330">
        <v>7</v>
      </c>
      <c r="D1330">
        <v>0</v>
      </c>
      <c r="E1330">
        <v>1</v>
      </c>
      <c r="F1330" s="51">
        <v>1</v>
      </c>
      <c r="G1330" t="str">
        <f t="shared" si="40"/>
        <v>Chris Boucher</v>
      </c>
      <c r="H1330" t="str">
        <f t="shared" si="41"/>
        <v>Chris Boucher</v>
      </c>
    </row>
    <row r="1331" spans="1:8" x14ac:dyDescent="0.2">
      <c r="A1331" s="48"/>
      <c r="B1331">
        <v>7</v>
      </c>
      <c r="C1331">
        <v>2</v>
      </c>
      <c r="D1331">
        <v>0</v>
      </c>
      <c r="E1331">
        <v>1</v>
      </c>
      <c r="F1331" s="51">
        <v>1</v>
      </c>
      <c r="G1331" t="str">
        <f t="shared" si="40"/>
        <v>Chris Boucher</v>
      </c>
      <c r="H1331" t="str">
        <f t="shared" si="41"/>
        <v>Chris Boucher</v>
      </c>
    </row>
    <row r="1332" spans="1:8" x14ac:dyDescent="0.2">
      <c r="A1332" s="48"/>
      <c r="B1332">
        <v>0</v>
      </c>
      <c r="C1332">
        <v>1</v>
      </c>
      <c r="D1332">
        <v>0</v>
      </c>
      <c r="E1332">
        <v>0</v>
      </c>
      <c r="F1332" s="51">
        <v>1</v>
      </c>
      <c r="G1332" t="str">
        <f t="shared" si="40"/>
        <v>Chris Boucher</v>
      </c>
      <c r="H1332" t="str">
        <f t="shared" si="41"/>
        <v>Chris Boucher</v>
      </c>
    </row>
    <row r="1333" spans="1:8" x14ac:dyDescent="0.2">
      <c r="A1333" s="48"/>
      <c r="B1333">
        <v>5</v>
      </c>
      <c r="C1333">
        <v>6</v>
      </c>
      <c r="D1333">
        <v>0</v>
      </c>
      <c r="E1333">
        <v>0</v>
      </c>
      <c r="F1333" s="51">
        <v>1</v>
      </c>
      <c r="G1333" t="str">
        <f t="shared" si="40"/>
        <v>Chris Boucher</v>
      </c>
      <c r="H1333" t="str">
        <f t="shared" si="41"/>
        <v>Chris Boucher</v>
      </c>
    </row>
    <row r="1334" spans="1:8" x14ac:dyDescent="0.2">
      <c r="A1334" s="48" t="s">
        <v>1196</v>
      </c>
      <c r="B1334">
        <v>0</v>
      </c>
      <c r="C1334">
        <v>2</v>
      </c>
      <c r="D1334">
        <v>1</v>
      </c>
      <c r="E1334">
        <v>0</v>
      </c>
      <c r="F1334" s="51">
        <v>1</v>
      </c>
      <c r="G1334" t="str">
        <f t="shared" si="40"/>
        <v>James Bouknight</v>
      </c>
      <c r="H1334" t="str">
        <f t="shared" si="41"/>
        <v>James Bouknight</v>
      </c>
    </row>
    <row r="1335" spans="1:8" x14ac:dyDescent="0.2">
      <c r="A1335" s="48"/>
      <c r="B1335">
        <v>0</v>
      </c>
      <c r="C1335">
        <v>2</v>
      </c>
      <c r="D1335">
        <v>0</v>
      </c>
      <c r="E1335">
        <v>0</v>
      </c>
      <c r="F1335" s="51">
        <v>1</v>
      </c>
      <c r="G1335" t="str">
        <f t="shared" si="40"/>
        <v>James Bouknight</v>
      </c>
      <c r="H1335" t="str">
        <f t="shared" si="41"/>
        <v>James Bouknight</v>
      </c>
    </row>
    <row r="1336" spans="1:8" x14ac:dyDescent="0.2">
      <c r="A1336" s="48"/>
      <c r="B1336">
        <v>10</v>
      </c>
      <c r="C1336">
        <v>1</v>
      </c>
      <c r="D1336">
        <v>2</v>
      </c>
      <c r="E1336">
        <v>2</v>
      </c>
      <c r="F1336" s="51">
        <v>1</v>
      </c>
      <c r="G1336" t="str">
        <f t="shared" si="40"/>
        <v>James Bouknight</v>
      </c>
      <c r="H1336" t="str">
        <f t="shared" si="41"/>
        <v>James Bouknight</v>
      </c>
    </row>
    <row r="1337" spans="1:8" x14ac:dyDescent="0.2">
      <c r="A1337" s="48"/>
      <c r="B1337">
        <v>13</v>
      </c>
      <c r="C1337">
        <v>2</v>
      </c>
      <c r="D1337">
        <v>3</v>
      </c>
      <c r="E1337">
        <v>2</v>
      </c>
      <c r="F1337" s="51">
        <v>1</v>
      </c>
      <c r="G1337" t="str">
        <f t="shared" si="40"/>
        <v>James Bouknight</v>
      </c>
      <c r="H1337" t="str">
        <f t="shared" si="41"/>
        <v>James Bouknight</v>
      </c>
    </row>
    <row r="1338" spans="1:8" x14ac:dyDescent="0.2">
      <c r="A1338" s="48"/>
      <c r="B1338">
        <v>11</v>
      </c>
      <c r="C1338">
        <v>3</v>
      </c>
      <c r="D1338">
        <v>0</v>
      </c>
      <c r="E1338">
        <v>3</v>
      </c>
      <c r="F1338" s="51">
        <v>1</v>
      </c>
      <c r="G1338" t="str">
        <f t="shared" si="40"/>
        <v>James Bouknight</v>
      </c>
      <c r="H1338" t="str">
        <f t="shared" si="41"/>
        <v>James Bouknight</v>
      </c>
    </row>
    <row r="1339" spans="1:8" x14ac:dyDescent="0.2">
      <c r="A1339" s="48"/>
      <c r="B1339">
        <v>0</v>
      </c>
      <c r="C1339">
        <v>1</v>
      </c>
      <c r="D1339">
        <v>1</v>
      </c>
      <c r="E1339">
        <v>0</v>
      </c>
      <c r="F1339" s="51">
        <v>1</v>
      </c>
      <c r="G1339" t="str">
        <f t="shared" si="40"/>
        <v>James Bouknight</v>
      </c>
      <c r="H1339" t="str">
        <f t="shared" si="41"/>
        <v>James Bouknight</v>
      </c>
    </row>
    <row r="1340" spans="1:8" x14ac:dyDescent="0.2">
      <c r="A1340" s="48"/>
      <c r="B1340">
        <v>6</v>
      </c>
      <c r="C1340">
        <v>2</v>
      </c>
      <c r="D1340">
        <v>1</v>
      </c>
      <c r="E1340">
        <v>2</v>
      </c>
      <c r="F1340" s="51">
        <v>1</v>
      </c>
      <c r="G1340" t="str">
        <f t="shared" si="40"/>
        <v>James Bouknight</v>
      </c>
      <c r="H1340" t="str">
        <f t="shared" si="41"/>
        <v>James Bouknight</v>
      </c>
    </row>
    <row r="1341" spans="1:8" x14ac:dyDescent="0.2">
      <c r="A1341" s="48"/>
      <c r="B1341">
        <v>7</v>
      </c>
      <c r="C1341">
        <v>3</v>
      </c>
      <c r="D1341">
        <v>0</v>
      </c>
      <c r="E1341">
        <v>1</v>
      </c>
      <c r="F1341" s="51">
        <v>1</v>
      </c>
      <c r="G1341" t="str">
        <f t="shared" si="40"/>
        <v>James Bouknight</v>
      </c>
      <c r="H1341" t="str">
        <f t="shared" si="41"/>
        <v>James Bouknight</v>
      </c>
    </row>
    <row r="1342" spans="1:8" x14ac:dyDescent="0.2">
      <c r="A1342" s="48"/>
      <c r="B1342">
        <v>14</v>
      </c>
      <c r="C1342">
        <v>4</v>
      </c>
      <c r="D1342">
        <v>5</v>
      </c>
      <c r="E1342">
        <v>0</v>
      </c>
      <c r="F1342" s="51">
        <v>1</v>
      </c>
      <c r="G1342" t="str">
        <f t="shared" si="40"/>
        <v>James Bouknight</v>
      </c>
      <c r="H1342" t="str">
        <f t="shared" si="41"/>
        <v>James Bouknight</v>
      </c>
    </row>
    <row r="1343" spans="1:8" x14ac:dyDescent="0.2">
      <c r="A1343" s="48"/>
      <c r="B1343">
        <v>3</v>
      </c>
      <c r="C1343">
        <v>5</v>
      </c>
      <c r="D1343">
        <v>5</v>
      </c>
      <c r="E1343">
        <v>0</v>
      </c>
      <c r="F1343" s="51">
        <v>1</v>
      </c>
      <c r="G1343" t="str">
        <f t="shared" si="40"/>
        <v>James Bouknight</v>
      </c>
      <c r="H1343" t="str">
        <f t="shared" si="41"/>
        <v>James Bouknight</v>
      </c>
    </row>
    <row r="1344" spans="1:8" x14ac:dyDescent="0.2">
      <c r="A1344" s="48"/>
      <c r="B1344">
        <v>7</v>
      </c>
      <c r="C1344">
        <v>6</v>
      </c>
      <c r="D1344">
        <v>3</v>
      </c>
      <c r="E1344">
        <v>0</v>
      </c>
      <c r="F1344" s="51">
        <v>1</v>
      </c>
      <c r="G1344" t="str">
        <f t="shared" si="40"/>
        <v>James Bouknight</v>
      </c>
      <c r="H1344" t="str">
        <f t="shared" si="41"/>
        <v>James Bouknight</v>
      </c>
    </row>
    <row r="1345" spans="1:8" x14ac:dyDescent="0.2">
      <c r="A1345" s="48"/>
      <c r="B1345">
        <v>7</v>
      </c>
      <c r="C1345">
        <v>0</v>
      </c>
      <c r="D1345">
        <v>0</v>
      </c>
      <c r="E1345">
        <v>1</v>
      </c>
      <c r="F1345" s="51">
        <v>1</v>
      </c>
      <c r="G1345" t="str">
        <f t="shared" si="40"/>
        <v>James Bouknight</v>
      </c>
      <c r="H1345" t="str">
        <f t="shared" si="41"/>
        <v>James Bouknight</v>
      </c>
    </row>
    <row r="1346" spans="1:8" x14ac:dyDescent="0.2">
      <c r="A1346" s="48"/>
      <c r="B1346">
        <v>1</v>
      </c>
      <c r="C1346">
        <v>3</v>
      </c>
      <c r="D1346">
        <v>0</v>
      </c>
      <c r="E1346">
        <v>0</v>
      </c>
      <c r="F1346" s="51">
        <v>1</v>
      </c>
      <c r="G1346" t="str">
        <f t="shared" ref="G1346:G1409" si="42">IF(B1346="","",IF(A1346="",G1345,SUBSTITUTE(A1346," 2022-23 Game Log","")))</f>
        <v>James Bouknight</v>
      </c>
      <c r="H1346" t="str">
        <f t="shared" ref="H1346:H1409" si="43">IF(G1346="Luka Dončić","Luka Doncic",IF(G1346="Wendell Carter Jr.","Wendell Carter",IF(G1346="Vlatko Čančar","Vlatko Cancar",IF(G1346="Troy Brown Jr.","Troy Brown",IF(G1346="Bojan Bogdanović","Bojan Bogdanovic",IF(G1346="Nic Claxton","Nicolas Claxton",IF(G1346="Kristaps Porziņģis","Kristaps Porzingis",IF(G1346="Kelly Oubre Jr.","Kelly Oubre Jr",IF(G1346="P.J. Washington","P.J Washington",IF(G1346="P.J. Tucker","P.J Tucker",IF(G1346="Jabari Smith Jr.","Jabari Smith",IF(G1346="Alperen Şengün","Alperen Sengun",IF(G1346="Nikola Vučević","Nikola Vucevic",IF(G1346="Jusuf Nurkić","Jusuf Nurkic",IF(G1346="Nikola Jokić","Nikola Jokic",G1346)))))))))))))))</f>
        <v>James Bouknight</v>
      </c>
    </row>
    <row r="1347" spans="1:8" x14ac:dyDescent="0.2">
      <c r="A1347" s="48"/>
      <c r="B1347">
        <v>9</v>
      </c>
      <c r="C1347">
        <v>0</v>
      </c>
      <c r="D1347">
        <v>0</v>
      </c>
      <c r="E1347">
        <v>1</v>
      </c>
      <c r="F1347" s="51">
        <v>1</v>
      </c>
      <c r="G1347" t="str">
        <f t="shared" si="42"/>
        <v>James Bouknight</v>
      </c>
      <c r="H1347" t="str">
        <f t="shared" si="43"/>
        <v>James Bouknight</v>
      </c>
    </row>
    <row r="1348" spans="1:8" x14ac:dyDescent="0.2">
      <c r="A1348" s="48"/>
      <c r="B1348">
        <v>0</v>
      </c>
      <c r="C1348">
        <v>0</v>
      </c>
      <c r="D1348">
        <v>0</v>
      </c>
      <c r="E1348">
        <v>0</v>
      </c>
      <c r="F1348" s="51">
        <v>1</v>
      </c>
      <c r="G1348" t="str">
        <f t="shared" si="42"/>
        <v>James Bouknight</v>
      </c>
      <c r="H1348" t="str">
        <f t="shared" si="43"/>
        <v>James Bouknight</v>
      </c>
    </row>
    <row r="1349" spans="1:8" x14ac:dyDescent="0.2">
      <c r="A1349" s="48"/>
      <c r="B1349">
        <v>2</v>
      </c>
      <c r="C1349">
        <v>1</v>
      </c>
      <c r="D1349">
        <v>1</v>
      </c>
      <c r="E1349">
        <v>0</v>
      </c>
      <c r="F1349" s="51">
        <v>1</v>
      </c>
      <c r="G1349" t="str">
        <f t="shared" si="42"/>
        <v>James Bouknight</v>
      </c>
      <c r="H1349" t="str">
        <f t="shared" si="43"/>
        <v>James Bouknight</v>
      </c>
    </row>
    <row r="1350" spans="1:8" x14ac:dyDescent="0.2">
      <c r="A1350" s="48"/>
      <c r="B1350">
        <v>0</v>
      </c>
      <c r="C1350">
        <v>2</v>
      </c>
      <c r="D1350">
        <v>1</v>
      </c>
      <c r="E1350">
        <v>0</v>
      </c>
      <c r="F1350" s="51">
        <v>1</v>
      </c>
      <c r="G1350" t="str">
        <f t="shared" si="42"/>
        <v>James Bouknight</v>
      </c>
      <c r="H1350" t="str">
        <f t="shared" si="43"/>
        <v>James Bouknight</v>
      </c>
    </row>
    <row r="1351" spans="1:8" x14ac:dyDescent="0.2">
      <c r="A1351" s="48"/>
      <c r="B1351">
        <v>8</v>
      </c>
      <c r="C1351">
        <v>2</v>
      </c>
      <c r="D1351">
        <v>2</v>
      </c>
      <c r="E1351">
        <v>2</v>
      </c>
      <c r="F1351" s="51">
        <v>1</v>
      </c>
      <c r="G1351" t="str">
        <f t="shared" si="42"/>
        <v>James Bouknight</v>
      </c>
      <c r="H1351" t="str">
        <f t="shared" si="43"/>
        <v>James Bouknight</v>
      </c>
    </row>
    <row r="1352" spans="1:8" x14ac:dyDescent="0.2">
      <c r="A1352" s="48"/>
      <c r="B1352">
        <v>2</v>
      </c>
      <c r="C1352">
        <v>6</v>
      </c>
      <c r="D1352">
        <v>1</v>
      </c>
      <c r="E1352">
        <v>0</v>
      </c>
      <c r="F1352" s="51">
        <v>1</v>
      </c>
      <c r="G1352" t="str">
        <f t="shared" si="42"/>
        <v>James Bouknight</v>
      </c>
      <c r="H1352" t="str">
        <f t="shared" si="43"/>
        <v>James Bouknight</v>
      </c>
    </row>
    <row r="1353" spans="1:8" x14ac:dyDescent="0.2">
      <c r="A1353" s="48"/>
      <c r="B1353">
        <v>5</v>
      </c>
      <c r="C1353">
        <v>0</v>
      </c>
      <c r="D1353">
        <v>0</v>
      </c>
      <c r="E1353">
        <v>0</v>
      </c>
      <c r="F1353" s="51">
        <v>1</v>
      </c>
      <c r="G1353" t="str">
        <f t="shared" si="42"/>
        <v>James Bouknight</v>
      </c>
      <c r="H1353" t="str">
        <f t="shared" si="43"/>
        <v>James Bouknight</v>
      </c>
    </row>
    <row r="1354" spans="1:8" x14ac:dyDescent="0.2">
      <c r="A1354" s="48"/>
      <c r="B1354">
        <v>3</v>
      </c>
      <c r="C1354">
        <v>1</v>
      </c>
      <c r="D1354">
        <v>0</v>
      </c>
      <c r="E1354">
        <v>1</v>
      </c>
      <c r="F1354" s="51">
        <v>1</v>
      </c>
      <c r="G1354" t="str">
        <f t="shared" si="42"/>
        <v>James Bouknight</v>
      </c>
      <c r="H1354" t="str">
        <f t="shared" si="43"/>
        <v>James Bouknight</v>
      </c>
    </row>
    <row r="1355" spans="1:8" x14ac:dyDescent="0.2">
      <c r="A1355" s="48"/>
      <c r="B1355">
        <v>0</v>
      </c>
      <c r="C1355">
        <v>1</v>
      </c>
      <c r="D1355">
        <v>1</v>
      </c>
      <c r="E1355">
        <v>0</v>
      </c>
      <c r="F1355" s="51">
        <v>1</v>
      </c>
      <c r="G1355" t="str">
        <f t="shared" si="42"/>
        <v>James Bouknight</v>
      </c>
      <c r="H1355" t="str">
        <f t="shared" si="43"/>
        <v>James Bouknight</v>
      </c>
    </row>
    <row r="1356" spans="1:8" x14ac:dyDescent="0.2">
      <c r="A1356" s="48"/>
      <c r="B1356">
        <v>3</v>
      </c>
      <c r="C1356">
        <v>1</v>
      </c>
      <c r="D1356">
        <v>0</v>
      </c>
      <c r="E1356">
        <v>1</v>
      </c>
      <c r="F1356" s="51">
        <v>1</v>
      </c>
      <c r="G1356" t="str">
        <f t="shared" si="42"/>
        <v>James Bouknight</v>
      </c>
      <c r="H1356" t="str">
        <f t="shared" si="43"/>
        <v>James Bouknight</v>
      </c>
    </row>
    <row r="1357" spans="1:8" x14ac:dyDescent="0.2">
      <c r="A1357" s="48"/>
      <c r="B1357">
        <v>0</v>
      </c>
      <c r="C1357">
        <v>1</v>
      </c>
      <c r="D1357">
        <v>1</v>
      </c>
      <c r="E1357">
        <v>0</v>
      </c>
      <c r="F1357" s="51">
        <v>1</v>
      </c>
      <c r="G1357" t="str">
        <f t="shared" si="42"/>
        <v>James Bouknight</v>
      </c>
      <c r="H1357" t="str">
        <f t="shared" si="43"/>
        <v>James Bouknight</v>
      </c>
    </row>
    <row r="1358" spans="1:8" x14ac:dyDescent="0.2">
      <c r="A1358" s="48"/>
      <c r="B1358">
        <v>0</v>
      </c>
      <c r="C1358">
        <v>0</v>
      </c>
      <c r="D1358">
        <v>0</v>
      </c>
      <c r="E1358">
        <v>0</v>
      </c>
      <c r="F1358" s="51">
        <v>1</v>
      </c>
      <c r="G1358" t="str">
        <f t="shared" si="42"/>
        <v>James Bouknight</v>
      </c>
      <c r="H1358" t="str">
        <f t="shared" si="43"/>
        <v>James Bouknight</v>
      </c>
    </row>
    <row r="1359" spans="1:8" x14ac:dyDescent="0.2">
      <c r="A1359" s="48" t="s">
        <v>1197</v>
      </c>
      <c r="B1359">
        <v>0</v>
      </c>
      <c r="C1359">
        <v>2</v>
      </c>
      <c r="D1359">
        <v>0</v>
      </c>
      <c r="E1359">
        <v>0</v>
      </c>
      <c r="F1359" s="51">
        <v>1</v>
      </c>
      <c r="G1359" t="str">
        <f t="shared" si="42"/>
        <v>Tony Bradley</v>
      </c>
      <c r="H1359" t="str">
        <f t="shared" si="43"/>
        <v>Tony Bradley</v>
      </c>
    </row>
    <row r="1360" spans="1:8" x14ac:dyDescent="0.2">
      <c r="A1360" s="48"/>
      <c r="B1360">
        <v>0</v>
      </c>
      <c r="C1360">
        <v>1</v>
      </c>
      <c r="D1360">
        <v>0</v>
      </c>
      <c r="E1360">
        <v>0</v>
      </c>
      <c r="F1360" s="51">
        <v>1</v>
      </c>
      <c r="G1360" t="str">
        <f t="shared" si="42"/>
        <v>Tony Bradley</v>
      </c>
      <c r="H1360" t="str">
        <f t="shared" si="43"/>
        <v>Tony Bradley</v>
      </c>
    </row>
    <row r="1361" spans="1:8" x14ac:dyDescent="0.2">
      <c r="A1361" s="48"/>
      <c r="B1361">
        <v>0</v>
      </c>
      <c r="C1361">
        <v>1</v>
      </c>
      <c r="D1361">
        <v>0</v>
      </c>
      <c r="E1361">
        <v>0</v>
      </c>
      <c r="F1361" s="51">
        <v>1</v>
      </c>
      <c r="G1361" t="str">
        <f t="shared" si="42"/>
        <v>Tony Bradley</v>
      </c>
      <c r="H1361" t="str">
        <f t="shared" si="43"/>
        <v>Tony Bradley</v>
      </c>
    </row>
    <row r="1362" spans="1:8" x14ac:dyDescent="0.2">
      <c r="A1362" s="48"/>
      <c r="B1362">
        <v>2</v>
      </c>
      <c r="C1362">
        <v>1</v>
      </c>
      <c r="D1362">
        <v>0</v>
      </c>
      <c r="E1362">
        <v>0</v>
      </c>
      <c r="F1362" s="51">
        <v>1</v>
      </c>
      <c r="G1362" t="str">
        <f t="shared" si="42"/>
        <v>Tony Bradley</v>
      </c>
      <c r="H1362" t="str">
        <f t="shared" si="43"/>
        <v>Tony Bradley</v>
      </c>
    </row>
    <row r="1363" spans="1:8" x14ac:dyDescent="0.2">
      <c r="A1363" s="48"/>
      <c r="B1363">
        <v>3</v>
      </c>
      <c r="C1363">
        <v>1</v>
      </c>
      <c r="D1363">
        <v>0</v>
      </c>
      <c r="E1363">
        <v>1</v>
      </c>
      <c r="F1363" s="51">
        <v>1</v>
      </c>
      <c r="G1363" t="str">
        <f t="shared" si="42"/>
        <v>Tony Bradley</v>
      </c>
      <c r="H1363" t="str">
        <f t="shared" si="43"/>
        <v>Tony Bradley</v>
      </c>
    </row>
    <row r="1364" spans="1:8" x14ac:dyDescent="0.2">
      <c r="A1364" s="48"/>
      <c r="B1364">
        <v>2</v>
      </c>
      <c r="C1364">
        <v>1</v>
      </c>
      <c r="D1364">
        <v>0</v>
      </c>
      <c r="E1364">
        <v>0</v>
      </c>
      <c r="F1364" s="51">
        <v>1</v>
      </c>
      <c r="G1364" t="str">
        <f t="shared" si="42"/>
        <v>Tony Bradley</v>
      </c>
      <c r="H1364" t="str">
        <f t="shared" si="43"/>
        <v>Tony Bradley</v>
      </c>
    </row>
    <row r="1365" spans="1:8" x14ac:dyDescent="0.2">
      <c r="A1365" s="48"/>
      <c r="B1365">
        <v>3</v>
      </c>
      <c r="C1365">
        <v>0</v>
      </c>
      <c r="D1365">
        <v>1</v>
      </c>
      <c r="E1365">
        <v>1</v>
      </c>
      <c r="F1365" s="51">
        <v>1</v>
      </c>
      <c r="G1365" t="str">
        <f t="shared" si="42"/>
        <v>Tony Bradley</v>
      </c>
      <c r="H1365" t="str">
        <f t="shared" si="43"/>
        <v>Tony Bradley</v>
      </c>
    </row>
    <row r="1366" spans="1:8" x14ac:dyDescent="0.2">
      <c r="A1366" s="48"/>
      <c r="B1366">
        <v>2</v>
      </c>
      <c r="C1366">
        <v>3</v>
      </c>
      <c r="D1366">
        <v>0</v>
      </c>
      <c r="E1366">
        <v>0</v>
      </c>
      <c r="F1366" s="51">
        <v>1</v>
      </c>
      <c r="G1366" t="str">
        <f t="shared" si="42"/>
        <v>Tony Bradley</v>
      </c>
      <c r="H1366" t="str">
        <f t="shared" si="43"/>
        <v>Tony Bradley</v>
      </c>
    </row>
    <row r="1367" spans="1:8" x14ac:dyDescent="0.2">
      <c r="A1367" s="48"/>
      <c r="B1367">
        <v>0</v>
      </c>
      <c r="C1367">
        <v>0</v>
      </c>
      <c r="D1367">
        <v>0</v>
      </c>
      <c r="E1367">
        <v>0</v>
      </c>
      <c r="F1367" s="51">
        <v>1</v>
      </c>
      <c r="G1367" t="str">
        <f t="shared" si="42"/>
        <v>Tony Bradley</v>
      </c>
      <c r="H1367" t="str">
        <f t="shared" si="43"/>
        <v>Tony Bradley</v>
      </c>
    </row>
    <row r="1368" spans="1:8" x14ac:dyDescent="0.2">
      <c r="A1368" s="48" t="s">
        <v>1198</v>
      </c>
      <c r="B1368">
        <v>5</v>
      </c>
      <c r="C1368">
        <v>2</v>
      </c>
      <c r="D1368">
        <v>2</v>
      </c>
      <c r="E1368">
        <v>1</v>
      </c>
      <c r="F1368" s="51">
        <v>1</v>
      </c>
      <c r="G1368" t="str">
        <f t="shared" si="42"/>
        <v>Malaki Branham</v>
      </c>
      <c r="H1368" t="str">
        <f t="shared" si="43"/>
        <v>Malaki Branham</v>
      </c>
    </row>
    <row r="1369" spans="1:8" x14ac:dyDescent="0.2">
      <c r="A1369" s="48"/>
      <c r="B1369">
        <v>13</v>
      </c>
      <c r="C1369">
        <v>2</v>
      </c>
      <c r="D1369">
        <v>3</v>
      </c>
      <c r="E1369">
        <v>2</v>
      </c>
      <c r="F1369" s="51">
        <v>1</v>
      </c>
      <c r="G1369" t="str">
        <f t="shared" si="42"/>
        <v>Malaki Branham</v>
      </c>
      <c r="H1369" t="str">
        <f t="shared" si="43"/>
        <v>Malaki Branham</v>
      </c>
    </row>
    <row r="1370" spans="1:8" x14ac:dyDescent="0.2">
      <c r="A1370" s="48"/>
      <c r="B1370">
        <v>2</v>
      </c>
      <c r="C1370">
        <v>3</v>
      </c>
      <c r="D1370">
        <v>1</v>
      </c>
      <c r="E1370">
        <v>0</v>
      </c>
      <c r="F1370" s="51">
        <v>1</v>
      </c>
      <c r="G1370" t="str">
        <f t="shared" si="42"/>
        <v>Malaki Branham</v>
      </c>
      <c r="H1370" t="str">
        <f t="shared" si="43"/>
        <v>Malaki Branham</v>
      </c>
    </row>
    <row r="1371" spans="1:8" x14ac:dyDescent="0.2">
      <c r="A1371" s="48"/>
      <c r="B1371">
        <v>4</v>
      </c>
      <c r="C1371">
        <v>2</v>
      </c>
      <c r="D1371">
        <v>2</v>
      </c>
      <c r="E1371">
        <v>0</v>
      </c>
      <c r="F1371" s="51">
        <v>1</v>
      </c>
      <c r="G1371" t="str">
        <f t="shared" si="42"/>
        <v>Malaki Branham</v>
      </c>
      <c r="H1371" t="str">
        <f t="shared" si="43"/>
        <v>Malaki Branham</v>
      </c>
    </row>
    <row r="1372" spans="1:8" x14ac:dyDescent="0.2">
      <c r="A1372" s="48"/>
      <c r="B1372">
        <v>3</v>
      </c>
      <c r="C1372">
        <v>1</v>
      </c>
      <c r="D1372">
        <v>1</v>
      </c>
      <c r="E1372">
        <v>1</v>
      </c>
      <c r="F1372" s="51">
        <v>1</v>
      </c>
      <c r="G1372" t="str">
        <f t="shared" si="42"/>
        <v>Malaki Branham</v>
      </c>
      <c r="H1372" t="str">
        <f t="shared" si="43"/>
        <v>Malaki Branham</v>
      </c>
    </row>
    <row r="1373" spans="1:8" x14ac:dyDescent="0.2">
      <c r="A1373" s="48"/>
      <c r="B1373">
        <v>0</v>
      </c>
      <c r="C1373">
        <v>0</v>
      </c>
      <c r="D1373">
        <v>0</v>
      </c>
      <c r="E1373">
        <v>0</v>
      </c>
      <c r="F1373" s="51">
        <v>1</v>
      </c>
      <c r="G1373" t="str">
        <f t="shared" si="42"/>
        <v>Malaki Branham</v>
      </c>
      <c r="H1373" t="str">
        <f t="shared" si="43"/>
        <v>Malaki Branham</v>
      </c>
    </row>
    <row r="1374" spans="1:8" x14ac:dyDescent="0.2">
      <c r="A1374" s="48"/>
      <c r="B1374">
        <v>3</v>
      </c>
      <c r="C1374">
        <v>2</v>
      </c>
      <c r="D1374">
        <v>1</v>
      </c>
      <c r="E1374">
        <v>1</v>
      </c>
      <c r="F1374" s="51">
        <v>1</v>
      </c>
      <c r="G1374" t="str">
        <f t="shared" si="42"/>
        <v>Malaki Branham</v>
      </c>
      <c r="H1374" t="str">
        <f t="shared" si="43"/>
        <v>Malaki Branham</v>
      </c>
    </row>
    <row r="1375" spans="1:8" x14ac:dyDescent="0.2">
      <c r="A1375" s="48"/>
      <c r="B1375">
        <v>8</v>
      </c>
      <c r="C1375">
        <v>1</v>
      </c>
      <c r="D1375">
        <v>2</v>
      </c>
      <c r="E1375">
        <v>2</v>
      </c>
      <c r="F1375" s="51">
        <v>1</v>
      </c>
      <c r="G1375" t="str">
        <f t="shared" si="42"/>
        <v>Malaki Branham</v>
      </c>
      <c r="H1375" t="str">
        <f t="shared" si="43"/>
        <v>Malaki Branham</v>
      </c>
    </row>
    <row r="1376" spans="1:8" x14ac:dyDescent="0.2">
      <c r="A1376" s="48"/>
      <c r="B1376">
        <v>7</v>
      </c>
      <c r="C1376">
        <v>0</v>
      </c>
      <c r="D1376">
        <v>3</v>
      </c>
      <c r="E1376">
        <v>0</v>
      </c>
      <c r="F1376" s="51">
        <v>1</v>
      </c>
      <c r="G1376" t="str">
        <f t="shared" si="42"/>
        <v>Malaki Branham</v>
      </c>
      <c r="H1376" t="str">
        <f t="shared" si="43"/>
        <v>Malaki Branham</v>
      </c>
    </row>
    <row r="1377" spans="1:8" x14ac:dyDescent="0.2">
      <c r="A1377" s="48"/>
      <c r="B1377">
        <v>5</v>
      </c>
      <c r="C1377">
        <v>4</v>
      </c>
      <c r="D1377">
        <v>3</v>
      </c>
      <c r="E1377">
        <v>1</v>
      </c>
      <c r="F1377" s="51">
        <v>1</v>
      </c>
      <c r="G1377" t="str">
        <f t="shared" si="42"/>
        <v>Malaki Branham</v>
      </c>
      <c r="H1377" t="str">
        <f t="shared" si="43"/>
        <v>Malaki Branham</v>
      </c>
    </row>
    <row r="1378" spans="1:8" x14ac:dyDescent="0.2">
      <c r="A1378" s="48"/>
      <c r="B1378">
        <v>8</v>
      </c>
      <c r="C1378">
        <v>1</v>
      </c>
      <c r="D1378">
        <v>2</v>
      </c>
      <c r="E1378">
        <v>0</v>
      </c>
      <c r="F1378" s="51">
        <v>1</v>
      </c>
      <c r="G1378" t="str">
        <f t="shared" si="42"/>
        <v>Malaki Branham</v>
      </c>
      <c r="H1378" t="str">
        <f t="shared" si="43"/>
        <v>Malaki Branham</v>
      </c>
    </row>
    <row r="1379" spans="1:8" x14ac:dyDescent="0.2">
      <c r="A1379" s="48"/>
      <c r="B1379">
        <v>5</v>
      </c>
      <c r="C1379">
        <v>3</v>
      </c>
      <c r="D1379">
        <v>1</v>
      </c>
      <c r="E1379">
        <v>1</v>
      </c>
      <c r="F1379" s="51">
        <v>1</v>
      </c>
      <c r="G1379" t="str">
        <f t="shared" si="42"/>
        <v>Malaki Branham</v>
      </c>
      <c r="H1379" t="str">
        <f t="shared" si="43"/>
        <v>Malaki Branham</v>
      </c>
    </row>
    <row r="1380" spans="1:8" x14ac:dyDescent="0.2">
      <c r="A1380" s="48"/>
      <c r="B1380">
        <v>2</v>
      </c>
      <c r="C1380">
        <v>1</v>
      </c>
      <c r="D1380">
        <v>1</v>
      </c>
      <c r="E1380">
        <v>0</v>
      </c>
      <c r="F1380" s="51">
        <v>1</v>
      </c>
      <c r="G1380" t="str">
        <f t="shared" si="42"/>
        <v>Malaki Branham</v>
      </c>
      <c r="H1380" t="str">
        <f t="shared" si="43"/>
        <v>Malaki Branham</v>
      </c>
    </row>
    <row r="1381" spans="1:8" x14ac:dyDescent="0.2">
      <c r="A1381" s="48"/>
      <c r="B1381">
        <v>3</v>
      </c>
      <c r="C1381">
        <v>0</v>
      </c>
      <c r="D1381">
        <v>1</v>
      </c>
      <c r="E1381">
        <v>1</v>
      </c>
      <c r="F1381" s="51">
        <v>1</v>
      </c>
      <c r="G1381" t="str">
        <f t="shared" si="42"/>
        <v>Malaki Branham</v>
      </c>
      <c r="H1381" t="str">
        <f t="shared" si="43"/>
        <v>Malaki Branham</v>
      </c>
    </row>
    <row r="1382" spans="1:8" x14ac:dyDescent="0.2">
      <c r="A1382" s="48"/>
      <c r="B1382">
        <v>12</v>
      </c>
      <c r="C1382">
        <v>0</v>
      </c>
      <c r="D1382">
        <v>0</v>
      </c>
      <c r="E1382">
        <v>3</v>
      </c>
      <c r="F1382" s="51">
        <v>1</v>
      </c>
      <c r="G1382" t="str">
        <f t="shared" si="42"/>
        <v>Malaki Branham</v>
      </c>
      <c r="H1382" t="str">
        <f t="shared" si="43"/>
        <v>Malaki Branham</v>
      </c>
    </row>
    <row r="1383" spans="1:8" x14ac:dyDescent="0.2">
      <c r="A1383" s="48"/>
      <c r="B1383">
        <v>14</v>
      </c>
      <c r="C1383">
        <v>3</v>
      </c>
      <c r="D1383">
        <v>3</v>
      </c>
      <c r="E1383">
        <v>2</v>
      </c>
      <c r="F1383" s="51">
        <v>1</v>
      </c>
      <c r="G1383" t="str">
        <f t="shared" si="42"/>
        <v>Malaki Branham</v>
      </c>
      <c r="H1383" t="str">
        <f t="shared" si="43"/>
        <v>Malaki Branham</v>
      </c>
    </row>
    <row r="1384" spans="1:8" x14ac:dyDescent="0.2">
      <c r="A1384" s="48"/>
      <c r="B1384">
        <v>9</v>
      </c>
      <c r="C1384">
        <v>0</v>
      </c>
      <c r="D1384">
        <v>0</v>
      </c>
      <c r="E1384">
        <v>1</v>
      </c>
      <c r="F1384" s="51">
        <v>1</v>
      </c>
      <c r="G1384" t="str">
        <f t="shared" si="42"/>
        <v>Malaki Branham</v>
      </c>
      <c r="H1384" t="str">
        <f t="shared" si="43"/>
        <v>Malaki Branham</v>
      </c>
    </row>
    <row r="1385" spans="1:8" x14ac:dyDescent="0.2">
      <c r="A1385" s="48"/>
      <c r="B1385">
        <v>9</v>
      </c>
      <c r="C1385">
        <v>2</v>
      </c>
      <c r="D1385">
        <v>3</v>
      </c>
      <c r="E1385">
        <v>1</v>
      </c>
      <c r="F1385" s="51">
        <v>1</v>
      </c>
      <c r="G1385" t="str">
        <f t="shared" si="42"/>
        <v>Malaki Branham</v>
      </c>
      <c r="H1385" t="str">
        <f t="shared" si="43"/>
        <v>Malaki Branham</v>
      </c>
    </row>
    <row r="1386" spans="1:8" x14ac:dyDescent="0.2">
      <c r="A1386" s="48"/>
      <c r="B1386">
        <v>20</v>
      </c>
      <c r="C1386">
        <v>2</v>
      </c>
      <c r="D1386">
        <v>2</v>
      </c>
      <c r="E1386">
        <v>2</v>
      </c>
      <c r="F1386" s="51">
        <v>1</v>
      </c>
      <c r="G1386" t="str">
        <f t="shared" si="42"/>
        <v>Malaki Branham</v>
      </c>
      <c r="H1386" t="str">
        <f t="shared" si="43"/>
        <v>Malaki Branham</v>
      </c>
    </row>
    <row r="1387" spans="1:8" x14ac:dyDescent="0.2">
      <c r="A1387" s="48"/>
      <c r="B1387">
        <v>5</v>
      </c>
      <c r="C1387">
        <v>2</v>
      </c>
      <c r="D1387">
        <v>1</v>
      </c>
      <c r="E1387">
        <v>1</v>
      </c>
      <c r="F1387" s="51">
        <v>1</v>
      </c>
      <c r="G1387" t="str">
        <f t="shared" si="42"/>
        <v>Malaki Branham</v>
      </c>
      <c r="H1387" t="str">
        <f t="shared" si="43"/>
        <v>Malaki Branham</v>
      </c>
    </row>
    <row r="1388" spans="1:8" x14ac:dyDescent="0.2">
      <c r="A1388" s="48"/>
      <c r="B1388">
        <v>4</v>
      </c>
      <c r="C1388">
        <v>1</v>
      </c>
      <c r="D1388">
        <v>1</v>
      </c>
      <c r="E1388">
        <v>1</v>
      </c>
      <c r="F1388" s="51">
        <v>1</v>
      </c>
      <c r="G1388" t="str">
        <f t="shared" si="42"/>
        <v>Malaki Branham</v>
      </c>
      <c r="H1388" t="str">
        <f t="shared" si="43"/>
        <v>Malaki Branham</v>
      </c>
    </row>
    <row r="1389" spans="1:8" x14ac:dyDescent="0.2">
      <c r="A1389" s="48"/>
      <c r="B1389">
        <v>6</v>
      </c>
      <c r="C1389">
        <v>1</v>
      </c>
      <c r="D1389">
        <v>1</v>
      </c>
      <c r="E1389">
        <v>0</v>
      </c>
      <c r="F1389" s="51">
        <v>1</v>
      </c>
      <c r="G1389" t="str">
        <f t="shared" si="42"/>
        <v>Malaki Branham</v>
      </c>
      <c r="H1389" t="str">
        <f t="shared" si="43"/>
        <v>Malaki Branham</v>
      </c>
    </row>
    <row r="1390" spans="1:8" x14ac:dyDescent="0.2">
      <c r="A1390" s="48"/>
      <c r="B1390">
        <v>9</v>
      </c>
      <c r="C1390">
        <v>2</v>
      </c>
      <c r="D1390">
        <v>3</v>
      </c>
      <c r="E1390">
        <v>1</v>
      </c>
      <c r="F1390" s="51">
        <v>1</v>
      </c>
      <c r="G1390" t="str">
        <f t="shared" si="42"/>
        <v>Malaki Branham</v>
      </c>
      <c r="H1390" t="str">
        <f t="shared" si="43"/>
        <v>Malaki Branham</v>
      </c>
    </row>
    <row r="1391" spans="1:8" x14ac:dyDescent="0.2">
      <c r="A1391" s="48"/>
      <c r="B1391">
        <v>2</v>
      </c>
      <c r="C1391">
        <v>5</v>
      </c>
      <c r="D1391">
        <v>1</v>
      </c>
      <c r="E1391">
        <v>0</v>
      </c>
      <c r="F1391" s="51">
        <v>1</v>
      </c>
      <c r="G1391" t="str">
        <f t="shared" si="42"/>
        <v>Malaki Branham</v>
      </c>
      <c r="H1391" t="str">
        <f t="shared" si="43"/>
        <v>Malaki Branham</v>
      </c>
    </row>
    <row r="1392" spans="1:8" x14ac:dyDescent="0.2">
      <c r="A1392" s="48" t="s">
        <v>1199</v>
      </c>
      <c r="B1392">
        <v>0</v>
      </c>
      <c r="C1392">
        <v>0</v>
      </c>
      <c r="D1392">
        <v>0</v>
      </c>
      <c r="E1392">
        <v>0</v>
      </c>
      <c r="F1392" s="51">
        <v>1</v>
      </c>
      <c r="G1392" t="str">
        <f t="shared" si="42"/>
        <v>Christian Braun</v>
      </c>
      <c r="H1392" t="str">
        <f t="shared" si="43"/>
        <v>Christian Braun</v>
      </c>
    </row>
    <row r="1393" spans="1:8" x14ac:dyDescent="0.2">
      <c r="A1393" s="48"/>
      <c r="B1393">
        <v>4</v>
      </c>
      <c r="C1393">
        <v>5</v>
      </c>
      <c r="D1393">
        <v>3</v>
      </c>
      <c r="E1393">
        <v>0</v>
      </c>
      <c r="F1393" s="51">
        <v>1</v>
      </c>
      <c r="G1393" t="str">
        <f t="shared" si="42"/>
        <v>Christian Braun</v>
      </c>
      <c r="H1393" t="str">
        <f t="shared" si="43"/>
        <v>Christian Braun</v>
      </c>
    </row>
    <row r="1394" spans="1:8" x14ac:dyDescent="0.2">
      <c r="A1394" s="48"/>
      <c r="B1394">
        <v>9</v>
      </c>
      <c r="C1394">
        <v>1</v>
      </c>
      <c r="D1394">
        <v>2</v>
      </c>
      <c r="E1394">
        <v>3</v>
      </c>
      <c r="F1394" s="51">
        <v>1</v>
      </c>
      <c r="G1394" t="str">
        <f t="shared" si="42"/>
        <v>Christian Braun</v>
      </c>
      <c r="H1394" t="str">
        <f t="shared" si="43"/>
        <v>Christian Braun</v>
      </c>
    </row>
    <row r="1395" spans="1:8" x14ac:dyDescent="0.2">
      <c r="A1395" s="48"/>
      <c r="B1395">
        <v>0</v>
      </c>
      <c r="C1395">
        <v>3</v>
      </c>
      <c r="D1395">
        <v>0</v>
      </c>
      <c r="E1395">
        <v>0</v>
      </c>
      <c r="F1395" s="51">
        <v>1</v>
      </c>
      <c r="G1395" t="str">
        <f t="shared" si="42"/>
        <v>Christian Braun</v>
      </c>
      <c r="H1395" t="str">
        <f t="shared" si="43"/>
        <v>Christian Braun</v>
      </c>
    </row>
    <row r="1396" spans="1:8" x14ac:dyDescent="0.2">
      <c r="A1396" s="48"/>
      <c r="B1396">
        <v>9</v>
      </c>
      <c r="C1396">
        <v>5</v>
      </c>
      <c r="D1396">
        <v>0</v>
      </c>
      <c r="E1396">
        <v>0</v>
      </c>
      <c r="F1396" s="51">
        <v>1</v>
      </c>
      <c r="G1396" t="str">
        <f t="shared" si="42"/>
        <v>Christian Braun</v>
      </c>
      <c r="H1396" t="str">
        <f t="shared" si="43"/>
        <v>Christian Braun</v>
      </c>
    </row>
    <row r="1397" spans="1:8" x14ac:dyDescent="0.2">
      <c r="A1397" s="48"/>
      <c r="B1397">
        <v>10</v>
      </c>
      <c r="C1397">
        <v>6</v>
      </c>
      <c r="D1397">
        <v>1</v>
      </c>
      <c r="E1397">
        <v>1</v>
      </c>
      <c r="F1397" s="51">
        <v>1</v>
      </c>
      <c r="G1397" t="str">
        <f t="shared" si="42"/>
        <v>Christian Braun</v>
      </c>
      <c r="H1397" t="str">
        <f t="shared" si="43"/>
        <v>Christian Braun</v>
      </c>
    </row>
    <row r="1398" spans="1:8" x14ac:dyDescent="0.2">
      <c r="A1398" s="48"/>
      <c r="B1398">
        <v>0</v>
      </c>
      <c r="C1398">
        <v>0</v>
      </c>
      <c r="D1398">
        <v>2</v>
      </c>
      <c r="E1398">
        <v>0</v>
      </c>
      <c r="F1398" s="51">
        <v>1</v>
      </c>
      <c r="G1398" t="str">
        <f t="shared" si="42"/>
        <v>Christian Braun</v>
      </c>
      <c r="H1398" t="str">
        <f t="shared" si="43"/>
        <v>Christian Braun</v>
      </c>
    </row>
    <row r="1399" spans="1:8" x14ac:dyDescent="0.2">
      <c r="A1399" s="48"/>
      <c r="B1399">
        <v>3</v>
      </c>
      <c r="C1399">
        <v>0</v>
      </c>
      <c r="D1399">
        <v>1</v>
      </c>
      <c r="E1399">
        <v>1</v>
      </c>
      <c r="F1399" s="51">
        <v>1</v>
      </c>
      <c r="G1399" t="str">
        <f t="shared" si="42"/>
        <v>Christian Braun</v>
      </c>
      <c r="H1399" t="str">
        <f t="shared" si="43"/>
        <v>Christian Braun</v>
      </c>
    </row>
    <row r="1400" spans="1:8" x14ac:dyDescent="0.2">
      <c r="A1400" s="48"/>
      <c r="B1400">
        <v>2</v>
      </c>
      <c r="C1400">
        <v>2</v>
      </c>
      <c r="D1400">
        <v>1</v>
      </c>
      <c r="E1400">
        <v>0</v>
      </c>
      <c r="F1400" s="51">
        <v>1</v>
      </c>
      <c r="G1400" t="str">
        <f t="shared" si="42"/>
        <v>Christian Braun</v>
      </c>
      <c r="H1400" t="str">
        <f t="shared" si="43"/>
        <v>Christian Braun</v>
      </c>
    </row>
    <row r="1401" spans="1:8" x14ac:dyDescent="0.2">
      <c r="A1401" s="48"/>
      <c r="B1401">
        <v>0</v>
      </c>
      <c r="C1401">
        <v>0</v>
      </c>
      <c r="D1401">
        <v>1</v>
      </c>
      <c r="E1401">
        <v>0</v>
      </c>
      <c r="F1401" s="51">
        <v>1</v>
      </c>
      <c r="G1401" t="str">
        <f t="shared" si="42"/>
        <v>Christian Braun</v>
      </c>
      <c r="H1401" t="str">
        <f t="shared" si="43"/>
        <v>Christian Braun</v>
      </c>
    </row>
    <row r="1402" spans="1:8" x14ac:dyDescent="0.2">
      <c r="A1402" s="48"/>
      <c r="B1402">
        <v>2</v>
      </c>
      <c r="C1402">
        <v>2</v>
      </c>
      <c r="D1402">
        <v>2</v>
      </c>
      <c r="E1402">
        <v>0</v>
      </c>
      <c r="F1402" s="51">
        <v>1</v>
      </c>
      <c r="G1402" t="str">
        <f t="shared" si="42"/>
        <v>Christian Braun</v>
      </c>
      <c r="H1402" t="str">
        <f t="shared" si="43"/>
        <v>Christian Braun</v>
      </c>
    </row>
    <row r="1403" spans="1:8" x14ac:dyDescent="0.2">
      <c r="A1403" s="48"/>
      <c r="B1403">
        <v>9</v>
      </c>
      <c r="C1403">
        <v>2</v>
      </c>
      <c r="D1403">
        <v>1</v>
      </c>
      <c r="E1403">
        <v>1</v>
      </c>
      <c r="F1403" s="51">
        <v>1</v>
      </c>
      <c r="G1403" t="str">
        <f t="shared" si="42"/>
        <v>Christian Braun</v>
      </c>
      <c r="H1403" t="str">
        <f t="shared" si="43"/>
        <v>Christian Braun</v>
      </c>
    </row>
    <row r="1404" spans="1:8" x14ac:dyDescent="0.2">
      <c r="A1404" s="48"/>
      <c r="B1404">
        <v>2</v>
      </c>
      <c r="C1404">
        <v>1</v>
      </c>
      <c r="D1404">
        <v>1</v>
      </c>
      <c r="E1404">
        <v>0</v>
      </c>
      <c r="F1404" s="51">
        <v>1</v>
      </c>
      <c r="G1404" t="str">
        <f t="shared" si="42"/>
        <v>Christian Braun</v>
      </c>
      <c r="H1404" t="str">
        <f t="shared" si="43"/>
        <v>Christian Braun</v>
      </c>
    </row>
    <row r="1405" spans="1:8" x14ac:dyDescent="0.2">
      <c r="A1405" s="48"/>
      <c r="B1405">
        <v>3</v>
      </c>
      <c r="C1405">
        <v>4</v>
      </c>
      <c r="D1405">
        <v>0</v>
      </c>
      <c r="E1405">
        <v>0</v>
      </c>
      <c r="F1405" s="51">
        <v>1</v>
      </c>
      <c r="G1405" t="str">
        <f t="shared" si="42"/>
        <v>Christian Braun</v>
      </c>
      <c r="H1405" t="str">
        <f t="shared" si="43"/>
        <v>Christian Braun</v>
      </c>
    </row>
    <row r="1406" spans="1:8" x14ac:dyDescent="0.2">
      <c r="A1406" s="48"/>
      <c r="B1406">
        <v>5</v>
      </c>
      <c r="C1406">
        <v>4</v>
      </c>
      <c r="D1406">
        <v>0</v>
      </c>
      <c r="E1406">
        <v>1</v>
      </c>
      <c r="F1406" s="51">
        <v>1</v>
      </c>
      <c r="G1406" t="str">
        <f t="shared" si="42"/>
        <v>Christian Braun</v>
      </c>
      <c r="H1406" t="str">
        <f t="shared" si="43"/>
        <v>Christian Braun</v>
      </c>
    </row>
    <row r="1407" spans="1:8" x14ac:dyDescent="0.2">
      <c r="A1407" s="48"/>
      <c r="B1407">
        <v>0</v>
      </c>
      <c r="C1407">
        <v>1</v>
      </c>
      <c r="D1407">
        <v>0</v>
      </c>
      <c r="E1407">
        <v>0</v>
      </c>
      <c r="F1407" s="51">
        <v>1</v>
      </c>
      <c r="G1407" t="str">
        <f t="shared" si="42"/>
        <v>Christian Braun</v>
      </c>
      <c r="H1407" t="str">
        <f t="shared" si="43"/>
        <v>Christian Braun</v>
      </c>
    </row>
    <row r="1408" spans="1:8" x14ac:dyDescent="0.2">
      <c r="A1408" s="48"/>
      <c r="B1408">
        <v>2</v>
      </c>
      <c r="C1408">
        <v>6</v>
      </c>
      <c r="D1408">
        <v>0</v>
      </c>
      <c r="E1408">
        <v>0</v>
      </c>
      <c r="F1408" s="51">
        <v>1</v>
      </c>
      <c r="G1408" t="str">
        <f t="shared" si="42"/>
        <v>Christian Braun</v>
      </c>
      <c r="H1408" t="str">
        <f t="shared" si="43"/>
        <v>Christian Braun</v>
      </c>
    </row>
    <row r="1409" spans="1:8" x14ac:dyDescent="0.2">
      <c r="A1409" s="48"/>
      <c r="B1409">
        <v>0</v>
      </c>
      <c r="C1409">
        <v>0</v>
      </c>
      <c r="D1409">
        <v>0</v>
      </c>
      <c r="E1409">
        <v>0</v>
      </c>
      <c r="F1409" s="51">
        <v>1</v>
      </c>
      <c r="G1409" t="str">
        <f t="shared" si="42"/>
        <v>Christian Braun</v>
      </c>
      <c r="H1409" t="str">
        <f t="shared" si="43"/>
        <v>Christian Braun</v>
      </c>
    </row>
    <row r="1410" spans="1:8" x14ac:dyDescent="0.2">
      <c r="A1410" s="48"/>
      <c r="B1410">
        <v>0</v>
      </c>
      <c r="C1410">
        <v>0</v>
      </c>
      <c r="D1410">
        <v>0</v>
      </c>
      <c r="E1410">
        <v>0</v>
      </c>
      <c r="F1410" s="51">
        <v>1</v>
      </c>
      <c r="G1410" t="str">
        <f t="shared" ref="G1410:G1473" si="44">IF(B1410="","",IF(A1410="",G1409,SUBSTITUTE(A1410," 2022-23 Game Log","")))</f>
        <v>Christian Braun</v>
      </c>
      <c r="H1410" t="str">
        <f t="shared" ref="H1410:H1473" si="45">IF(G1410="Luka Dončić","Luka Doncic",IF(G1410="Wendell Carter Jr.","Wendell Carter",IF(G1410="Vlatko Čančar","Vlatko Cancar",IF(G1410="Troy Brown Jr.","Troy Brown",IF(G1410="Bojan Bogdanović","Bojan Bogdanovic",IF(G1410="Nic Claxton","Nicolas Claxton",IF(G1410="Kristaps Porziņģis","Kristaps Porzingis",IF(G1410="Kelly Oubre Jr.","Kelly Oubre Jr",IF(G1410="P.J. Washington","P.J Washington",IF(G1410="P.J. Tucker","P.J Tucker",IF(G1410="Jabari Smith Jr.","Jabari Smith",IF(G1410="Alperen Şengün","Alperen Sengun",IF(G1410="Nikola Vučević","Nikola Vucevic",IF(G1410="Jusuf Nurkić","Jusuf Nurkic",IF(G1410="Nikola Jokić","Nikola Jokic",G1410)))))))))))))))</f>
        <v>Christian Braun</v>
      </c>
    </row>
    <row r="1411" spans="1:8" x14ac:dyDescent="0.2">
      <c r="A1411" s="48"/>
      <c r="B1411">
        <v>0</v>
      </c>
      <c r="C1411">
        <v>1</v>
      </c>
      <c r="D1411">
        <v>0</v>
      </c>
      <c r="E1411">
        <v>0</v>
      </c>
      <c r="F1411" s="51">
        <v>1</v>
      </c>
      <c r="G1411" t="str">
        <f t="shared" si="44"/>
        <v>Christian Braun</v>
      </c>
      <c r="H1411" t="str">
        <f t="shared" si="45"/>
        <v>Christian Braun</v>
      </c>
    </row>
    <row r="1412" spans="1:8" x14ac:dyDescent="0.2">
      <c r="A1412" s="48"/>
      <c r="B1412">
        <v>0</v>
      </c>
      <c r="C1412">
        <v>0</v>
      </c>
      <c r="D1412">
        <v>0</v>
      </c>
      <c r="E1412">
        <v>0</v>
      </c>
      <c r="F1412" s="51">
        <v>1</v>
      </c>
      <c r="G1412" t="str">
        <f t="shared" si="44"/>
        <v>Christian Braun</v>
      </c>
      <c r="H1412" t="str">
        <f t="shared" si="45"/>
        <v>Christian Braun</v>
      </c>
    </row>
    <row r="1413" spans="1:8" x14ac:dyDescent="0.2">
      <c r="A1413" s="48"/>
      <c r="B1413">
        <v>5</v>
      </c>
      <c r="C1413">
        <v>1</v>
      </c>
      <c r="D1413">
        <v>0</v>
      </c>
      <c r="E1413">
        <v>1</v>
      </c>
      <c r="F1413" s="51">
        <v>1</v>
      </c>
      <c r="G1413" t="str">
        <f t="shared" si="44"/>
        <v>Christian Braun</v>
      </c>
      <c r="H1413" t="str">
        <f t="shared" si="45"/>
        <v>Christian Braun</v>
      </c>
    </row>
    <row r="1414" spans="1:8" x14ac:dyDescent="0.2">
      <c r="A1414" s="48"/>
      <c r="B1414">
        <v>6</v>
      </c>
      <c r="C1414">
        <v>5</v>
      </c>
      <c r="D1414">
        <v>0</v>
      </c>
      <c r="E1414">
        <v>0</v>
      </c>
      <c r="F1414" s="51">
        <v>1</v>
      </c>
      <c r="G1414" t="str">
        <f t="shared" si="44"/>
        <v>Christian Braun</v>
      </c>
      <c r="H1414" t="str">
        <f t="shared" si="45"/>
        <v>Christian Braun</v>
      </c>
    </row>
    <row r="1415" spans="1:8" x14ac:dyDescent="0.2">
      <c r="A1415" s="48"/>
      <c r="B1415">
        <v>5</v>
      </c>
      <c r="C1415">
        <v>2</v>
      </c>
      <c r="D1415">
        <v>0</v>
      </c>
      <c r="E1415">
        <v>0</v>
      </c>
      <c r="F1415" s="51">
        <v>1</v>
      </c>
      <c r="G1415" t="str">
        <f t="shared" si="44"/>
        <v>Christian Braun</v>
      </c>
      <c r="H1415" t="str">
        <f t="shared" si="45"/>
        <v>Christian Braun</v>
      </c>
    </row>
    <row r="1416" spans="1:8" x14ac:dyDescent="0.2">
      <c r="A1416" s="48"/>
      <c r="B1416">
        <v>8</v>
      </c>
      <c r="C1416">
        <v>1</v>
      </c>
      <c r="D1416">
        <v>0</v>
      </c>
      <c r="E1416">
        <v>0</v>
      </c>
      <c r="F1416" s="51">
        <v>1</v>
      </c>
      <c r="G1416" t="str">
        <f t="shared" si="44"/>
        <v>Christian Braun</v>
      </c>
      <c r="H1416" t="str">
        <f t="shared" si="45"/>
        <v>Christian Braun</v>
      </c>
    </row>
    <row r="1417" spans="1:8" x14ac:dyDescent="0.2">
      <c r="A1417" s="48"/>
      <c r="B1417">
        <v>0</v>
      </c>
      <c r="C1417">
        <v>1</v>
      </c>
      <c r="D1417">
        <v>0</v>
      </c>
      <c r="E1417">
        <v>0</v>
      </c>
      <c r="F1417" s="51">
        <v>1</v>
      </c>
      <c r="G1417" t="str">
        <f t="shared" si="44"/>
        <v>Christian Braun</v>
      </c>
      <c r="H1417" t="str">
        <f t="shared" si="45"/>
        <v>Christian Braun</v>
      </c>
    </row>
    <row r="1418" spans="1:8" x14ac:dyDescent="0.2">
      <c r="A1418" s="48"/>
      <c r="B1418">
        <v>2</v>
      </c>
      <c r="C1418">
        <v>5</v>
      </c>
      <c r="D1418">
        <v>0</v>
      </c>
      <c r="E1418">
        <v>0</v>
      </c>
      <c r="F1418" s="51">
        <v>1</v>
      </c>
      <c r="G1418" t="str">
        <f t="shared" si="44"/>
        <v>Christian Braun</v>
      </c>
      <c r="H1418" t="str">
        <f t="shared" si="45"/>
        <v>Christian Braun</v>
      </c>
    </row>
    <row r="1419" spans="1:8" x14ac:dyDescent="0.2">
      <c r="A1419" s="48"/>
      <c r="B1419">
        <v>13</v>
      </c>
      <c r="C1419">
        <v>3</v>
      </c>
      <c r="D1419">
        <v>1</v>
      </c>
      <c r="E1419">
        <v>2</v>
      </c>
      <c r="F1419" s="51">
        <v>1</v>
      </c>
      <c r="G1419" t="str">
        <f t="shared" si="44"/>
        <v>Christian Braun</v>
      </c>
      <c r="H1419" t="str">
        <f t="shared" si="45"/>
        <v>Christian Braun</v>
      </c>
    </row>
    <row r="1420" spans="1:8" x14ac:dyDescent="0.2">
      <c r="A1420" s="48"/>
      <c r="B1420">
        <v>3</v>
      </c>
      <c r="C1420">
        <v>1</v>
      </c>
      <c r="D1420">
        <v>0</v>
      </c>
      <c r="E1420">
        <v>1</v>
      </c>
      <c r="F1420" s="51">
        <v>1</v>
      </c>
      <c r="G1420" t="str">
        <f t="shared" si="44"/>
        <v>Christian Braun</v>
      </c>
      <c r="H1420" t="str">
        <f t="shared" si="45"/>
        <v>Christian Braun</v>
      </c>
    </row>
    <row r="1421" spans="1:8" x14ac:dyDescent="0.2">
      <c r="A1421" s="48"/>
      <c r="B1421">
        <v>4</v>
      </c>
      <c r="C1421">
        <v>3</v>
      </c>
      <c r="D1421">
        <v>2</v>
      </c>
      <c r="E1421">
        <v>0</v>
      </c>
      <c r="F1421" s="51">
        <v>1</v>
      </c>
      <c r="G1421" t="str">
        <f t="shared" si="44"/>
        <v>Christian Braun</v>
      </c>
      <c r="H1421" t="str">
        <f t="shared" si="45"/>
        <v>Christian Braun</v>
      </c>
    </row>
    <row r="1422" spans="1:8" x14ac:dyDescent="0.2">
      <c r="A1422" s="48"/>
      <c r="B1422">
        <v>9</v>
      </c>
      <c r="C1422">
        <v>0</v>
      </c>
      <c r="D1422">
        <v>0</v>
      </c>
      <c r="E1422">
        <v>1</v>
      </c>
      <c r="F1422" s="51">
        <v>1</v>
      </c>
      <c r="G1422" t="str">
        <f t="shared" si="44"/>
        <v>Christian Braun</v>
      </c>
      <c r="H1422" t="str">
        <f t="shared" si="45"/>
        <v>Christian Braun</v>
      </c>
    </row>
    <row r="1423" spans="1:8" x14ac:dyDescent="0.2">
      <c r="A1423" s="48"/>
      <c r="B1423">
        <v>0</v>
      </c>
      <c r="C1423">
        <v>1</v>
      </c>
      <c r="D1423">
        <v>0</v>
      </c>
      <c r="E1423">
        <v>0</v>
      </c>
      <c r="F1423" s="51">
        <v>1</v>
      </c>
      <c r="G1423" t="str">
        <f t="shared" si="44"/>
        <v>Christian Braun</v>
      </c>
      <c r="H1423" t="str">
        <f t="shared" si="45"/>
        <v>Christian Braun</v>
      </c>
    </row>
    <row r="1424" spans="1:8" x14ac:dyDescent="0.2">
      <c r="A1424" s="48"/>
      <c r="B1424">
        <v>2</v>
      </c>
      <c r="C1424">
        <v>2</v>
      </c>
      <c r="D1424">
        <v>0</v>
      </c>
      <c r="E1424">
        <v>0</v>
      </c>
      <c r="F1424" s="51">
        <v>1</v>
      </c>
      <c r="G1424" t="str">
        <f t="shared" si="44"/>
        <v>Christian Braun</v>
      </c>
      <c r="H1424" t="str">
        <f t="shared" si="45"/>
        <v>Christian Braun</v>
      </c>
    </row>
    <row r="1425" spans="1:8" x14ac:dyDescent="0.2">
      <c r="A1425" s="48"/>
      <c r="B1425">
        <v>2</v>
      </c>
      <c r="C1425">
        <v>0</v>
      </c>
      <c r="D1425">
        <v>0</v>
      </c>
      <c r="E1425">
        <v>0</v>
      </c>
      <c r="F1425" s="51">
        <v>1</v>
      </c>
      <c r="G1425" t="str">
        <f t="shared" si="44"/>
        <v>Christian Braun</v>
      </c>
      <c r="H1425" t="str">
        <f t="shared" si="45"/>
        <v>Christian Braun</v>
      </c>
    </row>
    <row r="1426" spans="1:8" x14ac:dyDescent="0.2">
      <c r="A1426" s="48" t="s">
        <v>1200</v>
      </c>
      <c r="B1426">
        <v>13</v>
      </c>
      <c r="C1426">
        <v>11</v>
      </c>
      <c r="D1426">
        <v>1</v>
      </c>
      <c r="E1426">
        <v>0</v>
      </c>
      <c r="F1426" s="51">
        <v>1</v>
      </c>
      <c r="G1426" t="str">
        <f t="shared" si="44"/>
        <v>Mikal Bridges</v>
      </c>
      <c r="H1426" t="str">
        <f t="shared" si="45"/>
        <v>Mikal Bridges</v>
      </c>
    </row>
    <row r="1427" spans="1:8" x14ac:dyDescent="0.2">
      <c r="A1427" s="48"/>
      <c r="B1427">
        <v>13</v>
      </c>
      <c r="C1427">
        <v>7</v>
      </c>
      <c r="D1427">
        <v>6</v>
      </c>
      <c r="E1427">
        <v>0</v>
      </c>
      <c r="F1427" s="51">
        <v>1</v>
      </c>
      <c r="G1427" t="str">
        <f t="shared" si="44"/>
        <v>Mikal Bridges</v>
      </c>
      <c r="H1427" t="str">
        <f t="shared" si="45"/>
        <v>Mikal Bridges</v>
      </c>
    </row>
    <row r="1428" spans="1:8" x14ac:dyDescent="0.2">
      <c r="A1428" s="48"/>
      <c r="B1428">
        <v>7</v>
      </c>
      <c r="C1428">
        <v>4</v>
      </c>
      <c r="D1428">
        <v>4</v>
      </c>
      <c r="E1428">
        <v>1</v>
      </c>
      <c r="F1428" s="51">
        <v>1</v>
      </c>
      <c r="G1428" t="str">
        <f t="shared" si="44"/>
        <v>Mikal Bridges</v>
      </c>
      <c r="H1428" t="str">
        <f t="shared" si="45"/>
        <v>Mikal Bridges</v>
      </c>
    </row>
    <row r="1429" spans="1:8" x14ac:dyDescent="0.2">
      <c r="A1429" s="48"/>
      <c r="B1429">
        <v>17</v>
      </c>
      <c r="C1429">
        <v>6</v>
      </c>
      <c r="D1429">
        <v>2</v>
      </c>
      <c r="E1429">
        <v>0</v>
      </c>
      <c r="F1429" s="51">
        <v>1</v>
      </c>
      <c r="G1429" t="str">
        <f t="shared" si="44"/>
        <v>Mikal Bridges</v>
      </c>
      <c r="H1429" t="str">
        <f t="shared" si="45"/>
        <v>Mikal Bridges</v>
      </c>
    </row>
    <row r="1430" spans="1:8" x14ac:dyDescent="0.2">
      <c r="A1430" s="48"/>
      <c r="B1430">
        <v>27</v>
      </c>
      <c r="C1430">
        <v>2</v>
      </c>
      <c r="D1430">
        <v>4</v>
      </c>
      <c r="E1430">
        <v>3</v>
      </c>
      <c r="F1430" s="51">
        <v>1</v>
      </c>
      <c r="G1430" t="str">
        <f t="shared" si="44"/>
        <v>Mikal Bridges</v>
      </c>
      <c r="H1430" t="str">
        <f t="shared" si="45"/>
        <v>Mikal Bridges</v>
      </c>
    </row>
    <row r="1431" spans="1:8" x14ac:dyDescent="0.2">
      <c r="A1431" s="48"/>
      <c r="B1431">
        <v>15</v>
      </c>
      <c r="C1431">
        <v>5</v>
      </c>
      <c r="D1431">
        <v>1</v>
      </c>
      <c r="E1431">
        <v>2</v>
      </c>
      <c r="F1431" s="51">
        <v>1</v>
      </c>
      <c r="G1431" t="str">
        <f t="shared" si="44"/>
        <v>Mikal Bridges</v>
      </c>
      <c r="H1431" t="str">
        <f t="shared" si="45"/>
        <v>Mikal Bridges</v>
      </c>
    </row>
    <row r="1432" spans="1:8" x14ac:dyDescent="0.2">
      <c r="A1432" s="48"/>
      <c r="B1432">
        <v>19</v>
      </c>
      <c r="C1432">
        <v>3</v>
      </c>
      <c r="D1432">
        <v>4</v>
      </c>
      <c r="E1432">
        <v>1</v>
      </c>
      <c r="F1432" s="51">
        <v>1</v>
      </c>
      <c r="G1432" t="str">
        <f t="shared" si="44"/>
        <v>Mikal Bridges</v>
      </c>
      <c r="H1432" t="str">
        <f t="shared" si="45"/>
        <v>Mikal Bridges</v>
      </c>
    </row>
    <row r="1433" spans="1:8" x14ac:dyDescent="0.2">
      <c r="A1433" s="48"/>
      <c r="B1433">
        <v>12</v>
      </c>
      <c r="C1433">
        <v>5</v>
      </c>
      <c r="D1433">
        <v>2</v>
      </c>
      <c r="E1433">
        <v>2</v>
      </c>
      <c r="F1433" s="51">
        <v>1</v>
      </c>
      <c r="G1433" t="str">
        <f t="shared" si="44"/>
        <v>Mikal Bridges</v>
      </c>
      <c r="H1433" t="str">
        <f t="shared" si="45"/>
        <v>Mikal Bridges</v>
      </c>
    </row>
    <row r="1434" spans="1:8" x14ac:dyDescent="0.2">
      <c r="A1434" s="48"/>
      <c r="B1434">
        <v>11</v>
      </c>
      <c r="C1434">
        <v>1</v>
      </c>
      <c r="D1434">
        <v>2</v>
      </c>
      <c r="E1434">
        <v>1</v>
      </c>
      <c r="F1434" s="51">
        <v>1</v>
      </c>
      <c r="G1434" t="str">
        <f t="shared" si="44"/>
        <v>Mikal Bridges</v>
      </c>
      <c r="H1434" t="str">
        <f t="shared" si="45"/>
        <v>Mikal Bridges</v>
      </c>
    </row>
    <row r="1435" spans="1:8" x14ac:dyDescent="0.2">
      <c r="A1435" s="48"/>
      <c r="B1435">
        <v>15</v>
      </c>
      <c r="C1435">
        <v>5</v>
      </c>
      <c r="D1435">
        <v>1</v>
      </c>
      <c r="E1435">
        <v>1</v>
      </c>
      <c r="F1435" s="51">
        <v>1</v>
      </c>
      <c r="G1435" t="str">
        <f t="shared" si="44"/>
        <v>Mikal Bridges</v>
      </c>
      <c r="H1435" t="str">
        <f t="shared" si="45"/>
        <v>Mikal Bridges</v>
      </c>
    </row>
    <row r="1436" spans="1:8" x14ac:dyDescent="0.2">
      <c r="A1436" s="48"/>
      <c r="B1436">
        <v>31</v>
      </c>
      <c r="C1436">
        <v>9</v>
      </c>
      <c r="D1436">
        <v>5</v>
      </c>
      <c r="E1436">
        <v>2</v>
      </c>
      <c r="F1436" s="51">
        <v>1</v>
      </c>
      <c r="G1436" t="str">
        <f t="shared" si="44"/>
        <v>Mikal Bridges</v>
      </c>
      <c r="H1436" t="str">
        <f t="shared" si="45"/>
        <v>Mikal Bridges</v>
      </c>
    </row>
    <row r="1437" spans="1:8" x14ac:dyDescent="0.2">
      <c r="A1437" s="48"/>
      <c r="B1437">
        <v>8</v>
      </c>
      <c r="C1437">
        <v>4</v>
      </c>
      <c r="D1437">
        <v>6</v>
      </c>
      <c r="E1437">
        <v>2</v>
      </c>
      <c r="F1437" s="51">
        <v>1</v>
      </c>
      <c r="G1437" t="str">
        <f t="shared" si="44"/>
        <v>Mikal Bridges</v>
      </c>
      <c r="H1437" t="str">
        <f t="shared" si="45"/>
        <v>Mikal Bridges</v>
      </c>
    </row>
    <row r="1438" spans="1:8" x14ac:dyDescent="0.2">
      <c r="A1438" s="48"/>
      <c r="B1438">
        <v>15</v>
      </c>
      <c r="C1438">
        <v>5</v>
      </c>
      <c r="D1438">
        <v>2</v>
      </c>
      <c r="E1438">
        <v>1</v>
      </c>
      <c r="F1438" s="51">
        <v>1</v>
      </c>
      <c r="G1438" t="str">
        <f t="shared" si="44"/>
        <v>Mikal Bridges</v>
      </c>
      <c r="H1438" t="str">
        <f t="shared" si="45"/>
        <v>Mikal Bridges</v>
      </c>
    </row>
    <row r="1439" spans="1:8" x14ac:dyDescent="0.2">
      <c r="A1439" s="48"/>
      <c r="B1439">
        <v>23</v>
      </c>
      <c r="C1439">
        <v>9</v>
      </c>
      <c r="D1439">
        <v>9</v>
      </c>
      <c r="E1439">
        <v>5</v>
      </c>
      <c r="F1439" s="51">
        <v>1</v>
      </c>
      <c r="G1439" t="str">
        <f t="shared" si="44"/>
        <v>Mikal Bridges</v>
      </c>
      <c r="H1439" t="str">
        <f t="shared" si="45"/>
        <v>Mikal Bridges</v>
      </c>
    </row>
    <row r="1440" spans="1:8" x14ac:dyDescent="0.2">
      <c r="A1440" s="48"/>
      <c r="B1440">
        <v>13</v>
      </c>
      <c r="C1440">
        <v>6</v>
      </c>
      <c r="D1440">
        <v>2</v>
      </c>
      <c r="E1440">
        <v>0</v>
      </c>
      <c r="F1440" s="51">
        <v>1</v>
      </c>
      <c r="G1440" t="str">
        <f t="shared" si="44"/>
        <v>Mikal Bridges</v>
      </c>
      <c r="H1440" t="str">
        <f t="shared" si="45"/>
        <v>Mikal Bridges</v>
      </c>
    </row>
    <row r="1441" spans="1:8" x14ac:dyDescent="0.2">
      <c r="A1441" s="48"/>
      <c r="B1441">
        <v>13</v>
      </c>
      <c r="C1441">
        <v>6</v>
      </c>
      <c r="D1441">
        <v>5</v>
      </c>
      <c r="E1441">
        <v>1</v>
      </c>
      <c r="F1441" s="51">
        <v>1</v>
      </c>
      <c r="G1441" t="str">
        <f t="shared" si="44"/>
        <v>Mikal Bridges</v>
      </c>
      <c r="H1441" t="str">
        <f t="shared" si="45"/>
        <v>Mikal Bridges</v>
      </c>
    </row>
    <row r="1442" spans="1:8" x14ac:dyDescent="0.2">
      <c r="A1442" s="48"/>
      <c r="B1442">
        <v>25</v>
      </c>
      <c r="C1442">
        <v>6</v>
      </c>
      <c r="D1442">
        <v>3</v>
      </c>
      <c r="E1442">
        <v>5</v>
      </c>
      <c r="F1442" s="51">
        <v>1</v>
      </c>
      <c r="G1442" t="str">
        <f t="shared" si="44"/>
        <v>Mikal Bridges</v>
      </c>
      <c r="H1442" t="str">
        <f t="shared" si="45"/>
        <v>Mikal Bridges</v>
      </c>
    </row>
    <row r="1443" spans="1:8" x14ac:dyDescent="0.2">
      <c r="A1443" s="48"/>
      <c r="B1443">
        <v>15</v>
      </c>
      <c r="C1443">
        <v>2</v>
      </c>
      <c r="D1443">
        <v>2</v>
      </c>
      <c r="E1443">
        <v>3</v>
      </c>
      <c r="F1443" s="51">
        <v>1</v>
      </c>
      <c r="G1443" t="str">
        <f t="shared" si="44"/>
        <v>Mikal Bridges</v>
      </c>
      <c r="H1443" t="str">
        <f t="shared" si="45"/>
        <v>Mikal Bridges</v>
      </c>
    </row>
    <row r="1444" spans="1:8" x14ac:dyDescent="0.2">
      <c r="A1444" s="48"/>
      <c r="B1444">
        <v>16</v>
      </c>
      <c r="C1444">
        <v>3</v>
      </c>
      <c r="D1444">
        <v>2</v>
      </c>
      <c r="E1444">
        <v>0</v>
      </c>
      <c r="F1444" s="51">
        <v>1</v>
      </c>
      <c r="G1444" t="str">
        <f t="shared" si="44"/>
        <v>Mikal Bridges</v>
      </c>
      <c r="H1444" t="str">
        <f t="shared" si="45"/>
        <v>Mikal Bridges</v>
      </c>
    </row>
    <row r="1445" spans="1:8" x14ac:dyDescent="0.2">
      <c r="A1445" s="48"/>
      <c r="B1445">
        <v>13</v>
      </c>
      <c r="C1445">
        <v>8</v>
      </c>
      <c r="D1445">
        <v>7</v>
      </c>
      <c r="E1445">
        <v>1</v>
      </c>
      <c r="F1445" s="51">
        <v>1</v>
      </c>
      <c r="G1445" t="str">
        <f t="shared" si="44"/>
        <v>Mikal Bridges</v>
      </c>
      <c r="H1445" t="str">
        <f t="shared" si="45"/>
        <v>Mikal Bridges</v>
      </c>
    </row>
    <row r="1446" spans="1:8" x14ac:dyDescent="0.2">
      <c r="A1446" s="48"/>
      <c r="B1446">
        <v>8</v>
      </c>
      <c r="C1446">
        <v>4</v>
      </c>
      <c r="D1446">
        <v>3</v>
      </c>
      <c r="E1446">
        <v>0</v>
      </c>
      <c r="F1446" s="51">
        <v>1</v>
      </c>
      <c r="G1446" t="str">
        <f t="shared" si="44"/>
        <v>Mikal Bridges</v>
      </c>
      <c r="H1446" t="str">
        <f t="shared" si="45"/>
        <v>Mikal Bridges</v>
      </c>
    </row>
    <row r="1447" spans="1:8" x14ac:dyDescent="0.2">
      <c r="A1447" s="48"/>
      <c r="B1447">
        <v>22</v>
      </c>
      <c r="C1447">
        <v>8</v>
      </c>
      <c r="D1447">
        <v>2</v>
      </c>
      <c r="E1447">
        <v>3</v>
      </c>
      <c r="F1447" s="51">
        <v>1</v>
      </c>
      <c r="G1447" t="str">
        <f t="shared" si="44"/>
        <v>Mikal Bridges</v>
      </c>
      <c r="H1447" t="str">
        <f t="shared" si="45"/>
        <v>Mikal Bridges</v>
      </c>
    </row>
    <row r="1448" spans="1:8" x14ac:dyDescent="0.2">
      <c r="A1448" s="48"/>
      <c r="B1448">
        <v>20</v>
      </c>
      <c r="C1448">
        <v>4</v>
      </c>
      <c r="D1448">
        <v>3</v>
      </c>
      <c r="E1448">
        <v>6</v>
      </c>
      <c r="F1448" s="51">
        <v>1</v>
      </c>
      <c r="G1448" t="str">
        <f t="shared" si="44"/>
        <v>Mikal Bridges</v>
      </c>
      <c r="H1448" t="str">
        <f t="shared" si="45"/>
        <v>Mikal Bridges</v>
      </c>
    </row>
    <row r="1449" spans="1:8" x14ac:dyDescent="0.2">
      <c r="A1449" s="48"/>
      <c r="B1449">
        <v>13</v>
      </c>
      <c r="C1449">
        <v>2</v>
      </c>
      <c r="D1449">
        <v>2</v>
      </c>
      <c r="E1449">
        <v>2</v>
      </c>
      <c r="F1449" s="51">
        <v>1</v>
      </c>
      <c r="G1449" t="str">
        <f t="shared" si="44"/>
        <v>Mikal Bridges</v>
      </c>
      <c r="H1449" t="str">
        <f t="shared" si="45"/>
        <v>Mikal Bridges</v>
      </c>
    </row>
    <row r="1450" spans="1:8" x14ac:dyDescent="0.2">
      <c r="A1450" s="48"/>
      <c r="B1450">
        <v>4</v>
      </c>
      <c r="C1450">
        <v>3</v>
      </c>
      <c r="D1450">
        <v>0</v>
      </c>
      <c r="E1450">
        <v>0</v>
      </c>
      <c r="F1450" s="51">
        <v>1</v>
      </c>
      <c r="G1450" t="str">
        <f t="shared" si="44"/>
        <v>Mikal Bridges</v>
      </c>
      <c r="H1450" t="str">
        <f t="shared" si="45"/>
        <v>Mikal Bridges</v>
      </c>
    </row>
    <row r="1451" spans="1:8" x14ac:dyDescent="0.2">
      <c r="A1451" s="48"/>
      <c r="B1451">
        <v>11</v>
      </c>
      <c r="C1451">
        <v>5</v>
      </c>
      <c r="D1451">
        <v>3</v>
      </c>
      <c r="E1451">
        <v>3</v>
      </c>
      <c r="F1451" s="51">
        <v>1</v>
      </c>
      <c r="G1451" t="str">
        <f t="shared" si="44"/>
        <v>Mikal Bridges</v>
      </c>
      <c r="H1451" t="str">
        <f t="shared" si="45"/>
        <v>Mikal Bridges</v>
      </c>
    </row>
    <row r="1452" spans="1:8" x14ac:dyDescent="0.2">
      <c r="A1452" s="48"/>
      <c r="B1452">
        <v>27</v>
      </c>
      <c r="C1452">
        <v>5</v>
      </c>
      <c r="D1452">
        <v>3</v>
      </c>
      <c r="E1452">
        <v>5</v>
      </c>
      <c r="F1452" s="51">
        <v>1</v>
      </c>
      <c r="G1452" t="str">
        <f t="shared" si="44"/>
        <v>Mikal Bridges</v>
      </c>
      <c r="H1452" t="str">
        <f t="shared" si="45"/>
        <v>Mikal Bridges</v>
      </c>
    </row>
    <row r="1453" spans="1:8" x14ac:dyDescent="0.2">
      <c r="A1453" s="48"/>
      <c r="B1453">
        <v>18</v>
      </c>
      <c r="C1453">
        <v>3</v>
      </c>
      <c r="D1453">
        <v>3</v>
      </c>
      <c r="E1453">
        <v>2</v>
      </c>
      <c r="F1453" s="51">
        <v>1</v>
      </c>
      <c r="G1453" t="str">
        <f t="shared" si="44"/>
        <v>Mikal Bridges</v>
      </c>
      <c r="H1453" t="str">
        <f t="shared" si="45"/>
        <v>Mikal Bridges</v>
      </c>
    </row>
    <row r="1454" spans="1:8" x14ac:dyDescent="0.2">
      <c r="A1454" s="48"/>
      <c r="B1454">
        <v>27</v>
      </c>
      <c r="C1454">
        <v>6</v>
      </c>
      <c r="D1454">
        <v>0</v>
      </c>
      <c r="E1454">
        <v>2</v>
      </c>
      <c r="F1454" s="51">
        <v>1</v>
      </c>
      <c r="G1454" t="str">
        <f t="shared" si="44"/>
        <v>Mikal Bridges</v>
      </c>
      <c r="H1454" t="str">
        <f t="shared" si="45"/>
        <v>Mikal Bridges</v>
      </c>
    </row>
    <row r="1455" spans="1:8" x14ac:dyDescent="0.2">
      <c r="A1455" s="48"/>
      <c r="B1455">
        <v>15</v>
      </c>
      <c r="C1455">
        <v>3</v>
      </c>
      <c r="D1455">
        <v>2</v>
      </c>
      <c r="E1455">
        <v>3</v>
      </c>
      <c r="F1455" s="51">
        <v>1</v>
      </c>
      <c r="G1455" t="str">
        <f t="shared" si="44"/>
        <v>Mikal Bridges</v>
      </c>
      <c r="H1455" t="str">
        <f t="shared" si="45"/>
        <v>Mikal Bridges</v>
      </c>
    </row>
    <row r="1456" spans="1:8" x14ac:dyDescent="0.2">
      <c r="A1456" s="48"/>
      <c r="B1456">
        <v>20</v>
      </c>
      <c r="C1456">
        <v>1</v>
      </c>
      <c r="D1456">
        <v>2</v>
      </c>
      <c r="E1456">
        <v>2</v>
      </c>
      <c r="F1456" s="51">
        <v>1</v>
      </c>
      <c r="G1456" t="str">
        <f t="shared" si="44"/>
        <v>Mikal Bridges</v>
      </c>
      <c r="H1456" t="str">
        <f t="shared" si="45"/>
        <v>Mikal Bridges</v>
      </c>
    </row>
    <row r="1457" spans="1:8" x14ac:dyDescent="0.2">
      <c r="A1457" s="48"/>
      <c r="B1457">
        <v>10</v>
      </c>
      <c r="C1457">
        <v>3</v>
      </c>
      <c r="D1457">
        <v>3</v>
      </c>
      <c r="E1457">
        <v>1</v>
      </c>
      <c r="F1457" s="51">
        <v>1</v>
      </c>
      <c r="G1457" t="str">
        <f t="shared" si="44"/>
        <v>Mikal Bridges</v>
      </c>
      <c r="H1457" t="str">
        <f t="shared" si="45"/>
        <v>Mikal Bridges</v>
      </c>
    </row>
    <row r="1458" spans="1:8" x14ac:dyDescent="0.2">
      <c r="A1458" s="48"/>
      <c r="B1458">
        <v>5</v>
      </c>
      <c r="C1458">
        <v>2</v>
      </c>
      <c r="D1458">
        <v>3</v>
      </c>
      <c r="E1458">
        <v>0</v>
      </c>
      <c r="F1458" s="51">
        <v>1</v>
      </c>
      <c r="G1458" t="str">
        <f t="shared" si="44"/>
        <v>Mikal Bridges</v>
      </c>
      <c r="H1458" t="str">
        <f t="shared" si="45"/>
        <v>Mikal Bridges</v>
      </c>
    </row>
    <row r="1459" spans="1:8" x14ac:dyDescent="0.2">
      <c r="A1459" s="48"/>
      <c r="B1459">
        <v>13</v>
      </c>
      <c r="C1459">
        <v>2</v>
      </c>
      <c r="D1459">
        <v>3</v>
      </c>
      <c r="E1459">
        <v>2</v>
      </c>
      <c r="F1459" s="51">
        <v>1</v>
      </c>
      <c r="G1459" t="str">
        <f t="shared" si="44"/>
        <v>Mikal Bridges</v>
      </c>
      <c r="H1459" t="str">
        <f t="shared" si="45"/>
        <v>Mikal Bridges</v>
      </c>
    </row>
    <row r="1460" spans="1:8" x14ac:dyDescent="0.2">
      <c r="A1460" s="48"/>
      <c r="B1460">
        <v>10</v>
      </c>
      <c r="C1460">
        <v>2</v>
      </c>
      <c r="D1460">
        <v>3</v>
      </c>
      <c r="E1460">
        <v>1</v>
      </c>
      <c r="F1460" s="51">
        <v>1</v>
      </c>
      <c r="G1460" t="str">
        <f t="shared" si="44"/>
        <v>Mikal Bridges</v>
      </c>
      <c r="H1460" t="str">
        <f t="shared" si="45"/>
        <v>Mikal Bridges</v>
      </c>
    </row>
    <row r="1461" spans="1:8" x14ac:dyDescent="0.2">
      <c r="A1461" s="48"/>
      <c r="B1461">
        <v>17</v>
      </c>
      <c r="C1461">
        <v>4</v>
      </c>
      <c r="D1461">
        <v>5</v>
      </c>
      <c r="E1461">
        <v>3</v>
      </c>
      <c r="F1461" s="51">
        <v>1</v>
      </c>
      <c r="G1461" t="str">
        <f t="shared" si="44"/>
        <v>Mikal Bridges</v>
      </c>
      <c r="H1461" t="str">
        <f t="shared" si="45"/>
        <v>Mikal Bridges</v>
      </c>
    </row>
    <row r="1462" spans="1:8" x14ac:dyDescent="0.2">
      <c r="A1462" s="48"/>
      <c r="B1462">
        <v>21</v>
      </c>
      <c r="C1462">
        <v>2</v>
      </c>
      <c r="D1462">
        <v>2</v>
      </c>
      <c r="E1462">
        <v>2</v>
      </c>
      <c r="F1462" s="51">
        <v>1</v>
      </c>
      <c r="G1462" t="str">
        <f t="shared" si="44"/>
        <v>Mikal Bridges</v>
      </c>
      <c r="H1462" t="str">
        <f t="shared" si="45"/>
        <v>Mikal Bridges</v>
      </c>
    </row>
    <row r="1463" spans="1:8" x14ac:dyDescent="0.2">
      <c r="A1463" s="48"/>
      <c r="B1463">
        <v>10</v>
      </c>
      <c r="C1463">
        <v>4</v>
      </c>
      <c r="D1463">
        <v>4</v>
      </c>
      <c r="E1463">
        <v>2</v>
      </c>
      <c r="F1463" s="51">
        <v>1</v>
      </c>
      <c r="G1463" t="str">
        <f t="shared" si="44"/>
        <v>Mikal Bridges</v>
      </c>
      <c r="H1463" t="str">
        <f t="shared" si="45"/>
        <v>Mikal Bridges</v>
      </c>
    </row>
    <row r="1464" spans="1:8" x14ac:dyDescent="0.2">
      <c r="A1464" s="48"/>
      <c r="B1464">
        <v>10</v>
      </c>
      <c r="C1464">
        <v>7</v>
      </c>
      <c r="D1464">
        <v>4</v>
      </c>
      <c r="E1464">
        <v>1</v>
      </c>
      <c r="F1464" s="51">
        <v>1</v>
      </c>
      <c r="G1464" t="str">
        <f t="shared" si="44"/>
        <v>Mikal Bridges</v>
      </c>
      <c r="H1464" t="str">
        <f t="shared" si="45"/>
        <v>Mikal Bridges</v>
      </c>
    </row>
    <row r="1465" spans="1:8" x14ac:dyDescent="0.2">
      <c r="A1465" s="48" t="s">
        <v>1200</v>
      </c>
      <c r="B1465">
        <v>13</v>
      </c>
      <c r="C1465">
        <v>11</v>
      </c>
      <c r="D1465">
        <v>1</v>
      </c>
      <c r="E1465">
        <v>0</v>
      </c>
      <c r="F1465" s="51">
        <v>1</v>
      </c>
      <c r="G1465" t="str">
        <f t="shared" si="44"/>
        <v>Mikal Bridges</v>
      </c>
      <c r="H1465" t="str">
        <f t="shared" si="45"/>
        <v>Mikal Bridges</v>
      </c>
    </row>
    <row r="1466" spans="1:8" x14ac:dyDescent="0.2">
      <c r="A1466" s="48"/>
      <c r="B1466">
        <v>13</v>
      </c>
      <c r="C1466">
        <v>7</v>
      </c>
      <c r="D1466">
        <v>6</v>
      </c>
      <c r="E1466">
        <v>0</v>
      </c>
      <c r="F1466" s="51">
        <v>1</v>
      </c>
      <c r="G1466" t="str">
        <f t="shared" si="44"/>
        <v>Mikal Bridges</v>
      </c>
      <c r="H1466" t="str">
        <f t="shared" si="45"/>
        <v>Mikal Bridges</v>
      </c>
    </row>
    <row r="1467" spans="1:8" x14ac:dyDescent="0.2">
      <c r="A1467" s="48"/>
      <c r="B1467">
        <v>7</v>
      </c>
      <c r="C1467">
        <v>4</v>
      </c>
      <c r="D1467">
        <v>4</v>
      </c>
      <c r="E1467">
        <v>1</v>
      </c>
      <c r="F1467" s="51">
        <v>1</v>
      </c>
      <c r="G1467" t="str">
        <f t="shared" si="44"/>
        <v>Mikal Bridges</v>
      </c>
      <c r="H1467" t="str">
        <f t="shared" si="45"/>
        <v>Mikal Bridges</v>
      </c>
    </row>
    <row r="1468" spans="1:8" x14ac:dyDescent="0.2">
      <c r="A1468" s="48"/>
      <c r="B1468">
        <v>17</v>
      </c>
      <c r="C1468">
        <v>6</v>
      </c>
      <c r="D1468">
        <v>2</v>
      </c>
      <c r="E1468">
        <v>0</v>
      </c>
      <c r="F1468" s="51">
        <v>1</v>
      </c>
      <c r="G1468" t="str">
        <f t="shared" si="44"/>
        <v>Mikal Bridges</v>
      </c>
      <c r="H1468" t="str">
        <f t="shared" si="45"/>
        <v>Mikal Bridges</v>
      </c>
    </row>
    <row r="1469" spans="1:8" x14ac:dyDescent="0.2">
      <c r="A1469" s="48"/>
      <c r="B1469">
        <v>27</v>
      </c>
      <c r="C1469">
        <v>2</v>
      </c>
      <c r="D1469">
        <v>4</v>
      </c>
      <c r="E1469">
        <v>3</v>
      </c>
      <c r="F1469" s="51">
        <v>1</v>
      </c>
      <c r="G1469" t="str">
        <f t="shared" si="44"/>
        <v>Mikal Bridges</v>
      </c>
      <c r="H1469" t="str">
        <f t="shared" si="45"/>
        <v>Mikal Bridges</v>
      </c>
    </row>
    <row r="1470" spans="1:8" x14ac:dyDescent="0.2">
      <c r="A1470" s="48"/>
      <c r="B1470">
        <v>15</v>
      </c>
      <c r="C1470">
        <v>5</v>
      </c>
      <c r="D1470">
        <v>1</v>
      </c>
      <c r="E1470">
        <v>2</v>
      </c>
      <c r="F1470" s="51">
        <v>1</v>
      </c>
      <c r="G1470" t="str">
        <f t="shared" si="44"/>
        <v>Mikal Bridges</v>
      </c>
      <c r="H1470" t="str">
        <f t="shared" si="45"/>
        <v>Mikal Bridges</v>
      </c>
    </row>
    <row r="1471" spans="1:8" x14ac:dyDescent="0.2">
      <c r="A1471" s="48"/>
      <c r="B1471">
        <v>19</v>
      </c>
      <c r="C1471">
        <v>3</v>
      </c>
      <c r="D1471">
        <v>4</v>
      </c>
      <c r="E1471">
        <v>1</v>
      </c>
      <c r="F1471" s="51">
        <v>1</v>
      </c>
      <c r="G1471" t="str">
        <f t="shared" si="44"/>
        <v>Mikal Bridges</v>
      </c>
      <c r="H1471" t="str">
        <f t="shared" si="45"/>
        <v>Mikal Bridges</v>
      </c>
    </row>
    <row r="1472" spans="1:8" x14ac:dyDescent="0.2">
      <c r="A1472" s="48"/>
      <c r="B1472">
        <v>12</v>
      </c>
      <c r="C1472">
        <v>5</v>
      </c>
      <c r="D1472">
        <v>2</v>
      </c>
      <c r="E1472">
        <v>2</v>
      </c>
      <c r="F1472" s="51">
        <v>1</v>
      </c>
      <c r="G1472" t="str">
        <f t="shared" si="44"/>
        <v>Mikal Bridges</v>
      </c>
      <c r="H1472" t="str">
        <f t="shared" si="45"/>
        <v>Mikal Bridges</v>
      </c>
    </row>
    <row r="1473" spans="1:8" x14ac:dyDescent="0.2">
      <c r="A1473" s="48"/>
      <c r="B1473">
        <v>11</v>
      </c>
      <c r="C1473">
        <v>1</v>
      </c>
      <c r="D1473">
        <v>2</v>
      </c>
      <c r="E1473">
        <v>1</v>
      </c>
      <c r="F1473" s="51">
        <v>1</v>
      </c>
      <c r="G1473" t="str">
        <f t="shared" si="44"/>
        <v>Mikal Bridges</v>
      </c>
      <c r="H1473" t="str">
        <f t="shared" si="45"/>
        <v>Mikal Bridges</v>
      </c>
    </row>
    <row r="1474" spans="1:8" x14ac:dyDescent="0.2">
      <c r="A1474" s="48"/>
      <c r="B1474">
        <v>15</v>
      </c>
      <c r="C1474">
        <v>5</v>
      </c>
      <c r="D1474">
        <v>1</v>
      </c>
      <c r="E1474">
        <v>1</v>
      </c>
      <c r="F1474" s="51">
        <v>1</v>
      </c>
      <c r="G1474" t="str">
        <f t="shared" ref="G1474:G1537" si="46">IF(B1474="","",IF(A1474="",G1473,SUBSTITUTE(A1474," 2022-23 Game Log","")))</f>
        <v>Mikal Bridges</v>
      </c>
      <c r="H1474" t="str">
        <f t="shared" ref="H1474:H1537" si="47">IF(G1474="Luka Dončić","Luka Doncic",IF(G1474="Wendell Carter Jr.","Wendell Carter",IF(G1474="Vlatko Čančar","Vlatko Cancar",IF(G1474="Troy Brown Jr.","Troy Brown",IF(G1474="Bojan Bogdanović","Bojan Bogdanovic",IF(G1474="Nic Claxton","Nicolas Claxton",IF(G1474="Kristaps Porziņģis","Kristaps Porzingis",IF(G1474="Kelly Oubre Jr.","Kelly Oubre Jr",IF(G1474="P.J. Washington","P.J Washington",IF(G1474="P.J. Tucker","P.J Tucker",IF(G1474="Jabari Smith Jr.","Jabari Smith",IF(G1474="Alperen Şengün","Alperen Sengun",IF(G1474="Nikola Vučević","Nikola Vucevic",IF(G1474="Jusuf Nurkić","Jusuf Nurkic",IF(G1474="Nikola Jokić","Nikola Jokic",G1474)))))))))))))))</f>
        <v>Mikal Bridges</v>
      </c>
    </row>
    <row r="1475" spans="1:8" x14ac:dyDescent="0.2">
      <c r="A1475" s="48"/>
      <c r="B1475">
        <v>31</v>
      </c>
      <c r="C1475">
        <v>9</v>
      </c>
      <c r="D1475">
        <v>5</v>
      </c>
      <c r="E1475">
        <v>2</v>
      </c>
      <c r="F1475" s="51">
        <v>1</v>
      </c>
      <c r="G1475" t="str">
        <f t="shared" si="46"/>
        <v>Mikal Bridges</v>
      </c>
      <c r="H1475" t="str">
        <f t="shared" si="47"/>
        <v>Mikal Bridges</v>
      </c>
    </row>
    <row r="1476" spans="1:8" x14ac:dyDescent="0.2">
      <c r="A1476" s="48"/>
      <c r="B1476">
        <v>8</v>
      </c>
      <c r="C1476">
        <v>4</v>
      </c>
      <c r="D1476">
        <v>6</v>
      </c>
      <c r="E1476">
        <v>2</v>
      </c>
      <c r="F1476" s="51">
        <v>1</v>
      </c>
      <c r="G1476" t="str">
        <f t="shared" si="46"/>
        <v>Mikal Bridges</v>
      </c>
      <c r="H1476" t="str">
        <f t="shared" si="47"/>
        <v>Mikal Bridges</v>
      </c>
    </row>
    <row r="1477" spans="1:8" x14ac:dyDescent="0.2">
      <c r="A1477" s="48"/>
      <c r="B1477">
        <v>15</v>
      </c>
      <c r="C1477">
        <v>5</v>
      </c>
      <c r="D1477">
        <v>2</v>
      </c>
      <c r="E1477">
        <v>1</v>
      </c>
      <c r="F1477" s="51">
        <v>1</v>
      </c>
      <c r="G1477" t="str">
        <f t="shared" si="46"/>
        <v>Mikal Bridges</v>
      </c>
      <c r="H1477" t="str">
        <f t="shared" si="47"/>
        <v>Mikal Bridges</v>
      </c>
    </row>
    <row r="1478" spans="1:8" x14ac:dyDescent="0.2">
      <c r="A1478" s="48"/>
      <c r="B1478">
        <v>23</v>
      </c>
      <c r="C1478">
        <v>9</v>
      </c>
      <c r="D1478">
        <v>9</v>
      </c>
      <c r="E1478">
        <v>5</v>
      </c>
      <c r="F1478" s="51">
        <v>1</v>
      </c>
      <c r="G1478" t="str">
        <f t="shared" si="46"/>
        <v>Mikal Bridges</v>
      </c>
      <c r="H1478" t="str">
        <f t="shared" si="47"/>
        <v>Mikal Bridges</v>
      </c>
    </row>
    <row r="1479" spans="1:8" x14ac:dyDescent="0.2">
      <c r="A1479" s="48"/>
      <c r="B1479">
        <v>13</v>
      </c>
      <c r="C1479">
        <v>6</v>
      </c>
      <c r="D1479">
        <v>2</v>
      </c>
      <c r="E1479">
        <v>0</v>
      </c>
      <c r="F1479" s="51">
        <v>1</v>
      </c>
      <c r="G1479" t="str">
        <f t="shared" si="46"/>
        <v>Mikal Bridges</v>
      </c>
      <c r="H1479" t="str">
        <f t="shared" si="47"/>
        <v>Mikal Bridges</v>
      </c>
    </row>
    <row r="1480" spans="1:8" x14ac:dyDescent="0.2">
      <c r="A1480" s="48"/>
      <c r="B1480">
        <v>13</v>
      </c>
      <c r="C1480">
        <v>6</v>
      </c>
      <c r="D1480">
        <v>5</v>
      </c>
      <c r="E1480">
        <v>1</v>
      </c>
      <c r="F1480" s="51">
        <v>1</v>
      </c>
      <c r="G1480" t="str">
        <f t="shared" si="46"/>
        <v>Mikal Bridges</v>
      </c>
      <c r="H1480" t="str">
        <f t="shared" si="47"/>
        <v>Mikal Bridges</v>
      </c>
    </row>
    <row r="1481" spans="1:8" x14ac:dyDescent="0.2">
      <c r="A1481" s="48"/>
      <c r="B1481">
        <v>25</v>
      </c>
      <c r="C1481">
        <v>6</v>
      </c>
      <c r="D1481">
        <v>3</v>
      </c>
      <c r="E1481">
        <v>5</v>
      </c>
      <c r="F1481" s="51">
        <v>1</v>
      </c>
      <c r="G1481" t="str">
        <f t="shared" si="46"/>
        <v>Mikal Bridges</v>
      </c>
      <c r="H1481" t="str">
        <f t="shared" si="47"/>
        <v>Mikal Bridges</v>
      </c>
    </row>
    <row r="1482" spans="1:8" x14ac:dyDescent="0.2">
      <c r="A1482" s="48"/>
      <c r="B1482">
        <v>15</v>
      </c>
      <c r="C1482">
        <v>2</v>
      </c>
      <c r="D1482">
        <v>2</v>
      </c>
      <c r="E1482">
        <v>3</v>
      </c>
      <c r="F1482" s="51">
        <v>1</v>
      </c>
      <c r="G1482" t="str">
        <f t="shared" si="46"/>
        <v>Mikal Bridges</v>
      </c>
      <c r="H1482" t="str">
        <f t="shared" si="47"/>
        <v>Mikal Bridges</v>
      </c>
    </row>
    <row r="1483" spans="1:8" x14ac:dyDescent="0.2">
      <c r="A1483" s="48"/>
      <c r="B1483">
        <v>16</v>
      </c>
      <c r="C1483">
        <v>3</v>
      </c>
      <c r="D1483">
        <v>2</v>
      </c>
      <c r="E1483">
        <v>0</v>
      </c>
      <c r="F1483" s="51">
        <v>1</v>
      </c>
      <c r="G1483" t="str">
        <f t="shared" si="46"/>
        <v>Mikal Bridges</v>
      </c>
      <c r="H1483" t="str">
        <f t="shared" si="47"/>
        <v>Mikal Bridges</v>
      </c>
    </row>
    <row r="1484" spans="1:8" x14ac:dyDescent="0.2">
      <c r="A1484" s="48"/>
      <c r="B1484">
        <v>13</v>
      </c>
      <c r="C1484">
        <v>8</v>
      </c>
      <c r="D1484">
        <v>7</v>
      </c>
      <c r="E1484">
        <v>1</v>
      </c>
      <c r="F1484" s="51">
        <v>1</v>
      </c>
      <c r="G1484" t="str">
        <f t="shared" si="46"/>
        <v>Mikal Bridges</v>
      </c>
      <c r="H1484" t="str">
        <f t="shared" si="47"/>
        <v>Mikal Bridges</v>
      </c>
    </row>
    <row r="1485" spans="1:8" x14ac:dyDescent="0.2">
      <c r="A1485" s="48"/>
      <c r="B1485">
        <v>8</v>
      </c>
      <c r="C1485">
        <v>4</v>
      </c>
      <c r="D1485">
        <v>3</v>
      </c>
      <c r="E1485">
        <v>0</v>
      </c>
      <c r="F1485" s="51">
        <v>1</v>
      </c>
      <c r="G1485" t="str">
        <f t="shared" si="46"/>
        <v>Mikal Bridges</v>
      </c>
      <c r="H1485" t="str">
        <f t="shared" si="47"/>
        <v>Mikal Bridges</v>
      </c>
    </row>
    <row r="1486" spans="1:8" x14ac:dyDescent="0.2">
      <c r="A1486" s="48"/>
      <c r="B1486">
        <v>22</v>
      </c>
      <c r="C1486">
        <v>8</v>
      </c>
      <c r="D1486">
        <v>2</v>
      </c>
      <c r="E1486">
        <v>3</v>
      </c>
      <c r="F1486" s="51">
        <v>1</v>
      </c>
      <c r="G1486" t="str">
        <f t="shared" si="46"/>
        <v>Mikal Bridges</v>
      </c>
      <c r="H1486" t="str">
        <f t="shared" si="47"/>
        <v>Mikal Bridges</v>
      </c>
    </row>
    <row r="1487" spans="1:8" x14ac:dyDescent="0.2">
      <c r="A1487" s="48"/>
      <c r="B1487">
        <v>20</v>
      </c>
      <c r="C1487">
        <v>4</v>
      </c>
      <c r="D1487">
        <v>3</v>
      </c>
      <c r="E1487">
        <v>6</v>
      </c>
      <c r="F1487" s="51">
        <v>1</v>
      </c>
      <c r="G1487" t="str">
        <f t="shared" si="46"/>
        <v>Mikal Bridges</v>
      </c>
      <c r="H1487" t="str">
        <f t="shared" si="47"/>
        <v>Mikal Bridges</v>
      </c>
    </row>
    <row r="1488" spans="1:8" x14ac:dyDescent="0.2">
      <c r="A1488" s="48"/>
      <c r="B1488">
        <v>13</v>
      </c>
      <c r="C1488">
        <v>2</v>
      </c>
      <c r="D1488">
        <v>2</v>
      </c>
      <c r="E1488">
        <v>2</v>
      </c>
      <c r="F1488" s="51">
        <v>1</v>
      </c>
      <c r="G1488" t="str">
        <f t="shared" si="46"/>
        <v>Mikal Bridges</v>
      </c>
      <c r="H1488" t="str">
        <f t="shared" si="47"/>
        <v>Mikal Bridges</v>
      </c>
    </row>
    <row r="1489" spans="1:8" x14ac:dyDescent="0.2">
      <c r="A1489" s="48"/>
      <c r="B1489">
        <v>4</v>
      </c>
      <c r="C1489">
        <v>3</v>
      </c>
      <c r="D1489">
        <v>0</v>
      </c>
      <c r="E1489">
        <v>0</v>
      </c>
      <c r="F1489" s="51">
        <v>1</v>
      </c>
      <c r="G1489" t="str">
        <f t="shared" si="46"/>
        <v>Mikal Bridges</v>
      </c>
      <c r="H1489" t="str">
        <f t="shared" si="47"/>
        <v>Mikal Bridges</v>
      </c>
    </row>
    <row r="1490" spans="1:8" x14ac:dyDescent="0.2">
      <c r="A1490" s="48"/>
      <c r="B1490">
        <v>11</v>
      </c>
      <c r="C1490">
        <v>5</v>
      </c>
      <c r="D1490">
        <v>3</v>
      </c>
      <c r="E1490">
        <v>3</v>
      </c>
      <c r="F1490" s="51">
        <v>1</v>
      </c>
      <c r="G1490" t="str">
        <f t="shared" si="46"/>
        <v>Mikal Bridges</v>
      </c>
      <c r="H1490" t="str">
        <f t="shared" si="47"/>
        <v>Mikal Bridges</v>
      </c>
    </row>
    <row r="1491" spans="1:8" x14ac:dyDescent="0.2">
      <c r="A1491" s="48"/>
      <c r="B1491">
        <v>27</v>
      </c>
      <c r="C1491">
        <v>5</v>
      </c>
      <c r="D1491">
        <v>3</v>
      </c>
      <c r="E1491">
        <v>5</v>
      </c>
      <c r="F1491" s="51">
        <v>1</v>
      </c>
      <c r="G1491" t="str">
        <f t="shared" si="46"/>
        <v>Mikal Bridges</v>
      </c>
      <c r="H1491" t="str">
        <f t="shared" si="47"/>
        <v>Mikal Bridges</v>
      </c>
    </row>
    <row r="1492" spans="1:8" x14ac:dyDescent="0.2">
      <c r="A1492" s="48"/>
      <c r="B1492">
        <v>18</v>
      </c>
      <c r="C1492">
        <v>3</v>
      </c>
      <c r="D1492">
        <v>3</v>
      </c>
      <c r="E1492">
        <v>2</v>
      </c>
      <c r="F1492" s="51">
        <v>1</v>
      </c>
      <c r="G1492" t="str">
        <f t="shared" si="46"/>
        <v>Mikal Bridges</v>
      </c>
      <c r="H1492" t="str">
        <f t="shared" si="47"/>
        <v>Mikal Bridges</v>
      </c>
    </row>
    <row r="1493" spans="1:8" x14ac:dyDescent="0.2">
      <c r="A1493" s="48"/>
      <c r="B1493">
        <v>27</v>
      </c>
      <c r="C1493">
        <v>6</v>
      </c>
      <c r="D1493">
        <v>0</v>
      </c>
      <c r="E1493">
        <v>2</v>
      </c>
      <c r="F1493" s="51">
        <v>1</v>
      </c>
      <c r="G1493" t="str">
        <f t="shared" si="46"/>
        <v>Mikal Bridges</v>
      </c>
      <c r="H1493" t="str">
        <f t="shared" si="47"/>
        <v>Mikal Bridges</v>
      </c>
    </row>
    <row r="1494" spans="1:8" x14ac:dyDescent="0.2">
      <c r="A1494" s="48"/>
      <c r="B1494">
        <v>15</v>
      </c>
      <c r="C1494">
        <v>3</v>
      </c>
      <c r="D1494">
        <v>2</v>
      </c>
      <c r="E1494">
        <v>3</v>
      </c>
      <c r="F1494" s="51">
        <v>1</v>
      </c>
      <c r="G1494" t="str">
        <f t="shared" si="46"/>
        <v>Mikal Bridges</v>
      </c>
      <c r="H1494" t="str">
        <f t="shared" si="47"/>
        <v>Mikal Bridges</v>
      </c>
    </row>
    <row r="1495" spans="1:8" x14ac:dyDescent="0.2">
      <c r="A1495" s="48"/>
      <c r="B1495">
        <v>20</v>
      </c>
      <c r="C1495">
        <v>1</v>
      </c>
      <c r="D1495">
        <v>2</v>
      </c>
      <c r="E1495">
        <v>2</v>
      </c>
      <c r="F1495" s="51">
        <v>1</v>
      </c>
      <c r="G1495" t="str">
        <f t="shared" si="46"/>
        <v>Mikal Bridges</v>
      </c>
      <c r="H1495" t="str">
        <f t="shared" si="47"/>
        <v>Mikal Bridges</v>
      </c>
    </row>
    <row r="1496" spans="1:8" x14ac:dyDescent="0.2">
      <c r="A1496" s="48"/>
      <c r="B1496">
        <v>10</v>
      </c>
      <c r="C1496">
        <v>3</v>
      </c>
      <c r="D1496">
        <v>3</v>
      </c>
      <c r="E1496">
        <v>1</v>
      </c>
      <c r="F1496" s="51">
        <v>1</v>
      </c>
      <c r="G1496" t="str">
        <f t="shared" si="46"/>
        <v>Mikal Bridges</v>
      </c>
      <c r="H1496" t="str">
        <f t="shared" si="47"/>
        <v>Mikal Bridges</v>
      </c>
    </row>
    <row r="1497" spans="1:8" x14ac:dyDescent="0.2">
      <c r="A1497" s="48"/>
      <c r="B1497">
        <v>5</v>
      </c>
      <c r="C1497">
        <v>2</v>
      </c>
      <c r="D1497">
        <v>3</v>
      </c>
      <c r="E1497">
        <v>0</v>
      </c>
      <c r="F1497" s="51">
        <v>1</v>
      </c>
      <c r="G1497" t="str">
        <f t="shared" si="46"/>
        <v>Mikal Bridges</v>
      </c>
      <c r="H1497" t="str">
        <f t="shared" si="47"/>
        <v>Mikal Bridges</v>
      </c>
    </row>
    <row r="1498" spans="1:8" x14ac:dyDescent="0.2">
      <c r="A1498" s="48"/>
      <c r="B1498">
        <v>13</v>
      </c>
      <c r="C1498">
        <v>2</v>
      </c>
      <c r="D1498">
        <v>3</v>
      </c>
      <c r="E1498">
        <v>2</v>
      </c>
      <c r="F1498" s="51">
        <v>1</v>
      </c>
      <c r="G1498" t="str">
        <f t="shared" si="46"/>
        <v>Mikal Bridges</v>
      </c>
      <c r="H1498" t="str">
        <f t="shared" si="47"/>
        <v>Mikal Bridges</v>
      </c>
    </row>
    <row r="1499" spans="1:8" x14ac:dyDescent="0.2">
      <c r="A1499" s="48"/>
      <c r="B1499">
        <v>10</v>
      </c>
      <c r="C1499">
        <v>2</v>
      </c>
      <c r="D1499">
        <v>3</v>
      </c>
      <c r="E1499">
        <v>1</v>
      </c>
      <c r="F1499" s="51">
        <v>1</v>
      </c>
      <c r="G1499" t="str">
        <f t="shared" si="46"/>
        <v>Mikal Bridges</v>
      </c>
      <c r="H1499" t="str">
        <f t="shared" si="47"/>
        <v>Mikal Bridges</v>
      </c>
    </row>
    <row r="1500" spans="1:8" x14ac:dyDescent="0.2">
      <c r="A1500" s="48"/>
      <c r="B1500">
        <v>17</v>
      </c>
      <c r="C1500">
        <v>4</v>
      </c>
      <c r="D1500">
        <v>5</v>
      </c>
      <c r="E1500">
        <v>3</v>
      </c>
      <c r="F1500" s="51">
        <v>1</v>
      </c>
      <c r="G1500" t="str">
        <f t="shared" si="46"/>
        <v>Mikal Bridges</v>
      </c>
      <c r="H1500" t="str">
        <f t="shared" si="47"/>
        <v>Mikal Bridges</v>
      </c>
    </row>
    <row r="1501" spans="1:8" x14ac:dyDescent="0.2">
      <c r="A1501" s="48"/>
      <c r="B1501">
        <v>21</v>
      </c>
      <c r="C1501">
        <v>2</v>
      </c>
      <c r="D1501">
        <v>2</v>
      </c>
      <c r="E1501">
        <v>2</v>
      </c>
      <c r="F1501" s="51">
        <v>1</v>
      </c>
      <c r="G1501" t="str">
        <f t="shared" si="46"/>
        <v>Mikal Bridges</v>
      </c>
      <c r="H1501" t="str">
        <f t="shared" si="47"/>
        <v>Mikal Bridges</v>
      </c>
    </row>
    <row r="1502" spans="1:8" x14ac:dyDescent="0.2">
      <c r="A1502" s="48"/>
      <c r="B1502">
        <v>10</v>
      </c>
      <c r="C1502">
        <v>4</v>
      </c>
      <c r="D1502">
        <v>4</v>
      </c>
      <c r="E1502">
        <v>2</v>
      </c>
      <c r="F1502" s="51">
        <v>1</v>
      </c>
      <c r="G1502" t="str">
        <f t="shared" si="46"/>
        <v>Mikal Bridges</v>
      </c>
      <c r="H1502" t="str">
        <f t="shared" si="47"/>
        <v>Mikal Bridges</v>
      </c>
    </row>
    <row r="1503" spans="1:8" x14ac:dyDescent="0.2">
      <c r="A1503" s="48"/>
      <c r="B1503">
        <v>10</v>
      </c>
      <c r="C1503">
        <v>7</v>
      </c>
      <c r="D1503">
        <v>4</v>
      </c>
      <c r="E1503">
        <v>1</v>
      </c>
      <c r="F1503" s="51">
        <v>1</v>
      </c>
      <c r="G1503" t="str">
        <f t="shared" si="46"/>
        <v>Mikal Bridges</v>
      </c>
      <c r="H1503" t="str">
        <f t="shared" si="47"/>
        <v>Mikal Bridges</v>
      </c>
    </row>
    <row r="1504" spans="1:8" x14ac:dyDescent="0.2">
      <c r="A1504" s="48" t="s">
        <v>1201</v>
      </c>
      <c r="B1504">
        <v>16</v>
      </c>
      <c r="C1504">
        <v>2</v>
      </c>
      <c r="D1504">
        <v>4</v>
      </c>
      <c r="E1504">
        <v>0</v>
      </c>
      <c r="F1504" s="51">
        <v>1</v>
      </c>
      <c r="G1504" t="str">
        <f t="shared" si="46"/>
        <v>Malcolm Brogdon</v>
      </c>
      <c r="H1504" t="str">
        <f t="shared" si="47"/>
        <v>Malcolm Brogdon</v>
      </c>
    </row>
    <row r="1505" spans="1:8" x14ac:dyDescent="0.2">
      <c r="A1505" s="48"/>
      <c r="B1505">
        <v>7</v>
      </c>
      <c r="C1505">
        <v>5</v>
      </c>
      <c r="D1505">
        <v>3</v>
      </c>
      <c r="E1505">
        <v>1</v>
      </c>
      <c r="F1505" s="51">
        <v>1</v>
      </c>
      <c r="G1505" t="str">
        <f t="shared" si="46"/>
        <v>Malcolm Brogdon</v>
      </c>
      <c r="H1505" t="str">
        <f t="shared" si="47"/>
        <v>Malcolm Brogdon</v>
      </c>
    </row>
    <row r="1506" spans="1:8" x14ac:dyDescent="0.2">
      <c r="A1506" s="48"/>
      <c r="B1506">
        <v>13</v>
      </c>
      <c r="C1506">
        <v>2</v>
      </c>
      <c r="D1506">
        <v>4</v>
      </c>
      <c r="E1506">
        <v>1</v>
      </c>
      <c r="F1506" s="51">
        <v>1</v>
      </c>
      <c r="G1506" t="str">
        <f t="shared" si="46"/>
        <v>Malcolm Brogdon</v>
      </c>
      <c r="H1506" t="str">
        <f t="shared" si="47"/>
        <v>Malcolm Brogdon</v>
      </c>
    </row>
    <row r="1507" spans="1:8" x14ac:dyDescent="0.2">
      <c r="A1507" s="48"/>
      <c r="B1507">
        <v>12</v>
      </c>
      <c r="C1507">
        <v>6</v>
      </c>
      <c r="D1507">
        <v>2</v>
      </c>
      <c r="E1507">
        <v>2</v>
      </c>
      <c r="F1507" s="51">
        <v>1</v>
      </c>
      <c r="G1507" t="str">
        <f t="shared" si="46"/>
        <v>Malcolm Brogdon</v>
      </c>
      <c r="H1507" t="str">
        <f t="shared" si="47"/>
        <v>Malcolm Brogdon</v>
      </c>
    </row>
    <row r="1508" spans="1:8" x14ac:dyDescent="0.2">
      <c r="A1508" s="48"/>
      <c r="B1508">
        <v>9</v>
      </c>
      <c r="C1508">
        <v>2</v>
      </c>
      <c r="D1508">
        <v>5</v>
      </c>
      <c r="E1508">
        <v>1</v>
      </c>
      <c r="F1508" s="51">
        <v>1</v>
      </c>
      <c r="G1508" t="str">
        <f t="shared" si="46"/>
        <v>Malcolm Brogdon</v>
      </c>
      <c r="H1508" t="str">
        <f t="shared" si="47"/>
        <v>Malcolm Brogdon</v>
      </c>
    </row>
    <row r="1509" spans="1:8" x14ac:dyDescent="0.2">
      <c r="A1509" s="48"/>
      <c r="B1509">
        <v>23</v>
      </c>
      <c r="C1509">
        <v>2</v>
      </c>
      <c r="D1509">
        <v>4</v>
      </c>
      <c r="E1509">
        <v>3</v>
      </c>
      <c r="F1509" s="51">
        <v>1</v>
      </c>
      <c r="G1509" t="str">
        <f t="shared" si="46"/>
        <v>Malcolm Brogdon</v>
      </c>
      <c r="H1509" t="str">
        <f t="shared" si="47"/>
        <v>Malcolm Brogdon</v>
      </c>
    </row>
    <row r="1510" spans="1:8" x14ac:dyDescent="0.2">
      <c r="A1510" s="48"/>
      <c r="B1510">
        <v>15</v>
      </c>
      <c r="C1510">
        <v>4</v>
      </c>
      <c r="D1510">
        <v>3</v>
      </c>
      <c r="E1510">
        <v>1</v>
      </c>
      <c r="F1510" s="51">
        <v>1</v>
      </c>
      <c r="G1510" t="str">
        <f t="shared" si="46"/>
        <v>Malcolm Brogdon</v>
      </c>
      <c r="H1510" t="str">
        <f t="shared" si="47"/>
        <v>Malcolm Brogdon</v>
      </c>
    </row>
    <row r="1511" spans="1:8" x14ac:dyDescent="0.2">
      <c r="A1511" s="48"/>
      <c r="B1511">
        <v>25</v>
      </c>
      <c r="C1511">
        <v>2</v>
      </c>
      <c r="D1511">
        <v>4</v>
      </c>
      <c r="E1511">
        <v>0</v>
      </c>
      <c r="F1511" s="51">
        <v>1</v>
      </c>
      <c r="G1511" t="str">
        <f t="shared" si="46"/>
        <v>Malcolm Brogdon</v>
      </c>
      <c r="H1511" t="str">
        <f t="shared" si="47"/>
        <v>Malcolm Brogdon</v>
      </c>
    </row>
    <row r="1512" spans="1:8" x14ac:dyDescent="0.2">
      <c r="A1512" s="48"/>
      <c r="B1512">
        <v>14</v>
      </c>
      <c r="C1512">
        <v>5</v>
      </c>
      <c r="D1512">
        <v>5</v>
      </c>
      <c r="E1512">
        <v>2</v>
      </c>
      <c r="F1512" s="51">
        <v>1</v>
      </c>
      <c r="G1512" t="str">
        <f t="shared" si="46"/>
        <v>Malcolm Brogdon</v>
      </c>
      <c r="H1512" t="str">
        <f t="shared" si="47"/>
        <v>Malcolm Brogdon</v>
      </c>
    </row>
    <row r="1513" spans="1:8" x14ac:dyDescent="0.2">
      <c r="A1513" s="48"/>
      <c r="B1513">
        <v>8</v>
      </c>
      <c r="C1513">
        <v>10</v>
      </c>
      <c r="D1513">
        <v>4</v>
      </c>
      <c r="E1513">
        <v>2</v>
      </c>
      <c r="F1513" s="51">
        <v>1</v>
      </c>
      <c r="G1513" t="str">
        <f t="shared" si="46"/>
        <v>Malcolm Brogdon</v>
      </c>
      <c r="H1513" t="str">
        <f t="shared" si="47"/>
        <v>Malcolm Brogdon</v>
      </c>
    </row>
    <row r="1514" spans="1:8" x14ac:dyDescent="0.2">
      <c r="A1514" s="48"/>
      <c r="B1514">
        <v>9</v>
      </c>
      <c r="C1514">
        <v>2</v>
      </c>
      <c r="D1514">
        <v>1</v>
      </c>
      <c r="E1514">
        <v>1</v>
      </c>
      <c r="F1514" s="51">
        <v>1</v>
      </c>
      <c r="G1514" t="str">
        <f t="shared" si="46"/>
        <v>Malcolm Brogdon</v>
      </c>
      <c r="H1514" t="str">
        <f t="shared" si="47"/>
        <v>Malcolm Brogdon</v>
      </c>
    </row>
    <row r="1515" spans="1:8" x14ac:dyDescent="0.2">
      <c r="A1515" s="48"/>
      <c r="B1515">
        <v>5</v>
      </c>
      <c r="C1515">
        <v>4</v>
      </c>
      <c r="D1515">
        <v>4</v>
      </c>
      <c r="E1515">
        <v>1</v>
      </c>
      <c r="F1515" s="51">
        <v>1</v>
      </c>
      <c r="G1515" t="str">
        <f t="shared" si="46"/>
        <v>Malcolm Brogdon</v>
      </c>
      <c r="H1515" t="str">
        <f t="shared" si="47"/>
        <v>Malcolm Brogdon</v>
      </c>
    </row>
    <row r="1516" spans="1:8" x14ac:dyDescent="0.2">
      <c r="A1516" s="48"/>
      <c r="B1516">
        <v>23</v>
      </c>
      <c r="C1516">
        <v>1</v>
      </c>
      <c r="D1516">
        <v>6</v>
      </c>
      <c r="E1516">
        <v>5</v>
      </c>
      <c r="F1516" s="51">
        <v>1</v>
      </c>
      <c r="G1516" t="str">
        <f t="shared" si="46"/>
        <v>Malcolm Brogdon</v>
      </c>
      <c r="H1516" t="str">
        <f t="shared" si="47"/>
        <v>Malcolm Brogdon</v>
      </c>
    </row>
    <row r="1517" spans="1:8" x14ac:dyDescent="0.2">
      <c r="A1517" s="48"/>
      <c r="B1517">
        <v>13</v>
      </c>
      <c r="C1517">
        <v>6</v>
      </c>
      <c r="D1517">
        <v>2</v>
      </c>
      <c r="E1517">
        <v>2</v>
      </c>
      <c r="F1517" s="51">
        <v>1</v>
      </c>
      <c r="G1517" t="str">
        <f t="shared" si="46"/>
        <v>Malcolm Brogdon</v>
      </c>
      <c r="H1517" t="str">
        <f t="shared" si="47"/>
        <v>Malcolm Brogdon</v>
      </c>
    </row>
    <row r="1518" spans="1:8" x14ac:dyDescent="0.2">
      <c r="A1518" s="48"/>
      <c r="B1518">
        <v>8</v>
      </c>
      <c r="C1518">
        <v>3</v>
      </c>
      <c r="D1518">
        <v>4</v>
      </c>
      <c r="E1518">
        <v>2</v>
      </c>
      <c r="F1518" s="51">
        <v>1</v>
      </c>
      <c r="G1518" t="str">
        <f t="shared" si="46"/>
        <v>Malcolm Brogdon</v>
      </c>
      <c r="H1518" t="str">
        <f t="shared" si="47"/>
        <v>Malcolm Brogdon</v>
      </c>
    </row>
    <row r="1519" spans="1:8" x14ac:dyDescent="0.2">
      <c r="A1519" s="48"/>
      <c r="B1519">
        <v>17</v>
      </c>
      <c r="C1519">
        <v>6</v>
      </c>
      <c r="D1519">
        <v>4</v>
      </c>
      <c r="E1519">
        <v>3</v>
      </c>
      <c r="F1519" s="51">
        <v>1</v>
      </c>
      <c r="G1519" t="str">
        <f t="shared" si="46"/>
        <v>Malcolm Brogdon</v>
      </c>
      <c r="H1519" t="str">
        <f t="shared" si="47"/>
        <v>Malcolm Brogdon</v>
      </c>
    </row>
    <row r="1520" spans="1:8" x14ac:dyDescent="0.2">
      <c r="A1520" s="48"/>
      <c r="B1520">
        <v>21</v>
      </c>
      <c r="C1520">
        <v>5</v>
      </c>
      <c r="D1520">
        <v>6</v>
      </c>
      <c r="E1520">
        <v>3</v>
      </c>
      <c r="F1520" s="51">
        <v>1</v>
      </c>
      <c r="G1520" t="str">
        <f t="shared" si="46"/>
        <v>Malcolm Brogdon</v>
      </c>
      <c r="H1520" t="str">
        <f t="shared" si="47"/>
        <v>Malcolm Brogdon</v>
      </c>
    </row>
    <row r="1521" spans="1:8" x14ac:dyDescent="0.2">
      <c r="A1521" s="48"/>
      <c r="B1521">
        <v>21</v>
      </c>
      <c r="C1521">
        <v>6</v>
      </c>
      <c r="D1521">
        <v>1</v>
      </c>
      <c r="E1521">
        <v>5</v>
      </c>
      <c r="F1521" s="51">
        <v>1</v>
      </c>
      <c r="G1521" t="str">
        <f t="shared" si="46"/>
        <v>Malcolm Brogdon</v>
      </c>
      <c r="H1521" t="str">
        <f t="shared" si="47"/>
        <v>Malcolm Brogdon</v>
      </c>
    </row>
    <row r="1522" spans="1:8" x14ac:dyDescent="0.2">
      <c r="A1522" s="48"/>
      <c r="B1522">
        <v>6</v>
      </c>
      <c r="C1522">
        <v>2</v>
      </c>
      <c r="D1522">
        <v>0</v>
      </c>
      <c r="E1522">
        <v>1</v>
      </c>
      <c r="F1522" s="51">
        <v>1</v>
      </c>
      <c r="G1522" t="str">
        <f t="shared" si="46"/>
        <v>Malcolm Brogdon</v>
      </c>
      <c r="H1522" t="str">
        <f t="shared" si="47"/>
        <v>Malcolm Brogdon</v>
      </c>
    </row>
    <row r="1523" spans="1:8" x14ac:dyDescent="0.2">
      <c r="A1523" s="48"/>
      <c r="B1523">
        <v>13</v>
      </c>
      <c r="C1523">
        <v>8</v>
      </c>
      <c r="D1523">
        <v>8</v>
      </c>
      <c r="E1523">
        <v>2</v>
      </c>
      <c r="F1523" s="51">
        <v>1</v>
      </c>
      <c r="G1523" t="str">
        <f t="shared" si="46"/>
        <v>Malcolm Brogdon</v>
      </c>
      <c r="H1523" t="str">
        <f t="shared" si="47"/>
        <v>Malcolm Brogdon</v>
      </c>
    </row>
    <row r="1524" spans="1:8" x14ac:dyDescent="0.2">
      <c r="A1524" s="48"/>
      <c r="B1524">
        <v>16</v>
      </c>
      <c r="C1524">
        <v>3</v>
      </c>
      <c r="D1524">
        <v>5</v>
      </c>
      <c r="E1524">
        <v>2</v>
      </c>
      <c r="F1524" s="51">
        <v>1</v>
      </c>
      <c r="G1524" t="str">
        <f t="shared" si="46"/>
        <v>Malcolm Brogdon</v>
      </c>
      <c r="H1524" t="str">
        <f t="shared" si="47"/>
        <v>Malcolm Brogdon</v>
      </c>
    </row>
    <row r="1525" spans="1:8" x14ac:dyDescent="0.2">
      <c r="A1525" s="48"/>
      <c r="B1525">
        <v>16</v>
      </c>
      <c r="C1525">
        <v>5</v>
      </c>
      <c r="D1525">
        <v>4</v>
      </c>
      <c r="E1525">
        <v>2</v>
      </c>
      <c r="F1525" s="51">
        <v>1</v>
      </c>
      <c r="G1525" t="str">
        <f t="shared" si="46"/>
        <v>Malcolm Brogdon</v>
      </c>
      <c r="H1525" t="str">
        <f t="shared" si="47"/>
        <v>Malcolm Brogdon</v>
      </c>
    </row>
    <row r="1526" spans="1:8" x14ac:dyDescent="0.2">
      <c r="A1526" s="48"/>
      <c r="B1526">
        <v>18</v>
      </c>
      <c r="C1526">
        <v>4</v>
      </c>
      <c r="D1526">
        <v>6</v>
      </c>
      <c r="E1526">
        <v>2</v>
      </c>
      <c r="F1526" s="51">
        <v>1</v>
      </c>
      <c r="G1526" t="str">
        <f t="shared" si="46"/>
        <v>Malcolm Brogdon</v>
      </c>
      <c r="H1526" t="str">
        <f t="shared" si="47"/>
        <v>Malcolm Brogdon</v>
      </c>
    </row>
    <row r="1527" spans="1:8" x14ac:dyDescent="0.2">
      <c r="A1527" s="48"/>
      <c r="B1527">
        <v>5</v>
      </c>
      <c r="C1527">
        <v>2</v>
      </c>
      <c r="D1527">
        <v>6</v>
      </c>
      <c r="E1527">
        <v>1</v>
      </c>
      <c r="F1527" s="51">
        <v>1</v>
      </c>
      <c r="G1527" t="str">
        <f t="shared" si="46"/>
        <v>Malcolm Brogdon</v>
      </c>
      <c r="H1527" t="str">
        <f t="shared" si="47"/>
        <v>Malcolm Brogdon</v>
      </c>
    </row>
    <row r="1528" spans="1:8" x14ac:dyDescent="0.2">
      <c r="A1528" s="48"/>
      <c r="B1528">
        <v>15</v>
      </c>
      <c r="C1528">
        <v>3</v>
      </c>
      <c r="D1528">
        <v>0</v>
      </c>
      <c r="E1528">
        <v>1</v>
      </c>
      <c r="F1528" s="51">
        <v>1</v>
      </c>
      <c r="G1528" t="str">
        <f t="shared" si="46"/>
        <v>Malcolm Brogdon</v>
      </c>
      <c r="H1528" t="str">
        <f t="shared" si="47"/>
        <v>Malcolm Brogdon</v>
      </c>
    </row>
    <row r="1529" spans="1:8" x14ac:dyDescent="0.2">
      <c r="A1529" s="48"/>
      <c r="B1529">
        <v>12</v>
      </c>
      <c r="C1529">
        <v>6</v>
      </c>
      <c r="D1529">
        <v>1</v>
      </c>
      <c r="E1529">
        <v>3</v>
      </c>
      <c r="F1529" s="51">
        <v>1</v>
      </c>
      <c r="G1529" t="str">
        <f t="shared" si="46"/>
        <v>Malcolm Brogdon</v>
      </c>
      <c r="H1529" t="str">
        <f t="shared" si="47"/>
        <v>Malcolm Brogdon</v>
      </c>
    </row>
    <row r="1530" spans="1:8" x14ac:dyDescent="0.2">
      <c r="A1530" s="48"/>
      <c r="B1530">
        <v>18</v>
      </c>
      <c r="C1530">
        <v>4</v>
      </c>
      <c r="D1530">
        <v>7</v>
      </c>
      <c r="E1530">
        <v>2</v>
      </c>
      <c r="F1530" s="51">
        <v>1</v>
      </c>
      <c r="G1530" t="str">
        <f t="shared" si="46"/>
        <v>Malcolm Brogdon</v>
      </c>
      <c r="H1530" t="str">
        <f t="shared" si="47"/>
        <v>Malcolm Brogdon</v>
      </c>
    </row>
    <row r="1531" spans="1:8" x14ac:dyDescent="0.2">
      <c r="A1531" s="48"/>
      <c r="B1531">
        <v>6</v>
      </c>
      <c r="C1531">
        <v>4</v>
      </c>
      <c r="D1531">
        <v>2</v>
      </c>
      <c r="E1531">
        <v>0</v>
      </c>
      <c r="F1531" s="51">
        <v>1</v>
      </c>
      <c r="G1531" t="str">
        <f t="shared" si="46"/>
        <v>Malcolm Brogdon</v>
      </c>
      <c r="H1531" t="str">
        <f t="shared" si="47"/>
        <v>Malcolm Brogdon</v>
      </c>
    </row>
    <row r="1532" spans="1:8" x14ac:dyDescent="0.2">
      <c r="A1532" s="48"/>
      <c r="B1532">
        <v>9</v>
      </c>
      <c r="C1532">
        <v>2</v>
      </c>
      <c r="D1532">
        <v>1</v>
      </c>
      <c r="E1532">
        <v>1</v>
      </c>
      <c r="F1532" s="51">
        <v>1</v>
      </c>
      <c r="G1532" t="str">
        <f t="shared" si="46"/>
        <v>Malcolm Brogdon</v>
      </c>
      <c r="H1532" t="str">
        <f t="shared" si="47"/>
        <v>Malcolm Brogdon</v>
      </c>
    </row>
    <row r="1533" spans="1:8" x14ac:dyDescent="0.2">
      <c r="A1533" s="48"/>
      <c r="B1533">
        <v>6</v>
      </c>
      <c r="C1533">
        <v>6</v>
      </c>
      <c r="D1533">
        <v>8</v>
      </c>
      <c r="E1533">
        <v>0</v>
      </c>
      <c r="F1533" s="51">
        <v>1</v>
      </c>
      <c r="G1533" t="str">
        <f t="shared" si="46"/>
        <v>Malcolm Brogdon</v>
      </c>
      <c r="H1533" t="str">
        <f t="shared" si="47"/>
        <v>Malcolm Brogdon</v>
      </c>
    </row>
    <row r="1534" spans="1:8" x14ac:dyDescent="0.2">
      <c r="A1534" s="48"/>
      <c r="B1534">
        <v>4</v>
      </c>
      <c r="C1534">
        <v>2</v>
      </c>
      <c r="D1534">
        <v>4</v>
      </c>
      <c r="E1534">
        <v>0</v>
      </c>
      <c r="F1534" s="51">
        <v>1</v>
      </c>
      <c r="G1534" t="str">
        <f t="shared" si="46"/>
        <v>Malcolm Brogdon</v>
      </c>
      <c r="H1534" t="str">
        <f t="shared" si="47"/>
        <v>Malcolm Brogdon</v>
      </c>
    </row>
    <row r="1535" spans="1:8" x14ac:dyDescent="0.2">
      <c r="A1535" s="48"/>
      <c r="B1535">
        <v>17</v>
      </c>
      <c r="C1535">
        <v>9</v>
      </c>
      <c r="D1535">
        <v>3</v>
      </c>
      <c r="E1535">
        <v>1</v>
      </c>
      <c r="F1535" s="51">
        <v>1</v>
      </c>
      <c r="G1535" t="str">
        <f t="shared" si="46"/>
        <v>Malcolm Brogdon</v>
      </c>
      <c r="H1535" t="str">
        <f t="shared" si="47"/>
        <v>Malcolm Brogdon</v>
      </c>
    </row>
    <row r="1536" spans="1:8" x14ac:dyDescent="0.2">
      <c r="A1536" s="48" t="s">
        <v>1202</v>
      </c>
      <c r="B1536">
        <v>4</v>
      </c>
      <c r="C1536">
        <v>0</v>
      </c>
      <c r="D1536">
        <v>1</v>
      </c>
      <c r="E1536">
        <v>0</v>
      </c>
      <c r="F1536" s="51">
        <v>1</v>
      </c>
      <c r="G1536" t="str">
        <f t="shared" si="46"/>
        <v>Dillon Brooks</v>
      </c>
      <c r="H1536" t="str">
        <f t="shared" si="47"/>
        <v>Dillon Brooks</v>
      </c>
    </row>
    <row r="1537" spans="1:8" x14ac:dyDescent="0.2">
      <c r="A1537" s="48"/>
      <c r="B1537">
        <v>11</v>
      </c>
      <c r="C1537">
        <v>2</v>
      </c>
      <c r="D1537">
        <v>2</v>
      </c>
      <c r="E1537">
        <v>3</v>
      </c>
      <c r="F1537" s="51">
        <v>1</v>
      </c>
      <c r="G1537" t="str">
        <f t="shared" si="46"/>
        <v>Dillon Brooks</v>
      </c>
      <c r="H1537" t="str">
        <f t="shared" si="47"/>
        <v>Dillon Brooks</v>
      </c>
    </row>
    <row r="1538" spans="1:8" x14ac:dyDescent="0.2">
      <c r="A1538" s="48"/>
      <c r="B1538">
        <v>30</v>
      </c>
      <c r="C1538">
        <v>2</v>
      </c>
      <c r="D1538">
        <v>4</v>
      </c>
      <c r="E1538">
        <v>4</v>
      </c>
      <c r="F1538" s="51">
        <v>1</v>
      </c>
      <c r="G1538" t="str">
        <f t="shared" ref="G1538:G1601" si="48">IF(B1538="","",IF(A1538="",G1537,SUBSTITUTE(A1538," 2022-23 Game Log","")))</f>
        <v>Dillon Brooks</v>
      </c>
      <c r="H1538" t="str">
        <f t="shared" ref="H1538:H1601" si="49">IF(G1538="Luka Dončić","Luka Doncic",IF(G1538="Wendell Carter Jr.","Wendell Carter",IF(G1538="Vlatko Čančar","Vlatko Cancar",IF(G1538="Troy Brown Jr.","Troy Brown",IF(G1538="Bojan Bogdanović","Bojan Bogdanovic",IF(G1538="Nic Claxton","Nicolas Claxton",IF(G1538="Kristaps Porziņģis","Kristaps Porzingis",IF(G1538="Kelly Oubre Jr.","Kelly Oubre Jr",IF(G1538="P.J. Washington","P.J Washington",IF(G1538="P.J. Tucker","P.J Tucker",IF(G1538="Jabari Smith Jr.","Jabari Smith",IF(G1538="Alperen Şengün","Alperen Sengun",IF(G1538="Nikola Vučević","Nikola Vucevic",IF(G1538="Jusuf Nurkić","Jusuf Nurkic",IF(G1538="Nikola Jokić","Nikola Jokic",G1538)))))))))))))))</f>
        <v>Dillon Brooks</v>
      </c>
    </row>
    <row r="1539" spans="1:8" x14ac:dyDescent="0.2">
      <c r="A1539" s="48"/>
      <c r="B1539">
        <v>19</v>
      </c>
      <c r="C1539">
        <v>4</v>
      </c>
      <c r="D1539">
        <v>1</v>
      </c>
      <c r="E1539">
        <v>3</v>
      </c>
      <c r="F1539" s="51">
        <v>1</v>
      </c>
      <c r="G1539" t="str">
        <f t="shared" si="48"/>
        <v>Dillon Brooks</v>
      </c>
      <c r="H1539" t="str">
        <f t="shared" si="49"/>
        <v>Dillon Brooks</v>
      </c>
    </row>
    <row r="1540" spans="1:8" x14ac:dyDescent="0.2">
      <c r="A1540" s="48"/>
      <c r="B1540">
        <v>9</v>
      </c>
      <c r="C1540">
        <v>2</v>
      </c>
      <c r="D1540">
        <v>0</v>
      </c>
      <c r="E1540">
        <v>1</v>
      </c>
      <c r="F1540" s="51">
        <v>1</v>
      </c>
      <c r="G1540" t="str">
        <f t="shared" si="48"/>
        <v>Dillon Brooks</v>
      </c>
      <c r="H1540" t="str">
        <f t="shared" si="49"/>
        <v>Dillon Brooks</v>
      </c>
    </row>
    <row r="1541" spans="1:8" x14ac:dyDescent="0.2">
      <c r="A1541" s="48"/>
      <c r="B1541">
        <v>23</v>
      </c>
      <c r="C1541">
        <v>4</v>
      </c>
      <c r="D1541">
        <v>4</v>
      </c>
      <c r="E1541">
        <v>6</v>
      </c>
      <c r="F1541" s="51">
        <v>1</v>
      </c>
      <c r="G1541" t="str">
        <f t="shared" si="48"/>
        <v>Dillon Brooks</v>
      </c>
      <c r="H1541" t="str">
        <f t="shared" si="49"/>
        <v>Dillon Brooks</v>
      </c>
    </row>
    <row r="1542" spans="1:8" x14ac:dyDescent="0.2">
      <c r="A1542" s="48"/>
      <c r="B1542">
        <v>9</v>
      </c>
      <c r="C1542">
        <v>5</v>
      </c>
      <c r="D1542">
        <v>1</v>
      </c>
      <c r="E1542">
        <v>0</v>
      </c>
      <c r="F1542" s="51">
        <v>1</v>
      </c>
      <c r="G1542" t="str">
        <f t="shared" si="48"/>
        <v>Dillon Brooks</v>
      </c>
      <c r="H1542" t="str">
        <f t="shared" si="49"/>
        <v>Dillon Brooks</v>
      </c>
    </row>
    <row r="1543" spans="1:8" x14ac:dyDescent="0.2">
      <c r="A1543" s="48"/>
      <c r="B1543">
        <v>13</v>
      </c>
      <c r="C1543">
        <v>7</v>
      </c>
      <c r="D1543">
        <v>5</v>
      </c>
      <c r="E1543">
        <v>0</v>
      </c>
      <c r="F1543" s="51">
        <v>1</v>
      </c>
      <c r="G1543" t="str">
        <f t="shared" si="48"/>
        <v>Dillon Brooks</v>
      </c>
      <c r="H1543" t="str">
        <f t="shared" si="49"/>
        <v>Dillon Brooks</v>
      </c>
    </row>
    <row r="1544" spans="1:8" x14ac:dyDescent="0.2">
      <c r="A1544" s="48"/>
      <c r="B1544">
        <v>13</v>
      </c>
      <c r="C1544">
        <v>5</v>
      </c>
      <c r="D1544">
        <v>3</v>
      </c>
      <c r="E1544">
        <v>3</v>
      </c>
      <c r="F1544" s="51">
        <v>1</v>
      </c>
      <c r="G1544" t="str">
        <f t="shared" si="48"/>
        <v>Dillon Brooks</v>
      </c>
      <c r="H1544" t="str">
        <f t="shared" si="49"/>
        <v>Dillon Brooks</v>
      </c>
    </row>
    <row r="1545" spans="1:8" x14ac:dyDescent="0.2">
      <c r="A1545" s="48"/>
      <c r="B1545">
        <v>21</v>
      </c>
      <c r="C1545">
        <v>4</v>
      </c>
      <c r="D1545">
        <v>0</v>
      </c>
      <c r="E1545">
        <v>1</v>
      </c>
      <c r="F1545" s="51">
        <v>1</v>
      </c>
      <c r="G1545" t="str">
        <f t="shared" si="48"/>
        <v>Dillon Brooks</v>
      </c>
      <c r="H1545" t="str">
        <f t="shared" si="49"/>
        <v>Dillon Brooks</v>
      </c>
    </row>
    <row r="1546" spans="1:8" x14ac:dyDescent="0.2">
      <c r="A1546" s="48"/>
      <c r="B1546">
        <v>19</v>
      </c>
      <c r="C1546">
        <v>4</v>
      </c>
      <c r="D1546">
        <v>2</v>
      </c>
      <c r="E1546">
        <v>3</v>
      </c>
      <c r="F1546" s="51">
        <v>1</v>
      </c>
      <c r="G1546" t="str">
        <f t="shared" si="48"/>
        <v>Dillon Brooks</v>
      </c>
      <c r="H1546" t="str">
        <f t="shared" si="49"/>
        <v>Dillon Brooks</v>
      </c>
    </row>
    <row r="1547" spans="1:8" x14ac:dyDescent="0.2">
      <c r="A1547" s="48"/>
      <c r="B1547">
        <v>19</v>
      </c>
      <c r="C1547">
        <v>2</v>
      </c>
      <c r="D1547">
        <v>1</v>
      </c>
      <c r="E1547">
        <v>2</v>
      </c>
      <c r="F1547" s="51">
        <v>1</v>
      </c>
      <c r="G1547" t="str">
        <f t="shared" si="48"/>
        <v>Dillon Brooks</v>
      </c>
      <c r="H1547" t="str">
        <f t="shared" si="49"/>
        <v>Dillon Brooks</v>
      </c>
    </row>
    <row r="1548" spans="1:8" x14ac:dyDescent="0.2">
      <c r="A1548" s="48"/>
      <c r="B1548">
        <v>16</v>
      </c>
      <c r="C1548">
        <v>3</v>
      </c>
      <c r="D1548">
        <v>6</v>
      </c>
      <c r="E1548">
        <v>2</v>
      </c>
      <c r="F1548" s="51">
        <v>1</v>
      </c>
      <c r="G1548" t="str">
        <f t="shared" si="48"/>
        <v>Dillon Brooks</v>
      </c>
      <c r="H1548" t="str">
        <f t="shared" si="49"/>
        <v>Dillon Brooks</v>
      </c>
    </row>
    <row r="1549" spans="1:8" x14ac:dyDescent="0.2">
      <c r="A1549" s="48"/>
      <c r="B1549">
        <v>31</v>
      </c>
      <c r="C1549">
        <v>5</v>
      </c>
      <c r="D1549">
        <v>4</v>
      </c>
      <c r="E1549">
        <v>3</v>
      </c>
      <c r="F1549" s="51">
        <v>1</v>
      </c>
      <c r="G1549" t="str">
        <f t="shared" si="48"/>
        <v>Dillon Brooks</v>
      </c>
      <c r="H1549" t="str">
        <f t="shared" si="49"/>
        <v>Dillon Brooks</v>
      </c>
    </row>
    <row r="1550" spans="1:8" x14ac:dyDescent="0.2">
      <c r="A1550" s="48"/>
      <c r="B1550">
        <v>14</v>
      </c>
      <c r="C1550">
        <v>5</v>
      </c>
      <c r="D1550">
        <v>5</v>
      </c>
      <c r="E1550">
        <v>0</v>
      </c>
      <c r="F1550" s="51">
        <v>1</v>
      </c>
      <c r="G1550" t="str">
        <f t="shared" si="48"/>
        <v>Dillon Brooks</v>
      </c>
      <c r="H1550" t="str">
        <f t="shared" si="49"/>
        <v>Dillon Brooks</v>
      </c>
    </row>
    <row r="1551" spans="1:8" x14ac:dyDescent="0.2">
      <c r="A1551" s="48"/>
      <c r="B1551">
        <v>25</v>
      </c>
      <c r="C1551">
        <v>2</v>
      </c>
      <c r="D1551">
        <v>4</v>
      </c>
      <c r="E1551">
        <v>4</v>
      </c>
      <c r="F1551" s="51">
        <v>1</v>
      </c>
      <c r="G1551" t="str">
        <f t="shared" si="48"/>
        <v>Dillon Brooks</v>
      </c>
      <c r="H1551" t="str">
        <f t="shared" si="49"/>
        <v>Dillon Brooks</v>
      </c>
    </row>
    <row r="1552" spans="1:8" x14ac:dyDescent="0.2">
      <c r="A1552" s="48"/>
      <c r="B1552">
        <v>23</v>
      </c>
      <c r="C1552">
        <v>5</v>
      </c>
      <c r="D1552">
        <v>4</v>
      </c>
      <c r="E1552">
        <v>3</v>
      </c>
      <c r="F1552" s="51">
        <v>1</v>
      </c>
      <c r="G1552" t="str">
        <f t="shared" si="48"/>
        <v>Dillon Brooks</v>
      </c>
      <c r="H1552" t="str">
        <f t="shared" si="49"/>
        <v>Dillon Brooks</v>
      </c>
    </row>
    <row r="1553" spans="1:8" x14ac:dyDescent="0.2">
      <c r="A1553" s="48"/>
      <c r="B1553">
        <v>12</v>
      </c>
      <c r="C1553">
        <v>6</v>
      </c>
      <c r="D1553">
        <v>3</v>
      </c>
      <c r="E1553">
        <v>0</v>
      </c>
      <c r="F1553" s="51">
        <v>1</v>
      </c>
      <c r="G1553" t="str">
        <f t="shared" si="48"/>
        <v>Dillon Brooks</v>
      </c>
      <c r="H1553" t="str">
        <f t="shared" si="49"/>
        <v>Dillon Brooks</v>
      </c>
    </row>
    <row r="1554" spans="1:8" x14ac:dyDescent="0.2">
      <c r="A1554" s="48"/>
      <c r="B1554">
        <v>17</v>
      </c>
      <c r="C1554">
        <v>4</v>
      </c>
      <c r="D1554">
        <v>4</v>
      </c>
      <c r="E1554">
        <v>1</v>
      </c>
      <c r="F1554" s="51">
        <v>1</v>
      </c>
      <c r="G1554" t="str">
        <f t="shared" si="48"/>
        <v>Dillon Brooks</v>
      </c>
      <c r="H1554" t="str">
        <f t="shared" si="49"/>
        <v>Dillon Brooks</v>
      </c>
    </row>
    <row r="1555" spans="1:8" x14ac:dyDescent="0.2">
      <c r="A1555" s="48"/>
      <c r="B1555">
        <v>22</v>
      </c>
      <c r="C1555">
        <v>5</v>
      </c>
      <c r="D1555">
        <v>5</v>
      </c>
      <c r="E1555">
        <v>5</v>
      </c>
      <c r="F1555" s="51">
        <v>1</v>
      </c>
      <c r="G1555" t="str">
        <f t="shared" si="48"/>
        <v>Dillon Brooks</v>
      </c>
      <c r="H1555" t="str">
        <f t="shared" si="49"/>
        <v>Dillon Brooks</v>
      </c>
    </row>
    <row r="1556" spans="1:8" x14ac:dyDescent="0.2">
      <c r="A1556" s="48"/>
      <c r="B1556">
        <v>17</v>
      </c>
      <c r="C1556">
        <v>4</v>
      </c>
      <c r="D1556">
        <v>2</v>
      </c>
      <c r="E1556">
        <v>2</v>
      </c>
      <c r="F1556" s="51">
        <v>1</v>
      </c>
      <c r="G1556" t="str">
        <f t="shared" si="48"/>
        <v>Dillon Brooks</v>
      </c>
      <c r="H1556" t="str">
        <f t="shared" si="49"/>
        <v>Dillon Brooks</v>
      </c>
    </row>
    <row r="1557" spans="1:8" x14ac:dyDescent="0.2">
      <c r="A1557" s="48"/>
      <c r="B1557">
        <v>24</v>
      </c>
      <c r="C1557">
        <v>3</v>
      </c>
      <c r="D1557">
        <v>2</v>
      </c>
      <c r="E1557">
        <v>5</v>
      </c>
      <c r="F1557" s="51">
        <v>1</v>
      </c>
      <c r="G1557" t="str">
        <f t="shared" si="48"/>
        <v>Dillon Brooks</v>
      </c>
      <c r="H1557" t="str">
        <f t="shared" si="49"/>
        <v>Dillon Brooks</v>
      </c>
    </row>
    <row r="1558" spans="1:8" x14ac:dyDescent="0.2">
      <c r="A1558" s="48"/>
      <c r="B1558">
        <v>16</v>
      </c>
      <c r="C1558">
        <v>1</v>
      </c>
      <c r="D1558">
        <v>4</v>
      </c>
      <c r="E1558">
        <v>1</v>
      </c>
      <c r="F1558" s="51">
        <v>1</v>
      </c>
      <c r="G1558" t="str">
        <f t="shared" si="48"/>
        <v>Dillon Brooks</v>
      </c>
      <c r="H1558" t="str">
        <f t="shared" si="49"/>
        <v>Dillon Brooks</v>
      </c>
    </row>
    <row r="1559" spans="1:8" x14ac:dyDescent="0.2">
      <c r="A1559" s="48"/>
      <c r="B1559">
        <v>18</v>
      </c>
      <c r="C1559">
        <v>5</v>
      </c>
      <c r="D1559">
        <v>4</v>
      </c>
      <c r="E1559">
        <v>5</v>
      </c>
      <c r="F1559" s="51">
        <v>1</v>
      </c>
      <c r="G1559" t="str">
        <f t="shared" si="48"/>
        <v>Dillon Brooks</v>
      </c>
      <c r="H1559" t="str">
        <f t="shared" si="49"/>
        <v>Dillon Brooks</v>
      </c>
    </row>
    <row r="1560" spans="1:8" x14ac:dyDescent="0.2">
      <c r="A1560" s="48"/>
      <c r="B1560">
        <v>18</v>
      </c>
      <c r="C1560">
        <v>3</v>
      </c>
      <c r="D1560">
        <v>4</v>
      </c>
      <c r="E1560">
        <v>1</v>
      </c>
      <c r="F1560" s="51">
        <v>1</v>
      </c>
      <c r="G1560" t="str">
        <f t="shared" si="48"/>
        <v>Dillon Brooks</v>
      </c>
      <c r="H1560" t="str">
        <f t="shared" si="49"/>
        <v>Dillon Brooks</v>
      </c>
    </row>
    <row r="1561" spans="1:8" x14ac:dyDescent="0.2">
      <c r="A1561" s="48"/>
      <c r="B1561">
        <v>32</v>
      </c>
      <c r="C1561">
        <v>4</v>
      </c>
      <c r="D1561">
        <v>1</v>
      </c>
      <c r="E1561">
        <v>6</v>
      </c>
      <c r="F1561" s="51">
        <v>1</v>
      </c>
      <c r="G1561" t="str">
        <f t="shared" si="48"/>
        <v>Dillon Brooks</v>
      </c>
      <c r="H1561" t="str">
        <f t="shared" si="49"/>
        <v>Dillon Brooks</v>
      </c>
    </row>
    <row r="1562" spans="1:8" x14ac:dyDescent="0.2">
      <c r="A1562" s="48"/>
      <c r="B1562">
        <v>11</v>
      </c>
      <c r="C1562">
        <v>7</v>
      </c>
      <c r="D1562">
        <v>1</v>
      </c>
      <c r="E1562">
        <v>0</v>
      </c>
      <c r="F1562" s="51">
        <v>1</v>
      </c>
      <c r="G1562" t="str">
        <f t="shared" si="48"/>
        <v>Dillon Brooks</v>
      </c>
      <c r="H1562" t="str">
        <f t="shared" si="49"/>
        <v>Dillon Brooks</v>
      </c>
    </row>
    <row r="1563" spans="1:8" x14ac:dyDescent="0.2">
      <c r="A1563" s="48"/>
      <c r="B1563">
        <v>16</v>
      </c>
      <c r="C1563">
        <v>0</v>
      </c>
      <c r="D1563">
        <v>2</v>
      </c>
      <c r="E1563">
        <v>1</v>
      </c>
      <c r="F1563" s="51">
        <v>1</v>
      </c>
      <c r="G1563" t="str">
        <f t="shared" si="48"/>
        <v>Dillon Brooks</v>
      </c>
      <c r="H1563" t="str">
        <f t="shared" si="49"/>
        <v>Dillon Brooks</v>
      </c>
    </row>
    <row r="1564" spans="1:8" x14ac:dyDescent="0.2">
      <c r="A1564" s="48"/>
      <c r="B1564">
        <v>13</v>
      </c>
      <c r="C1564">
        <v>3</v>
      </c>
      <c r="D1564">
        <v>1</v>
      </c>
      <c r="E1564">
        <v>1</v>
      </c>
      <c r="F1564" s="51">
        <v>1</v>
      </c>
      <c r="G1564" t="str">
        <f t="shared" si="48"/>
        <v>Dillon Brooks</v>
      </c>
      <c r="H1564" t="str">
        <f t="shared" si="49"/>
        <v>Dillon Brooks</v>
      </c>
    </row>
    <row r="1565" spans="1:8" x14ac:dyDescent="0.2">
      <c r="A1565" s="48"/>
      <c r="B1565">
        <v>7</v>
      </c>
      <c r="C1565">
        <v>1</v>
      </c>
      <c r="D1565">
        <v>2</v>
      </c>
      <c r="E1565">
        <v>1</v>
      </c>
      <c r="F1565" s="51">
        <v>1</v>
      </c>
      <c r="G1565" t="str">
        <f t="shared" si="48"/>
        <v>Dillon Brooks</v>
      </c>
      <c r="H1565" t="str">
        <f t="shared" si="49"/>
        <v>Dillon Brooks</v>
      </c>
    </row>
    <row r="1566" spans="1:8" x14ac:dyDescent="0.2">
      <c r="A1566" s="48"/>
      <c r="B1566">
        <v>25</v>
      </c>
      <c r="C1566">
        <v>3</v>
      </c>
      <c r="D1566">
        <v>6</v>
      </c>
      <c r="E1566">
        <v>4</v>
      </c>
      <c r="F1566" s="51">
        <v>1</v>
      </c>
      <c r="G1566" t="str">
        <f t="shared" si="48"/>
        <v>Dillon Brooks</v>
      </c>
      <c r="H1566" t="str">
        <f t="shared" si="49"/>
        <v>Dillon Brooks</v>
      </c>
    </row>
    <row r="1567" spans="1:8" x14ac:dyDescent="0.2">
      <c r="A1567" s="48"/>
      <c r="B1567">
        <v>7</v>
      </c>
      <c r="C1567">
        <v>0</v>
      </c>
      <c r="D1567">
        <v>2</v>
      </c>
      <c r="E1567">
        <v>1</v>
      </c>
      <c r="F1567" s="51">
        <v>1</v>
      </c>
      <c r="G1567" t="str">
        <f t="shared" si="48"/>
        <v>Dillon Brooks</v>
      </c>
      <c r="H1567" t="str">
        <f t="shared" si="49"/>
        <v>Dillon Brooks</v>
      </c>
    </row>
    <row r="1568" spans="1:8" x14ac:dyDescent="0.2">
      <c r="A1568" s="48"/>
      <c r="B1568">
        <v>15</v>
      </c>
      <c r="C1568">
        <v>2</v>
      </c>
      <c r="D1568">
        <v>1</v>
      </c>
      <c r="E1568">
        <v>1</v>
      </c>
      <c r="F1568" s="51">
        <v>1</v>
      </c>
      <c r="G1568" t="str">
        <f t="shared" si="48"/>
        <v>Dillon Brooks</v>
      </c>
      <c r="H1568" t="str">
        <f t="shared" si="49"/>
        <v>Dillon Brooks</v>
      </c>
    </row>
    <row r="1569" spans="1:8" x14ac:dyDescent="0.2">
      <c r="A1569" s="48"/>
      <c r="B1569">
        <v>18</v>
      </c>
      <c r="C1569">
        <v>2</v>
      </c>
      <c r="D1569">
        <v>0</v>
      </c>
      <c r="E1569">
        <v>1</v>
      </c>
      <c r="F1569" s="51">
        <v>1</v>
      </c>
      <c r="G1569" t="str">
        <f t="shared" si="48"/>
        <v>Dillon Brooks</v>
      </c>
      <c r="H1569" t="str">
        <f t="shared" si="49"/>
        <v>Dillon Brooks</v>
      </c>
    </row>
    <row r="1570" spans="1:8" x14ac:dyDescent="0.2">
      <c r="A1570" s="48" t="s">
        <v>1203</v>
      </c>
      <c r="B1570">
        <v>8</v>
      </c>
      <c r="C1570">
        <v>1</v>
      </c>
      <c r="D1570">
        <v>1</v>
      </c>
      <c r="E1570">
        <v>0</v>
      </c>
      <c r="F1570" s="51">
        <v>1</v>
      </c>
      <c r="G1570" t="str">
        <f t="shared" si="48"/>
        <v>Bruce Brown</v>
      </c>
      <c r="H1570" t="str">
        <f t="shared" si="49"/>
        <v>Bruce Brown</v>
      </c>
    </row>
    <row r="1571" spans="1:8" x14ac:dyDescent="0.2">
      <c r="A1571" s="48"/>
      <c r="B1571">
        <v>20</v>
      </c>
      <c r="C1571">
        <v>1</v>
      </c>
      <c r="D1571">
        <v>5</v>
      </c>
      <c r="E1571">
        <v>3</v>
      </c>
      <c r="F1571" s="51">
        <v>1</v>
      </c>
      <c r="G1571" t="str">
        <f t="shared" si="48"/>
        <v>Bruce Brown</v>
      </c>
      <c r="H1571" t="str">
        <f t="shared" si="49"/>
        <v>Bruce Brown</v>
      </c>
    </row>
    <row r="1572" spans="1:8" x14ac:dyDescent="0.2">
      <c r="A1572" s="48"/>
      <c r="B1572">
        <v>5</v>
      </c>
      <c r="C1572">
        <v>2</v>
      </c>
      <c r="D1572">
        <v>3</v>
      </c>
      <c r="E1572">
        <v>1</v>
      </c>
      <c r="F1572" s="51">
        <v>1</v>
      </c>
      <c r="G1572" t="str">
        <f t="shared" si="48"/>
        <v>Bruce Brown</v>
      </c>
      <c r="H1572" t="str">
        <f t="shared" si="49"/>
        <v>Bruce Brown</v>
      </c>
    </row>
    <row r="1573" spans="1:8" x14ac:dyDescent="0.2">
      <c r="A1573" s="48"/>
      <c r="B1573">
        <v>6</v>
      </c>
      <c r="C1573">
        <v>5</v>
      </c>
      <c r="D1573">
        <v>4</v>
      </c>
      <c r="E1573">
        <v>0</v>
      </c>
      <c r="F1573" s="51">
        <v>1</v>
      </c>
      <c r="G1573" t="str">
        <f t="shared" si="48"/>
        <v>Bruce Brown</v>
      </c>
      <c r="H1573" t="str">
        <f t="shared" si="49"/>
        <v>Bruce Brown</v>
      </c>
    </row>
    <row r="1574" spans="1:8" x14ac:dyDescent="0.2">
      <c r="A1574" s="48"/>
      <c r="B1574">
        <v>18</v>
      </c>
      <c r="C1574">
        <v>5</v>
      </c>
      <c r="D1574">
        <v>4</v>
      </c>
      <c r="E1574">
        <v>4</v>
      </c>
      <c r="F1574" s="51">
        <v>1</v>
      </c>
      <c r="G1574" t="str">
        <f t="shared" si="48"/>
        <v>Bruce Brown</v>
      </c>
      <c r="H1574" t="str">
        <f t="shared" si="49"/>
        <v>Bruce Brown</v>
      </c>
    </row>
    <row r="1575" spans="1:8" x14ac:dyDescent="0.2">
      <c r="A1575" s="48"/>
      <c r="B1575">
        <v>7</v>
      </c>
      <c r="C1575">
        <v>5</v>
      </c>
      <c r="D1575">
        <v>3</v>
      </c>
      <c r="E1575">
        <v>1</v>
      </c>
      <c r="F1575" s="51">
        <v>1</v>
      </c>
      <c r="G1575" t="str">
        <f t="shared" si="48"/>
        <v>Bruce Brown</v>
      </c>
      <c r="H1575" t="str">
        <f t="shared" si="49"/>
        <v>Bruce Brown</v>
      </c>
    </row>
    <row r="1576" spans="1:8" x14ac:dyDescent="0.2">
      <c r="A1576" s="48"/>
      <c r="B1576">
        <v>10</v>
      </c>
      <c r="C1576">
        <v>2</v>
      </c>
      <c r="D1576">
        <v>4</v>
      </c>
      <c r="E1576">
        <v>2</v>
      </c>
      <c r="F1576" s="51">
        <v>1</v>
      </c>
      <c r="G1576" t="str">
        <f t="shared" si="48"/>
        <v>Bruce Brown</v>
      </c>
      <c r="H1576" t="str">
        <f t="shared" si="49"/>
        <v>Bruce Brown</v>
      </c>
    </row>
    <row r="1577" spans="1:8" x14ac:dyDescent="0.2">
      <c r="A1577" s="48"/>
      <c r="B1577">
        <v>15</v>
      </c>
      <c r="C1577">
        <v>5</v>
      </c>
      <c r="D1577">
        <v>9</v>
      </c>
      <c r="E1577">
        <v>3</v>
      </c>
      <c r="F1577" s="51">
        <v>1</v>
      </c>
      <c r="G1577" t="str">
        <f t="shared" si="48"/>
        <v>Bruce Brown</v>
      </c>
      <c r="H1577" t="str">
        <f t="shared" si="49"/>
        <v>Bruce Brown</v>
      </c>
    </row>
    <row r="1578" spans="1:8" x14ac:dyDescent="0.2">
      <c r="A1578" s="48"/>
      <c r="B1578">
        <v>9</v>
      </c>
      <c r="C1578">
        <v>3</v>
      </c>
      <c r="D1578">
        <v>3</v>
      </c>
      <c r="E1578">
        <v>0</v>
      </c>
      <c r="F1578" s="51">
        <v>1</v>
      </c>
      <c r="G1578" t="str">
        <f t="shared" si="48"/>
        <v>Bruce Brown</v>
      </c>
      <c r="H1578" t="str">
        <f t="shared" si="49"/>
        <v>Bruce Brown</v>
      </c>
    </row>
    <row r="1579" spans="1:8" x14ac:dyDescent="0.2">
      <c r="A1579" s="48"/>
      <c r="B1579">
        <v>2</v>
      </c>
      <c r="C1579">
        <v>0</v>
      </c>
      <c r="D1579">
        <v>3</v>
      </c>
      <c r="E1579">
        <v>0</v>
      </c>
      <c r="F1579" s="51">
        <v>1</v>
      </c>
      <c r="G1579" t="str">
        <f t="shared" si="48"/>
        <v>Bruce Brown</v>
      </c>
      <c r="H1579" t="str">
        <f t="shared" si="49"/>
        <v>Bruce Brown</v>
      </c>
    </row>
    <row r="1580" spans="1:8" x14ac:dyDescent="0.2">
      <c r="A1580" s="48"/>
      <c r="B1580">
        <v>2</v>
      </c>
      <c r="C1580">
        <v>1</v>
      </c>
      <c r="D1580">
        <v>3</v>
      </c>
      <c r="E1580">
        <v>0</v>
      </c>
      <c r="F1580" s="51">
        <v>1</v>
      </c>
      <c r="G1580" t="str">
        <f t="shared" si="48"/>
        <v>Bruce Brown</v>
      </c>
      <c r="H1580" t="str">
        <f t="shared" si="49"/>
        <v>Bruce Brown</v>
      </c>
    </row>
    <row r="1581" spans="1:8" x14ac:dyDescent="0.2">
      <c r="A1581" s="48"/>
      <c r="B1581">
        <v>16</v>
      </c>
      <c r="C1581">
        <v>10</v>
      </c>
      <c r="D1581">
        <v>6</v>
      </c>
      <c r="E1581">
        <v>1</v>
      </c>
      <c r="F1581" s="51">
        <v>1</v>
      </c>
      <c r="G1581" t="str">
        <f t="shared" si="48"/>
        <v>Bruce Brown</v>
      </c>
      <c r="H1581" t="str">
        <f t="shared" si="49"/>
        <v>Bruce Brown</v>
      </c>
    </row>
    <row r="1582" spans="1:8" x14ac:dyDescent="0.2">
      <c r="A1582" s="48"/>
      <c r="B1582">
        <v>12</v>
      </c>
      <c r="C1582">
        <v>11</v>
      </c>
      <c r="D1582">
        <v>6</v>
      </c>
      <c r="E1582">
        <v>1</v>
      </c>
      <c r="F1582" s="51">
        <v>1</v>
      </c>
      <c r="G1582" t="str">
        <f t="shared" si="48"/>
        <v>Bruce Brown</v>
      </c>
      <c r="H1582" t="str">
        <f t="shared" si="49"/>
        <v>Bruce Brown</v>
      </c>
    </row>
    <row r="1583" spans="1:8" x14ac:dyDescent="0.2">
      <c r="A1583" s="48"/>
      <c r="B1583">
        <v>12</v>
      </c>
      <c r="C1583">
        <v>6</v>
      </c>
      <c r="D1583">
        <v>3</v>
      </c>
      <c r="E1583">
        <v>2</v>
      </c>
      <c r="F1583" s="51">
        <v>1</v>
      </c>
      <c r="G1583" t="str">
        <f t="shared" si="48"/>
        <v>Bruce Brown</v>
      </c>
      <c r="H1583" t="str">
        <f t="shared" si="49"/>
        <v>Bruce Brown</v>
      </c>
    </row>
    <row r="1584" spans="1:8" x14ac:dyDescent="0.2">
      <c r="A1584" s="48"/>
      <c r="B1584">
        <v>18</v>
      </c>
      <c r="C1584">
        <v>4</v>
      </c>
      <c r="D1584">
        <v>7</v>
      </c>
      <c r="E1584">
        <v>2</v>
      </c>
      <c r="F1584" s="51">
        <v>1</v>
      </c>
      <c r="G1584" t="str">
        <f t="shared" si="48"/>
        <v>Bruce Brown</v>
      </c>
      <c r="H1584" t="str">
        <f t="shared" si="49"/>
        <v>Bruce Brown</v>
      </c>
    </row>
    <row r="1585" spans="1:8" x14ac:dyDescent="0.2">
      <c r="A1585" s="48"/>
      <c r="B1585">
        <v>12</v>
      </c>
      <c r="C1585">
        <v>4</v>
      </c>
      <c r="D1585">
        <v>8</v>
      </c>
      <c r="E1585">
        <v>0</v>
      </c>
      <c r="F1585" s="51">
        <v>1</v>
      </c>
      <c r="G1585" t="str">
        <f t="shared" si="48"/>
        <v>Bruce Brown</v>
      </c>
      <c r="H1585" t="str">
        <f t="shared" si="49"/>
        <v>Bruce Brown</v>
      </c>
    </row>
    <row r="1586" spans="1:8" x14ac:dyDescent="0.2">
      <c r="A1586" s="48"/>
      <c r="B1586">
        <v>11</v>
      </c>
      <c r="C1586">
        <v>4</v>
      </c>
      <c r="D1586">
        <v>5</v>
      </c>
      <c r="E1586">
        <v>1</v>
      </c>
      <c r="F1586" s="51">
        <v>1</v>
      </c>
      <c r="G1586" t="str">
        <f t="shared" si="48"/>
        <v>Bruce Brown</v>
      </c>
      <c r="H1586" t="str">
        <f t="shared" si="49"/>
        <v>Bruce Brown</v>
      </c>
    </row>
    <row r="1587" spans="1:8" x14ac:dyDescent="0.2">
      <c r="A1587" s="48"/>
      <c r="B1587">
        <v>17</v>
      </c>
      <c r="C1587">
        <v>13</v>
      </c>
      <c r="D1587">
        <v>10</v>
      </c>
      <c r="E1587">
        <v>3</v>
      </c>
      <c r="F1587" s="51">
        <v>1</v>
      </c>
      <c r="G1587" t="str">
        <f t="shared" si="48"/>
        <v>Bruce Brown</v>
      </c>
      <c r="H1587" t="str">
        <f t="shared" si="49"/>
        <v>Bruce Brown</v>
      </c>
    </row>
    <row r="1588" spans="1:8" x14ac:dyDescent="0.2">
      <c r="A1588" s="48"/>
      <c r="B1588">
        <v>8</v>
      </c>
      <c r="C1588">
        <v>4</v>
      </c>
      <c r="D1588">
        <v>4</v>
      </c>
      <c r="E1588">
        <v>0</v>
      </c>
      <c r="F1588" s="51">
        <v>1</v>
      </c>
      <c r="G1588" t="str">
        <f t="shared" si="48"/>
        <v>Bruce Brown</v>
      </c>
      <c r="H1588" t="str">
        <f t="shared" si="49"/>
        <v>Bruce Brown</v>
      </c>
    </row>
    <row r="1589" spans="1:8" x14ac:dyDescent="0.2">
      <c r="A1589" s="48"/>
      <c r="B1589">
        <v>12</v>
      </c>
      <c r="C1589">
        <v>3</v>
      </c>
      <c r="D1589">
        <v>3</v>
      </c>
      <c r="E1589">
        <v>1</v>
      </c>
      <c r="F1589" s="51">
        <v>1</v>
      </c>
      <c r="G1589" t="str">
        <f t="shared" si="48"/>
        <v>Bruce Brown</v>
      </c>
      <c r="H1589" t="str">
        <f t="shared" si="49"/>
        <v>Bruce Brown</v>
      </c>
    </row>
    <row r="1590" spans="1:8" x14ac:dyDescent="0.2">
      <c r="A1590" s="48"/>
      <c r="B1590">
        <v>18</v>
      </c>
      <c r="C1590">
        <v>5</v>
      </c>
      <c r="D1590">
        <v>4</v>
      </c>
      <c r="E1590">
        <v>4</v>
      </c>
      <c r="F1590" s="51">
        <v>1</v>
      </c>
      <c r="G1590" t="str">
        <f t="shared" si="48"/>
        <v>Bruce Brown</v>
      </c>
      <c r="H1590" t="str">
        <f t="shared" si="49"/>
        <v>Bruce Brown</v>
      </c>
    </row>
    <row r="1591" spans="1:8" x14ac:dyDescent="0.2">
      <c r="A1591" s="48"/>
      <c r="B1591">
        <v>7</v>
      </c>
      <c r="C1591">
        <v>3</v>
      </c>
      <c r="D1591">
        <v>3</v>
      </c>
      <c r="E1591">
        <v>1</v>
      </c>
      <c r="F1591" s="51">
        <v>1</v>
      </c>
      <c r="G1591" t="str">
        <f t="shared" si="48"/>
        <v>Bruce Brown</v>
      </c>
      <c r="H1591" t="str">
        <f t="shared" si="49"/>
        <v>Bruce Brown</v>
      </c>
    </row>
    <row r="1592" spans="1:8" x14ac:dyDescent="0.2">
      <c r="A1592" s="48"/>
      <c r="B1592">
        <v>13</v>
      </c>
      <c r="C1592">
        <v>6</v>
      </c>
      <c r="D1592">
        <v>3</v>
      </c>
      <c r="E1592">
        <v>1</v>
      </c>
      <c r="F1592" s="51">
        <v>1</v>
      </c>
      <c r="G1592" t="str">
        <f t="shared" si="48"/>
        <v>Bruce Brown</v>
      </c>
      <c r="H1592" t="str">
        <f t="shared" si="49"/>
        <v>Bruce Brown</v>
      </c>
    </row>
    <row r="1593" spans="1:8" x14ac:dyDescent="0.2">
      <c r="A1593" s="48"/>
      <c r="B1593">
        <v>12</v>
      </c>
      <c r="C1593">
        <v>6</v>
      </c>
      <c r="D1593">
        <v>5</v>
      </c>
      <c r="E1593">
        <v>2</v>
      </c>
      <c r="F1593" s="51">
        <v>1</v>
      </c>
      <c r="G1593" t="str">
        <f t="shared" si="48"/>
        <v>Bruce Brown</v>
      </c>
      <c r="H1593" t="str">
        <f t="shared" si="49"/>
        <v>Bruce Brown</v>
      </c>
    </row>
    <row r="1594" spans="1:8" x14ac:dyDescent="0.2">
      <c r="A1594" s="48"/>
      <c r="B1594">
        <v>10</v>
      </c>
      <c r="C1594">
        <v>4</v>
      </c>
      <c r="D1594">
        <v>0</v>
      </c>
      <c r="E1594">
        <v>0</v>
      </c>
      <c r="F1594" s="51">
        <v>1</v>
      </c>
      <c r="G1594" t="str">
        <f t="shared" si="48"/>
        <v>Bruce Brown</v>
      </c>
      <c r="H1594" t="str">
        <f t="shared" si="49"/>
        <v>Bruce Brown</v>
      </c>
    </row>
    <row r="1595" spans="1:8" x14ac:dyDescent="0.2">
      <c r="A1595" s="48"/>
      <c r="B1595">
        <v>4</v>
      </c>
      <c r="C1595">
        <v>4</v>
      </c>
      <c r="D1595">
        <v>2</v>
      </c>
      <c r="E1595">
        <v>0</v>
      </c>
      <c r="F1595" s="51">
        <v>1</v>
      </c>
      <c r="G1595" t="str">
        <f t="shared" si="48"/>
        <v>Bruce Brown</v>
      </c>
      <c r="H1595" t="str">
        <f t="shared" si="49"/>
        <v>Bruce Brown</v>
      </c>
    </row>
    <row r="1596" spans="1:8" x14ac:dyDescent="0.2">
      <c r="A1596" s="48"/>
      <c r="B1596">
        <v>13</v>
      </c>
      <c r="C1596">
        <v>3</v>
      </c>
      <c r="D1596">
        <v>4</v>
      </c>
      <c r="E1596">
        <v>1</v>
      </c>
      <c r="F1596" s="51">
        <v>1</v>
      </c>
      <c r="G1596" t="str">
        <f t="shared" si="48"/>
        <v>Bruce Brown</v>
      </c>
      <c r="H1596" t="str">
        <f t="shared" si="49"/>
        <v>Bruce Brown</v>
      </c>
    </row>
    <row r="1597" spans="1:8" x14ac:dyDescent="0.2">
      <c r="A1597" s="48"/>
      <c r="B1597">
        <v>11</v>
      </c>
      <c r="C1597">
        <v>5</v>
      </c>
      <c r="D1597">
        <v>5</v>
      </c>
      <c r="E1597">
        <v>2</v>
      </c>
      <c r="F1597" s="51">
        <v>1</v>
      </c>
      <c r="G1597" t="str">
        <f t="shared" si="48"/>
        <v>Bruce Brown</v>
      </c>
      <c r="H1597" t="str">
        <f t="shared" si="49"/>
        <v>Bruce Brown</v>
      </c>
    </row>
    <row r="1598" spans="1:8" x14ac:dyDescent="0.2">
      <c r="A1598" s="48"/>
      <c r="B1598">
        <v>16</v>
      </c>
      <c r="C1598">
        <v>1</v>
      </c>
      <c r="D1598">
        <v>4</v>
      </c>
      <c r="E1598">
        <v>2</v>
      </c>
      <c r="F1598" s="51">
        <v>1</v>
      </c>
      <c r="G1598" t="str">
        <f t="shared" si="48"/>
        <v>Bruce Brown</v>
      </c>
      <c r="H1598" t="str">
        <f t="shared" si="49"/>
        <v>Bruce Brown</v>
      </c>
    </row>
    <row r="1599" spans="1:8" x14ac:dyDescent="0.2">
      <c r="A1599" s="48"/>
      <c r="B1599">
        <v>16</v>
      </c>
      <c r="C1599">
        <v>5</v>
      </c>
      <c r="D1599">
        <v>4</v>
      </c>
      <c r="E1599">
        <v>1</v>
      </c>
      <c r="F1599" s="51">
        <v>1</v>
      </c>
      <c r="G1599" t="str">
        <f t="shared" si="48"/>
        <v>Bruce Brown</v>
      </c>
      <c r="H1599" t="str">
        <f t="shared" si="49"/>
        <v>Bruce Brown</v>
      </c>
    </row>
    <row r="1600" spans="1:8" x14ac:dyDescent="0.2">
      <c r="A1600" s="48"/>
      <c r="B1600">
        <v>9</v>
      </c>
      <c r="C1600">
        <v>3</v>
      </c>
      <c r="D1600">
        <v>4</v>
      </c>
      <c r="E1600">
        <v>1</v>
      </c>
      <c r="F1600" s="51">
        <v>1</v>
      </c>
      <c r="G1600" t="str">
        <f t="shared" si="48"/>
        <v>Bruce Brown</v>
      </c>
      <c r="H1600" t="str">
        <f t="shared" si="49"/>
        <v>Bruce Brown</v>
      </c>
    </row>
    <row r="1601" spans="1:8" x14ac:dyDescent="0.2">
      <c r="A1601" s="48"/>
      <c r="B1601">
        <v>5</v>
      </c>
      <c r="C1601">
        <v>2</v>
      </c>
      <c r="D1601">
        <v>2</v>
      </c>
      <c r="E1601">
        <v>1</v>
      </c>
      <c r="F1601" s="51">
        <v>1</v>
      </c>
      <c r="G1601" t="str">
        <f t="shared" si="48"/>
        <v>Bruce Brown</v>
      </c>
      <c r="H1601" t="str">
        <f t="shared" si="49"/>
        <v>Bruce Brown</v>
      </c>
    </row>
    <row r="1602" spans="1:8" x14ac:dyDescent="0.2">
      <c r="A1602" s="48"/>
      <c r="B1602">
        <v>2</v>
      </c>
      <c r="C1602">
        <v>0</v>
      </c>
      <c r="D1602">
        <v>0</v>
      </c>
      <c r="E1602">
        <v>0</v>
      </c>
      <c r="F1602" s="51">
        <v>1</v>
      </c>
      <c r="G1602" t="str">
        <f t="shared" ref="G1602:G1665" si="50">IF(B1602="","",IF(A1602="",G1601,SUBSTITUTE(A1602," 2022-23 Game Log","")))</f>
        <v>Bruce Brown</v>
      </c>
      <c r="H1602" t="str">
        <f t="shared" ref="H1602:H1665" si="51">IF(G1602="Luka Dončić","Luka Doncic",IF(G1602="Wendell Carter Jr.","Wendell Carter",IF(G1602="Vlatko Čančar","Vlatko Cancar",IF(G1602="Troy Brown Jr.","Troy Brown",IF(G1602="Bojan Bogdanović","Bojan Bogdanovic",IF(G1602="Nic Claxton","Nicolas Claxton",IF(G1602="Kristaps Porziņģis","Kristaps Porzingis",IF(G1602="Kelly Oubre Jr.","Kelly Oubre Jr",IF(G1602="P.J. Washington","P.J Washington",IF(G1602="P.J. Tucker","P.J Tucker",IF(G1602="Jabari Smith Jr.","Jabari Smith",IF(G1602="Alperen Şengün","Alperen Sengun",IF(G1602="Nikola Vučević","Nikola Vucevic",IF(G1602="Jusuf Nurkić","Jusuf Nurkic",IF(G1602="Nikola Jokić","Nikola Jokic",G1602)))))))))))))))</f>
        <v>Bruce Brown</v>
      </c>
    </row>
    <row r="1603" spans="1:8" x14ac:dyDescent="0.2">
      <c r="A1603" s="48"/>
      <c r="B1603">
        <v>13</v>
      </c>
      <c r="C1603">
        <v>4</v>
      </c>
      <c r="D1603">
        <v>1</v>
      </c>
      <c r="E1603">
        <v>2</v>
      </c>
      <c r="F1603" s="51">
        <v>1</v>
      </c>
      <c r="G1603" t="str">
        <f t="shared" si="50"/>
        <v>Bruce Brown</v>
      </c>
      <c r="H1603" t="str">
        <f t="shared" si="51"/>
        <v>Bruce Brown</v>
      </c>
    </row>
    <row r="1604" spans="1:8" x14ac:dyDescent="0.2">
      <c r="A1604" s="48"/>
      <c r="B1604">
        <v>21</v>
      </c>
      <c r="C1604">
        <v>3</v>
      </c>
      <c r="D1604">
        <v>2</v>
      </c>
      <c r="E1604">
        <v>4</v>
      </c>
      <c r="F1604" s="51">
        <v>1</v>
      </c>
      <c r="G1604" t="str">
        <f t="shared" si="50"/>
        <v>Bruce Brown</v>
      </c>
      <c r="H1604" t="str">
        <f t="shared" si="51"/>
        <v>Bruce Brown</v>
      </c>
    </row>
    <row r="1605" spans="1:8" x14ac:dyDescent="0.2">
      <c r="A1605" s="48"/>
      <c r="B1605">
        <v>8</v>
      </c>
      <c r="C1605">
        <v>4</v>
      </c>
      <c r="D1605">
        <v>3</v>
      </c>
      <c r="E1605">
        <v>0</v>
      </c>
      <c r="F1605" s="51">
        <v>1</v>
      </c>
      <c r="G1605" t="str">
        <f t="shared" si="50"/>
        <v>Bruce Brown</v>
      </c>
      <c r="H1605" t="str">
        <f t="shared" si="51"/>
        <v>Bruce Brown</v>
      </c>
    </row>
    <row r="1606" spans="1:8" x14ac:dyDescent="0.2">
      <c r="A1606" s="48" t="s">
        <v>1204</v>
      </c>
      <c r="B1606">
        <v>4</v>
      </c>
      <c r="C1606">
        <v>0</v>
      </c>
      <c r="D1606">
        <v>0</v>
      </c>
      <c r="E1606">
        <v>0</v>
      </c>
      <c r="F1606" s="51">
        <v>1</v>
      </c>
      <c r="G1606" t="str">
        <f t="shared" si="50"/>
        <v>Greg Brown III</v>
      </c>
      <c r="H1606" t="str">
        <f t="shared" si="51"/>
        <v>Greg Brown III</v>
      </c>
    </row>
    <row r="1607" spans="1:8" x14ac:dyDescent="0.2">
      <c r="A1607" s="48"/>
      <c r="B1607">
        <v>2</v>
      </c>
      <c r="C1607">
        <v>0</v>
      </c>
      <c r="D1607">
        <v>0</v>
      </c>
      <c r="E1607">
        <v>0</v>
      </c>
      <c r="F1607" s="51">
        <v>1</v>
      </c>
      <c r="G1607" t="str">
        <f t="shared" si="50"/>
        <v>Greg Brown III</v>
      </c>
      <c r="H1607" t="str">
        <f t="shared" si="51"/>
        <v>Greg Brown III</v>
      </c>
    </row>
    <row r="1608" spans="1:8" x14ac:dyDescent="0.2">
      <c r="A1608" s="48"/>
      <c r="B1608">
        <v>2</v>
      </c>
      <c r="C1608">
        <v>0</v>
      </c>
      <c r="D1608">
        <v>0</v>
      </c>
      <c r="E1608">
        <v>0</v>
      </c>
      <c r="F1608" s="51">
        <v>1</v>
      </c>
      <c r="G1608" t="str">
        <f t="shared" si="50"/>
        <v>Greg Brown III</v>
      </c>
      <c r="H1608" t="str">
        <f t="shared" si="51"/>
        <v>Greg Brown III</v>
      </c>
    </row>
    <row r="1609" spans="1:8" x14ac:dyDescent="0.2">
      <c r="A1609" s="48"/>
      <c r="B1609">
        <v>2</v>
      </c>
      <c r="C1609">
        <v>1</v>
      </c>
      <c r="D1609">
        <v>0</v>
      </c>
      <c r="E1609">
        <v>0</v>
      </c>
      <c r="F1609" s="51">
        <v>1</v>
      </c>
      <c r="G1609" t="str">
        <f t="shared" si="50"/>
        <v>Greg Brown III</v>
      </c>
      <c r="H1609" t="str">
        <f t="shared" si="51"/>
        <v>Greg Brown III</v>
      </c>
    </row>
    <row r="1610" spans="1:8" x14ac:dyDescent="0.2">
      <c r="A1610" s="48"/>
      <c r="B1610">
        <v>0</v>
      </c>
      <c r="C1610">
        <v>1</v>
      </c>
      <c r="D1610">
        <v>0</v>
      </c>
      <c r="E1610">
        <v>0</v>
      </c>
      <c r="F1610" s="51">
        <v>1</v>
      </c>
      <c r="G1610" t="str">
        <f t="shared" si="50"/>
        <v>Greg Brown III</v>
      </c>
      <c r="H1610" t="str">
        <f t="shared" si="51"/>
        <v>Greg Brown III</v>
      </c>
    </row>
    <row r="1611" spans="1:8" x14ac:dyDescent="0.2">
      <c r="A1611" s="48"/>
      <c r="B1611">
        <v>6</v>
      </c>
      <c r="C1611">
        <v>4</v>
      </c>
      <c r="D1611">
        <v>0</v>
      </c>
      <c r="E1611">
        <v>1</v>
      </c>
      <c r="F1611" s="51">
        <v>1</v>
      </c>
      <c r="G1611" t="str">
        <f t="shared" si="50"/>
        <v>Greg Brown III</v>
      </c>
      <c r="H1611" t="str">
        <f t="shared" si="51"/>
        <v>Greg Brown III</v>
      </c>
    </row>
    <row r="1612" spans="1:8" x14ac:dyDescent="0.2">
      <c r="A1612" s="48"/>
      <c r="B1612">
        <v>1</v>
      </c>
      <c r="C1612">
        <v>1</v>
      </c>
      <c r="D1612">
        <v>0</v>
      </c>
      <c r="E1612">
        <v>0</v>
      </c>
      <c r="F1612" s="51">
        <v>1</v>
      </c>
      <c r="G1612" t="str">
        <f t="shared" si="50"/>
        <v>Greg Brown III</v>
      </c>
      <c r="H1612" t="str">
        <f t="shared" si="51"/>
        <v>Greg Brown III</v>
      </c>
    </row>
    <row r="1613" spans="1:8" x14ac:dyDescent="0.2">
      <c r="A1613" s="48"/>
      <c r="B1613">
        <v>2</v>
      </c>
      <c r="C1613">
        <v>4</v>
      </c>
      <c r="D1613">
        <v>0</v>
      </c>
      <c r="E1613">
        <v>0</v>
      </c>
      <c r="F1613" s="51">
        <v>1</v>
      </c>
      <c r="G1613" t="str">
        <f t="shared" si="50"/>
        <v>Greg Brown III</v>
      </c>
      <c r="H1613" t="str">
        <f t="shared" si="51"/>
        <v>Greg Brown III</v>
      </c>
    </row>
    <row r="1614" spans="1:8" x14ac:dyDescent="0.2">
      <c r="A1614" s="48"/>
      <c r="B1614">
        <v>0</v>
      </c>
      <c r="C1614">
        <v>0</v>
      </c>
      <c r="D1614">
        <v>0</v>
      </c>
      <c r="E1614">
        <v>0</v>
      </c>
      <c r="F1614" s="51">
        <v>1</v>
      </c>
      <c r="G1614" t="str">
        <f t="shared" si="50"/>
        <v>Greg Brown III</v>
      </c>
      <c r="H1614" t="str">
        <f t="shared" si="51"/>
        <v>Greg Brown III</v>
      </c>
    </row>
    <row r="1615" spans="1:8" x14ac:dyDescent="0.2">
      <c r="A1615" s="48"/>
      <c r="B1615">
        <v>0</v>
      </c>
      <c r="C1615">
        <v>0</v>
      </c>
      <c r="D1615">
        <v>0</v>
      </c>
      <c r="E1615">
        <v>0</v>
      </c>
      <c r="F1615" s="51">
        <v>1</v>
      </c>
      <c r="G1615" t="str">
        <f t="shared" si="50"/>
        <v>Greg Brown III</v>
      </c>
      <c r="H1615" t="str">
        <f t="shared" si="51"/>
        <v>Greg Brown III</v>
      </c>
    </row>
    <row r="1616" spans="1:8" x14ac:dyDescent="0.2">
      <c r="A1616" s="48"/>
      <c r="B1616">
        <v>5</v>
      </c>
      <c r="C1616">
        <v>1</v>
      </c>
      <c r="D1616">
        <v>0</v>
      </c>
      <c r="E1616">
        <v>0</v>
      </c>
      <c r="F1616" s="51">
        <v>1</v>
      </c>
      <c r="G1616" t="str">
        <f t="shared" si="50"/>
        <v>Greg Brown III</v>
      </c>
      <c r="H1616" t="str">
        <f t="shared" si="51"/>
        <v>Greg Brown III</v>
      </c>
    </row>
    <row r="1617" spans="1:8" x14ac:dyDescent="0.2">
      <c r="A1617" s="48" t="s">
        <v>1205</v>
      </c>
      <c r="B1617">
        <v>35</v>
      </c>
      <c r="C1617">
        <v>3</v>
      </c>
      <c r="D1617">
        <v>2</v>
      </c>
      <c r="E1617">
        <v>4</v>
      </c>
      <c r="F1617" s="51">
        <v>1</v>
      </c>
      <c r="G1617" t="str">
        <f t="shared" si="50"/>
        <v>Jaylen Brown</v>
      </c>
      <c r="H1617" t="str">
        <f t="shared" si="51"/>
        <v>Jaylen Brown</v>
      </c>
    </row>
    <row r="1618" spans="1:8" x14ac:dyDescent="0.2">
      <c r="A1618" s="48"/>
      <c r="B1618">
        <v>28</v>
      </c>
      <c r="C1618">
        <v>4</v>
      </c>
      <c r="D1618">
        <v>3</v>
      </c>
      <c r="E1618">
        <v>2</v>
      </c>
      <c r="F1618" s="51">
        <v>1</v>
      </c>
      <c r="G1618" t="str">
        <f t="shared" si="50"/>
        <v>Jaylen Brown</v>
      </c>
      <c r="H1618" t="str">
        <f t="shared" si="51"/>
        <v>Jaylen Brown</v>
      </c>
    </row>
    <row r="1619" spans="1:8" x14ac:dyDescent="0.2">
      <c r="A1619" s="48"/>
      <c r="B1619">
        <v>12</v>
      </c>
      <c r="C1619">
        <v>9</v>
      </c>
      <c r="D1619">
        <v>4</v>
      </c>
      <c r="E1619">
        <v>1</v>
      </c>
      <c r="F1619" s="51">
        <v>1</v>
      </c>
      <c r="G1619" t="str">
        <f t="shared" si="50"/>
        <v>Jaylen Brown</v>
      </c>
      <c r="H1619" t="str">
        <f t="shared" si="51"/>
        <v>Jaylen Brown</v>
      </c>
    </row>
    <row r="1620" spans="1:8" x14ac:dyDescent="0.2">
      <c r="A1620" s="48"/>
      <c r="B1620">
        <v>21</v>
      </c>
      <c r="C1620">
        <v>6</v>
      </c>
      <c r="D1620">
        <v>2</v>
      </c>
      <c r="E1620">
        <v>2</v>
      </c>
      <c r="F1620" s="51">
        <v>1</v>
      </c>
      <c r="G1620" t="str">
        <f t="shared" si="50"/>
        <v>Jaylen Brown</v>
      </c>
      <c r="H1620" t="str">
        <f t="shared" si="51"/>
        <v>Jaylen Brown</v>
      </c>
    </row>
    <row r="1621" spans="1:8" x14ac:dyDescent="0.2">
      <c r="A1621" s="48"/>
      <c r="B1621">
        <v>32</v>
      </c>
      <c r="C1621">
        <v>8</v>
      </c>
      <c r="D1621">
        <v>4</v>
      </c>
      <c r="E1621">
        <v>2</v>
      </c>
      <c r="F1621" s="51">
        <v>1</v>
      </c>
      <c r="G1621" t="str">
        <f t="shared" si="50"/>
        <v>Jaylen Brown</v>
      </c>
      <c r="H1621" t="str">
        <f t="shared" si="51"/>
        <v>Jaylen Brown</v>
      </c>
    </row>
    <row r="1622" spans="1:8" x14ac:dyDescent="0.2">
      <c r="A1622" s="48"/>
      <c r="B1622">
        <v>24</v>
      </c>
      <c r="C1622">
        <v>10</v>
      </c>
      <c r="D1622">
        <v>2</v>
      </c>
      <c r="E1622">
        <v>4</v>
      </c>
      <c r="F1622" s="51">
        <v>1</v>
      </c>
      <c r="G1622" t="str">
        <f t="shared" si="50"/>
        <v>Jaylen Brown</v>
      </c>
      <c r="H1622" t="str">
        <f t="shared" si="51"/>
        <v>Jaylen Brown</v>
      </c>
    </row>
    <row r="1623" spans="1:8" x14ac:dyDescent="0.2">
      <c r="A1623" s="48"/>
      <c r="B1623">
        <v>30</v>
      </c>
      <c r="C1623">
        <v>8</v>
      </c>
      <c r="D1623">
        <v>4</v>
      </c>
      <c r="E1623">
        <v>3</v>
      </c>
      <c r="F1623" s="51">
        <v>1</v>
      </c>
      <c r="G1623" t="str">
        <f t="shared" si="50"/>
        <v>Jaylen Brown</v>
      </c>
      <c r="H1623" t="str">
        <f t="shared" si="51"/>
        <v>Jaylen Brown</v>
      </c>
    </row>
    <row r="1624" spans="1:8" x14ac:dyDescent="0.2">
      <c r="A1624" s="48"/>
      <c r="B1624">
        <v>16</v>
      </c>
      <c r="C1624">
        <v>5</v>
      </c>
      <c r="D1624">
        <v>2</v>
      </c>
      <c r="E1624">
        <v>0</v>
      </c>
      <c r="F1624" s="51">
        <v>1</v>
      </c>
      <c r="G1624" t="str">
        <f t="shared" si="50"/>
        <v>Jaylen Brown</v>
      </c>
      <c r="H1624" t="str">
        <f t="shared" si="51"/>
        <v>Jaylen Brown</v>
      </c>
    </row>
    <row r="1625" spans="1:8" x14ac:dyDescent="0.2">
      <c r="A1625" s="48"/>
      <c r="B1625">
        <v>30</v>
      </c>
      <c r="C1625">
        <v>5</v>
      </c>
      <c r="D1625">
        <v>3</v>
      </c>
      <c r="E1625">
        <v>6</v>
      </c>
      <c r="F1625" s="51">
        <v>1</v>
      </c>
      <c r="G1625" t="str">
        <f t="shared" si="50"/>
        <v>Jaylen Brown</v>
      </c>
      <c r="H1625" t="str">
        <f t="shared" si="51"/>
        <v>Jaylen Brown</v>
      </c>
    </row>
    <row r="1626" spans="1:8" x14ac:dyDescent="0.2">
      <c r="A1626" s="48"/>
      <c r="B1626">
        <v>21</v>
      </c>
      <c r="C1626">
        <v>9</v>
      </c>
      <c r="D1626">
        <v>2</v>
      </c>
      <c r="E1626">
        <v>1</v>
      </c>
      <c r="F1626" s="51">
        <v>1</v>
      </c>
      <c r="G1626" t="str">
        <f t="shared" si="50"/>
        <v>Jaylen Brown</v>
      </c>
      <c r="H1626" t="str">
        <f t="shared" si="51"/>
        <v>Jaylen Brown</v>
      </c>
    </row>
    <row r="1627" spans="1:8" x14ac:dyDescent="0.2">
      <c r="A1627" s="48"/>
      <c r="B1627">
        <v>30</v>
      </c>
      <c r="C1627">
        <v>7</v>
      </c>
      <c r="D1627">
        <v>3</v>
      </c>
      <c r="E1627">
        <v>2</v>
      </c>
      <c r="F1627" s="51">
        <v>1</v>
      </c>
      <c r="G1627" t="str">
        <f t="shared" si="50"/>
        <v>Jaylen Brown</v>
      </c>
      <c r="H1627" t="str">
        <f t="shared" si="51"/>
        <v>Jaylen Brown</v>
      </c>
    </row>
    <row r="1628" spans="1:8" x14ac:dyDescent="0.2">
      <c r="A1628" s="48"/>
      <c r="B1628">
        <v>25</v>
      </c>
      <c r="C1628">
        <v>8</v>
      </c>
      <c r="D1628">
        <v>8</v>
      </c>
      <c r="E1628">
        <v>3</v>
      </c>
      <c r="F1628" s="51">
        <v>1</v>
      </c>
      <c r="G1628" t="str">
        <f t="shared" si="50"/>
        <v>Jaylen Brown</v>
      </c>
      <c r="H1628" t="str">
        <f t="shared" si="51"/>
        <v>Jaylen Brown</v>
      </c>
    </row>
    <row r="1629" spans="1:8" x14ac:dyDescent="0.2">
      <c r="A1629" s="48"/>
      <c r="B1629">
        <v>26</v>
      </c>
      <c r="C1629">
        <v>6</v>
      </c>
      <c r="D1629">
        <v>6</v>
      </c>
      <c r="E1629">
        <v>0</v>
      </c>
      <c r="F1629" s="51">
        <v>1</v>
      </c>
      <c r="G1629" t="str">
        <f t="shared" si="50"/>
        <v>Jaylen Brown</v>
      </c>
      <c r="H1629" t="str">
        <f t="shared" si="51"/>
        <v>Jaylen Brown</v>
      </c>
    </row>
    <row r="1630" spans="1:8" x14ac:dyDescent="0.2">
      <c r="A1630" s="48"/>
      <c r="B1630">
        <v>22</v>
      </c>
      <c r="C1630">
        <v>5</v>
      </c>
      <c r="D1630">
        <v>0</v>
      </c>
      <c r="E1630">
        <v>1</v>
      </c>
      <c r="F1630" s="51">
        <v>1</v>
      </c>
      <c r="G1630" t="str">
        <f t="shared" si="50"/>
        <v>Jaylen Brown</v>
      </c>
      <c r="H1630" t="str">
        <f t="shared" si="51"/>
        <v>Jaylen Brown</v>
      </c>
    </row>
    <row r="1631" spans="1:8" x14ac:dyDescent="0.2">
      <c r="A1631" s="48"/>
      <c r="B1631">
        <v>27</v>
      </c>
      <c r="C1631">
        <v>10</v>
      </c>
      <c r="D1631">
        <v>7</v>
      </c>
      <c r="E1631">
        <v>3</v>
      </c>
      <c r="F1631" s="51">
        <v>1</v>
      </c>
      <c r="G1631" t="str">
        <f t="shared" si="50"/>
        <v>Jaylen Brown</v>
      </c>
      <c r="H1631" t="str">
        <f t="shared" si="51"/>
        <v>Jaylen Brown</v>
      </c>
    </row>
    <row r="1632" spans="1:8" x14ac:dyDescent="0.2">
      <c r="A1632" s="48"/>
      <c r="B1632">
        <v>25</v>
      </c>
      <c r="C1632">
        <v>7</v>
      </c>
      <c r="D1632">
        <v>2</v>
      </c>
      <c r="E1632">
        <v>4</v>
      </c>
      <c r="F1632" s="51">
        <v>1</v>
      </c>
      <c r="G1632" t="str">
        <f t="shared" si="50"/>
        <v>Jaylen Brown</v>
      </c>
      <c r="H1632" t="str">
        <f t="shared" si="51"/>
        <v>Jaylen Brown</v>
      </c>
    </row>
    <row r="1633" spans="1:8" x14ac:dyDescent="0.2">
      <c r="A1633" s="48"/>
      <c r="B1633">
        <v>31</v>
      </c>
      <c r="C1633">
        <v>4</v>
      </c>
      <c r="D1633">
        <v>4</v>
      </c>
      <c r="E1633">
        <v>2</v>
      </c>
      <c r="F1633" s="51">
        <v>1</v>
      </c>
      <c r="G1633" t="str">
        <f t="shared" si="50"/>
        <v>Jaylen Brown</v>
      </c>
      <c r="H1633" t="str">
        <f t="shared" si="51"/>
        <v>Jaylen Brown</v>
      </c>
    </row>
    <row r="1634" spans="1:8" x14ac:dyDescent="0.2">
      <c r="A1634" s="48"/>
      <c r="B1634">
        <v>25</v>
      </c>
      <c r="C1634">
        <v>5</v>
      </c>
      <c r="D1634">
        <v>4</v>
      </c>
      <c r="E1634">
        <v>1</v>
      </c>
      <c r="F1634" s="51">
        <v>1</v>
      </c>
      <c r="G1634" t="str">
        <f t="shared" si="50"/>
        <v>Jaylen Brown</v>
      </c>
      <c r="H1634" t="str">
        <f t="shared" si="51"/>
        <v>Jaylen Brown</v>
      </c>
    </row>
    <row r="1635" spans="1:8" x14ac:dyDescent="0.2">
      <c r="A1635" s="48"/>
      <c r="B1635">
        <v>36</v>
      </c>
      <c r="C1635">
        <v>5</v>
      </c>
      <c r="D1635">
        <v>2</v>
      </c>
      <c r="E1635">
        <v>2</v>
      </c>
      <c r="F1635" s="51">
        <v>1</v>
      </c>
      <c r="G1635" t="str">
        <f t="shared" si="50"/>
        <v>Jaylen Brown</v>
      </c>
      <c r="H1635" t="str">
        <f t="shared" si="51"/>
        <v>Jaylen Brown</v>
      </c>
    </row>
    <row r="1636" spans="1:8" x14ac:dyDescent="0.2">
      <c r="A1636" s="48"/>
      <c r="B1636">
        <v>26</v>
      </c>
      <c r="C1636">
        <v>7</v>
      </c>
      <c r="D1636">
        <v>5</v>
      </c>
      <c r="E1636">
        <v>1</v>
      </c>
      <c r="F1636" s="51">
        <v>1</v>
      </c>
      <c r="G1636" t="str">
        <f t="shared" si="50"/>
        <v>Jaylen Brown</v>
      </c>
      <c r="H1636" t="str">
        <f t="shared" si="51"/>
        <v>Jaylen Brown</v>
      </c>
    </row>
    <row r="1637" spans="1:8" x14ac:dyDescent="0.2">
      <c r="A1637" s="48"/>
      <c r="B1637">
        <v>37</v>
      </c>
      <c r="C1637">
        <v>14</v>
      </c>
      <c r="D1637">
        <v>5</v>
      </c>
      <c r="E1637">
        <v>5</v>
      </c>
      <c r="F1637" s="51">
        <v>1</v>
      </c>
      <c r="G1637" t="str">
        <f t="shared" si="50"/>
        <v>Jaylen Brown</v>
      </c>
      <c r="H1637" t="str">
        <f t="shared" si="51"/>
        <v>Jaylen Brown</v>
      </c>
    </row>
    <row r="1638" spans="1:8" x14ac:dyDescent="0.2">
      <c r="A1638" s="48"/>
      <c r="B1638">
        <v>34</v>
      </c>
      <c r="C1638">
        <v>10</v>
      </c>
      <c r="D1638">
        <v>2</v>
      </c>
      <c r="E1638">
        <v>5</v>
      </c>
      <c r="F1638" s="51">
        <v>1</v>
      </c>
      <c r="G1638" t="str">
        <f t="shared" si="50"/>
        <v>Jaylen Brown</v>
      </c>
      <c r="H1638" t="str">
        <f t="shared" si="51"/>
        <v>Jaylen Brown</v>
      </c>
    </row>
    <row r="1639" spans="1:8" x14ac:dyDescent="0.2">
      <c r="A1639" s="48"/>
      <c r="B1639">
        <v>22</v>
      </c>
      <c r="C1639">
        <v>8</v>
      </c>
      <c r="D1639">
        <v>8</v>
      </c>
      <c r="E1639">
        <v>1</v>
      </c>
      <c r="F1639" s="51">
        <v>1</v>
      </c>
      <c r="G1639" t="str">
        <f t="shared" si="50"/>
        <v>Jaylen Brown</v>
      </c>
      <c r="H1639" t="str">
        <f t="shared" si="51"/>
        <v>Jaylen Brown</v>
      </c>
    </row>
    <row r="1640" spans="1:8" x14ac:dyDescent="0.2">
      <c r="A1640" s="48"/>
      <c r="B1640">
        <v>25</v>
      </c>
      <c r="C1640">
        <v>7</v>
      </c>
      <c r="D1640">
        <v>3</v>
      </c>
      <c r="E1640">
        <v>2</v>
      </c>
      <c r="F1640" s="51">
        <v>1</v>
      </c>
      <c r="G1640" t="str">
        <f t="shared" si="50"/>
        <v>Jaylen Brown</v>
      </c>
      <c r="H1640" t="str">
        <f t="shared" si="51"/>
        <v>Jaylen Brown</v>
      </c>
    </row>
    <row r="1641" spans="1:8" x14ac:dyDescent="0.2">
      <c r="A1641" s="48"/>
      <c r="B1641">
        <v>31</v>
      </c>
      <c r="C1641">
        <v>9</v>
      </c>
      <c r="D1641">
        <v>3</v>
      </c>
      <c r="E1641">
        <v>3</v>
      </c>
      <c r="F1641" s="51">
        <v>1</v>
      </c>
      <c r="G1641" t="str">
        <f t="shared" si="50"/>
        <v>Jaylen Brown</v>
      </c>
      <c r="H1641" t="str">
        <f t="shared" si="51"/>
        <v>Jaylen Brown</v>
      </c>
    </row>
    <row r="1642" spans="1:8" x14ac:dyDescent="0.2">
      <c r="A1642" s="48"/>
      <c r="B1642">
        <v>21</v>
      </c>
      <c r="C1642">
        <v>4</v>
      </c>
      <c r="D1642">
        <v>2</v>
      </c>
      <c r="E1642">
        <v>1</v>
      </c>
      <c r="F1642" s="51">
        <v>1</v>
      </c>
      <c r="G1642" t="str">
        <f t="shared" si="50"/>
        <v>Jaylen Brown</v>
      </c>
      <c r="H1642" t="str">
        <f t="shared" si="51"/>
        <v>Jaylen Brown</v>
      </c>
    </row>
    <row r="1643" spans="1:8" x14ac:dyDescent="0.2">
      <c r="A1643" s="48"/>
      <c r="B1643">
        <v>25</v>
      </c>
      <c r="C1643">
        <v>15</v>
      </c>
      <c r="D1643">
        <v>5</v>
      </c>
      <c r="E1643">
        <v>3</v>
      </c>
      <c r="F1643" s="51">
        <v>1</v>
      </c>
      <c r="G1643" t="str">
        <f t="shared" si="50"/>
        <v>Jaylen Brown</v>
      </c>
      <c r="H1643" t="str">
        <f t="shared" si="51"/>
        <v>Jaylen Brown</v>
      </c>
    </row>
    <row r="1644" spans="1:8" x14ac:dyDescent="0.2">
      <c r="A1644" s="48"/>
      <c r="B1644">
        <v>26</v>
      </c>
      <c r="C1644">
        <v>4</v>
      </c>
      <c r="D1644">
        <v>3</v>
      </c>
      <c r="E1644">
        <v>4</v>
      </c>
      <c r="F1644" s="51">
        <v>1</v>
      </c>
      <c r="G1644" t="str">
        <f t="shared" si="50"/>
        <v>Jaylen Brown</v>
      </c>
      <c r="H1644" t="str">
        <f t="shared" si="51"/>
        <v>Jaylen Brown</v>
      </c>
    </row>
    <row r="1645" spans="1:8" x14ac:dyDescent="0.2">
      <c r="A1645" s="48"/>
      <c r="B1645">
        <v>24</v>
      </c>
      <c r="C1645">
        <v>14</v>
      </c>
      <c r="D1645">
        <v>2</v>
      </c>
      <c r="E1645">
        <v>2</v>
      </c>
      <c r="F1645" s="51">
        <v>1</v>
      </c>
      <c r="G1645" t="str">
        <f t="shared" si="50"/>
        <v>Jaylen Brown</v>
      </c>
      <c r="H1645" t="str">
        <f t="shared" si="51"/>
        <v>Jaylen Brown</v>
      </c>
    </row>
    <row r="1646" spans="1:8" x14ac:dyDescent="0.2">
      <c r="A1646" s="48"/>
      <c r="B1646">
        <v>19</v>
      </c>
      <c r="C1646">
        <v>10</v>
      </c>
      <c r="D1646">
        <v>2</v>
      </c>
      <c r="E1646">
        <v>1</v>
      </c>
      <c r="F1646" s="51">
        <v>1</v>
      </c>
      <c r="G1646" t="str">
        <f t="shared" si="50"/>
        <v>Jaylen Brown</v>
      </c>
      <c r="H1646" t="str">
        <f t="shared" si="51"/>
        <v>Jaylen Brown</v>
      </c>
    </row>
    <row r="1647" spans="1:8" x14ac:dyDescent="0.2">
      <c r="A1647" s="48"/>
      <c r="B1647">
        <v>36</v>
      </c>
      <c r="C1647">
        <v>7</v>
      </c>
      <c r="D1647">
        <v>3</v>
      </c>
      <c r="E1647">
        <v>3</v>
      </c>
      <c r="F1647" s="51">
        <v>1</v>
      </c>
      <c r="G1647" t="str">
        <f t="shared" si="50"/>
        <v>Jaylen Brown</v>
      </c>
      <c r="H1647" t="str">
        <f t="shared" si="51"/>
        <v>Jaylen Brown</v>
      </c>
    </row>
    <row r="1648" spans="1:8" x14ac:dyDescent="0.2">
      <c r="A1648" s="48"/>
      <c r="B1648">
        <v>29</v>
      </c>
      <c r="C1648">
        <v>5</v>
      </c>
      <c r="D1648">
        <v>4</v>
      </c>
      <c r="E1648">
        <v>5</v>
      </c>
      <c r="F1648" s="51">
        <v>1</v>
      </c>
      <c r="G1648" t="str">
        <f t="shared" si="50"/>
        <v>Jaylen Brown</v>
      </c>
      <c r="H1648" t="str">
        <f t="shared" si="51"/>
        <v>Jaylen Brown</v>
      </c>
    </row>
    <row r="1649" spans="1:8" x14ac:dyDescent="0.2">
      <c r="A1649" s="48"/>
      <c r="B1649">
        <v>39</v>
      </c>
      <c r="C1649">
        <v>1</v>
      </c>
      <c r="D1649">
        <v>2</v>
      </c>
      <c r="E1649">
        <v>6</v>
      </c>
      <c r="F1649" s="51">
        <v>1</v>
      </c>
      <c r="G1649" t="str">
        <f t="shared" si="50"/>
        <v>Jaylen Brown</v>
      </c>
      <c r="H1649" t="str">
        <f t="shared" si="51"/>
        <v>Jaylen Brown</v>
      </c>
    </row>
    <row r="1650" spans="1:8" x14ac:dyDescent="0.2">
      <c r="A1650" s="48"/>
      <c r="B1650">
        <v>29</v>
      </c>
      <c r="C1650">
        <v>7</v>
      </c>
      <c r="D1650">
        <v>2</v>
      </c>
      <c r="E1650">
        <v>0</v>
      </c>
      <c r="F1650" s="51">
        <v>1</v>
      </c>
      <c r="G1650" t="str">
        <f t="shared" si="50"/>
        <v>Jaylen Brown</v>
      </c>
      <c r="H1650" t="str">
        <f t="shared" si="51"/>
        <v>Jaylen Brown</v>
      </c>
    </row>
    <row r="1651" spans="1:8" x14ac:dyDescent="0.2">
      <c r="A1651" s="48"/>
      <c r="B1651">
        <v>30</v>
      </c>
      <c r="C1651">
        <v>8</v>
      </c>
      <c r="D1651">
        <v>3</v>
      </c>
      <c r="E1651">
        <v>4</v>
      </c>
      <c r="F1651" s="51">
        <v>1</v>
      </c>
      <c r="G1651" t="str">
        <f t="shared" si="50"/>
        <v>Jaylen Brown</v>
      </c>
      <c r="H1651" t="str">
        <f t="shared" si="51"/>
        <v>Jaylen Brown</v>
      </c>
    </row>
    <row r="1652" spans="1:8" x14ac:dyDescent="0.2">
      <c r="A1652" s="48"/>
      <c r="B1652">
        <v>29</v>
      </c>
      <c r="C1652">
        <v>1</v>
      </c>
      <c r="D1652">
        <v>2</v>
      </c>
      <c r="E1652">
        <v>2</v>
      </c>
      <c r="F1652" s="51">
        <v>1</v>
      </c>
      <c r="G1652" t="str">
        <f t="shared" si="50"/>
        <v>Jaylen Brown</v>
      </c>
      <c r="H1652" t="str">
        <f t="shared" si="51"/>
        <v>Jaylen Brown</v>
      </c>
    </row>
    <row r="1653" spans="1:8" x14ac:dyDescent="0.2">
      <c r="A1653" s="48" t="s">
        <v>1627</v>
      </c>
      <c r="B1653">
        <v>2</v>
      </c>
      <c r="C1653">
        <v>0</v>
      </c>
      <c r="D1653">
        <v>0</v>
      </c>
      <c r="E1653">
        <v>0</v>
      </c>
      <c r="F1653" s="51">
        <v>1</v>
      </c>
      <c r="G1653" t="str">
        <f t="shared" si="50"/>
        <v>Kendall Brown</v>
      </c>
      <c r="H1653" t="str">
        <f t="shared" si="51"/>
        <v>Kendall Brown</v>
      </c>
    </row>
    <row r="1654" spans="1:8" x14ac:dyDescent="0.2">
      <c r="A1654" s="48"/>
      <c r="B1654">
        <v>0</v>
      </c>
      <c r="C1654">
        <v>0</v>
      </c>
      <c r="D1654">
        <v>1</v>
      </c>
      <c r="E1654">
        <v>0</v>
      </c>
      <c r="F1654" s="51">
        <v>1</v>
      </c>
      <c r="G1654" t="str">
        <f t="shared" si="50"/>
        <v>Kendall Brown</v>
      </c>
      <c r="H1654" t="str">
        <f t="shared" si="51"/>
        <v>Kendall Brown</v>
      </c>
    </row>
    <row r="1655" spans="1:8" x14ac:dyDescent="0.2">
      <c r="A1655" s="48"/>
      <c r="B1655">
        <v>4</v>
      </c>
      <c r="C1655">
        <v>1</v>
      </c>
      <c r="D1655">
        <v>0</v>
      </c>
      <c r="E1655">
        <v>0</v>
      </c>
      <c r="F1655" s="51">
        <v>1</v>
      </c>
      <c r="G1655" t="str">
        <f t="shared" si="50"/>
        <v>Kendall Brown</v>
      </c>
      <c r="H1655" t="str">
        <f t="shared" si="51"/>
        <v>Kendall Brown</v>
      </c>
    </row>
    <row r="1656" spans="1:8" x14ac:dyDescent="0.2">
      <c r="A1656" s="48"/>
      <c r="B1656">
        <v>0</v>
      </c>
      <c r="C1656">
        <v>0</v>
      </c>
      <c r="D1656">
        <v>0</v>
      </c>
      <c r="E1656">
        <v>0</v>
      </c>
      <c r="F1656" s="51">
        <v>1</v>
      </c>
      <c r="G1656" t="str">
        <f t="shared" si="50"/>
        <v>Kendall Brown</v>
      </c>
      <c r="H1656" t="str">
        <f t="shared" si="51"/>
        <v>Kendall Brown</v>
      </c>
    </row>
    <row r="1657" spans="1:8" x14ac:dyDescent="0.2">
      <c r="A1657" s="48"/>
      <c r="B1657">
        <v>3</v>
      </c>
      <c r="C1657">
        <v>5</v>
      </c>
      <c r="D1657">
        <v>2</v>
      </c>
      <c r="E1657">
        <v>0</v>
      </c>
      <c r="F1657" s="51">
        <v>1</v>
      </c>
      <c r="G1657" t="str">
        <f t="shared" si="50"/>
        <v>Kendall Brown</v>
      </c>
      <c r="H1657" t="str">
        <f t="shared" si="51"/>
        <v>Kendall Brown</v>
      </c>
    </row>
    <row r="1658" spans="1:8" x14ac:dyDescent="0.2">
      <c r="A1658" s="48"/>
      <c r="B1658">
        <v>0</v>
      </c>
      <c r="C1658">
        <v>0</v>
      </c>
      <c r="D1658">
        <v>0</v>
      </c>
      <c r="E1658">
        <v>0</v>
      </c>
      <c r="F1658" s="51">
        <v>1</v>
      </c>
      <c r="G1658" t="str">
        <f t="shared" si="50"/>
        <v>Kendall Brown</v>
      </c>
      <c r="H1658" t="str">
        <f t="shared" si="51"/>
        <v>Kendall Brown</v>
      </c>
    </row>
    <row r="1659" spans="1:8" x14ac:dyDescent="0.2">
      <c r="A1659" s="48" t="s">
        <v>1206</v>
      </c>
      <c r="B1659">
        <v>2</v>
      </c>
      <c r="C1659">
        <v>0</v>
      </c>
      <c r="D1659">
        <v>0</v>
      </c>
      <c r="E1659">
        <v>0</v>
      </c>
      <c r="F1659" s="51">
        <v>1</v>
      </c>
      <c r="G1659" t="str">
        <f t="shared" si="50"/>
        <v>Moses Brown</v>
      </c>
      <c r="H1659" t="str">
        <f t="shared" si="51"/>
        <v>Moses Brown</v>
      </c>
    </row>
    <row r="1660" spans="1:8" x14ac:dyDescent="0.2">
      <c r="A1660" s="48"/>
      <c r="B1660">
        <v>0</v>
      </c>
      <c r="C1660">
        <v>2</v>
      </c>
      <c r="D1660">
        <v>0</v>
      </c>
      <c r="E1660">
        <v>0</v>
      </c>
      <c r="F1660" s="51">
        <v>1</v>
      </c>
      <c r="G1660" t="str">
        <f t="shared" si="50"/>
        <v>Moses Brown</v>
      </c>
      <c r="H1660" t="str">
        <f t="shared" si="51"/>
        <v>Moses Brown</v>
      </c>
    </row>
    <row r="1661" spans="1:8" x14ac:dyDescent="0.2">
      <c r="A1661" s="48"/>
      <c r="B1661">
        <v>3</v>
      </c>
      <c r="C1661">
        <v>0</v>
      </c>
      <c r="D1661">
        <v>0</v>
      </c>
      <c r="E1661">
        <v>0</v>
      </c>
      <c r="F1661" s="51">
        <v>1</v>
      </c>
      <c r="G1661" t="str">
        <f t="shared" si="50"/>
        <v>Moses Brown</v>
      </c>
      <c r="H1661" t="str">
        <f t="shared" si="51"/>
        <v>Moses Brown</v>
      </c>
    </row>
    <row r="1662" spans="1:8" x14ac:dyDescent="0.2">
      <c r="A1662" s="48"/>
      <c r="B1662">
        <v>0</v>
      </c>
      <c r="C1662">
        <v>0</v>
      </c>
      <c r="D1662">
        <v>0</v>
      </c>
      <c r="E1662">
        <v>0</v>
      </c>
      <c r="F1662" s="51">
        <v>1</v>
      </c>
      <c r="G1662" t="str">
        <f t="shared" si="50"/>
        <v>Moses Brown</v>
      </c>
      <c r="H1662" t="str">
        <f t="shared" si="51"/>
        <v>Moses Brown</v>
      </c>
    </row>
    <row r="1663" spans="1:8" x14ac:dyDescent="0.2">
      <c r="A1663" s="48"/>
      <c r="B1663">
        <v>13</v>
      </c>
      <c r="C1663">
        <v>7</v>
      </c>
      <c r="D1663">
        <v>0</v>
      </c>
      <c r="E1663">
        <v>0</v>
      </c>
      <c r="F1663" s="51">
        <v>1</v>
      </c>
      <c r="G1663" t="str">
        <f t="shared" si="50"/>
        <v>Moses Brown</v>
      </c>
      <c r="H1663" t="str">
        <f t="shared" si="51"/>
        <v>Moses Brown</v>
      </c>
    </row>
    <row r="1664" spans="1:8" x14ac:dyDescent="0.2">
      <c r="A1664" s="48"/>
      <c r="B1664">
        <v>0</v>
      </c>
      <c r="C1664">
        <v>1</v>
      </c>
      <c r="D1664">
        <v>0</v>
      </c>
      <c r="E1664">
        <v>0</v>
      </c>
      <c r="F1664" s="51">
        <v>1</v>
      </c>
      <c r="G1664" t="str">
        <f t="shared" si="50"/>
        <v>Moses Brown</v>
      </c>
      <c r="H1664" t="str">
        <f t="shared" si="51"/>
        <v>Moses Brown</v>
      </c>
    </row>
    <row r="1665" spans="1:8" x14ac:dyDescent="0.2">
      <c r="A1665" s="48"/>
      <c r="B1665">
        <v>0</v>
      </c>
      <c r="C1665">
        <v>0</v>
      </c>
      <c r="D1665">
        <v>0</v>
      </c>
      <c r="E1665">
        <v>0</v>
      </c>
      <c r="F1665" s="51">
        <v>1</v>
      </c>
      <c r="G1665" t="str">
        <f t="shared" si="50"/>
        <v>Moses Brown</v>
      </c>
      <c r="H1665" t="str">
        <f t="shared" si="51"/>
        <v>Moses Brown</v>
      </c>
    </row>
    <row r="1666" spans="1:8" x14ac:dyDescent="0.2">
      <c r="A1666" s="48"/>
      <c r="B1666">
        <v>6</v>
      </c>
      <c r="C1666">
        <v>3</v>
      </c>
      <c r="D1666">
        <v>0</v>
      </c>
      <c r="E1666">
        <v>0</v>
      </c>
      <c r="F1666" s="51">
        <v>1</v>
      </c>
      <c r="G1666" t="str">
        <f t="shared" ref="G1666:G1729" si="52">IF(B1666="","",IF(A1666="",G1665,SUBSTITUTE(A1666," 2022-23 Game Log","")))</f>
        <v>Moses Brown</v>
      </c>
      <c r="H1666" t="str">
        <f t="shared" ref="H1666:H1729" si="53">IF(G1666="Luka Dončić","Luka Doncic",IF(G1666="Wendell Carter Jr.","Wendell Carter",IF(G1666="Vlatko Čančar","Vlatko Cancar",IF(G1666="Troy Brown Jr.","Troy Brown",IF(G1666="Bojan Bogdanović","Bojan Bogdanovic",IF(G1666="Nic Claxton","Nicolas Claxton",IF(G1666="Kristaps Porziņģis","Kristaps Porzingis",IF(G1666="Kelly Oubre Jr.","Kelly Oubre Jr",IF(G1666="P.J. Washington","P.J Washington",IF(G1666="P.J. Tucker","P.J Tucker",IF(G1666="Jabari Smith Jr.","Jabari Smith",IF(G1666="Alperen Şengün","Alperen Sengun",IF(G1666="Nikola Vučević","Nikola Vucevic",IF(G1666="Jusuf Nurkić","Jusuf Nurkic",IF(G1666="Nikola Jokić","Nikola Jokic",G1666)))))))))))))))</f>
        <v>Moses Brown</v>
      </c>
    </row>
    <row r="1667" spans="1:8" x14ac:dyDescent="0.2">
      <c r="A1667" s="48"/>
      <c r="B1667">
        <v>4</v>
      </c>
      <c r="C1667">
        <v>2</v>
      </c>
      <c r="D1667">
        <v>0</v>
      </c>
      <c r="E1667">
        <v>0</v>
      </c>
      <c r="F1667" s="51">
        <v>1</v>
      </c>
      <c r="G1667" t="str">
        <f t="shared" si="52"/>
        <v>Moses Brown</v>
      </c>
      <c r="H1667" t="str">
        <f t="shared" si="53"/>
        <v>Moses Brown</v>
      </c>
    </row>
    <row r="1668" spans="1:8" x14ac:dyDescent="0.2">
      <c r="A1668" s="48"/>
      <c r="B1668">
        <v>6</v>
      </c>
      <c r="C1668">
        <v>2</v>
      </c>
      <c r="D1668">
        <v>0</v>
      </c>
      <c r="E1668">
        <v>0</v>
      </c>
      <c r="F1668" s="51">
        <v>1</v>
      </c>
      <c r="G1668" t="str">
        <f t="shared" si="52"/>
        <v>Moses Brown</v>
      </c>
      <c r="H1668" t="str">
        <f t="shared" si="53"/>
        <v>Moses Brown</v>
      </c>
    </row>
    <row r="1669" spans="1:8" x14ac:dyDescent="0.2">
      <c r="A1669" s="48"/>
      <c r="B1669">
        <v>10</v>
      </c>
      <c r="C1669">
        <v>6</v>
      </c>
      <c r="D1669">
        <v>0</v>
      </c>
      <c r="E1669">
        <v>0</v>
      </c>
      <c r="F1669" s="51">
        <v>1</v>
      </c>
      <c r="G1669" t="str">
        <f t="shared" si="52"/>
        <v>Moses Brown</v>
      </c>
      <c r="H1669" t="str">
        <f t="shared" si="53"/>
        <v>Moses Brown</v>
      </c>
    </row>
    <row r="1670" spans="1:8" x14ac:dyDescent="0.2">
      <c r="A1670" s="48"/>
      <c r="B1670">
        <v>3</v>
      </c>
      <c r="C1670">
        <v>1</v>
      </c>
      <c r="D1670">
        <v>0</v>
      </c>
      <c r="E1670">
        <v>0</v>
      </c>
      <c r="F1670" s="51">
        <v>1</v>
      </c>
      <c r="G1670" t="str">
        <f t="shared" si="52"/>
        <v>Moses Brown</v>
      </c>
      <c r="H1670" t="str">
        <f t="shared" si="53"/>
        <v>Moses Brown</v>
      </c>
    </row>
    <row r="1671" spans="1:8" x14ac:dyDescent="0.2">
      <c r="A1671" s="48"/>
      <c r="B1671">
        <v>10</v>
      </c>
      <c r="C1671">
        <v>3</v>
      </c>
      <c r="D1671">
        <v>1</v>
      </c>
      <c r="E1671">
        <v>0</v>
      </c>
      <c r="F1671" s="51">
        <v>1</v>
      </c>
      <c r="G1671" t="str">
        <f t="shared" si="52"/>
        <v>Moses Brown</v>
      </c>
      <c r="H1671" t="str">
        <f t="shared" si="53"/>
        <v>Moses Brown</v>
      </c>
    </row>
    <row r="1672" spans="1:8" x14ac:dyDescent="0.2">
      <c r="A1672" s="48"/>
      <c r="B1672">
        <v>0</v>
      </c>
      <c r="C1672">
        <v>1</v>
      </c>
      <c r="D1672">
        <v>0</v>
      </c>
      <c r="E1672">
        <v>0</v>
      </c>
      <c r="F1672" s="51">
        <v>1</v>
      </c>
      <c r="G1672" t="str">
        <f t="shared" si="52"/>
        <v>Moses Brown</v>
      </c>
      <c r="H1672" t="str">
        <f t="shared" si="53"/>
        <v>Moses Brown</v>
      </c>
    </row>
    <row r="1673" spans="1:8" x14ac:dyDescent="0.2">
      <c r="A1673" s="48"/>
      <c r="B1673">
        <v>0</v>
      </c>
      <c r="C1673">
        <v>3</v>
      </c>
      <c r="D1673">
        <v>0</v>
      </c>
      <c r="E1673">
        <v>0</v>
      </c>
      <c r="F1673" s="51">
        <v>1</v>
      </c>
      <c r="G1673" t="str">
        <f t="shared" si="52"/>
        <v>Moses Brown</v>
      </c>
      <c r="H1673" t="str">
        <f t="shared" si="53"/>
        <v>Moses Brown</v>
      </c>
    </row>
    <row r="1674" spans="1:8" x14ac:dyDescent="0.2">
      <c r="A1674" s="48"/>
      <c r="B1674">
        <v>5</v>
      </c>
      <c r="C1674">
        <v>6</v>
      </c>
      <c r="D1674">
        <v>0</v>
      </c>
      <c r="E1674">
        <v>0</v>
      </c>
      <c r="F1674" s="51">
        <v>1</v>
      </c>
      <c r="G1674" t="str">
        <f t="shared" si="52"/>
        <v>Moses Brown</v>
      </c>
      <c r="H1674" t="str">
        <f t="shared" si="53"/>
        <v>Moses Brown</v>
      </c>
    </row>
    <row r="1675" spans="1:8" x14ac:dyDescent="0.2">
      <c r="A1675" s="48"/>
      <c r="B1675">
        <v>8</v>
      </c>
      <c r="C1675">
        <v>7</v>
      </c>
      <c r="D1675">
        <v>0</v>
      </c>
      <c r="E1675">
        <v>0</v>
      </c>
      <c r="F1675" s="51">
        <v>1</v>
      </c>
      <c r="G1675" t="str">
        <f t="shared" si="52"/>
        <v>Moses Brown</v>
      </c>
      <c r="H1675" t="str">
        <f t="shared" si="53"/>
        <v>Moses Brown</v>
      </c>
    </row>
    <row r="1676" spans="1:8" x14ac:dyDescent="0.2">
      <c r="A1676" s="48"/>
      <c r="B1676">
        <v>7</v>
      </c>
      <c r="C1676">
        <v>8</v>
      </c>
      <c r="D1676">
        <v>0</v>
      </c>
      <c r="E1676">
        <v>0</v>
      </c>
      <c r="F1676" s="51">
        <v>1</v>
      </c>
      <c r="G1676" t="str">
        <f t="shared" si="52"/>
        <v>Moses Brown</v>
      </c>
      <c r="H1676" t="str">
        <f t="shared" si="53"/>
        <v>Moses Brown</v>
      </c>
    </row>
    <row r="1677" spans="1:8" x14ac:dyDescent="0.2">
      <c r="A1677" s="48"/>
      <c r="B1677">
        <v>2</v>
      </c>
      <c r="C1677">
        <v>3</v>
      </c>
      <c r="D1677">
        <v>0</v>
      </c>
      <c r="E1677">
        <v>0</v>
      </c>
      <c r="F1677" s="51">
        <v>1</v>
      </c>
      <c r="G1677" t="str">
        <f t="shared" si="52"/>
        <v>Moses Brown</v>
      </c>
      <c r="H1677" t="str">
        <f t="shared" si="53"/>
        <v>Moses Brown</v>
      </c>
    </row>
    <row r="1678" spans="1:8" x14ac:dyDescent="0.2">
      <c r="A1678" s="48"/>
      <c r="B1678">
        <v>4</v>
      </c>
      <c r="C1678">
        <v>1</v>
      </c>
      <c r="D1678">
        <v>0</v>
      </c>
      <c r="E1678">
        <v>0</v>
      </c>
      <c r="F1678" s="51">
        <v>1</v>
      </c>
      <c r="G1678" t="str">
        <f t="shared" si="52"/>
        <v>Moses Brown</v>
      </c>
      <c r="H1678" t="str">
        <f t="shared" si="53"/>
        <v>Moses Brown</v>
      </c>
    </row>
    <row r="1679" spans="1:8" x14ac:dyDescent="0.2">
      <c r="A1679" s="48"/>
      <c r="B1679">
        <v>2</v>
      </c>
      <c r="C1679">
        <v>3</v>
      </c>
      <c r="D1679">
        <v>0</v>
      </c>
      <c r="E1679">
        <v>0</v>
      </c>
      <c r="F1679" s="51">
        <v>1</v>
      </c>
      <c r="G1679" t="str">
        <f t="shared" si="52"/>
        <v>Moses Brown</v>
      </c>
      <c r="H1679" t="str">
        <f t="shared" si="53"/>
        <v>Moses Brown</v>
      </c>
    </row>
    <row r="1680" spans="1:8" x14ac:dyDescent="0.2">
      <c r="A1680" s="48"/>
      <c r="B1680">
        <v>0</v>
      </c>
      <c r="C1680">
        <v>0</v>
      </c>
      <c r="D1680">
        <v>1</v>
      </c>
      <c r="E1680">
        <v>0</v>
      </c>
      <c r="F1680" s="51">
        <v>1</v>
      </c>
      <c r="G1680" t="str">
        <f t="shared" si="52"/>
        <v>Moses Brown</v>
      </c>
      <c r="H1680" t="str">
        <f t="shared" si="53"/>
        <v>Moses Brown</v>
      </c>
    </row>
    <row r="1681" spans="1:8" x14ac:dyDescent="0.2">
      <c r="A1681" s="48"/>
      <c r="B1681">
        <v>5</v>
      </c>
      <c r="C1681">
        <v>12</v>
      </c>
      <c r="D1681">
        <v>0</v>
      </c>
      <c r="E1681">
        <v>0</v>
      </c>
      <c r="F1681" s="51">
        <v>1</v>
      </c>
      <c r="G1681" t="str">
        <f t="shared" si="52"/>
        <v>Moses Brown</v>
      </c>
      <c r="H1681" t="str">
        <f t="shared" si="53"/>
        <v>Moses Brown</v>
      </c>
    </row>
    <row r="1682" spans="1:8" x14ac:dyDescent="0.2">
      <c r="A1682" s="48"/>
      <c r="B1682">
        <v>0</v>
      </c>
      <c r="C1682">
        <v>1</v>
      </c>
      <c r="D1682">
        <v>1</v>
      </c>
      <c r="E1682">
        <v>0</v>
      </c>
      <c r="F1682" s="51">
        <v>1</v>
      </c>
      <c r="G1682" t="str">
        <f t="shared" si="52"/>
        <v>Moses Brown</v>
      </c>
      <c r="H1682" t="str">
        <f t="shared" si="53"/>
        <v>Moses Brown</v>
      </c>
    </row>
    <row r="1683" spans="1:8" x14ac:dyDescent="0.2">
      <c r="A1683" s="48"/>
      <c r="B1683">
        <v>0</v>
      </c>
      <c r="C1683">
        <v>0</v>
      </c>
      <c r="D1683">
        <v>0</v>
      </c>
      <c r="E1683">
        <v>0</v>
      </c>
      <c r="F1683" s="51">
        <v>1</v>
      </c>
      <c r="G1683" t="str">
        <f t="shared" si="52"/>
        <v>Moses Brown</v>
      </c>
      <c r="H1683" t="str">
        <f t="shared" si="53"/>
        <v>Moses Brown</v>
      </c>
    </row>
    <row r="1684" spans="1:8" x14ac:dyDescent="0.2">
      <c r="A1684" s="48"/>
      <c r="B1684">
        <v>3</v>
      </c>
      <c r="C1684">
        <v>3</v>
      </c>
      <c r="D1684">
        <v>0</v>
      </c>
      <c r="E1684">
        <v>0</v>
      </c>
      <c r="F1684" s="51">
        <v>1</v>
      </c>
      <c r="G1684" t="str">
        <f t="shared" si="52"/>
        <v>Moses Brown</v>
      </c>
      <c r="H1684" t="str">
        <f t="shared" si="53"/>
        <v>Moses Brown</v>
      </c>
    </row>
    <row r="1685" spans="1:8" x14ac:dyDescent="0.2">
      <c r="A1685" s="48" t="s">
        <v>1207</v>
      </c>
      <c r="B1685">
        <v>4</v>
      </c>
      <c r="C1685">
        <v>4</v>
      </c>
      <c r="D1685">
        <v>1</v>
      </c>
      <c r="E1685">
        <v>0</v>
      </c>
      <c r="F1685" s="51">
        <v>1</v>
      </c>
      <c r="G1685" t="str">
        <f t="shared" si="52"/>
        <v>Troy Brown Jr.</v>
      </c>
      <c r="H1685" t="str">
        <f t="shared" si="53"/>
        <v>Troy Brown</v>
      </c>
    </row>
    <row r="1686" spans="1:8" x14ac:dyDescent="0.2">
      <c r="A1686" s="48"/>
      <c r="B1686">
        <v>6</v>
      </c>
      <c r="C1686">
        <v>5</v>
      </c>
      <c r="D1686">
        <v>4</v>
      </c>
      <c r="E1686">
        <v>0</v>
      </c>
      <c r="F1686" s="51">
        <v>1</v>
      </c>
      <c r="G1686" t="str">
        <f t="shared" si="52"/>
        <v>Troy Brown Jr.</v>
      </c>
      <c r="H1686" t="str">
        <f t="shared" si="53"/>
        <v>Troy Brown</v>
      </c>
    </row>
    <row r="1687" spans="1:8" x14ac:dyDescent="0.2">
      <c r="A1687" s="48"/>
      <c r="B1687">
        <v>12</v>
      </c>
      <c r="C1687">
        <v>8</v>
      </c>
      <c r="D1687">
        <v>0</v>
      </c>
      <c r="E1687">
        <v>4</v>
      </c>
      <c r="F1687" s="51">
        <v>1</v>
      </c>
      <c r="G1687" t="str">
        <f t="shared" si="52"/>
        <v>Troy Brown Jr.</v>
      </c>
      <c r="H1687" t="str">
        <f t="shared" si="53"/>
        <v>Troy Brown</v>
      </c>
    </row>
    <row r="1688" spans="1:8" x14ac:dyDescent="0.2">
      <c r="A1688" s="48"/>
      <c r="B1688">
        <v>8</v>
      </c>
      <c r="C1688">
        <v>6</v>
      </c>
      <c r="D1688">
        <v>0</v>
      </c>
      <c r="E1688">
        <v>0</v>
      </c>
      <c r="F1688" s="51">
        <v>1</v>
      </c>
      <c r="G1688" t="str">
        <f t="shared" si="52"/>
        <v>Troy Brown Jr.</v>
      </c>
      <c r="H1688" t="str">
        <f t="shared" si="53"/>
        <v>Troy Brown</v>
      </c>
    </row>
    <row r="1689" spans="1:8" x14ac:dyDescent="0.2">
      <c r="A1689" s="48"/>
      <c r="B1689">
        <v>15</v>
      </c>
      <c r="C1689">
        <v>10</v>
      </c>
      <c r="D1689">
        <v>1</v>
      </c>
      <c r="E1689">
        <v>1</v>
      </c>
      <c r="F1689" s="51">
        <v>1</v>
      </c>
      <c r="G1689" t="str">
        <f t="shared" si="52"/>
        <v>Troy Brown Jr.</v>
      </c>
      <c r="H1689" t="str">
        <f t="shared" si="53"/>
        <v>Troy Brown</v>
      </c>
    </row>
    <row r="1690" spans="1:8" x14ac:dyDescent="0.2">
      <c r="A1690" s="48"/>
      <c r="B1690">
        <v>12</v>
      </c>
      <c r="C1690">
        <v>2</v>
      </c>
      <c r="D1690">
        <v>0</v>
      </c>
      <c r="E1690">
        <v>2</v>
      </c>
      <c r="F1690" s="51">
        <v>1</v>
      </c>
      <c r="G1690" t="str">
        <f t="shared" si="52"/>
        <v>Troy Brown Jr.</v>
      </c>
      <c r="H1690" t="str">
        <f t="shared" si="53"/>
        <v>Troy Brown</v>
      </c>
    </row>
    <row r="1691" spans="1:8" x14ac:dyDescent="0.2">
      <c r="A1691" s="48"/>
      <c r="B1691">
        <v>12</v>
      </c>
      <c r="C1691">
        <v>6</v>
      </c>
      <c r="D1691">
        <v>0</v>
      </c>
      <c r="E1691">
        <v>2</v>
      </c>
      <c r="F1691" s="51">
        <v>1</v>
      </c>
      <c r="G1691" t="str">
        <f t="shared" si="52"/>
        <v>Troy Brown Jr.</v>
      </c>
      <c r="H1691" t="str">
        <f t="shared" si="53"/>
        <v>Troy Brown</v>
      </c>
    </row>
    <row r="1692" spans="1:8" x14ac:dyDescent="0.2">
      <c r="A1692" s="48"/>
      <c r="B1692">
        <v>10</v>
      </c>
      <c r="C1692">
        <v>4</v>
      </c>
      <c r="D1692">
        <v>2</v>
      </c>
      <c r="E1692">
        <v>2</v>
      </c>
      <c r="F1692" s="51">
        <v>1</v>
      </c>
      <c r="G1692" t="str">
        <f t="shared" si="52"/>
        <v>Troy Brown Jr.</v>
      </c>
      <c r="H1692" t="str">
        <f t="shared" si="53"/>
        <v>Troy Brown</v>
      </c>
    </row>
    <row r="1693" spans="1:8" x14ac:dyDescent="0.2">
      <c r="A1693" s="48"/>
      <c r="B1693">
        <v>14</v>
      </c>
      <c r="C1693">
        <v>4</v>
      </c>
      <c r="D1693">
        <v>0</v>
      </c>
      <c r="E1693">
        <v>2</v>
      </c>
      <c r="F1693" s="51">
        <v>1</v>
      </c>
      <c r="G1693" t="str">
        <f t="shared" si="52"/>
        <v>Troy Brown Jr.</v>
      </c>
      <c r="H1693" t="str">
        <f t="shared" si="53"/>
        <v>Troy Brown</v>
      </c>
    </row>
    <row r="1694" spans="1:8" x14ac:dyDescent="0.2">
      <c r="A1694" s="48"/>
      <c r="B1694">
        <v>2</v>
      </c>
      <c r="C1694">
        <v>3</v>
      </c>
      <c r="D1694">
        <v>0</v>
      </c>
      <c r="E1694">
        <v>0</v>
      </c>
      <c r="F1694" s="51">
        <v>1</v>
      </c>
      <c r="G1694" t="str">
        <f t="shared" si="52"/>
        <v>Troy Brown Jr.</v>
      </c>
      <c r="H1694" t="str">
        <f t="shared" si="53"/>
        <v>Troy Brown</v>
      </c>
    </row>
    <row r="1695" spans="1:8" x14ac:dyDescent="0.2">
      <c r="A1695" s="48"/>
      <c r="B1695">
        <v>9</v>
      </c>
      <c r="C1695">
        <v>4</v>
      </c>
      <c r="D1695">
        <v>1</v>
      </c>
      <c r="E1695">
        <v>1</v>
      </c>
      <c r="F1695" s="51">
        <v>1</v>
      </c>
      <c r="G1695" t="str">
        <f t="shared" si="52"/>
        <v>Troy Brown Jr.</v>
      </c>
      <c r="H1695" t="str">
        <f t="shared" si="53"/>
        <v>Troy Brown</v>
      </c>
    </row>
    <row r="1696" spans="1:8" x14ac:dyDescent="0.2">
      <c r="A1696" s="48"/>
      <c r="B1696">
        <v>8</v>
      </c>
      <c r="C1696">
        <v>2</v>
      </c>
      <c r="D1696">
        <v>1</v>
      </c>
      <c r="E1696">
        <v>1</v>
      </c>
      <c r="F1696" s="51">
        <v>1</v>
      </c>
      <c r="G1696" t="str">
        <f t="shared" si="52"/>
        <v>Troy Brown Jr.</v>
      </c>
      <c r="H1696" t="str">
        <f t="shared" si="53"/>
        <v>Troy Brown</v>
      </c>
    </row>
    <row r="1697" spans="1:8" x14ac:dyDescent="0.2">
      <c r="A1697" s="48"/>
      <c r="B1697">
        <v>2</v>
      </c>
      <c r="C1697">
        <v>7</v>
      </c>
      <c r="D1697">
        <v>2</v>
      </c>
      <c r="E1697">
        <v>0</v>
      </c>
      <c r="F1697" s="51">
        <v>1</v>
      </c>
      <c r="G1697" t="str">
        <f t="shared" si="52"/>
        <v>Troy Brown Jr.</v>
      </c>
      <c r="H1697" t="str">
        <f t="shared" si="53"/>
        <v>Troy Brown</v>
      </c>
    </row>
    <row r="1698" spans="1:8" x14ac:dyDescent="0.2">
      <c r="A1698" s="48"/>
      <c r="B1698">
        <v>0</v>
      </c>
      <c r="C1698">
        <v>3</v>
      </c>
      <c r="D1698">
        <v>1</v>
      </c>
      <c r="E1698">
        <v>0</v>
      </c>
      <c r="F1698" s="51">
        <v>1</v>
      </c>
      <c r="G1698" t="str">
        <f t="shared" si="52"/>
        <v>Troy Brown Jr.</v>
      </c>
      <c r="H1698" t="str">
        <f t="shared" si="53"/>
        <v>Troy Brown</v>
      </c>
    </row>
    <row r="1699" spans="1:8" x14ac:dyDescent="0.2">
      <c r="A1699" s="48"/>
      <c r="B1699">
        <v>10</v>
      </c>
      <c r="C1699">
        <v>4</v>
      </c>
      <c r="D1699">
        <v>0</v>
      </c>
      <c r="E1699">
        <v>2</v>
      </c>
      <c r="F1699" s="51">
        <v>1</v>
      </c>
      <c r="G1699" t="str">
        <f t="shared" si="52"/>
        <v>Troy Brown Jr.</v>
      </c>
      <c r="H1699" t="str">
        <f t="shared" si="53"/>
        <v>Troy Brown</v>
      </c>
    </row>
    <row r="1700" spans="1:8" x14ac:dyDescent="0.2">
      <c r="A1700" s="48"/>
      <c r="B1700">
        <v>6</v>
      </c>
      <c r="C1700">
        <v>2</v>
      </c>
      <c r="D1700">
        <v>3</v>
      </c>
      <c r="E1700">
        <v>0</v>
      </c>
      <c r="F1700" s="51">
        <v>1</v>
      </c>
      <c r="G1700" t="str">
        <f t="shared" si="52"/>
        <v>Troy Brown Jr.</v>
      </c>
      <c r="H1700" t="str">
        <f t="shared" si="53"/>
        <v>Troy Brown</v>
      </c>
    </row>
    <row r="1701" spans="1:8" x14ac:dyDescent="0.2">
      <c r="A1701" s="48"/>
      <c r="B1701">
        <v>3</v>
      </c>
      <c r="C1701">
        <v>10</v>
      </c>
      <c r="D1701">
        <v>1</v>
      </c>
      <c r="E1701">
        <v>1</v>
      </c>
      <c r="F1701" s="51">
        <v>1</v>
      </c>
      <c r="G1701" t="str">
        <f t="shared" si="52"/>
        <v>Troy Brown Jr.</v>
      </c>
      <c r="H1701" t="str">
        <f t="shared" si="53"/>
        <v>Troy Brown</v>
      </c>
    </row>
    <row r="1702" spans="1:8" x14ac:dyDescent="0.2">
      <c r="A1702" s="48"/>
      <c r="B1702">
        <v>9</v>
      </c>
      <c r="C1702">
        <v>4</v>
      </c>
      <c r="D1702">
        <v>0</v>
      </c>
      <c r="E1702">
        <v>1</v>
      </c>
      <c r="F1702" s="51">
        <v>1</v>
      </c>
      <c r="G1702" t="str">
        <f t="shared" si="52"/>
        <v>Troy Brown Jr.</v>
      </c>
      <c r="H1702" t="str">
        <f t="shared" si="53"/>
        <v>Troy Brown</v>
      </c>
    </row>
    <row r="1703" spans="1:8" x14ac:dyDescent="0.2">
      <c r="A1703" s="48"/>
      <c r="B1703">
        <v>6</v>
      </c>
      <c r="C1703">
        <v>1</v>
      </c>
      <c r="D1703">
        <v>2</v>
      </c>
      <c r="E1703">
        <v>2</v>
      </c>
      <c r="F1703" s="51">
        <v>1</v>
      </c>
      <c r="G1703" t="str">
        <f t="shared" si="52"/>
        <v>Troy Brown Jr.</v>
      </c>
      <c r="H1703" t="str">
        <f t="shared" si="53"/>
        <v>Troy Brown</v>
      </c>
    </row>
    <row r="1704" spans="1:8" x14ac:dyDescent="0.2">
      <c r="A1704" s="48"/>
      <c r="B1704">
        <v>5</v>
      </c>
      <c r="C1704">
        <v>4</v>
      </c>
      <c r="D1704">
        <v>1</v>
      </c>
      <c r="E1704">
        <v>1</v>
      </c>
      <c r="F1704" s="51">
        <v>1</v>
      </c>
      <c r="G1704" t="str">
        <f t="shared" si="52"/>
        <v>Troy Brown Jr.</v>
      </c>
      <c r="H1704" t="str">
        <f t="shared" si="53"/>
        <v>Troy Brown</v>
      </c>
    </row>
    <row r="1705" spans="1:8" x14ac:dyDescent="0.2">
      <c r="A1705" s="48"/>
      <c r="B1705">
        <v>8</v>
      </c>
      <c r="C1705">
        <v>4</v>
      </c>
      <c r="D1705">
        <v>0</v>
      </c>
      <c r="E1705">
        <v>0</v>
      </c>
      <c r="F1705" s="51">
        <v>1</v>
      </c>
      <c r="G1705" t="str">
        <f t="shared" si="52"/>
        <v>Troy Brown Jr.</v>
      </c>
      <c r="H1705" t="str">
        <f t="shared" si="53"/>
        <v>Troy Brown</v>
      </c>
    </row>
    <row r="1706" spans="1:8" x14ac:dyDescent="0.2">
      <c r="A1706" s="48"/>
      <c r="B1706">
        <v>0</v>
      </c>
      <c r="C1706">
        <v>0</v>
      </c>
      <c r="D1706">
        <v>0</v>
      </c>
      <c r="E1706">
        <v>0</v>
      </c>
      <c r="F1706" s="51">
        <v>1</v>
      </c>
      <c r="G1706" t="str">
        <f t="shared" si="52"/>
        <v>Troy Brown Jr.</v>
      </c>
      <c r="H1706" t="str">
        <f t="shared" si="53"/>
        <v>Troy Brown</v>
      </c>
    </row>
    <row r="1707" spans="1:8" x14ac:dyDescent="0.2">
      <c r="A1707" s="48"/>
      <c r="B1707">
        <v>2</v>
      </c>
      <c r="C1707">
        <v>4</v>
      </c>
      <c r="D1707">
        <v>0</v>
      </c>
      <c r="E1707">
        <v>0</v>
      </c>
      <c r="F1707" s="51">
        <v>1</v>
      </c>
      <c r="G1707" t="str">
        <f t="shared" si="52"/>
        <v>Troy Brown Jr.</v>
      </c>
      <c r="H1707" t="str">
        <f t="shared" si="53"/>
        <v>Troy Brown</v>
      </c>
    </row>
    <row r="1708" spans="1:8" x14ac:dyDescent="0.2">
      <c r="A1708" s="48"/>
      <c r="B1708">
        <v>2</v>
      </c>
      <c r="C1708">
        <v>3</v>
      </c>
      <c r="D1708">
        <v>0</v>
      </c>
      <c r="E1708">
        <v>0</v>
      </c>
      <c r="F1708" s="51">
        <v>1</v>
      </c>
      <c r="G1708" t="str">
        <f t="shared" si="52"/>
        <v>Troy Brown Jr.</v>
      </c>
      <c r="H1708" t="str">
        <f t="shared" si="53"/>
        <v>Troy Brown</v>
      </c>
    </row>
    <row r="1709" spans="1:8" x14ac:dyDescent="0.2">
      <c r="A1709" s="48"/>
      <c r="B1709">
        <v>0</v>
      </c>
      <c r="C1709">
        <v>2</v>
      </c>
      <c r="D1709">
        <v>1</v>
      </c>
      <c r="E1709">
        <v>0</v>
      </c>
      <c r="F1709" s="51">
        <v>1</v>
      </c>
      <c r="G1709" t="str">
        <f t="shared" si="52"/>
        <v>Troy Brown Jr.</v>
      </c>
      <c r="H1709" t="str">
        <f t="shared" si="53"/>
        <v>Troy Brown</v>
      </c>
    </row>
    <row r="1710" spans="1:8" x14ac:dyDescent="0.2">
      <c r="A1710" s="48"/>
      <c r="B1710">
        <v>0</v>
      </c>
      <c r="C1710">
        <v>2</v>
      </c>
      <c r="D1710">
        <v>0</v>
      </c>
      <c r="E1710">
        <v>0</v>
      </c>
      <c r="F1710" s="51">
        <v>1</v>
      </c>
      <c r="G1710" t="str">
        <f t="shared" si="52"/>
        <v>Troy Brown Jr.</v>
      </c>
      <c r="H1710" t="str">
        <f t="shared" si="53"/>
        <v>Troy Brown</v>
      </c>
    </row>
    <row r="1711" spans="1:8" x14ac:dyDescent="0.2">
      <c r="A1711" s="48"/>
      <c r="B1711">
        <v>3</v>
      </c>
      <c r="C1711">
        <v>2</v>
      </c>
      <c r="D1711">
        <v>1</v>
      </c>
      <c r="E1711">
        <v>1</v>
      </c>
      <c r="F1711" s="51">
        <v>1</v>
      </c>
      <c r="G1711" t="str">
        <f t="shared" si="52"/>
        <v>Troy Brown Jr.</v>
      </c>
      <c r="H1711" t="str">
        <f t="shared" si="53"/>
        <v>Troy Brown</v>
      </c>
    </row>
    <row r="1712" spans="1:8" x14ac:dyDescent="0.2">
      <c r="A1712" s="48"/>
      <c r="B1712">
        <v>7</v>
      </c>
      <c r="C1712">
        <v>5</v>
      </c>
      <c r="D1712">
        <v>0</v>
      </c>
      <c r="E1712">
        <v>1</v>
      </c>
      <c r="F1712" s="51">
        <v>1</v>
      </c>
      <c r="G1712" t="str">
        <f t="shared" si="52"/>
        <v>Troy Brown Jr.</v>
      </c>
      <c r="H1712" t="str">
        <f t="shared" si="53"/>
        <v>Troy Brown</v>
      </c>
    </row>
    <row r="1713" spans="1:8" x14ac:dyDescent="0.2">
      <c r="A1713" s="48"/>
      <c r="B1713">
        <v>3</v>
      </c>
      <c r="C1713">
        <v>0</v>
      </c>
      <c r="D1713">
        <v>0</v>
      </c>
      <c r="E1713">
        <v>1</v>
      </c>
      <c r="F1713" s="51">
        <v>1</v>
      </c>
      <c r="G1713" t="str">
        <f t="shared" si="52"/>
        <v>Troy Brown Jr.</v>
      </c>
      <c r="H1713" t="str">
        <f t="shared" si="53"/>
        <v>Troy Brown</v>
      </c>
    </row>
    <row r="1714" spans="1:8" x14ac:dyDescent="0.2">
      <c r="A1714" s="48"/>
      <c r="B1714">
        <v>3</v>
      </c>
      <c r="C1714">
        <v>2</v>
      </c>
      <c r="D1714">
        <v>0</v>
      </c>
      <c r="E1714">
        <v>1</v>
      </c>
      <c r="F1714" s="51">
        <v>1</v>
      </c>
      <c r="G1714" t="str">
        <f t="shared" si="52"/>
        <v>Troy Brown Jr.</v>
      </c>
      <c r="H1714" t="str">
        <f t="shared" si="53"/>
        <v>Troy Brown</v>
      </c>
    </row>
    <row r="1715" spans="1:8" x14ac:dyDescent="0.2">
      <c r="A1715" s="48"/>
      <c r="B1715">
        <v>15</v>
      </c>
      <c r="C1715">
        <v>1</v>
      </c>
      <c r="D1715">
        <v>1</v>
      </c>
      <c r="E1715">
        <v>3</v>
      </c>
      <c r="F1715" s="51">
        <v>1</v>
      </c>
      <c r="G1715" t="str">
        <f t="shared" si="52"/>
        <v>Troy Brown Jr.</v>
      </c>
      <c r="H1715" t="str">
        <f t="shared" si="53"/>
        <v>Troy Brown</v>
      </c>
    </row>
    <row r="1716" spans="1:8" x14ac:dyDescent="0.2">
      <c r="A1716" s="48"/>
      <c r="B1716">
        <v>14</v>
      </c>
      <c r="C1716">
        <v>4</v>
      </c>
      <c r="D1716">
        <v>0</v>
      </c>
      <c r="E1716">
        <v>4</v>
      </c>
      <c r="F1716" s="51">
        <v>1</v>
      </c>
      <c r="G1716" t="str">
        <f t="shared" si="52"/>
        <v>Troy Brown Jr.</v>
      </c>
      <c r="H1716" t="str">
        <f t="shared" si="53"/>
        <v>Troy Brown</v>
      </c>
    </row>
    <row r="1717" spans="1:8" x14ac:dyDescent="0.2">
      <c r="A1717" s="48"/>
      <c r="B1717">
        <v>5</v>
      </c>
      <c r="C1717">
        <v>5</v>
      </c>
      <c r="D1717">
        <v>0</v>
      </c>
      <c r="E1717">
        <v>1</v>
      </c>
      <c r="F1717" s="51">
        <v>1</v>
      </c>
      <c r="G1717" t="str">
        <f t="shared" si="52"/>
        <v>Troy Brown Jr.</v>
      </c>
      <c r="H1717" t="str">
        <f t="shared" si="53"/>
        <v>Troy Brown</v>
      </c>
    </row>
    <row r="1718" spans="1:8" x14ac:dyDescent="0.2">
      <c r="A1718" s="48"/>
      <c r="B1718">
        <v>12</v>
      </c>
      <c r="C1718">
        <v>5</v>
      </c>
      <c r="D1718">
        <v>2</v>
      </c>
      <c r="E1718">
        <v>4</v>
      </c>
      <c r="F1718" s="51">
        <v>1</v>
      </c>
      <c r="G1718" t="str">
        <f t="shared" si="52"/>
        <v>Troy Brown Jr.</v>
      </c>
      <c r="H1718" t="str">
        <f t="shared" si="53"/>
        <v>Troy Brown</v>
      </c>
    </row>
    <row r="1719" spans="1:8" x14ac:dyDescent="0.2">
      <c r="A1719" s="48" t="s">
        <v>1208</v>
      </c>
      <c r="B1719">
        <v>15</v>
      </c>
      <c r="C1719">
        <v>6</v>
      </c>
      <c r="D1719">
        <v>9</v>
      </c>
      <c r="E1719">
        <v>1</v>
      </c>
      <c r="F1719" s="51">
        <v>1</v>
      </c>
      <c r="G1719" t="str">
        <f t="shared" si="52"/>
        <v>Jalen Brunson</v>
      </c>
      <c r="H1719" t="str">
        <f t="shared" si="53"/>
        <v>Jalen Brunson</v>
      </c>
    </row>
    <row r="1720" spans="1:8" x14ac:dyDescent="0.2">
      <c r="A1720" s="48"/>
      <c r="B1720">
        <v>17</v>
      </c>
      <c r="C1720">
        <v>2</v>
      </c>
      <c r="D1720">
        <v>6</v>
      </c>
      <c r="E1720">
        <v>2</v>
      </c>
      <c r="F1720" s="51">
        <v>1</v>
      </c>
      <c r="G1720" t="str">
        <f t="shared" si="52"/>
        <v>Jalen Brunson</v>
      </c>
      <c r="H1720" t="str">
        <f t="shared" si="53"/>
        <v>Jalen Brunson</v>
      </c>
    </row>
    <row r="1721" spans="1:8" x14ac:dyDescent="0.2">
      <c r="A1721" s="48"/>
      <c r="B1721">
        <v>21</v>
      </c>
      <c r="C1721">
        <v>3</v>
      </c>
      <c r="D1721">
        <v>6</v>
      </c>
      <c r="E1721">
        <v>2</v>
      </c>
      <c r="F1721" s="51">
        <v>1</v>
      </c>
      <c r="G1721" t="str">
        <f t="shared" si="52"/>
        <v>Jalen Brunson</v>
      </c>
      <c r="H1721" t="str">
        <f t="shared" si="53"/>
        <v>Jalen Brunson</v>
      </c>
    </row>
    <row r="1722" spans="1:8" x14ac:dyDescent="0.2">
      <c r="A1722" s="48"/>
      <c r="B1722">
        <v>27</v>
      </c>
      <c r="C1722">
        <v>7</v>
      </c>
      <c r="D1722">
        <v>13</v>
      </c>
      <c r="E1722">
        <v>2</v>
      </c>
      <c r="F1722" s="51">
        <v>1</v>
      </c>
      <c r="G1722" t="str">
        <f t="shared" si="52"/>
        <v>Jalen Brunson</v>
      </c>
      <c r="H1722" t="str">
        <f t="shared" si="53"/>
        <v>Jalen Brunson</v>
      </c>
    </row>
    <row r="1723" spans="1:8" x14ac:dyDescent="0.2">
      <c r="A1723" s="48"/>
      <c r="B1723">
        <v>13</v>
      </c>
      <c r="C1723">
        <v>3</v>
      </c>
      <c r="D1723">
        <v>2</v>
      </c>
      <c r="E1723">
        <v>1</v>
      </c>
      <c r="F1723" s="51">
        <v>1</v>
      </c>
      <c r="G1723" t="str">
        <f t="shared" si="52"/>
        <v>Jalen Brunson</v>
      </c>
      <c r="H1723" t="str">
        <f t="shared" si="53"/>
        <v>Jalen Brunson</v>
      </c>
    </row>
    <row r="1724" spans="1:8" x14ac:dyDescent="0.2">
      <c r="A1724" s="48"/>
      <c r="B1724">
        <v>16</v>
      </c>
      <c r="C1724">
        <v>4</v>
      </c>
      <c r="D1724">
        <v>7</v>
      </c>
      <c r="E1724">
        <v>0</v>
      </c>
      <c r="F1724" s="51">
        <v>1</v>
      </c>
      <c r="G1724" t="str">
        <f t="shared" si="52"/>
        <v>Jalen Brunson</v>
      </c>
      <c r="H1724" t="str">
        <f t="shared" si="53"/>
        <v>Jalen Brunson</v>
      </c>
    </row>
    <row r="1725" spans="1:8" x14ac:dyDescent="0.2">
      <c r="A1725" s="48"/>
      <c r="B1725">
        <v>20</v>
      </c>
      <c r="C1725">
        <v>1</v>
      </c>
      <c r="D1725">
        <v>5</v>
      </c>
      <c r="E1725">
        <v>1</v>
      </c>
      <c r="F1725" s="51">
        <v>1</v>
      </c>
      <c r="G1725" t="str">
        <f t="shared" si="52"/>
        <v>Jalen Brunson</v>
      </c>
      <c r="H1725" t="str">
        <f t="shared" si="53"/>
        <v>Jalen Brunson</v>
      </c>
    </row>
    <row r="1726" spans="1:8" x14ac:dyDescent="0.2">
      <c r="A1726" s="48"/>
      <c r="B1726">
        <v>23</v>
      </c>
      <c r="C1726">
        <v>6</v>
      </c>
      <c r="D1726">
        <v>7</v>
      </c>
      <c r="E1726">
        <v>1</v>
      </c>
      <c r="F1726" s="51">
        <v>1</v>
      </c>
      <c r="G1726" t="str">
        <f t="shared" si="52"/>
        <v>Jalen Brunson</v>
      </c>
      <c r="H1726" t="str">
        <f t="shared" si="53"/>
        <v>Jalen Brunson</v>
      </c>
    </row>
    <row r="1727" spans="1:8" x14ac:dyDescent="0.2">
      <c r="A1727" s="48"/>
      <c r="B1727">
        <v>22</v>
      </c>
      <c r="C1727">
        <v>3</v>
      </c>
      <c r="D1727">
        <v>10</v>
      </c>
      <c r="E1727">
        <v>0</v>
      </c>
      <c r="F1727" s="51">
        <v>1</v>
      </c>
      <c r="G1727" t="str">
        <f t="shared" si="52"/>
        <v>Jalen Brunson</v>
      </c>
      <c r="H1727" t="str">
        <f t="shared" si="53"/>
        <v>Jalen Brunson</v>
      </c>
    </row>
    <row r="1728" spans="1:8" x14ac:dyDescent="0.2">
      <c r="A1728" s="48"/>
      <c r="B1728">
        <v>23</v>
      </c>
      <c r="C1728">
        <v>5</v>
      </c>
      <c r="D1728">
        <v>8</v>
      </c>
      <c r="E1728">
        <v>2</v>
      </c>
      <c r="F1728" s="51">
        <v>1</v>
      </c>
      <c r="G1728" t="str">
        <f t="shared" si="52"/>
        <v>Jalen Brunson</v>
      </c>
      <c r="H1728" t="str">
        <f t="shared" si="53"/>
        <v>Jalen Brunson</v>
      </c>
    </row>
    <row r="1729" spans="1:8" x14ac:dyDescent="0.2">
      <c r="A1729" s="48"/>
      <c r="B1729">
        <v>14</v>
      </c>
      <c r="C1729">
        <v>4</v>
      </c>
      <c r="D1729">
        <v>2</v>
      </c>
      <c r="E1729">
        <v>1</v>
      </c>
      <c r="F1729" s="51">
        <v>1</v>
      </c>
      <c r="G1729" t="str">
        <f t="shared" si="52"/>
        <v>Jalen Brunson</v>
      </c>
      <c r="H1729" t="str">
        <f t="shared" si="53"/>
        <v>Jalen Brunson</v>
      </c>
    </row>
    <row r="1730" spans="1:8" x14ac:dyDescent="0.2">
      <c r="A1730" s="48"/>
      <c r="B1730">
        <v>26</v>
      </c>
      <c r="C1730">
        <v>1</v>
      </c>
      <c r="D1730">
        <v>7</v>
      </c>
      <c r="E1730">
        <v>2</v>
      </c>
      <c r="F1730" s="51">
        <v>1</v>
      </c>
      <c r="G1730" t="str">
        <f t="shared" ref="G1730:G1793" si="54">IF(B1730="","",IF(A1730="",G1729,SUBSTITUTE(A1730," 2022-23 Game Log","")))</f>
        <v>Jalen Brunson</v>
      </c>
      <c r="H1730" t="str">
        <f t="shared" ref="H1730:H1793" si="55">IF(G1730="Luka Dončić","Luka Doncic",IF(G1730="Wendell Carter Jr.","Wendell Carter",IF(G1730="Vlatko Čančar","Vlatko Cancar",IF(G1730="Troy Brown Jr.","Troy Brown",IF(G1730="Bojan Bogdanović","Bojan Bogdanovic",IF(G1730="Nic Claxton","Nicolas Claxton",IF(G1730="Kristaps Porziņģis","Kristaps Porzingis",IF(G1730="Kelly Oubre Jr.","Kelly Oubre Jr",IF(G1730="P.J. Washington","P.J Washington",IF(G1730="P.J. Tucker","P.J Tucker",IF(G1730="Jabari Smith Jr.","Jabari Smith",IF(G1730="Alperen Şengün","Alperen Sengun",IF(G1730="Nikola Vučević","Nikola Vucevic",IF(G1730="Jusuf Nurkić","Jusuf Nurkic",IF(G1730="Nikola Jokić","Nikola Jokic",G1730)))))))))))))))</f>
        <v>Jalen Brunson</v>
      </c>
    </row>
    <row r="1731" spans="1:8" x14ac:dyDescent="0.2">
      <c r="A1731" s="48"/>
      <c r="B1731">
        <v>17</v>
      </c>
      <c r="C1731">
        <v>1</v>
      </c>
      <c r="D1731">
        <v>7</v>
      </c>
      <c r="E1731">
        <v>0</v>
      </c>
      <c r="F1731" s="51">
        <v>1</v>
      </c>
      <c r="G1731" t="str">
        <f t="shared" si="54"/>
        <v>Jalen Brunson</v>
      </c>
      <c r="H1731" t="str">
        <f t="shared" si="55"/>
        <v>Jalen Brunson</v>
      </c>
    </row>
    <row r="1732" spans="1:8" x14ac:dyDescent="0.2">
      <c r="A1732" s="48"/>
      <c r="B1732">
        <v>25</v>
      </c>
      <c r="C1732">
        <v>3</v>
      </c>
      <c r="D1732">
        <v>8</v>
      </c>
      <c r="E1732">
        <v>1</v>
      </c>
      <c r="F1732" s="51">
        <v>1</v>
      </c>
      <c r="G1732" t="str">
        <f t="shared" si="54"/>
        <v>Jalen Brunson</v>
      </c>
      <c r="H1732" t="str">
        <f t="shared" si="55"/>
        <v>Jalen Brunson</v>
      </c>
    </row>
    <row r="1733" spans="1:8" x14ac:dyDescent="0.2">
      <c r="A1733" s="48"/>
      <c r="B1733">
        <v>21</v>
      </c>
      <c r="C1733">
        <v>5</v>
      </c>
      <c r="D1733">
        <v>7</v>
      </c>
      <c r="E1733">
        <v>2</v>
      </c>
      <c r="F1733" s="51">
        <v>1</v>
      </c>
      <c r="G1733" t="str">
        <f t="shared" si="54"/>
        <v>Jalen Brunson</v>
      </c>
      <c r="H1733" t="str">
        <f t="shared" si="55"/>
        <v>Jalen Brunson</v>
      </c>
    </row>
    <row r="1734" spans="1:8" x14ac:dyDescent="0.2">
      <c r="A1734" s="48"/>
      <c r="B1734">
        <v>13</v>
      </c>
      <c r="C1734">
        <v>5</v>
      </c>
      <c r="D1734">
        <v>4</v>
      </c>
      <c r="E1734">
        <v>1</v>
      </c>
      <c r="F1734" s="51">
        <v>1</v>
      </c>
      <c r="G1734" t="str">
        <f t="shared" si="54"/>
        <v>Jalen Brunson</v>
      </c>
      <c r="H1734" t="str">
        <f t="shared" si="55"/>
        <v>Jalen Brunson</v>
      </c>
    </row>
    <row r="1735" spans="1:8" x14ac:dyDescent="0.2">
      <c r="A1735" s="48"/>
      <c r="B1735">
        <v>27</v>
      </c>
      <c r="C1735">
        <v>3</v>
      </c>
      <c r="D1735">
        <v>3</v>
      </c>
      <c r="E1735">
        <v>2</v>
      </c>
      <c r="F1735" s="51">
        <v>1</v>
      </c>
      <c r="G1735" t="str">
        <f t="shared" si="54"/>
        <v>Jalen Brunson</v>
      </c>
      <c r="H1735" t="str">
        <f t="shared" si="55"/>
        <v>Jalen Brunson</v>
      </c>
    </row>
    <row r="1736" spans="1:8" x14ac:dyDescent="0.2">
      <c r="A1736" s="48"/>
      <c r="B1736">
        <v>34</v>
      </c>
      <c r="C1736">
        <v>0</v>
      </c>
      <c r="D1736">
        <v>9</v>
      </c>
      <c r="E1736">
        <v>1</v>
      </c>
      <c r="F1736" s="51">
        <v>1</v>
      </c>
      <c r="G1736" t="str">
        <f t="shared" si="54"/>
        <v>Jalen Brunson</v>
      </c>
      <c r="H1736" t="str">
        <f t="shared" si="55"/>
        <v>Jalen Brunson</v>
      </c>
    </row>
    <row r="1737" spans="1:8" x14ac:dyDescent="0.2">
      <c r="A1737" s="48"/>
      <c r="B1737">
        <v>32</v>
      </c>
      <c r="C1737">
        <v>5</v>
      </c>
      <c r="D1737">
        <v>4</v>
      </c>
      <c r="E1737">
        <v>3</v>
      </c>
      <c r="F1737" s="51">
        <v>1</v>
      </c>
      <c r="G1737" t="str">
        <f t="shared" si="54"/>
        <v>Jalen Brunson</v>
      </c>
      <c r="H1737" t="str">
        <f t="shared" si="55"/>
        <v>Jalen Brunson</v>
      </c>
    </row>
    <row r="1738" spans="1:8" x14ac:dyDescent="0.2">
      <c r="A1738" s="48"/>
      <c r="B1738">
        <v>30</v>
      </c>
      <c r="C1738">
        <v>5</v>
      </c>
      <c r="D1738">
        <v>9</v>
      </c>
      <c r="E1738">
        <v>3</v>
      </c>
      <c r="F1738" s="51">
        <v>1</v>
      </c>
      <c r="G1738" t="str">
        <f t="shared" si="54"/>
        <v>Jalen Brunson</v>
      </c>
      <c r="H1738" t="str">
        <f t="shared" si="55"/>
        <v>Jalen Brunson</v>
      </c>
    </row>
    <row r="1739" spans="1:8" x14ac:dyDescent="0.2">
      <c r="A1739" s="48"/>
      <c r="B1739">
        <v>16</v>
      </c>
      <c r="C1739">
        <v>1</v>
      </c>
      <c r="D1739">
        <v>5</v>
      </c>
      <c r="E1739">
        <v>2</v>
      </c>
      <c r="F1739" s="51">
        <v>1</v>
      </c>
      <c r="G1739" t="str">
        <f t="shared" si="54"/>
        <v>Jalen Brunson</v>
      </c>
      <c r="H1739" t="str">
        <f t="shared" si="55"/>
        <v>Jalen Brunson</v>
      </c>
    </row>
    <row r="1740" spans="1:8" x14ac:dyDescent="0.2">
      <c r="A1740" s="48"/>
      <c r="B1740">
        <v>17</v>
      </c>
      <c r="C1740">
        <v>5</v>
      </c>
      <c r="D1740">
        <v>5</v>
      </c>
      <c r="E1740">
        <v>0</v>
      </c>
      <c r="F1740" s="51">
        <v>1</v>
      </c>
      <c r="G1740" t="str">
        <f t="shared" si="54"/>
        <v>Jalen Brunson</v>
      </c>
      <c r="H1740" t="str">
        <f t="shared" si="55"/>
        <v>Jalen Brunson</v>
      </c>
    </row>
    <row r="1741" spans="1:8" x14ac:dyDescent="0.2">
      <c r="A1741" s="48"/>
      <c r="B1741">
        <v>13</v>
      </c>
      <c r="C1741">
        <v>2</v>
      </c>
      <c r="D1741">
        <v>3</v>
      </c>
      <c r="E1741">
        <v>2</v>
      </c>
      <c r="F1741" s="51">
        <v>1</v>
      </c>
      <c r="G1741" t="str">
        <f t="shared" si="54"/>
        <v>Jalen Brunson</v>
      </c>
      <c r="H1741" t="str">
        <f t="shared" si="55"/>
        <v>Jalen Brunson</v>
      </c>
    </row>
    <row r="1742" spans="1:8" x14ac:dyDescent="0.2">
      <c r="A1742" s="48"/>
      <c r="B1742">
        <v>23</v>
      </c>
      <c r="C1742">
        <v>2</v>
      </c>
      <c r="D1742">
        <v>4</v>
      </c>
      <c r="E1742">
        <v>2</v>
      </c>
      <c r="F1742" s="51">
        <v>1</v>
      </c>
      <c r="G1742" t="str">
        <f t="shared" si="54"/>
        <v>Jalen Brunson</v>
      </c>
      <c r="H1742" t="str">
        <f t="shared" si="55"/>
        <v>Jalen Brunson</v>
      </c>
    </row>
    <row r="1743" spans="1:8" x14ac:dyDescent="0.2">
      <c r="A1743" s="48"/>
      <c r="B1743">
        <v>8</v>
      </c>
      <c r="C1743">
        <v>4</v>
      </c>
      <c r="D1743">
        <v>6</v>
      </c>
      <c r="E1743">
        <v>0</v>
      </c>
      <c r="F1743" s="51">
        <v>1</v>
      </c>
      <c r="G1743" t="str">
        <f t="shared" si="54"/>
        <v>Jalen Brunson</v>
      </c>
      <c r="H1743" t="str">
        <f t="shared" si="55"/>
        <v>Jalen Brunson</v>
      </c>
    </row>
    <row r="1744" spans="1:8" x14ac:dyDescent="0.2">
      <c r="A1744" s="48"/>
      <c r="B1744">
        <v>11</v>
      </c>
      <c r="C1744">
        <v>1</v>
      </c>
      <c r="D1744">
        <v>11</v>
      </c>
      <c r="E1744">
        <v>1</v>
      </c>
      <c r="F1744" s="51">
        <v>1</v>
      </c>
      <c r="G1744" t="str">
        <f t="shared" si="54"/>
        <v>Jalen Brunson</v>
      </c>
      <c r="H1744" t="str">
        <f t="shared" si="55"/>
        <v>Jalen Brunson</v>
      </c>
    </row>
    <row r="1745" spans="1:8" x14ac:dyDescent="0.2">
      <c r="A1745" s="48"/>
      <c r="B1745">
        <v>18</v>
      </c>
      <c r="C1745">
        <v>3</v>
      </c>
      <c r="D1745">
        <v>3</v>
      </c>
      <c r="E1745">
        <v>0</v>
      </c>
      <c r="F1745" s="51">
        <v>1</v>
      </c>
      <c r="G1745" t="str">
        <f t="shared" si="54"/>
        <v>Jalen Brunson</v>
      </c>
      <c r="H1745" t="str">
        <f t="shared" si="55"/>
        <v>Jalen Brunson</v>
      </c>
    </row>
    <row r="1746" spans="1:8" x14ac:dyDescent="0.2">
      <c r="A1746" s="48"/>
      <c r="B1746">
        <v>30</v>
      </c>
      <c r="C1746">
        <v>2</v>
      </c>
      <c r="D1746">
        <v>7</v>
      </c>
      <c r="E1746">
        <v>3</v>
      </c>
      <c r="F1746" s="51">
        <v>1</v>
      </c>
      <c r="G1746" t="str">
        <f t="shared" si="54"/>
        <v>Jalen Brunson</v>
      </c>
      <c r="H1746" t="str">
        <f t="shared" si="55"/>
        <v>Jalen Brunson</v>
      </c>
    </row>
    <row r="1747" spans="1:8" x14ac:dyDescent="0.2">
      <c r="A1747" s="48"/>
      <c r="B1747">
        <v>22</v>
      </c>
      <c r="C1747">
        <v>2</v>
      </c>
      <c r="D1747">
        <v>6</v>
      </c>
      <c r="E1747">
        <v>6</v>
      </c>
      <c r="F1747" s="51">
        <v>1</v>
      </c>
      <c r="G1747" t="str">
        <f t="shared" si="54"/>
        <v>Jalen Brunson</v>
      </c>
      <c r="H1747" t="str">
        <f t="shared" si="55"/>
        <v>Jalen Brunson</v>
      </c>
    </row>
    <row r="1748" spans="1:8" x14ac:dyDescent="0.2">
      <c r="A1748" s="48"/>
      <c r="B1748">
        <v>30</v>
      </c>
      <c r="C1748">
        <v>2</v>
      </c>
      <c r="D1748">
        <v>3</v>
      </c>
      <c r="E1748">
        <v>3</v>
      </c>
      <c r="F1748" s="51">
        <v>1</v>
      </c>
      <c r="G1748" t="str">
        <f t="shared" si="54"/>
        <v>Jalen Brunson</v>
      </c>
      <c r="H1748" t="str">
        <f t="shared" si="55"/>
        <v>Jalen Brunson</v>
      </c>
    </row>
    <row r="1749" spans="1:8" x14ac:dyDescent="0.2">
      <c r="A1749" s="48"/>
      <c r="B1749">
        <v>21</v>
      </c>
      <c r="C1749">
        <v>3</v>
      </c>
      <c r="D1749">
        <v>5</v>
      </c>
      <c r="E1749">
        <v>2</v>
      </c>
      <c r="F1749" s="51">
        <v>1</v>
      </c>
      <c r="G1749" t="str">
        <f t="shared" si="54"/>
        <v>Jalen Brunson</v>
      </c>
      <c r="H1749" t="str">
        <f t="shared" si="55"/>
        <v>Jalen Brunson</v>
      </c>
    </row>
    <row r="1750" spans="1:8" x14ac:dyDescent="0.2">
      <c r="A1750" s="48"/>
      <c r="B1750">
        <v>7</v>
      </c>
      <c r="C1750">
        <v>3</v>
      </c>
      <c r="D1750">
        <v>12</v>
      </c>
      <c r="E1750">
        <v>0</v>
      </c>
      <c r="F1750" s="51">
        <v>1</v>
      </c>
      <c r="G1750" t="str">
        <f t="shared" si="54"/>
        <v>Jalen Brunson</v>
      </c>
      <c r="H1750" t="str">
        <f t="shared" si="55"/>
        <v>Jalen Brunson</v>
      </c>
    </row>
    <row r="1751" spans="1:8" x14ac:dyDescent="0.2">
      <c r="A1751" s="48"/>
      <c r="B1751">
        <v>12</v>
      </c>
      <c r="C1751">
        <v>4</v>
      </c>
      <c r="D1751">
        <v>9</v>
      </c>
      <c r="E1751">
        <v>1</v>
      </c>
      <c r="F1751" s="51">
        <v>1</v>
      </c>
      <c r="G1751" t="str">
        <f t="shared" si="54"/>
        <v>Jalen Brunson</v>
      </c>
      <c r="H1751" t="str">
        <f t="shared" si="55"/>
        <v>Jalen Brunson</v>
      </c>
    </row>
    <row r="1752" spans="1:8" x14ac:dyDescent="0.2">
      <c r="A1752" s="48"/>
      <c r="B1752">
        <v>23</v>
      </c>
      <c r="C1752">
        <v>3</v>
      </c>
      <c r="D1752">
        <v>11</v>
      </c>
      <c r="E1752">
        <v>2</v>
      </c>
      <c r="F1752" s="51">
        <v>1</v>
      </c>
      <c r="G1752" t="str">
        <f t="shared" si="54"/>
        <v>Jalen Brunson</v>
      </c>
      <c r="H1752" t="str">
        <f t="shared" si="55"/>
        <v>Jalen Brunson</v>
      </c>
    </row>
    <row r="1753" spans="1:8" x14ac:dyDescent="0.2">
      <c r="A1753" s="48"/>
      <c r="B1753">
        <v>24</v>
      </c>
      <c r="C1753">
        <v>4</v>
      </c>
      <c r="D1753">
        <v>6</v>
      </c>
      <c r="E1753">
        <v>2</v>
      </c>
      <c r="F1753" s="51">
        <v>1</v>
      </c>
      <c r="G1753" t="str">
        <f t="shared" si="54"/>
        <v>Jalen Brunson</v>
      </c>
      <c r="H1753" t="str">
        <f t="shared" si="55"/>
        <v>Jalen Brunson</v>
      </c>
    </row>
    <row r="1754" spans="1:8" x14ac:dyDescent="0.2">
      <c r="A1754" s="48"/>
      <c r="B1754">
        <v>38</v>
      </c>
      <c r="C1754">
        <v>7</v>
      </c>
      <c r="D1754">
        <v>6</v>
      </c>
      <c r="E1754">
        <v>3</v>
      </c>
      <c r="F1754" s="51">
        <v>1</v>
      </c>
      <c r="G1754" t="str">
        <f t="shared" si="54"/>
        <v>Jalen Brunson</v>
      </c>
      <c r="H1754" t="str">
        <f t="shared" si="55"/>
        <v>Jalen Brunson</v>
      </c>
    </row>
    <row r="1755" spans="1:8" x14ac:dyDescent="0.2">
      <c r="A1755" s="48" t="s">
        <v>1609</v>
      </c>
      <c r="B1755">
        <v>8</v>
      </c>
      <c r="C1755">
        <v>5</v>
      </c>
      <c r="D1755">
        <v>0</v>
      </c>
      <c r="E1755">
        <v>0</v>
      </c>
      <c r="F1755" s="51">
        <v>1</v>
      </c>
      <c r="G1755" t="str">
        <f t="shared" si="54"/>
        <v>Thomas Bryant</v>
      </c>
      <c r="H1755" t="str">
        <f t="shared" si="55"/>
        <v>Thomas Bryant</v>
      </c>
    </row>
    <row r="1756" spans="1:8" x14ac:dyDescent="0.2">
      <c r="A1756" s="48"/>
      <c r="B1756">
        <v>15</v>
      </c>
      <c r="C1756">
        <v>9</v>
      </c>
      <c r="D1756">
        <v>1</v>
      </c>
      <c r="E1756">
        <v>0</v>
      </c>
      <c r="F1756" s="51">
        <v>1</v>
      </c>
      <c r="G1756" t="str">
        <f t="shared" si="54"/>
        <v>Thomas Bryant</v>
      </c>
      <c r="H1756" t="str">
        <f t="shared" si="55"/>
        <v>Thomas Bryant</v>
      </c>
    </row>
    <row r="1757" spans="1:8" x14ac:dyDescent="0.2">
      <c r="A1757" s="48"/>
      <c r="B1757">
        <v>8</v>
      </c>
      <c r="C1757">
        <v>3</v>
      </c>
      <c r="D1757">
        <v>0</v>
      </c>
      <c r="E1757">
        <v>0</v>
      </c>
      <c r="F1757" s="51">
        <v>1</v>
      </c>
      <c r="G1757" t="str">
        <f t="shared" si="54"/>
        <v>Thomas Bryant</v>
      </c>
      <c r="H1757" t="str">
        <f t="shared" si="55"/>
        <v>Thomas Bryant</v>
      </c>
    </row>
    <row r="1758" spans="1:8" x14ac:dyDescent="0.2">
      <c r="A1758" s="48"/>
      <c r="B1758">
        <v>9</v>
      </c>
      <c r="C1758">
        <v>4</v>
      </c>
      <c r="D1758">
        <v>1</v>
      </c>
      <c r="E1758">
        <v>0</v>
      </c>
      <c r="F1758" s="51">
        <v>1</v>
      </c>
      <c r="G1758" t="str">
        <f t="shared" si="54"/>
        <v>Thomas Bryant</v>
      </c>
      <c r="H1758" t="str">
        <f t="shared" si="55"/>
        <v>Thomas Bryant</v>
      </c>
    </row>
    <row r="1759" spans="1:8" x14ac:dyDescent="0.2">
      <c r="A1759" s="48"/>
      <c r="B1759">
        <v>2</v>
      </c>
      <c r="C1759">
        <v>3</v>
      </c>
      <c r="D1759">
        <v>0</v>
      </c>
      <c r="E1759">
        <v>0</v>
      </c>
      <c r="F1759" s="51">
        <v>1</v>
      </c>
      <c r="G1759" t="str">
        <f t="shared" si="54"/>
        <v>Thomas Bryant</v>
      </c>
      <c r="H1759" t="str">
        <f t="shared" si="55"/>
        <v>Thomas Bryant</v>
      </c>
    </row>
    <row r="1760" spans="1:8" x14ac:dyDescent="0.2">
      <c r="A1760" s="48"/>
      <c r="B1760">
        <v>14</v>
      </c>
      <c r="C1760">
        <v>6</v>
      </c>
      <c r="D1760">
        <v>3</v>
      </c>
      <c r="E1760">
        <v>1</v>
      </c>
      <c r="F1760" s="51">
        <v>1</v>
      </c>
      <c r="G1760" t="str">
        <f t="shared" si="54"/>
        <v>Thomas Bryant</v>
      </c>
      <c r="H1760" t="str">
        <f t="shared" si="55"/>
        <v>Thomas Bryant</v>
      </c>
    </row>
    <row r="1761" spans="1:8" x14ac:dyDescent="0.2">
      <c r="A1761" s="48"/>
      <c r="B1761">
        <v>4</v>
      </c>
      <c r="C1761">
        <v>0</v>
      </c>
      <c r="D1761">
        <v>0</v>
      </c>
      <c r="E1761">
        <v>0</v>
      </c>
      <c r="F1761" s="51">
        <v>1</v>
      </c>
      <c r="G1761" t="str">
        <f t="shared" si="54"/>
        <v>Thomas Bryant</v>
      </c>
      <c r="H1761" t="str">
        <f t="shared" si="55"/>
        <v>Thomas Bryant</v>
      </c>
    </row>
    <row r="1762" spans="1:8" x14ac:dyDescent="0.2">
      <c r="A1762" s="48"/>
      <c r="B1762">
        <v>4</v>
      </c>
      <c r="C1762">
        <v>5</v>
      </c>
      <c r="D1762">
        <v>0</v>
      </c>
      <c r="E1762">
        <v>0</v>
      </c>
      <c r="F1762" s="51">
        <v>1</v>
      </c>
      <c r="G1762" t="str">
        <f t="shared" si="54"/>
        <v>Thomas Bryant</v>
      </c>
      <c r="H1762" t="str">
        <f t="shared" si="55"/>
        <v>Thomas Bryant</v>
      </c>
    </row>
    <row r="1763" spans="1:8" x14ac:dyDescent="0.2">
      <c r="A1763" s="48"/>
      <c r="B1763">
        <v>19</v>
      </c>
      <c r="C1763">
        <v>9</v>
      </c>
      <c r="D1763">
        <v>1</v>
      </c>
      <c r="E1763">
        <v>1</v>
      </c>
      <c r="F1763" s="51">
        <v>1</v>
      </c>
      <c r="G1763" t="str">
        <f t="shared" si="54"/>
        <v>Thomas Bryant</v>
      </c>
      <c r="H1763" t="str">
        <f t="shared" si="55"/>
        <v>Thomas Bryant</v>
      </c>
    </row>
    <row r="1764" spans="1:8" x14ac:dyDescent="0.2">
      <c r="A1764" s="48"/>
      <c r="B1764">
        <v>16</v>
      </c>
      <c r="C1764">
        <v>5</v>
      </c>
      <c r="D1764">
        <v>2</v>
      </c>
      <c r="E1764">
        <v>0</v>
      </c>
      <c r="F1764" s="51">
        <v>1</v>
      </c>
      <c r="G1764" t="str">
        <f t="shared" si="54"/>
        <v>Thomas Bryant</v>
      </c>
      <c r="H1764" t="str">
        <f t="shared" si="55"/>
        <v>Thomas Bryant</v>
      </c>
    </row>
    <row r="1765" spans="1:8" x14ac:dyDescent="0.2">
      <c r="A1765" s="48"/>
      <c r="B1765">
        <v>3</v>
      </c>
      <c r="C1765">
        <v>1</v>
      </c>
      <c r="D1765">
        <v>0</v>
      </c>
      <c r="E1765">
        <v>1</v>
      </c>
      <c r="F1765" s="51">
        <v>1</v>
      </c>
      <c r="G1765" t="str">
        <f t="shared" si="54"/>
        <v>Thomas Bryant</v>
      </c>
      <c r="H1765" t="str">
        <f t="shared" si="55"/>
        <v>Thomas Bryant</v>
      </c>
    </row>
    <row r="1766" spans="1:8" x14ac:dyDescent="0.2">
      <c r="A1766" s="48"/>
      <c r="B1766">
        <v>5</v>
      </c>
      <c r="C1766">
        <v>2</v>
      </c>
      <c r="D1766">
        <v>0</v>
      </c>
      <c r="E1766">
        <v>0</v>
      </c>
      <c r="F1766" s="51">
        <v>1</v>
      </c>
      <c r="G1766" t="str">
        <f t="shared" si="54"/>
        <v>Thomas Bryant</v>
      </c>
      <c r="H1766" t="str">
        <f t="shared" si="55"/>
        <v>Thomas Bryant</v>
      </c>
    </row>
    <row r="1767" spans="1:8" x14ac:dyDescent="0.2">
      <c r="A1767" s="48"/>
      <c r="B1767">
        <v>4</v>
      </c>
      <c r="C1767">
        <v>1</v>
      </c>
      <c r="D1767">
        <v>0</v>
      </c>
      <c r="E1767">
        <v>0</v>
      </c>
      <c r="F1767" s="51">
        <v>1</v>
      </c>
      <c r="G1767" t="str">
        <f t="shared" si="54"/>
        <v>Thomas Bryant</v>
      </c>
      <c r="H1767" t="str">
        <f t="shared" si="55"/>
        <v>Thomas Bryant</v>
      </c>
    </row>
    <row r="1768" spans="1:8" x14ac:dyDescent="0.2">
      <c r="A1768" s="48"/>
      <c r="B1768">
        <v>21</v>
      </c>
      <c r="C1768">
        <v>6</v>
      </c>
      <c r="D1768">
        <v>1</v>
      </c>
      <c r="E1768">
        <v>1</v>
      </c>
      <c r="F1768" s="51">
        <v>1</v>
      </c>
      <c r="G1768" t="str">
        <f t="shared" si="54"/>
        <v>Thomas Bryant</v>
      </c>
      <c r="H1768" t="str">
        <f t="shared" si="55"/>
        <v>Thomas Bryant</v>
      </c>
    </row>
    <row r="1769" spans="1:8" x14ac:dyDescent="0.2">
      <c r="A1769" s="48"/>
      <c r="B1769">
        <v>16</v>
      </c>
      <c r="C1769">
        <v>10</v>
      </c>
      <c r="D1769">
        <v>2</v>
      </c>
      <c r="E1769">
        <v>2</v>
      </c>
      <c r="F1769" s="51">
        <v>1</v>
      </c>
      <c r="G1769" t="str">
        <f t="shared" si="54"/>
        <v>Thomas Bryant</v>
      </c>
      <c r="H1769" t="str">
        <f t="shared" si="55"/>
        <v>Thomas Bryant</v>
      </c>
    </row>
    <row r="1770" spans="1:8" x14ac:dyDescent="0.2">
      <c r="A1770" s="48"/>
      <c r="B1770">
        <v>16</v>
      </c>
      <c r="C1770">
        <v>5</v>
      </c>
      <c r="D1770">
        <v>1</v>
      </c>
      <c r="E1770">
        <v>2</v>
      </c>
      <c r="F1770" s="51">
        <v>1</v>
      </c>
      <c r="G1770" t="str">
        <f t="shared" si="54"/>
        <v>Thomas Bryant</v>
      </c>
      <c r="H1770" t="str">
        <f t="shared" si="55"/>
        <v>Thomas Bryant</v>
      </c>
    </row>
    <row r="1771" spans="1:8" x14ac:dyDescent="0.2">
      <c r="A1771" s="48"/>
      <c r="B1771">
        <v>17</v>
      </c>
      <c r="C1771">
        <v>10</v>
      </c>
      <c r="D1771">
        <v>4</v>
      </c>
      <c r="E1771">
        <v>2</v>
      </c>
      <c r="F1771" s="51">
        <v>1</v>
      </c>
      <c r="G1771" t="str">
        <f t="shared" si="54"/>
        <v>Thomas Bryant</v>
      </c>
      <c r="H1771" t="str">
        <f t="shared" si="55"/>
        <v>Thomas Bryant</v>
      </c>
    </row>
    <row r="1772" spans="1:8" x14ac:dyDescent="0.2">
      <c r="A1772" s="48"/>
      <c r="B1772">
        <v>8</v>
      </c>
      <c r="C1772">
        <v>13</v>
      </c>
      <c r="D1772">
        <v>1</v>
      </c>
      <c r="E1772">
        <v>2</v>
      </c>
      <c r="F1772" s="51">
        <v>1</v>
      </c>
      <c r="G1772" t="str">
        <f t="shared" si="54"/>
        <v>Thomas Bryant</v>
      </c>
      <c r="H1772" t="str">
        <f t="shared" si="55"/>
        <v>Thomas Bryant</v>
      </c>
    </row>
    <row r="1773" spans="1:8" x14ac:dyDescent="0.2">
      <c r="A1773" s="48"/>
      <c r="B1773">
        <v>8</v>
      </c>
      <c r="C1773">
        <v>3</v>
      </c>
      <c r="D1773">
        <v>2</v>
      </c>
      <c r="E1773">
        <v>0</v>
      </c>
      <c r="F1773" s="51">
        <v>1</v>
      </c>
      <c r="G1773" t="str">
        <f t="shared" si="54"/>
        <v>Thomas Bryant</v>
      </c>
      <c r="H1773" t="str">
        <f t="shared" si="55"/>
        <v>Thomas Bryant</v>
      </c>
    </row>
    <row r="1774" spans="1:8" x14ac:dyDescent="0.2">
      <c r="A1774" s="48"/>
      <c r="B1774">
        <v>21</v>
      </c>
      <c r="C1774">
        <v>10</v>
      </c>
      <c r="D1774">
        <v>1</v>
      </c>
      <c r="E1774">
        <v>1</v>
      </c>
      <c r="F1774" s="51">
        <v>1</v>
      </c>
      <c r="G1774" t="str">
        <f t="shared" si="54"/>
        <v>Thomas Bryant</v>
      </c>
      <c r="H1774" t="str">
        <f t="shared" si="55"/>
        <v>Thomas Bryant</v>
      </c>
    </row>
    <row r="1775" spans="1:8" x14ac:dyDescent="0.2">
      <c r="A1775" s="48"/>
      <c r="B1775">
        <v>11</v>
      </c>
      <c r="C1775">
        <v>8</v>
      </c>
      <c r="D1775">
        <v>0</v>
      </c>
      <c r="E1775">
        <v>0</v>
      </c>
      <c r="F1775" s="51">
        <v>1</v>
      </c>
      <c r="G1775" t="str">
        <f t="shared" si="54"/>
        <v>Thomas Bryant</v>
      </c>
      <c r="H1775" t="str">
        <f t="shared" si="55"/>
        <v>Thomas Bryant</v>
      </c>
    </row>
    <row r="1776" spans="1:8" x14ac:dyDescent="0.2">
      <c r="A1776" s="48"/>
      <c r="B1776">
        <v>19</v>
      </c>
      <c r="C1776">
        <v>17</v>
      </c>
      <c r="D1776">
        <v>1</v>
      </c>
      <c r="E1776">
        <v>0</v>
      </c>
      <c r="F1776" s="51">
        <v>1</v>
      </c>
      <c r="G1776" t="str">
        <f t="shared" si="54"/>
        <v>Thomas Bryant</v>
      </c>
      <c r="H1776" t="str">
        <f t="shared" si="55"/>
        <v>Thomas Bryant</v>
      </c>
    </row>
    <row r="1777" spans="1:8" x14ac:dyDescent="0.2">
      <c r="A1777" s="48"/>
      <c r="B1777">
        <v>18</v>
      </c>
      <c r="C1777">
        <v>15</v>
      </c>
      <c r="D1777">
        <v>2</v>
      </c>
      <c r="E1777">
        <v>0</v>
      </c>
      <c r="F1777" s="51">
        <v>1</v>
      </c>
      <c r="G1777" t="str">
        <f t="shared" si="54"/>
        <v>Thomas Bryant</v>
      </c>
      <c r="H1777" t="str">
        <f t="shared" si="55"/>
        <v>Thomas Bryant</v>
      </c>
    </row>
    <row r="1778" spans="1:8" x14ac:dyDescent="0.2">
      <c r="A1778" s="48"/>
      <c r="B1778">
        <v>21</v>
      </c>
      <c r="C1778">
        <v>9</v>
      </c>
      <c r="D1778">
        <v>1</v>
      </c>
      <c r="E1778">
        <v>0</v>
      </c>
      <c r="F1778" s="51">
        <v>1</v>
      </c>
      <c r="G1778" t="str">
        <f t="shared" si="54"/>
        <v>Thomas Bryant</v>
      </c>
      <c r="H1778" t="str">
        <f t="shared" si="55"/>
        <v>Thomas Bryant</v>
      </c>
    </row>
    <row r="1779" spans="1:8" x14ac:dyDescent="0.2">
      <c r="A1779" s="48" t="s">
        <v>1209</v>
      </c>
      <c r="B1779">
        <v>10</v>
      </c>
      <c r="C1779">
        <v>2</v>
      </c>
      <c r="D1779">
        <v>1</v>
      </c>
      <c r="E1779">
        <v>3</v>
      </c>
      <c r="F1779" s="51">
        <v>1</v>
      </c>
      <c r="G1779" t="str">
        <f t="shared" si="54"/>
        <v>Reggie Bullock</v>
      </c>
      <c r="H1779" t="str">
        <f t="shared" si="55"/>
        <v>Reggie Bullock</v>
      </c>
    </row>
    <row r="1780" spans="1:8" x14ac:dyDescent="0.2">
      <c r="A1780" s="48"/>
      <c r="B1780">
        <v>8</v>
      </c>
      <c r="C1780">
        <v>3</v>
      </c>
      <c r="D1780">
        <v>0</v>
      </c>
      <c r="E1780">
        <v>2</v>
      </c>
      <c r="F1780" s="51">
        <v>1</v>
      </c>
      <c r="G1780" t="str">
        <f t="shared" si="54"/>
        <v>Reggie Bullock</v>
      </c>
      <c r="H1780" t="str">
        <f t="shared" si="55"/>
        <v>Reggie Bullock</v>
      </c>
    </row>
    <row r="1781" spans="1:8" x14ac:dyDescent="0.2">
      <c r="A1781" s="48"/>
      <c r="B1781">
        <v>3</v>
      </c>
      <c r="C1781">
        <v>5</v>
      </c>
      <c r="D1781">
        <v>2</v>
      </c>
      <c r="E1781">
        <v>1</v>
      </c>
      <c r="F1781" s="51">
        <v>1</v>
      </c>
      <c r="G1781" t="str">
        <f t="shared" si="54"/>
        <v>Reggie Bullock</v>
      </c>
      <c r="H1781" t="str">
        <f t="shared" si="55"/>
        <v>Reggie Bullock</v>
      </c>
    </row>
    <row r="1782" spans="1:8" x14ac:dyDescent="0.2">
      <c r="A1782" s="48"/>
      <c r="B1782">
        <v>9</v>
      </c>
      <c r="C1782">
        <v>4</v>
      </c>
      <c r="D1782">
        <v>1</v>
      </c>
      <c r="E1782">
        <v>2</v>
      </c>
      <c r="F1782" s="51">
        <v>1</v>
      </c>
      <c r="G1782" t="str">
        <f t="shared" si="54"/>
        <v>Reggie Bullock</v>
      </c>
      <c r="H1782" t="str">
        <f t="shared" si="55"/>
        <v>Reggie Bullock</v>
      </c>
    </row>
    <row r="1783" spans="1:8" x14ac:dyDescent="0.2">
      <c r="A1783" s="48"/>
      <c r="B1783">
        <v>7</v>
      </c>
      <c r="C1783">
        <v>4</v>
      </c>
      <c r="D1783">
        <v>1</v>
      </c>
      <c r="E1783">
        <v>2</v>
      </c>
      <c r="F1783" s="51">
        <v>1</v>
      </c>
      <c r="G1783" t="str">
        <f t="shared" si="54"/>
        <v>Reggie Bullock</v>
      </c>
      <c r="H1783" t="str">
        <f t="shared" si="55"/>
        <v>Reggie Bullock</v>
      </c>
    </row>
    <row r="1784" spans="1:8" x14ac:dyDescent="0.2">
      <c r="A1784" s="48"/>
      <c r="B1784">
        <v>6</v>
      </c>
      <c r="C1784">
        <v>0</v>
      </c>
      <c r="D1784">
        <v>0</v>
      </c>
      <c r="E1784">
        <v>2</v>
      </c>
      <c r="F1784" s="51">
        <v>1</v>
      </c>
      <c r="G1784" t="str">
        <f t="shared" si="54"/>
        <v>Reggie Bullock</v>
      </c>
      <c r="H1784" t="str">
        <f t="shared" si="55"/>
        <v>Reggie Bullock</v>
      </c>
    </row>
    <row r="1785" spans="1:8" x14ac:dyDescent="0.2">
      <c r="A1785" s="48"/>
      <c r="B1785">
        <v>3</v>
      </c>
      <c r="C1785">
        <v>2</v>
      </c>
      <c r="D1785">
        <v>1</v>
      </c>
      <c r="E1785">
        <v>1</v>
      </c>
      <c r="F1785" s="51">
        <v>1</v>
      </c>
      <c r="G1785" t="str">
        <f t="shared" si="54"/>
        <v>Reggie Bullock</v>
      </c>
      <c r="H1785" t="str">
        <f t="shared" si="55"/>
        <v>Reggie Bullock</v>
      </c>
    </row>
    <row r="1786" spans="1:8" x14ac:dyDescent="0.2">
      <c r="A1786" s="48"/>
      <c r="B1786">
        <v>2</v>
      </c>
      <c r="C1786">
        <v>4</v>
      </c>
      <c r="D1786">
        <v>2</v>
      </c>
      <c r="E1786">
        <v>0</v>
      </c>
      <c r="F1786" s="51">
        <v>1</v>
      </c>
      <c r="G1786" t="str">
        <f t="shared" si="54"/>
        <v>Reggie Bullock</v>
      </c>
      <c r="H1786" t="str">
        <f t="shared" si="55"/>
        <v>Reggie Bullock</v>
      </c>
    </row>
    <row r="1787" spans="1:8" x14ac:dyDescent="0.2">
      <c r="A1787" s="48"/>
      <c r="B1787">
        <v>0</v>
      </c>
      <c r="C1787">
        <v>1</v>
      </c>
      <c r="D1787">
        <v>1</v>
      </c>
      <c r="E1787">
        <v>0</v>
      </c>
      <c r="F1787" s="51">
        <v>1</v>
      </c>
      <c r="G1787" t="str">
        <f t="shared" si="54"/>
        <v>Reggie Bullock</v>
      </c>
      <c r="H1787" t="str">
        <f t="shared" si="55"/>
        <v>Reggie Bullock</v>
      </c>
    </row>
    <row r="1788" spans="1:8" x14ac:dyDescent="0.2">
      <c r="A1788" s="48"/>
      <c r="B1788">
        <v>0</v>
      </c>
      <c r="C1788">
        <v>3</v>
      </c>
      <c r="D1788">
        <v>0</v>
      </c>
      <c r="E1788">
        <v>0</v>
      </c>
      <c r="F1788" s="51">
        <v>1</v>
      </c>
      <c r="G1788" t="str">
        <f t="shared" si="54"/>
        <v>Reggie Bullock</v>
      </c>
      <c r="H1788" t="str">
        <f t="shared" si="55"/>
        <v>Reggie Bullock</v>
      </c>
    </row>
    <row r="1789" spans="1:8" x14ac:dyDescent="0.2">
      <c r="A1789" s="48"/>
      <c r="B1789">
        <v>6</v>
      </c>
      <c r="C1789">
        <v>5</v>
      </c>
      <c r="D1789">
        <v>2</v>
      </c>
      <c r="E1789">
        <v>2</v>
      </c>
      <c r="F1789" s="51">
        <v>1</v>
      </c>
      <c r="G1789" t="str">
        <f t="shared" si="54"/>
        <v>Reggie Bullock</v>
      </c>
      <c r="H1789" t="str">
        <f t="shared" si="55"/>
        <v>Reggie Bullock</v>
      </c>
    </row>
    <row r="1790" spans="1:8" x14ac:dyDescent="0.2">
      <c r="A1790" s="48"/>
      <c r="B1790">
        <v>2</v>
      </c>
      <c r="C1790">
        <v>2</v>
      </c>
      <c r="D1790">
        <v>1</v>
      </c>
      <c r="E1790">
        <v>0</v>
      </c>
      <c r="F1790" s="51">
        <v>1</v>
      </c>
      <c r="G1790" t="str">
        <f t="shared" si="54"/>
        <v>Reggie Bullock</v>
      </c>
      <c r="H1790" t="str">
        <f t="shared" si="55"/>
        <v>Reggie Bullock</v>
      </c>
    </row>
    <row r="1791" spans="1:8" x14ac:dyDescent="0.2">
      <c r="A1791" s="48"/>
      <c r="B1791">
        <v>13</v>
      </c>
      <c r="C1791">
        <v>3</v>
      </c>
      <c r="D1791">
        <v>1</v>
      </c>
      <c r="E1791">
        <v>4</v>
      </c>
      <c r="F1791" s="51">
        <v>1</v>
      </c>
      <c r="G1791" t="str">
        <f t="shared" si="54"/>
        <v>Reggie Bullock</v>
      </c>
      <c r="H1791" t="str">
        <f t="shared" si="55"/>
        <v>Reggie Bullock</v>
      </c>
    </row>
    <row r="1792" spans="1:8" x14ac:dyDescent="0.2">
      <c r="A1792" s="48"/>
      <c r="B1792">
        <v>0</v>
      </c>
      <c r="C1792">
        <v>3</v>
      </c>
      <c r="D1792">
        <v>0</v>
      </c>
      <c r="E1792">
        <v>0</v>
      </c>
      <c r="F1792" s="51">
        <v>1</v>
      </c>
      <c r="G1792" t="str">
        <f t="shared" si="54"/>
        <v>Reggie Bullock</v>
      </c>
      <c r="H1792" t="str">
        <f t="shared" si="55"/>
        <v>Reggie Bullock</v>
      </c>
    </row>
    <row r="1793" spans="1:8" x14ac:dyDescent="0.2">
      <c r="A1793" s="48"/>
      <c r="B1793">
        <v>10</v>
      </c>
      <c r="C1793">
        <v>6</v>
      </c>
      <c r="D1793">
        <v>3</v>
      </c>
      <c r="E1793">
        <v>2</v>
      </c>
      <c r="F1793" s="51">
        <v>1</v>
      </c>
      <c r="G1793" t="str">
        <f t="shared" si="54"/>
        <v>Reggie Bullock</v>
      </c>
      <c r="H1793" t="str">
        <f t="shared" si="55"/>
        <v>Reggie Bullock</v>
      </c>
    </row>
    <row r="1794" spans="1:8" x14ac:dyDescent="0.2">
      <c r="A1794" s="48"/>
      <c r="B1794">
        <v>3</v>
      </c>
      <c r="C1794">
        <v>4</v>
      </c>
      <c r="D1794">
        <v>0</v>
      </c>
      <c r="E1794">
        <v>1</v>
      </c>
      <c r="F1794" s="51">
        <v>1</v>
      </c>
      <c r="G1794" t="str">
        <f t="shared" ref="G1794:G1857" si="56">IF(B1794="","",IF(A1794="",G1793,SUBSTITUTE(A1794," 2022-23 Game Log","")))</f>
        <v>Reggie Bullock</v>
      </c>
      <c r="H1794" t="str">
        <f t="shared" ref="H1794:H1857" si="57">IF(G1794="Luka Dončić","Luka Doncic",IF(G1794="Wendell Carter Jr.","Wendell Carter",IF(G1794="Vlatko Čančar","Vlatko Cancar",IF(G1794="Troy Brown Jr.","Troy Brown",IF(G1794="Bojan Bogdanović","Bojan Bogdanovic",IF(G1794="Nic Claxton","Nicolas Claxton",IF(G1794="Kristaps Porziņģis","Kristaps Porzingis",IF(G1794="Kelly Oubre Jr.","Kelly Oubre Jr",IF(G1794="P.J. Washington","P.J Washington",IF(G1794="P.J. Tucker","P.J Tucker",IF(G1794="Jabari Smith Jr.","Jabari Smith",IF(G1794="Alperen Şengün","Alperen Sengun",IF(G1794="Nikola Vučević","Nikola Vucevic",IF(G1794="Jusuf Nurkić","Jusuf Nurkic",IF(G1794="Nikola Jokić","Nikola Jokic",G1794)))))))))))))))</f>
        <v>Reggie Bullock</v>
      </c>
    </row>
    <row r="1795" spans="1:8" x14ac:dyDescent="0.2">
      <c r="A1795" s="48"/>
      <c r="B1795">
        <v>5</v>
      </c>
      <c r="C1795">
        <v>1</v>
      </c>
      <c r="D1795">
        <v>1</v>
      </c>
      <c r="E1795">
        <v>1</v>
      </c>
      <c r="F1795" s="51">
        <v>1</v>
      </c>
      <c r="G1795" t="str">
        <f t="shared" si="56"/>
        <v>Reggie Bullock</v>
      </c>
      <c r="H1795" t="str">
        <f t="shared" si="57"/>
        <v>Reggie Bullock</v>
      </c>
    </row>
    <row r="1796" spans="1:8" x14ac:dyDescent="0.2">
      <c r="A1796" s="48"/>
      <c r="B1796">
        <v>4</v>
      </c>
      <c r="C1796">
        <v>3</v>
      </c>
      <c r="D1796">
        <v>3</v>
      </c>
      <c r="E1796">
        <v>0</v>
      </c>
      <c r="F1796" s="51">
        <v>1</v>
      </c>
      <c r="G1796" t="str">
        <f t="shared" si="56"/>
        <v>Reggie Bullock</v>
      </c>
      <c r="H1796" t="str">
        <f t="shared" si="57"/>
        <v>Reggie Bullock</v>
      </c>
    </row>
    <row r="1797" spans="1:8" x14ac:dyDescent="0.2">
      <c r="A1797" s="48"/>
      <c r="B1797">
        <v>0</v>
      </c>
      <c r="C1797">
        <v>0</v>
      </c>
      <c r="D1797">
        <v>0</v>
      </c>
      <c r="E1797">
        <v>0</v>
      </c>
      <c r="F1797" s="51">
        <v>1</v>
      </c>
      <c r="G1797" t="str">
        <f t="shared" si="56"/>
        <v>Reggie Bullock</v>
      </c>
      <c r="H1797" t="str">
        <f t="shared" si="57"/>
        <v>Reggie Bullock</v>
      </c>
    </row>
    <row r="1798" spans="1:8" x14ac:dyDescent="0.2">
      <c r="A1798" s="48"/>
      <c r="B1798">
        <v>6</v>
      </c>
      <c r="C1798">
        <v>4</v>
      </c>
      <c r="D1798">
        <v>0</v>
      </c>
      <c r="E1798">
        <v>1</v>
      </c>
      <c r="F1798" s="51">
        <v>1</v>
      </c>
      <c r="G1798" t="str">
        <f t="shared" si="56"/>
        <v>Reggie Bullock</v>
      </c>
      <c r="H1798" t="str">
        <f t="shared" si="57"/>
        <v>Reggie Bullock</v>
      </c>
    </row>
    <row r="1799" spans="1:8" x14ac:dyDescent="0.2">
      <c r="A1799" s="48"/>
      <c r="B1799">
        <v>10</v>
      </c>
      <c r="C1799">
        <v>4</v>
      </c>
      <c r="D1799">
        <v>1</v>
      </c>
      <c r="E1799">
        <v>3</v>
      </c>
      <c r="F1799" s="51">
        <v>1</v>
      </c>
      <c r="G1799" t="str">
        <f t="shared" si="56"/>
        <v>Reggie Bullock</v>
      </c>
      <c r="H1799" t="str">
        <f t="shared" si="57"/>
        <v>Reggie Bullock</v>
      </c>
    </row>
    <row r="1800" spans="1:8" x14ac:dyDescent="0.2">
      <c r="A1800" s="48"/>
      <c r="B1800">
        <v>0</v>
      </c>
      <c r="C1800">
        <v>4</v>
      </c>
      <c r="D1800">
        <v>0</v>
      </c>
      <c r="E1800">
        <v>0</v>
      </c>
      <c r="F1800" s="51">
        <v>1</v>
      </c>
      <c r="G1800" t="str">
        <f t="shared" si="56"/>
        <v>Reggie Bullock</v>
      </c>
      <c r="H1800" t="str">
        <f t="shared" si="57"/>
        <v>Reggie Bullock</v>
      </c>
    </row>
    <row r="1801" spans="1:8" x14ac:dyDescent="0.2">
      <c r="A1801" s="48"/>
      <c r="B1801">
        <v>0</v>
      </c>
      <c r="C1801">
        <v>1</v>
      </c>
      <c r="D1801">
        <v>0</v>
      </c>
      <c r="E1801">
        <v>0</v>
      </c>
      <c r="F1801" s="51">
        <v>1</v>
      </c>
      <c r="G1801" t="str">
        <f t="shared" si="56"/>
        <v>Reggie Bullock</v>
      </c>
      <c r="H1801" t="str">
        <f t="shared" si="57"/>
        <v>Reggie Bullock</v>
      </c>
    </row>
    <row r="1802" spans="1:8" x14ac:dyDescent="0.2">
      <c r="A1802" s="48"/>
      <c r="B1802">
        <v>5</v>
      </c>
      <c r="C1802">
        <v>5</v>
      </c>
      <c r="D1802">
        <v>1</v>
      </c>
      <c r="E1802">
        <v>1</v>
      </c>
      <c r="F1802" s="51">
        <v>1</v>
      </c>
      <c r="G1802" t="str">
        <f t="shared" si="56"/>
        <v>Reggie Bullock</v>
      </c>
      <c r="H1802" t="str">
        <f t="shared" si="57"/>
        <v>Reggie Bullock</v>
      </c>
    </row>
    <row r="1803" spans="1:8" x14ac:dyDescent="0.2">
      <c r="A1803" s="48"/>
      <c r="B1803">
        <v>3</v>
      </c>
      <c r="C1803">
        <v>2</v>
      </c>
      <c r="D1803">
        <v>1</v>
      </c>
      <c r="E1803">
        <v>1</v>
      </c>
      <c r="F1803" s="51">
        <v>1</v>
      </c>
      <c r="G1803" t="str">
        <f t="shared" si="56"/>
        <v>Reggie Bullock</v>
      </c>
      <c r="H1803" t="str">
        <f t="shared" si="57"/>
        <v>Reggie Bullock</v>
      </c>
    </row>
    <row r="1804" spans="1:8" x14ac:dyDescent="0.2">
      <c r="A1804" s="48"/>
      <c r="B1804">
        <v>12</v>
      </c>
      <c r="C1804">
        <v>5</v>
      </c>
      <c r="D1804">
        <v>0</v>
      </c>
      <c r="E1804">
        <v>3</v>
      </c>
      <c r="F1804" s="51">
        <v>1</v>
      </c>
      <c r="G1804" t="str">
        <f t="shared" si="56"/>
        <v>Reggie Bullock</v>
      </c>
      <c r="H1804" t="str">
        <f t="shared" si="57"/>
        <v>Reggie Bullock</v>
      </c>
    </row>
    <row r="1805" spans="1:8" x14ac:dyDescent="0.2">
      <c r="A1805" s="48"/>
      <c r="B1805">
        <v>12</v>
      </c>
      <c r="C1805">
        <v>2</v>
      </c>
      <c r="D1805">
        <v>0</v>
      </c>
      <c r="E1805">
        <v>3</v>
      </c>
      <c r="F1805" s="51">
        <v>1</v>
      </c>
      <c r="G1805" t="str">
        <f t="shared" si="56"/>
        <v>Reggie Bullock</v>
      </c>
      <c r="H1805" t="str">
        <f t="shared" si="57"/>
        <v>Reggie Bullock</v>
      </c>
    </row>
    <row r="1806" spans="1:8" x14ac:dyDescent="0.2">
      <c r="A1806" s="48"/>
      <c r="B1806">
        <v>4</v>
      </c>
      <c r="C1806">
        <v>3</v>
      </c>
      <c r="D1806">
        <v>3</v>
      </c>
      <c r="E1806">
        <v>1</v>
      </c>
      <c r="F1806" s="51">
        <v>1</v>
      </c>
      <c r="G1806" t="str">
        <f t="shared" si="56"/>
        <v>Reggie Bullock</v>
      </c>
      <c r="H1806" t="str">
        <f t="shared" si="57"/>
        <v>Reggie Bullock</v>
      </c>
    </row>
    <row r="1807" spans="1:8" x14ac:dyDescent="0.2">
      <c r="A1807" s="48"/>
      <c r="B1807">
        <v>8</v>
      </c>
      <c r="C1807">
        <v>8</v>
      </c>
      <c r="D1807">
        <v>1</v>
      </c>
      <c r="E1807">
        <v>2</v>
      </c>
      <c r="F1807" s="51">
        <v>1</v>
      </c>
      <c r="G1807" t="str">
        <f t="shared" si="56"/>
        <v>Reggie Bullock</v>
      </c>
      <c r="H1807" t="str">
        <f t="shared" si="57"/>
        <v>Reggie Bullock</v>
      </c>
    </row>
    <row r="1808" spans="1:8" x14ac:dyDescent="0.2">
      <c r="A1808" s="48"/>
      <c r="B1808">
        <v>0</v>
      </c>
      <c r="C1808">
        <v>6</v>
      </c>
      <c r="D1808">
        <v>2</v>
      </c>
      <c r="E1808">
        <v>0</v>
      </c>
      <c r="F1808" s="51">
        <v>1</v>
      </c>
      <c r="G1808" t="str">
        <f t="shared" si="56"/>
        <v>Reggie Bullock</v>
      </c>
      <c r="H1808" t="str">
        <f t="shared" si="57"/>
        <v>Reggie Bullock</v>
      </c>
    </row>
    <row r="1809" spans="1:8" x14ac:dyDescent="0.2">
      <c r="A1809" s="48"/>
      <c r="B1809">
        <v>8</v>
      </c>
      <c r="C1809">
        <v>6</v>
      </c>
      <c r="D1809">
        <v>1</v>
      </c>
      <c r="E1809">
        <v>2</v>
      </c>
      <c r="F1809" s="51">
        <v>1</v>
      </c>
      <c r="G1809" t="str">
        <f t="shared" si="56"/>
        <v>Reggie Bullock</v>
      </c>
      <c r="H1809" t="str">
        <f t="shared" si="57"/>
        <v>Reggie Bullock</v>
      </c>
    </row>
    <row r="1810" spans="1:8" x14ac:dyDescent="0.2">
      <c r="A1810" s="48"/>
      <c r="B1810">
        <v>3</v>
      </c>
      <c r="C1810">
        <v>2</v>
      </c>
      <c r="D1810">
        <v>1</v>
      </c>
      <c r="E1810">
        <v>1</v>
      </c>
      <c r="F1810" s="51">
        <v>1</v>
      </c>
      <c r="G1810" t="str">
        <f t="shared" si="56"/>
        <v>Reggie Bullock</v>
      </c>
      <c r="H1810" t="str">
        <f t="shared" si="57"/>
        <v>Reggie Bullock</v>
      </c>
    </row>
    <row r="1811" spans="1:8" x14ac:dyDescent="0.2">
      <c r="A1811" s="48"/>
      <c r="B1811">
        <v>14</v>
      </c>
      <c r="C1811">
        <v>3</v>
      </c>
      <c r="D1811">
        <v>4</v>
      </c>
      <c r="E1811">
        <v>4</v>
      </c>
      <c r="F1811" s="51">
        <v>1</v>
      </c>
      <c r="G1811" t="str">
        <f t="shared" si="56"/>
        <v>Reggie Bullock</v>
      </c>
      <c r="H1811" t="str">
        <f t="shared" si="57"/>
        <v>Reggie Bullock</v>
      </c>
    </row>
    <row r="1812" spans="1:8" x14ac:dyDescent="0.2">
      <c r="A1812" s="48"/>
      <c r="B1812">
        <v>3</v>
      </c>
      <c r="C1812">
        <v>3</v>
      </c>
      <c r="D1812">
        <v>0</v>
      </c>
      <c r="E1812">
        <v>1</v>
      </c>
      <c r="F1812" s="51">
        <v>1</v>
      </c>
      <c r="G1812" t="str">
        <f t="shared" si="56"/>
        <v>Reggie Bullock</v>
      </c>
      <c r="H1812" t="str">
        <f t="shared" si="57"/>
        <v>Reggie Bullock</v>
      </c>
    </row>
    <row r="1813" spans="1:8" x14ac:dyDescent="0.2">
      <c r="A1813" s="48"/>
      <c r="B1813">
        <v>7</v>
      </c>
      <c r="C1813">
        <v>1</v>
      </c>
      <c r="D1813">
        <v>2</v>
      </c>
      <c r="E1813">
        <v>1</v>
      </c>
      <c r="F1813" s="51">
        <v>1</v>
      </c>
      <c r="G1813" t="str">
        <f t="shared" si="56"/>
        <v>Reggie Bullock</v>
      </c>
      <c r="H1813" t="str">
        <f t="shared" si="57"/>
        <v>Reggie Bullock</v>
      </c>
    </row>
    <row r="1814" spans="1:8" x14ac:dyDescent="0.2">
      <c r="A1814" s="48"/>
      <c r="B1814">
        <v>8</v>
      </c>
      <c r="C1814">
        <v>8</v>
      </c>
      <c r="D1814">
        <v>1</v>
      </c>
      <c r="E1814">
        <v>2</v>
      </c>
      <c r="F1814" s="51">
        <v>1</v>
      </c>
      <c r="G1814" t="str">
        <f t="shared" si="56"/>
        <v>Reggie Bullock</v>
      </c>
      <c r="H1814" t="str">
        <f t="shared" si="57"/>
        <v>Reggie Bullock</v>
      </c>
    </row>
    <row r="1815" spans="1:8" x14ac:dyDescent="0.2">
      <c r="A1815" s="48" t="s">
        <v>1210</v>
      </c>
      <c r="B1815">
        <v>17</v>
      </c>
      <c r="C1815">
        <v>2</v>
      </c>
      <c r="D1815">
        <v>1</v>
      </c>
      <c r="E1815">
        <v>1</v>
      </c>
      <c r="F1815" s="51">
        <v>1</v>
      </c>
      <c r="G1815" t="str">
        <f t="shared" si="56"/>
        <v>Alec Burks</v>
      </c>
      <c r="H1815" t="str">
        <f t="shared" si="57"/>
        <v>Alec Burks</v>
      </c>
    </row>
    <row r="1816" spans="1:8" x14ac:dyDescent="0.2">
      <c r="A1816" s="48"/>
      <c r="B1816">
        <v>15</v>
      </c>
      <c r="C1816">
        <v>2</v>
      </c>
      <c r="D1816">
        <v>2</v>
      </c>
      <c r="E1816">
        <v>2</v>
      </c>
      <c r="F1816" s="51">
        <v>1</v>
      </c>
      <c r="G1816" t="str">
        <f t="shared" si="56"/>
        <v>Alec Burks</v>
      </c>
      <c r="H1816" t="str">
        <f t="shared" si="57"/>
        <v>Alec Burks</v>
      </c>
    </row>
    <row r="1817" spans="1:8" x14ac:dyDescent="0.2">
      <c r="A1817" s="48"/>
      <c r="B1817">
        <v>6</v>
      </c>
      <c r="C1817">
        <v>2</v>
      </c>
      <c r="D1817">
        <v>2</v>
      </c>
      <c r="E1817">
        <v>0</v>
      </c>
      <c r="F1817" s="51">
        <v>1</v>
      </c>
      <c r="G1817" t="str">
        <f t="shared" si="56"/>
        <v>Alec Burks</v>
      </c>
      <c r="H1817" t="str">
        <f t="shared" si="57"/>
        <v>Alec Burks</v>
      </c>
    </row>
    <row r="1818" spans="1:8" x14ac:dyDescent="0.2">
      <c r="A1818" s="48"/>
      <c r="B1818">
        <v>23</v>
      </c>
      <c r="C1818">
        <v>3</v>
      </c>
      <c r="D1818">
        <v>3</v>
      </c>
      <c r="E1818">
        <v>5</v>
      </c>
      <c r="F1818" s="51">
        <v>1</v>
      </c>
      <c r="G1818" t="str">
        <f t="shared" si="56"/>
        <v>Alec Burks</v>
      </c>
      <c r="H1818" t="str">
        <f t="shared" si="57"/>
        <v>Alec Burks</v>
      </c>
    </row>
    <row r="1819" spans="1:8" x14ac:dyDescent="0.2">
      <c r="A1819" s="48"/>
      <c r="B1819">
        <v>16</v>
      </c>
      <c r="C1819">
        <v>3</v>
      </c>
      <c r="D1819">
        <v>1</v>
      </c>
      <c r="E1819">
        <v>1</v>
      </c>
      <c r="F1819" s="51">
        <v>1</v>
      </c>
      <c r="G1819" t="str">
        <f t="shared" si="56"/>
        <v>Alec Burks</v>
      </c>
      <c r="H1819" t="str">
        <f t="shared" si="57"/>
        <v>Alec Burks</v>
      </c>
    </row>
    <row r="1820" spans="1:8" x14ac:dyDescent="0.2">
      <c r="A1820" s="48"/>
      <c r="B1820">
        <v>21</v>
      </c>
      <c r="C1820">
        <v>0</v>
      </c>
      <c r="D1820">
        <v>2</v>
      </c>
      <c r="E1820">
        <v>2</v>
      </c>
      <c r="F1820" s="51">
        <v>1</v>
      </c>
      <c r="G1820" t="str">
        <f t="shared" si="56"/>
        <v>Alec Burks</v>
      </c>
      <c r="H1820" t="str">
        <f t="shared" si="57"/>
        <v>Alec Burks</v>
      </c>
    </row>
    <row r="1821" spans="1:8" x14ac:dyDescent="0.2">
      <c r="A1821" s="48"/>
      <c r="B1821">
        <v>18</v>
      </c>
      <c r="C1821">
        <v>3</v>
      </c>
      <c r="D1821">
        <v>1</v>
      </c>
      <c r="E1821">
        <v>4</v>
      </c>
      <c r="F1821" s="51">
        <v>1</v>
      </c>
      <c r="G1821" t="str">
        <f t="shared" si="56"/>
        <v>Alec Burks</v>
      </c>
      <c r="H1821" t="str">
        <f t="shared" si="57"/>
        <v>Alec Burks</v>
      </c>
    </row>
    <row r="1822" spans="1:8" x14ac:dyDescent="0.2">
      <c r="A1822" s="48"/>
      <c r="B1822">
        <v>17</v>
      </c>
      <c r="C1822">
        <v>2</v>
      </c>
      <c r="D1822">
        <v>1</v>
      </c>
      <c r="E1822">
        <v>2</v>
      </c>
      <c r="F1822" s="51">
        <v>1</v>
      </c>
      <c r="G1822" t="str">
        <f t="shared" si="56"/>
        <v>Alec Burks</v>
      </c>
      <c r="H1822" t="str">
        <f t="shared" si="57"/>
        <v>Alec Burks</v>
      </c>
    </row>
    <row r="1823" spans="1:8" x14ac:dyDescent="0.2">
      <c r="A1823" s="48"/>
      <c r="B1823">
        <v>17</v>
      </c>
      <c r="C1823">
        <v>2</v>
      </c>
      <c r="D1823">
        <v>0</v>
      </c>
      <c r="E1823">
        <v>1</v>
      </c>
      <c r="F1823" s="51">
        <v>1</v>
      </c>
      <c r="G1823" t="str">
        <f t="shared" si="56"/>
        <v>Alec Burks</v>
      </c>
      <c r="H1823" t="str">
        <f t="shared" si="57"/>
        <v>Alec Burks</v>
      </c>
    </row>
    <row r="1824" spans="1:8" x14ac:dyDescent="0.2">
      <c r="A1824" s="48"/>
      <c r="B1824">
        <v>0</v>
      </c>
      <c r="C1824">
        <v>2</v>
      </c>
      <c r="D1824">
        <v>5</v>
      </c>
      <c r="E1824">
        <v>0</v>
      </c>
      <c r="F1824" s="51">
        <v>1</v>
      </c>
      <c r="G1824" t="str">
        <f t="shared" si="56"/>
        <v>Alec Burks</v>
      </c>
      <c r="H1824" t="str">
        <f t="shared" si="57"/>
        <v>Alec Burks</v>
      </c>
    </row>
    <row r="1825" spans="1:8" x14ac:dyDescent="0.2">
      <c r="A1825" s="48"/>
      <c r="B1825">
        <v>10</v>
      </c>
      <c r="C1825">
        <v>6</v>
      </c>
      <c r="D1825">
        <v>1</v>
      </c>
      <c r="E1825">
        <v>1</v>
      </c>
      <c r="F1825" s="51">
        <v>1</v>
      </c>
      <c r="G1825" t="str">
        <f t="shared" si="56"/>
        <v>Alec Burks</v>
      </c>
      <c r="H1825" t="str">
        <f t="shared" si="57"/>
        <v>Alec Burks</v>
      </c>
    </row>
    <row r="1826" spans="1:8" x14ac:dyDescent="0.2">
      <c r="A1826" s="48"/>
      <c r="B1826">
        <v>7</v>
      </c>
      <c r="C1826">
        <v>4</v>
      </c>
      <c r="D1826">
        <v>1</v>
      </c>
      <c r="E1826">
        <v>1</v>
      </c>
      <c r="F1826" s="51">
        <v>1</v>
      </c>
      <c r="G1826" t="str">
        <f t="shared" si="56"/>
        <v>Alec Burks</v>
      </c>
      <c r="H1826" t="str">
        <f t="shared" si="57"/>
        <v>Alec Burks</v>
      </c>
    </row>
    <row r="1827" spans="1:8" x14ac:dyDescent="0.2">
      <c r="A1827" s="48"/>
      <c r="B1827">
        <v>18</v>
      </c>
      <c r="C1827">
        <v>9</v>
      </c>
      <c r="D1827">
        <v>2</v>
      </c>
      <c r="E1827">
        <v>4</v>
      </c>
      <c r="F1827" s="51">
        <v>1</v>
      </c>
      <c r="G1827" t="str">
        <f t="shared" si="56"/>
        <v>Alec Burks</v>
      </c>
      <c r="H1827" t="str">
        <f t="shared" si="57"/>
        <v>Alec Burks</v>
      </c>
    </row>
    <row r="1828" spans="1:8" x14ac:dyDescent="0.2">
      <c r="A1828" s="48"/>
      <c r="B1828">
        <v>14</v>
      </c>
      <c r="C1828">
        <v>2</v>
      </c>
      <c r="D1828">
        <v>1</v>
      </c>
      <c r="E1828">
        <v>3</v>
      </c>
      <c r="F1828" s="51">
        <v>1</v>
      </c>
      <c r="G1828" t="str">
        <f t="shared" si="56"/>
        <v>Alec Burks</v>
      </c>
      <c r="H1828" t="str">
        <f t="shared" si="57"/>
        <v>Alec Burks</v>
      </c>
    </row>
    <row r="1829" spans="1:8" x14ac:dyDescent="0.2">
      <c r="A1829" s="48"/>
      <c r="B1829">
        <v>6</v>
      </c>
      <c r="C1829">
        <v>0</v>
      </c>
      <c r="D1829">
        <v>4</v>
      </c>
      <c r="E1829">
        <v>1</v>
      </c>
      <c r="F1829" s="51">
        <v>1</v>
      </c>
      <c r="G1829" t="str">
        <f t="shared" si="56"/>
        <v>Alec Burks</v>
      </c>
      <c r="H1829" t="str">
        <f t="shared" si="57"/>
        <v>Alec Burks</v>
      </c>
    </row>
    <row r="1830" spans="1:8" x14ac:dyDescent="0.2">
      <c r="A1830" s="48"/>
      <c r="B1830">
        <v>11</v>
      </c>
      <c r="C1830">
        <v>4</v>
      </c>
      <c r="D1830">
        <v>3</v>
      </c>
      <c r="E1830">
        <v>1</v>
      </c>
      <c r="F1830" s="51">
        <v>1</v>
      </c>
      <c r="G1830" t="str">
        <f t="shared" si="56"/>
        <v>Alec Burks</v>
      </c>
      <c r="H1830" t="str">
        <f t="shared" si="57"/>
        <v>Alec Burks</v>
      </c>
    </row>
    <row r="1831" spans="1:8" x14ac:dyDescent="0.2">
      <c r="A1831" s="48"/>
      <c r="B1831">
        <v>27</v>
      </c>
      <c r="C1831">
        <v>3</v>
      </c>
      <c r="D1831">
        <v>3</v>
      </c>
      <c r="E1831">
        <v>4</v>
      </c>
      <c r="F1831" s="51">
        <v>1</v>
      </c>
      <c r="G1831" t="str">
        <f t="shared" si="56"/>
        <v>Alec Burks</v>
      </c>
      <c r="H1831" t="str">
        <f t="shared" si="57"/>
        <v>Alec Burks</v>
      </c>
    </row>
    <row r="1832" spans="1:8" x14ac:dyDescent="0.2">
      <c r="A1832" s="48"/>
      <c r="B1832">
        <v>7</v>
      </c>
      <c r="C1832">
        <v>3</v>
      </c>
      <c r="D1832">
        <v>0</v>
      </c>
      <c r="E1832">
        <v>0</v>
      </c>
      <c r="F1832" s="51">
        <v>1</v>
      </c>
      <c r="G1832" t="str">
        <f t="shared" si="56"/>
        <v>Alec Burks</v>
      </c>
      <c r="H1832" t="str">
        <f t="shared" si="57"/>
        <v>Alec Burks</v>
      </c>
    </row>
    <row r="1833" spans="1:8" x14ac:dyDescent="0.2">
      <c r="A1833" s="48"/>
      <c r="B1833">
        <v>12</v>
      </c>
      <c r="C1833">
        <v>5</v>
      </c>
      <c r="D1833">
        <v>1</v>
      </c>
      <c r="E1833">
        <v>2</v>
      </c>
      <c r="F1833" s="51">
        <v>1</v>
      </c>
      <c r="G1833" t="str">
        <f t="shared" si="56"/>
        <v>Alec Burks</v>
      </c>
      <c r="H1833" t="str">
        <f t="shared" si="57"/>
        <v>Alec Burks</v>
      </c>
    </row>
    <row r="1834" spans="1:8" x14ac:dyDescent="0.2">
      <c r="A1834" s="48"/>
      <c r="B1834">
        <v>10</v>
      </c>
      <c r="C1834">
        <v>1</v>
      </c>
      <c r="D1834">
        <v>2</v>
      </c>
      <c r="E1834">
        <v>1</v>
      </c>
      <c r="F1834" s="51">
        <v>1</v>
      </c>
      <c r="G1834" t="str">
        <f t="shared" si="56"/>
        <v>Alec Burks</v>
      </c>
      <c r="H1834" t="str">
        <f t="shared" si="57"/>
        <v>Alec Burks</v>
      </c>
    </row>
    <row r="1835" spans="1:8" x14ac:dyDescent="0.2">
      <c r="A1835" s="48"/>
      <c r="B1835">
        <v>7</v>
      </c>
      <c r="C1835">
        <v>0</v>
      </c>
      <c r="D1835">
        <v>1</v>
      </c>
      <c r="E1835">
        <v>1</v>
      </c>
      <c r="F1835" s="51">
        <v>1</v>
      </c>
      <c r="G1835" t="str">
        <f t="shared" si="56"/>
        <v>Alec Burks</v>
      </c>
      <c r="H1835" t="str">
        <f t="shared" si="57"/>
        <v>Alec Burks</v>
      </c>
    </row>
    <row r="1836" spans="1:8" x14ac:dyDescent="0.2">
      <c r="A1836" s="48"/>
      <c r="B1836">
        <v>7</v>
      </c>
      <c r="C1836">
        <v>3</v>
      </c>
      <c r="D1836">
        <v>1</v>
      </c>
      <c r="E1836">
        <v>2</v>
      </c>
      <c r="F1836" s="51">
        <v>1</v>
      </c>
      <c r="G1836" t="str">
        <f t="shared" si="56"/>
        <v>Alec Burks</v>
      </c>
      <c r="H1836" t="str">
        <f t="shared" si="57"/>
        <v>Alec Burks</v>
      </c>
    </row>
    <row r="1837" spans="1:8" x14ac:dyDescent="0.2">
      <c r="A1837" s="48"/>
      <c r="B1837">
        <v>14</v>
      </c>
      <c r="C1837">
        <v>5</v>
      </c>
      <c r="D1837">
        <v>5</v>
      </c>
      <c r="E1837">
        <v>3</v>
      </c>
      <c r="F1837" s="51">
        <v>1</v>
      </c>
      <c r="G1837" t="str">
        <f t="shared" si="56"/>
        <v>Alec Burks</v>
      </c>
      <c r="H1837" t="str">
        <f t="shared" si="57"/>
        <v>Alec Burks</v>
      </c>
    </row>
    <row r="1838" spans="1:8" x14ac:dyDescent="0.2">
      <c r="A1838" s="48"/>
      <c r="B1838">
        <v>32</v>
      </c>
      <c r="C1838">
        <v>2</v>
      </c>
      <c r="D1838">
        <v>4</v>
      </c>
      <c r="E1838">
        <v>6</v>
      </c>
      <c r="F1838" s="51">
        <v>1</v>
      </c>
      <c r="G1838" t="str">
        <f t="shared" si="56"/>
        <v>Alec Burks</v>
      </c>
      <c r="H1838" t="str">
        <f t="shared" si="57"/>
        <v>Alec Burks</v>
      </c>
    </row>
    <row r="1839" spans="1:8" x14ac:dyDescent="0.2">
      <c r="A1839" s="48"/>
      <c r="B1839">
        <v>19</v>
      </c>
      <c r="C1839">
        <v>1</v>
      </c>
      <c r="D1839">
        <v>4</v>
      </c>
      <c r="E1839">
        <v>4</v>
      </c>
      <c r="F1839" s="51">
        <v>1</v>
      </c>
      <c r="G1839" t="str">
        <f t="shared" si="56"/>
        <v>Alec Burks</v>
      </c>
      <c r="H1839" t="str">
        <f t="shared" si="57"/>
        <v>Alec Burks</v>
      </c>
    </row>
    <row r="1840" spans="1:8" x14ac:dyDescent="0.2">
      <c r="A1840" s="48"/>
      <c r="B1840">
        <v>13</v>
      </c>
      <c r="C1840">
        <v>7</v>
      </c>
      <c r="D1840">
        <v>2</v>
      </c>
      <c r="E1840">
        <v>2</v>
      </c>
      <c r="F1840" s="51">
        <v>1</v>
      </c>
      <c r="G1840" t="str">
        <f t="shared" si="56"/>
        <v>Alec Burks</v>
      </c>
      <c r="H1840" t="str">
        <f t="shared" si="57"/>
        <v>Alec Burks</v>
      </c>
    </row>
    <row r="1841" spans="1:8" x14ac:dyDescent="0.2">
      <c r="A1841" s="48"/>
      <c r="B1841">
        <v>19</v>
      </c>
      <c r="C1841">
        <v>3</v>
      </c>
      <c r="D1841">
        <v>3</v>
      </c>
      <c r="E1841">
        <v>1</v>
      </c>
      <c r="F1841" s="51">
        <v>1</v>
      </c>
      <c r="G1841" t="str">
        <f t="shared" si="56"/>
        <v>Alec Burks</v>
      </c>
      <c r="H1841" t="str">
        <f t="shared" si="57"/>
        <v>Alec Burks</v>
      </c>
    </row>
    <row r="1842" spans="1:8" x14ac:dyDescent="0.2">
      <c r="A1842" s="48"/>
      <c r="B1842">
        <v>15</v>
      </c>
      <c r="C1842">
        <v>4</v>
      </c>
      <c r="D1842">
        <v>4</v>
      </c>
      <c r="E1842">
        <v>2</v>
      </c>
      <c r="F1842" s="51">
        <v>1</v>
      </c>
      <c r="G1842" t="str">
        <f t="shared" si="56"/>
        <v>Alec Burks</v>
      </c>
      <c r="H1842" t="str">
        <f t="shared" si="57"/>
        <v>Alec Burks</v>
      </c>
    </row>
    <row r="1843" spans="1:8" x14ac:dyDescent="0.2">
      <c r="A1843" s="48" t="s">
        <v>1211</v>
      </c>
      <c r="B1843">
        <v>24</v>
      </c>
      <c r="C1843">
        <v>8</v>
      </c>
      <c r="D1843">
        <v>3</v>
      </c>
      <c r="E1843">
        <v>0</v>
      </c>
      <c r="F1843" s="51">
        <v>1</v>
      </c>
      <c r="G1843" t="str">
        <f t="shared" si="56"/>
        <v>Jimmy Butler</v>
      </c>
      <c r="H1843" t="str">
        <f t="shared" si="57"/>
        <v>Jimmy Butler</v>
      </c>
    </row>
    <row r="1844" spans="1:8" x14ac:dyDescent="0.2">
      <c r="A1844" s="48"/>
      <c r="B1844">
        <v>18</v>
      </c>
      <c r="C1844">
        <v>7</v>
      </c>
      <c r="D1844">
        <v>5</v>
      </c>
      <c r="E1844">
        <v>0</v>
      </c>
      <c r="F1844" s="51">
        <v>1</v>
      </c>
      <c r="G1844" t="str">
        <f t="shared" si="56"/>
        <v>Jimmy Butler</v>
      </c>
      <c r="H1844" t="str">
        <f t="shared" si="57"/>
        <v>Jimmy Butler</v>
      </c>
    </row>
    <row r="1845" spans="1:8" x14ac:dyDescent="0.2">
      <c r="A1845" s="48"/>
      <c r="B1845">
        <v>24</v>
      </c>
      <c r="C1845">
        <v>4</v>
      </c>
      <c r="D1845">
        <v>5</v>
      </c>
      <c r="E1845">
        <v>1</v>
      </c>
      <c r="F1845" s="51">
        <v>1</v>
      </c>
      <c r="G1845" t="str">
        <f t="shared" si="56"/>
        <v>Jimmy Butler</v>
      </c>
      <c r="H1845" t="str">
        <f t="shared" si="57"/>
        <v>Jimmy Butler</v>
      </c>
    </row>
    <row r="1846" spans="1:8" x14ac:dyDescent="0.2">
      <c r="A1846" s="48"/>
      <c r="B1846">
        <v>26</v>
      </c>
      <c r="C1846">
        <v>8</v>
      </c>
      <c r="D1846">
        <v>4</v>
      </c>
      <c r="E1846">
        <v>2</v>
      </c>
      <c r="F1846" s="51">
        <v>1</v>
      </c>
      <c r="G1846" t="str">
        <f t="shared" si="56"/>
        <v>Jimmy Butler</v>
      </c>
      <c r="H1846" t="str">
        <f t="shared" si="57"/>
        <v>Jimmy Butler</v>
      </c>
    </row>
    <row r="1847" spans="1:8" x14ac:dyDescent="0.2">
      <c r="A1847" s="48"/>
      <c r="B1847">
        <v>17</v>
      </c>
      <c r="C1847">
        <v>5</v>
      </c>
      <c r="D1847">
        <v>5</v>
      </c>
      <c r="E1847">
        <v>0</v>
      </c>
      <c r="F1847" s="51">
        <v>1</v>
      </c>
      <c r="G1847" t="str">
        <f t="shared" si="56"/>
        <v>Jimmy Butler</v>
      </c>
      <c r="H1847" t="str">
        <f t="shared" si="57"/>
        <v>Jimmy Butler</v>
      </c>
    </row>
    <row r="1848" spans="1:8" x14ac:dyDescent="0.2">
      <c r="A1848" s="48"/>
      <c r="B1848">
        <v>27</v>
      </c>
      <c r="C1848">
        <v>6</v>
      </c>
      <c r="D1848">
        <v>8</v>
      </c>
      <c r="E1848">
        <v>4</v>
      </c>
      <c r="F1848" s="51">
        <v>1</v>
      </c>
      <c r="G1848" t="str">
        <f t="shared" si="56"/>
        <v>Jimmy Butler</v>
      </c>
      <c r="H1848" t="str">
        <f t="shared" si="57"/>
        <v>Jimmy Butler</v>
      </c>
    </row>
    <row r="1849" spans="1:8" x14ac:dyDescent="0.2">
      <c r="A1849" s="48"/>
      <c r="B1849">
        <v>13</v>
      </c>
      <c r="C1849">
        <v>7</v>
      </c>
      <c r="D1849">
        <v>6</v>
      </c>
      <c r="E1849">
        <v>0</v>
      </c>
      <c r="F1849" s="51">
        <v>1</v>
      </c>
      <c r="G1849" t="str">
        <f t="shared" si="56"/>
        <v>Jimmy Butler</v>
      </c>
      <c r="H1849" t="str">
        <f t="shared" si="57"/>
        <v>Jimmy Butler</v>
      </c>
    </row>
    <row r="1850" spans="1:8" x14ac:dyDescent="0.2">
      <c r="A1850" s="48"/>
      <c r="B1850">
        <v>23</v>
      </c>
      <c r="C1850">
        <v>6</v>
      </c>
      <c r="D1850">
        <v>8</v>
      </c>
      <c r="E1850">
        <v>2</v>
      </c>
      <c r="F1850" s="51">
        <v>1</v>
      </c>
      <c r="G1850" t="str">
        <f t="shared" si="56"/>
        <v>Jimmy Butler</v>
      </c>
      <c r="H1850" t="str">
        <f t="shared" si="57"/>
        <v>Jimmy Butler</v>
      </c>
    </row>
    <row r="1851" spans="1:8" x14ac:dyDescent="0.2">
      <c r="A1851" s="48"/>
      <c r="B1851">
        <v>16</v>
      </c>
      <c r="C1851">
        <v>4</v>
      </c>
      <c r="D1851">
        <v>7</v>
      </c>
      <c r="E1851">
        <v>0</v>
      </c>
      <c r="F1851" s="51">
        <v>1</v>
      </c>
      <c r="G1851" t="str">
        <f t="shared" si="56"/>
        <v>Jimmy Butler</v>
      </c>
      <c r="H1851" t="str">
        <f t="shared" si="57"/>
        <v>Jimmy Butler</v>
      </c>
    </row>
    <row r="1852" spans="1:8" x14ac:dyDescent="0.2">
      <c r="A1852" s="48"/>
      <c r="B1852">
        <v>35</v>
      </c>
      <c r="C1852">
        <v>10</v>
      </c>
      <c r="D1852">
        <v>8</v>
      </c>
      <c r="E1852">
        <v>0</v>
      </c>
      <c r="F1852" s="51">
        <v>1</v>
      </c>
      <c r="G1852" t="str">
        <f t="shared" si="56"/>
        <v>Jimmy Butler</v>
      </c>
      <c r="H1852" t="str">
        <f t="shared" si="57"/>
        <v>Jimmy Butler</v>
      </c>
    </row>
    <row r="1853" spans="1:8" x14ac:dyDescent="0.2">
      <c r="A1853" s="48"/>
      <c r="B1853">
        <v>20</v>
      </c>
      <c r="C1853">
        <v>7</v>
      </c>
      <c r="D1853">
        <v>8</v>
      </c>
      <c r="E1853">
        <v>1</v>
      </c>
      <c r="F1853" s="51">
        <v>1</v>
      </c>
      <c r="G1853" t="str">
        <f t="shared" si="56"/>
        <v>Jimmy Butler</v>
      </c>
      <c r="H1853" t="str">
        <f t="shared" si="57"/>
        <v>Jimmy Butler</v>
      </c>
    </row>
    <row r="1854" spans="1:8" x14ac:dyDescent="0.2">
      <c r="A1854" s="48"/>
      <c r="B1854">
        <v>16</v>
      </c>
      <c r="C1854">
        <v>13</v>
      </c>
      <c r="D1854">
        <v>7</v>
      </c>
      <c r="E1854">
        <v>1</v>
      </c>
      <c r="F1854" s="51">
        <v>1</v>
      </c>
      <c r="G1854" t="str">
        <f t="shared" si="56"/>
        <v>Jimmy Butler</v>
      </c>
      <c r="H1854" t="str">
        <f t="shared" si="57"/>
        <v>Jimmy Butler</v>
      </c>
    </row>
    <row r="1855" spans="1:8" x14ac:dyDescent="0.2">
      <c r="A1855" s="48"/>
      <c r="B1855">
        <v>13</v>
      </c>
      <c r="C1855">
        <v>1</v>
      </c>
      <c r="D1855">
        <v>5</v>
      </c>
      <c r="E1855">
        <v>0</v>
      </c>
      <c r="F1855" s="51">
        <v>1</v>
      </c>
      <c r="G1855" t="str">
        <f t="shared" si="56"/>
        <v>Jimmy Butler</v>
      </c>
      <c r="H1855" t="str">
        <f t="shared" si="57"/>
        <v>Jimmy Butler</v>
      </c>
    </row>
    <row r="1856" spans="1:8" x14ac:dyDescent="0.2">
      <c r="A1856" s="48"/>
      <c r="B1856">
        <v>25</v>
      </c>
      <c r="C1856">
        <v>15</v>
      </c>
      <c r="D1856">
        <v>3</v>
      </c>
      <c r="E1856">
        <v>0</v>
      </c>
      <c r="F1856" s="51">
        <v>1</v>
      </c>
      <c r="G1856" t="str">
        <f t="shared" si="56"/>
        <v>Jimmy Butler</v>
      </c>
      <c r="H1856" t="str">
        <f t="shared" si="57"/>
        <v>Jimmy Butler</v>
      </c>
    </row>
    <row r="1857" spans="1:8" x14ac:dyDescent="0.2">
      <c r="A1857" s="48"/>
      <c r="B1857">
        <v>18</v>
      </c>
      <c r="C1857">
        <v>6</v>
      </c>
      <c r="D1857">
        <v>8</v>
      </c>
      <c r="E1857">
        <v>1</v>
      </c>
      <c r="F1857" s="51">
        <v>1</v>
      </c>
      <c r="G1857" t="str">
        <f t="shared" si="56"/>
        <v>Jimmy Butler</v>
      </c>
      <c r="H1857" t="str">
        <f t="shared" si="57"/>
        <v>Jimmy Butler</v>
      </c>
    </row>
    <row r="1858" spans="1:8" x14ac:dyDescent="0.2">
      <c r="A1858" s="48"/>
      <c r="B1858">
        <v>26</v>
      </c>
      <c r="C1858">
        <v>5</v>
      </c>
      <c r="D1858">
        <v>8</v>
      </c>
      <c r="E1858">
        <v>2</v>
      </c>
      <c r="F1858" s="51">
        <v>1</v>
      </c>
      <c r="G1858" t="str">
        <f t="shared" ref="G1858:G1921" si="58">IF(B1858="","",IF(A1858="",G1857,SUBSTITUTE(A1858," 2022-23 Game Log","")))</f>
        <v>Jimmy Butler</v>
      </c>
      <c r="H1858" t="str">
        <f t="shared" ref="H1858:H1921" si="59">IF(G1858="Luka Dončić","Luka Doncic",IF(G1858="Wendell Carter Jr.","Wendell Carter",IF(G1858="Vlatko Čančar","Vlatko Cancar",IF(G1858="Troy Brown Jr.","Troy Brown",IF(G1858="Bojan Bogdanović","Bojan Bogdanovic",IF(G1858="Nic Claxton","Nicolas Claxton",IF(G1858="Kristaps Porziņģis","Kristaps Porzingis",IF(G1858="Kelly Oubre Jr.","Kelly Oubre Jr",IF(G1858="P.J. Washington","P.J Washington",IF(G1858="P.J. Tucker","P.J Tucker",IF(G1858="Jabari Smith Jr.","Jabari Smith",IF(G1858="Alperen Şengün","Alperen Sengun",IF(G1858="Nikola Vučević","Nikola Vucevic",IF(G1858="Jusuf Nurkić","Jusuf Nurkic",IF(G1858="Nikola Jokić","Nikola Jokic",G1858)))))))))))))))</f>
        <v>Jimmy Butler</v>
      </c>
    </row>
    <row r="1859" spans="1:8" x14ac:dyDescent="0.2">
      <c r="A1859" s="48"/>
      <c r="B1859">
        <v>30</v>
      </c>
      <c r="C1859">
        <v>2</v>
      </c>
      <c r="D1859">
        <v>4</v>
      </c>
      <c r="E1859">
        <v>0</v>
      </c>
      <c r="F1859" s="51">
        <v>1</v>
      </c>
      <c r="G1859" t="str">
        <f t="shared" si="58"/>
        <v>Jimmy Butler</v>
      </c>
      <c r="H1859" t="str">
        <f t="shared" si="59"/>
        <v>Jimmy Butler</v>
      </c>
    </row>
    <row r="1860" spans="1:8" x14ac:dyDescent="0.2">
      <c r="A1860" s="48"/>
      <c r="B1860">
        <v>20</v>
      </c>
      <c r="C1860">
        <v>7</v>
      </c>
      <c r="D1860">
        <v>5</v>
      </c>
      <c r="E1860">
        <v>0</v>
      </c>
      <c r="F1860" s="51">
        <v>1</v>
      </c>
      <c r="G1860" t="str">
        <f t="shared" si="58"/>
        <v>Jimmy Butler</v>
      </c>
      <c r="H1860" t="str">
        <f t="shared" si="59"/>
        <v>Jimmy Butler</v>
      </c>
    </row>
    <row r="1861" spans="1:8" x14ac:dyDescent="0.2">
      <c r="A1861" s="48"/>
      <c r="B1861">
        <v>20</v>
      </c>
      <c r="C1861">
        <v>10</v>
      </c>
      <c r="D1861">
        <v>7</v>
      </c>
      <c r="E1861">
        <v>0</v>
      </c>
      <c r="F1861" s="51">
        <v>1</v>
      </c>
      <c r="G1861" t="str">
        <f t="shared" si="58"/>
        <v>Jimmy Butler</v>
      </c>
      <c r="H1861" t="str">
        <f t="shared" si="59"/>
        <v>Jimmy Butler</v>
      </c>
    </row>
    <row r="1862" spans="1:8" x14ac:dyDescent="0.2">
      <c r="A1862" s="48"/>
      <c r="B1862">
        <v>26</v>
      </c>
      <c r="C1862">
        <v>5</v>
      </c>
      <c r="D1862">
        <v>4</v>
      </c>
      <c r="E1862">
        <v>1</v>
      </c>
      <c r="F1862" s="51">
        <v>1</v>
      </c>
      <c r="G1862" t="str">
        <f t="shared" si="58"/>
        <v>Jimmy Butler</v>
      </c>
      <c r="H1862" t="str">
        <f t="shared" si="59"/>
        <v>Jimmy Butler</v>
      </c>
    </row>
    <row r="1863" spans="1:8" x14ac:dyDescent="0.2">
      <c r="A1863" s="48"/>
      <c r="B1863">
        <v>20</v>
      </c>
      <c r="C1863">
        <v>6</v>
      </c>
      <c r="D1863">
        <v>3</v>
      </c>
      <c r="E1863">
        <v>1</v>
      </c>
      <c r="F1863" s="51">
        <v>1</v>
      </c>
      <c r="G1863" t="str">
        <f t="shared" si="58"/>
        <v>Jimmy Butler</v>
      </c>
      <c r="H1863" t="str">
        <f t="shared" si="59"/>
        <v>Jimmy Butler</v>
      </c>
    </row>
    <row r="1864" spans="1:8" x14ac:dyDescent="0.2">
      <c r="A1864" s="48"/>
      <c r="B1864">
        <v>27</v>
      </c>
      <c r="C1864">
        <v>5</v>
      </c>
      <c r="D1864">
        <v>4</v>
      </c>
      <c r="E1864">
        <v>0</v>
      </c>
      <c r="F1864" s="51">
        <v>1</v>
      </c>
      <c r="G1864" t="str">
        <f t="shared" si="58"/>
        <v>Jimmy Butler</v>
      </c>
      <c r="H1864" t="str">
        <f t="shared" si="59"/>
        <v>Jimmy Butler</v>
      </c>
    </row>
    <row r="1865" spans="1:8" x14ac:dyDescent="0.2">
      <c r="A1865" s="48"/>
      <c r="B1865">
        <v>17</v>
      </c>
      <c r="C1865">
        <v>6</v>
      </c>
      <c r="D1865">
        <v>8</v>
      </c>
      <c r="E1865">
        <v>0</v>
      </c>
      <c r="F1865" s="51">
        <v>1</v>
      </c>
      <c r="G1865" t="str">
        <f t="shared" si="58"/>
        <v>Jimmy Butler</v>
      </c>
      <c r="H1865" t="str">
        <f t="shared" si="59"/>
        <v>Jimmy Butler</v>
      </c>
    </row>
    <row r="1866" spans="1:8" x14ac:dyDescent="0.2">
      <c r="A1866" s="48"/>
      <c r="B1866">
        <v>9</v>
      </c>
      <c r="C1866">
        <v>2</v>
      </c>
      <c r="D1866">
        <v>6</v>
      </c>
      <c r="E1866">
        <v>0</v>
      </c>
      <c r="F1866" s="51">
        <v>1</v>
      </c>
      <c r="G1866" t="str">
        <f t="shared" si="58"/>
        <v>Jimmy Butler</v>
      </c>
      <c r="H1866" t="str">
        <f t="shared" si="59"/>
        <v>Jimmy Butler</v>
      </c>
    </row>
    <row r="1867" spans="1:8" x14ac:dyDescent="0.2">
      <c r="A1867" s="48"/>
      <c r="B1867">
        <v>27</v>
      </c>
      <c r="C1867">
        <v>4</v>
      </c>
      <c r="D1867">
        <v>4</v>
      </c>
      <c r="E1867">
        <v>2</v>
      </c>
      <c r="F1867" s="51">
        <v>1</v>
      </c>
      <c r="G1867" t="str">
        <f t="shared" si="58"/>
        <v>Jimmy Butler</v>
      </c>
      <c r="H1867" t="str">
        <f t="shared" si="59"/>
        <v>Jimmy Butler</v>
      </c>
    </row>
    <row r="1868" spans="1:8" x14ac:dyDescent="0.2">
      <c r="A1868" s="48" t="s">
        <v>1212</v>
      </c>
      <c r="B1868">
        <v>2</v>
      </c>
      <c r="C1868">
        <v>1</v>
      </c>
      <c r="D1868">
        <v>0</v>
      </c>
      <c r="E1868">
        <v>0</v>
      </c>
      <c r="F1868" s="51">
        <v>1</v>
      </c>
      <c r="G1868" t="str">
        <f t="shared" si="58"/>
        <v>John Butler</v>
      </c>
      <c r="H1868" t="str">
        <f t="shared" si="59"/>
        <v>John Butler</v>
      </c>
    </row>
    <row r="1869" spans="1:8" x14ac:dyDescent="0.2">
      <c r="A1869" s="48"/>
      <c r="B1869">
        <v>0</v>
      </c>
      <c r="C1869">
        <v>0</v>
      </c>
      <c r="D1869">
        <v>0</v>
      </c>
      <c r="E1869">
        <v>0</v>
      </c>
      <c r="F1869" s="51">
        <v>1</v>
      </c>
      <c r="G1869" t="str">
        <f t="shared" si="58"/>
        <v>John Butler</v>
      </c>
      <c r="H1869" t="str">
        <f t="shared" si="59"/>
        <v>John Butler</v>
      </c>
    </row>
    <row r="1870" spans="1:8" x14ac:dyDescent="0.2">
      <c r="A1870" s="48"/>
      <c r="B1870">
        <v>0</v>
      </c>
      <c r="C1870">
        <v>1</v>
      </c>
      <c r="D1870">
        <v>1</v>
      </c>
      <c r="E1870">
        <v>0</v>
      </c>
      <c r="F1870" s="51">
        <v>1</v>
      </c>
      <c r="G1870" t="str">
        <f t="shared" si="58"/>
        <v>John Butler</v>
      </c>
      <c r="H1870" t="str">
        <f t="shared" si="59"/>
        <v>John Butler</v>
      </c>
    </row>
    <row r="1871" spans="1:8" x14ac:dyDescent="0.2">
      <c r="A1871" s="48"/>
      <c r="B1871">
        <v>0</v>
      </c>
      <c r="C1871">
        <v>0</v>
      </c>
      <c r="D1871">
        <v>0</v>
      </c>
      <c r="E1871">
        <v>0</v>
      </c>
      <c r="F1871" s="51">
        <v>1</v>
      </c>
      <c r="G1871" t="str">
        <f t="shared" si="58"/>
        <v>John Butler</v>
      </c>
      <c r="H1871" t="str">
        <f t="shared" si="59"/>
        <v>John Butler</v>
      </c>
    </row>
    <row r="1872" spans="1:8" x14ac:dyDescent="0.2">
      <c r="A1872" s="48" t="s">
        <v>1604</v>
      </c>
      <c r="B1872">
        <v>3</v>
      </c>
      <c r="C1872">
        <v>0</v>
      </c>
      <c r="D1872">
        <v>0</v>
      </c>
      <c r="E1872">
        <v>1</v>
      </c>
      <c r="F1872" s="51">
        <v>1</v>
      </c>
      <c r="G1872" t="str">
        <f t="shared" si="58"/>
        <v>Jamal Cain</v>
      </c>
      <c r="H1872" t="str">
        <f t="shared" si="59"/>
        <v>Jamal Cain</v>
      </c>
    </row>
    <row r="1873" spans="1:8" x14ac:dyDescent="0.2">
      <c r="A1873" s="48"/>
      <c r="B1873">
        <v>0</v>
      </c>
      <c r="C1873">
        <v>1</v>
      </c>
      <c r="D1873">
        <v>0</v>
      </c>
      <c r="E1873">
        <v>0</v>
      </c>
      <c r="F1873" s="51">
        <v>1</v>
      </c>
      <c r="G1873" t="str">
        <f t="shared" si="58"/>
        <v>Jamal Cain</v>
      </c>
      <c r="H1873" t="str">
        <f t="shared" si="59"/>
        <v>Jamal Cain</v>
      </c>
    </row>
    <row r="1874" spans="1:8" x14ac:dyDescent="0.2">
      <c r="A1874" s="48"/>
      <c r="B1874">
        <v>4</v>
      </c>
      <c r="C1874">
        <v>6</v>
      </c>
      <c r="D1874">
        <v>1</v>
      </c>
      <c r="E1874">
        <v>0</v>
      </c>
      <c r="F1874" s="51">
        <v>1</v>
      </c>
      <c r="G1874" t="str">
        <f t="shared" si="58"/>
        <v>Jamal Cain</v>
      </c>
      <c r="H1874" t="str">
        <f t="shared" si="59"/>
        <v>Jamal Cain</v>
      </c>
    </row>
    <row r="1875" spans="1:8" x14ac:dyDescent="0.2">
      <c r="A1875" s="48"/>
      <c r="B1875">
        <v>8</v>
      </c>
      <c r="C1875">
        <v>1</v>
      </c>
      <c r="D1875">
        <v>1</v>
      </c>
      <c r="E1875">
        <v>0</v>
      </c>
      <c r="F1875" s="51">
        <v>1</v>
      </c>
      <c r="G1875" t="str">
        <f t="shared" si="58"/>
        <v>Jamal Cain</v>
      </c>
      <c r="H1875" t="str">
        <f t="shared" si="59"/>
        <v>Jamal Cain</v>
      </c>
    </row>
    <row r="1876" spans="1:8" x14ac:dyDescent="0.2">
      <c r="A1876" s="48"/>
      <c r="B1876">
        <v>10</v>
      </c>
      <c r="C1876">
        <v>2</v>
      </c>
      <c r="D1876">
        <v>1</v>
      </c>
      <c r="E1876">
        <v>0</v>
      </c>
      <c r="F1876" s="51">
        <v>1</v>
      </c>
      <c r="G1876" t="str">
        <f t="shared" si="58"/>
        <v>Jamal Cain</v>
      </c>
      <c r="H1876" t="str">
        <f t="shared" si="59"/>
        <v>Jamal Cain</v>
      </c>
    </row>
    <row r="1877" spans="1:8" x14ac:dyDescent="0.2">
      <c r="A1877" s="48"/>
      <c r="B1877">
        <v>6</v>
      </c>
      <c r="C1877">
        <v>6</v>
      </c>
      <c r="D1877">
        <v>2</v>
      </c>
      <c r="E1877">
        <v>0</v>
      </c>
      <c r="F1877" s="51">
        <v>1</v>
      </c>
      <c r="G1877" t="str">
        <f t="shared" si="58"/>
        <v>Jamal Cain</v>
      </c>
      <c r="H1877" t="str">
        <f t="shared" si="59"/>
        <v>Jamal Cain</v>
      </c>
    </row>
    <row r="1878" spans="1:8" x14ac:dyDescent="0.2">
      <c r="A1878" s="48"/>
      <c r="B1878">
        <v>4</v>
      </c>
      <c r="C1878">
        <v>3</v>
      </c>
      <c r="D1878">
        <v>0</v>
      </c>
      <c r="E1878">
        <v>0</v>
      </c>
      <c r="F1878" s="51">
        <v>1</v>
      </c>
      <c r="G1878" t="str">
        <f t="shared" si="58"/>
        <v>Jamal Cain</v>
      </c>
      <c r="H1878" t="str">
        <f t="shared" si="59"/>
        <v>Jamal Cain</v>
      </c>
    </row>
    <row r="1879" spans="1:8" x14ac:dyDescent="0.2">
      <c r="A1879" s="48"/>
      <c r="B1879">
        <v>0</v>
      </c>
      <c r="C1879">
        <v>0</v>
      </c>
      <c r="D1879">
        <v>0</v>
      </c>
      <c r="E1879">
        <v>0</v>
      </c>
      <c r="F1879" s="51">
        <v>1</v>
      </c>
      <c r="G1879" t="str">
        <f t="shared" si="58"/>
        <v>Jamal Cain</v>
      </c>
      <c r="H1879" t="str">
        <f t="shared" si="59"/>
        <v>Jamal Cain</v>
      </c>
    </row>
    <row r="1880" spans="1:8" x14ac:dyDescent="0.2">
      <c r="A1880" s="48"/>
      <c r="B1880">
        <v>3</v>
      </c>
      <c r="C1880">
        <v>2</v>
      </c>
      <c r="D1880">
        <v>0</v>
      </c>
      <c r="E1880">
        <v>0</v>
      </c>
      <c r="F1880" s="51">
        <v>1</v>
      </c>
      <c r="G1880" t="str">
        <f t="shared" si="58"/>
        <v>Jamal Cain</v>
      </c>
      <c r="H1880" t="str">
        <f t="shared" si="59"/>
        <v>Jamal Cain</v>
      </c>
    </row>
    <row r="1881" spans="1:8" x14ac:dyDescent="0.2">
      <c r="A1881" s="48"/>
      <c r="B1881">
        <v>2</v>
      </c>
      <c r="C1881">
        <v>1</v>
      </c>
      <c r="D1881">
        <v>0</v>
      </c>
      <c r="E1881">
        <v>0</v>
      </c>
      <c r="F1881" s="51">
        <v>1</v>
      </c>
      <c r="G1881" t="str">
        <f t="shared" si="58"/>
        <v>Jamal Cain</v>
      </c>
      <c r="H1881" t="str">
        <f t="shared" si="59"/>
        <v>Jamal Cain</v>
      </c>
    </row>
    <row r="1882" spans="1:8" x14ac:dyDescent="0.2">
      <c r="A1882" s="48" t="s">
        <v>1213</v>
      </c>
      <c r="B1882">
        <v>2</v>
      </c>
      <c r="C1882">
        <v>4</v>
      </c>
      <c r="D1882">
        <v>6</v>
      </c>
      <c r="E1882">
        <v>0</v>
      </c>
      <c r="F1882" s="51">
        <v>1</v>
      </c>
      <c r="G1882" t="str">
        <f t="shared" si="58"/>
        <v>Kentavious Caldwell-Pope</v>
      </c>
      <c r="H1882" t="str">
        <f t="shared" si="59"/>
        <v>Kentavious Caldwell-Pope</v>
      </c>
    </row>
    <row r="1883" spans="1:8" x14ac:dyDescent="0.2">
      <c r="A1883" s="48"/>
      <c r="B1883">
        <v>17</v>
      </c>
      <c r="C1883">
        <v>4</v>
      </c>
      <c r="D1883">
        <v>1</v>
      </c>
      <c r="E1883">
        <v>3</v>
      </c>
      <c r="F1883" s="51">
        <v>1</v>
      </c>
      <c r="G1883" t="str">
        <f t="shared" si="58"/>
        <v>Kentavious Caldwell-Pope</v>
      </c>
      <c r="H1883" t="str">
        <f t="shared" si="59"/>
        <v>Kentavious Caldwell-Pope</v>
      </c>
    </row>
    <row r="1884" spans="1:8" x14ac:dyDescent="0.2">
      <c r="A1884" s="48"/>
      <c r="B1884">
        <v>21</v>
      </c>
      <c r="C1884">
        <v>5</v>
      </c>
      <c r="D1884">
        <v>2</v>
      </c>
      <c r="E1884">
        <v>6</v>
      </c>
      <c r="F1884" s="51">
        <v>1</v>
      </c>
      <c r="G1884" t="str">
        <f t="shared" si="58"/>
        <v>Kentavious Caldwell-Pope</v>
      </c>
      <c r="H1884" t="str">
        <f t="shared" si="59"/>
        <v>Kentavious Caldwell-Pope</v>
      </c>
    </row>
    <row r="1885" spans="1:8" x14ac:dyDescent="0.2">
      <c r="A1885" s="48"/>
      <c r="B1885">
        <v>6</v>
      </c>
      <c r="C1885">
        <v>2</v>
      </c>
      <c r="D1885">
        <v>5</v>
      </c>
      <c r="E1885">
        <v>1</v>
      </c>
      <c r="F1885" s="51">
        <v>1</v>
      </c>
      <c r="G1885" t="str">
        <f t="shared" si="58"/>
        <v>Kentavious Caldwell-Pope</v>
      </c>
      <c r="H1885" t="str">
        <f t="shared" si="59"/>
        <v>Kentavious Caldwell-Pope</v>
      </c>
    </row>
    <row r="1886" spans="1:8" x14ac:dyDescent="0.2">
      <c r="A1886" s="48"/>
      <c r="B1886">
        <v>13</v>
      </c>
      <c r="C1886">
        <v>4</v>
      </c>
      <c r="D1886">
        <v>1</v>
      </c>
      <c r="E1886">
        <v>3</v>
      </c>
      <c r="F1886" s="51">
        <v>1</v>
      </c>
      <c r="G1886" t="str">
        <f t="shared" si="58"/>
        <v>Kentavious Caldwell-Pope</v>
      </c>
      <c r="H1886" t="str">
        <f t="shared" si="59"/>
        <v>Kentavious Caldwell-Pope</v>
      </c>
    </row>
    <row r="1887" spans="1:8" x14ac:dyDescent="0.2">
      <c r="A1887" s="48"/>
      <c r="B1887">
        <v>9</v>
      </c>
      <c r="C1887">
        <v>5</v>
      </c>
      <c r="D1887">
        <v>5</v>
      </c>
      <c r="E1887">
        <v>3</v>
      </c>
      <c r="F1887" s="51">
        <v>1</v>
      </c>
      <c r="G1887" t="str">
        <f t="shared" si="58"/>
        <v>Kentavious Caldwell-Pope</v>
      </c>
      <c r="H1887" t="str">
        <f t="shared" si="59"/>
        <v>Kentavious Caldwell-Pope</v>
      </c>
    </row>
    <row r="1888" spans="1:8" x14ac:dyDescent="0.2">
      <c r="A1888" s="48"/>
      <c r="B1888">
        <v>11</v>
      </c>
      <c r="C1888">
        <v>3</v>
      </c>
      <c r="D1888">
        <v>1</v>
      </c>
      <c r="E1888">
        <v>3</v>
      </c>
      <c r="F1888" s="51">
        <v>1</v>
      </c>
      <c r="G1888" t="str">
        <f t="shared" si="58"/>
        <v>Kentavious Caldwell-Pope</v>
      </c>
      <c r="H1888" t="str">
        <f t="shared" si="59"/>
        <v>Kentavious Caldwell-Pope</v>
      </c>
    </row>
    <row r="1889" spans="1:8" x14ac:dyDescent="0.2">
      <c r="A1889" s="48"/>
      <c r="B1889">
        <v>12</v>
      </c>
      <c r="C1889">
        <v>1</v>
      </c>
      <c r="D1889">
        <v>3</v>
      </c>
      <c r="E1889">
        <v>2</v>
      </c>
      <c r="F1889" s="51">
        <v>1</v>
      </c>
      <c r="G1889" t="str">
        <f t="shared" si="58"/>
        <v>Kentavious Caldwell-Pope</v>
      </c>
      <c r="H1889" t="str">
        <f t="shared" si="59"/>
        <v>Kentavious Caldwell-Pope</v>
      </c>
    </row>
    <row r="1890" spans="1:8" x14ac:dyDescent="0.2">
      <c r="A1890" s="48"/>
      <c r="B1890">
        <v>11</v>
      </c>
      <c r="C1890">
        <v>4</v>
      </c>
      <c r="D1890">
        <v>3</v>
      </c>
      <c r="E1890">
        <v>1</v>
      </c>
      <c r="F1890" s="51">
        <v>1</v>
      </c>
      <c r="G1890" t="str">
        <f t="shared" si="58"/>
        <v>Kentavious Caldwell-Pope</v>
      </c>
      <c r="H1890" t="str">
        <f t="shared" si="59"/>
        <v>Kentavious Caldwell-Pope</v>
      </c>
    </row>
    <row r="1891" spans="1:8" x14ac:dyDescent="0.2">
      <c r="A1891" s="48"/>
      <c r="B1891">
        <v>15</v>
      </c>
      <c r="C1891">
        <v>8</v>
      </c>
      <c r="D1891">
        <v>2</v>
      </c>
      <c r="E1891">
        <v>3</v>
      </c>
      <c r="F1891" s="51">
        <v>1</v>
      </c>
      <c r="G1891" t="str">
        <f t="shared" si="58"/>
        <v>Kentavious Caldwell-Pope</v>
      </c>
      <c r="H1891" t="str">
        <f t="shared" si="59"/>
        <v>Kentavious Caldwell-Pope</v>
      </c>
    </row>
    <row r="1892" spans="1:8" x14ac:dyDescent="0.2">
      <c r="A1892" s="48"/>
      <c r="B1892">
        <v>15</v>
      </c>
      <c r="C1892">
        <v>0</v>
      </c>
      <c r="D1892">
        <v>1</v>
      </c>
      <c r="E1892">
        <v>5</v>
      </c>
      <c r="F1892" s="51">
        <v>1</v>
      </c>
      <c r="G1892" t="str">
        <f t="shared" si="58"/>
        <v>Kentavious Caldwell-Pope</v>
      </c>
      <c r="H1892" t="str">
        <f t="shared" si="59"/>
        <v>Kentavious Caldwell-Pope</v>
      </c>
    </row>
    <row r="1893" spans="1:8" x14ac:dyDescent="0.2">
      <c r="A1893" s="48"/>
      <c r="B1893">
        <v>10</v>
      </c>
      <c r="C1893">
        <v>3</v>
      </c>
      <c r="D1893">
        <v>2</v>
      </c>
      <c r="E1893">
        <v>0</v>
      </c>
      <c r="F1893" s="51">
        <v>1</v>
      </c>
      <c r="G1893" t="str">
        <f t="shared" si="58"/>
        <v>Kentavious Caldwell-Pope</v>
      </c>
      <c r="H1893" t="str">
        <f t="shared" si="59"/>
        <v>Kentavious Caldwell-Pope</v>
      </c>
    </row>
    <row r="1894" spans="1:8" x14ac:dyDescent="0.2">
      <c r="A1894" s="48"/>
      <c r="B1894">
        <v>13</v>
      </c>
      <c r="C1894">
        <v>1</v>
      </c>
      <c r="D1894">
        <v>2</v>
      </c>
      <c r="E1894">
        <v>2</v>
      </c>
      <c r="F1894" s="51">
        <v>1</v>
      </c>
      <c r="G1894" t="str">
        <f t="shared" si="58"/>
        <v>Kentavious Caldwell-Pope</v>
      </c>
      <c r="H1894" t="str">
        <f t="shared" si="59"/>
        <v>Kentavious Caldwell-Pope</v>
      </c>
    </row>
    <row r="1895" spans="1:8" x14ac:dyDescent="0.2">
      <c r="A1895" s="48"/>
      <c r="B1895">
        <v>18</v>
      </c>
      <c r="C1895">
        <v>4</v>
      </c>
      <c r="D1895">
        <v>1</v>
      </c>
      <c r="E1895">
        <v>3</v>
      </c>
      <c r="F1895" s="51">
        <v>1</v>
      </c>
      <c r="G1895" t="str">
        <f t="shared" si="58"/>
        <v>Kentavious Caldwell-Pope</v>
      </c>
      <c r="H1895" t="str">
        <f t="shared" si="59"/>
        <v>Kentavious Caldwell-Pope</v>
      </c>
    </row>
    <row r="1896" spans="1:8" x14ac:dyDescent="0.2">
      <c r="A1896" s="48"/>
      <c r="B1896">
        <v>9</v>
      </c>
      <c r="C1896">
        <v>4</v>
      </c>
      <c r="D1896">
        <v>3</v>
      </c>
      <c r="E1896">
        <v>1</v>
      </c>
      <c r="F1896" s="51">
        <v>1</v>
      </c>
      <c r="G1896" t="str">
        <f t="shared" si="58"/>
        <v>Kentavious Caldwell-Pope</v>
      </c>
      <c r="H1896" t="str">
        <f t="shared" si="59"/>
        <v>Kentavious Caldwell-Pope</v>
      </c>
    </row>
    <row r="1897" spans="1:8" x14ac:dyDescent="0.2">
      <c r="A1897" s="48"/>
      <c r="B1897">
        <v>10</v>
      </c>
      <c r="C1897">
        <v>2</v>
      </c>
      <c r="D1897">
        <v>1</v>
      </c>
      <c r="E1897">
        <v>2</v>
      </c>
      <c r="F1897" s="51">
        <v>1</v>
      </c>
      <c r="G1897" t="str">
        <f t="shared" si="58"/>
        <v>Kentavious Caldwell-Pope</v>
      </c>
      <c r="H1897" t="str">
        <f t="shared" si="59"/>
        <v>Kentavious Caldwell-Pope</v>
      </c>
    </row>
    <row r="1898" spans="1:8" x14ac:dyDescent="0.2">
      <c r="A1898" s="48"/>
      <c r="B1898">
        <v>15</v>
      </c>
      <c r="C1898">
        <v>7</v>
      </c>
      <c r="D1898">
        <v>1</v>
      </c>
      <c r="E1898">
        <v>3</v>
      </c>
      <c r="F1898" s="51">
        <v>1</v>
      </c>
      <c r="G1898" t="str">
        <f t="shared" si="58"/>
        <v>Kentavious Caldwell-Pope</v>
      </c>
      <c r="H1898" t="str">
        <f t="shared" si="59"/>
        <v>Kentavious Caldwell-Pope</v>
      </c>
    </row>
    <row r="1899" spans="1:8" x14ac:dyDescent="0.2">
      <c r="A1899" s="48"/>
      <c r="B1899">
        <v>6</v>
      </c>
      <c r="C1899">
        <v>0</v>
      </c>
      <c r="D1899">
        <v>1</v>
      </c>
      <c r="E1899">
        <v>1</v>
      </c>
      <c r="F1899" s="51">
        <v>1</v>
      </c>
      <c r="G1899" t="str">
        <f t="shared" si="58"/>
        <v>Kentavious Caldwell-Pope</v>
      </c>
      <c r="H1899" t="str">
        <f t="shared" si="59"/>
        <v>Kentavious Caldwell-Pope</v>
      </c>
    </row>
    <row r="1900" spans="1:8" x14ac:dyDescent="0.2">
      <c r="A1900" s="48"/>
      <c r="B1900">
        <v>8</v>
      </c>
      <c r="C1900">
        <v>0</v>
      </c>
      <c r="D1900">
        <v>2</v>
      </c>
      <c r="E1900">
        <v>2</v>
      </c>
      <c r="F1900" s="51">
        <v>1</v>
      </c>
      <c r="G1900" t="str">
        <f t="shared" si="58"/>
        <v>Kentavious Caldwell-Pope</v>
      </c>
      <c r="H1900" t="str">
        <f t="shared" si="59"/>
        <v>Kentavious Caldwell-Pope</v>
      </c>
    </row>
    <row r="1901" spans="1:8" x14ac:dyDescent="0.2">
      <c r="A1901" s="48"/>
      <c r="B1901">
        <v>5</v>
      </c>
      <c r="C1901">
        <v>1</v>
      </c>
      <c r="D1901">
        <v>2</v>
      </c>
      <c r="E1901">
        <v>1</v>
      </c>
      <c r="F1901" s="51">
        <v>1</v>
      </c>
      <c r="G1901" t="str">
        <f t="shared" si="58"/>
        <v>Kentavious Caldwell-Pope</v>
      </c>
      <c r="H1901" t="str">
        <f t="shared" si="59"/>
        <v>Kentavious Caldwell-Pope</v>
      </c>
    </row>
    <row r="1902" spans="1:8" x14ac:dyDescent="0.2">
      <c r="A1902" s="48"/>
      <c r="B1902">
        <v>9</v>
      </c>
      <c r="C1902">
        <v>1</v>
      </c>
      <c r="D1902">
        <v>0</v>
      </c>
      <c r="E1902">
        <v>1</v>
      </c>
      <c r="F1902" s="51">
        <v>1</v>
      </c>
      <c r="G1902" t="str">
        <f t="shared" si="58"/>
        <v>Kentavious Caldwell-Pope</v>
      </c>
      <c r="H1902" t="str">
        <f t="shared" si="59"/>
        <v>Kentavious Caldwell-Pope</v>
      </c>
    </row>
    <row r="1903" spans="1:8" x14ac:dyDescent="0.2">
      <c r="A1903" s="48"/>
      <c r="B1903">
        <v>6</v>
      </c>
      <c r="C1903">
        <v>1</v>
      </c>
      <c r="D1903">
        <v>1</v>
      </c>
      <c r="E1903">
        <v>0</v>
      </c>
      <c r="F1903" s="51">
        <v>1</v>
      </c>
      <c r="G1903" t="str">
        <f t="shared" si="58"/>
        <v>Kentavious Caldwell-Pope</v>
      </c>
      <c r="H1903" t="str">
        <f t="shared" si="59"/>
        <v>Kentavious Caldwell-Pope</v>
      </c>
    </row>
    <row r="1904" spans="1:8" x14ac:dyDescent="0.2">
      <c r="A1904" s="48"/>
      <c r="B1904">
        <v>12</v>
      </c>
      <c r="C1904">
        <v>2</v>
      </c>
      <c r="D1904">
        <v>2</v>
      </c>
      <c r="E1904">
        <v>2</v>
      </c>
      <c r="F1904" s="51">
        <v>1</v>
      </c>
      <c r="G1904" t="str">
        <f t="shared" si="58"/>
        <v>Kentavious Caldwell-Pope</v>
      </c>
      <c r="H1904" t="str">
        <f t="shared" si="59"/>
        <v>Kentavious Caldwell-Pope</v>
      </c>
    </row>
    <row r="1905" spans="1:8" x14ac:dyDescent="0.2">
      <c r="A1905" s="48"/>
      <c r="B1905">
        <v>7</v>
      </c>
      <c r="C1905">
        <v>3</v>
      </c>
      <c r="D1905">
        <v>2</v>
      </c>
      <c r="E1905">
        <v>2</v>
      </c>
      <c r="F1905" s="51">
        <v>1</v>
      </c>
      <c r="G1905" t="str">
        <f t="shared" si="58"/>
        <v>Kentavious Caldwell-Pope</v>
      </c>
      <c r="H1905" t="str">
        <f t="shared" si="59"/>
        <v>Kentavious Caldwell-Pope</v>
      </c>
    </row>
    <row r="1906" spans="1:8" x14ac:dyDescent="0.2">
      <c r="A1906" s="48"/>
      <c r="B1906">
        <v>15</v>
      </c>
      <c r="C1906">
        <v>6</v>
      </c>
      <c r="D1906">
        <v>3</v>
      </c>
      <c r="E1906">
        <v>3</v>
      </c>
      <c r="F1906" s="51">
        <v>1</v>
      </c>
      <c r="G1906" t="str">
        <f t="shared" si="58"/>
        <v>Kentavious Caldwell-Pope</v>
      </c>
      <c r="H1906" t="str">
        <f t="shared" si="59"/>
        <v>Kentavious Caldwell-Pope</v>
      </c>
    </row>
    <row r="1907" spans="1:8" x14ac:dyDescent="0.2">
      <c r="A1907" s="48"/>
      <c r="B1907">
        <v>11</v>
      </c>
      <c r="C1907">
        <v>5</v>
      </c>
      <c r="D1907">
        <v>3</v>
      </c>
      <c r="E1907">
        <v>0</v>
      </c>
      <c r="F1907" s="51">
        <v>1</v>
      </c>
      <c r="G1907" t="str">
        <f t="shared" si="58"/>
        <v>Kentavious Caldwell-Pope</v>
      </c>
      <c r="H1907" t="str">
        <f t="shared" si="59"/>
        <v>Kentavious Caldwell-Pope</v>
      </c>
    </row>
    <row r="1908" spans="1:8" x14ac:dyDescent="0.2">
      <c r="A1908" s="48"/>
      <c r="B1908">
        <v>9</v>
      </c>
      <c r="C1908">
        <v>1</v>
      </c>
      <c r="D1908">
        <v>0</v>
      </c>
      <c r="E1908">
        <v>1</v>
      </c>
      <c r="F1908" s="51">
        <v>1</v>
      </c>
      <c r="G1908" t="str">
        <f t="shared" si="58"/>
        <v>Kentavious Caldwell-Pope</v>
      </c>
      <c r="H1908" t="str">
        <f t="shared" si="59"/>
        <v>Kentavious Caldwell-Pope</v>
      </c>
    </row>
    <row r="1909" spans="1:8" x14ac:dyDescent="0.2">
      <c r="A1909" s="48"/>
      <c r="B1909">
        <v>20</v>
      </c>
      <c r="C1909">
        <v>4</v>
      </c>
      <c r="D1909">
        <v>5</v>
      </c>
      <c r="E1909">
        <v>4</v>
      </c>
      <c r="F1909" s="51">
        <v>1</v>
      </c>
      <c r="G1909" t="str">
        <f t="shared" si="58"/>
        <v>Kentavious Caldwell-Pope</v>
      </c>
      <c r="H1909" t="str">
        <f t="shared" si="59"/>
        <v>Kentavious Caldwell-Pope</v>
      </c>
    </row>
    <row r="1910" spans="1:8" x14ac:dyDescent="0.2">
      <c r="A1910" s="48"/>
      <c r="B1910">
        <v>12</v>
      </c>
      <c r="C1910">
        <v>7</v>
      </c>
      <c r="D1910">
        <v>1</v>
      </c>
      <c r="E1910">
        <v>2</v>
      </c>
      <c r="F1910" s="51">
        <v>1</v>
      </c>
      <c r="G1910" t="str">
        <f t="shared" si="58"/>
        <v>Kentavious Caldwell-Pope</v>
      </c>
      <c r="H1910" t="str">
        <f t="shared" si="59"/>
        <v>Kentavious Caldwell-Pope</v>
      </c>
    </row>
    <row r="1911" spans="1:8" x14ac:dyDescent="0.2">
      <c r="A1911" s="48"/>
      <c r="B1911">
        <v>14</v>
      </c>
      <c r="C1911">
        <v>2</v>
      </c>
      <c r="D1911">
        <v>0</v>
      </c>
      <c r="E1911">
        <v>3</v>
      </c>
      <c r="F1911" s="51">
        <v>1</v>
      </c>
      <c r="G1911" t="str">
        <f t="shared" si="58"/>
        <v>Kentavious Caldwell-Pope</v>
      </c>
      <c r="H1911" t="str">
        <f t="shared" si="59"/>
        <v>Kentavious Caldwell-Pope</v>
      </c>
    </row>
    <row r="1912" spans="1:8" x14ac:dyDescent="0.2">
      <c r="A1912" s="48"/>
      <c r="B1912">
        <v>15</v>
      </c>
      <c r="C1912">
        <v>2</v>
      </c>
      <c r="D1912">
        <v>4</v>
      </c>
      <c r="E1912">
        <v>3</v>
      </c>
      <c r="F1912" s="51">
        <v>1</v>
      </c>
      <c r="G1912" t="str">
        <f t="shared" si="58"/>
        <v>Kentavious Caldwell-Pope</v>
      </c>
      <c r="H1912" t="str">
        <f t="shared" si="59"/>
        <v>Kentavious Caldwell-Pope</v>
      </c>
    </row>
    <row r="1913" spans="1:8" x14ac:dyDescent="0.2">
      <c r="A1913" s="48"/>
      <c r="B1913">
        <v>11</v>
      </c>
      <c r="C1913">
        <v>3</v>
      </c>
      <c r="D1913">
        <v>3</v>
      </c>
      <c r="E1913">
        <v>1</v>
      </c>
      <c r="F1913" s="51">
        <v>1</v>
      </c>
      <c r="G1913" t="str">
        <f t="shared" si="58"/>
        <v>Kentavious Caldwell-Pope</v>
      </c>
      <c r="H1913" t="str">
        <f t="shared" si="59"/>
        <v>Kentavious Caldwell-Pope</v>
      </c>
    </row>
    <row r="1914" spans="1:8" x14ac:dyDescent="0.2">
      <c r="A1914" s="48"/>
      <c r="B1914">
        <v>7</v>
      </c>
      <c r="C1914">
        <v>3</v>
      </c>
      <c r="D1914">
        <v>3</v>
      </c>
      <c r="E1914">
        <v>1</v>
      </c>
      <c r="F1914" s="51">
        <v>1</v>
      </c>
      <c r="G1914" t="str">
        <f t="shared" si="58"/>
        <v>Kentavious Caldwell-Pope</v>
      </c>
      <c r="H1914" t="str">
        <f t="shared" si="59"/>
        <v>Kentavious Caldwell-Pope</v>
      </c>
    </row>
    <row r="1915" spans="1:8" x14ac:dyDescent="0.2">
      <c r="A1915" s="48"/>
      <c r="B1915">
        <v>20</v>
      </c>
      <c r="C1915">
        <v>2</v>
      </c>
      <c r="D1915">
        <v>2</v>
      </c>
      <c r="E1915">
        <v>4</v>
      </c>
      <c r="F1915" s="51">
        <v>1</v>
      </c>
      <c r="G1915" t="str">
        <f t="shared" si="58"/>
        <v>Kentavious Caldwell-Pope</v>
      </c>
      <c r="H1915" t="str">
        <f t="shared" si="59"/>
        <v>Kentavious Caldwell-Pope</v>
      </c>
    </row>
    <row r="1916" spans="1:8" x14ac:dyDescent="0.2">
      <c r="A1916" s="48"/>
      <c r="B1916">
        <v>6</v>
      </c>
      <c r="C1916">
        <v>3</v>
      </c>
      <c r="D1916">
        <v>4</v>
      </c>
      <c r="E1916">
        <v>2</v>
      </c>
      <c r="F1916" s="51">
        <v>1</v>
      </c>
      <c r="G1916" t="str">
        <f t="shared" si="58"/>
        <v>Kentavious Caldwell-Pope</v>
      </c>
      <c r="H1916" t="str">
        <f t="shared" si="59"/>
        <v>Kentavious Caldwell-Pope</v>
      </c>
    </row>
    <row r="1917" spans="1:8" x14ac:dyDescent="0.2">
      <c r="A1917" s="48"/>
      <c r="B1917">
        <v>10</v>
      </c>
      <c r="C1917">
        <v>4</v>
      </c>
      <c r="D1917">
        <v>2</v>
      </c>
      <c r="E1917">
        <v>1</v>
      </c>
      <c r="F1917" s="51">
        <v>1</v>
      </c>
      <c r="G1917" t="str">
        <f t="shared" si="58"/>
        <v>Kentavious Caldwell-Pope</v>
      </c>
      <c r="H1917" t="str">
        <f t="shared" si="59"/>
        <v>Kentavious Caldwell-Pope</v>
      </c>
    </row>
    <row r="1918" spans="1:8" x14ac:dyDescent="0.2">
      <c r="A1918" s="48" t="s">
        <v>1214</v>
      </c>
      <c r="B1918">
        <v>3</v>
      </c>
      <c r="C1918">
        <v>0</v>
      </c>
      <c r="D1918">
        <v>2</v>
      </c>
      <c r="E1918">
        <v>1</v>
      </c>
      <c r="F1918" s="51">
        <v>1</v>
      </c>
      <c r="G1918" t="str">
        <f t="shared" si="58"/>
        <v>Facundo Campazzo</v>
      </c>
      <c r="H1918" t="str">
        <f t="shared" si="59"/>
        <v>Facundo Campazzo</v>
      </c>
    </row>
    <row r="1919" spans="1:8" x14ac:dyDescent="0.2">
      <c r="A1919" s="48"/>
      <c r="B1919">
        <v>0</v>
      </c>
      <c r="C1919">
        <v>0</v>
      </c>
      <c r="D1919">
        <v>1</v>
      </c>
      <c r="E1919">
        <v>0</v>
      </c>
      <c r="F1919" s="51">
        <v>1</v>
      </c>
      <c r="G1919" t="str">
        <f t="shared" si="58"/>
        <v>Facundo Campazzo</v>
      </c>
      <c r="H1919" t="str">
        <f t="shared" si="59"/>
        <v>Facundo Campazzo</v>
      </c>
    </row>
    <row r="1920" spans="1:8" x14ac:dyDescent="0.2">
      <c r="A1920" s="48"/>
      <c r="B1920">
        <v>0</v>
      </c>
      <c r="C1920">
        <v>0</v>
      </c>
      <c r="D1920">
        <v>0</v>
      </c>
      <c r="E1920">
        <v>0</v>
      </c>
      <c r="F1920" s="51">
        <v>1</v>
      </c>
      <c r="G1920" t="str">
        <f t="shared" si="58"/>
        <v>Facundo Campazzo</v>
      </c>
      <c r="H1920" t="str">
        <f t="shared" si="59"/>
        <v>Facundo Campazzo</v>
      </c>
    </row>
    <row r="1921" spans="1:8" x14ac:dyDescent="0.2">
      <c r="A1921" s="48"/>
      <c r="B1921">
        <v>3</v>
      </c>
      <c r="C1921">
        <v>2</v>
      </c>
      <c r="D1921">
        <v>5</v>
      </c>
      <c r="E1921">
        <v>1</v>
      </c>
      <c r="F1921" s="51">
        <v>1</v>
      </c>
      <c r="G1921" t="str">
        <f t="shared" si="58"/>
        <v>Facundo Campazzo</v>
      </c>
      <c r="H1921" t="str">
        <f t="shared" si="59"/>
        <v>Facundo Campazzo</v>
      </c>
    </row>
    <row r="1922" spans="1:8" x14ac:dyDescent="0.2">
      <c r="A1922" s="48"/>
      <c r="B1922">
        <v>0</v>
      </c>
      <c r="C1922">
        <v>0</v>
      </c>
      <c r="D1922">
        <v>0</v>
      </c>
      <c r="E1922">
        <v>0</v>
      </c>
      <c r="F1922" s="51">
        <v>1</v>
      </c>
      <c r="G1922" t="str">
        <f t="shared" ref="G1922:G1985" si="60">IF(B1922="","",IF(A1922="",G1921,SUBSTITUTE(A1922," 2022-23 Game Log","")))</f>
        <v>Facundo Campazzo</v>
      </c>
      <c r="H1922" t="str">
        <f t="shared" ref="H1922:H1985" si="61">IF(G1922="Luka Dončić","Luka Doncic",IF(G1922="Wendell Carter Jr.","Wendell Carter",IF(G1922="Vlatko Čančar","Vlatko Cancar",IF(G1922="Troy Brown Jr.","Troy Brown",IF(G1922="Bojan Bogdanović","Bojan Bogdanovic",IF(G1922="Nic Claxton","Nicolas Claxton",IF(G1922="Kristaps Porziņģis","Kristaps Porzingis",IF(G1922="Kelly Oubre Jr.","Kelly Oubre Jr",IF(G1922="P.J. Washington","P.J Washington",IF(G1922="P.J. Tucker","P.J Tucker",IF(G1922="Jabari Smith Jr.","Jabari Smith",IF(G1922="Alperen Şengün","Alperen Sengun",IF(G1922="Nikola Vučević","Nikola Vucevic",IF(G1922="Jusuf Nurkić","Jusuf Nurkic",IF(G1922="Nikola Jokić","Nikola Jokic",G1922)))))))))))))))</f>
        <v>Facundo Campazzo</v>
      </c>
    </row>
    <row r="1923" spans="1:8" x14ac:dyDescent="0.2">
      <c r="A1923" s="48"/>
      <c r="B1923">
        <v>1</v>
      </c>
      <c r="C1923">
        <v>0</v>
      </c>
      <c r="D1923">
        <v>0</v>
      </c>
      <c r="E1923">
        <v>0</v>
      </c>
      <c r="F1923" s="51">
        <v>1</v>
      </c>
      <c r="G1923" t="str">
        <f t="shared" si="60"/>
        <v>Facundo Campazzo</v>
      </c>
      <c r="H1923" t="str">
        <f t="shared" si="61"/>
        <v>Facundo Campazzo</v>
      </c>
    </row>
    <row r="1924" spans="1:8" x14ac:dyDescent="0.2">
      <c r="A1924" s="48"/>
      <c r="B1924">
        <v>0</v>
      </c>
      <c r="C1924">
        <v>0</v>
      </c>
      <c r="D1924">
        <v>1</v>
      </c>
      <c r="E1924">
        <v>0</v>
      </c>
      <c r="F1924" s="51">
        <v>1</v>
      </c>
      <c r="G1924" t="str">
        <f t="shared" si="60"/>
        <v>Facundo Campazzo</v>
      </c>
      <c r="H1924" t="str">
        <f t="shared" si="61"/>
        <v>Facundo Campazzo</v>
      </c>
    </row>
    <row r="1925" spans="1:8" x14ac:dyDescent="0.2">
      <c r="A1925" s="48"/>
      <c r="B1925">
        <v>3</v>
      </c>
      <c r="C1925">
        <v>0</v>
      </c>
      <c r="D1925">
        <v>0</v>
      </c>
      <c r="E1925">
        <v>1</v>
      </c>
      <c r="F1925" s="51">
        <v>1</v>
      </c>
      <c r="G1925" t="str">
        <f t="shared" si="60"/>
        <v>Facundo Campazzo</v>
      </c>
      <c r="H1925" t="str">
        <f t="shared" si="61"/>
        <v>Facundo Campazzo</v>
      </c>
    </row>
    <row r="1926" spans="1:8" x14ac:dyDescent="0.2">
      <c r="A1926" s="48" t="s">
        <v>1215</v>
      </c>
      <c r="B1926">
        <v>0</v>
      </c>
      <c r="C1926">
        <v>0</v>
      </c>
      <c r="D1926">
        <v>0</v>
      </c>
      <c r="E1926">
        <v>0</v>
      </c>
      <c r="F1926" s="51">
        <v>1</v>
      </c>
      <c r="G1926" t="str">
        <f t="shared" si="60"/>
        <v>Vlatko Čančar</v>
      </c>
      <c r="H1926" t="str">
        <f t="shared" si="61"/>
        <v>Vlatko Cancar</v>
      </c>
    </row>
    <row r="1927" spans="1:8" x14ac:dyDescent="0.2">
      <c r="A1927" s="48"/>
      <c r="B1927">
        <v>0</v>
      </c>
      <c r="C1927">
        <v>0</v>
      </c>
      <c r="D1927">
        <v>0</v>
      </c>
      <c r="E1927">
        <v>0</v>
      </c>
      <c r="F1927" s="51">
        <v>1</v>
      </c>
      <c r="G1927" t="str">
        <f t="shared" si="60"/>
        <v>Vlatko Čančar</v>
      </c>
      <c r="H1927" t="str">
        <f t="shared" si="61"/>
        <v>Vlatko Cancar</v>
      </c>
    </row>
    <row r="1928" spans="1:8" x14ac:dyDescent="0.2">
      <c r="A1928" s="48"/>
      <c r="B1928">
        <v>0</v>
      </c>
      <c r="C1928">
        <v>0</v>
      </c>
      <c r="D1928">
        <v>0</v>
      </c>
      <c r="E1928">
        <v>0</v>
      </c>
      <c r="F1928" s="51">
        <v>1</v>
      </c>
      <c r="G1928" t="str">
        <f t="shared" si="60"/>
        <v>Vlatko Čančar</v>
      </c>
      <c r="H1928" t="str">
        <f t="shared" si="61"/>
        <v>Vlatko Cancar</v>
      </c>
    </row>
    <row r="1929" spans="1:8" x14ac:dyDescent="0.2">
      <c r="A1929" s="48"/>
      <c r="B1929">
        <v>3</v>
      </c>
      <c r="C1929">
        <v>2</v>
      </c>
      <c r="D1929">
        <v>0</v>
      </c>
      <c r="E1929">
        <v>1</v>
      </c>
      <c r="F1929" s="51">
        <v>1</v>
      </c>
      <c r="G1929" t="str">
        <f t="shared" si="60"/>
        <v>Vlatko Čančar</v>
      </c>
      <c r="H1929" t="str">
        <f t="shared" si="61"/>
        <v>Vlatko Cancar</v>
      </c>
    </row>
    <row r="1930" spans="1:8" x14ac:dyDescent="0.2">
      <c r="A1930" s="48"/>
      <c r="B1930">
        <v>0</v>
      </c>
      <c r="C1930">
        <v>0</v>
      </c>
      <c r="D1930">
        <v>0</v>
      </c>
      <c r="E1930">
        <v>0</v>
      </c>
      <c r="F1930" s="51">
        <v>1</v>
      </c>
      <c r="G1930" t="str">
        <f t="shared" si="60"/>
        <v>Vlatko Čančar</v>
      </c>
      <c r="H1930" t="str">
        <f t="shared" si="61"/>
        <v>Vlatko Cancar</v>
      </c>
    </row>
    <row r="1931" spans="1:8" x14ac:dyDescent="0.2">
      <c r="A1931" s="48"/>
      <c r="B1931">
        <v>3</v>
      </c>
      <c r="C1931">
        <v>0</v>
      </c>
      <c r="D1931">
        <v>0</v>
      </c>
      <c r="E1931">
        <v>1</v>
      </c>
      <c r="F1931" s="51">
        <v>1</v>
      </c>
      <c r="G1931" t="str">
        <f t="shared" si="60"/>
        <v>Vlatko Čančar</v>
      </c>
      <c r="H1931" t="str">
        <f t="shared" si="61"/>
        <v>Vlatko Cancar</v>
      </c>
    </row>
    <row r="1932" spans="1:8" x14ac:dyDescent="0.2">
      <c r="A1932" s="48"/>
      <c r="B1932">
        <v>2</v>
      </c>
      <c r="C1932">
        <v>2</v>
      </c>
      <c r="D1932">
        <v>0</v>
      </c>
      <c r="E1932">
        <v>0</v>
      </c>
      <c r="F1932" s="51">
        <v>1</v>
      </c>
      <c r="G1932" t="str">
        <f t="shared" si="60"/>
        <v>Vlatko Čančar</v>
      </c>
      <c r="H1932" t="str">
        <f t="shared" si="61"/>
        <v>Vlatko Cancar</v>
      </c>
    </row>
    <row r="1933" spans="1:8" x14ac:dyDescent="0.2">
      <c r="A1933" s="48"/>
      <c r="B1933">
        <v>8</v>
      </c>
      <c r="C1933">
        <v>1</v>
      </c>
      <c r="D1933">
        <v>2</v>
      </c>
      <c r="E1933">
        <v>1</v>
      </c>
      <c r="F1933" s="51">
        <v>1</v>
      </c>
      <c r="G1933" t="str">
        <f t="shared" si="60"/>
        <v>Vlatko Čančar</v>
      </c>
      <c r="H1933" t="str">
        <f t="shared" si="61"/>
        <v>Vlatko Cancar</v>
      </c>
    </row>
    <row r="1934" spans="1:8" x14ac:dyDescent="0.2">
      <c r="A1934" s="48"/>
      <c r="B1934">
        <v>7</v>
      </c>
      <c r="C1934">
        <v>4</v>
      </c>
      <c r="D1934">
        <v>0</v>
      </c>
      <c r="E1934">
        <v>1</v>
      </c>
      <c r="F1934" s="51">
        <v>1</v>
      </c>
      <c r="G1934" t="str">
        <f t="shared" si="60"/>
        <v>Vlatko Čančar</v>
      </c>
      <c r="H1934" t="str">
        <f t="shared" si="61"/>
        <v>Vlatko Cancar</v>
      </c>
    </row>
    <row r="1935" spans="1:8" x14ac:dyDescent="0.2">
      <c r="A1935" s="48"/>
      <c r="B1935">
        <v>19</v>
      </c>
      <c r="C1935">
        <v>4</v>
      </c>
      <c r="D1935">
        <v>5</v>
      </c>
      <c r="E1935">
        <v>3</v>
      </c>
      <c r="F1935" s="51">
        <v>1</v>
      </c>
      <c r="G1935" t="str">
        <f t="shared" si="60"/>
        <v>Vlatko Čančar</v>
      </c>
      <c r="H1935" t="str">
        <f t="shared" si="61"/>
        <v>Vlatko Cancar</v>
      </c>
    </row>
    <row r="1936" spans="1:8" x14ac:dyDescent="0.2">
      <c r="A1936" s="48"/>
      <c r="B1936">
        <v>13</v>
      </c>
      <c r="C1936">
        <v>0</v>
      </c>
      <c r="D1936">
        <v>2</v>
      </c>
      <c r="E1936">
        <v>2</v>
      </c>
      <c r="F1936" s="51">
        <v>1</v>
      </c>
      <c r="G1936" t="str">
        <f t="shared" si="60"/>
        <v>Vlatko Čančar</v>
      </c>
      <c r="H1936" t="str">
        <f t="shared" si="61"/>
        <v>Vlatko Cancar</v>
      </c>
    </row>
    <row r="1937" spans="1:8" x14ac:dyDescent="0.2">
      <c r="A1937" s="48"/>
      <c r="B1937">
        <v>0</v>
      </c>
      <c r="C1937">
        <v>2</v>
      </c>
      <c r="D1937">
        <v>3</v>
      </c>
      <c r="E1937">
        <v>0</v>
      </c>
      <c r="F1937" s="51">
        <v>1</v>
      </c>
      <c r="G1937" t="str">
        <f t="shared" si="60"/>
        <v>Vlatko Čančar</v>
      </c>
      <c r="H1937" t="str">
        <f t="shared" si="61"/>
        <v>Vlatko Cancar</v>
      </c>
    </row>
    <row r="1938" spans="1:8" x14ac:dyDescent="0.2">
      <c r="A1938" s="48"/>
      <c r="B1938">
        <v>13</v>
      </c>
      <c r="C1938">
        <v>5</v>
      </c>
      <c r="D1938">
        <v>0</v>
      </c>
      <c r="E1938">
        <v>3</v>
      </c>
      <c r="F1938" s="51">
        <v>1</v>
      </c>
      <c r="G1938" t="str">
        <f t="shared" si="60"/>
        <v>Vlatko Čančar</v>
      </c>
      <c r="H1938" t="str">
        <f t="shared" si="61"/>
        <v>Vlatko Cancar</v>
      </c>
    </row>
    <row r="1939" spans="1:8" x14ac:dyDescent="0.2">
      <c r="A1939" s="48"/>
      <c r="B1939">
        <v>12</v>
      </c>
      <c r="C1939">
        <v>3</v>
      </c>
      <c r="D1939">
        <v>1</v>
      </c>
      <c r="E1939">
        <v>2</v>
      </c>
      <c r="F1939" s="51">
        <v>1</v>
      </c>
      <c r="G1939" t="str">
        <f t="shared" si="60"/>
        <v>Vlatko Čančar</v>
      </c>
      <c r="H1939" t="str">
        <f t="shared" si="61"/>
        <v>Vlatko Cancar</v>
      </c>
    </row>
    <row r="1940" spans="1:8" x14ac:dyDescent="0.2">
      <c r="A1940" s="48"/>
      <c r="B1940">
        <v>0</v>
      </c>
      <c r="C1940">
        <v>2</v>
      </c>
      <c r="D1940">
        <v>1</v>
      </c>
      <c r="E1940">
        <v>0</v>
      </c>
      <c r="F1940" s="51">
        <v>1</v>
      </c>
      <c r="G1940" t="str">
        <f t="shared" si="60"/>
        <v>Vlatko Čančar</v>
      </c>
      <c r="H1940" t="str">
        <f t="shared" si="61"/>
        <v>Vlatko Cancar</v>
      </c>
    </row>
    <row r="1941" spans="1:8" x14ac:dyDescent="0.2">
      <c r="A1941" s="48"/>
      <c r="B1941">
        <v>0</v>
      </c>
      <c r="C1941">
        <v>3</v>
      </c>
      <c r="D1941">
        <v>1</v>
      </c>
      <c r="E1941">
        <v>0</v>
      </c>
      <c r="F1941" s="51">
        <v>1</v>
      </c>
      <c r="G1941" t="str">
        <f t="shared" si="60"/>
        <v>Vlatko Čančar</v>
      </c>
      <c r="H1941" t="str">
        <f t="shared" si="61"/>
        <v>Vlatko Cancar</v>
      </c>
    </row>
    <row r="1942" spans="1:8" x14ac:dyDescent="0.2">
      <c r="A1942" s="48"/>
      <c r="B1942">
        <v>0</v>
      </c>
      <c r="C1942">
        <v>1</v>
      </c>
      <c r="D1942">
        <v>2</v>
      </c>
      <c r="E1942">
        <v>0</v>
      </c>
      <c r="F1942" s="51">
        <v>1</v>
      </c>
      <c r="G1942" t="str">
        <f t="shared" si="60"/>
        <v>Vlatko Čančar</v>
      </c>
      <c r="H1942" t="str">
        <f t="shared" si="61"/>
        <v>Vlatko Cancar</v>
      </c>
    </row>
    <row r="1943" spans="1:8" x14ac:dyDescent="0.2">
      <c r="A1943" s="48"/>
      <c r="B1943">
        <v>0</v>
      </c>
      <c r="C1943">
        <v>0</v>
      </c>
      <c r="D1943">
        <v>0</v>
      </c>
      <c r="E1943">
        <v>0</v>
      </c>
      <c r="F1943" s="51">
        <v>1</v>
      </c>
      <c r="G1943" t="str">
        <f t="shared" si="60"/>
        <v>Vlatko Čančar</v>
      </c>
      <c r="H1943" t="str">
        <f t="shared" si="61"/>
        <v>Vlatko Cancar</v>
      </c>
    </row>
    <row r="1944" spans="1:8" x14ac:dyDescent="0.2">
      <c r="A1944" s="48"/>
      <c r="B1944">
        <v>3</v>
      </c>
      <c r="C1944">
        <v>0</v>
      </c>
      <c r="D1944">
        <v>0</v>
      </c>
      <c r="E1944">
        <v>1</v>
      </c>
      <c r="F1944" s="51">
        <v>1</v>
      </c>
      <c r="G1944" t="str">
        <f t="shared" si="60"/>
        <v>Vlatko Čančar</v>
      </c>
      <c r="H1944" t="str">
        <f t="shared" si="61"/>
        <v>Vlatko Cancar</v>
      </c>
    </row>
    <row r="1945" spans="1:8" x14ac:dyDescent="0.2">
      <c r="A1945" s="48"/>
      <c r="B1945">
        <v>0</v>
      </c>
      <c r="C1945">
        <v>0</v>
      </c>
      <c r="D1945">
        <v>0</v>
      </c>
      <c r="E1945">
        <v>0</v>
      </c>
      <c r="F1945" s="51">
        <v>1</v>
      </c>
      <c r="G1945" t="str">
        <f t="shared" si="60"/>
        <v>Vlatko Čančar</v>
      </c>
      <c r="H1945" t="str">
        <f t="shared" si="61"/>
        <v>Vlatko Cancar</v>
      </c>
    </row>
    <row r="1946" spans="1:8" x14ac:dyDescent="0.2">
      <c r="A1946" s="48"/>
      <c r="B1946">
        <v>3</v>
      </c>
      <c r="C1946">
        <v>7</v>
      </c>
      <c r="D1946">
        <v>2</v>
      </c>
      <c r="E1946">
        <v>1</v>
      </c>
      <c r="F1946" s="51">
        <v>1</v>
      </c>
      <c r="G1946" t="str">
        <f t="shared" si="60"/>
        <v>Vlatko Čančar</v>
      </c>
      <c r="H1946" t="str">
        <f t="shared" si="61"/>
        <v>Vlatko Cancar</v>
      </c>
    </row>
    <row r="1947" spans="1:8" x14ac:dyDescent="0.2">
      <c r="A1947" s="48"/>
      <c r="B1947">
        <v>8</v>
      </c>
      <c r="C1947">
        <v>4</v>
      </c>
      <c r="D1947">
        <v>3</v>
      </c>
      <c r="E1947">
        <v>2</v>
      </c>
      <c r="F1947" s="51">
        <v>1</v>
      </c>
      <c r="G1947" t="str">
        <f t="shared" si="60"/>
        <v>Vlatko Čančar</v>
      </c>
      <c r="H1947" t="str">
        <f t="shared" si="61"/>
        <v>Vlatko Cancar</v>
      </c>
    </row>
    <row r="1948" spans="1:8" x14ac:dyDescent="0.2">
      <c r="A1948" s="48"/>
      <c r="B1948">
        <v>9</v>
      </c>
      <c r="C1948">
        <v>0</v>
      </c>
      <c r="D1948">
        <v>2</v>
      </c>
      <c r="E1948">
        <v>3</v>
      </c>
      <c r="F1948" s="51">
        <v>1</v>
      </c>
      <c r="G1948" t="str">
        <f t="shared" si="60"/>
        <v>Vlatko Čančar</v>
      </c>
      <c r="H1948" t="str">
        <f t="shared" si="61"/>
        <v>Vlatko Cancar</v>
      </c>
    </row>
    <row r="1949" spans="1:8" x14ac:dyDescent="0.2">
      <c r="A1949" s="48"/>
      <c r="B1949">
        <v>15</v>
      </c>
      <c r="C1949">
        <v>0</v>
      </c>
      <c r="D1949">
        <v>3</v>
      </c>
      <c r="E1949">
        <v>3</v>
      </c>
      <c r="F1949" s="51">
        <v>1</v>
      </c>
      <c r="G1949" t="str">
        <f t="shared" si="60"/>
        <v>Vlatko Čančar</v>
      </c>
      <c r="H1949" t="str">
        <f t="shared" si="61"/>
        <v>Vlatko Cancar</v>
      </c>
    </row>
    <row r="1950" spans="1:8" x14ac:dyDescent="0.2">
      <c r="A1950" s="48"/>
      <c r="B1950">
        <v>8</v>
      </c>
      <c r="C1950">
        <v>1</v>
      </c>
      <c r="D1950">
        <v>0</v>
      </c>
      <c r="E1950">
        <v>2</v>
      </c>
      <c r="F1950" s="51">
        <v>1</v>
      </c>
      <c r="G1950" t="str">
        <f t="shared" si="60"/>
        <v>Vlatko Čančar</v>
      </c>
      <c r="H1950" t="str">
        <f t="shared" si="61"/>
        <v>Vlatko Cancar</v>
      </c>
    </row>
    <row r="1951" spans="1:8" x14ac:dyDescent="0.2">
      <c r="A1951" s="48"/>
      <c r="B1951">
        <v>2</v>
      </c>
      <c r="C1951">
        <v>1</v>
      </c>
      <c r="D1951">
        <v>1</v>
      </c>
      <c r="E1951">
        <v>0</v>
      </c>
      <c r="F1951" s="51">
        <v>1</v>
      </c>
      <c r="G1951" t="str">
        <f t="shared" si="60"/>
        <v>Vlatko Čančar</v>
      </c>
      <c r="H1951" t="str">
        <f t="shared" si="61"/>
        <v>Vlatko Cancar</v>
      </c>
    </row>
    <row r="1952" spans="1:8" x14ac:dyDescent="0.2">
      <c r="A1952" s="48" t="s">
        <v>1216</v>
      </c>
      <c r="B1952">
        <v>2</v>
      </c>
      <c r="C1952">
        <v>8</v>
      </c>
      <c r="D1952">
        <v>0</v>
      </c>
      <c r="E1952">
        <v>0</v>
      </c>
      <c r="F1952" s="51">
        <v>1</v>
      </c>
      <c r="G1952" t="str">
        <f t="shared" si="60"/>
        <v>Clint Capela</v>
      </c>
      <c r="H1952" t="str">
        <f t="shared" si="61"/>
        <v>Clint Capela</v>
      </c>
    </row>
    <row r="1953" spans="1:8" x14ac:dyDescent="0.2">
      <c r="A1953" s="48"/>
      <c r="B1953">
        <v>8</v>
      </c>
      <c r="C1953">
        <v>7</v>
      </c>
      <c r="D1953">
        <v>0</v>
      </c>
      <c r="E1953">
        <v>0</v>
      </c>
      <c r="F1953" s="51">
        <v>1</v>
      </c>
      <c r="G1953" t="str">
        <f t="shared" si="60"/>
        <v>Clint Capela</v>
      </c>
      <c r="H1953" t="str">
        <f t="shared" si="61"/>
        <v>Clint Capela</v>
      </c>
    </row>
    <row r="1954" spans="1:8" x14ac:dyDescent="0.2">
      <c r="A1954" s="48"/>
      <c r="B1954">
        <v>14</v>
      </c>
      <c r="C1954">
        <v>10</v>
      </c>
      <c r="D1954">
        <v>1</v>
      </c>
      <c r="E1954">
        <v>0</v>
      </c>
      <c r="F1954" s="51">
        <v>1</v>
      </c>
      <c r="G1954" t="str">
        <f t="shared" si="60"/>
        <v>Clint Capela</v>
      </c>
      <c r="H1954" t="str">
        <f t="shared" si="61"/>
        <v>Clint Capela</v>
      </c>
    </row>
    <row r="1955" spans="1:8" x14ac:dyDescent="0.2">
      <c r="A1955" s="48"/>
      <c r="B1955">
        <v>6</v>
      </c>
      <c r="C1955">
        <v>10</v>
      </c>
      <c r="D1955">
        <v>2</v>
      </c>
      <c r="E1955">
        <v>0</v>
      </c>
      <c r="F1955" s="51">
        <v>1</v>
      </c>
      <c r="G1955" t="str">
        <f t="shared" si="60"/>
        <v>Clint Capela</v>
      </c>
      <c r="H1955" t="str">
        <f t="shared" si="61"/>
        <v>Clint Capela</v>
      </c>
    </row>
    <row r="1956" spans="1:8" x14ac:dyDescent="0.2">
      <c r="A1956" s="48"/>
      <c r="B1956">
        <v>5</v>
      </c>
      <c r="C1956">
        <v>11</v>
      </c>
      <c r="D1956">
        <v>1</v>
      </c>
      <c r="E1956">
        <v>0</v>
      </c>
      <c r="F1956" s="51">
        <v>1</v>
      </c>
      <c r="G1956" t="str">
        <f t="shared" si="60"/>
        <v>Clint Capela</v>
      </c>
      <c r="H1956" t="str">
        <f t="shared" si="61"/>
        <v>Clint Capela</v>
      </c>
    </row>
    <row r="1957" spans="1:8" x14ac:dyDescent="0.2">
      <c r="A1957" s="48"/>
      <c r="B1957">
        <v>11</v>
      </c>
      <c r="C1957">
        <v>10</v>
      </c>
      <c r="D1957">
        <v>1</v>
      </c>
      <c r="E1957">
        <v>0</v>
      </c>
      <c r="F1957" s="51">
        <v>1</v>
      </c>
      <c r="G1957" t="str">
        <f t="shared" si="60"/>
        <v>Clint Capela</v>
      </c>
      <c r="H1957" t="str">
        <f t="shared" si="61"/>
        <v>Clint Capela</v>
      </c>
    </row>
    <row r="1958" spans="1:8" x14ac:dyDescent="0.2">
      <c r="A1958" s="48"/>
      <c r="B1958">
        <v>13</v>
      </c>
      <c r="C1958">
        <v>5</v>
      </c>
      <c r="D1958">
        <v>0</v>
      </c>
      <c r="E1958">
        <v>0</v>
      </c>
      <c r="F1958" s="51">
        <v>1</v>
      </c>
      <c r="G1958" t="str">
        <f t="shared" si="60"/>
        <v>Clint Capela</v>
      </c>
      <c r="H1958" t="str">
        <f t="shared" si="61"/>
        <v>Clint Capela</v>
      </c>
    </row>
    <row r="1959" spans="1:8" x14ac:dyDescent="0.2">
      <c r="A1959" s="48"/>
      <c r="B1959">
        <v>8</v>
      </c>
      <c r="C1959">
        <v>10</v>
      </c>
      <c r="D1959">
        <v>1</v>
      </c>
      <c r="E1959">
        <v>0</v>
      </c>
      <c r="F1959" s="51">
        <v>1</v>
      </c>
      <c r="G1959" t="str">
        <f t="shared" si="60"/>
        <v>Clint Capela</v>
      </c>
      <c r="H1959" t="str">
        <f t="shared" si="61"/>
        <v>Clint Capela</v>
      </c>
    </row>
    <row r="1960" spans="1:8" x14ac:dyDescent="0.2">
      <c r="A1960" s="48"/>
      <c r="B1960">
        <v>21</v>
      </c>
      <c r="C1960">
        <v>19</v>
      </c>
      <c r="D1960">
        <v>1</v>
      </c>
      <c r="E1960">
        <v>0</v>
      </c>
      <c r="F1960" s="51">
        <v>1</v>
      </c>
      <c r="G1960" t="str">
        <f t="shared" si="60"/>
        <v>Clint Capela</v>
      </c>
      <c r="H1960" t="str">
        <f t="shared" si="61"/>
        <v>Clint Capela</v>
      </c>
    </row>
    <row r="1961" spans="1:8" x14ac:dyDescent="0.2">
      <c r="A1961" s="48"/>
      <c r="B1961">
        <v>5</v>
      </c>
      <c r="C1961">
        <v>12</v>
      </c>
      <c r="D1961">
        <v>0</v>
      </c>
      <c r="E1961">
        <v>0</v>
      </c>
      <c r="F1961" s="51">
        <v>1</v>
      </c>
      <c r="G1961" t="str">
        <f t="shared" si="60"/>
        <v>Clint Capela</v>
      </c>
      <c r="H1961" t="str">
        <f t="shared" si="61"/>
        <v>Clint Capela</v>
      </c>
    </row>
    <row r="1962" spans="1:8" x14ac:dyDescent="0.2">
      <c r="A1962" s="48"/>
      <c r="B1962">
        <v>15</v>
      </c>
      <c r="C1962">
        <v>19</v>
      </c>
      <c r="D1962">
        <v>1</v>
      </c>
      <c r="E1962">
        <v>0</v>
      </c>
      <c r="F1962" s="51">
        <v>1</v>
      </c>
      <c r="G1962" t="str">
        <f t="shared" si="60"/>
        <v>Clint Capela</v>
      </c>
      <c r="H1962" t="str">
        <f t="shared" si="61"/>
        <v>Clint Capela</v>
      </c>
    </row>
    <row r="1963" spans="1:8" x14ac:dyDescent="0.2">
      <c r="A1963" s="48"/>
      <c r="B1963">
        <v>18</v>
      </c>
      <c r="C1963">
        <v>20</v>
      </c>
      <c r="D1963">
        <v>0</v>
      </c>
      <c r="E1963">
        <v>0</v>
      </c>
      <c r="F1963" s="51">
        <v>1</v>
      </c>
      <c r="G1963" t="str">
        <f t="shared" si="60"/>
        <v>Clint Capela</v>
      </c>
      <c r="H1963" t="str">
        <f t="shared" si="61"/>
        <v>Clint Capela</v>
      </c>
    </row>
    <row r="1964" spans="1:8" x14ac:dyDescent="0.2">
      <c r="A1964" s="48"/>
      <c r="B1964">
        <v>14</v>
      </c>
      <c r="C1964">
        <v>15</v>
      </c>
      <c r="D1964">
        <v>0</v>
      </c>
      <c r="E1964">
        <v>0</v>
      </c>
      <c r="F1964" s="51">
        <v>1</v>
      </c>
      <c r="G1964" t="str">
        <f t="shared" si="60"/>
        <v>Clint Capela</v>
      </c>
      <c r="H1964" t="str">
        <f t="shared" si="61"/>
        <v>Clint Capela</v>
      </c>
    </row>
    <row r="1965" spans="1:8" x14ac:dyDescent="0.2">
      <c r="A1965" s="48"/>
      <c r="B1965">
        <v>19</v>
      </c>
      <c r="C1965">
        <v>10</v>
      </c>
      <c r="D1965">
        <v>2</v>
      </c>
      <c r="E1965">
        <v>0</v>
      </c>
      <c r="F1965" s="51">
        <v>1</v>
      </c>
      <c r="G1965" t="str">
        <f t="shared" si="60"/>
        <v>Clint Capela</v>
      </c>
      <c r="H1965" t="str">
        <f t="shared" si="61"/>
        <v>Clint Capela</v>
      </c>
    </row>
    <row r="1966" spans="1:8" x14ac:dyDescent="0.2">
      <c r="A1966" s="48"/>
      <c r="B1966">
        <v>7</v>
      </c>
      <c r="C1966">
        <v>8</v>
      </c>
      <c r="D1966">
        <v>0</v>
      </c>
      <c r="E1966">
        <v>0</v>
      </c>
      <c r="F1966" s="51">
        <v>1</v>
      </c>
      <c r="G1966" t="str">
        <f t="shared" si="60"/>
        <v>Clint Capela</v>
      </c>
      <c r="H1966" t="str">
        <f t="shared" si="61"/>
        <v>Clint Capela</v>
      </c>
    </row>
    <row r="1967" spans="1:8" x14ac:dyDescent="0.2">
      <c r="A1967" s="48"/>
      <c r="B1967">
        <v>18</v>
      </c>
      <c r="C1967">
        <v>14</v>
      </c>
      <c r="D1967">
        <v>1</v>
      </c>
      <c r="E1967">
        <v>0</v>
      </c>
      <c r="F1967" s="51">
        <v>1</v>
      </c>
      <c r="G1967" t="str">
        <f t="shared" si="60"/>
        <v>Clint Capela</v>
      </c>
      <c r="H1967" t="str">
        <f t="shared" si="61"/>
        <v>Clint Capela</v>
      </c>
    </row>
    <row r="1968" spans="1:8" x14ac:dyDescent="0.2">
      <c r="A1968" s="48"/>
      <c r="B1968">
        <v>4</v>
      </c>
      <c r="C1968">
        <v>12</v>
      </c>
      <c r="D1968">
        <v>3</v>
      </c>
      <c r="E1968">
        <v>0</v>
      </c>
      <c r="F1968" s="51">
        <v>1</v>
      </c>
      <c r="G1968" t="str">
        <f t="shared" si="60"/>
        <v>Clint Capela</v>
      </c>
      <c r="H1968" t="str">
        <f t="shared" si="61"/>
        <v>Clint Capela</v>
      </c>
    </row>
    <row r="1969" spans="1:8" x14ac:dyDescent="0.2">
      <c r="A1969" s="48"/>
      <c r="B1969">
        <v>11</v>
      </c>
      <c r="C1969">
        <v>14</v>
      </c>
      <c r="D1969">
        <v>1</v>
      </c>
      <c r="E1969">
        <v>0</v>
      </c>
      <c r="F1969" s="51">
        <v>1</v>
      </c>
      <c r="G1969" t="str">
        <f t="shared" si="60"/>
        <v>Clint Capela</v>
      </c>
      <c r="H1969" t="str">
        <f t="shared" si="61"/>
        <v>Clint Capela</v>
      </c>
    </row>
    <row r="1970" spans="1:8" x14ac:dyDescent="0.2">
      <c r="A1970" s="48"/>
      <c r="B1970">
        <v>10</v>
      </c>
      <c r="C1970">
        <v>16</v>
      </c>
      <c r="D1970">
        <v>0</v>
      </c>
      <c r="E1970">
        <v>0</v>
      </c>
      <c r="F1970" s="51">
        <v>1</v>
      </c>
      <c r="G1970" t="str">
        <f t="shared" si="60"/>
        <v>Clint Capela</v>
      </c>
      <c r="H1970" t="str">
        <f t="shared" si="61"/>
        <v>Clint Capela</v>
      </c>
    </row>
    <row r="1971" spans="1:8" x14ac:dyDescent="0.2">
      <c r="A1971" s="48"/>
      <c r="B1971">
        <v>20</v>
      </c>
      <c r="C1971">
        <v>12</v>
      </c>
      <c r="D1971">
        <v>1</v>
      </c>
      <c r="E1971">
        <v>0</v>
      </c>
      <c r="F1971" s="51">
        <v>1</v>
      </c>
      <c r="G1971" t="str">
        <f t="shared" si="60"/>
        <v>Clint Capela</v>
      </c>
      <c r="H1971" t="str">
        <f t="shared" si="61"/>
        <v>Clint Capela</v>
      </c>
    </row>
    <row r="1972" spans="1:8" x14ac:dyDescent="0.2">
      <c r="A1972" s="48"/>
      <c r="B1972">
        <v>12</v>
      </c>
      <c r="C1972">
        <v>11</v>
      </c>
      <c r="D1972">
        <v>0</v>
      </c>
      <c r="E1972">
        <v>0</v>
      </c>
      <c r="F1972" s="51">
        <v>1</v>
      </c>
      <c r="G1972" t="str">
        <f t="shared" si="60"/>
        <v>Clint Capela</v>
      </c>
      <c r="H1972" t="str">
        <f t="shared" si="61"/>
        <v>Clint Capela</v>
      </c>
    </row>
    <row r="1973" spans="1:8" x14ac:dyDescent="0.2">
      <c r="A1973" s="48"/>
      <c r="B1973">
        <v>14</v>
      </c>
      <c r="C1973">
        <v>16</v>
      </c>
      <c r="D1973">
        <v>0</v>
      </c>
      <c r="E1973">
        <v>0</v>
      </c>
      <c r="F1973" s="51">
        <v>1</v>
      </c>
      <c r="G1973" t="str">
        <f t="shared" si="60"/>
        <v>Clint Capela</v>
      </c>
      <c r="H1973" t="str">
        <f t="shared" si="61"/>
        <v>Clint Capela</v>
      </c>
    </row>
    <row r="1974" spans="1:8" x14ac:dyDescent="0.2">
      <c r="A1974" s="48"/>
      <c r="B1974">
        <v>13</v>
      </c>
      <c r="C1974">
        <v>12</v>
      </c>
      <c r="D1974">
        <v>0</v>
      </c>
      <c r="E1974">
        <v>0</v>
      </c>
      <c r="F1974" s="51">
        <v>1</v>
      </c>
      <c r="G1974" t="str">
        <f t="shared" si="60"/>
        <v>Clint Capela</v>
      </c>
      <c r="H1974" t="str">
        <f t="shared" si="61"/>
        <v>Clint Capela</v>
      </c>
    </row>
    <row r="1975" spans="1:8" x14ac:dyDescent="0.2">
      <c r="A1975" s="48"/>
      <c r="B1975">
        <v>15</v>
      </c>
      <c r="C1975">
        <v>11</v>
      </c>
      <c r="D1975">
        <v>1</v>
      </c>
      <c r="E1975">
        <v>0</v>
      </c>
      <c r="F1975" s="51">
        <v>1</v>
      </c>
      <c r="G1975" t="str">
        <f t="shared" si="60"/>
        <v>Clint Capela</v>
      </c>
      <c r="H1975" t="str">
        <f t="shared" si="61"/>
        <v>Clint Capela</v>
      </c>
    </row>
    <row r="1976" spans="1:8" x14ac:dyDescent="0.2">
      <c r="A1976" s="48"/>
      <c r="B1976">
        <v>15</v>
      </c>
      <c r="C1976">
        <v>14</v>
      </c>
      <c r="D1976">
        <v>1</v>
      </c>
      <c r="E1976">
        <v>0</v>
      </c>
      <c r="F1976" s="51">
        <v>1</v>
      </c>
      <c r="G1976" t="str">
        <f t="shared" si="60"/>
        <v>Clint Capela</v>
      </c>
      <c r="H1976" t="str">
        <f t="shared" si="61"/>
        <v>Clint Capela</v>
      </c>
    </row>
    <row r="1977" spans="1:8" x14ac:dyDescent="0.2">
      <c r="A1977" s="48"/>
      <c r="B1977">
        <v>16</v>
      </c>
      <c r="C1977">
        <v>6</v>
      </c>
      <c r="D1977">
        <v>2</v>
      </c>
      <c r="E1977">
        <v>0</v>
      </c>
      <c r="F1977" s="51">
        <v>1</v>
      </c>
      <c r="G1977" t="str">
        <f t="shared" si="60"/>
        <v>Clint Capela</v>
      </c>
      <c r="H1977" t="str">
        <f t="shared" si="61"/>
        <v>Clint Capela</v>
      </c>
    </row>
    <row r="1978" spans="1:8" x14ac:dyDescent="0.2">
      <c r="A1978" s="48"/>
      <c r="B1978">
        <v>10</v>
      </c>
      <c r="C1978">
        <v>10</v>
      </c>
      <c r="D1978">
        <v>0</v>
      </c>
      <c r="E1978">
        <v>0</v>
      </c>
      <c r="F1978" s="51">
        <v>1</v>
      </c>
      <c r="G1978" t="str">
        <f t="shared" si="60"/>
        <v>Clint Capela</v>
      </c>
      <c r="H1978" t="str">
        <f t="shared" si="61"/>
        <v>Clint Capela</v>
      </c>
    </row>
    <row r="1979" spans="1:8" x14ac:dyDescent="0.2">
      <c r="A1979" s="48" t="s">
        <v>1217</v>
      </c>
      <c r="B1979">
        <v>0</v>
      </c>
      <c r="C1979">
        <v>0</v>
      </c>
      <c r="D1979">
        <v>0</v>
      </c>
      <c r="E1979">
        <v>0</v>
      </c>
      <c r="F1979" s="51">
        <v>1</v>
      </c>
      <c r="G1979" t="str">
        <f t="shared" si="60"/>
        <v>Vernon Carey Jr.</v>
      </c>
      <c r="H1979" t="str">
        <f t="shared" si="61"/>
        <v>Vernon Carey Jr.</v>
      </c>
    </row>
    <row r="1980" spans="1:8" x14ac:dyDescent="0.2">
      <c r="A1980" s="48"/>
      <c r="B1980">
        <v>0</v>
      </c>
      <c r="C1980">
        <v>0</v>
      </c>
      <c r="D1980">
        <v>0</v>
      </c>
      <c r="E1980">
        <v>0</v>
      </c>
      <c r="F1980" s="51">
        <v>1</v>
      </c>
      <c r="G1980" t="str">
        <f t="shared" si="60"/>
        <v>Vernon Carey Jr.</v>
      </c>
      <c r="H1980" t="str">
        <f t="shared" si="61"/>
        <v>Vernon Carey Jr.</v>
      </c>
    </row>
    <row r="1981" spans="1:8" x14ac:dyDescent="0.2">
      <c r="A1981" s="48"/>
      <c r="B1981">
        <v>0</v>
      </c>
      <c r="C1981">
        <v>1</v>
      </c>
      <c r="D1981">
        <v>0</v>
      </c>
      <c r="E1981">
        <v>0</v>
      </c>
      <c r="F1981" s="51">
        <v>1</v>
      </c>
      <c r="G1981" t="str">
        <f t="shared" si="60"/>
        <v>Vernon Carey Jr.</v>
      </c>
      <c r="H1981" t="str">
        <f t="shared" si="61"/>
        <v>Vernon Carey Jr.</v>
      </c>
    </row>
    <row r="1982" spans="1:8" x14ac:dyDescent="0.2">
      <c r="A1982" s="48"/>
      <c r="B1982">
        <v>0</v>
      </c>
      <c r="C1982">
        <v>2</v>
      </c>
      <c r="D1982">
        <v>1</v>
      </c>
      <c r="E1982">
        <v>0</v>
      </c>
      <c r="F1982" s="51">
        <v>1</v>
      </c>
      <c r="G1982" t="str">
        <f t="shared" si="60"/>
        <v>Vernon Carey Jr.</v>
      </c>
      <c r="H1982" t="str">
        <f t="shared" si="61"/>
        <v>Vernon Carey Jr.</v>
      </c>
    </row>
    <row r="1983" spans="1:8" x14ac:dyDescent="0.2">
      <c r="A1983" s="48"/>
      <c r="B1983">
        <v>2</v>
      </c>
      <c r="C1983">
        <v>1</v>
      </c>
      <c r="D1983">
        <v>0</v>
      </c>
      <c r="E1983">
        <v>0</v>
      </c>
      <c r="F1983" s="51">
        <v>1</v>
      </c>
      <c r="G1983" t="str">
        <f t="shared" si="60"/>
        <v>Vernon Carey Jr.</v>
      </c>
      <c r="H1983" t="str">
        <f t="shared" si="61"/>
        <v>Vernon Carey Jr.</v>
      </c>
    </row>
    <row r="1984" spans="1:8" x14ac:dyDescent="0.2">
      <c r="A1984" s="48"/>
      <c r="B1984">
        <v>0</v>
      </c>
      <c r="C1984">
        <v>0</v>
      </c>
      <c r="D1984">
        <v>0</v>
      </c>
      <c r="E1984">
        <v>0</v>
      </c>
      <c r="F1984" s="51">
        <v>1</v>
      </c>
      <c r="G1984" t="str">
        <f t="shared" si="60"/>
        <v>Vernon Carey Jr.</v>
      </c>
      <c r="H1984" t="str">
        <f t="shared" si="61"/>
        <v>Vernon Carey Jr.</v>
      </c>
    </row>
    <row r="1985" spans="1:8" x14ac:dyDescent="0.2">
      <c r="A1985" s="48" t="s">
        <v>1218</v>
      </c>
      <c r="B1985">
        <v>5</v>
      </c>
      <c r="C1985">
        <v>4</v>
      </c>
      <c r="D1985">
        <v>1</v>
      </c>
      <c r="E1985">
        <v>1</v>
      </c>
      <c r="F1985" s="51">
        <v>1</v>
      </c>
      <c r="G1985" t="str">
        <f t="shared" si="60"/>
        <v>Jevon Carter</v>
      </c>
      <c r="H1985" t="str">
        <f t="shared" si="61"/>
        <v>Jevon Carter</v>
      </c>
    </row>
    <row r="1986" spans="1:8" x14ac:dyDescent="0.2">
      <c r="A1986" s="48"/>
      <c r="B1986">
        <v>0</v>
      </c>
      <c r="C1986">
        <v>1</v>
      </c>
      <c r="D1986">
        <v>4</v>
      </c>
      <c r="E1986">
        <v>0</v>
      </c>
      <c r="F1986" s="51">
        <v>1</v>
      </c>
      <c r="G1986" t="str">
        <f t="shared" ref="G1986:G2049" si="62">IF(B1986="","",IF(A1986="",G1985,SUBSTITUTE(A1986," 2022-23 Game Log","")))</f>
        <v>Jevon Carter</v>
      </c>
      <c r="H1986" t="str">
        <f t="shared" ref="H1986:H2049" si="63">IF(G1986="Luka Dončić","Luka Doncic",IF(G1986="Wendell Carter Jr.","Wendell Carter",IF(G1986="Vlatko Čančar","Vlatko Cancar",IF(G1986="Troy Brown Jr.","Troy Brown",IF(G1986="Bojan Bogdanović","Bojan Bogdanovic",IF(G1986="Nic Claxton","Nicolas Claxton",IF(G1986="Kristaps Porziņģis","Kristaps Porzingis",IF(G1986="Kelly Oubre Jr.","Kelly Oubre Jr",IF(G1986="P.J. Washington","P.J Washington",IF(G1986="P.J. Tucker","P.J Tucker",IF(G1986="Jabari Smith Jr.","Jabari Smith",IF(G1986="Alperen Şengün","Alperen Sengun",IF(G1986="Nikola Vučević","Nikola Vucevic",IF(G1986="Jusuf Nurkić","Jusuf Nurkic",IF(G1986="Nikola Jokić","Nikola Jokic",G1986)))))))))))))))</f>
        <v>Jevon Carter</v>
      </c>
    </row>
    <row r="1987" spans="1:8" x14ac:dyDescent="0.2">
      <c r="A1987" s="48"/>
      <c r="B1987">
        <v>2</v>
      </c>
      <c r="C1987">
        <v>2</v>
      </c>
      <c r="D1987">
        <v>1</v>
      </c>
      <c r="E1987">
        <v>0</v>
      </c>
      <c r="F1987" s="51">
        <v>1</v>
      </c>
      <c r="G1987" t="str">
        <f t="shared" si="62"/>
        <v>Jevon Carter</v>
      </c>
      <c r="H1987" t="str">
        <f t="shared" si="63"/>
        <v>Jevon Carter</v>
      </c>
    </row>
    <row r="1988" spans="1:8" x14ac:dyDescent="0.2">
      <c r="A1988" s="48"/>
      <c r="B1988">
        <v>14</v>
      </c>
      <c r="C1988">
        <v>3</v>
      </c>
      <c r="D1988">
        <v>1</v>
      </c>
      <c r="E1988">
        <v>4</v>
      </c>
      <c r="F1988" s="51">
        <v>1</v>
      </c>
      <c r="G1988" t="str">
        <f t="shared" si="62"/>
        <v>Jevon Carter</v>
      </c>
      <c r="H1988" t="str">
        <f t="shared" si="63"/>
        <v>Jevon Carter</v>
      </c>
    </row>
    <row r="1989" spans="1:8" x14ac:dyDescent="0.2">
      <c r="A1989" s="48"/>
      <c r="B1989">
        <v>2</v>
      </c>
      <c r="C1989">
        <v>0</v>
      </c>
      <c r="D1989">
        <v>1</v>
      </c>
      <c r="E1989">
        <v>0</v>
      </c>
      <c r="F1989" s="51">
        <v>1</v>
      </c>
      <c r="G1989" t="str">
        <f t="shared" si="62"/>
        <v>Jevon Carter</v>
      </c>
      <c r="H1989" t="str">
        <f t="shared" si="63"/>
        <v>Jevon Carter</v>
      </c>
    </row>
    <row r="1990" spans="1:8" x14ac:dyDescent="0.2">
      <c r="A1990" s="48"/>
      <c r="B1990">
        <v>0</v>
      </c>
      <c r="C1990">
        <v>6</v>
      </c>
      <c r="D1990">
        <v>1</v>
      </c>
      <c r="E1990">
        <v>0</v>
      </c>
      <c r="F1990" s="51">
        <v>1</v>
      </c>
      <c r="G1990" t="str">
        <f t="shared" si="62"/>
        <v>Jevon Carter</v>
      </c>
      <c r="H1990" t="str">
        <f t="shared" si="63"/>
        <v>Jevon Carter</v>
      </c>
    </row>
    <row r="1991" spans="1:8" x14ac:dyDescent="0.2">
      <c r="A1991" s="48"/>
      <c r="B1991">
        <v>4</v>
      </c>
      <c r="C1991">
        <v>1</v>
      </c>
      <c r="D1991">
        <v>3</v>
      </c>
      <c r="E1991">
        <v>0</v>
      </c>
      <c r="F1991" s="51">
        <v>1</v>
      </c>
      <c r="G1991" t="str">
        <f t="shared" si="62"/>
        <v>Jevon Carter</v>
      </c>
      <c r="H1991" t="str">
        <f t="shared" si="63"/>
        <v>Jevon Carter</v>
      </c>
    </row>
    <row r="1992" spans="1:8" x14ac:dyDescent="0.2">
      <c r="A1992" s="48"/>
      <c r="B1992">
        <v>6</v>
      </c>
      <c r="C1992">
        <v>1</v>
      </c>
      <c r="D1992">
        <v>2</v>
      </c>
      <c r="E1992">
        <v>2</v>
      </c>
      <c r="F1992" s="51">
        <v>1</v>
      </c>
      <c r="G1992" t="str">
        <f t="shared" si="62"/>
        <v>Jevon Carter</v>
      </c>
      <c r="H1992" t="str">
        <f t="shared" si="63"/>
        <v>Jevon Carter</v>
      </c>
    </row>
    <row r="1993" spans="1:8" x14ac:dyDescent="0.2">
      <c r="A1993" s="48"/>
      <c r="B1993">
        <v>18</v>
      </c>
      <c r="C1993">
        <v>2</v>
      </c>
      <c r="D1993">
        <v>0</v>
      </c>
      <c r="E1993">
        <v>5</v>
      </c>
      <c r="F1993" s="51">
        <v>1</v>
      </c>
      <c r="G1993" t="str">
        <f t="shared" si="62"/>
        <v>Jevon Carter</v>
      </c>
      <c r="H1993" t="str">
        <f t="shared" si="63"/>
        <v>Jevon Carter</v>
      </c>
    </row>
    <row r="1994" spans="1:8" x14ac:dyDescent="0.2">
      <c r="A1994" s="48"/>
      <c r="B1994">
        <v>2</v>
      </c>
      <c r="C1994">
        <v>3</v>
      </c>
      <c r="D1994">
        <v>5</v>
      </c>
      <c r="E1994">
        <v>0</v>
      </c>
      <c r="F1994" s="51">
        <v>1</v>
      </c>
      <c r="G1994" t="str">
        <f t="shared" si="62"/>
        <v>Jevon Carter</v>
      </c>
      <c r="H1994" t="str">
        <f t="shared" si="63"/>
        <v>Jevon Carter</v>
      </c>
    </row>
    <row r="1995" spans="1:8" x14ac:dyDescent="0.2">
      <c r="A1995" s="48"/>
      <c r="B1995">
        <v>36</v>
      </c>
      <c r="C1995">
        <v>4</v>
      </c>
      <c r="D1995">
        <v>12</v>
      </c>
      <c r="E1995">
        <v>5</v>
      </c>
      <c r="F1995" s="51">
        <v>1</v>
      </c>
      <c r="G1995" t="str">
        <f t="shared" si="62"/>
        <v>Jevon Carter</v>
      </c>
      <c r="H1995" t="str">
        <f t="shared" si="63"/>
        <v>Jevon Carter</v>
      </c>
    </row>
    <row r="1996" spans="1:8" x14ac:dyDescent="0.2">
      <c r="A1996" s="48"/>
      <c r="B1996">
        <v>21</v>
      </c>
      <c r="C1996">
        <v>2</v>
      </c>
      <c r="D1996">
        <v>6</v>
      </c>
      <c r="E1996">
        <v>5</v>
      </c>
      <c r="F1996" s="51">
        <v>1</v>
      </c>
      <c r="G1996" t="str">
        <f t="shared" si="62"/>
        <v>Jevon Carter</v>
      </c>
      <c r="H1996" t="str">
        <f t="shared" si="63"/>
        <v>Jevon Carter</v>
      </c>
    </row>
    <row r="1997" spans="1:8" x14ac:dyDescent="0.2">
      <c r="A1997" s="48"/>
      <c r="B1997">
        <v>12</v>
      </c>
      <c r="C1997">
        <v>3</v>
      </c>
      <c r="D1997">
        <v>6</v>
      </c>
      <c r="E1997">
        <v>0</v>
      </c>
      <c r="F1997" s="51">
        <v>1</v>
      </c>
      <c r="G1997" t="str">
        <f t="shared" si="62"/>
        <v>Jevon Carter</v>
      </c>
      <c r="H1997" t="str">
        <f t="shared" si="63"/>
        <v>Jevon Carter</v>
      </c>
    </row>
    <row r="1998" spans="1:8" x14ac:dyDescent="0.2">
      <c r="A1998" s="48"/>
      <c r="B1998">
        <v>11</v>
      </c>
      <c r="C1998">
        <v>4</v>
      </c>
      <c r="D1998">
        <v>8</v>
      </c>
      <c r="E1998">
        <v>1</v>
      </c>
      <c r="F1998" s="51">
        <v>1</v>
      </c>
      <c r="G1998" t="str">
        <f t="shared" si="62"/>
        <v>Jevon Carter</v>
      </c>
      <c r="H1998" t="str">
        <f t="shared" si="63"/>
        <v>Jevon Carter</v>
      </c>
    </row>
    <row r="1999" spans="1:8" x14ac:dyDescent="0.2">
      <c r="A1999" s="48"/>
      <c r="B1999">
        <v>7</v>
      </c>
      <c r="C1999">
        <v>2</v>
      </c>
      <c r="D1999">
        <v>3</v>
      </c>
      <c r="E1999">
        <v>1</v>
      </c>
      <c r="F1999" s="51">
        <v>1</v>
      </c>
      <c r="G1999" t="str">
        <f t="shared" si="62"/>
        <v>Jevon Carter</v>
      </c>
      <c r="H1999" t="str">
        <f t="shared" si="63"/>
        <v>Jevon Carter</v>
      </c>
    </row>
    <row r="2000" spans="1:8" x14ac:dyDescent="0.2">
      <c r="A2000" s="48"/>
      <c r="B2000">
        <v>5</v>
      </c>
      <c r="C2000">
        <v>3</v>
      </c>
      <c r="D2000">
        <v>3</v>
      </c>
      <c r="E2000">
        <v>1</v>
      </c>
      <c r="F2000" s="51">
        <v>1</v>
      </c>
      <c r="G2000" t="str">
        <f t="shared" si="62"/>
        <v>Jevon Carter</v>
      </c>
      <c r="H2000" t="str">
        <f t="shared" si="63"/>
        <v>Jevon Carter</v>
      </c>
    </row>
    <row r="2001" spans="1:8" x14ac:dyDescent="0.2">
      <c r="A2001" s="48"/>
      <c r="B2001">
        <v>2</v>
      </c>
      <c r="C2001">
        <v>5</v>
      </c>
      <c r="D2001">
        <v>2</v>
      </c>
      <c r="E2001">
        <v>0</v>
      </c>
      <c r="F2001" s="51">
        <v>1</v>
      </c>
      <c r="G2001" t="str">
        <f t="shared" si="62"/>
        <v>Jevon Carter</v>
      </c>
      <c r="H2001" t="str">
        <f t="shared" si="63"/>
        <v>Jevon Carter</v>
      </c>
    </row>
    <row r="2002" spans="1:8" x14ac:dyDescent="0.2">
      <c r="A2002" s="48"/>
      <c r="B2002">
        <v>18</v>
      </c>
      <c r="C2002">
        <v>3</v>
      </c>
      <c r="D2002">
        <v>2</v>
      </c>
      <c r="E2002">
        <v>5</v>
      </c>
      <c r="F2002" s="51">
        <v>1</v>
      </c>
      <c r="G2002" t="str">
        <f t="shared" si="62"/>
        <v>Jevon Carter</v>
      </c>
      <c r="H2002" t="str">
        <f t="shared" si="63"/>
        <v>Jevon Carter</v>
      </c>
    </row>
    <row r="2003" spans="1:8" x14ac:dyDescent="0.2">
      <c r="A2003" s="48"/>
      <c r="B2003">
        <v>14</v>
      </c>
      <c r="C2003">
        <v>3</v>
      </c>
      <c r="D2003">
        <v>6</v>
      </c>
      <c r="E2003">
        <v>2</v>
      </c>
      <c r="F2003" s="51">
        <v>1</v>
      </c>
      <c r="G2003" t="str">
        <f t="shared" si="62"/>
        <v>Jevon Carter</v>
      </c>
      <c r="H2003" t="str">
        <f t="shared" si="63"/>
        <v>Jevon Carter</v>
      </c>
    </row>
    <row r="2004" spans="1:8" x14ac:dyDescent="0.2">
      <c r="A2004" s="48"/>
      <c r="B2004">
        <v>3</v>
      </c>
      <c r="C2004">
        <v>3</v>
      </c>
      <c r="D2004">
        <v>2</v>
      </c>
      <c r="E2004">
        <v>1</v>
      </c>
      <c r="F2004" s="51">
        <v>1</v>
      </c>
      <c r="G2004" t="str">
        <f t="shared" si="62"/>
        <v>Jevon Carter</v>
      </c>
      <c r="H2004" t="str">
        <f t="shared" si="63"/>
        <v>Jevon Carter</v>
      </c>
    </row>
    <row r="2005" spans="1:8" x14ac:dyDescent="0.2">
      <c r="A2005" s="48"/>
      <c r="B2005">
        <v>0</v>
      </c>
      <c r="C2005">
        <v>1</v>
      </c>
      <c r="D2005">
        <v>0</v>
      </c>
      <c r="E2005">
        <v>0</v>
      </c>
      <c r="F2005" s="51">
        <v>1</v>
      </c>
      <c r="G2005" t="str">
        <f t="shared" si="62"/>
        <v>Jevon Carter</v>
      </c>
      <c r="H2005" t="str">
        <f t="shared" si="63"/>
        <v>Jevon Carter</v>
      </c>
    </row>
    <row r="2006" spans="1:8" x14ac:dyDescent="0.2">
      <c r="A2006" s="48"/>
      <c r="B2006">
        <v>14</v>
      </c>
      <c r="C2006">
        <v>5</v>
      </c>
      <c r="D2006">
        <v>6</v>
      </c>
      <c r="E2006">
        <v>1</v>
      </c>
      <c r="F2006" s="51">
        <v>1</v>
      </c>
      <c r="G2006" t="str">
        <f t="shared" si="62"/>
        <v>Jevon Carter</v>
      </c>
      <c r="H2006" t="str">
        <f t="shared" si="63"/>
        <v>Jevon Carter</v>
      </c>
    </row>
    <row r="2007" spans="1:8" x14ac:dyDescent="0.2">
      <c r="A2007" s="48"/>
      <c r="B2007">
        <v>2</v>
      </c>
      <c r="C2007">
        <v>1</v>
      </c>
      <c r="D2007">
        <v>6</v>
      </c>
      <c r="E2007">
        <v>0</v>
      </c>
      <c r="F2007" s="51">
        <v>1</v>
      </c>
      <c r="G2007" t="str">
        <f t="shared" si="62"/>
        <v>Jevon Carter</v>
      </c>
      <c r="H2007" t="str">
        <f t="shared" si="63"/>
        <v>Jevon Carter</v>
      </c>
    </row>
    <row r="2008" spans="1:8" x14ac:dyDescent="0.2">
      <c r="A2008" s="48"/>
      <c r="B2008">
        <v>3</v>
      </c>
      <c r="C2008">
        <v>5</v>
      </c>
      <c r="D2008">
        <v>4</v>
      </c>
      <c r="E2008">
        <v>1</v>
      </c>
      <c r="F2008" s="51">
        <v>1</v>
      </c>
      <c r="G2008" t="str">
        <f t="shared" si="62"/>
        <v>Jevon Carter</v>
      </c>
      <c r="H2008" t="str">
        <f t="shared" si="63"/>
        <v>Jevon Carter</v>
      </c>
    </row>
    <row r="2009" spans="1:8" x14ac:dyDescent="0.2">
      <c r="A2009" s="48"/>
      <c r="B2009">
        <v>2</v>
      </c>
      <c r="C2009">
        <v>2</v>
      </c>
      <c r="D2009">
        <v>2</v>
      </c>
      <c r="E2009">
        <v>0</v>
      </c>
      <c r="F2009" s="51">
        <v>1</v>
      </c>
      <c r="G2009" t="str">
        <f t="shared" si="62"/>
        <v>Jevon Carter</v>
      </c>
      <c r="H2009" t="str">
        <f t="shared" si="63"/>
        <v>Jevon Carter</v>
      </c>
    </row>
    <row r="2010" spans="1:8" x14ac:dyDescent="0.2">
      <c r="A2010" s="48"/>
      <c r="B2010">
        <v>9</v>
      </c>
      <c r="C2010">
        <v>2</v>
      </c>
      <c r="D2010">
        <v>1</v>
      </c>
      <c r="E2010">
        <v>3</v>
      </c>
      <c r="F2010" s="51">
        <v>1</v>
      </c>
      <c r="G2010" t="str">
        <f t="shared" si="62"/>
        <v>Jevon Carter</v>
      </c>
      <c r="H2010" t="str">
        <f t="shared" si="63"/>
        <v>Jevon Carter</v>
      </c>
    </row>
    <row r="2011" spans="1:8" x14ac:dyDescent="0.2">
      <c r="A2011" s="48"/>
      <c r="B2011">
        <v>4</v>
      </c>
      <c r="C2011">
        <v>4</v>
      </c>
      <c r="D2011">
        <v>3</v>
      </c>
      <c r="E2011">
        <v>0</v>
      </c>
      <c r="F2011" s="51">
        <v>1</v>
      </c>
      <c r="G2011" t="str">
        <f t="shared" si="62"/>
        <v>Jevon Carter</v>
      </c>
      <c r="H2011" t="str">
        <f t="shared" si="63"/>
        <v>Jevon Carter</v>
      </c>
    </row>
    <row r="2012" spans="1:8" x14ac:dyDescent="0.2">
      <c r="A2012" s="48"/>
      <c r="B2012">
        <v>9</v>
      </c>
      <c r="C2012">
        <v>2</v>
      </c>
      <c r="D2012">
        <v>2</v>
      </c>
      <c r="E2012">
        <v>3</v>
      </c>
      <c r="F2012" s="51">
        <v>1</v>
      </c>
      <c r="G2012" t="str">
        <f t="shared" si="62"/>
        <v>Jevon Carter</v>
      </c>
      <c r="H2012" t="str">
        <f t="shared" si="63"/>
        <v>Jevon Carter</v>
      </c>
    </row>
    <row r="2013" spans="1:8" x14ac:dyDescent="0.2">
      <c r="A2013" s="48"/>
      <c r="B2013">
        <v>0</v>
      </c>
      <c r="C2013">
        <v>4</v>
      </c>
      <c r="D2013">
        <v>2</v>
      </c>
      <c r="E2013">
        <v>0</v>
      </c>
      <c r="F2013" s="51">
        <v>1</v>
      </c>
      <c r="G2013" t="str">
        <f t="shared" si="62"/>
        <v>Jevon Carter</v>
      </c>
      <c r="H2013" t="str">
        <f t="shared" si="63"/>
        <v>Jevon Carter</v>
      </c>
    </row>
    <row r="2014" spans="1:8" x14ac:dyDescent="0.2">
      <c r="A2014" s="48"/>
      <c r="B2014">
        <v>8</v>
      </c>
      <c r="C2014">
        <v>5</v>
      </c>
      <c r="D2014">
        <v>3</v>
      </c>
      <c r="E2014">
        <v>1</v>
      </c>
      <c r="F2014" s="51">
        <v>1</v>
      </c>
      <c r="G2014" t="str">
        <f t="shared" si="62"/>
        <v>Jevon Carter</v>
      </c>
      <c r="H2014" t="str">
        <f t="shared" si="63"/>
        <v>Jevon Carter</v>
      </c>
    </row>
    <row r="2015" spans="1:8" x14ac:dyDescent="0.2">
      <c r="A2015" s="48"/>
      <c r="B2015">
        <v>6</v>
      </c>
      <c r="C2015">
        <v>4</v>
      </c>
      <c r="D2015">
        <v>1</v>
      </c>
      <c r="E2015">
        <v>2</v>
      </c>
      <c r="F2015" s="51">
        <v>1</v>
      </c>
      <c r="G2015" t="str">
        <f t="shared" si="62"/>
        <v>Jevon Carter</v>
      </c>
      <c r="H2015" t="str">
        <f t="shared" si="63"/>
        <v>Jevon Carter</v>
      </c>
    </row>
    <row r="2016" spans="1:8" x14ac:dyDescent="0.2">
      <c r="A2016" s="48"/>
      <c r="B2016">
        <v>5</v>
      </c>
      <c r="C2016">
        <v>4</v>
      </c>
      <c r="D2016">
        <v>1</v>
      </c>
      <c r="E2016">
        <v>0</v>
      </c>
      <c r="F2016" s="51">
        <v>1</v>
      </c>
      <c r="G2016" t="str">
        <f t="shared" si="62"/>
        <v>Jevon Carter</v>
      </c>
      <c r="H2016" t="str">
        <f t="shared" si="63"/>
        <v>Jevon Carter</v>
      </c>
    </row>
    <row r="2017" spans="1:8" x14ac:dyDescent="0.2">
      <c r="A2017" s="48"/>
      <c r="B2017">
        <v>7</v>
      </c>
      <c r="C2017">
        <v>1</v>
      </c>
      <c r="D2017">
        <v>3</v>
      </c>
      <c r="E2017">
        <v>1</v>
      </c>
      <c r="F2017" s="51">
        <v>1</v>
      </c>
      <c r="G2017" t="str">
        <f t="shared" si="62"/>
        <v>Jevon Carter</v>
      </c>
      <c r="H2017" t="str">
        <f t="shared" si="63"/>
        <v>Jevon Carter</v>
      </c>
    </row>
    <row r="2018" spans="1:8" x14ac:dyDescent="0.2">
      <c r="A2018" s="48"/>
      <c r="B2018">
        <v>5</v>
      </c>
      <c r="C2018">
        <v>1</v>
      </c>
      <c r="D2018">
        <v>0</v>
      </c>
      <c r="E2018">
        <v>1</v>
      </c>
      <c r="F2018" s="51">
        <v>1</v>
      </c>
      <c r="G2018" t="str">
        <f t="shared" si="62"/>
        <v>Jevon Carter</v>
      </c>
      <c r="H2018" t="str">
        <f t="shared" si="63"/>
        <v>Jevon Carter</v>
      </c>
    </row>
    <row r="2019" spans="1:8" x14ac:dyDescent="0.2">
      <c r="A2019" s="48"/>
      <c r="B2019">
        <v>10</v>
      </c>
      <c r="C2019">
        <v>8</v>
      </c>
      <c r="D2019">
        <v>5</v>
      </c>
      <c r="E2019">
        <v>2</v>
      </c>
      <c r="F2019" s="51">
        <v>1</v>
      </c>
      <c r="G2019" t="str">
        <f t="shared" si="62"/>
        <v>Jevon Carter</v>
      </c>
      <c r="H2019" t="str">
        <f t="shared" si="63"/>
        <v>Jevon Carter</v>
      </c>
    </row>
    <row r="2020" spans="1:8" x14ac:dyDescent="0.2">
      <c r="A2020" s="48"/>
      <c r="B2020">
        <v>14</v>
      </c>
      <c r="C2020">
        <v>3</v>
      </c>
      <c r="D2020">
        <v>3</v>
      </c>
      <c r="E2020">
        <v>2</v>
      </c>
      <c r="F2020" s="51">
        <v>1</v>
      </c>
      <c r="G2020" t="str">
        <f t="shared" si="62"/>
        <v>Jevon Carter</v>
      </c>
      <c r="H2020" t="str">
        <f t="shared" si="63"/>
        <v>Jevon Carter</v>
      </c>
    </row>
    <row r="2021" spans="1:8" x14ac:dyDescent="0.2">
      <c r="A2021" s="48"/>
      <c r="B2021">
        <v>0</v>
      </c>
      <c r="C2021">
        <v>2</v>
      </c>
      <c r="D2021">
        <v>3</v>
      </c>
      <c r="E2021">
        <v>0</v>
      </c>
      <c r="F2021" s="51">
        <v>1</v>
      </c>
      <c r="G2021" t="str">
        <f t="shared" si="62"/>
        <v>Jevon Carter</v>
      </c>
      <c r="H2021" t="str">
        <f t="shared" si="63"/>
        <v>Jevon Carter</v>
      </c>
    </row>
    <row r="2022" spans="1:8" x14ac:dyDescent="0.2">
      <c r="A2022" s="48"/>
      <c r="B2022">
        <v>0</v>
      </c>
      <c r="C2022">
        <v>2</v>
      </c>
      <c r="D2022">
        <v>3</v>
      </c>
      <c r="E2022">
        <v>0</v>
      </c>
      <c r="F2022" s="51">
        <v>1</v>
      </c>
      <c r="G2022" t="str">
        <f t="shared" si="62"/>
        <v>Jevon Carter</v>
      </c>
      <c r="H2022" t="str">
        <f t="shared" si="63"/>
        <v>Jevon Carter</v>
      </c>
    </row>
    <row r="2023" spans="1:8" x14ac:dyDescent="0.2">
      <c r="A2023" s="48" t="s">
        <v>1219</v>
      </c>
      <c r="B2023">
        <v>11</v>
      </c>
      <c r="C2023">
        <v>11</v>
      </c>
      <c r="D2023">
        <v>3</v>
      </c>
      <c r="E2023">
        <v>1</v>
      </c>
      <c r="F2023" s="51">
        <v>1</v>
      </c>
      <c r="G2023" t="str">
        <f t="shared" si="62"/>
        <v>Wendell Carter Jr.</v>
      </c>
      <c r="H2023" t="str">
        <f t="shared" si="63"/>
        <v>Wendell Carter</v>
      </c>
    </row>
    <row r="2024" spans="1:8" x14ac:dyDescent="0.2">
      <c r="A2024" s="48"/>
      <c r="B2024">
        <v>14</v>
      </c>
      <c r="C2024">
        <v>8</v>
      </c>
      <c r="D2024">
        <v>2</v>
      </c>
      <c r="E2024">
        <v>0</v>
      </c>
      <c r="F2024" s="51">
        <v>1</v>
      </c>
      <c r="G2024" t="str">
        <f t="shared" si="62"/>
        <v>Wendell Carter Jr.</v>
      </c>
      <c r="H2024" t="str">
        <f t="shared" si="63"/>
        <v>Wendell Carter</v>
      </c>
    </row>
    <row r="2025" spans="1:8" x14ac:dyDescent="0.2">
      <c r="A2025" s="48"/>
      <c r="B2025">
        <v>15</v>
      </c>
      <c r="C2025">
        <v>12</v>
      </c>
      <c r="D2025">
        <v>5</v>
      </c>
      <c r="E2025">
        <v>1</v>
      </c>
      <c r="F2025" s="51">
        <v>1</v>
      </c>
      <c r="G2025" t="str">
        <f t="shared" si="62"/>
        <v>Wendell Carter Jr.</v>
      </c>
      <c r="H2025" t="str">
        <f t="shared" si="63"/>
        <v>Wendell Carter</v>
      </c>
    </row>
    <row r="2026" spans="1:8" x14ac:dyDescent="0.2">
      <c r="A2026" s="48"/>
      <c r="B2026">
        <v>17</v>
      </c>
      <c r="C2026">
        <v>11</v>
      </c>
      <c r="D2026">
        <v>1</v>
      </c>
      <c r="E2026">
        <v>2</v>
      </c>
      <c r="F2026" s="51">
        <v>1</v>
      </c>
      <c r="G2026" t="str">
        <f t="shared" si="62"/>
        <v>Wendell Carter Jr.</v>
      </c>
      <c r="H2026" t="str">
        <f t="shared" si="63"/>
        <v>Wendell Carter</v>
      </c>
    </row>
    <row r="2027" spans="1:8" x14ac:dyDescent="0.2">
      <c r="A2027" s="48"/>
      <c r="B2027">
        <v>12</v>
      </c>
      <c r="C2027">
        <v>8</v>
      </c>
      <c r="D2027">
        <v>1</v>
      </c>
      <c r="E2027">
        <v>0</v>
      </c>
      <c r="F2027" s="51">
        <v>1</v>
      </c>
      <c r="G2027" t="str">
        <f t="shared" si="62"/>
        <v>Wendell Carter Jr.</v>
      </c>
      <c r="H2027" t="str">
        <f t="shared" si="63"/>
        <v>Wendell Carter</v>
      </c>
    </row>
    <row r="2028" spans="1:8" x14ac:dyDescent="0.2">
      <c r="A2028" s="48"/>
      <c r="B2028">
        <v>15</v>
      </c>
      <c r="C2028">
        <v>5</v>
      </c>
      <c r="D2028">
        <v>4</v>
      </c>
      <c r="E2028">
        <v>0</v>
      </c>
      <c r="F2028" s="51">
        <v>1</v>
      </c>
      <c r="G2028" t="str">
        <f t="shared" si="62"/>
        <v>Wendell Carter Jr.</v>
      </c>
      <c r="H2028" t="str">
        <f t="shared" si="63"/>
        <v>Wendell Carter</v>
      </c>
    </row>
    <row r="2029" spans="1:8" x14ac:dyDescent="0.2">
      <c r="A2029" s="48"/>
      <c r="B2029">
        <v>15</v>
      </c>
      <c r="C2029">
        <v>9</v>
      </c>
      <c r="D2029">
        <v>4</v>
      </c>
      <c r="E2029">
        <v>1</v>
      </c>
      <c r="F2029" s="51">
        <v>1</v>
      </c>
      <c r="G2029" t="str">
        <f t="shared" si="62"/>
        <v>Wendell Carter Jr.</v>
      </c>
      <c r="H2029" t="str">
        <f t="shared" si="63"/>
        <v>Wendell Carter</v>
      </c>
    </row>
    <row r="2030" spans="1:8" x14ac:dyDescent="0.2">
      <c r="A2030" s="48"/>
      <c r="B2030">
        <v>30</v>
      </c>
      <c r="C2030">
        <v>12</v>
      </c>
      <c r="D2030">
        <v>2</v>
      </c>
      <c r="E2030">
        <v>2</v>
      </c>
      <c r="F2030" s="51">
        <v>1</v>
      </c>
      <c r="G2030" t="str">
        <f t="shared" si="62"/>
        <v>Wendell Carter Jr.</v>
      </c>
      <c r="H2030" t="str">
        <f t="shared" si="63"/>
        <v>Wendell Carter</v>
      </c>
    </row>
    <row r="2031" spans="1:8" x14ac:dyDescent="0.2">
      <c r="A2031" s="48"/>
      <c r="B2031">
        <v>14</v>
      </c>
      <c r="C2031">
        <v>9</v>
      </c>
      <c r="D2031">
        <v>2</v>
      </c>
      <c r="E2031">
        <v>2</v>
      </c>
      <c r="F2031" s="51">
        <v>1</v>
      </c>
      <c r="G2031" t="str">
        <f t="shared" si="62"/>
        <v>Wendell Carter Jr.</v>
      </c>
      <c r="H2031" t="str">
        <f t="shared" si="63"/>
        <v>Wendell Carter</v>
      </c>
    </row>
    <row r="2032" spans="1:8" x14ac:dyDescent="0.2">
      <c r="A2032" s="48"/>
      <c r="B2032">
        <v>17</v>
      </c>
      <c r="C2032">
        <v>9</v>
      </c>
      <c r="D2032">
        <v>6</v>
      </c>
      <c r="E2032">
        <v>1</v>
      </c>
      <c r="F2032" s="51">
        <v>1</v>
      </c>
      <c r="G2032" t="str">
        <f t="shared" si="62"/>
        <v>Wendell Carter Jr.</v>
      </c>
      <c r="H2032" t="str">
        <f t="shared" si="63"/>
        <v>Wendell Carter</v>
      </c>
    </row>
    <row r="2033" spans="1:8" x14ac:dyDescent="0.2">
      <c r="A2033" s="48"/>
      <c r="B2033">
        <v>15</v>
      </c>
      <c r="C2033">
        <v>7</v>
      </c>
      <c r="D2033">
        <v>2</v>
      </c>
      <c r="E2033">
        <v>1</v>
      </c>
      <c r="F2033" s="51">
        <v>1</v>
      </c>
      <c r="G2033" t="str">
        <f t="shared" si="62"/>
        <v>Wendell Carter Jr.</v>
      </c>
      <c r="H2033" t="str">
        <f t="shared" si="63"/>
        <v>Wendell Carter</v>
      </c>
    </row>
    <row r="2034" spans="1:8" x14ac:dyDescent="0.2">
      <c r="A2034" s="48"/>
      <c r="B2034">
        <v>13</v>
      </c>
      <c r="C2034">
        <v>12</v>
      </c>
      <c r="D2034">
        <v>3</v>
      </c>
      <c r="E2034">
        <v>1</v>
      </c>
      <c r="F2034" s="51">
        <v>1</v>
      </c>
      <c r="G2034" t="str">
        <f t="shared" si="62"/>
        <v>Wendell Carter Jr.</v>
      </c>
      <c r="H2034" t="str">
        <f t="shared" si="63"/>
        <v>Wendell Carter</v>
      </c>
    </row>
    <row r="2035" spans="1:8" x14ac:dyDescent="0.2">
      <c r="A2035" s="48"/>
      <c r="B2035">
        <v>20</v>
      </c>
      <c r="C2035">
        <v>10</v>
      </c>
      <c r="D2035">
        <v>5</v>
      </c>
      <c r="E2035">
        <v>2</v>
      </c>
      <c r="F2035" s="51">
        <v>1</v>
      </c>
      <c r="G2035" t="str">
        <f t="shared" si="62"/>
        <v>Wendell Carter Jr.</v>
      </c>
      <c r="H2035" t="str">
        <f t="shared" si="63"/>
        <v>Wendell Carter</v>
      </c>
    </row>
    <row r="2036" spans="1:8" x14ac:dyDescent="0.2">
      <c r="A2036" s="48"/>
      <c r="B2036">
        <v>20</v>
      </c>
      <c r="C2036">
        <v>5</v>
      </c>
      <c r="D2036">
        <v>4</v>
      </c>
      <c r="E2036">
        <v>3</v>
      </c>
      <c r="F2036" s="51">
        <v>1</v>
      </c>
      <c r="G2036" t="str">
        <f t="shared" si="62"/>
        <v>Wendell Carter Jr.</v>
      </c>
      <c r="H2036" t="str">
        <f t="shared" si="63"/>
        <v>Wendell Carter</v>
      </c>
    </row>
    <row r="2037" spans="1:8" x14ac:dyDescent="0.2">
      <c r="A2037" s="48"/>
      <c r="B2037">
        <v>21</v>
      </c>
      <c r="C2037">
        <v>8</v>
      </c>
      <c r="D2037">
        <v>5</v>
      </c>
      <c r="E2037">
        <v>1</v>
      </c>
      <c r="F2037" s="51">
        <v>1</v>
      </c>
      <c r="G2037" t="str">
        <f t="shared" si="62"/>
        <v>Wendell Carter Jr.</v>
      </c>
      <c r="H2037" t="str">
        <f t="shared" si="63"/>
        <v>Wendell Carter</v>
      </c>
    </row>
    <row r="2038" spans="1:8" x14ac:dyDescent="0.2">
      <c r="A2038" s="48"/>
      <c r="B2038">
        <v>8</v>
      </c>
      <c r="C2038">
        <v>4</v>
      </c>
      <c r="D2038">
        <v>2</v>
      </c>
      <c r="E2038">
        <v>0</v>
      </c>
      <c r="F2038" s="51">
        <v>1</v>
      </c>
      <c r="G2038" t="str">
        <f t="shared" si="62"/>
        <v>Wendell Carter Jr.</v>
      </c>
      <c r="H2038" t="str">
        <f t="shared" si="63"/>
        <v>Wendell Carter</v>
      </c>
    </row>
    <row r="2039" spans="1:8" x14ac:dyDescent="0.2">
      <c r="A2039" s="48"/>
      <c r="B2039">
        <v>15</v>
      </c>
      <c r="C2039">
        <v>3</v>
      </c>
      <c r="D2039">
        <v>4</v>
      </c>
      <c r="E2039">
        <v>2</v>
      </c>
      <c r="F2039" s="51">
        <v>1</v>
      </c>
      <c r="G2039" t="str">
        <f t="shared" si="62"/>
        <v>Wendell Carter Jr.</v>
      </c>
      <c r="H2039" t="str">
        <f t="shared" si="63"/>
        <v>Wendell Carter</v>
      </c>
    </row>
    <row r="2040" spans="1:8" x14ac:dyDescent="0.2">
      <c r="A2040" s="48"/>
      <c r="B2040">
        <v>16</v>
      </c>
      <c r="C2040">
        <v>8</v>
      </c>
      <c r="D2040">
        <v>1</v>
      </c>
      <c r="E2040">
        <v>1</v>
      </c>
      <c r="F2040" s="51">
        <v>1</v>
      </c>
      <c r="G2040" t="str">
        <f t="shared" si="62"/>
        <v>Wendell Carter Jr.</v>
      </c>
      <c r="H2040" t="str">
        <f t="shared" si="63"/>
        <v>Wendell Carter</v>
      </c>
    </row>
    <row r="2041" spans="1:8" x14ac:dyDescent="0.2">
      <c r="A2041" s="48"/>
      <c r="B2041">
        <v>13</v>
      </c>
      <c r="C2041">
        <v>13</v>
      </c>
      <c r="D2041">
        <v>1</v>
      </c>
      <c r="E2041">
        <v>0</v>
      </c>
      <c r="F2041" s="51">
        <v>1</v>
      </c>
      <c r="G2041" t="str">
        <f t="shared" si="62"/>
        <v>Wendell Carter Jr.</v>
      </c>
      <c r="H2041" t="str">
        <f t="shared" si="63"/>
        <v>Wendell Carter</v>
      </c>
    </row>
    <row r="2042" spans="1:8" x14ac:dyDescent="0.2">
      <c r="A2042" s="48" t="s">
        <v>1220</v>
      </c>
      <c r="B2042">
        <v>6</v>
      </c>
      <c r="C2042">
        <v>5</v>
      </c>
      <c r="D2042">
        <v>4</v>
      </c>
      <c r="E2042">
        <v>1</v>
      </c>
      <c r="F2042" s="51">
        <v>1</v>
      </c>
      <c r="G2042" t="str">
        <f t="shared" si="62"/>
        <v>Alex Caruso</v>
      </c>
      <c r="H2042" t="str">
        <f t="shared" si="63"/>
        <v>Alex Caruso</v>
      </c>
    </row>
    <row r="2043" spans="1:8" x14ac:dyDescent="0.2">
      <c r="A2043" s="48"/>
      <c r="B2043">
        <v>3</v>
      </c>
      <c r="C2043">
        <v>3</v>
      </c>
      <c r="D2043">
        <v>1</v>
      </c>
      <c r="E2043">
        <v>0</v>
      </c>
      <c r="F2043" s="51">
        <v>1</v>
      </c>
      <c r="G2043" t="str">
        <f t="shared" si="62"/>
        <v>Alex Caruso</v>
      </c>
      <c r="H2043" t="str">
        <f t="shared" si="63"/>
        <v>Alex Caruso</v>
      </c>
    </row>
    <row r="2044" spans="1:8" x14ac:dyDescent="0.2">
      <c r="A2044" s="48"/>
      <c r="B2044">
        <v>2</v>
      </c>
      <c r="C2044">
        <v>2</v>
      </c>
      <c r="D2044">
        <v>2</v>
      </c>
      <c r="E2044">
        <v>0</v>
      </c>
      <c r="F2044" s="51">
        <v>1</v>
      </c>
      <c r="G2044" t="str">
        <f t="shared" si="62"/>
        <v>Alex Caruso</v>
      </c>
      <c r="H2044" t="str">
        <f t="shared" si="63"/>
        <v>Alex Caruso</v>
      </c>
    </row>
    <row r="2045" spans="1:8" x14ac:dyDescent="0.2">
      <c r="A2045" s="48"/>
      <c r="B2045">
        <v>7</v>
      </c>
      <c r="C2045">
        <v>3</v>
      </c>
      <c r="D2045">
        <v>4</v>
      </c>
      <c r="E2045">
        <v>1</v>
      </c>
      <c r="F2045" s="51">
        <v>1</v>
      </c>
      <c r="G2045" t="str">
        <f t="shared" si="62"/>
        <v>Alex Caruso</v>
      </c>
      <c r="H2045" t="str">
        <f t="shared" si="63"/>
        <v>Alex Caruso</v>
      </c>
    </row>
    <row r="2046" spans="1:8" x14ac:dyDescent="0.2">
      <c r="A2046" s="48"/>
      <c r="B2046">
        <v>8</v>
      </c>
      <c r="C2046">
        <v>2</v>
      </c>
      <c r="D2046">
        <v>3</v>
      </c>
      <c r="E2046">
        <v>2</v>
      </c>
      <c r="F2046" s="51">
        <v>1</v>
      </c>
      <c r="G2046" t="str">
        <f t="shared" si="62"/>
        <v>Alex Caruso</v>
      </c>
      <c r="H2046" t="str">
        <f t="shared" si="63"/>
        <v>Alex Caruso</v>
      </c>
    </row>
    <row r="2047" spans="1:8" x14ac:dyDescent="0.2">
      <c r="A2047" s="48"/>
      <c r="B2047">
        <v>3</v>
      </c>
      <c r="C2047">
        <v>3</v>
      </c>
      <c r="D2047">
        <v>4</v>
      </c>
      <c r="E2047">
        <v>1</v>
      </c>
      <c r="F2047" s="51">
        <v>1</v>
      </c>
      <c r="G2047" t="str">
        <f t="shared" si="62"/>
        <v>Alex Caruso</v>
      </c>
      <c r="H2047" t="str">
        <f t="shared" si="63"/>
        <v>Alex Caruso</v>
      </c>
    </row>
    <row r="2048" spans="1:8" x14ac:dyDescent="0.2">
      <c r="A2048" s="48"/>
      <c r="B2048">
        <v>9</v>
      </c>
      <c r="C2048">
        <v>3</v>
      </c>
      <c r="D2048">
        <v>6</v>
      </c>
      <c r="E2048">
        <v>1</v>
      </c>
      <c r="F2048" s="51">
        <v>1</v>
      </c>
      <c r="G2048" t="str">
        <f t="shared" si="62"/>
        <v>Alex Caruso</v>
      </c>
      <c r="H2048" t="str">
        <f t="shared" si="63"/>
        <v>Alex Caruso</v>
      </c>
    </row>
    <row r="2049" spans="1:8" x14ac:dyDescent="0.2">
      <c r="A2049" s="48"/>
      <c r="B2049">
        <v>4</v>
      </c>
      <c r="C2049">
        <v>4</v>
      </c>
      <c r="D2049">
        <v>4</v>
      </c>
      <c r="E2049">
        <v>1</v>
      </c>
      <c r="F2049" s="51">
        <v>1</v>
      </c>
      <c r="G2049" t="str">
        <f t="shared" si="62"/>
        <v>Alex Caruso</v>
      </c>
      <c r="H2049" t="str">
        <f t="shared" si="63"/>
        <v>Alex Caruso</v>
      </c>
    </row>
    <row r="2050" spans="1:8" x14ac:dyDescent="0.2">
      <c r="A2050" s="48"/>
      <c r="B2050">
        <v>6</v>
      </c>
      <c r="C2050">
        <v>0</v>
      </c>
      <c r="D2050">
        <v>3</v>
      </c>
      <c r="E2050">
        <v>1</v>
      </c>
      <c r="F2050" s="51">
        <v>1</v>
      </c>
      <c r="G2050" t="str">
        <f t="shared" ref="G2050:G2113" si="64">IF(B2050="","",IF(A2050="",G2049,SUBSTITUTE(A2050," 2022-23 Game Log","")))</f>
        <v>Alex Caruso</v>
      </c>
      <c r="H2050" t="str">
        <f t="shared" ref="H2050:H2113" si="65">IF(G2050="Luka Dončić","Luka Doncic",IF(G2050="Wendell Carter Jr.","Wendell Carter",IF(G2050="Vlatko Čančar","Vlatko Cancar",IF(G2050="Troy Brown Jr.","Troy Brown",IF(G2050="Bojan Bogdanović","Bojan Bogdanovic",IF(G2050="Nic Claxton","Nicolas Claxton",IF(G2050="Kristaps Porziņģis","Kristaps Porzingis",IF(G2050="Kelly Oubre Jr.","Kelly Oubre Jr",IF(G2050="P.J. Washington","P.J Washington",IF(G2050="P.J. Tucker","P.J Tucker",IF(G2050="Jabari Smith Jr.","Jabari Smith",IF(G2050="Alperen Şengün","Alperen Sengun",IF(G2050="Nikola Vučević","Nikola Vucevic",IF(G2050="Jusuf Nurkić","Jusuf Nurkic",IF(G2050="Nikola Jokić","Nikola Jokic",G2050)))))))))))))))</f>
        <v>Alex Caruso</v>
      </c>
    </row>
    <row r="2051" spans="1:8" x14ac:dyDescent="0.2">
      <c r="A2051" s="48"/>
      <c r="B2051">
        <v>5</v>
      </c>
      <c r="C2051">
        <v>1</v>
      </c>
      <c r="D2051">
        <v>3</v>
      </c>
      <c r="E2051">
        <v>1</v>
      </c>
      <c r="F2051" s="51">
        <v>1</v>
      </c>
      <c r="G2051" t="str">
        <f t="shared" si="64"/>
        <v>Alex Caruso</v>
      </c>
      <c r="H2051" t="str">
        <f t="shared" si="65"/>
        <v>Alex Caruso</v>
      </c>
    </row>
    <row r="2052" spans="1:8" x14ac:dyDescent="0.2">
      <c r="A2052" s="48"/>
      <c r="B2052">
        <v>4</v>
      </c>
      <c r="C2052">
        <v>11</v>
      </c>
      <c r="D2052">
        <v>11</v>
      </c>
      <c r="E2052">
        <v>0</v>
      </c>
      <c r="F2052" s="51">
        <v>1</v>
      </c>
      <c r="G2052" t="str">
        <f t="shared" si="64"/>
        <v>Alex Caruso</v>
      </c>
      <c r="H2052" t="str">
        <f t="shared" si="65"/>
        <v>Alex Caruso</v>
      </c>
    </row>
    <row r="2053" spans="1:8" x14ac:dyDescent="0.2">
      <c r="A2053" s="48"/>
      <c r="B2053">
        <v>4</v>
      </c>
      <c r="C2053">
        <v>6</v>
      </c>
      <c r="D2053">
        <v>5</v>
      </c>
      <c r="E2053">
        <v>1</v>
      </c>
      <c r="F2053" s="51">
        <v>1</v>
      </c>
      <c r="G2053" t="str">
        <f t="shared" si="64"/>
        <v>Alex Caruso</v>
      </c>
      <c r="H2053" t="str">
        <f t="shared" si="65"/>
        <v>Alex Caruso</v>
      </c>
    </row>
    <row r="2054" spans="1:8" x14ac:dyDescent="0.2">
      <c r="A2054" s="48"/>
      <c r="B2054">
        <v>0</v>
      </c>
      <c r="C2054">
        <v>3</v>
      </c>
      <c r="D2054">
        <v>1</v>
      </c>
      <c r="E2054">
        <v>0</v>
      </c>
      <c r="F2054" s="51">
        <v>1</v>
      </c>
      <c r="G2054" t="str">
        <f t="shared" si="64"/>
        <v>Alex Caruso</v>
      </c>
      <c r="H2054" t="str">
        <f t="shared" si="65"/>
        <v>Alex Caruso</v>
      </c>
    </row>
    <row r="2055" spans="1:8" x14ac:dyDescent="0.2">
      <c r="A2055" s="48"/>
      <c r="B2055">
        <v>0</v>
      </c>
      <c r="C2055">
        <v>0</v>
      </c>
      <c r="D2055">
        <v>2</v>
      </c>
      <c r="E2055">
        <v>0</v>
      </c>
      <c r="F2055" s="51">
        <v>1</v>
      </c>
      <c r="G2055" t="str">
        <f t="shared" si="64"/>
        <v>Alex Caruso</v>
      </c>
      <c r="H2055" t="str">
        <f t="shared" si="65"/>
        <v>Alex Caruso</v>
      </c>
    </row>
    <row r="2056" spans="1:8" x14ac:dyDescent="0.2">
      <c r="A2056" s="48"/>
      <c r="B2056">
        <v>13</v>
      </c>
      <c r="C2056">
        <v>2</v>
      </c>
      <c r="D2056">
        <v>2</v>
      </c>
      <c r="E2056">
        <v>3</v>
      </c>
      <c r="F2056" s="51">
        <v>1</v>
      </c>
      <c r="G2056" t="str">
        <f t="shared" si="64"/>
        <v>Alex Caruso</v>
      </c>
      <c r="H2056" t="str">
        <f t="shared" si="65"/>
        <v>Alex Caruso</v>
      </c>
    </row>
    <row r="2057" spans="1:8" x14ac:dyDescent="0.2">
      <c r="A2057" s="48"/>
      <c r="B2057">
        <v>7</v>
      </c>
      <c r="C2057">
        <v>1</v>
      </c>
      <c r="D2057">
        <v>5</v>
      </c>
      <c r="E2057">
        <v>1</v>
      </c>
      <c r="F2057" s="51">
        <v>1</v>
      </c>
      <c r="G2057" t="str">
        <f t="shared" si="64"/>
        <v>Alex Caruso</v>
      </c>
      <c r="H2057" t="str">
        <f t="shared" si="65"/>
        <v>Alex Caruso</v>
      </c>
    </row>
    <row r="2058" spans="1:8" x14ac:dyDescent="0.2">
      <c r="A2058" s="48"/>
      <c r="B2058">
        <v>10</v>
      </c>
      <c r="C2058">
        <v>1</v>
      </c>
      <c r="D2058">
        <v>4</v>
      </c>
      <c r="E2058">
        <v>2</v>
      </c>
      <c r="F2058" s="51">
        <v>1</v>
      </c>
      <c r="G2058" t="str">
        <f t="shared" si="64"/>
        <v>Alex Caruso</v>
      </c>
      <c r="H2058" t="str">
        <f t="shared" si="65"/>
        <v>Alex Caruso</v>
      </c>
    </row>
    <row r="2059" spans="1:8" x14ac:dyDescent="0.2">
      <c r="A2059" s="48"/>
      <c r="B2059">
        <v>0</v>
      </c>
      <c r="C2059">
        <v>1</v>
      </c>
      <c r="D2059">
        <v>3</v>
      </c>
      <c r="E2059">
        <v>0</v>
      </c>
      <c r="F2059" s="51">
        <v>1</v>
      </c>
      <c r="G2059" t="str">
        <f t="shared" si="64"/>
        <v>Alex Caruso</v>
      </c>
      <c r="H2059" t="str">
        <f t="shared" si="65"/>
        <v>Alex Caruso</v>
      </c>
    </row>
    <row r="2060" spans="1:8" x14ac:dyDescent="0.2">
      <c r="A2060" s="48"/>
      <c r="B2060">
        <v>12</v>
      </c>
      <c r="C2060">
        <v>2</v>
      </c>
      <c r="D2060">
        <v>4</v>
      </c>
      <c r="E2060">
        <v>2</v>
      </c>
      <c r="F2060" s="51">
        <v>1</v>
      </c>
      <c r="G2060" t="str">
        <f t="shared" si="64"/>
        <v>Alex Caruso</v>
      </c>
      <c r="H2060" t="str">
        <f t="shared" si="65"/>
        <v>Alex Caruso</v>
      </c>
    </row>
    <row r="2061" spans="1:8" x14ac:dyDescent="0.2">
      <c r="A2061" s="48"/>
      <c r="B2061">
        <v>5</v>
      </c>
      <c r="C2061">
        <v>6</v>
      </c>
      <c r="D2061">
        <v>2</v>
      </c>
      <c r="E2061">
        <v>0</v>
      </c>
      <c r="F2061" s="51">
        <v>1</v>
      </c>
      <c r="G2061" t="str">
        <f t="shared" si="64"/>
        <v>Alex Caruso</v>
      </c>
      <c r="H2061" t="str">
        <f t="shared" si="65"/>
        <v>Alex Caruso</v>
      </c>
    </row>
    <row r="2062" spans="1:8" x14ac:dyDescent="0.2">
      <c r="A2062" s="48"/>
      <c r="B2062">
        <v>14</v>
      </c>
      <c r="C2062">
        <v>1</v>
      </c>
      <c r="D2062">
        <v>2</v>
      </c>
      <c r="E2062">
        <v>2</v>
      </c>
      <c r="F2062" s="51">
        <v>1</v>
      </c>
      <c r="G2062" t="str">
        <f t="shared" si="64"/>
        <v>Alex Caruso</v>
      </c>
      <c r="H2062" t="str">
        <f t="shared" si="65"/>
        <v>Alex Caruso</v>
      </c>
    </row>
    <row r="2063" spans="1:8" x14ac:dyDescent="0.2">
      <c r="A2063" s="48"/>
      <c r="B2063">
        <v>2</v>
      </c>
      <c r="C2063">
        <v>0</v>
      </c>
      <c r="D2063">
        <v>6</v>
      </c>
      <c r="E2063">
        <v>0</v>
      </c>
      <c r="F2063" s="51">
        <v>1</v>
      </c>
      <c r="G2063" t="str">
        <f t="shared" si="64"/>
        <v>Alex Caruso</v>
      </c>
      <c r="H2063" t="str">
        <f t="shared" si="65"/>
        <v>Alex Caruso</v>
      </c>
    </row>
    <row r="2064" spans="1:8" x14ac:dyDescent="0.2">
      <c r="A2064" s="48"/>
      <c r="B2064">
        <v>0</v>
      </c>
      <c r="C2064">
        <v>3</v>
      </c>
      <c r="D2064">
        <v>4</v>
      </c>
      <c r="E2064">
        <v>0</v>
      </c>
      <c r="F2064" s="51">
        <v>1</v>
      </c>
      <c r="G2064" t="str">
        <f t="shared" si="64"/>
        <v>Alex Caruso</v>
      </c>
      <c r="H2064" t="str">
        <f t="shared" si="65"/>
        <v>Alex Caruso</v>
      </c>
    </row>
    <row r="2065" spans="1:8" x14ac:dyDescent="0.2">
      <c r="A2065" s="48"/>
      <c r="B2065">
        <v>5</v>
      </c>
      <c r="C2065">
        <v>4</v>
      </c>
      <c r="D2065">
        <v>9</v>
      </c>
      <c r="E2065">
        <v>0</v>
      </c>
      <c r="F2065" s="51">
        <v>1</v>
      </c>
      <c r="G2065" t="str">
        <f t="shared" si="64"/>
        <v>Alex Caruso</v>
      </c>
      <c r="H2065" t="str">
        <f t="shared" si="65"/>
        <v>Alex Caruso</v>
      </c>
    </row>
    <row r="2066" spans="1:8" x14ac:dyDescent="0.2">
      <c r="A2066" s="48"/>
      <c r="B2066">
        <v>1</v>
      </c>
      <c r="C2066">
        <v>1</v>
      </c>
      <c r="D2066">
        <v>1</v>
      </c>
      <c r="E2066">
        <v>0</v>
      </c>
      <c r="F2066" s="51">
        <v>1</v>
      </c>
      <c r="G2066" t="str">
        <f t="shared" si="64"/>
        <v>Alex Caruso</v>
      </c>
      <c r="H2066" t="str">
        <f t="shared" si="65"/>
        <v>Alex Caruso</v>
      </c>
    </row>
    <row r="2067" spans="1:8" x14ac:dyDescent="0.2">
      <c r="A2067" s="48"/>
      <c r="B2067">
        <v>4</v>
      </c>
      <c r="C2067">
        <v>2</v>
      </c>
      <c r="D2067">
        <v>5</v>
      </c>
      <c r="E2067">
        <v>0</v>
      </c>
      <c r="F2067" s="51">
        <v>1</v>
      </c>
      <c r="G2067" t="str">
        <f t="shared" si="64"/>
        <v>Alex Caruso</v>
      </c>
      <c r="H2067" t="str">
        <f t="shared" si="65"/>
        <v>Alex Caruso</v>
      </c>
    </row>
    <row r="2068" spans="1:8" x14ac:dyDescent="0.2">
      <c r="A2068" s="48"/>
      <c r="B2068">
        <v>9</v>
      </c>
      <c r="C2068">
        <v>3</v>
      </c>
      <c r="D2068">
        <v>4</v>
      </c>
      <c r="E2068">
        <v>2</v>
      </c>
      <c r="F2068" s="51">
        <v>1</v>
      </c>
      <c r="G2068" t="str">
        <f t="shared" si="64"/>
        <v>Alex Caruso</v>
      </c>
      <c r="H2068" t="str">
        <f t="shared" si="65"/>
        <v>Alex Caruso</v>
      </c>
    </row>
    <row r="2069" spans="1:8" x14ac:dyDescent="0.2">
      <c r="A2069" s="48"/>
      <c r="B2069">
        <v>5</v>
      </c>
      <c r="C2069">
        <v>3</v>
      </c>
      <c r="D2069">
        <v>2</v>
      </c>
      <c r="E2069">
        <v>1</v>
      </c>
      <c r="F2069" s="51">
        <v>1</v>
      </c>
      <c r="G2069" t="str">
        <f t="shared" si="64"/>
        <v>Alex Caruso</v>
      </c>
      <c r="H2069" t="str">
        <f t="shared" si="65"/>
        <v>Alex Caruso</v>
      </c>
    </row>
    <row r="2070" spans="1:8" x14ac:dyDescent="0.2">
      <c r="A2070" s="48"/>
      <c r="B2070">
        <v>7</v>
      </c>
      <c r="C2070">
        <v>6</v>
      </c>
      <c r="D2070">
        <v>3</v>
      </c>
      <c r="E2070">
        <v>1</v>
      </c>
      <c r="F2070" s="51">
        <v>1</v>
      </c>
      <c r="G2070" t="str">
        <f t="shared" si="64"/>
        <v>Alex Caruso</v>
      </c>
      <c r="H2070" t="str">
        <f t="shared" si="65"/>
        <v>Alex Caruso</v>
      </c>
    </row>
    <row r="2071" spans="1:8" x14ac:dyDescent="0.2">
      <c r="A2071" s="48"/>
      <c r="B2071">
        <v>5</v>
      </c>
      <c r="C2071">
        <v>2</v>
      </c>
      <c r="D2071">
        <v>0</v>
      </c>
      <c r="E2071">
        <v>1</v>
      </c>
      <c r="F2071" s="51">
        <v>1</v>
      </c>
      <c r="G2071" t="str">
        <f t="shared" si="64"/>
        <v>Alex Caruso</v>
      </c>
      <c r="H2071" t="str">
        <f t="shared" si="65"/>
        <v>Alex Caruso</v>
      </c>
    </row>
    <row r="2072" spans="1:8" x14ac:dyDescent="0.2">
      <c r="A2072" s="48"/>
      <c r="B2072">
        <v>8</v>
      </c>
      <c r="C2072">
        <v>2</v>
      </c>
      <c r="D2072">
        <v>2</v>
      </c>
      <c r="E2072">
        <v>2</v>
      </c>
      <c r="F2072" s="51">
        <v>1</v>
      </c>
      <c r="G2072" t="str">
        <f t="shared" si="64"/>
        <v>Alex Caruso</v>
      </c>
      <c r="H2072" t="str">
        <f t="shared" si="65"/>
        <v>Alex Caruso</v>
      </c>
    </row>
    <row r="2073" spans="1:8" x14ac:dyDescent="0.2">
      <c r="A2073" s="48"/>
      <c r="B2073">
        <v>4</v>
      </c>
      <c r="C2073">
        <v>4</v>
      </c>
      <c r="D2073">
        <v>3</v>
      </c>
      <c r="E2073">
        <v>1</v>
      </c>
      <c r="F2073" s="51">
        <v>1</v>
      </c>
      <c r="G2073" t="str">
        <f t="shared" si="64"/>
        <v>Alex Caruso</v>
      </c>
      <c r="H2073" t="str">
        <f t="shared" si="65"/>
        <v>Alex Caruso</v>
      </c>
    </row>
    <row r="2074" spans="1:8" x14ac:dyDescent="0.2">
      <c r="A2074" s="48"/>
      <c r="B2074">
        <v>4</v>
      </c>
      <c r="C2074">
        <v>2</v>
      </c>
      <c r="D2074">
        <v>1</v>
      </c>
      <c r="E2074">
        <v>0</v>
      </c>
      <c r="F2074" s="51">
        <v>1</v>
      </c>
      <c r="G2074" t="str">
        <f t="shared" si="64"/>
        <v>Alex Caruso</v>
      </c>
      <c r="H2074" t="str">
        <f t="shared" si="65"/>
        <v>Alex Caruso</v>
      </c>
    </row>
    <row r="2075" spans="1:8" x14ac:dyDescent="0.2">
      <c r="A2075" s="48"/>
      <c r="B2075">
        <v>2</v>
      </c>
      <c r="C2075">
        <v>0</v>
      </c>
      <c r="D2075">
        <v>1</v>
      </c>
      <c r="E2075">
        <v>0</v>
      </c>
      <c r="F2075" s="51">
        <v>1</v>
      </c>
      <c r="G2075" t="str">
        <f t="shared" si="64"/>
        <v>Alex Caruso</v>
      </c>
      <c r="H2075" t="str">
        <f t="shared" si="65"/>
        <v>Alex Caruso</v>
      </c>
    </row>
    <row r="2076" spans="1:8" x14ac:dyDescent="0.2">
      <c r="A2076" s="48" t="s">
        <v>1628</v>
      </c>
      <c r="B2076">
        <v>0</v>
      </c>
      <c r="C2076">
        <v>0</v>
      </c>
      <c r="D2076">
        <v>0</v>
      </c>
      <c r="E2076">
        <v>0</v>
      </c>
      <c r="F2076" s="51">
        <v>1</v>
      </c>
      <c r="G2076" t="str">
        <f t="shared" si="64"/>
        <v>Julian Champagnie</v>
      </c>
      <c r="H2076" t="str">
        <f t="shared" si="65"/>
        <v>Julian Champagnie</v>
      </c>
    </row>
    <row r="2077" spans="1:8" x14ac:dyDescent="0.2">
      <c r="A2077" s="48"/>
      <c r="B2077">
        <v>0</v>
      </c>
      <c r="C2077">
        <v>0</v>
      </c>
      <c r="D2077">
        <v>0</v>
      </c>
      <c r="E2077">
        <v>0</v>
      </c>
      <c r="F2077" s="51">
        <v>1</v>
      </c>
      <c r="G2077" t="str">
        <f t="shared" si="64"/>
        <v>Julian Champagnie</v>
      </c>
      <c r="H2077" t="str">
        <f t="shared" si="65"/>
        <v>Julian Champagnie</v>
      </c>
    </row>
    <row r="2078" spans="1:8" x14ac:dyDescent="0.2">
      <c r="A2078" s="48" t="s">
        <v>1221</v>
      </c>
      <c r="B2078">
        <v>2</v>
      </c>
      <c r="C2078">
        <v>1</v>
      </c>
      <c r="D2078">
        <v>0</v>
      </c>
      <c r="E2078">
        <v>0</v>
      </c>
      <c r="F2078" s="51">
        <v>1</v>
      </c>
      <c r="G2078" t="str">
        <f t="shared" si="64"/>
        <v>Justin Champagnie</v>
      </c>
      <c r="H2078" t="str">
        <f t="shared" si="65"/>
        <v>Justin Champagnie</v>
      </c>
    </row>
    <row r="2079" spans="1:8" x14ac:dyDescent="0.2">
      <c r="A2079" s="48"/>
      <c r="B2079">
        <v>4</v>
      </c>
      <c r="C2079">
        <v>2</v>
      </c>
      <c r="D2079">
        <v>0</v>
      </c>
      <c r="E2079">
        <v>0</v>
      </c>
      <c r="F2079" s="51">
        <v>1</v>
      </c>
      <c r="G2079" t="str">
        <f t="shared" si="64"/>
        <v>Justin Champagnie</v>
      </c>
      <c r="H2079" t="str">
        <f t="shared" si="65"/>
        <v>Justin Champagnie</v>
      </c>
    </row>
    <row r="2080" spans="1:8" x14ac:dyDescent="0.2">
      <c r="A2080" s="48"/>
      <c r="B2080">
        <v>0</v>
      </c>
      <c r="C2080">
        <v>1</v>
      </c>
      <c r="D2080">
        <v>1</v>
      </c>
      <c r="E2080">
        <v>0</v>
      </c>
      <c r="F2080" s="51">
        <v>1</v>
      </c>
      <c r="G2080" t="str">
        <f t="shared" si="64"/>
        <v>Justin Champagnie</v>
      </c>
      <c r="H2080" t="str">
        <f t="shared" si="65"/>
        <v>Justin Champagnie</v>
      </c>
    </row>
    <row r="2081" spans="1:8" x14ac:dyDescent="0.2">
      <c r="A2081" s="48" t="s">
        <v>1222</v>
      </c>
      <c r="B2081">
        <v>0</v>
      </c>
      <c r="C2081">
        <v>0</v>
      </c>
      <c r="D2081">
        <v>2</v>
      </c>
      <c r="E2081">
        <v>0</v>
      </c>
      <c r="F2081" s="51">
        <v>1</v>
      </c>
      <c r="G2081" t="str">
        <f t="shared" si="64"/>
        <v>Kennedy Chandler</v>
      </c>
      <c r="H2081" t="str">
        <f t="shared" si="65"/>
        <v>Kennedy Chandler</v>
      </c>
    </row>
    <row r="2082" spans="1:8" x14ac:dyDescent="0.2">
      <c r="A2082" s="48"/>
      <c r="B2082">
        <v>0</v>
      </c>
      <c r="C2082">
        <v>0</v>
      </c>
      <c r="D2082">
        <v>0</v>
      </c>
      <c r="E2082">
        <v>0</v>
      </c>
      <c r="F2082" s="51">
        <v>1</v>
      </c>
      <c r="G2082" t="str">
        <f t="shared" si="64"/>
        <v>Kennedy Chandler</v>
      </c>
      <c r="H2082" t="str">
        <f t="shared" si="65"/>
        <v>Kennedy Chandler</v>
      </c>
    </row>
    <row r="2083" spans="1:8" x14ac:dyDescent="0.2">
      <c r="A2083" s="48"/>
      <c r="B2083">
        <v>4</v>
      </c>
      <c r="C2083">
        <v>0</v>
      </c>
      <c r="D2083">
        <v>1</v>
      </c>
      <c r="E2083">
        <v>0</v>
      </c>
      <c r="F2083" s="51">
        <v>1</v>
      </c>
      <c r="G2083" t="str">
        <f t="shared" si="64"/>
        <v>Kennedy Chandler</v>
      </c>
      <c r="H2083" t="str">
        <f t="shared" si="65"/>
        <v>Kennedy Chandler</v>
      </c>
    </row>
    <row r="2084" spans="1:8" x14ac:dyDescent="0.2">
      <c r="A2084" s="48"/>
      <c r="B2084">
        <v>3</v>
      </c>
      <c r="C2084">
        <v>1</v>
      </c>
      <c r="D2084">
        <v>3</v>
      </c>
      <c r="E2084">
        <v>0</v>
      </c>
      <c r="F2084" s="51">
        <v>1</v>
      </c>
      <c r="G2084" t="str">
        <f t="shared" si="64"/>
        <v>Kennedy Chandler</v>
      </c>
      <c r="H2084" t="str">
        <f t="shared" si="65"/>
        <v>Kennedy Chandler</v>
      </c>
    </row>
    <row r="2085" spans="1:8" x14ac:dyDescent="0.2">
      <c r="A2085" s="48"/>
      <c r="B2085">
        <v>2</v>
      </c>
      <c r="C2085">
        <v>2</v>
      </c>
      <c r="D2085">
        <v>4</v>
      </c>
      <c r="E2085">
        <v>0</v>
      </c>
      <c r="F2085" s="51">
        <v>1</v>
      </c>
      <c r="G2085" t="str">
        <f t="shared" si="64"/>
        <v>Kennedy Chandler</v>
      </c>
      <c r="H2085" t="str">
        <f t="shared" si="65"/>
        <v>Kennedy Chandler</v>
      </c>
    </row>
    <row r="2086" spans="1:8" x14ac:dyDescent="0.2">
      <c r="A2086" s="48"/>
      <c r="B2086">
        <v>5</v>
      </c>
      <c r="C2086">
        <v>3</v>
      </c>
      <c r="D2086">
        <v>2</v>
      </c>
      <c r="E2086">
        <v>1</v>
      </c>
      <c r="F2086" s="51">
        <v>1</v>
      </c>
      <c r="G2086" t="str">
        <f t="shared" si="64"/>
        <v>Kennedy Chandler</v>
      </c>
      <c r="H2086" t="str">
        <f t="shared" si="65"/>
        <v>Kennedy Chandler</v>
      </c>
    </row>
    <row r="2087" spans="1:8" x14ac:dyDescent="0.2">
      <c r="A2087" s="48"/>
      <c r="B2087">
        <v>6</v>
      </c>
      <c r="C2087">
        <v>3</v>
      </c>
      <c r="D2087">
        <v>3</v>
      </c>
      <c r="E2087">
        <v>0</v>
      </c>
      <c r="F2087" s="51">
        <v>1</v>
      </c>
      <c r="G2087" t="str">
        <f t="shared" si="64"/>
        <v>Kennedy Chandler</v>
      </c>
      <c r="H2087" t="str">
        <f t="shared" si="65"/>
        <v>Kennedy Chandler</v>
      </c>
    </row>
    <row r="2088" spans="1:8" x14ac:dyDescent="0.2">
      <c r="A2088" s="48"/>
      <c r="B2088">
        <v>0</v>
      </c>
      <c r="C2088">
        <v>1</v>
      </c>
      <c r="D2088">
        <v>1</v>
      </c>
      <c r="E2088">
        <v>0</v>
      </c>
      <c r="F2088" s="51">
        <v>1</v>
      </c>
      <c r="G2088" t="str">
        <f t="shared" si="64"/>
        <v>Kennedy Chandler</v>
      </c>
      <c r="H2088" t="str">
        <f t="shared" si="65"/>
        <v>Kennedy Chandler</v>
      </c>
    </row>
    <row r="2089" spans="1:8" x14ac:dyDescent="0.2">
      <c r="A2089" s="48"/>
      <c r="B2089">
        <v>9</v>
      </c>
      <c r="C2089">
        <v>3</v>
      </c>
      <c r="D2089">
        <v>5</v>
      </c>
      <c r="E2089">
        <v>1</v>
      </c>
      <c r="F2089" s="51">
        <v>1</v>
      </c>
      <c r="G2089" t="str">
        <f t="shared" si="64"/>
        <v>Kennedy Chandler</v>
      </c>
      <c r="H2089" t="str">
        <f t="shared" si="65"/>
        <v>Kennedy Chandler</v>
      </c>
    </row>
    <row r="2090" spans="1:8" x14ac:dyDescent="0.2">
      <c r="A2090" s="48"/>
      <c r="B2090">
        <v>0</v>
      </c>
      <c r="C2090">
        <v>1</v>
      </c>
      <c r="D2090">
        <v>0</v>
      </c>
      <c r="E2090">
        <v>0</v>
      </c>
      <c r="F2090" s="51">
        <v>1</v>
      </c>
      <c r="G2090" t="str">
        <f t="shared" si="64"/>
        <v>Kennedy Chandler</v>
      </c>
      <c r="H2090" t="str">
        <f t="shared" si="65"/>
        <v>Kennedy Chandler</v>
      </c>
    </row>
    <row r="2091" spans="1:8" x14ac:dyDescent="0.2">
      <c r="A2091" s="48"/>
      <c r="B2091">
        <v>8</v>
      </c>
      <c r="C2091">
        <v>6</v>
      </c>
      <c r="D2091">
        <v>7</v>
      </c>
      <c r="E2091">
        <v>0</v>
      </c>
      <c r="F2091" s="51">
        <v>1</v>
      </c>
      <c r="G2091" t="str">
        <f t="shared" si="64"/>
        <v>Kennedy Chandler</v>
      </c>
      <c r="H2091" t="str">
        <f t="shared" si="65"/>
        <v>Kennedy Chandler</v>
      </c>
    </row>
    <row r="2092" spans="1:8" x14ac:dyDescent="0.2">
      <c r="A2092" s="48"/>
      <c r="B2092">
        <v>2</v>
      </c>
      <c r="C2092">
        <v>1</v>
      </c>
      <c r="D2092">
        <v>5</v>
      </c>
      <c r="E2092">
        <v>0</v>
      </c>
      <c r="F2092" s="51">
        <v>1</v>
      </c>
      <c r="G2092" t="str">
        <f t="shared" si="64"/>
        <v>Kennedy Chandler</v>
      </c>
      <c r="H2092" t="str">
        <f t="shared" si="65"/>
        <v>Kennedy Chandler</v>
      </c>
    </row>
    <row r="2093" spans="1:8" x14ac:dyDescent="0.2">
      <c r="A2093" s="48"/>
      <c r="B2093">
        <v>2</v>
      </c>
      <c r="C2093">
        <v>1</v>
      </c>
      <c r="D2093">
        <v>0</v>
      </c>
      <c r="E2093">
        <v>0</v>
      </c>
      <c r="F2093" s="51">
        <v>1</v>
      </c>
      <c r="G2093" t="str">
        <f t="shared" si="64"/>
        <v>Kennedy Chandler</v>
      </c>
      <c r="H2093" t="str">
        <f t="shared" si="65"/>
        <v>Kennedy Chandler</v>
      </c>
    </row>
    <row r="2094" spans="1:8" x14ac:dyDescent="0.2">
      <c r="A2094" s="48"/>
      <c r="B2094">
        <v>0</v>
      </c>
      <c r="C2094">
        <v>1</v>
      </c>
      <c r="D2094">
        <v>0</v>
      </c>
      <c r="E2094">
        <v>0</v>
      </c>
      <c r="F2094" s="51">
        <v>1</v>
      </c>
      <c r="G2094" t="str">
        <f t="shared" si="64"/>
        <v>Kennedy Chandler</v>
      </c>
      <c r="H2094" t="str">
        <f t="shared" si="65"/>
        <v>Kennedy Chandler</v>
      </c>
    </row>
    <row r="2095" spans="1:8" x14ac:dyDescent="0.2">
      <c r="A2095" s="48"/>
      <c r="B2095">
        <v>5</v>
      </c>
      <c r="C2095">
        <v>0</v>
      </c>
      <c r="D2095">
        <v>1</v>
      </c>
      <c r="E2095">
        <v>0</v>
      </c>
      <c r="F2095" s="51">
        <v>1</v>
      </c>
      <c r="G2095" t="str">
        <f t="shared" si="64"/>
        <v>Kennedy Chandler</v>
      </c>
      <c r="H2095" t="str">
        <f t="shared" si="65"/>
        <v>Kennedy Chandler</v>
      </c>
    </row>
    <row r="2096" spans="1:8" x14ac:dyDescent="0.2">
      <c r="A2096" s="48"/>
      <c r="B2096">
        <v>0</v>
      </c>
      <c r="C2096">
        <v>0</v>
      </c>
      <c r="D2096">
        <v>0</v>
      </c>
      <c r="E2096">
        <v>0</v>
      </c>
      <c r="F2096" s="51">
        <v>1</v>
      </c>
      <c r="G2096" t="str">
        <f t="shared" si="64"/>
        <v>Kennedy Chandler</v>
      </c>
      <c r="H2096" t="str">
        <f t="shared" si="65"/>
        <v>Kennedy Chandler</v>
      </c>
    </row>
    <row r="2097" spans="1:8" x14ac:dyDescent="0.2">
      <c r="A2097" s="48"/>
      <c r="B2097">
        <v>4</v>
      </c>
      <c r="C2097">
        <v>1</v>
      </c>
      <c r="D2097">
        <v>2</v>
      </c>
      <c r="E2097">
        <v>0</v>
      </c>
      <c r="F2097" s="51">
        <v>1</v>
      </c>
      <c r="G2097" t="str">
        <f t="shared" si="64"/>
        <v>Kennedy Chandler</v>
      </c>
      <c r="H2097" t="str">
        <f t="shared" si="65"/>
        <v>Kennedy Chandler</v>
      </c>
    </row>
    <row r="2098" spans="1:8" x14ac:dyDescent="0.2">
      <c r="A2098" s="48"/>
      <c r="B2098">
        <v>3</v>
      </c>
      <c r="C2098">
        <v>2</v>
      </c>
      <c r="D2098">
        <v>1</v>
      </c>
      <c r="E2098">
        <v>0</v>
      </c>
      <c r="F2098" s="51">
        <v>1</v>
      </c>
      <c r="G2098" t="str">
        <f t="shared" si="64"/>
        <v>Kennedy Chandler</v>
      </c>
      <c r="H2098" t="str">
        <f t="shared" si="65"/>
        <v>Kennedy Chandler</v>
      </c>
    </row>
    <row r="2099" spans="1:8" x14ac:dyDescent="0.2">
      <c r="A2099" s="48" t="s">
        <v>1223</v>
      </c>
      <c r="B2099">
        <v>3</v>
      </c>
      <c r="C2099">
        <v>1</v>
      </c>
      <c r="D2099">
        <v>0</v>
      </c>
      <c r="E2099">
        <v>1</v>
      </c>
      <c r="F2099" s="51">
        <v>1</v>
      </c>
      <c r="G2099" t="str">
        <f t="shared" si="64"/>
        <v>Max Christie</v>
      </c>
      <c r="H2099" t="str">
        <f t="shared" si="65"/>
        <v>Max Christie</v>
      </c>
    </row>
    <row r="2100" spans="1:8" x14ac:dyDescent="0.2">
      <c r="A2100" s="48"/>
      <c r="B2100">
        <v>2</v>
      </c>
      <c r="C2100">
        <v>1</v>
      </c>
      <c r="D2100">
        <v>1</v>
      </c>
      <c r="E2100">
        <v>0</v>
      </c>
      <c r="F2100" s="51">
        <v>1</v>
      </c>
      <c r="G2100" t="str">
        <f t="shared" si="64"/>
        <v>Max Christie</v>
      </c>
      <c r="H2100" t="str">
        <f t="shared" si="65"/>
        <v>Max Christie</v>
      </c>
    </row>
    <row r="2101" spans="1:8" x14ac:dyDescent="0.2">
      <c r="A2101" s="48"/>
      <c r="B2101">
        <v>0</v>
      </c>
      <c r="C2101">
        <v>0</v>
      </c>
      <c r="D2101">
        <v>0</v>
      </c>
      <c r="E2101">
        <v>0</v>
      </c>
      <c r="F2101" s="51">
        <v>1</v>
      </c>
      <c r="G2101" t="str">
        <f t="shared" si="64"/>
        <v>Max Christie</v>
      </c>
      <c r="H2101" t="str">
        <f t="shared" si="65"/>
        <v>Max Christie</v>
      </c>
    </row>
    <row r="2102" spans="1:8" x14ac:dyDescent="0.2">
      <c r="A2102" s="48"/>
      <c r="B2102">
        <v>2</v>
      </c>
      <c r="C2102">
        <v>0</v>
      </c>
      <c r="D2102">
        <v>0</v>
      </c>
      <c r="E2102">
        <v>0</v>
      </c>
      <c r="F2102" s="51">
        <v>1</v>
      </c>
      <c r="G2102" t="str">
        <f t="shared" si="64"/>
        <v>Max Christie</v>
      </c>
      <c r="H2102" t="str">
        <f t="shared" si="65"/>
        <v>Max Christie</v>
      </c>
    </row>
    <row r="2103" spans="1:8" x14ac:dyDescent="0.2">
      <c r="A2103" s="48"/>
      <c r="B2103">
        <v>8</v>
      </c>
      <c r="C2103">
        <v>1</v>
      </c>
      <c r="D2103">
        <v>2</v>
      </c>
      <c r="E2103">
        <v>2</v>
      </c>
      <c r="F2103" s="51">
        <v>1</v>
      </c>
      <c r="G2103" t="str">
        <f t="shared" si="64"/>
        <v>Max Christie</v>
      </c>
      <c r="H2103" t="str">
        <f t="shared" si="65"/>
        <v>Max Christie</v>
      </c>
    </row>
    <row r="2104" spans="1:8" x14ac:dyDescent="0.2">
      <c r="A2104" s="48"/>
      <c r="B2104">
        <v>3</v>
      </c>
      <c r="C2104">
        <v>5</v>
      </c>
      <c r="D2104">
        <v>0</v>
      </c>
      <c r="E2104">
        <v>1</v>
      </c>
      <c r="F2104" s="51">
        <v>1</v>
      </c>
      <c r="G2104" t="str">
        <f t="shared" si="64"/>
        <v>Max Christie</v>
      </c>
      <c r="H2104" t="str">
        <f t="shared" si="65"/>
        <v>Max Christie</v>
      </c>
    </row>
    <row r="2105" spans="1:8" x14ac:dyDescent="0.2">
      <c r="A2105" s="48"/>
      <c r="B2105">
        <v>7</v>
      </c>
      <c r="C2105">
        <v>4</v>
      </c>
      <c r="D2105">
        <v>1</v>
      </c>
      <c r="E2105">
        <v>2</v>
      </c>
      <c r="F2105" s="51">
        <v>1</v>
      </c>
      <c r="G2105" t="str">
        <f t="shared" si="64"/>
        <v>Max Christie</v>
      </c>
      <c r="H2105" t="str">
        <f t="shared" si="65"/>
        <v>Max Christie</v>
      </c>
    </row>
    <row r="2106" spans="1:8" x14ac:dyDescent="0.2">
      <c r="A2106" s="48"/>
      <c r="B2106">
        <v>0</v>
      </c>
      <c r="C2106">
        <v>9</v>
      </c>
      <c r="D2106">
        <v>0</v>
      </c>
      <c r="E2106">
        <v>0</v>
      </c>
      <c r="F2106" s="51">
        <v>1</v>
      </c>
      <c r="G2106" t="str">
        <f t="shared" si="64"/>
        <v>Max Christie</v>
      </c>
      <c r="H2106" t="str">
        <f t="shared" si="65"/>
        <v>Max Christie</v>
      </c>
    </row>
    <row r="2107" spans="1:8" x14ac:dyDescent="0.2">
      <c r="A2107" s="48"/>
      <c r="B2107">
        <v>0</v>
      </c>
      <c r="C2107">
        <v>0</v>
      </c>
      <c r="D2107">
        <v>0</v>
      </c>
      <c r="E2107">
        <v>0</v>
      </c>
      <c r="F2107" s="51">
        <v>1</v>
      </c>
      <c r="G2107" t="str">
        <f t="shared" si="64"/>
        <v>Max Christie</v>
      </c>
      <c r="H2107" t="str">
        <f t="shared" si="65"/>
        <v>Max Christie</v>
      </c>
    </row>
    <row r="2108" spans="1:8" x14ac:dyDescent="0.2">
      <c r="A2108" s="48"/>
      <c r="B2108">
        <v>3</v>
      </c>
      <c r="C2108">
        <v>1</v>
      </c>
      <c r="D2108">
        <v>1</v>
      </c>
      <c r="E2108">
        <v>1</v>
      </c>
      <c r="F2108" s="51">
        <v>1</v>
      </c>
      <c r="G2108" t="str">
        <f t="shared" si="64"/>
        <v>Max Christie</v>
      </c>
      <c r="H2108" t="str">
        <f t="shared" si="65"/>
        <v>Max Christie</v>
      </c>
    </row>
    <row r="2109" spans="1:8" x14ac:dyDescent="0.2">
      <c r="A2109" s="48"/>
      <c r="B2109">
        <v>5</v>
      </c>
      <c r="C2109">
        <v>3</v>
      </c>
      <c r="D2109">
        <v>0</v>
      </c>
      <c r="E2109">
        <v>1</v>
      </c>
      <c r="F2109" s="51">
        <v>1</v>
      </c>
      <c r="G2109" t="str">
        <f t="shared" si="64"/>
        <v>Max Christie</v>
      </c>
      <c r="H2109" t="str">
        <f t="shared" si="65"/>
        <v>Max Christie</v>
      </c>
    </row>
    <row r="2110" spans="1:8" x14ac:dyDescent="0.2">
      <c r="A2110" s="48"/>
      <c r="B2110">
        <v>6</v>
      </c>
      <c r="C2110">
        <v>3</v>
      </c>
      <c r="D2110">
        <v>0</v>
      </c>
      <c r="E2110">
        <v>2</v>
      </c>
      <c r="F2110" s="51">
        <v>1</v>
      </c>
      <c r="G2110" t="str">
        <f t="shared" si="64"/>
        <v>Max Christie</v>
      </c>
      <c r="H2110" t="str">
        <f t="shared" si="65"/>
        <v>Max Christie</v>
      </c>
    </row>
    <row r="2111" spans="1:8" x14ac:dyDescent="0.2">
      <c r="A2111" s="48"/>
      <c r="B2111">
        <v>8</v>
      </c>
      <c r="C2111">
        <v>4</v>
      </c>
      <c r="D2111">
        <v>0</v>
      </c>
      <c r="E2111">
        <v>2</v>
      </c>
      <c r="F2111" s="51">
        <v>1</v>
      </c>
      <c r="G2111" t="str">
        <f t="shared" si="64"/>
        <v>Max Christie</v>
      </c>
      <c r="H2111" t="str">
        <f t="shared" si="65"/>
        <v>Max Christie</v>
      </c>
    </row>
    <row r="2112" spans="1:8" x14ac:dyDescent="0.2">
      <c r="A2112" s="48"/>
      <c r="B2112">
        <v>2</v>
      </c>
      <c r="C2112">
        <v>6</v>
      </c>
      <c r="D2112">
        <v>1</v>
      </c>
      <c r="E2112">
        <v>0</v>
      </c>
      <c r="F2112" s="51">
        <v>1</v>
      </c>
      <c r="G2112" t="str">
        <f t="shared" si="64"/>
        <v>Max Christie</v>
      </c>
      <c r="H2112" t="str">
        <f t="shared" si="65"/>
        <v>Max Christie</v>
      </c>
    </row>
    <row r="2113" spans="1:8" x14ac:dyDescent="0.2">
      <c r="A2113" s="48"/>
      <c r="B2113">
        <v>6</v>
      </c>
      <c r="C2113">
        <v>4</v>
      </c>
      <c r="D2113">
        <v>3</v>
      </c>
      <c r="E2113">
        <v>2</v>
      </c>
      <c r="F2113" s="51">
        <v>1</v>
      </c>
      <c r="G2113" t="str">
        <f t="shared" si="64"/>
        <v>Max Christie</v>
      </c>
      <c r="H2113" t="str">
        <f t="shared" si="65"/>
        <v>Max Christie</v>
      </c>
    </row>
    <row r="2114" spans="1:8" x14ac:dyDescent="0.2">
      <c r="A2114" s="48"/>
      <c r="B2114">
        <v>0</v>
      </c>
      <c r="C2114">
        <v>0</v>
      </c>
      <c r="D2114">
        <v>0</v>
      </c>
      <c r="E2114">
        <v>0</v>
      </c>
      <c r="F2114" s="51">
        <v>1</v>
      </c>
      <c r="G2114" t="str">
        <f t="shared" ref="G2114:G2177" si="66">IF(B2114="","",IF(A2114="",G2113,SUBSTITUTE(A2114," 2022-23 Game Log","")))</f>
        <v>Max Christie</v>
      </c>
      <c r="H2114" t="str">
        <f t="shared" ref="H2114:H2177" si="67">IF(G2114="Luka Dončić","Luka Doncic",IF(G2114="Wendell Carter Jr.","Wendell Carter",IF(G2114="Vlatko Čančar","Vlatko Cancar",IF(G2114="Troy Brown Jr.","Troy Brown",IF(G2114="Bojan Bogdanović","Bojan Bogdanovic",IF(G2114="Nic Claxton","Nicolas Claxton",IF(G2114="Kristaps Porziņģis","Kristaps Porzingis",IF(G2114="Kelly Oubre Jr.","Kelly Oubre Jr",IF(G2114="P.J. Washington","P.J Washington",IF(G2114="P.J. Tucker","P.J Tucker",IF(G2114="Jabari Smith Jr.","Jabari Smith",IF(G2114="Alperen Şengün","Alperen Sengun",IF(G2114="Nikola Vučević","Nikola Vucevic",IF(G2114="Jusuf Nurkić","Jusuf Nurkic",IF(G2114="Nikola Jokić","Nikola Jokic",G2114)))))))))))))))</f>
        <v>Max Christie</v>
      </c>
    </row>
    <row r="2115" spans="1:8" x14ac:dyDescent="0.2">
      <c r="A2115" s="48"/>
      <c r="B2115">
        <v>2</v>
      </c>
      <c r="C2115">
        <v>1</v>
      </c>
      <c r="D2115">
        <v>0</v>
      </c>
      <c r="E2115">
        <v>0</v>
      </c>
      <c r="F2115" s="51">
        <v>1</v>
      </c>
      <c r="G2115" t="str">
        <f t="shared" si="66"/>
        <v>Max Christie</v>
      </c>
      <c r="H2115" t="str">
        <f t="shared" si="67"/>
        <v>Max Christie</v>
      </c>
    </row>
    <row r="2116" spans="1:8" x14ac:dyDescent="0.2">
      <c r="A2116" s="48"/>
      <c r="B2116">
        <v>0</v>
      </c>
      <c r="C2116">
        <v>0</v>
      </c>
      <c r="D2116">
        <v>0</v>
      </c>
      <c r="E2116">
        <v>0</v>
      </c>
      <c r="F2116" s="51">
        <v>1</v>
      </c>
      <c r="G2116" t="str">
        <f t="shared" si="66"/>
        <v>Max Christie</v>
      </c>
      <c r="H2116" t="str">
        <f t="shared" si="67"/>
        <v>Max Christie</v>
      </c>
    </row>
    <row r="2117" spans="1:8" x14ac:dyDescent="0.2">
      <c r="A2117" s="48"/>
      <c r="B2117">
        <v>0</v>
      </c>
      <c r="C2117">
        <v>0</v>
      </c>
      <c r="D2117">
        <v>0</v>
      </c>
      <c r="E2117">
        <v>0</v>
      </c>
      <c r="F2117" s="51">
        <v>1</v>
      </c>
      <c r="G2117" t="str">
        <f t="shared" si="66"/>
        <v>Max Christie</v>
      </c>
      <c r="H2117" t="str">
        <f t="shared" si="67"/>
        <v>Max Christie</v>
      </c>
    </row>
    <row r="2118" spans="1:8" x14ac:dyDescent="0.2">
      <c r="A2118" s="48"/>
      <c r="B2118">
        <v>0</v>
      </c>
      <c r="C2118">
        <v>1</v>
      </c>
      <c r="D2118">
        <v>1</v>
      </c>
      <c r="E2118">
        <v>0</v>
      </c>
      <c r="F2118" s="51">
        <v>1</v>
      </c>
      <c r="G2118" t="str">
        <f t="shared" si="66"/>
        <v>Max Christie</v>
      </c>
      <c r="H2118" t="str">
        <f t="shared" si="67"/>
        <v>Max Christie</v>
      </c>
    </row>
    <row r="2119" spans="1:8" x14ac:dyDescent="0.2">
      <c r="A2119" s="48" t="s">
        <v>1224</v>
      </c>
      <c r="B2119">
        <v>6</v>
      </c>
      <c r="C2119">
        <v>3</v>
      </c>
      <c r="D2119">
        <v>2</v>
      </c>
      <c r="E2119">
        <v>0</v>
      </c>
      <c r="F2119" s="51">
        <v>1</v>
      </c>
      <c r="G2119" t="str">
        <f t="shared" si="66"/>
        <v>Josh Christopher</v>
      </c>
      <c r="H2119" t="str">
        <f t="shared" si="67"/>
        <v>Josh Christopher</v>
      </c>
    </row>
    <row r="2120" spans="1:8" x14ac:dyDescent="0.2">
      <c r="A2120" s="48"/>
      <c r="B2120">
        <v>0</v>
      </c>
      <c r="C2120">
        <v>1</v>
      </c>
      <c r="D2120">
        <v>0</v>
      </c>
      <c r="E2120">
        <v>0</v>
      </c>
      <c r="F2120" s="51">
        <v>1</v>
      </c>
      <c r="G2120" t="str">
        <f t="shared" si="66"/>
        <v>Josh Christopher</v>
      </c>
      <c r="H2120" t="str">
        <f t="shared" si="67"/>
        <v>Josh Christopher</v>
      </c>
    </row>
    <row r="2121" spans="1:8" x14ac:dyDescent="0.2">
      <c r="A2121" s="48"/>
      <c r="B2121">
        <v>3</v>
      </c>
      <c r="C2121">
        <v>2</v>
      </c>
      <c r="D2121">
        <v>1</v>
      </c>
      <c r="E2121">
        <v>0</v>
      </c>
      <c r="F2121" s="51">
        <v>1</v>
      </c>
      <c r="G2121" t="str">
        <f t="shared" si="66"/>
        <v>Josh Christopher</v>
      </c>
      <c r="H2121" t="str">
        <f t="shared" si="67"/>
        <v>Josh Christopher</v>
      </c>
    </row>
    <row r="2122" spans="1:8" x14ac:dyDescent="0.2">
      <c r="A2122" s="48"/>
      <c r="B2122">
        <v>2</v>
      </c>
      <c r="C2122">
        <v>0</v>
      </c>
      <c r="D2122">
        <v>0</v>
      </c>
      <c r="E2122">
        <v>0</v>
      </c>
      <c r="F2122" s="51">
        <v>1</v>
      </c>
      <c r="G2122" t="str">
        <f t="shared" si="66"/>
        <v>Josh Christopher</v>
      </c>
      <c r="H2122" t="str">
        <f t="shared" si="67"/>
        <v>Josh Christopher</v>
      </c>
    </row>
    <row r="2123" spans="1:8" x14ac:dyDescent="0.2">
      <c r="A2123" s="48"/>
      <c r="B2123">
        <v>2</v>
      </c>
      <c r="C2123">
        <v>0</v>
      </c>
      <c r="D2123">
        <v>0</v>
      </c>
      <c r="E2123">
        <v>0</v>
      </c>
      <c r="F2123" s="51">
        <v>1</v>
      </c>
      <c r="G2123" t="str">
        <f t="shared" si="66"/>
        <v>Josh Christopher</v>
      </c>
      <c r="H2123" t="str">
        <f t="shared" si="67"/>
        <v>Josh Christopher</v>
      </c>
    </row>
    <row r="2124" spans="1:8" x14ac:dyDescent="0.2">
      <c r="A2124" s="48"/>
      <c r="B2124">
        <v>7</v>
      </c>
      <c r="C2124">
        <v>5</v>
      </c>
      <c r="D2124">
        <v>0</v>
      </c>
      <c r="E2124">
        <v>1</v>
      </c>
      <c r="F2124" s="51">
        <v>1</v>
      </c>
      <c r="G2124" t="str">
        <f t="shared" si="66"/>
        <v>Josh Christopher</v>
      </c>
      <c r="H2124" t="str">
        <f t="shared" si="67"/>
        <v>Josh Christopher</v>
      </c>
    </row>
    <row r="2125" spans="1:8" x14ac:dyDescent="0.2">
      <c r="A2125" s="48"/>
      <c r="B2125">
        <v>0</v>
      </c>
      <c r="C2125">
        <v>0</v>
      </c>
      <c r="D2125">
        <v>1</v>
      </c>
      <c r="E2125">
        <v>0</v>
      </c>
      <c r="F2125" s="51">
        <v>1</v>
      </c>
      <c r="G2125" t="str">
        <f t="shared" si="66"/>
        <v>Josh Christopher</v>
      </c>
      <c r="H2125" t="str">
        <f t="shared" si="67"/>
        <v>Josh Christopher</v>
      </c>
    </row>
    <row r="2126" spans="1:8" x14ac:dyDescent="0.2">
      <c r="A2126" s="48"/>
      <c r="B2126">
        <v>4</v>
      </c>
      <c r="C2126">
        <v>2</v>
      </c>
      <c r="D2126">
        <v>1</v>
      </c>
      <c r="E2126">
        <v>0</v>
      </c>
      <c r="F2126" s="51">
        <v>1</v>
      </c>
      <c r="G2126" t="str">
        <f t="shared" si="66"/>
        <v>Josh Christopher</v>
      </c>
      <c r="H2126" t="str">
        <f t="shared" si="67"/>
        <v>Josh Christopher</v>
      </c>
    </row>
    <row r="2127" spans="1:8" x14ac:dyDescent="0.2">
      <c r="A2127" s="48"/>
      <c r="B2127">
        <v>0</v>
      </c>
      <c r="C2127">
        <v>1</v>
      </c>
      <c r="D2127">
        <v>0</v>
      </c>
      <c r="E2127">
        <v>0</v>
      </c>
      <c r="F2127" s="51">
        <v>1</v>
      </c>
      <c r="G2127" t="str">
        <f t="shared" si="66"/>
        <v>Josh Christopher</v>
      </c>
      <c r="H2127" t="str">
        <f t="shared" si="67"/>
        <v>Josh Christopher</v>
      </c>
    </row>
    <row r="2128" spans="1:8" x14ac:dyDescent="0.2">
      <c r="A2128" s="48"/>
      <c r="B2128">
        <v>8</v>
      </c>
      <c r="C2128">
        <v>1</v>
      </c>
      <c r="D2128">
        <v>2</v>
      </c>
      <c r="E2128">
        <v>2</v>
      </c>
      <c r="F2128" s="51">
        <v>1</v>
      </c>
      <c r="G2128" t="str">
        <f t="shared" si="66"/>
        <v>Josh Christopher</v>
      </c>
      <c r="H2128" t="str">
        <f t="shared" si="67"/>
        <v>Josh Christopher</v>
      </c>
    </row>
    <row r="2129" spans="1:8" x14ac:dyDescent="0.2">
      <c r="A2129" s="48"/>
      <c r="B2129">
        <v>0</v>
      </c>
      <c r="C2129">
        <v>1</v>
      </c>
      <c r="D2129">
        <v>0</v>
      </c>
      <c r="E2129">
        <v>0</v>
      </c>
      <c r="F2129" s="51">
        <v>1</v>
      </c>
      <c r="G2129" t="str">
        <f t="shared" si="66"/>
        <v>Josh Christopher</v>
      </c>
      <c r="H2129" t="str">
        <f t="shared" si="67"/>
        <v>Josh Christopher</v>
      </c>
    </row>
    <row r="2130" spans="1:8" x14ac:dyDescent="0.2">
      <c r="A2130" s="48"/>
      <c r="B2130">
        <v>2</v>
      </c>
      <c r="C2130">
        <v>1</v>
      </c>
      <c r="D2130">
        <v>0</v>
      </c>
      <c r="E2130">
        <v>0</v>
      </c>
      <c r="F2130" s="51">
        <v>1</v>
      </c>
      <c r="G2130" t="str">
        <f t="shared" si="66"/>
        <v>Josh Christopher</v>
      </c>
      <c r="H2130" t="str">
        <f t="shared" si="67"/>
        <v>Josh Christopher</v>
      </c>
    </row>
    <row r="2131" spans="1:8" x14ac:dyDescent="0.2">
      <c r="A2131" s="48"/>
      <c r="B2131">
        <v>0</v>
      </c>
      <c r="C2131">
        <v>1</v>
      </c>
      <c r="D2131">
        <v>0</v>
      </c>
      <c r="E2131">
        <v>0</v>
      </c>
      <c r="F2131" s="51">
        <v>1</v>
      </c>
      <c r="G2131" t="str">
        <f t="shared" si="66"/>
        <v>Josh Christopher</v>
      </c>
      <c r="H2131" t="str">
        <f t="shared" si="67"/>
        <v>Josh Christopher</v>
      </c>
    </row>
    <row r="2132" spans="1:8" x14ac:dyDescent="0.2">
      <c r="A2132" s="48"/>
      <c r="B2132">
        <v>2</v>
      </c>
      <c r="C2132">
        <v>0</v>
      </c>
      <c r="D2132">
        <v>0</v>
      </c>
      <c r="E2132">
        <v>0</v>
      </c>
      <c r="F2132" s="51">
        <v>1</v>
      </c>
      <c r="G2132" t="str">
        <f t="shared" si="66"/>
        <v>Josh Christopher</v>
      </c>
      <c r="H2132" t="str">
        <f t="shared" si="67"/>
        <v>Josh Christopher</v>
      </c>
    </row>
    <row r="2133" spans="1:8" x14ac:dyDescent="0.2">
      <c r="A2133" s="48"/>
      <c r="B2133">
        <v>4</v>
      </c>
      <c r="C2133">
        <v>1</v>
      </c>
      <c r="D2133">
        <v>2</v>
      </c>
      <c r="E2133">
        <v>0</v>
      </c>
      <c r="F2133" s="51">
        <v>1</v>
      </c>
      <c r="G2133" t="str">
        <f t="shared" si="66"/>
        <v>Josh Christopher</v>
      </c>
      <c r="H2133" t="str">
        <f t="shared" si="67"/>
        <v>Josh Christopher</v>
      </c>
    </row>
    <row r="2134" spans="1:8" x14ac:dyDescent="0.2">
      <c r="A2134" s="48"/>
      <c r="B2134">
        <v>4</v>
      </c>
      <c r="C2134">
        <v>0</v>
      </c>
      <c r="D2134">
        <v>0</v>
      </c>
      <c r="E2134">
        <v>0</v>
      </c>
      <c r="F2134" s="51">
        <v>1</v>
      </c>
      <c r="G2134" t="str">
        <f t="shared" si="66"/>
        <v>Josh Christopher</v>
      </c>
      <c r="H2134" t="str">
        <f t="shared" si="67"/>
        <v>Josh Christopher</v>
      </c>
    </row>
    <row r="2135" spans="1:8" x14ac:dyDescent="0.2">
      <c r="A2135" s="48"/>
      <c r="B2135">
        <v>6</v>
      </c>
      <c r="C2135">
        <v>0</v>
      </c>
      <c r="D2135">
        <v>1</v>
      </c>
      <c r="E2135">
        <v>0</v>
      </c>
      <c r="F2135" s="51">
        <v>1</v>
      </c>
      <c r="G2135" t="str">
        <f t="shared" si="66"/>
        <v>Josh Christopher</v>
      </c>
      <c r="H2135" t="str">
        <f t="shared" si="67"/>
        <v>Josh Christopher</v>
      </c>
    </row>
    <row r="2136" spans="1:8" x14ac:dyDescent="0.2">
      <c r="A2136" s="48"/>
      <c r="B2136">
        <v>2</v>
      </c>
      <c r="C2136">
        <v>1</v>
      </c>
      <c r="D2136">
        <v>1</v>
      </c>
      <c r="E2136">
        <v>0</v>
      </c>
      <c r="F2136" s="51">
        <v>1</v>
      </c>
      <c r="G2136" t="str">
        <f t="shared" si="66"/>
        <v>Josh Christopher</v>
      </c>
      <c r="H2136" t="str">
        <f t="shared" si="67"/>
        <v>Josh Christopher</v>
      </c>
    </row>
    <row r="2137" spans="1:8" x14ac:dyDescent="0.2">
      <c r="A2137" s="48"/>
      <c r="B2137">
        <v>0</v>
      </c>
      <c r="C2137">
        <v>0</v>
      </c>
      <c r="D2137">
        <v>1</v>
      </c>
      <c r="E2137">
        <v>0</v>
      </c>
      <c r="F2137" s="51">
        <v>1</v>
      </c>
      <c r="G2137" t="str">
        <f t="shared" si="66"/>
        <v>Josh Christopher</v>
      </c>
      <c r="H2137" t="str">
        <f t="shared" si="67"/>
        <v>Josh Christopher</v>
      </c>
    </row>
    <row r="2138" spans="1:8" x14ac:dyDescent="0.2">
      <c r="A2138" s="48"/>
      <c r="B2138">
        <v>1</v>
      </c>
      <c r="C2138">
        <v>1</v>
      </c>
      <c r="D2138">
        <v>0</v>
      </c>
      <c r="E2138">
        <v>0</v>
      </c>
      <c r="F2138" s="51">
        <v>1</v>
      </c>
      <c r="G2138" t="str">
        <f t="shared" si="66"/>
        <v>Josh Christopher</v>
      </c>
      <c r="H2138" t="str">
        <f t="shared" si="67"/>
        <v>Josh Christopher</v>
      </c>
    </row>
    <row r="2139" spans="1:8" x14ac:dyDescent="0.2">
      <c r="A2139" s="48"/>
      <c r="B2139">
        <v>0</v>
      </c>
      <c r="C2139">
        <v>0</v>
      </c>
      <c r="D2139">
        <v>1</v>
      </c>
      <c r="E2139">
        <v>0</v>
      </c>
      <c r="F2139" s="51">
        <v>1</v>
      </c>
      <c r="G2139" t="str">
        <f t="shared" si="66"/>
        <v>Josh Christopher</v>
      </c>
      <c r="H2139" t="str">
        <f t="shared" si="67"/>
        <v>Josh Christopher</v>
      </c>
    </row>
    <row r="2140" spans="1:8" x14ac:dyDescent="0.2">
      <c r="A2140" s="48"/>
      <c r="B2140">
        <v>4</v>
      </c>
      <c r="C2140">
        <v>1</v>
      </c>
      <c r="D2140">
        <v>1</v>
      </c>
      <c r="E2140">
        <v>0</v>
      </c>
      <c r="F2140" s="51">
        <v>1</v>
      </c>
      <c r="G2140" t="str">
        <f t="shared" si="66"/>
        <v>Josh Christopher</v>
      </c>
      <c r="H2140" t="str">
        <f t="shared" si="67"/>
        <v>Josh Christopher</v>
      </c>
    </row>
    <row r="2141" spans="1:8" x14ac:dyDescent="0.2">
      <c r="A2141" s="48" t="s">
        <v>1225</v>
      </c>
      <c r="B2141">
        <v>8</v>
      </c>
      <c r="C2141">
        <v>6</v>
      </c>
      <c r="D2141">
        <v>0</v>
      </c>
      <c r="E2141">
        <v>0</v>
      </c>
      <c r="F2141" s="51">
        <v>1</v>
      </c>
      <c r="G2141" t="str">
        <f t="shared" si="66"/>
        <v>Brandon Clarke</v>
      </c>
      <c r="H2141" t="str">
        <f t="shared" si="67"/>
        <v>Brandon Clarke</v>
      </c>
    </row>
    <row r="2142" spans="1:8" x14ac:dyDescent="0.2">
      <c r="A2142" s="48"/>
      <c r="B2142">
        <v>4</v>
      </c>
      <c r="C2142">
        <v>4</v>
      </c>
      <c r="D2142">
        <v>2</v>
      </c>
      <c r="E2142">
        <v>0</v>
      </c>
      <c r="F2142" s="51">
        <v>1</v>
      </c>
      <c r="G2142" t="str">
        <f t="shared" si="66"/>
        <v>Brandon Clarke</v>
      </c>
      <c r="H2142" t="str">
        <f t="shared" si="67"/>
        <v>Brandon Clarke</v>
      </c>
    </row>
    <row r="2143" spans="1:8" x14ac:dyDescent="0.2">
      <c r="A2143" s="48"/>
      <c r="B2143">
        <v>8</v>
      </c>
      <c r="C2143">
        <v>3</v>
      </c>
      <c r="D2143">
        <v>1</v>
      </c>
      <c r="E2143">
        <v>0</v>
      </c>
      <c r="F2143" s="51">
        <v>1</v>
      </c>
      <c r="G2143" t="str">
        <f t="shared" si="66"/>
        <v>Brandon Clarke</v>
      </c>
      <c r="H2143" t="str">
        <f t="shared" si="67"/>
        <v>Brandon Clarke</v>
      </c>
    </row>
    <row r="2144" spans="1:8" x14ac:dyDescent="0.2">
      <c r="A2144" s="48"/>
      <c r="B2144">
        <v>13</v>
      </c>
      <c r="C2144">
        <v>2</v>
      </c>
      <c r="D2144">
        <v>2</v>
      </c>
      <c r="E2144">
        <v>0</v>
      </c>
      <c r="F2144" s="51">
        <v>1</v>
      </c>
      <c r="G2144" t="str">
        <f t="shared" si="66"/>
        <v>Brandon Clarke</v>
      </c>
      <c r="H2144" t="str">
        <f t="shared" si="67"/>
        <v>Brandon Clarke</v>
      </c>
    </row>
    <row r="2145" spans="1:8" x14ac:dyDescent="0.2">
      <c r="A2145" s="48"/>
      <c r="B2145">
        <v>16</v>
      </c>
      <c r="C2145">
        <v>3</v>
      </c>
      <c r="D2145">
        <v>3</v>
      </c>
      <c r="E2145">
        <v>0</v>
      </c>
      <c r="F2145" s="51">
        <v>1</v>
      </c>
      <c r="G2145" t="str">
        <f t="shared" si="66"/>
        <v>Brandon Clarke</v>
      </c>
      <c r="H2145" t="str">
        <f t="shared" si="67"/>
        <v>Brandon Clarke</v>
      </c>
    </row>
    <row r="2146" spans="1:8" x14ac:dyDescent="0.2">
      <c r="A2146" s="48"/>
      <c r="B2146">
        <v>8</v>
      </c>
      <c r="C2146">
        <v>3</v>
      </c>
      <c r="D2146">
        <v>1</v>
      </c>
      <c r="E2146">
        <v>0</v>
      </c>
      <c r="F2146" s="51">
        <v>1</v>
      </c>
      <c r="G2146" t="str">
        <f t="shared" si="66"/>
        <v>Brandon Clarke</v>
      </c>
      <c r="H2146" t="str">
        <f t="shared" si="67"/>
        <v>Brandon Clarke</v>
      </c>
    </row>
    <row r="2147" spans="1:8" x14ac:dyDescent="0.2">
      <c r="A2147" s="48"/>
      <c r="B2147">
        <v>8</v>
      </c>
      <c r="C2147">
        <v>5</v>
      </c>
      <c r="D2147">
        <v>1</v>
      </c>
      <c r="E2147">
        <v>0</v>
      </c>
      <c r="F2147" s="51">
        <v>1</v>
      </c>
      <c r="G2147" t="str">
        <f t="shared" si="66"/>
        <v>Brandon Clarke</v>
      </c>
      <c r="H2147" t="str">
        <f t="shared" si="67"/>
        <v>Brandon Clarke</v>
      </c>
    </row>
    <row r="2148" spans="1:8" x14ac:dyDescent="0.2">
      <c r="A2148" s="48"/>
      <c r="B2148">
        <v>6</v>
      </c>
      <c r="C2148">
        <v>3</v>
      </c>
      <c r="D2148">
        <v>0</v>
      </c>
      <c r="E2148">
        <v>0</v>
      </c>
      <c r="F2148" s="51">
        <v>1</v>
      </c>
      <c r="G2148" t="str">
        <f t="shared" si="66"/>
        <v>Brandon Clarke</v>
      </c>
      <c r="H2148" t="str">
        <f t="shared" si="67"/>
        <v>Brandon Clarke</v>
      </c>
    </row>
    <row r="2149" spans="1:8" x14ac:dyDescent="0.2">
      <c r="A2149" s="48"/>
      <c r="B2149">
        <v>13</v>
      </c>
      <c r="C2149">
        <v>2</v>
      </c>
      <c r="D2149">
        <v>2</v>
      </c>
      <c r="E2149">
        <v>0</v>
      </c>
      <c r="F2149" s="51">
        <v>1</v>
      </c>
      <c r="G2149" t="str">
        <f t="shared" si="66"/>
        <v>Brandon Clarke</v>
      </c>
      <c r="H2149" t="str">
        <f t="shared" si="67"/>
        <v>Brandon Clarke</v>
      </c>
    </row>
    <row r="2150" spans="1:8" x14ac:dyDescent="0.2">
      <c r="A2150" s="48"/>
      <c r="B2150">
        <v>16</v>
      </c>
      <c r="C2150">
        <v>5</v>
      </c>
      <c r="D2150">
        <v>1</v>
      </c>
      <c r="E2150">
        <v>0</v>
      </c>
      <c r="F2150" s="51">
        <v>1</v>
      </c>
      <c r="G2150" t="str">
        <f t="shared" si="66"/>
        <v>Brandon Clarke</v>
      </c>
      <c r="H2150" t="str">
        <f t="shared" si="67"/>
        <v>Brandon Clarke</v>
      </c>
    </row>
    <row r="2151" spans="1:8" x14ac:dyDescent="0.2">
      <c r="A2151" s="48"/>
      <c r="B2151">
        <v>10</v>
      </c>
      <c r="C2151">
        <v>8</v>
      </c>
      <c r="D2151">
        <v>1</v>
      </c>
      <c r="E2151">
        <v>0</v>
      </c>
      <c r="F2151" s="51">
        <v>1</v>
      </c>
      <c r="G2151" t="str">
        <f t="shared" si="66"/>
        <v>Brandon Clarke</v>
      </c>
      <c r="H2151" t="str">
        <f t="shared" si="67"/>
        <v>Brandon Clarke</v>
      </c>
    </row>
    <row r="2152" spans="1:8" x14ac:dyDescent="0.2">
      <c r="A2152" s="48"/>
      <c r="B2152">
        <v>6</v>
      </c>
      <c r="C2152">
        <v>4</v>
      </c>
      <c r="D2152">
        <v>2</v>
      </c>
      <c r="E2152">
        <v>0</v>
      </c>
      <c r="F2152" s="51">
        <v>1</v>
      </c>
      <c r="G2152" t="str">
        <f t="shared" si="66"/>
        <v>Brandon Clarke</v>
      </c>
      <c r="H2152" t="str">
        <f t="shared" si="67"/>
        <v>Brandon Clarke</v>
      </c>
    </row>
    <row r="2153" spans="1:8" x14ac:dyDescent="0.2">
      <c r="A2153" s="48"/>
      <c r="B2153">
        <v>15</v>
      </c>
      <c r="C2153">
        <v>1</v>
      </c>
      <c r="D2153">
        <v>3</v>
      </c>
      <c r="E2153">
        <v>0</v>
      </c>
      <c r="F2153" s="51">
        <v>1</v>
      </c>
      <c r="G2153" t="str">
        <f t="shared" si="66"/>
        <v>Brandon Clarke</v>
      </c>
      <c r="H2153" t="str">
        <f t="shared" si="67"/>
        <v>Brandon Clarke</v>
      </c>
    </row>
    <row r="2154" spans="1:8" x14ac:dyDescent="0.2">
      <c r="A2154" s="48"/>
      <c r="B2154">
        <v>4</v>
      </c>
      <c r="C2154">
        <v>5</v>
      </c>
      <c r="D2154">
        <v>0</v>
      </c>
      <c r="E2154">
        <v>0</v>
      </c>
      <c r="F2154" s="51">
        <v>1</v>
      </c>
      <c r="G2154" t="str">
        <f t="shared" si="66"/>
        <v>Brandon Clarke</v>
      </c>
      <c r="H2154" t="str">
        <f t="shared" si="67"/>
        <v>Brandon Clarke</v>
      </c>
    </row>
    <row r="2155" spans="1:8" x14ac:dyDescent="0.2">
      <c r="A2155" s="48"/>
      <c r="B2155">
        <v>15</v>
      </c>
      <c r="C2155">
        <v>13</v>
      </c>
      <c r="D2155">
        <v>3</v>
      </c>
      <c r="E2155">
        <v>1</v>
      </c>
      <c r="F2155" s="51">
        <v>1</v>
      </c>
      <c r="G2155" t="str">
        <f t="shared" si="66"/>
        <v>Brandon Clarke</v>
      </c>
      <c r="H2155" t="str">
        <f t="shared" si="67"/>
        <v>Brandon Clarke</v>
      </c>
    </row>
    <row r="2156" spans="1:8" x14ac:dyDescent="0.2">
      <c r="A2156" s="48"/>
      <c r="B2156">
        <v>2</v>
      </c>
      <c r="C2156">
        <v>5</v>
      </c>
      <c r="D2156">
        <v>0</v>
      </c>
      <c r="E2156">
        <v>0</v>
      </c>
      <c r="F2156" s="51">
        <v>1</v>
      </c>
      <c r="G2156" t="str">
        <f t="shared" si="66"/>
        <v>Brandon Clarke</v>
      </c>
      <c r="H2156" t="str">
        <f t="shared" si="67"/>
        <v>Brandon Clarke</v>
      </c>
    </row>
    <row r="2157" spans="1:8" x14ac:dyDescent="0.2">
      <c r="A2157" s="48"/>
      <c r="B2157">
        <v>2</v>
      </c>
      <c r="C2157">
        <v>3</v>
      </c>
      <c r="D2157">
        <v>1</v>
      </c>
      <c r="E2157">
        <v>0</v>
      </c>
      <c r="F2157" s="51">
        <v>1</v>
      </c>
      <c r="G2157" t="str">
        <f t="shared" si="66"/>
        <v>Brandon Clarke</v>
      </c>
      <c r="H2157" t="str">
        <f t="shared" si="67"/>
        <v>Brandon Clarke</v>
      </c>
    </row>
    <row r="2158" spans="1:8" x14ac:dyDescent="0.2">
      <c r="A2158" s="48"/>
      <c r="B2158">
        <v>6</v>
      </c>
      <c r="C2158">
        <v>2</v>
      </c>
      <c r="D2158">
        <v>2</v>
      </c>
      <c r="E2158">
        <v>0</v>
      </c>
      <c r="F2158" s="51">
        <v>1</v>
      </c>
      <c r="G2158" t="str">
        <f t="shared" si="66"/>
        <v>Brandon Clarke</v>
      </c>
      <c r="H2158" t="str">
        <f t="shared" si="67"/>
        <v>Brandon Clarke</v>
      </c>
    </row>
    <row r="2159" spans="1:8" x14ac:dyDescent="0.2">
      <c r="A2159" s="48"/>
      <c r="B2159">
        <v>12</v>
      </c>
      <c r="C2159">
        <v>10</v>
      </c>
      <c r="D2159">
        <v>1</v>
      </c>
      <c r="E2159">
        <v>0</v>
      </c>
      <c r="F2159" s="51">
        <v>1</v>
      </c>
      <c r="G2159" t="str">
        <f t="shared" si="66"/>
        <v>Brandon Clarke</v>
      </c>
      <c r="H2159" t="str">
        <f t="shared" si="67"/>
        <v>Brandon Clarke</v>
      </c>
    </row>
    <row r="2160" spans="1:8" x14ac:dyDescent="0.2">
      <c r="A2160" s="48"/>
      <c r="B2160">
        <v>9</v>
      </c>
      <c r="C2160">
        <v>4</v>
      </c>
      <c r="D2160">
        <v>0</v>
      </c>
      <c r="E2160">
        <v>0</v>
      </c>
      <c r="F2160" s="51">
        <v>1</v>
      </c>
      <c r="G2160" t="str">
        <f t="shared" si="66"/>
        <v>Brandon Clarke</v>
      </c>
      <c r="H2160" t="str">
        <f t="shared" si="67"/>
        <v>Brandon Clarke</v>
      </c>
    </row>
    <row r="2161" spans="1:8" x14ac:dyDescent="0.2">
      <c r="A2161" s="48"/>
      <c r="B2161">
        <v>4</v>
      </c>
      <c r="C2161">
        <v>2</v>
      </c>
      <c r="D2161">
        <v>1</v>
      </c>
      <c r="E2161">
        <v>0</v>
      </c>
      <c r="F2161" s="51">
        <v>1</v>
      </c>
      <c r="G2161" t="str">
        <f t="shared" si="66"/>
        <v>Brandon Clarke</v>
      </c>
      <c r="H2161" t="str">
        <f t="shared" si="67"/>
        <v>Brandon Clarke</v>
      </c>
    </row>
    <row r="2162" spans="1:8" x14ac:dyDescent="0.2">
      <c r="A2162" s="48"/>
      <c r="B2162">
        <v>10</v>
      </c>
      <c r="C2162">
        <v>4</v>
      </c>
      <c r="D2162">
        <v>0</v>
      </c>
      <c r="E2162">
        <v>0</v>
      </c>
      <c r="F2162" s="51">
        <v>1</v>
      </c>
      <c r="G2162" t="str">
        <f t="shared" si="66"/>
        <v>Brandon Clarke</v>
      </c>
      <c r="H2162" t="str">
        <f t="shared" si="67"/>
        <v>Brandon Clarke</v>
      </c>
    </row>
    <row r="2163" spans="1:8" x14ac:dyDescent="0.2">
      <c r="A2163" s="48"/>
      <c r="B2163">
        <v>14</v>
      </c>
      <c r="C2163">
        <v>14</v>
      </c>
      <c r="D2163">
        <v>2</v>
      </c>
      <c r="E2163">
        <v>0</v>
      </c>
      <c r="F2163" s="51">
        <v>1</v>
      </c>
      <c r="G2163" t="str">
        <f t="shared" si="66"/>
        <v>Brandon Clarke</v>
      </c>
      <c r="H2163" t="str">
        <f t="shared" si="67"/>
        <v>Brandon Clarke</v>
      </c>
    </row>
    <row r="2164" spans="1:8" x14ac:dyDescent="0.2">
      <c r="A2164" s="48"/>
      <c r="B2164">
        <v>11</v>
      </c>
      <c r="C2164">
        <v>4</v>
      </c>
      <c r="D2164">
        <v>0</v>
      </c>
      <c r="E2164">
        <v>0</v>
      </c>
      <c r="F2164" s="51">
        <v>1</v>
      </c>
      <c r="G2164" t="str">
        <f t="shared" si="66"/>
        <v>Brandon Clarke</v>
      </c>
      <c r="H2164" t="str">
        <f t="shared" si="67"/>
        <v>Brandon Clarke</v>
      </c>
    </row>
    <row r="2165" spans="1:8" x14ac:dyDescent="0.2">
      <c r="A2165" s="48"/>
      <c r="B2165">
        <v>17</v>
      </c>
      <c r="C2165">
        <v>8</v>
      </c>
      <c r="D2165">
        <v>1</v>
      </c>
      <c r="E2165">
        <v>0</v>
      </c>
      <c r="F2165" s="51">
        <v>1</v>
      </c>
      <c r="G2165" t="str">
        <f t="shared" si="66"/>
        <v>Brandon Clarke</v>
      </c>
      <c r="H2165" t="str">
        <f t="shared" si="67"/>
        <v>Brandon Clarke</v>
      </c>
    </row>
    <row r="2166" spans="1:8" x14ac:dyDescent="0.2">
      <c r="A2166" s="48"/>
      <c r="B2166">
        <v>17</v>
      </c>
      <c r="C2166">
        <v>7</v>
      </c>
      <c r="D2166">
        <v>2</v>
      </c>
      <c r="E2166">
        <v>0</v>
      </c>
      <c r="F2166" s="51">
        <v>1</v>
      </c>
      <c r="G2166" t="str">
        <f t="shared" si="66"/>
        <v>Brandon Clarke</v>
      </c>
      <c r="H2166" t="str">
        <f t="shared" si="67"/>
        <v>Brandon Clarke</v>
      </c>
    </row>
    <row r="2167" spans="1:8" x14ac:dyDescent="0.2">
      <c r="A2167" s="48"/>
      <c r="B2167">
        <v>11</v>
      </c>
      <c r="C2167">
        <v>6</v>
      </c>
      <c r="D2167">
        <v>2</v>
      </c>
      <c r="E2167">
        <v>0</v>
      </c>
      <c r="F2167" s="51">
        <v>1</v>
      </c>
      <c r="G2167" t="str">
        <f t="shared" si="66"/>
        <v>Brandon Clarke</v>
      </c>
      <c r="H2167" t="str">
        <f t="shared" si="67"/>
        <v>Brandon Clarke</v>
      </c>
    </row>
    <row r="2168" spans="1:8" x14ac:dyDescent="0.2">
      <c r="A2168" s="48"/>
      <c r="B2168">
        <v>12</v>
      </c>
      <c r="C2168">
        <v>6</v>
      </c>
      <c r="D2168">
        <v>0</v>
      </c>
      <c r="E2168">
        <v>0</v>
      </c>
      <c r="F2168" s="51">
        <v>1</v>
      </c>
      <c r="G2168" t="str">
        <f t="shared" si="66"/>
        <v>Brandon Clarke</v>
      </c>
      <c r="H2168" t="str">
        <f t="shared" si="67"/>
        <v>Brandon Clarke</v>
      </c>
    </row>
    <row r="2169" spans="1:8" x14ac:dyDescent="0.2">
      <c r="A2169" s="48"/>
      <c r="B2169">
        <v>10</v>
      </c>
      <c r="C2169">
        <v>8</v>
      </c>
      <c r="D2169">
        <v>1</v>
      </c>
      <c r="E2169">
        <v>0</v>
      </c>
      <c r="F2169" s="51">
        <v>1</v>
      </c>
      <c r="G2169" t="str">
        <f t="shared" si="66"/>
        <v>Brandon Clarke</v>
      </c>
      <c r="H2169" t="str">
        <f t="shared" si="67"/>
        <v>Brandon Clarke</v>
      </c>
    </row>
    <row r="2170" spans="1:8" x14ac:dyDescent="0.2">
      <c r="A2170" s="48"/>
      <c r="B2170">
        <v>10</v>
      </c>
      <c r="C2170">
        <v>5</v>
      </c>
      <c r="D2170">
        <v>0</v>
      </c>
      <c r="E2170">
        <v>0</v>
      </c>
      <c r="F2170" s="51">
        <v>1</v>
      </c>
      <c r="G2170" t="str">
        <f t="shared" si="66"/>
        <v>Brandon Clarke</v>
      </c>
      <c r="H2170" t="str">
        <f t="shared" si="67"/>
        <v>Brandon Clarke</v>
      </c>
    </row>
    <row r="2171" spans="1:8" x14ac:dyDescent="0.2">
      <c r="A2171" s="48"/>
      <c r="B2171">
        <v>24</v>
      </c>
      <c r="C2171">
        <v>10</v>
      </c>
      <c r="D2171">
        <v>0</v>
      </c>
      <c r="E2171">
        <v>0</v>
      </c>
      <c r="F2171" s="51">
        <v>1</v>
      </c>
      <c r="G2171" t="str">
        <f t="shared" si="66"/>
        <v>Brandon Clarke</v>
      </c>
      <c r="H2171" t="str">
        <f t="shared" si="67"/>
        <v>Brandon Clarke</v>
      </c>
    </row>
    <row r="2172" spans="1:8" x14ac:dyDescent="0.2">
      <c r="A2172" s="48"/>
      <c r="B2172">
        <v>9</v>
      </c>
      <c r="C2172">
        <v>7</v>
      </c>
      <c r="D2172">
        <v>1</v>
      </c>
      <c r="E2172">
        <v>0</v>
      </c>
      <c r="F2172" s="51">
        <v>1</v>
      </c>
      <c r="G2172" t="str">
        <f t="shared" si="66"/>
        <v>Brandon Clarke</v>
      </c>
      <c r="H2172" t="str">
        <f t="shared" si="67"/>
        <v>Brandon Clarke</v>
      </c>
    </row>
    <row r="2173" spans="1:8" x14ac:dyDescent="0.2">
      <c r="A2173" s="48"/>
      <c r="B2173">
        <v>8</v>
      </c>
      <c r="C2173">
        <v>8</v>
      </c>
      <c r="D2173">
        <v>3</v>
      </c>
      <c r="E2173">
        <v>0</v>
      </c>
      <c r="F2173" s="51">
        <v>1</v>
      </c>
      <c r="G2173" t="str">
        <f t="shared" si="66"/>
        <v>Brandon Clarke</v>
      </c>
      <c r="H2173" t="str">
        <f t="shared" si="67"/>
        <v>Brandon Clarke</v>
      </c>
    </row>
    <row r="2174" spans="1:8" x14ac:dyDescent="0.2">
      <c r="A2174" s="48"/>
      <c r="B2174">
        <v>4</v>
      </c>
      <c r="C2174">
        <v>6</v>
      </c>
      <c r="D2174">
        <v>0</v>
      </c>
      <c r="E2174">
        <v>0</v>
      </c>
      <c r="F2174" s="51">
        <v>1</v>
      </c>
      <c r="G2174" t="str">
        <f t="shared" si="66"/>
        <v>Brandon Clarke</v>
      </c>
      <c r="H2174" t="str">
        <f t="shared" si="67"/>
        <v>Brandon Clarke</v>
      </c>
    </row>
    <row r="2175" spans="1:8" x14ac:dyDescent="0.2">
      <c r="A2175" s="48"/>
      <c r="B2175">
        <v>12</v>
      </c>
      <c r="C2175">
        <v>5</v>
      </c>
      <c r="D2175">
        <v>0</v>
      </c>
      <c r="E2175">
        <v>0</v>
      </c>
      <c r="F2175" s="51">
        <v>1</v>
      </c>
      <c r="G2175" t="str">
        <f t="shared" si="66"/>
        <v>Brandon Clarke</v>
      </c>
      <c r="H2175" t="str">
        <f t="shared" si="67"/>
        <v>Brandon Clarke</v>
      </c>
    </row>
    <row r="2176" spans="1:8" x14ac:dyDescent="0.2">
      <c r="A2176" s="48" t="s">
        <v>1226</v>
      </c>
      <c r="B2176">
        <v>10</v>
      </c>
      <c r="C2176">
        <v>5</v>
      </c>
      <c r="D2176">
        <v>5</v>
      </c>
      <c r="E2176">
        <v>1</v>
      </c>
      <c r="F2176" s="51">
        <v>1</v>
      </c>
      <c r="G2176" t="str">
        <f t="shared" si="66"/>
        <v>Jordan Clarkson</v>
      </c>
      <c r="H2176" t="str">
        <f t="shared" si="67"/>
        <v>Jordan Clarkson</v>
      </c>
    </row>
    <row r="2177" spans="1:8" x14ac:dyDescent="0.2">
      <c r="A2177" s="48"/>
      <c r="B2177">
        <v>29</v>
      </c>
      <c r="C2177">
        <v>5</v>
      </c>
      <c r="D2177">
        <v>6</v>
      </c>
      <c r="E2177">
        <v>7</v>
      </c>
      <c r="F2177" s="51">
        <v>1</v>
      </c>
      <c r="G2177" t="str">
        <f t="shared" si="66"/>
        <v>Jordan Clarkson</v>
      </c>
      <c r="H2177" t="str">
        <f t="shared" si="67"/>
        <v>Jordan Clarkson</v>
      </c>
    </row>
    <row r="2178" spans="1:8" x14ac:dyDescent="0.2">
      <c r="A2178" s="48"/>
      <c r="B2178">
        <v>18</v>
      </c>
      <c r="C2178">
        <v>1</v>
      </c>
      <c r="D2178">
        <v>6</v>
      </c>
      <c r="E2178">
        <v>3</v>
      </c>
      <c r="F2178" s="51">
        <v>1</v>
      </c>
      <c r="G2178" t="str">
        <f t="shared" ref="G2178:G2241" si="68">IF(B2178="","",IF(A2178="",G2177,SUBSTITUTE(A2178," 2022-23 Game Log","")))</f>
        <v>Jordan Clarkson</v>
      </c>
      <c r="H2178" t="str">
        <f t="shared" ref="H2178:H2241" si="69">IF(G2178="Luka Dončić","Luka Doncic",IF(G2178="Wendell Carter Jr.","Wendell Carter",IF(G2178="Vlatko Čančar","Vlatko Cancar",IF(G2178="Troy Brown Jr.","Troy Brown",IF(G2178="Bojan Bogdanović","Bojan Bogdanovic",IF(G2178="Nic Claxton","Nicolas Claxton",IF(G2178="Kristaps Porziņģis","Kristaps Porzingis",IF(G2178="Kelly Oubre Jr.","Kelly Oubre Jr",IF(G2178="P.J. Washington","P.J Washington",IF(G2178="P.J. Tucker","P.J Tucker",IF(G2178="Jabari Smith Jr.","Jabari Smith",IF(G2178="Alperen Şengün","Alperen Sengun",IF(G2178="Nikola Vučević","Nikola Vucevic",IF(G2178="Jusuf Nurkić","Jusuf Nurkic",IF(G2178="Nikola Jokić","Nikola Jokic",G2178)))))))))))))))</f>
        <v>Jordan Clarkson</v>
      </c>
    </row>
    <row r="2179" spans="1:8" x14ac:dyDescent="0.2">
      <c r="A2179" s="48"/>
      <c r="B2179">
        <v>17</v>
      </c>
      <c r="C2179">
        <v>4</v>
      </c>
      <c r="D2179">
        <v>4</v>
      </c>
      <c r="E2179">
        <v>2</v>
      </c>
      <c r="F2179" s="51">
        <v>1</v>
      </c>
      <c r="G2179" t="str">
        <f t="shared" si="68"/>
        <v>Jordan Clarkson</v>
      </c>
      <c r="H2179" t="str">
        <f t="shared" si="69"/>
        <v>Jordan Clarkson</v>
      </c>
    </row>
    <row r="2180" spans="1:8" x14ac:dyDescent="0.2">
      <c r="A2180" s="48"/>
      <c r="B2180">
        <v>20</v>
      </c>
      <c r="C2180">
        <v>6</v>
      </c>
      <c r="D2180">
        <v>5</v>
      </c>
      <c r="E2180">
        <v>5</v>
      </c>
      <c r="F2180" s="51">
        <v>1</v>
      </c>
      <c r="G2180" t="str">
        <f t="shared" si="68"/>
        <v>Jordan Clarkson</v>
      </c>
      <c r="H2180" t="str">
        <f t="shared" si="69"/>
        <v>Jordan Clarkson</v>
      </c>
    </row>
    <row r="2181" spans="1:8" x14ac:dyDescent="0.2">
      <c r="A2181" s="48"/>
      <c r="B2181">
        <v>6</v>
      </c>
      <c r="C2181">
        <v>5</v>
      </c>
      <c r="D2181">
        <v>3</v>
      </c>
      <c r="E2181">
        <v>0</v>
      </c>
      <c r="F2181" s="51">
        <v>1</v>
      </c>
      <c r="G2181" t="str">
        <f t="shared" si="68"/>
        <v>Jordan Clarkson</v>
      </c>
      <c r="H2181" t="str">
        <f t="shared" si="69"/>
        <v>Jordan Clarkson</v>
      </c>
    </row>
    <row r="2182" spans="1:8" x14ac:dyDescent="0.2">
      <c r="A2182" s="48"/>
      <c r="B2182">
        <v>21</v>
      </c>
      <c r="C2182">
        <v>3</v>
      </c>
      <c r="D2182">
        <v>6</v>
      </c>
      <c r="E2182">
        <v>3</v>
      </c>
      <c r="F2182" s="51">
        <v>1</v>
      </c>
      <c r="G2182" t="str">
        <f t="shared" si="68"/>
        <v>Jordan Clarkson</v>
      </c>
      <c r="H2182" t="str">
        <f t="shared" si="69"/>
        <v>Jordan Clarkson</v>
      </c>
    </row>
    <row r="2183" spans="1:8" x14ac:dyDescent="0.2">
      <c r="A2183" s="48"/>
      <c r="B2183">
        <v>11</v>
      </c>
      <c r="C2183">
        <v>7</v>
      </c>
      <c r="D2183">
        <v>7</v>
      </c>
      <c r="E2183">
        <v>2</v>
      </c>
      <c r="F2183" s="51">
        <v>1</v>
      </c>
      <c r="G2183" t="str">
        <f t="shared" si="68"/>
        <v>Jordan Clarkson</v>
      </c>
      <c r="H2183" t="str">
        <f t="shared" si="69"/>
        <v>Jordan Clarkson</v>
      </c>
    </row>
    <row r="2184" spans="1:8" x14ac:dyDescent="0.2">
      <c r="A2184" s="48"/>
      <c r="B2184">
        <v>22</v>
      </c>
      <c r="C2184">
        <v>5</v>
      </c>
      <c r="D2184">
        <v>8</v>
      </c>
      <c r="E2184">
        <v>4</v>
      </c>
      <c r="F2184" s="51">
        <v>1</v>
      </c>
      <c r="G2184" t="str">
        <f t="shared" si="68"/>
        <v>Jordan Clarkson</v>
      </c>
      <c r="H2184" t="str">
        <f t="shared" si="69"/>
        <v>Jordan Clarkson</v>
      </c>
    </row>
    <row r="2185" spans="1:8" x14ac:dyDescent="0.2">
      <c r="A2185" s="48"/>
      <c r="B2185">
        <v>20</v>
      </c>
      <c r="C2185">
        <v>7</v>
      </c>
      <c r="D2185">
        <v>3</v>
      </c>
      <c r="E2185">
        <v>2</v>
      </c>
      <c r="F2185" s="51">
        <v>1</v>
      </c>
      <c r="G2185" t="str">
        <f t="shared" si="68"/>
        <v>Jordan Clarkson</v>
      </c>
      <c r="H2185" t="str">
        <f t="shared" si="69"/>
        <v>Jordan Clarkson</v>
      </c>
    </row>
    <row r="2186" spans="1:8" x14ac:dyDescent="0.2">
      <c r="A2186" s="48"/>
      <c r="B2186">
        <v>23</v>
      </c>
      <c r="C2186">
        <v>3</v>
      </c>
      <c r="D2186">
        <v>5</v>
      </c>
      <c r="E2186">
        <v>6</v>
      </c>
      <c r="F2186" s="51">
        <v>1</v>
      </c>
      <c r="G2186" t="str">
        <f t="shared" si="68"/>
        <v>Jordan Clarkson</v>
      </c>
      <c r="H2186" t="str">
        <f t="shared" si="69"/>
        <v>Jordan Clarkson</v>
      </c>
    </row>
    <row r="2187" spans="1:8" x14ac:dyDescent="0.2">
      <c r="A2187" s="48"/>
      <c r="B2187">
        <v>22</v>
      </c>
      <c r="C2187">
        <v>4</v>
      </c>
      <c r="D2187">
        <v>4</v>
      </c>
      <c r="E2187">
        <v>5</v>
      </c>
      <c r="F2187" s="51">
        <v>1</v>
      </c>
      <c r="G2187" t="str">
        <f t="shared" si="68"/>
        <v>Jordan Clarkson</v>
      </c>
      <c r="H2187" t="str">
        <f t="shared" si="69"/>
        <v>Jordan Clarkson</v>
      </c>
    </row>
    <row r="2188" spans="1:8" x14ac:dyDescent="0.2">
      <c r="A2188" s="48"/>
      <c r="B2188">
        <v>23</v>
      </c>
      <c r="C2188">
        <v>4</v>
      </c>
      <c r="D2188">
        <v>5</v>
      </c>
      <c r="E2188">
        <v>2</v>
      </c>
      <c r="F2188" s="51">
        <v>1</v>
      </c>
      <c r="G2188" t="str">
        <f t="shared" si="68"/>
        <v>Jordan Clarkson</v>
      </c>
      <c r="H2188" t="str">
        <f t="shared" si="69"/>
        <v>Jordan Clarkson</v>
      </c>
    </row>
    <row r="2189" spans="1:8" x14ac:dyDescent="0.2">
      <c r="A2189" s="48"/>
      <c r="B2189">
        <v>18</v>
      </c>
      <c r="C2189">
        <v>0</v>
      </c>
      <c r="D2189">
        <v>1</v>
      </c>
      <c r="E2189">
        <v>2</v>
      </c>
      <c r="F2189" s="51">
        <v>1</v>
      </c>
      <c r="G2189" t="str">
        <f t="shared" si="68"/>
        <v>Jordan Clarkson</v>
      </c>
      <c r="H2189" t="str">
        <f t="shared" si="69"/>
        <v>Jordan Clarkson</v>
      </c>
    </row>
    <row r="2190" spans="1:8" x14ac:dyDescent="0.2">
      <c r="A2190" s="48"/>
      <c r="B2190">
        <v>12</v>
      </c>
      <c r="C2190">
        <v>5</v>
      </c>
      <c r="D2190">
        <v>3</v>
      </c>
      <c r="E2190">
        <v>2</v>
      </c>
      <c r="F2190" s="51">
        <v>1</v>
      </c>
      <c r="G2190" t="str">
        <f t="shared" si="68"/>
        <v>Jordan Clarkson</v>
      </c>
      <c r="H2190" t="str">
        <f t="shared" si="69"/>
        <v>Jordan Clarkson</v>
      </c>
    </row>
    <row r="2191" spans="1:8" x14ac:dyDescent="0.2">
      <c r="A2191" s="48"/>
      <c r="B2191">
        <v>15</v>
      </c>
      <c r="C2191">
        <v>2</v>
      </c>
      <c r="D2191">
        <v>5</v>
      </c>
      <c r="E2191">
        <v>3</v>
      </c>
      <c r="F2191" s="51">
        <v>1</v>
      </c>
      <c r="G2191" t="str">
        <f t="shared" si="68"/>
        <v>Jordan Clarkson</v>
      </c>
      <c r="H2191" t="str">
        <f t="shared" si="69"/>
        <v>Jordan Clarkson</v>
      </c>
    </row>
    <row r="2192" spans="1:8" x14ac:dyDescent="0.2">
      <c r="A2192" s="48"/>
      <c r="B2192">
        <v>20</v>
      </c>
      <c r="C2192">
        <v>2</v>
      </c>
      <c r="D2192">
        <v>3</v>
      </c>
      <c r="E2192">
        <v>2</v>
      </c>
      <c r="F2192" s="51">
        <v>1</v>
      </c>
      <c r="G2192" t="str">
        <f t="shared" si="68"/>
        <v>Jordan Clarkson</v>
      </c>
      <c r="H2192" t="str">
        <f t="shared" si="69"/>
        <v>Jordan Clarkson</v>
      </c>
    </row>
    <row r="2193" spans="1:8" x14ac:dyDescent="0.2">
      <c r="A2193" s="48"/>
      <c r="B2193">
        <v>28</v>
      </c>
      <c r="C2193">
        <v>2</v>
      </c>
      <c r="D2193">
        <v>4</v>
      </c>
      <c r="E2193">
        <v>2</v>
      </c>
      <c r="F2193" s="51">
        <v>1</v>
      </c>
      <c r="G2193" t="str">
        <f t="shared" si="68"/>
        <v>Jordan Clarkson</v>
      </c>
      <c r="H2193" t="str">
        <f t="shared" si="69"/>
        <v>Jordan Clarkson</v>
      </c>
    </row>
    <row r="2194" spans="1:8" x14ac:dyDescent="0.2">
      <c r="A2194" s="48"/>
      <c r="B2194">
        <v>26</v>
      </c>
      <c r="C2194">
        <v>4</v>
      </c>
      <c r="D2194">
        <v>4</v>
      </c>
      <c r="E2194">
        <v>4</v>
      </c>
      <c r="F2194" s="51">
        <v>1</v>
      </c>
      <c r="G2194" t="str">
        <f t="shared" si="68"/>
        <v>Jordan Clarkson</v>
      </c>
      <c r="H2194" t="str">
        <f t="shared" si="69"/>
        <v>Jordan Clarkson</v>
      </c>
    </row>
    <row r="2195" spans="1:8" x14ac:dyDescent="0.2">
      <c r="A2195" s="48"/>
      <c r="B2195">
        <v>24</v>
      </c>
      <c r="C2195">
        <v>3</v>
      </c>
      <c r="D2195">
        <v>2</v>
      </c>
      <c r="E2195">
        <v>3</v>
      </c>
      <c r="F2195" s="51">
        <v>1</v>
      </c>
      <c r="G2195" t="str">
        <f t="shared" si="68"/>
        <v>Jordan Clarkson</v>
      </c>
      <c r="H2195" t="str">
        <f t="shared" si="69"/>
        <v>Jordan Clarkson</v>
      </c>
    </row>
    <row r="2196" spans="1:8" x14ac:dyDescent="0.2">
      <c r="A2196" s="48"/>
      <c r="B2196">
        <v>21</v>
      </c>
      <c r="C2196">
        <v>4</v>
      </c>
      <c r="D2196">
        <v>10</v>
      </c>
      <c r="E2196">
        <v>0</v>
      </c>
      <c r="F2196" s="51">
        <v>1</v>
      </c>
      <c r="G2196" t="str">
        <f t="shared" si="68"/>
        <v>Jordan Clarkson</v>
      </c>
      <c r="H2196" t="str">
        <f t="shared" si="69"/>
        <v>Jordan Clarkson</v>
      </c>
    </row>
    <row r="2197" spans="1:8" x14ac:dyDescent="0.2">
      <c r="A2197" s="48"/>
      <c r="B2197">
        <v>22</v>
      </c>
      <c r="C2197">
        <v>5</v>
      </c>
      <c r="D2197">
        <v>5</v>
      </c>
      <c r="E2197">
        <v>2</v>
      </c>
      <c r="F2197" s="51">
        <v>1</v>
      </c>
      <c r="G2197" t="str">
        <f t="shared" si="68"/>
        <v>Jordan Clarkson</v>
      </c>
      <c r="H2197" t="str">
        <f t="shared" si="69"/>
        <v>Jordan Clarkson</v>
      </c>
    </row>
    <row r="2198" spans="1:8" x14ac:dyDescent="0.2">
      <c r="A2198" s="48"/>
      <c r="B2198">
        <v>8</v>
      </c>
      <c r="C2198">
        <v>6</v>
      </c>
      <c r="D2198">
        <v>9</v>
      </c>
      <c r="E2198">
        <v>1</v>
      </c>
      <c r="F2198" s="51">
        <v>1</v>
      </c>
      <c r="G2198" t="str">
        <f t="shared" si="68"/>
        <v>Jordan Clarkson</v>
      </c>
      <c r="H2198" t="str">
        <f t="shared" si="69"/>
        <v>Jordan Clarkson</v>
      </c>
    </row>
    <row r="2199" spans="1:8" x14ac:dyDescent="0.2">
      <c r="A2199" s="48"/>
      <c r="B2199">
        <v>33</v>
      </c>
      <c r="C2199">
        <v>4</v>
      </c>
      <c r="D2199">
        <v>5</v>
      </c>
      <c r="E2199">
        <v>5</v>
      </c>
      <c r="F2199" s="51">
        <v>1</v>
      </c>
      <c r="G2199" t="str">
        <f t="shared" si="68"/>
        <v>Jordan Clarkson</v>
      </c>
      <c r="H2199" t="str">
        <f t="shared" si="69"/>
        <v>Jordan Clarkson</v>
      </c>
    </row>
    <row r="2200" spans="1:8" x14ac:dyDescent="0.2">
      <c r="A2200" s="48"/>
      <c r="B2200">
        <v>19</v>
      </c>
      <c r="C2200">
        <v>1</v>
      </c>
      <c r="D2200">
        <v>3</v>
      </c>
      <c r="E2200">
        <v>1</v>
      </c>
      <c r="F2200" s="51">
        <v>1</v>
      </c>
      <c r="G2200" t="str">
        <f t="shared" si="68"/>
        <v>Jordan Clarkson</v>
      </c>
      <c r="H2200" t="str">
        <f t="shared" si="69"/>
        <v>Jordan Clarkson</v>
      </c>
    </row>
    <row r="2201" spans="1:8" x14ac:dyDescent="0.2">
      <c r="A2201" s="48"/>
      <c r="B2201">
        <v>24</v>
      </c>
      <c r="C2201">
        <v>5</v>
      </c>
      <c r="D2201">
        <v>3</v>
      </c>
      <c r="E2201">
        <v>1</v>
      </c>
      <c r="F2201" s="51">
        <v>1</v>
      </c>
      <c r="G2201" t="str">
        <f t="shared" si="68"/>
        <v>Jordan Clarkson</v>
      </c>
      <c r="H2201" t="str">
        <f t="shared" si="69"/>
        <v>Jordan Clarkson</v>
      </c>
    </row>
    <row r="2202" spans="1:8" x14ac:dyDescent="0.2">
      <c r="A2202" s="48"/>
      <c r="B2202">
        <v>22</v>
      </c>
      <c r="C2202">
        <v>4</v>
      </c>
      <c r="D2202">
        <v>9</v>
      </c>
      <c r="E2202">
        <v>2</v>
      </c>
      <c r="F2202" s="51">
        <v>1</v>
      </c>
      <c r="G2202" t="str">
        <f t="shared" si="68"/>
        <v>Jordan Clarkson</v>
      </c>
      <c r="H2202" t="str">
        <f t="shared" si="69"/>
        <v>Jordan Clarkson</v>
      </c>
    </row>
    <row r="2203" spans="1:8" x14ac:dyDescent="0.2">
      <c r="A2203" s="48"/>
      <c r="B2203">
        <v>21</v>
      </c>
      <c r="C2203">
        <v>2</v>
      </c>
      <c r="D2203">
        <v>3</v>
      </c>
      <c r="E2203">
        <v>0</v>
      </c>
      <c r="F2203" s="51">
        <v>1</v>
      </c>
      <c r="G2203" t="str">
        <f t="shared" si="68"/>
        <v>Jordan Clarkson</v>
      </c>
      <c r="H2203" t="str">
        <f t="shared" si="69"/>
        <v>Jordan Clarkson</v>
      </c>
    </row>
    <row r="2204" spans="1:8" x14ac:dyDescent="0.2">
      <c r="A2204" s="48"/>
      <c r="B2204">
        <v>11</v>
      </c>
      <c r="C2204">
        <v>1</v>
      </c>
      <c r="D2204">
        <v>3</v>
      </c>
      <c r="E2204">
        <v>1</v>
      </c>
      <c r="F2204" s="51">
        <v>1</v>
      </c>
      <c r="G2204" t="str">
        <f t="shared" si="68"/>
        <v>Jordan Clarkson</v>
      </c>
      <c r="H2204" t="str">
        <f t="shared" si="69"/>
        <v>Jordan Clarkson</v>
      </c>
    </row>
    <row r="2205" spans="1:8" x14ac:dyDescent="0.2">
      <c r="A2205" s="48"/>
      <c r="B2205">
        <v>39</v>
      </c>
      <c r="C2205">
        <v>8</v>
      </c>
      <c r="D2205">
        <v>2</v>
      </c>
      <c r="E2205">
        <v>7</v>
      </c>
      <c r="F2205" s="51">
        <v>1</v>
      </c>
      <c r="G2205" t="str">
        <f t="shared" si="68"/>
        <v>Jordan Clarkson</v>
      </c>
      <c r="H2205" t="str">
        <f t="shared" si="69"/>
        <v>Jordan Clarkson</v>
      </c>
    </row>
    <row r="2206" spans="1:8" x14ac:dyDescent="0.2">
      <c r="A2206" s="48"/>
      <c r="B2206">
        <v>13</v>
      </c>
      <c r="C2206">
        <v>1</v>
      </c>
      <c r="D2206">
        <v>3</v>
      </c>
      <c r="E2206">
        <v>3</v>
      </c>
      <c r="F2206" s="51">
        <v>1</v>
      </c>
      <c r="G2206" t="str">
        <f t="shared" si="68"/>
        <v>Jordan Clarkson</v>
      </c>
      <c r="H2206" t="str">
        <f t="shared" si="69"/>
        <v>Jordan Clarkson</v>
      </c>
    </row>
    <row r="2207" spans="1:8" x14ac:dyDescent="0.2">
      <c r="A2207" s="48"/>
      <c r="B2207">
        <v>23</v>
      </c>
      <c r="C2207">
        <v>2</v>
      </c>
      <c r="D2207">
        <v>0</v>
      </c>
      <c r="E2207">
        <v>3</v>
      </c>
      <c r="F2207" s="51">
        <v>1</v>
      </c>
      <c r="G2207" t="str">
        <f t="shared" si="68"/>
        <v>Jordan Clarkson</v>
      </c>
      <c r="H2207" t="str">
        <f t="shared" si="69"/>
        <v>Jordan Clarkson</v>
      </c>
    </row>
    <row r="2208" spans="1:8" x14ac:dyDescent="0.2">
      <c r="A2208" s="48"/>
      <c r="B2208">
        <v>21</v>
      </c>
      <c r="C2208">
        <v>4</v>
      </c>
      <c r="D2208">
        <v>6</v>
      </c>
      <c r="E2208">
        <v>3</v>
      </c>
      <c r="F2208" s="51">
        <v>1</v>
      </c>
      <c r="G2208" t="str">
        <f t="shared" si="68"/>
        <v>Jordan Clarkson</v>
      </c>
      <c r="H2208" t="str">
        <f t="shared" si="69"/>
        <v>Jordan Clarkson</v>
      </c>
    </row>
    <row r="2209" spans="1:8" x14ac:dyDescent="0.2">
      <c r="A2209" s="48"/>
      <c r="B2209">
        <v>23</v>
      </c>
      <c r="C2209">
        <v>6</v>
      </c>
      <c r="D2209">
        <v>3</v>
      </c>
      <c r="E2209">
        <v>4</v>
      </c>
      <c r="F2209" s="51">
        <v>1</v>
      </c>
      <c r="G2209" t="str">
        <f t="shared" si="68"/>
        <v>Jordan Clarkson</v>
      </c>
      <c r="H2209" t="str">
        <f t="shared" si="69"/>
        <v>Jordan Clarkson</v>
      </c>
    </row>
    <row r="2210" spans="1:8" x14ac:dyDescent="0.2">
      <c r="A2210" s="48"/>
      <c r="B2210">
        <v>25</v>
      </c>
      <c r="C2210">
        <v>7</v>
      </c>
      <c r="D2210">
        <v>4</v>
      </c>
      <c r="E2210">
        <v>2</v>
      </c>
      <c r="F2210" s="51">
        <v>1</v>
      </c>
      <c r="G2210" t="str">
        <f t="shared" si="68"/>
        <v>Jordan Clarkson</v>
      </c>
      <c r="H2210" t="str">
        <f t="shared" si="69"/>
        <v>Jordan Clarkson</v>
      </c>
    </row>
    <row r="2211" spans="1:8" x14ac:dyDescent="0.2">
      <c r="A2211" s="48"/>
      <c r="B2211">
        <v>22</v>
      </c>
      <c r="C2211">
        <v>3</v>
      </c>
      <c r="D2211">
        <v>2</v>
      </c>
      <c r="E2211">
        <v>3</v>
      </c>
      <c r="F2211" s="51">
        <v>1</v>
      </c>
      <c r="G2211" t="str">
        <f t="shared" si="68"/>
        <v>Jordan Clarkson</v>
      </c>
      <c r="H2211" t="str">
        <f t="shared" si="69"/>
        <v>Jordan Clarkson</v>
      </c>
    </row>
    <row r="2212" spans="1:8" x14ac:dyDescent="0.2">
      <c r="A2212" s="48"/>
      <c r="B2212">
        <v>25</v>
      </c>
      <c r="C2212">
        <v>4</v>
      </c>
      <c r="D2212">
        <v>9</v>
      </c>
      <c r="E2212">
        <v>0</v>
      </c>
      <c r="F2212" s="51">
        <v>1</v>
      </c>
      <c r="G2212" t="str">
        <f t="shared" si="68"/>
        <v>Jordan Clarkson</v>
      </c>
      <c r="H2212" t="str">
        <f t="shared" si="69"/>
        <v>Jordan Clarkson</v>
      </c>
    </row>
    <row r="2213" spans="1:8" x14ac:dyDescent="0.2">
      <c r="A2213" s="48"/>
      <c r="B2213">
        <v>22</v>
      </c>
      <c r="C2213">
        <v>5</v>
      </c>
      <c r="D2213">
        <v>3</v>
      </c>
      <c r="E2213">
        <v>3</v>
      </c>
      <c r="F2213" s="51">
        <v>1</v>
      </c>
      <c r="G2213" t="str">
        <f t="shared" si="68"/>
        <v>Jordan Clarkson</v>
      </c>
      <c r="H2213" t="str">
        <f t="shared" si="69"/>
        <v>Jordan Clarkson</v>
      </c>
    </row>
    <row r="2214" spans="1:8" x14ac:dyDescent="0.2">
      <c r="A2214" s="48"/>
      <c r="B2214">
        <v>24</v>
      </c>
      <c r="C2214">
        <v>3</v>
      </c>
      <c r="D2214">
        <v>2</v>
      </c>
      <c r="E2214">
        <v>5</v>
      </c>
      <c r="F2214" s="51">
        <v>1</v>
      </c>
      <c r="G2214" t="str">
        <f t="shared" si="68"/>
        <v>Jordan Clarkson</v>
      </c>
      <c r="H2214" t="str">
        <f t="shared" si="69"/>
        <v>Jordan Clarkson</v>
      </c>
    </row>
    <row r="2215" spans="1:8" x14ac:dyDescent="0.2">
      <c r="A2215" s="48" t="s">
        <v>1227</v>
      </c>
      <c r="B2215">
        <v>13</v>
      </c>
      <c r="C2215">
        <v>10</v>
      </c>
      <c r="D2215">
        <v>0</v>
      </c>
      <c r="E2215">
        <v>0</v>
      </c>
      <c r="F2215" s="51">
        <v>1</v>
      </c>
      <c r="G2215" t="str">
        <f t="shared" si="68"/>
        <v>Nic Claxton</v>
      </c>
      <c r="H2215" t="str">
        <f t="shared" si="69"/>
        <v>Nicolas Claxton</v>
      </c>
    </row>
    <row r="2216" spans="1:8" x14ac:dyDescent="0.2">
      <c r="A2216" s="48"/>
      <c r="B2216">
        <v>19</v>
      </c>
      <c r="C2216">
        <v>11</v>
      </c>
      <c r="D2216">
        <v>0</v>
      </c>
      <c r="E2216">
        <v>0</v>
      </c>
      <c r="F2216" s="51">
        <v>1</v>
      </c>
      <c r="G2216" t="str">
        <f t="shared" si="68"/>
        <v>Nic Claxton</v>
      </c>
      <c r="H2216" t="str">
        <f t="shared" si="69"/>
        <v>Nicolas Claxton</v>
      </c>
    </row>
    <row r="2217" spans="1:8" x14ac:dyDescent="0.2">
      <c r="A2217" s="48"/>
      <c r="B2217">
        <v>16</v>
      </c>
      <c r="C2217">
        <v>7</v>
      </c>
      <c r="D2217">
        <v>0</v>
      </c>
      <c r="E2217">
        <v>0</v>
      </c>
      <c r="F2217" s="51">
        <v>1</v>
      </c>
      <c r="G2217" t="str">
        <f t="shared" si="68"/>
        <v>Nic Claxton</v>
      </c>
      <c r="H2217" t="str">
        <f t="shared" si="69"/>
        <v>Nicolas Claxton</v>
      </c>
    </row>
    <row r="2218" spans="1:8" x14ac:dyDescent="0.2">
      <c r="A2218" s="48"/>
      <c r="B2218">
        <v>3</v>
      </c>
      <c r="C2218">
        <v>8</v>
      </c>
      <c r="D2218">
        <v>1</v>
      </c>
      <c r="E2218">
        <v>0</v>
      </c>
      <c r="F2218" s="51">
        <v>1</v>
      </c>
      <c r="G2218" t="str">
        <f t="shared" si="68"/>
        <v>Nic Claxton</v>
      </c>
      <c r="H2218" t="str">
        <f t="shared" si="69"/>
        <v>Nicolas Claxton</v>
      </c>
    </row>
    <row r="2219" spans="1:8" x14ac:dyDescent="0.2">
      <c r="A2219" s="48"/>
      <c r="B2219">
        <v>7</v>
      </c>
      <c r="C2219">
        <v>6</v>
      </c>
      <c r="D2219">
        <v>1</v>
      </c>
      <c r="E2219">
        <v>0</v>
      </c>
      <c r="F2219" s="51">
        <v>1</v>
      </c>
      <c r="G2219" t="str">
        <f t="shared" si="68"/>
        <v>Nic Claxton</v>
      </c>
      <c r="H2219" t="str">
        <f t="shared" si="69"/>
        <v>Nicolas Claxton</v>
      </c>
    </row>
    <row r="2220" spans="1:8" x14ac:dyDescent="0.2">
      <c r="A2220" s="48"/>
      <c r="B2220">
        <v>8</v>
      </c>
      <c r="C2220">
        <v>9</v>
      </c>
      <c r="D2220">
        <v>0</v>
      </c>
      <c r="E2220">
        <v>0</v>
      </c>
      <c r="F2220" s="51">
        <v>1</v>
      </c>
      <c r="G2220" t="str">
        <f t="shared" si="68"/>
        <v>Nic Claxton</v>
      </c>
      <c r="H2220" t="str">
        <f t="shared" si="69"/>
        <v>Nicolas Claxton</v>
      </c>
    </row>
    <row r="2221" spans="1:8" x14ac:dyDescent="0.2">
      <c r="A2221" s="48"/>
      <c r="B2221">
        <v>19</v>
      </c>
      <c r="C2221">
        <v>9</v>
      </c>
      <c r="D2221">
        <v>4</v>
      </c>
      <c r="E2221">
        <v>0</v>
      </c>
      <c r="F2221" s="51">
        <v>1</v>
      </c>
      <c r="G2221" t="str">
        <f t="shared" si="68"/>
        <v>Nic Claxton</v>
      </c>
      <c r="H2221" t="str">
        <f t="shared" si="69"/>
        <v>Nicolas Claxton</v>
      </c>
    </row>
    <row r="2222" spans="1:8" x14ac:dyDescent="0.2">
      <c r="A2222" s="48"/>
      <c r="B2222">
        <v>10</v>
      </c>
      <c r="C2222">
        <v>10</v>
      </c>
      <c r="D2222">
        <v>2</v>
      </c>
      <c r="E2222">
        <v>0</v>
      </c>
      <c r="F2222" s="51">
        <v>1</v>
      </c>
      <c r="G2222" t="str">
        <f t="shared" si="68"/>
        <v>Nic Claxton</v>
      </c>
      <c r="H2222" t="str">
        <f t="shared" si="69"/>
        <v>Nicolas Claxton</v>
      </c>
    </row>
    <row r="2223" spans="1:8" x14ac:dyDescent="0.2">
      <c r="A2223" s="48"/>
      <c r="B2223">
        <v>18</v>
      </c>
      <c r="C2223">
        <v>9</v>
      </c>
      <c r="D2223">
        <v>1</v>
      </c>
      <c r="E2223">
        <v>0</v>
      </c>
      <c r="F2223" s="51">
        <v>1</v>
      </c>
      <c r="G2223" t="str">
        <f t="shared" si="68"/>
        <v>Nic Claxton</v>
      </c>
      <c r="H2223" t="str">
        <f t="shared" si="69"/>
        <v>Nicolas Claxton</v>
      </c>
    </row>
    <row r="2224" spans="1:8" x14ac:dyDescent="0.2">
      <c r="A2224" s="48"/>
      <c r="B2224">
        <v>11</v>
      </c>
      <c r="C2224">
        <v>9</v>
      </c>
      <c r="D2224">
        <v>3</v>
      </c>
      <c r="E2224">
        <v>0</v>
      </c>
      <c r="F2224" s="51">
        <v>1</v>
      </c>
      <c r="G2224" t="str">
        <f t="shared" si="68"/>
        <v>Nic Claxton</v>
      </c>
      <c r="H2224" t="str">
        <f t="shared" si="69"/>
        <v>Nicolas Claxton</v>
      </c>
    </row>
    <row r="2225" spans="1:8" x14ac:dyDescent="0.2">
      <c r="A2225" s="48"/>
      <c r="B2225">
        <v>10</v>
      </c>
      <c r="C2225">
        <v>14</v>
      </c>
      <c r="D2225">
        <v>1</v>
      </c>
      <c r="E2225">
        <v>0</v>
      </c>
      <c r="F2225" s="51">
        <v>1</v>
      </c>
      <c r="G2225" t="str">
        <f t="shared" si="68"/>
        <v>Nic Claxton</v>
      </c>
      <c r="H2225" t="str">
        <f t="shared" si="69"/>
        <v>Nicolas Claxton</v>
      </c>
    </row>
    <row r="2226" spans="1:8" x14ac:dyDescent="0.2">
      <c r="A2226" s="48"/>
      <c r="B2226">
        <v>12</v>
      </c>
      <c r="C2226">
        <v>6</v>
      </c>
      <c r="D2226">
        <v>2</v>
      </c>
      <c r="E2226">
        <v>0</v>
      </c>
      <c r="F2226" s="51">
        <v>1</v>
      </c>
      <c r="G2226" t="str">
        <f t="shared" si="68"/>
        <v>Nic Claxton</v>
      </c>
      <c r="H2226" t="str">
        <f t="shared" si="69"/>
        <v>Nicolas Claxton</v>
      </c>
    </row>
    <row r="2227" spans="1:8" x14ac:dyDescent="0.2">
      <c r="A2227" s="48"/>
      <c r="B2227">
        <v>13</v>
      </c>
      <c r="C2227">
        <v>14</v>
      </c>
      <c r="D2227">
        <v>2</v>
      </c>
      <c r="E2227">
        <v>0</v>
      </c>
      <c r="F2227" s="51">
        <v>1</v>
      </c>
      <c r="G2227" t="str">
        <f t="shared" si="68"/>
        <v>Nic Claxton</v>
      </c>
      <c r="H2227" t="str">
        <f t="shared" si="69"/>
        <v>Nicolas Claxton</v>
      </c>
    </row>
    <row r="2228" spans="1:8" x14ac:dyDescent="0.2">
      <c r="A2228" s="48"/>
      <c r="B2228">
        <v>8</v>
      </c>
      <c r="C2228">
        <v>5</v>
      </c>
      <c r="D2228">
        <v>0</v>
      </c>
      <c r="E2228">
        <v>0</v>
      </c>
      <c r="F2228" s="51">
        <v>1</v>
      </c>
      <c r="G2228" t="str">
        <f t="shared" si="68"/>
        <v>Nic Claxton</v>
      </c>
      <c r="H2228" t="str">
        <f t="shared" si="69"/>
        <v>Nicolas Claxton</v>
      </c>
    </row>
    <row r="2229" spans="1:8" x14ac:dyDescent="0.2">
      <c r="A2229" s="48"/>
      <c r="B2229">
        <v>6</v>
      </c>
      <c r="C2229">
        <v>1</v>
      </c>
      <c r="D2229">
        <v>1</v>
      </c>
      <c r="E2229">
        <v>0</v>
      </c>
      <c r="F2229" s="51">
        <v>1</v>
      </c>
      <c r="G2229" t="str">
        <f t="shared" si="68"/>
        <v>Nic Claxton</v>
      </c>
      <c r="H2229" t="str">
        <f t="shared" si="69"/>
        <v>Nicolas Claxton</v>
      </c>
    </row>
    <row r="2230" spans="1:8" x14ac:dyDescent="0.2">
      <c r="A2230" s="48"/>
      <c r="B2230">
        <v>11</v>
      </c>
      <c r="C2230">
        <v>5</v>
      </c>
      <c r="D2230">
        <v>2</v>
      </c>
      <c r="E2230">
        <v>0</v>
      </c>
      <c r="F2230" s="51">
        <v>1</v>
      </c>
      <c r="G2230" t="str">
        <f t="shared" si="68"/>
        <v>Nic Claxton</v>
      </c>
      <c r="H2230" t="str">
        <f t="shared" si="69"/>
        <v>Nicolas Claxton</v>
      </c>
    </row>
    <row r="2231" spans="1:8" x14ac:dyDescent="0.2">
      <c r="A2231" s="48"/>
      <c r="B2231">
        <v>12</v>
      </c>
      <c r="C2231">
        <v>4</v>
      </c>
      <c r="D2231">
        <v>0</v>
      </c>
      <c r="E2231">
        <v>0</v>
      </c>
      <c r="F2231" s="51">
        <v>1</v>
      </c>
      <c r="G2231" t="str">
        <f t="shared" si="68"/>
        <v>Nic Claxton</v>
      </c>
      <c r="H2231" t="str">
        <f t="shared" si="69"/>
        <v>Nicolas Claxton</v>
      </c>
    </row>
    <row r="2232" spans="1:8" x14ac:dyDescent="0.2">
      <c r="A2232" s="48"/>
      <c r="B2232">
        <v>14</v>
      </c>
      <c r="C2232">
        <v>12</v>
      </c>
      <c r="D2232">
        <v>3</v>
      </c>
      <c r="E2232">
        <v>0</v>
      </c>
      <c r="F2232" s="51">
        <v>1</v>
      </c>
      <c r="G2232" t="str">
        <f t="shared" si="68"/>
        <v>Nic Claxton</v>
      </c>
      <c r="H2232" t="str">
        <f t="shared" si="69"/>
        <v>Nicolas Claxton</v>
      </c>
    </row>
    <row r="2233" spans="1:8" x14ac:dyDescent="0.2">
      <c r="A2233" s="48"/>
      <c r="B2233">
        <v>12</v>
      </c>
      <c r="C2233">
        <v>11</v>
      </c>
      <c r="D2233">
        <v>1</v>
      </c>
      <c r="E2233">
        <v>0</v>
      </c>
      <c r="F2233" s="51">
        <v>1</v>
      </c>
      <c r="G2233" t="str">
        <f t="shared" si="68"/>
        <v>Nic Claxton</v>
      </c>
      <c r="H2233" t="str">
        <f t="shared" si="69"/>
        <v>Nicolas Claxton</v>
      </c>
    </row>
    <row r="2234" spans="1:8" x14ac:dyDescent="0.2">
      <c r="A2234" s="48"/>
      <c r="B2234">
        <v>12</v>
      </c>
      <c r="C2234">
        <v>7</v>
      </c>
      <c r="D2234">
        <v>2</v>
      </c>
      <c r="E2234">
        <v>0</v>
      </c>
      <c r="F2234" s="51">
        <v>1</v>
      </c>
      <c r="G2234" t="str">
        <f t="shared" si="68"/>
        <v>Nic Claxton</v>
      </c>
      <c r="H2234" t="str">
        <f t="shared" si="69"/>
        <v>Nicolas Claxton</v>
      </c>
    </row>
    <row r="2235" spans="1:8" x14ac:dyDescent="0.2">
      <c r="A2235" s="48"/>
      <c r="B2235">
        <v>17</v>
      </c>
      <c r="C2235">
        <v>13</v>
      </c>
      <c r="D2235">
        <v>1</v>
      </c>
      <c r="E2235">
        <v>0</v>
      </c>
      <c r="F2235" s="51">
        <v>1</v>
      </c>
      <c r="G2235" t="str">
        <f t="shared" si="68"/>
        <v>Nic Claxton</v>
      </c>
      <c r="H2235" t="str">
        <f t="shared" si="69"/>
        <v>Nicolas Claxton</v>
      </c>
    </row>
    <row r="2236" spans="1:8" x14ac:dyDescent="0.2">
      <c r="A2236" s="48"/>
      <c r="B2236">
        <v>7</v>
      </c>
      <c r="C2236">
        <v>8</v>
      </c>
      <c r="D2236">
        <v>1</v>
      </c>
      <c r="E2236">
        <v>0</v>
      </c>
      <c r="F2236" s="51">
        <v>1</v>
      </c>
      <c r="G2236" t="str">
        <f t="shared" si="68"/>
        <v>Nic Claxton</v>
      </c>
      <c r="H2236" t="str">
        <f t="shared" si="69"/>
        <v>Nicolas Claxton</v>
      </c>
    </row>
    <row r="2237" spans="1:8" x14ac:dyDescent="0.2">
      <c r="A2237" s="48"/>
      <c r="B2237">
        <v>15</v>
      </c>
      <c r="C2237">
        <v>9</v>
      </c>
      <c r="D2237">
        <v>1</v>
      </c>
      <c r="E2237">
        <v>0</v>
      </c>
      <c r="F2237" s="51">
        <v>1</v>
      </c>
      <c r="G2237" t="str">
        <f t="shared" si="68"/>
        <v>Nic Claxton</v>
      </c>
      <c r="H2237" t="str">
        <f t="shared" si="69"/>
        <v>Nicolas Claxton</v>
      </c>
    </row>
    <row r="2238" spans="1:8" x14ac:dyDescent="0.2">
      <c r="A2238" s="48"/>
      <c r="B2238">
        <v>9</v>
      </c>
      <c r="C2238">
        <v>14</v>
      </c>
      <c r="D2238">
        <v>1</v>
      </c>
      <c r="E2238">
        <v>0</v>
      </c>
      <c r="F2238" s="51">
        <v>1</v>
      </c>
      <c r="G2238" t="str">
        <f t="shared" si="68"/>
        <v>Nic Claxton</v>
      </c>
      <c r="H2238" t="str">
        <f t="shared" si="69"/>
        <v>Nicolas Claxton</v>
      </c>
    </row>
    <row r="2239" spans="1:8" x14ac:dyDescent="0.2">
      <c r="A2239" s="48"/>
      <c r="B2239">
        <v>14</v>
      </c>
      <c r="C2239">
        <v>7</v>
      </c>
      <c r="D2239">
        <v>1</v>
      </c>
      <c r="E2239">
        <v>0</v>
      </c>
      <c r="F2239" s="51">
        <v>1</v>
      </c>
      <c r="G2239" t="str">
        <f t="shared" si="68"/>
        <v>Nic Claxton</v>
      </c>
      <c r="H2239" t="str">
        <f t="shared" si="69"/>
        <v>Nicolas Claxton</v>
      </c>
    </row>
    <row r="2240" spans="1:8" x14ac:dyDescent="0.2">
      <c r="A2240" s="48"/>
      <c r="B2240">
        <v>9</v>
      </c>
      <c r="C2240">
        <v>7</v>
      </c>
      <c r="D2240">
        <v>1</v>
      </c>
      <c r="E2240">
        <v>0</v>
      </c>
      <c r="F2240" s="51">
        <v>1</v>
      </c>
      <c r="G2240" t="str">
        <f t="shared" si="68"/>
        <v>Nic Claxton</v>
      </c>
      <c r="H2240" t="str">
        <f t="shared" si="69"/>
        <v>Nicolas Claxton</v>
      </c>
    </row>
    <row r="2241" spans="1:8" x14ac:dyDescent="0.2">
      <c r="A2241" s="48"/>
      <c r="B2241">
        <v>15</v>
      </c>
      <c r="C2241">
        <v>10</v>
      </c>
      <c r="D2241">
        <v>0</v>
      </c>
      <c r="E2241">
        <v>0</v>
      </c>
      <c r="F2241" s="51">
        <v>1</v>
      </c>
      <c r="G2241" t="str">
        <f t="shared" si="68"/>
        <v>Nic Claxton</v>
      </c>
      <c r="H2241" t="str">
        <f t="shared" si="69"/>
        <v>Nicolas Claxton</v>
      </c>
    </row>
    <row r="2242" spans="1:8" x14ac:dyDescent="0.2">
      <c r="A2242" s="48"/>
      <c r="B2242">
        <v>6</v>
      </c>
      <c r="C2242">
        <v>7</v>
      </c>
      <c r="D2242">
        <v>2</v>
      </c>
      <c r="E2242">
        <v>0</v>
      </c>
      <c r="F2242" s="51">
        <v>1</v>
      </c>
      <c r="G2242" t="str">
        <f t="shared" ref="G2242:G2305" si="70">IF(B2242="","",IF(A2242="",G2241,SUBSTITUTE(A2242," 2022-23 Game Log","")))</f>
        <v>Nic Claxton</v>
      </c>
      <c r="H2242" t="str">
        <f t="shared" ref="H2242:H2305" si="71">IF(G2242="Luka Dončić","Luka Doncic",IF(G2242="Wendell Carter Jr.","Wendell Carter",IF(G2242="Vlatko Čančar","Vlatko Cancar",IF(G2242="Troy Brown Jr.","Troy Brown",IF(G2242="Bojan Bogdanović","Bojan Bogdanovic",IF(G2242="Nic Claxton","Nicolas Claxton",IF(G2242="Kristaps Porziņģis","Kristaps Porzingis",IF(G2242="Kelly Oubre Jr.","Kelly Oubre Jr",IF(G2242="P.J. Washington","P.J Washington",IF(G2242="P.J. Tucker","P.J Tucker",IF(G2242="Jabari Smith Jr.","Jabari Smith",IF(G2242="Alperen Şengün","Alperen Sengun",IF(G2242="Nikola Vučević","Nikola Vucevic",IF(G2242="Jusuf Nurkić","Jusuf Nurkic",IF(G2242="Nikola Jokić","Nikola Jokic",G2242)))))))))))))))</f>
        <v>Nicolas Claxton</v>
      </c>
    </row>
    <row r="2243" spans="1:8" x14ac:dyDescent="0.2">
      <c r="A2243" s="48"/>
      <c r="B2243">
        <v>10</v>
      </c>
      <c r="C2243">
        <v>7</v>
      </c>
      <c r="D2243">
        <v>5</v>
      </c>
      <c r="E2243">
        <v>0</v>
      </c>
      <c r="F2243" s="51">
        <v>1</v>
      </c>
      <c r="G2243" t="str">
        <f t="shared" si="70"/>
        <v>Nic Claxton</v>
      </c>
      <c r="H2243" t="str">
        <f t="shared" si="71"/>
        <v>Nicolas Claxton</v>
      </c>
    </row>
    <row r="2244" spans="1:8" x14ac:dyDescent="0.2">
      <c r="A2244" s="48"/>
      <c r="B2244">
        <v>19</v>
      </c>
      <c r="C2244">
        <v>8</v>
      </c>
      <c r="D2244">
        <v>5</v>
      </c>
      <c r="E2244">
        <v>0</v>
      </c>
      <c r="F2244" s="51">
        <v>1</v>
      </c>
      <c r="G2244" t="str">
        <f t="shared" si="70"/>
        <v>Nic Claxton</v>
      </c>
      <c r="H2244" t="str">
        <f t="shared" si="71"/>
        <v>Nicolas Claxton</v>
      </c>
    </row>
    <row r="2245" spans="1:8" x14ac:dyDescent="0.2">
      <c r="A2245" s="48"/>
      <c r="B2245">
        <v>10</v>
      </c>
      <c r="C2245">
        <v>4</v>
      </c>
      <c r="D2245">
        <v>0</v>
      </c>
      <c r="E2245">
        <v>0</v>
      </c>
      <c r="F2245" s="51">
        <v>1</v>
      </c>
      <c r="G2245" t="str">
        <f t="shared" si="70"/>
        <v>Nic Claxton</v>
      </c>
      <c r="H2245" t="str">
        <f t="shared" si="71"/>
        <v>Nicolas Claxton</v>
      </c>
    </row>
    <row r="2246" spans="1:8" x14ac:dyDescent="0.2">
      <c r="A2246" s="48"/>
      <c r="B2246">
        <v>17</v>
      </c>
      <c r="C2246">
        <v>10</v>
      </c>
      <c r="D2246">
        <v>0</v>
      </c>
      <c r="E2246">
        <v>0</v>
      </c>
      <c r="F2246" s="51">
        <v>1</v>
      </c>
      <c r="G2246" t="str">
        <f t="shared" si="70"/>
        <v>Nic Claxton</v>
      </c>
      <c r="H2246" t="str">
        <f t="shared" si="71"/>
        <v>Nicolas Claxton</v>
      </c>
    </row>
    <row r="2247" spans="1:8" x14ac:dyDescent="0.2">
      <c r="A2247" s="48"/>
      <c r="B2247">
        <v>14</v>
      </c>
      <c r="C2247">
        <v>6</v>
      </c>
      <c r="D2247">
        <v>3</v>
      </c>
      <c r="E2247">
        <v>0</v>
      </c>
      <c r="F2247" s="51">
        <v>1</v>
      </c>
      <c r="G2247" t="str">
        <f t="shared" si="70"/>
        <v>Nic Claxton</v>
      </c>
      <c r="H2247" t="str">
        <f t="shared" si="71"/>
        <v>Nicolas Claxton</v>
      </c>
    </row>
    <row r="2248" spans="1:8" x14ac:dyDescent="0.2">
      <c r="A2248" s="48"/>
      <c r="B2248">
        <v>10</v>
      </c>
      <c r="C2248">
        <v>5</v>
      </c>
      <c r="D2248">
        <v>1</v>
      </c>
      <c r="E2248">
        <v>0</v>
      </c>
      <c r="F2248" s="51">
        <v>1</v>
      </c>
      <c r="G2248" t="str">
        <f t="shared" si="70"/>
        <v>Nic Claxton</v>
      </c>
      <c r="H2248" t="str">
        <f t="shared" si="71"/>
        <v>Nicolas Claxton</v>
      </c>
    </row>
    <row r="2249" spans="1:8" x14ac:dyDescent="0.2">
      <c r="A2249" s="48"/>
      <c r="B2249">
        <v>11</v>
      </c>
      <c r="C2249">
        <v>6</v>
      </c>
      <c r="D2249">
        <v>2</v>
      </c>
      <c r="E2249">
        <v>0</v>
      </c>
      <c r="F2249" s="51">
        <v>1</v>
      </c>
      <c r="G2249" t="str">
        <f t="shared" si="70"/>
        <v>Nic Claxton</v>
      </c>
      <c r="H2249" t="str">
        <f t="shared" si="71"/>
        <v>Nicolas Claxton</v>
      </c>
    </row>
    <row r="2250" spans="1:8" x14ac:dyDescent="0.2">
      <c r="A2250" s="48" t="s">
        <v>1228</v>
      </c>
      <c r="B2250">
        <v>3</v>
      </c>
      <c r="C2250">
        <v>1</v>
      </c>
      <c r="D2250">
        <v>0</v>
      </c>
      <c r="E2250">
        <v>0</v>
      </c>
      <c r="F2250" s="51">
        <v>1</v>
      </c>
      <c r="G2250" t="str">
        <f t="shared" si="70"/>
        <v>Amir Coffey</v>
      </c>
      <c r="H2250" t="str">
        <f t="shared" si="71"/>
        <v>Amir Coffey</v>
      </c>
    </row>
    <row r="2251" spans="1:8" x14ac:dyDescent="0.2">
      <c r="A2251" s="48"/>
      <c r="B2251">
        <v>0</v>
      </c>
      <c r="C2251">
        <v>0</v>
      </c>
      <c r="D2251">
        <v>1</v>
      </c>
      <c r="E2251">
        <v>0</v>
      </c>
      <c r="F2251" s="51">
        <v>1</v>
      </c>
      <c r="G2251" t="str">
        <f t="shared" si="70"/>
        <v>Amir Coffey</v>
      </c>
      <c r="H2251" t="str">
        <f t="shared" si="71"/>
        <v>Amir Coffey</v>
      </c>
    </row>
    <row r="2252" spans="1:8" x14ac:dyDescent="0.2">
      <c r="A2252" s="48"/>
      <c r="B2252">
        <v>8</v>
      </c>
      <c r="C2252">
        <v>2</v>
      </c>
      <c r="D2252">
        <v>2</v>
      </c>
      <c r="E2252">
        <v>0</v>
      </c>
      <c r="F2252" s="51">
        <v>1</v>
      </c>
      <c r="G2252" t="str">
        <f t="shared" si="70"/>
        <v>Amir Coffey</v>
      </c>
      <c r="H2252" t="str">
        <f t="shared" si="71"/>
        <v>Amir Coffey</v>
      </c>
    </row>
    <row r="2253" spans="1:8" x14ac:dyDescent="0.2">
      <c r="A2253" s="48"/>
      <c r="B2253">
        <v>0</v>
      </c>
      <c r="C2253">
        <v>0</v>
      </c>
      <c r="D2253">
        <v>0</v>
      </c>
      <c r="E2253">
        <v>0</v>
      </c>
      <c r="F2253" s="51">
        <v>1</v>
      </c>
      <c r="G2253" t="str">
        <f t="shared" si="70"/>
        <v>Amir Coffey</v>
      </c>
      <c r="H2253" t="str">
        <f t="shared" si="71"/>
        <v>Amir Coffey</v>
      </c>
    </row>
    <row r="2254" spans="1:8" x14ac:dyDescent="0.2">
      <c r="A2254" s="48"/>
      <c r="B2254">
        <v>4</v>
      </c>
      <c r="C2254">
        <v>1</v>
      </c>
      <c r="D2254">
        <v>2</v>
      </c>
      <c r="E2254">
        <v>0</v>
      </c>
      <c r="F2254" s="51">
        <v>1</v>
      </c>
      <c r="G2254" t="str">
        <f t="shared" si="70"/>
        <v>Amir Coffey</v>
      </c>
      <c r="H2254" t="str">
        <f t="shared" si="71"/>
        <v>Amir Coffey</v>
      </c>
    </row>
    <row r="2255" spans="1:8" x14ac:dyDescent="0.2">
      <c r="A2255" s="48"/>
      <c r="B2255">
        <v>3</v>
      </c>
      <c r="C2255">
        <v>3</v>
      </c>
      <c r="D2255">
        <v>0</v>
      </c>
      <c r="E2255">
        <v>0</v>
      </c>
      <c r="F2255" s="51">
        <v>1</v>
      </c>
      <c r="G2255" t="str">
        <f t="shared" si="70"/>
        <v>Amir Coffey</v>
      </c>
      <c r="H2255" t="str">
        <f t="shared" si="71"/>
        <v>Amir Coffey</v>
      </c>
    </row>
    <row r="2256" spans="1:8" x14ac:dyDescent="0.2">
      <c r="A2256" s="48"/>
      <c r="B2256">
        <v>0</v>
      </c>
      <c r="C2256">
        <v>1</v>
      </c>
      <c r="D2256">
        <v>0</v>
      </c>
      <c r="E2256">
        <v>0</v>
      </c>
      <c r="F2256" s="51">
        <v>1</v>
      </c>
      <c r="G2256" t="str">
        <f t="shared" si="70"/>
        <v>Amir Coffey</v>
      </c>
      <c r="H2256" t="str">
        <f t="shared" si="71"/>
        <v>Amir Coffey</v>
      </c>
    </row>
    <row r="2257" spans="1:8" x14ac:dyDescent="0.2">
      <c r="A2257" s="48"/>
      <c r="B2257">
        <v>6</v>
      </c>
      <c r="C2257">
        <v>0</v>
      </c>
      <c r="D2257">
        <v>0</v>
      </c>
      <c r="E2257">
        <v>1</v>
      </c>
      <c r="F2257" s="51">
        <v>1</v>
      </c>
      <c r="G2257" t="str">
        <f t="shared" si="70"/>
        <v>Amir Coffey</v>
      </c>
      <c r="H2257" t="str">
        <f t="shared" si="71"/>
        <v>Amir Coffey</v>
      </c>
    </row>
    <row r="2258" spans="1:8" x14ac:dyDescent="0.2">
      <c r="A2258" s="48"/>
      <c r="B2258">
        <v>0</v>
      </c>
      <c r="C2258">
        <v>0</v>
      </c>
      <c r="D2258">
        <v>0</v>
      </c>
      <c r="E2258">
        <v>0</v>
      </c>
      <c r="F2258" s="51">
        <v>1</v>
      </c>
      <c r="G2258" t="str">
        <f t="shared" si="70"/>
        <v>Amir Coffey</v>
      </c>
      <c r="H2258" t="str">
        <f t="shared" si="71"/>
        <v>Amir Coffey</v>
      </c>
    </row>
    <row r="2259" spans="1:8" x14ac:dyDescent="0.2">
      <c r="A2259" s="48"/>
      <c r="B2259">
        <v>0</v>
      </c>
      <c r="C2259">
        <v>0</v>
      </c>
      <c r="D2259">
        <v>0</v>
      </c>
      <c r="E2259">
        <v>0</v>
      </c>
      <c r="F2259" s="51">
        <v>1</v>
      </c>
      <c r="G2259" t="str">
        <f t="shared" si="70"/>
        <v>Amir Coffey</v>
      </c>
      <c r="H2259" t="str">
        <f t="shared" si="71"/>
        <v>Amir Coffey</v>
      </c>
    </row>
    <row r="2260" spans="1:8" x14ac:dyDescent="0.2">
      <c r="A2260" s="48"/>
      <c r="B2260">
        <v>2</v>
      </c>
      <c r="C2260">
        <v>0</v>
      </c>
      <c r="D2260">
        <v>0</v>
      </c>
      <c r="E2260">
        <v>0</v>
      </c>
      <c r="F2260" s="51">
        <v>1</v>
      </c>
      <c r="G2260" t="str">
        <f t="shared" si="70"/>
        <v>Amir Coffey</v>
      </c>
      <c r="H2260" t="str">
        <f t="shared" si="71"/>
        <v>Amir Coffey</v>
      </c>
    </row>
    <row r="2261" spans="1:8" x14ac:dyDescent="0.2">
      <c r="A2261" s="48"/>
      <c r="B2261">
        <v>0</v>
      </c>
      <c r="C2261">
        <v>1</v>
      </c>
      <c r="D2261">
        <v>2</v>
      </c>
      <c r="E2261">
        <v>0</v>
      </c>
      <c r="F2261" s="51">
        <v>1</v>
      </c>
      <c r="G2261" t="str">
        <f t="shared" si="70"/>
        <v>Amir Coffey</v>
      </c>
      <c r="H2261" t="str">
        <f t="shared" si="71"/>
        <v>Amir Coffey</v>
      </c>
    </row>
    <row r="2262" spans="1:8" x14ac:dyDescent="0.2">
      <c r="A2262" s="48"/>
      <c r="B2262">
        <v>2</v>
      </c>
      <c r="C2262">
        <v>0</v>
      </c>
      <c r="D2262">
        <v>1</v>
      </c>
      <c r="E2262">
        <v>0</v>
      </c>
      <c r="F2262" s="51">
        <v>1</v>
      </c>
      <c r="G2262" t="str">
        <f t="shared" si="70"/>
        <v>Amir Coffey</v>
      </c>
      <c r="H2262" t="str">
        <f t="shared" si="71"/>
        <v>Amir Coffey</v>
      </c>
    </row>
    <row r="2263" spans="1:8" x14ac:dyDescent="0.2">
      <c r="A2263" s="48"/>
      <c r="B2263">
        <v>3</v>
      </c>
      <c r="C2263">
        <v>1</v>
      </c>
      <c r="D2263">
        <v>0</v>
      </c>
      <c r="E2263">
        <v>0</v>
      </c>
      <c r="F2263" s="51">
        <v>1</v>
      </c>
      <c r="G2263" t="str">
        <f t="shared" si="70"/>
        <v>Amir Coffey</v>
      </c>
      <c r="H2263" t="str">
        <f t="shared" si="71"/>
        <v>Amir Coffey</v>
      </c>
    </row>
    <row r="2264" spans="1:8" x14ac:dyDescent="0.2">
      <c r="A2264" s="48"/>
      <c r="B2264">
        <v>8</v>
      </c>
      <c r="C2264">
        <v>5</v>
      </c>
      <c r="D2264">
        <v>0</v>
      </c>
      <c r="E2264">
        <v>0</v>
      </c>
      <c r="F2264" s="51">
        <v>1</v>
      </c>
      <c r="G2264" t="str">
        <f t="shared" si="70"/>
        <v>Amir Coffey</v>
      </c>
      <c r="H2264" t="str">
        <f t="shared" si="71"/>
        <v>Amir Coffey</v>
      </c>
    </row>
    <row r="2265" spans="1:8" x14ac:dyDescent="0.2">
      <c r="A2265" s="48"/>
      <c r="B2265">
        <v>13</v>
      </c>
      <c r="C2265">
        <v>3</v>
      </c>
      <c r="D2265">
        <v>7</v>
      </c>
      <c r="E2265">
        <v>0</v>
      </c>
      <c r="F2265" s="51">
        <v>1</v>
      </c>
      <c r="G2265" t="str">
        <f t="shared" si="70"/>
        <v>Amir Coffey</v>
      </c>
      <c r="H2265" t="str">
        <f t="shared" si="71"/>
        <v>Amir Coffey</v>
      </c>
    </row>
    <row r="2266" spans="1:8" x14ac:dyDescent="0.2">
      <c r="A2266" s="48"/>
      <c r="B2266">
        <v>9</v>
      </c>
      <c r="C2266">
        <v>2</v>
      </c>
      <c r="D2266">
        <v>3</v>
      </c>
      <c r="E2266">
        <v>2</v>
      </c>
      <c r="F2266" s="51">
        <v>1</v>
      </c>
      <c r="G2266" t="str">
        <f t="shared" si="70"/>
        <v>Amir Coffey</v>
      </c>
      <c r="H2266" t="str">
        <f t="shared" si="71"/>
        <v>Amir Coffey</v>
      </c>
    </row>
    <row r="2267" spans="1:8" x14ac:dyDescent="0.2">
      <c r="A2267" s="48"/>
      <c r="B2267">
        <v>8</v>
      </c>
      <c r="C2267">
        <v>0</v>
      </c>
      <c r="D2267">
        <v>5</v>
      </c>
      <c r="E2267">
        <v>0</v>
      </c>
      <c r="F2267" s="51">
        <v>1</v>
      </c>
      <c r="G2267" t="str">
        <f t="shared" si="70"/>
        <v>Amir Coffey</v>
      </c>
      <c r="H2267" t="str">
        <f t="shared" si="71"/>
        <v>Amir Coffey</v>
      </c>
    </row>
    <row r="2268" spans="1:8" x14ac:dyDescent="0.2">
      <c r="A2268" s="48"/>
      <c r="B2268">
        <v>7</v>
      </c>
      <c r="C2268">
        <v>1</v>
      </c>
      <c r="D2268">
        <v>2</v>
      </c>
      <c r="E2268">
        <v>0</v>
      </c>
      <c r="F2268" s="51">
        <v>1</v>
      </c>
      <c r="G2268" t="str">
        <f t="shared" si="70"/>
        <v>Amir Coffey</v>
      </c>
      <c r="H2268" t="str">
        <f t="shared" si="71"/>
        <v>Amir Coffey</v>
      </c>
    </row>
    <row r="2269" spans="1:8" x14ac:dyDescent="0.2">
      <c r="A2269" s="48"/>
      <c r="B2269">
        <v>5</v>
      </c>
      <c r="C2269">
        <v>1</v>
      </c>
      <c r="D2269">
        <v>1</v>
      </c>
      <c r="E2269">
        <v>1</v>
      </c>
      <c r="F2269" s="51">
        <v>1</v>
      </c>
      <c r="G2269" t="str">
        <f t="shared" si="70"/>
        <v>Amir Coffey</v>
      </c>
      <c r="H2269" t="str">
        <f t="shared" si="71"/>
        <v>Amir Coffey</v>
      </c>
    </row>
    <row r="2270" spans="1:8" x14ac:dyDescent="0.2">
      <c r="A2270" s="48"/>
      <c r="B2270">
        <v>3</v>
      </c>
      <c r="C2270">
        <v>2</v>
      </c>
      <c r="D2270">
        <v>1</v>
      </c>
      <c r="E2270">
        <v>0</v>
      </c>
      <c r="F2270" s="51">
        <v>1</v>
      </c>
      <c r="G2270" t="str">
        <f t="shared" si="70"/>
        <v>Amir Coffey</v>
      </c>
      <c r="H2270" t="str">
        <f t="shared" si="71"/>
        <v>Amir Coffey</v>
      </c>
    </row>
    <row r="2271" spans="1:8" x14ac:dyDescent="0.2">
      <c r="A2271" s="48"/>
      <c r="B2271">
        <v>3</v>
      </c>
      <c r="C2271">
        <v>2</v>
      </c>
      <c r="D2271">
        <v>3</v>
      </c>
      <c r="E2271">
        <v>0</v>
      </c>
      <c r="F2271" s="51">
        <v>1</v>
      </c>
      <c r="G2271" t="str">
        <f t="shared" si="70"/>
        <v>Amir Coffey</v>
      </c>
      <c r="H2271" t="str">
        <f t="shared" si="71"/>
        <v>Amir Coffey</v>
      </c>
    </row>
    <row r="2272" spans="1:8" x14ac:dyDescent="0.2">
      <c r="A2272" s="48"/>
      <c r="B2272">
        <v>0</v>
      </c>
      <c r="C2272">
        <v>0</v>
      </c>
      <c r="D2272">
        <v>0</v>
      </c>
      <c r="E2272">
        <v>0</v>
      </c>
      <c r="F2272" s="51">
        <v>1</v>
      </c>
      <c r="G2272" t="str">
        <f t="shared" si="70"/>
        <v>Amir Coffey</v>
      </c>
      <c r="H2272" t="str">
        <f t="shared" si="71"/>
        <v>Amir Coffey</v>
      </c>
    </row>
    <row r="2273" spans="1:8" x14ac:dyDescent="0.2">
      <c r="A2273" s="48"/>
      <c r="B2273">
        <v>0</v>
      </c>
      <c r="C2273">
        <v>0</v>
      </c>
      <c r="D2273">
        <v>0</v>
      </c>
      <c r="E2273">
        <v>0</v>
      </c>
      <c r="F2273" s="51">
        <v>1</v>
      </c>
      <c r="G2273" t="str">
        <f t="shared" si="70"/>
        <v>Amir Coffey</v>
      </c>
      <c r="H2273" t="str">
        <f t="shared" si="71"/>
        <v>Amir Coffey</v>
      </c>
    </row>
    <row r="2274" spans="1:8" x14ac:dyDescent="0.2">
      <c r="A2274" s="48"/>
      <c r="B2274">
        <v>11</v>
      </c>
      <c r="C2274">
        <v>1</v>
      </c>
      <c r="D2274">
        <v>1</v>
      </c>
      <c r="E2274">
        <v>3</v>
      </c>
      <c r="F2274" s="51">
        <v>1</v>
      </c>
      <c r="G2274" t="str">
        <f t="shared" si="70"/>
        <v>Amir Coffey</v>
      </c>
      <c r="H2274" t="str">
        <f t="shared" si="71"/>
        <v>Amir Coffey</v>
      </c>
    </row>
    <row r="2275" spans="1:8" x14ac:dyDescent="0.2">
      <c r="A2275" s="48"/>
      <c r="B2275">
        <v>10</v>
      </c>
      <c r="C2275">
        <v>5</v>
      </c>
      <c r="D2275">
        <v>1</v>
      </c>
      <c r="E2275">
        <v>2</v>
      </c>
      <c r="F2275" s="51">
        <v>1</v>
      </c>
      <c r="G2275" t="str">
        <f t="shared" si="70"/>
        <v>Amir Coffey</v>
      </c>
      <c r="H2275" t="str">
        <f t="shared" si="71"/>
        <v>Amir Coffey</v>
      </c>
    </row>
    <row r="2276" spans="1:8" x14ac:dyDescent="0.2">
      <c r="A2276" s="48"/>
      <c r="B2276">
        <v>0</v>
      </c>
      <c r="C2276">
        <v>0</v>
      </c>
      <c r="D2276">
        <v>1</v>
      </c>
      <c r="E2276">
        <v>0</v>
      </c>
      <c r="F2276" s="51">
        <v>1</v>
      </c>
      <c r="G2276" t="str">
        <f t="shared" si="70"/>
        <v>Amir Coffey</v>
      </c>
      <c r="H2276" t="str">
        <f t="shared" si="71"/>
        <v>Amir Coffey</v>
      </c>
    </row>
    <row r="2277" spans="1:8" x14ac:dyDescent="0.2">
      <c r="A2277" s="48"/>
      <c r="B2277">
        <v>2</v>
      </c>
      <c r="C2277">
        <v>1</v>
      </c>
      <c r="D2277">
        <v>1</v>
      </c>
      <c r="E2277">
        <v>0</v>
      </c>
      <c r="F2277" s="51">
        <v>1</v>
      </c>
      <c r="G2277" t="str">
        <f t="shared" si="70"/>
        <v>Amir Coffey</v>
      </c>
      <c r="H2277" t="str">
        <f t="shared" si="71"/>
        <v>Amir Coffey</v>
      </c>
    </row>
    <row r="2278" spans="1:8" x14ac:dyDescent="0.2">
      <c r="A2278" s="48"/>
      <c r="B2278">
        <v>0</v>
      </c>
      <c r="C2278">
        <v>0</v>
      </c>
      <c r="D2278">
        <v>0</v>
      </c>
      <c r="E2278">
        <v>0</v>
      </c>
      <c r="F2278" s="51">
        <v>1</v>
      </c>
      <c r="G2278" t="str">
        <f t="shared" si="70"/>
        <v>Amir Coffey</v>
      </c>
      <c r="H2278" t="str">
        <f t="shared" si="71"/>
        <v>Amir Coffey</v>
      </c>
    </row>
    <row r="2279" spans="1:8" x14ac:dyDescent="0.2">
      <c r="A2279" s="48" t="s">
        <v>1229</v>
      </c>
      <c r="B2279">
        <v>24</v>
      </c>
      <c r="C2279">
        <v>8</v>
      </c>
      <c r="D2279">
        <v>1</v>
      </c>
      <c r="E2279">
        <v>2</v>
      </c>
      <c r="F2279" s="51">
        <v>1</v>
      </c>
      <c r="G2279" t="str">
        <f t="shared" si="70"/>
        <v>John Collins</v>
      </c>
      <c r="H2279" t="str">
        <f t="shared" si="71"/>
        <v>John Collins</v>
      </c>
    </row>
    <row r="2280" spans="1:8" x14ac:dyDescent="0.2">
      <c r="A2280" s="48"/>
      <c r="B2280">
        <v>23</v>
      </c>
      <c r="C2280">
        <v>13</v>
      </c>
      <c r="D2280">
        <v>0</v>
      </c>
      <c r="E2280">
        <v>3</v>
      </c>
      <c r="F2280" s="51">
        <v>1</v>
      </c>
      <c r="G2280" t="str">
        <f t="shared" si="70"/>
        <v>John Collins</v>
      </c>
      <c r="H2280" t="str">
        <f t="shared" si="71"/>
        <v>John Collins</v>
      </c>
    </row>
    <row r="2281" spans="1:8" x14ac:dyDescent="0.2">
      <c r="A2281" s="48"/>
      <c r="B2281">
        <v>10</v>
      </c>
      <c r="C2281">
        <v>10</v>
      </c>
      <c r="D2281">
        <v>1</v>
      </c>
      <c r="E2281">
        <v>0</v>
      </c>
      <c r="F2281" s="51">
        <v>1</v>
      </c>
      <c r="G2281" t="str">
        <f t="shared" si="70"/>
        <v>John Collins</v>
      </c>
      <c r="H2281" t="str">
        <f t="shared" si="71"/>
        <v>John Collins</v>
      </c>
    </row>
    <row r="2282" spans="1:8" x14ac:dyDescent="0.2">
      <c r="A2282" s="48"/>
      <c r="B2282">
        <v>19</v>
      </c>
      <c r="C2282">
        <v>11</v>
      </c>
      <c r="D2282">
        <v>0</v>
      </c>
      <c r="E2282">
        <v>0</v>
      </c>
      <c r="F2282" s="51">
        <v>1</v>
      </c>
      <c r="G2282" t="str">
        <f t="shared" si="70"/>
        <v>John Collins</v>
      </c>
      <c r="H2282" t="str">
        <f t="shared" si="71"/>
        <v>John Collins</v>
      </c>
    </row>
    <row r="2283" spans="1:8" x14ac:dyDescent="0.2">
      <c r="A2283" s="48"/>
      <c r="B2283">
        <v>4</v>
      </c>
      <c r="C2283">
        <v>10</v>
      </c>
      <c r="D2283">
        <v>1</v>
      </c>
      <c r="E2283">
        <v>0</v>
      </c>
      <c r="F2283" s="51">
        <v>1</v>
      </c>
      <c r="G2283" t="str">
        <f t="shared" si="70"/>
        <v>John Collins</v>
      </c>
      <c r="H2283" t="str">
        <f t="shared" si="71"/>
        <v>John Collins</v>
      </c>
    </row>
    <row r="2284" spans="1:8" x14ac:dyDescent="0.2">
      <c r="A2284" s="48"/>
      <c r="B2284">
        <v>4</v>
      </c>
      <c r="C2284">
        <v>5</v>
      </c>
      <c r="D2284">
        <v>2</v>
      </c>
      <c r="E2284">
        <v>0</v>
      </c>
      <c r="F2284" s="51">
        <v>1</v>
      </c>
      <c r="G2284" t="str">
        <f t="shared" si="70"/>
        <v>John Collins</v>
      </c>
      <c r="H2284" t="str">
        <f t="shared" si="71"/>
        <v>John Collins</v>
      </c>
    </row>
    <row r="2285" spans="1:8" x14ac:dyDescent="0.2">
      <c r="A2285" s="48"/>
      <c r="B2285">
        <v>12</v>
      </c>
      <c r="C2285">
        <v>12</v>
      </c>
      <c r="D2285">
        <v>1</v>
      </c>
      <c r="E2285">
        <v>1</v>
      </c>
      <c r="F2285" s="51">
        <v>1</v>
      </c>
      <c r="G2285" t="str">
        <f t="shared" si="70"/>
        <v>John Collins</v>
      </c>
      <c r="H2285" t="str">
        <f t="shared" si="71"/>
        <v>John Collins</v>
      </c>
    </row>
    <row r="2286" spans="1:8" x14ac:dyDescent="0.2">
      <c r="A2286" s="48"/>
      <c r="B2286">
        <v>12</v>
      </c>
      <c r="C2286">
        <v>13</v>
      </c>
      <c r="D2286">
        <v>2</v>
      </c>
      <c r="E2286">
        <v>0</v>
      </c>
      <c r="F2286" s="51">
        <v>1</v>
      </c>
      <c r="G2286" t="str">
        <f t="shared" si="70"/>
        <v>John Collins</v>
      </c>
      <c r="H2286" t="str">
        <f t="shared" si="71"/>
        <v>John Collins</v>
      </c>
    </row>
    <row r="2287" spans="1:8" x14ac:dyDescent="0.2">
      <c r="A2287" s="48"/>
      <c r="B2287">
        <v>7</v>
      </c>
      <c r="C2287">
        <v>5</v>
      </c>
      <c r="D2287">
        <v>1</v>
      </c>
      <c r="E2287">
        <v>1</v>
      </c>
      <c r="F2287" s="51">
        <v>1</v>
      </c>
      <c r="G2287" t="str">
        <f t="shared" si="70"/>
        <v>John Collins</v>
      </c>
      <c r="H2287" t="str">
        <f t="shared" si="71"/>
        <v>John Collins</v>
      </c>
    </row>
    <row r="2288" spans="1:8" x14ac:dyDescent="0.2">
      <c r="A2288" s="48"/>
      <c r="B2288">
        <v>14</v>
      </c>
      <c r="C2288">
        <v>2</v>
      </c>
      <c r="D2288">
        <v>0</v>
      </c>
      <c r="E2288">
        <v>1</v>
      </c>
      <c r="F2288" s="51">
        <v>1</v>
      </c>
      <c r="G2288" t="str">
        <f t="shared" si="70"/>
        <v>John Collins</v>
      </c>
      <c r="H2288" t="str">
        <f t="shared" si="71"/>
        <v>John Collins</v>
      </c>
    </row>
    <row r="2289" spans="1:8" x14ac:dyDescent="0.2">
      <c r="A2289" s="48"/>
      <c r="B2289">
        <v>15</v>
      </c>
      <c r="C2289">
        <v>4</v>
      </c>
      <c r="D2289">
        <v>3</v>
      </c>
      <c r="E2289">
        <v>1</v>
      </c>
      <c r="F2289" s="51">
        <v>1</v>
      </c>
      <c r="G2289" t="str">
        <f t="shared" si="70"/>
        <v>John Collins</v>
      </c>
      <c r="H2289" t="str">
        <f t="shared" si="71"/>
        <v>John Collins</v>
      </c>
    </row>
    <row r="2290" spans="1:8" x14ac:dyDescent="0.2">
      <c r="A2290" s="48"/>
      <c r="B2290">
        <v>11</v>
      </c>
      <c r="C2290">
        <v>4</v>
      </c>
      <c r="D2290">
        <v>2</v>
      </c>
      <c r="E2290">
        <v>0</v>
      </c>
      <c r="F2290" s="51">
        <v>1</v>
      </c>
      <c r="G2290" t="str">
        <f t="shared" si="70"/>
        <v>John Collins</v>
      </c>
      <c r="H2290" t="str">
        <f t="shared" si="71"/>
        <v>John Collins</v>
      </c>
    </row>
    <row r="2291" spans="1:8" x14ac:dyDescent="0.2">
      <c r="A2291" s="48"/>
      <c r="B2291">
        <v>6</v>
      </c>
      <c r="C2291">
        <v>6</v>
      </c>
      <c r="D2291">
        <v>0</v>
      </c>
      <c r="E2291">
        <v>0</v>
      </c>
      <c r="F2291" s="51">
        <v>1</v>
      </c>
      <c r="G2291" t="str">
        <f t="shared" si="70"/>
        <v>John Collins</v>
      </c>
      <c r="H2291" t="str">
        <f t="shared" si="71"/>
        <v>John Collins</v>
      </c>
    </row>
    <row r="2292" spans="1:8" x14ac:dyDescent="0.2">
      <c r="A2292" s="48"/>
      <c r="B2292">
        <v>16</v>
      </c>
      <c r="C2292">
        <v>9</v>
      </c>
      <c r="D2292">
        <v>0</v>
      </c>
      <c r="E2292">
        <v>1</v>
      </c>
      <c r="F2292" s="51">
        <v>1</v>
      </c>
      <c r="G2292" t="str">
        <f t="shared" si="70"/>
        <v>John Collins</v>
      </c>
      <c r="H2292" t="str">
        <f t="shared" si="71"/>
        <v>John Collins</v>
      </c>
    </row>
    <row r="2293" spans="1:8" x14ac:dyDescent="0.2">
      <c r="A2293" s="48"/>
      <c r="B2293">
        <v>12</v>
      </c>
      <c r="C2293">
        <v>3</v>
      </c>
      <c r="D2293">
        <v>0</v>
      </c>
      <c r="E2293">
        <v>0</v>
      </c>
      <c r="F2293" s="51">
        <v>1</v>
      </c>
      <c r="G2293" t="str">
        <f t="shared" si="70"/>
        <v>John Collins</v>
      </c>
      <c r="H2293" t="str">
        <f t="shared" si="71"/>
        <v>John Collins</v>
      </c>
    </row>
    <row r="2294" spans="1:8" x14ac:dyDescent="0.2">
      <c r="A2294" s="48"/>
      <c r="B2294">
        <v>9</v>
      </c>
      <c r="C2294">
        <v>11</v>
      </c>
      <c r="D2294">
        <v>4</v>
      </c>
      <c r="E2294">
        <v>1</v>
      </c>
      <c r="F2294" s="51">
        <v>1</v>
      </c>
      <c r="G2294" t="str">
        <f t="shared" si="70"/>
        <v>John Collins</v>
      </c>
      <c r="H2294" t="str">
        <f t="shared" si="71"/>
        <v>John Collins</v>
      </c>
    </row>
    <row r="2295" spans="1:8" x14ac:dyDescent="0.2">
      <c r="A2295" s="48"/>
      <c r="B2295">
        <v>16</v>
      </c>
      <c r="C2295">
        <v>1</v>
      </c>
      <c r="D2295">
        <v>2</v>
      </c>
      <c r="E2295">
        <v>3</v>
      </c>
      <c r="F2295" s="51">
        <v>1</v>
      </c>
      <c r="G2295" t="str">
        <f t="shared" si="70"/>
        <v>John Collins</v>
      </c>
      <c r="H2295" t="str">
        <f t="shared" si="71"/>
        <v>John Collins</v>
      </c>
    </row>
    <row r="2296" spans="1:8" x14ac:dyDescent="0.2">
      <c r="A2296" s="48"/>
      <c r="B2296">
        <v>7</v>
      </c>
      <c r="C2296">
        <v>3</v>
      </c>
      <c r="D2296">
        <v>2</v>
      </c>
      <c r="E2296">
        <v>0</v>
      </c>
      <c r="F2296" s="51">
        <v>1</v>
      </c>
      <c r="G2296" t="str">
        <f t="shared" si="70"/>
        <v>John Collins</v>
      </c>
      <c r="H2296" t="str">
        <f t="shared" si="71"/>
        <v>John Collins</v>
      </c>
    </row>
    <row r="2297" spans="1:8" x14ac:dyDescent="0.2">
      <c r="A2297" s="48"/>
      <c r="B2297">
        <v>8</v>
      </c>
      <c r="C2297">
        <v>5</v>
      </c>
      <c r="D2297">
        <v>1</v>
      </c>
      <c r="E2297">
        <v>0</v>
      </c>
      <c r="F2297" s="51">
        <v>1</v>
      </c>
      <c r="G2297" t="str">
        <f t="shared" si="70"/>
        <v>John Collins</v>
      </c>
      <c r="H2297" t="str">
        <f t="shared" si="71"/>
        <v>John Collins</v>
      </c>
    </row>
    <row r="2298" spans="1:8" x14ac:dyDescent="0.2">
      <c r="A2298" s="48"/>
      <c r="B2298">
        <v>23</v>
      </c>
      <c r="C2298">
        <v>14</v>
      </c>
      <c r="D2298">
        <v>2</v>
      </c>
      <c r="E2298">
        <v>1</v>
      </c>
      <c r="F2298" s="51">
        <v>1</v>
      </c>
      <c r="G2298" t="str">
        <f t="shared" si="70"/>
        <v>John Collins</v>
      </c>
      <c r="H2298" t="str">
        <f t="shared" si="71"/>
        <v>John Collins</v>
      </c>
    </row>
    <row r="2299" spans="1:8" x14ac:dyDescent="0.2">
      <c r="A2299" s="48"/>
      <c r="B2299">
        <v>13</v>
      </c>
      <c r="C2299">
        <v>8</v>
      </c>
      <c r="D2299">
        <v>3</v>
      </c>
      <c r="E2299">
        <v>1</v>
      </c>
      <c r="F2299" s="51">
        <v>1</v>
      </c>
      <c r="G2299" t="str">
        <f t="shared" si="70"/>
        <v>John Collins</v>
      </c>
      <c r="H2299" t="str">
        <f t="shared" si="71"/>
        <v>John Collins</v>
      </c>
    </row>
    <row r="2300" spans="1:8" x14ac:dyDescent="0.2">
      <c r="A2300" s="48"/>
      <c r="B2300">
        <v>6</v>
      </c>
      <c r="C2300">
        <v>7</v>
      </c>
      <c r="D2300">
        <v>0</v>
      </c>
      <c r="E2300">
        <v>0</v>
      </c>
      <c r="F2300" s="51">
        <v>1</v>
      </c>
      <c r="G2300" t="str">
        <f t="shared" si="70"/>
        <v>John Collins</v>
      </c>
      <c r="H2300" t="str">
        <f t="shared" si="71"/>
        <v>John Collins</v>
      </c>
    </row>
    <row r="2301" spans="1:8" x14ac:dyDescent="0.2">
      <c r="A2301" s="48"/>
      <c r="B2301">
        <v>12</v>
      </c>
      <c r="C2301">
        <v>7</v>
      </c>
      <c r="D2301">
        <v>3</v>
      </c>
      <c r="E2301">
        <v>0</v>
      </c>
      <c r="F2301" s="51">
        <v>1</v>
      </c>
      <c r="G2301" t="str">
        <f t="shared" si="70"/>
        <v>John Collins</v>
      </c>
      <c r="H2301" t="str">
        <f t="shared" si="71"/>
        <v>John Collins</v>
      </c>
    </row>
    <row r="2302" spans="1:8" x14ac:dyDescent="0.2">
      <c r="A2302" s="48"/>
      <c r="B2302">
        <v>4</v>
      </c>
      <c r="C2302">
        <v>7</v>
      </c>
      <c r="D2302">
        <v>0</v>
      </c>
      <c r="E2302">
        <v>0</v>
      </c>
      <c r="F2302" s="51">
        <v>1</v>
      </c>
      <c r="G2302" t="str">
        <f t="shared" si="70"/>
        <v>John Collins</v>
      </c>
      <c r="H2302" t="str">
        <f t="shared" si="71"/>
        <v>John Collins</v>
      </c>
    </row>
    <row r="2303" spans="1:8" x14ac:dyDescent="0.2">
      <c r="A2303" s="48"/>
      <c r="B2303">
        <v>8</v>
      </c>
      <c r="C2303">
        <v>12</v>
      </c>
      <c r="D2303">
        <v>3</v>
      </c>
      <c r="E2303">
        <v>0</v>
      </c>
      <c r="F2303" s="51">
        <v>1</v>
      </c>
      <c r="G2303" t="str">
        <f t="shared" si="70"/>
        <v>John Collins</v>
      </c>
      <c r="H2303" t="str">
        <f t="shared" si="71"/>
        <v>John Collins</v>
      </c>
    </row>
    <row r="2304" spans="1:8" x14ac:dyDescent="0.2">
      <c r="A2304" s="48"/>
      <c r="B2304">
        <v>26</v>
      </c>
      <c r="C2304">
        <v>10</v>
      </c>
      <c r="D2304">
        <v>0</v>
      </c>
      <c r="E2304">
        <v>3</v>
      </c>
      <c r="F2304" s="51">
        <v>1</v>
      </c>
      <c r="G2304" t="str">
        <f t="shared" si="70"/>
        <v>John Collins</v>
      </c>
      <c r="H2304" t="str">
        <f t="shared" si="71"/>
        <v>John Collins</v>
      </c>
    </row>
    <row r="2305" spans="1:8" x14ac:dyDescent="0.2">
      <c r="A2305" s="48"/>
      <c r="B2305">
        <v>21</v>
      </c>
      <c r="C2305">
        <v>8</v>
      </c>
      <c r="D2305">
        <v>1</v>
      </c>
      <c r="E2305">
        <v>1</v>
      </c>
      <c r="F2305" s="51">
        <v>1</v>
      </c>
      <c r="G2305" t="str">
        <f t="shared" si="70"/>
        <v>John Collins</v>
      </c>
      <c r="H2305" t="str">
        <f t="shared" si="71"/>
        <v>John Collins</v>
      </c>
    </row>
    <row r="2306" spans="1:8" x14ac:dyDescent="0.2">
      <c r="A2306" s="48"/>
      <c r="B2306">
        <v>7</v>
      </c>
      <c r="C2306">
        <v>9</v>
      </c>
      <c r="D2306">
        <v>0</v>
      </c>
      <c r="E2306">
        <v>0</v>
      </c>
      <c r="F2306" s="51">
        <v>1</v>
      </c>
      <c r="G2306" t="str">
        <f t="shared" ref="G2306:G2369" si="72">IF(B2306="","",IF(A2306="",G2305,SUBSTITUTE(A2306," 2022-23 Game Log","")))</f>
        <v>John Collins</v>
      </c>
      <c r="H2306" t="str">
        <f t="shared" ref="H2306:H2369" si="73">IF(G2306="Luka Dončić","Luka Doncic",IF(G2306="Wendell Carter Jr.","Wendell Carter",IF(G2306="Vlatko Čančar","Vlatko Cancar",IF(G2306="Troy Brown Jr.","Troy Brown",IF(G2306="Bojan Bogdanović","Bojan Bogdanovic",IF(G2306="Nic Claxton","Nicolas Claxton",IF(G2306="Kristaps Porziņģis","Kristaps Porzingis",IF(G2306="Kelly Oubre Jr.","Kelly Oubre Jr",IF(G2306="P.J. Washington","P.J Washington",IF(G2306="P.J. Tucker","P.J Tucker",IF(G2306="Jabari Smith Jr.","Jabari Smith",IF(G2306="Alperen Şengün","Alperen Sengun",IF(G2306="Nikola Vučević","Nikola Vucevic",IF(G2306="Jusuf Nurkić","Jusuf Nurkic",IF(G2306="Nikola Jokić","Nikola Jokic",G2306)))))))))))))))</f>
        <v>John Collins</v>
      </c>
    </row>
    <row r="2307" spans="1:8" x14ac:dyDescent="0.2">
      <c r="A2307" s="48"/>
      <c r="B2307">
        <v>25</v>
      </c>
      <c r="C2307">
        <v>13</v>
      </c>
      <c r="D2307">
        <v>1</v>
      </c>
      <c r="E2307">
        <v>1</v>
      </c>
      <c r="F2307" s="51">
        <v>1</v>
      </c>
      <c r="G2307" t="str">
        <f t="shared" si="72"/>
        <v>John Collins</v>
      </c>
      <c r="H2307" t="str">
        <f t="shared" si="73"/>
        <v>John Collins</v>
      </c>
    </row>
    <row r="2308" spans="1:8" x14ac:dyDescent="0.2">
      <c r="A2308" s="48"/>
      <c r="B2308">
        <v>22</v>
      </c>
      <c r="C2308">
        <v>12</v>
      </c>
      <c r="D2308">
        <v>3</v>
      </c>
      <c r="E2308">
        <v>2</v>
      </c>
      <c r="F2308" s="51">
        <v>1</v>
      </c>
      <c r="G2308" t="str">
        <f t="shared" si="72"/>
        <v>John Collins</v>
      </c>
      <c r="H2308" t="str">
        <f t="shared" si="73"/>
        <v>John Collins</v>
      </c>
    </row>
    <row r="2309" spans="1:8" x14ac:dyDescent="0.2">
      <c r="A2309" s="48" t="s">
        <v>1230</v>
      </c>
      <c r="B2309">
        <v>1</v>
      </c>
      <c r="C2309">
        <v>0</v>
      </c>
      <c r="D2309">
        <v>1</v>
      </c>
      <c r="E2309">
        <v>0</v>
      </c>
      <c r="F2309" s="51">
        <v>1</v>
      </c>
      <c r="G2309" t="str">
        <f t="shared" si="72"/>
        <v>Zach Collins</v>
      </c>
      <c r="H2309" t="str">
        <f t="shared" si="73"/>
        <v>Zach Collins</v>
      </c>
    </row>
    <row r="2310" spans="1:8" x14ac:dyDescent="0.2">
      <c r="A2310" s="48"/>
      <c r="B2310">
        <v>11</v>
      </c>
      <c r="C2310">
        <v>4</v>
      </c>
      <c r="D2310">
        <v>3</v>
      </c>
      <c r="E2310">
        <v>1</v>
      </c>
      <c r="F2310" s="51">
        <v>1</v>
      </c>
      <c r="G2310" t="str">
        <f t="shared" si="72"/>
        <v>Zach Collins</v>
      </c>
      <c r="H2310" t="str">
        <f t="shared" si="73"/>
        <v>Zach Collins</v>
      </c>
    </row>
    <row r="2311" spans="1:8" x14ac:dyDescent="0.2">
      <c r="A2311" s="48"/>
      <c r="B2311">
        <v>3</v>
      </c>
      <c r="C2311">
        <v>3</v>
      </c>
      <c r="D2311">
        <v>1</v>
      </c>
      <c r="E2311">
        <v>1</v>
      </c>
      <c r="F2311" s="51">
        <v>1</v>
      </c>
      <c r="G2311" t="str">
        <f t="shared" si="72"/>
        <v>Zach Collins</v>
      </c>
      <c r="H2311" t="str">
        <f t="shared" si="73"/>
        <v>Zach Collins</v>
      </c>
    </row>
    <row r="2312" spans="1:8" x14ac:dyDescent="0.2">
      <c r="A2312" s="48"/>
      <c r="B2312">
        <v>11</v>
      </c>
      <c r="C2312">
        <v>4</v>
      </c>
      <c r="D2312">
        <v>5</v>
      </c>
      <c r="E2312">
        <v>0</v>
      </c>
      <c r="F2312" s="51">
        <v>1</v>
      </c>
      <c r="G2312" t="str">
        <f t="shared" si="72"/>
        <v>Zach Collins</v>
      </c>
      <c r="H2312" t="str">
        <f t="shared" si="73"/>
        <v>Zach Collins</v>
      </c>
    </row>
    <row r="2313" spans="1:8" x14ac:dyDescent="0.2">
      <c r="A2313" s="48"/>
      <c r="B2313">
        <v>7</v>
      </c>
      <c r="C2313">
        <v>4</v>
      </c>
      <c r="D2313">
        <v>5</v>
      </c>
      <c r="E2313">
        <v>1</v>
      </c>
      <c r="F2313" s="51">
        <v>1</v>
      </c>
      <c r="G2313" t="str">
        <f t="shared" si="72"/>
        <v>Zach Collins</v>
      </c>
      <c r="H2313" t="str">
        <f t="shared" si="73"/>
        <v>Zach Collins</v>
      </c>
    </row>
    <row r="2314" spans="1:8" x14ac:dyDescent="0.2">
      <c r="A2314" s="48"/>
      <c r="B2314">
        <v>16</v>
      </c>
      <c r="C2314">
        <v>6</v>
      </c>
      <c r="D2314">
        <v>3</v>
      </c>
      <c r="E2314">
        <v>2</v>
      </c>
      <c r="F2314" s="51">
        <v>1</v>
      </c>
      <c r="G2314" t="str">
        <f t="shared" si="72"/>
        <v>Zach Collins</v>
      </c>
      <c r="H2314" t="str">
        <f t="shared" si="73"/>
        <v>Zach Collins</v>
      </c>
    </row>
    <row r="2315" spans="1:8" x14ac:dyDescent="0.2">
      <c r="A2315" s="48"/>
      <c r="B2315">
        <v>9</v>
      </c>
      <c r="C2315">
        <v>6</v>
      </c>
      <c r="D2315">
        <v>2</v>
      </c>
      <c r="E2315">
        <v>1</v>
      </c>
      <c r="F2315" s="51">
        <v>1</v>
      </c>
      <c r="G2315" t="str">
        <f t="shared" si="72"/>
        <v>Zach Collins</v>
      </c>
      <c r="H2315" t="str">
        <f t="shared" si="73"/>
        <v>Zach Collins</v>
      </c>
    </row>
    <row r="2316" spans="1:8" x14ac:dyDescent="0.2">
      <c r="A2316" s="48"/>
      <c r="B2316">
        <v>8</v>
      </c>
      <c r="C2316">
        <v>8</v>
      </c>
      <c r="D2316">
        <v>3</v>
      </c>
      <c r="E2316">
        <v>0</v>
      </c>
      <c r="F2316" s="51">
        <v>1</v>
      </c>
      <c r="G2316" t="str">
        <f t="shared" si="72"/>
        <v>Zach Collins</v>
      </c>
      <c r="H2316" t="str">
        <f t="shared" si="73"/>
        <v>Zach Collins</v>
      </c>
    </row>
    <row r="2317" spans="1:8" x14ac:dyDescent="0.2">
      <c r="A2317" s="48"/>
      <c r="B2317">
        <v>9</v>
      </c>
      <c r="C2317">
        <v>7</v>
      </c>
      <c r="D2317">
        <v>2</v>
      </c>
      <c r="E2317">
        <v>1</v>
      </c>
      <c r="F2317" s="51">
        <v>1</v>
      </c>
      <c r="G2317" t="str">
        <f t="shared" si="72"/>
        <v>Zach Collins</v>
      </c>
      <c r="H2317" t="str">
        <f t="shared" si="73"/>
        <v>Zach Collins</v>
      </c>
    </row>
    <row r="2318" spans="1:8" x14ac:dyDescent="0.2">
      <c r="A2318" s="48"/>
      <c r="B2318">
        <v>4</v>
      </c>
      <c r="C2318">
        <v>7</v>
      </c>
      <c r="D2318">
        <v>0</v>
      </c>
      <c r="E2318">
        <v>0</v>
      </c>
      <c r="F2318" s="51">
        <v>1</v>
      </c>
      <c r="G2318" t="str">
        <f t="shared" si="72"/>
        <v>Zach Collins</v>
      </c>
      <c r="H2318" t="str">
        <f t="shared" si="73"/>
        <v>Zach Collins</v>
      </c>
    </row>
    <row r="2319" spans="1:8" x14ac:dyDescent="0.2">
      <c r="A2319" s="48"/>
      <c r="B2319">
        <v>12</v>
      </c>
      <c r="C2319">
        <v>8</v>
      </c>
      <c r="D2319">
        <v>2</v>
      </c>
      <c r="E2319">
        <v>2</v>
      </c>
      <c r="F2319" s="51">
        <v>1</v>
      </c>
      <c r="G2319" t="str">
        <f t="shared" si="72"/>
        <v>Zach Collins</v>
      </c>
      <c r="H2319" t="str">
        <f t="shared" si="73"/>
        <v>Zach Collins</v>
      </c>
    </row>
    <row r="2320" spans="1:8" x14ac:dyDescent="0.2">
      <c r="A2320" s="48"/>
      <c r="B2320">
        <v>9</v>
      </c>
      <c r="C2320">
        <v>6</v>
      </c>
      <c r="D2320">
        <v>3</v>
      </c>
      <c r="E2320">
        <v>1</v>
      </c>
      <c r="F2320" s="51">
        <v>1</v>
      </c>
      <c r="G2320" t="str">
        <f t="shared" si="72"/>
        <v>Zach Collins</v>
      </c>
      <c r="H2320" t="str">
        <f t="shared" si="73"/>
        <v>Zach Collins</v>
      </c>
    </row>
    <row r="2321" spans="1:8" x14ac:dyDescent="0.2">
      <c r="A2321" s="48"/>
      <c r="B2321">
        <v>7</v>
      </c>
      <c r="C2321">
        <v>6</v>
      </c>
      <c r="D2321">
        <v>3</v>
      </c>
      <c r="E2321">
        <v>0</v>
      </c>
      <c r="F2321" s="51">
        <v>1</v>
      </c>
      <c r="G2321" t="str">
        <f t="shared" si="72"/>
        <v>Zach Collins</v>
      </c>
      <c r="H2321" t="str">
        <f t="shared" si="73"/>
        <v>Zach Collins</v>
      </c>
    </row>
    <row r="2322" spans="1:8" x14ac:dyDescent="0.2">
      <c r="A2322" s="48"/>
      <c r="B2322">
        <v>4</v>
      </c>
      <c r="C2322">
        <v>6</v>
      </c>
      <c r="D2322">
        <v>5</v>
      </c>
      <c r="E2322">
        <v>0</v>
      </c>
      <c r="F2322" s="51">
        <v>1</v>
      </c>
      <c r="G2322" t="str">
        <f t="shared" si="72"/>
        <v>Zach Collins</v>
      </c>
      <c r="H2322" t="str">
        <f t="shared" si="73"/>
        <v>Zach Collins</v>
      </c>
    </row>
    <row r="2323" spans="1:8" x14ac:dyDescent="0.2">
      <c r="A2323" s="48"/>
      <c r="B2323">
        <v>10</v>
      </c>
      <c r="C2323">
        <v>5</v>
      </c>
      <c r="D2323">
        <v>3</v>
      </c>
      <c r="E2323">
        <v>0</v>
      </c>
      <c r="F2323" s="51">
        <v>1</v>
      </c>
      <c r="G2323" t="str">
        <f t="shared" si="72"/>
        <v>Zach Collins</v>
      </c>
      <c r="H2323" t="str">
        <f t="shared" si="73"/>
        <v>Zach Collins</v>
      </c>
    </row>
    <row r="2324" spans="1:8" x14ac:dyDescent="0.2">
      <c r="A2324" s="48"/>
      <c r="B2324">
        <v>16</v>
      </c>
      <c r="C2324">
        <v>8</v>
      </c>
      <c r="D2324">
        <v>2</v>
      </c>
      <c r="E2324">
        <v>1</v>
      </c>
      <c r="F2324" s="51">
        <v>1</v>
      </c>
      <c r="G2324" t="str">
        <f t="shared" si="72"/>
        <v>Zach Collins</v>
      </c>
      <c r="H2324" t="str">
        <f t="shared" si="73"/>
        <v>Zach Collins</v>
      </c>
    </row>
    <row r="2325" spans="1:8" x14ac:dyDescent="0.2">
      <c r="A2325" s="48"/>
      <c r="B2325">
        <v>9</v>
      </c>
      <c r="C2325">
        <v>10</v>
      </c>
      <c r="D2325">
        <v>5</v>
      </c>
      <c r="E2325">
        <v>0</v>
      </c>
      <c r="F2325" s="51">
        <v>1</v>
      </c>
      <c r="G2325" t="str">
        <f t="shared" si="72"/>
        <v>Zach Collins</v>
      </c>
      <c r="H2325" t="str">
        <f t="shared" si="73"/>
        <v>Zach Collins</v>
      </c>
    </row>
    <row r="2326" spans="1:8" x14ac:dyDescent="0.2">
      <c r="A2326" s="48"/>
      <c r="B2326">
        <v>13</v>
      </c>
      <c r="C2326">
        <v>6</v>
      </c>
      <c r="D2326">
        <v>5</v>
      </c>
      <c r="E2326">
        <v>1</v>
      </c>
      <c r="F2326" s="51">
        <v>1</v>
      </c>
      <c r="G2326" t="str">
        <f t="shared" si="72"/>
        <v>Zach Collins</v>
      </c>
      <c r="H2326" t="str">
        <f t="shared" si="73"/>
        <v>Zach Collins</v>
      </c>
    </row>
    <row r="2327" spans="1:8" x14ac:dyDescent="0.2">
      <c r="A2327" s="48"/>
      <c r="B2327">
        <v>10</v>
      </c>
      <c r="C2327">
        <v>7</v>
      </c>
      <c r="D2327">
        <v>3</v>
      </c>
      <c r="E2327">
        <v>0</v>
      </c>
      <c r="F2327" s="51">
        <v>1</v>
      </c>
      <c r="G2327" t="str">
        <f t="shared" si="72"/>
        <v>Zach Collins</v>
      </c>
      <c r="H2327" t="str">
        <f t="shared" si="73"/>
        <v>Zach Collins</v>
      </c>
    </row>
    <row r="2328" spans="1:8" x14ac:dyDescent="0.2">
      <c r="A2328" s="48"/>
      <c r="B2328">
        <v>6</v>
      </c>
      <c r="C2328">
        <v>2</v>
      </c>
      <c r="D2328">
        <v>2</v>
      </c>
      <c r="E2328">
        <v>0</v>
      </c>
      <c r="F2328" s="51">
        <v>1</v>
      </c>
      <c r="G2328" t="str">
        <f t="shared" si="72"/>
        <v>Zach Collins</v>
      </c>
      <c r="H2328" t="str">
        <f t="shared" si="73"/>
        <v>Zach Collins</v>
      </c>
    </row>
    <row r="2329" spans="1:8" x14ac:dyDescent="0.2">
      <c r="A2329" s="48"/>
      <c r="B2329">
        <v>9</v>
      </c>
      <c r="C2329">
        <v>5</v>
      </c>
      <c r="D2329">
        <v>1</v>
      </c>
      <c r="E2329">
        <v>1</v>
      </c>
      <c r="F2329" s="51">
        <v>1</v>
      </c>
      <c r="G2329" t="str">
        <f t="shared" si="72"/>
        <v>Zach Collins</v>
      </c>
      <c r="H2329" t="str">
        <f t="shared" si="73"/>
        <v>Zach Collins</v>
      </c>
    </row>
    <row r="2330" spans="1:8" x14ac:dyDescent="0.2">
      <c r="A2330" s="48"/>
      <c r="B2330">
        <v>10</v>
      </c>
      <c r="C2330">
        <v>7</v>
      </c>
      <c r="D2330">
        <v>0</v>
      </c>
      <c r="E2330">
        <v>0</v>
      </c>
      <c r="F2330" s="51">
        <v>1</v>
      </c>
      <c r="G2330" t="str">
        <f t="shared" si="72"/>
        <v>Zach Collins</v>
      </c>
      <c r="H2330" t="str">
        <f t="shared" si="73"/>
        <v>Zach Collins</v>
      </c>
    </row>
    <row r="2331" spans="1:8" x14ac:dyDescent="0.2">
      <c r="A2331" s="48"/>
      <c r="B2331">
        <v>11</v>
      </c>
      <c r="C2331">
        <v>8</v>
      </c>
      <c r="D2331">
        <v>0</v>
      </c>
      <c r="E2331">
        <v>1</v>
      </c>
      <c r="F2331" s="51">
        <v>1</v>
      </c>
      <c r="G2331" t="str">
        <f t="shared" si="72"/>
        <v>Zach Collins</v>
      </c>
      <c r="H2331" t="str">
        <f t="shared" si="73"/>
        <v>Zach Collins</v>
      </c>
    </row>
    <row r="2332" spans="1:8" x14ac:dyDescent="0.2">
      <c r="A2332" s="48"/>
      <c r="B2332">
        <v>5</v>
      </c>
      <c r="C2332">
        <v>6</v>
      </c>
      <c r="D2332">
        <v>2</v>
      </c>
      <c r="E2332">
        <v>0</v>
      </c>
      <c r="F2332" s="51">
        <v>1</v>
      </c>
      <c r="G2332" t="str">
        <f t="shared" si="72"/>
        <v>Zach Collins</v>
      </c>
      <c r="H2332" t="str">
        <f t="shared" si="73"/>
        <v>Zach Collins</v>
      </c>
    </row>
    <row r="2333" spans="1:8" x14ac:dyDescent="0.2">
      <c r="A2333" s="48"/>
      <c r="B2333">
        <v>13</v>
      </c>
      <c r="C2333">
        <v>5</v>
      </c>
      <c r="D2333">
        <v>2</v>
      </c>
      <c r="E2333">
        <v>1</v>
      </c>
      <c r="F2333" s="51">
        <v>1</v>
      </c>
      <c r="G2333" t="str">
        <f t="shared" si="72"/>
        <v>Zach Collins</v>
      </c>
      <c r="H2333" t="str">
        <f t="shared" si="73"/>
        <v>Zach Collins</v>
      </c>
    </row>
    <row r="2334" spans="1:8" x14ac:dyDescent="0.2">
      <c r="A2334" s="48"/>
      <c r="B2334">
        <v>10</v>
      </c>
      <c r="C2334">
        <v>2</v>
      </c>
      <c r="D2334">
        <v>0</v>
      </c>
      <c r="E2334">
        <v>0</v>
      </c>
      <c r="F2334" s="51">
        <v>1</v>
      </c>
      <c r="G2334" t="str">
        <f t="shared" si="72"/>
        <v>Zach Collins</v>
      </c>
      <c r="H2334" t="str">
        <f t="shared" si="73"/>
        <v>Zach Collins</v>
      </c>
    </row>
    <row r="2335" spans="1:8" x14ac:dyDescent="0.2">
      <c r="A2335" s="48"/>
      <c r="B2335">
        <v>16</v>
      </c>
      <c r="C2335">
        <v>3</v>
      </c>
      <c r="D2335">
        <v>3</v>
      </c>
      <c r="E2335">
        <v>2</v>
      </c>
      <c r="F2335" s="51">
        <v>1</v>
      </c>
      <c r="G2335" t="str">
        <f t="shared" si="72"/>
        <v>Zach Collins</v>
      </c>
      <c r="H2335" t="str">
        <f t="shared" si="73"/>
        <v>Zach Collins</v>
      </c>
    </row>
    <row r="2336" spans="1:8" x14ac:dyDescent="0.2">
      <c r="A2336" s="48" t="s">
        <v>1231</v>
      </c>
      <c r="B2336">
        <v>13</v>
      </c>
      <c r="C2336">
        <v>2</v>
      </c>
      <c r="D2336">
        <v>8</v>
      </c>
      <c r="E2336">
        <v>2</v>
      </c>
      <c r="F2336" s="51">
        <v>1</v>
      </c>
      <c r="G2336" t="str">
        <f t="shared" si="72"/>
        <v>Mike Conley</v>
      </c>
      <c r="H2336" t="str">
        <f t="shared" si="73"/>
        <v>Mike Conley</v>
      </c>
    </row>
    <row r="2337" spans="1:8" x14ac:dyDescent="0.2">
      <c r="A2337" s="48"/>
      <c r="B2337">
        <v>12</v>
      </c>
      <c r="C2337">
        <v>3</v>
      </c>
      <c r="D2337">
        <v>11</v>
      </c>
      <c r="E2337">
        <v>3</v>
      </c>
      <c r="F2337" s="51">
        <v>1</v>
      </c>
      <c r="G2337" t="str">
        <f t="shared" si="72"/>
        <v>Mike Conley</v>
      </c>
      <c r="H2337" t="str">
        <f t="shared" si="73"/>
        <v>Mike Conley</v>
      </c>
    </row>
    <row r="2338" spans="1:8" x14ac:dyDescent="0.2">
      <c r="A2338" s="48"/>
      <c r="B2338">
        <v>7</v>
      </c>
      <c r="C2338">
        <v>2</v>
      </c>
      <c r="D2338">
        <v>8</v>
      </c>
      <c r="E2338">
        <v>1</v>
      </c>
      <c r="F2338" s="51">
        <v>1</v>
      </c>
      <c r="G2338" t="str">
        <f t="shared" si="72"/>
        <v>Mike Conley</v>
      </c>
      <c r="H2338" t="str">
        <f t="shared" si="73"/>
        <v>Mike Conley</v>
      </c>
    </row>
    <row r="2339" spans="1:8" x14ac:dyDescent="0.2">
      <c r="A2339" s="48"/>
      <c r="B2339">
        <v>7</v>
      </c>
      <c r="C2339">
        <v>2</v>
      </c>
      <c r="D2339">
        <v>7</v>
      </c>
      <c r="E2339">
        <v>0</v>
      </c>
      <c r="F2339" s="51">
        <v>1</v>
      </c>
      <c r="G2339" t="str">
        <f t="shared" si="72"/>
        <v>Mike Conley</v>
      </c>
      <c r="H2339" t="str">
        <f t="shared" si="73"/>
        <v>Mike Conley</v>
      </c>
    </row>
    <row r="2340" spans="1:8" x14ac:dyDescent="0.2">
      <c r="A2340" s="48"/>
      <c r="B2340">
        <v>13</v>
      </c>
      <c r="C2340">
        <v>3</v>
      </c>
      <c r="D2340">
        <v>5</v>
      </c>
      <c r="E2340">
        <v>3</v>
      </c>
      <c r="F2340" s="51">
        <v>1</v>
      </c>
      <c r="G2340" t="str">
        <f t="shared" si="72"/>
        <v>Mike Conley</v>
      </c>
      <c r="H2340" t="str">
        <f t="shared" si="73"/>
        <v>Mike Conley</v>
      </c>
    </row>
    <row r="2341" spans="1:8" x14ac:dyDescent="0.2">
      <c r="A2341" s="48"/>
      <c r="B2341">
        <v>14</v>
      </c>
      <c r="C2341">
        <v>2</v>
      </c>
      <c r="D2341">
        <v>5</v>
      </c>
      <c r="E2341">
        <v>4</v>
      </c>
      <c r="F2341" s="51">
        <v>1</v>
      </c>
      <c r="G2341" t="str">
        <f t="shared" si="72"/>
        <v>Mike Conley</v>
      </c>
      <c r="H2341" t="str">
        <f t="shared" si="73"/>
        <v>Mike Conley</v>
      </c>
    </row>
    <row r="2342" spans="1:8" x14ac:dyDescent="0.2">
      <c r="A2342" s="48"/>
      <c r="B2342">
        <v>15</v>
      </c>
      <c r="C2342">
        <v>2</v>
      </c>
      <c r="D2342">
        <v>5</v>
      </c>
      <c r="E2342">
        <v>5</v>
      </c>
      <c r="F2342" s="51">
        <v>1</v>
      </c>
      <c r="G2342" t="str">
        <f t="shared" si="72"/>
        <v>Mike Conley</v>
      </c>
      <c r="H2342" t="str">
        <f t="shared" si="73"/>
        <v>Mike Conley</v>
      </c>
    </row>
    <row r="2343" spans="1:8" x14ac:dyDescent="0.2">
      <c r="A2343" s="48"/>
      <c r="B2343">
        <v>11</v>
      </c>
      <c r="C2343">
        <v>1</v>
      </c>
      <c r="D2343">
        <v>8</v>
      </c>
      <c r="E2343">
        <v>1</v>
      </c>
      <c r="F2343" s="51">
        <v>1</v>
      </c>
      <c r="G2343" t="str">
        <f t="shared" si="72"/>
        <v>Mike Conley</v>
      </c>
      <c r="H2343" t="str">
        <f t="shared" si="73"/>
        <v>Mike Conley</v>
      </c>
    </row>
    <row r="2344" spans="1:8" x14ac:dyDescent="0.2">
      <c r="A2344" s="48"/>
      <c r="B2344">
        <v>15</v>
      </c>
      <c r="C2344">
        <v>2</v>
      </c>
      <c r="D2344">
        <v>10</v>
      </c>
      <c r="E2344">
        <v>2</v>
      </c>
      <c r="F2344" s="51">
        <v>1</v>
      </c>
      <c r="G2344" t="str">
        <f t="shared" si="72"/>
        <v>Mike Conley</v>
      </c>
      <c r="H2344" t="str">
        <f t="shared" si="73"/>
        <v>Mike Conley</v>
      </c>
    </row>
    <row r="2345" spans="1:8" x14ac:dyDescent="0.2">
      <c r="A2345" s="48"/>
      <c r="B2345">
        <v>17</v>
      </c>
      <c r="C2345">
        <v>7</v>
      </c>
      <c r="D2345">
        <v>4</v>
      </c>
      <c r="E2345">
        <v>2</v>
      </c>
      <c r="F2345" s="51">
        <v>1</v>
      </c>
      <c r="G2345" t="str">
        <f t="shared" si="72"/>
        <v>Mike Conley</v>
      </c>
      <c r="H2345" t="str">
        <f t="shared" si="73"/>
        <v>Mike Conley</v>
      </c>
    </row>
    <row r="2346" spans="1:8" x14ac:dyDescent="0.2">
      <c r="A2346" s="48"/>
      <c r="B2346">
        <v>14</v>
      </c>
      <c r="C2346">
        <v>1</v>
      </c>
      <c r="D2346">
        <v>12</v>
      </c>
      <c r="E2346">
        <v>3</v>
      </c>
      <c r="F2346" s="51">
        <v>1</v>
      </c>
      <c r="G2346" t="str">
        <f t="shared" si="72"/>
        <v>Mike Conley</v>
      </c>
      <c r="H2346" t="str">
        <f t="shared" si="73"/>
        <v>Mike Conley</v>
      </c>
    </row>
    <row r="2347" spans="1:8" x14ac:dyDescent="0.2">
      <c r="A2347" s="48"/>
      <c r="B2347">
        <v>7</v>
      </c>
      <c r="C2347">
        <v>1</v>
      </c>
      <c r="D2347">
        <v>13</v>
      </c>
      <c r="E2347">
        <v>0</v>
      </c>
      <c r="F2347" s="51">
        <v>1</v>
      </c>
      <c r="G2347" t="str">
        <f t="shared" si="72"/>
        <v>Mike Conley</v>
      </c>
      <c r="H2347" t="str">
        <f t="shared" si="73"/>
        <v>Mike Conley</v>
      </c>
    </row>
    <row r="2348" spans="1:8" x14ac:dyDescent="0.2">
      <c r="A2348" s="48"/>
      <c r="B2348">
        <v>3</v>
      </c>
      <c r="C2348">
        <v>3</v>
      </c>
      <c r="D2348">
        <v>10</v>
      </c>
      <c r="E2348">
        <v>0</v>
      </c>
      <c r="F2348" s="51">
        <v>1</v>
      </c>
      <c r="G2348" t="str">
        <f t="shared" si="72"/>
        <v>Mike Conley</v>
      </c>
      <c r="H2348" t="str">
        <f t="shared" si="73"/>
        <v>Mike Conley</v>
      </c>
    </row>
    <row r="2349" spans="1:8" x14ac:dyDescent="0.2">
      <c r="A2349" s="48"/>
      <c r="B2349">
        <v>3</v>
      </c>
      <c r="C2349">
        <v>1</v>
      </c>
      <c r="D2349">
        <v>8</v>
      </c>
      <c r="E2349">
        <v>1</v>
      </c>
      <c r="F2349" s="51">
        <v>1</v>
      </c>
      <c r="G2349" t="str">
        <f t="shared" si="72"/>
        <v>Mike Conley</v>
      </c>
      <c r="H2349" t="str">
        <f t="shared" si="73"/>
        <v>Mike Conley</v>
      </c>
    </row>
    <row r="2350" spans="1:8" x14ac:dyDescent="0.2">
      <c r="A2350" s="48"/>
      <c r="B2350">
        <v>10</v>
      </c>
      <c r="C2350">
        <v>4</v>
      </c>
      <c r="D2350">
        <v>7</v>
      </c>
      <c r="E2350">
        <v>1</v>
      </c>
      <c r="F2350" s="51">
        <v>1</v>
      </c>
      <c r="G2350" t="str">
        <f t="shared" si="72"/>
        <v>Mike Conley</v>
      </c>
      <c r="H2350" t="str">
        <f t="shared" si="73"/>
        <v>Mike Conley</v>
      </c>
    </row>
    <row r="2351" spans="1:8" x14ac:dyDescent="0.2">
      <c r="A2351" s="48"/>
      <c r="B2351">
        <v>13</v>
      </c>
      <c r="C2351">
        <v>4</v>
      </c>
      <c r="D2351">
        <v>10</v>
      </c>
      <c r="E2351">
        <v>4</v>
      </c>
      <c r="F2351" s="51">
        <v>1</v>
      </c>
      <c r="G2351" t="str">
        <f t="shared" si="72"/>
        <v>Mike Conley</v>
      </c>
      <c r="H2351" t="str">
        <f t="shared" si="73"/>
        <v>Mike Conley</v>
      </c>
    </row>
    <row r="2352" spans="1:8" x14ac:dyDescent="0.2">
      <c r="A2352" s="48"/>
      <c r="B2352">
        <v>0</v>
      </c>
      <c r="C2352">
        <v>1</v>
      </c>
      <c r="D2352">
        <v>3</v>
      </c>
      <c r="E2352">
        <v>0</v>
      </c>
      <c r="F2352" s="51">
        <v>1</v>
      </c>
      <c r="G2352" t="str">
        <f t="shared" si="72"/>
        <v>Mike Conley</v>
      </c>
      <c r="H2352" t="str">
        <f t="shared" si="73"/>
        <v>Mike Conley</v>
      </c>
    </row>
    <row r="2353" spans="1:8" x14ac:dyDescent="0.2">
      <c r="A2353" s="48"/>
      <c r="B2353">
        <v>17</v>
      </c>
      <c r="C2353">
        <v>1</v>
      </c>
      <c r="D2353">
        <v>6</v>
      </c>
      <c r="E2353">
        <v>3</v>
      </c>
      <c r="F2353" s="51">
        <v>1</v>
      </c>
      <c r="G2353" t="str">
        <f t="shared" si="72"/>
        <v>Mike Conley</v>
      </c>
      <c r="H2353" t="str">
        <f t="shared" si="73"/>
        <v>Mike Conley</v>
      </c>
    </row>
    <row r="2354" spans="1:8" x14ac:dyDescent="0.2">
      <c r="A2354" s="48"/>
      <c r="B2354">
        <v>7</v>
      </c>
      <c r="C2354">
        <v>0</v>
      </c>
      <c r="D2354">
        <v>6</v>
      </c>
      <c r="E2354">
        <v>2</v>
      </c>
      <c r="F2354" s="51">
        <v>1</v>
      </c>
      <c r="G2354" t="str">
        <f t="shared" si="72"/>
        <v>Mike Conley</v>
      </c>
      <c r="H2354" t="str">
        <f t="shared" si="73"/>
        <v>Mike Conley</v>
      </c>
    </row>
    <row r="2355" spans="1:8" x14ac:dyDescent="0.2">
      <c r="A2355" s="48"/>
      <c r="B2355">
        <v>4</v>
      </c>
      <c r="C2355">
        <v>2</v>
      </c>
      <c r="D2355">
        <v>6</v>
      </c>
      <c r="E2355">
        <v>0</v>
      </c>
      <c r="F2355" s="51">
        <v>1</v>
      </c>
      <c r="G2355" t="str">
        <f t="shared" si="72"/>
        <v>Mike Conley</v>
      </c>
      <c r="H2355" t="str">
        <f t="shared" si="73"/>
        <v>Mike Conley</v>
      </c>
    </row>
    <row r="2356" spans="1:8" x14ac:dyDescent="0.2">
      <c r="A2356" s="48"/>
      <c r="B2356">
        <v>4</v>
      </c>
      <c r="C2356">
        <v>1</v>
      </c>
      <c r="D2356">
        <v>4</v>
      </c>
      <c r="E2356">
        <v>0</v>
      </c>
      <c r="F2356" s="51">
        <v>1</v>
      </c>
      <c r="G2356" t="str">
        <f t="shared" si="72"/>
        <v>Mike Conley</v>
      </c>
      <c r="H2356" t="str">
        <f t="shared" si="73"/>
        <v>Mike Conley</v>
      </c>
    </row>
    <row r="2357" spans="1:8" x14ac:dyDescent="0.2">
      <c r="A2357" s="48"/>
      <c r="B2357">
        <v>7</v>
      </c>
      <c r="C2357">
        <v>2</v>
      </c>
      <c r="D2357">
        <v>9</v>
      </c>
      <c r="E2357">
        <v>1</v>
      </c>
      <c r="F2357" s="51">
        <v>1</v>
      </c>
      <c r="G2357" t="str">
        <f t="shared" si="72"/>
        <v>Mike Conley</v>
      </c>
      <c r="H2357" t="str">
        <f t="shared" si="73"/>
        <v>Mike Conley</v>
      </c>
    </row>
    <row r="2358" spans="1:8" x14ac:dyDescent="0.2">
      <c r="A2358" s="48"/>
      <c r="B2358">
        <v>7</v>
      </c>
      <c r="C2358">
        <v>3</v>
      </c>
      <c r="D2358">
        <v>7</v>
      </c>
      <c r="E2358">
        <v>1</v>
      </c>
      <c r="F2358" s="51">
        <v>1</v>
      </c>
      <c r="G2358" t="str">
        <f t="shared" si="72"/>
        <v>Mike Conley</v>
      </c>
      <c r="H2358" t="str">
        <f t="shared" si="73"/>
        <v>Mike Conley</v>
      </c>
    </row>
    <row r="2359" spans="1:8" x14ac:dyDescent="0.2">
      <c r="A2359" s="48"/>
      <c r="B2359">
        <v>8</v>
      </c>
      <c r="C2359">
        <v>0</v>
      </c>
      <c r="D2359">
        <v>6</v>
      </c>
      <c r="E2359">
        <v>0</v>
      </c>
      <c r="F2359" s="51">
        <v>1</v>
      </c>
      <c r="G2359" t="str">
        <f t="shared" si="72"/>
        <v>Mike Conley</v>
      </c>
      <c r="H2359" t="str">
        <f t="shared" si="73"/>
        <v>Mike Conley</v>
      </c>
    </row>
    <row r="2360" spans="1:8" x14ac:dyDescent="0.2">
      <c r="A2360" s="48"/>
      <c r="B2360">
        <v>17</v>
      </c>
      <c r="C2360">
        <v>5</v>
      </c>
      <c r="D2360">
        <v>6</v>
      </c>
      <c r="E2360">
        <v>5</v>
      </c>
      <c r="F2360" s="51">
        <v>1</v>
      </c>
      <c r="G2360" t="str">
        <f t="shared" si="72"/>
        <v>Mike Conley</v>
      </c>
      <c r="H2360" t="str">
        <f t="shared" si="73"/>
        <v>Mike Conley</v>
      </c>
    </row>
    <row r="2361" spans="1:8" x14ac:dyDescent="0.2">
      <c r="A2361" s="48"/>
      <c r="B2361">
        <v>5</v>
      </c>
      <c r="C2361">
        <v>2</v>
      </c>
      <c r="D2361">
        <v>10</v>
      </c>
      <c r="E2361">
        <v>1</v>
      </c>
      <c r="F2361" s="51">
        <v>1</v>
      </c>
      <c r="G2361" t="str">
        <f t="shared" si="72"/>
        <v>Mike Conley</v>
      </c>
      <c r="H2361" t="str">
        <f t="shared" si="73"/>
        <v>Mike Conley</v>
      </c>
    </row>
    <row r="2362" spans="1:8" x14ac:dyDescent="0.2">
      <c r="A2362" s="48"/>
      <c r="B2362">
        <v>17</v>
      </c>
      <c r="C2362">
        <v>2</v>
      </c>
      <c r="D2362">
        <v>8</v>
      </c>
      <c r="E2362">
        <v>4</v>
      </c>
      <c r="F2362" s="51">
        <v>1</v>
      </c>
      <c r="G2362" t="str">
        <f t="shared" si="72"/>
        <v>Mike Conley</v>
      </c>
      <c r="H2362" t="str">
        <f t="shared" si="73"/>
        <v>Mike Conley</v>
      </c>
    </row>
    <row r="2363" spans="1:8" x14ac:dyDescent="0.2">
      <c r="A2363" s="48"/>
      <c r="B2363">
        <v>9</v>
      </c>
      <c r="C2363">
        <v>4</v>
      </c>
      <c r="D2363">
        <v>8</v>
      </c>
      <c r="E2363">
        <v>1</v>
      </c>
      <c r="F2363" s="51">
        <v>1</v>
      </c>
      <c r="G2363" t="str">
        <f t="shared" si="72"/>
        <v>Mike Conley</v>
      </c>
      <c r="H2363" t="str">
        <f t="shared" si="73"/>
        <v>Mike Conley</v>
      </c>
    </row>
    <row r="2364" spans="1:8" x14ac:dyDescent="0.2">
      <c r="A2364" s="48"/>
      <c r="B2364">
        <v>18</v>
      </c>
      <c r="C2364">
        <v>1</v>
      </c>
      <c r="D2364">
        <v>7</v>
      </c>
      <c r="E2364">
        <v>2</v>
      </c>
      <c r="F2364" s="51">
        <v>1</v>
      </c>
      <c r="G2364" t="str">
        <f t="shared" si="72"/>
        <v>Mike Conley</v>
      </c>
      <c r="H2364" t="str">
        <f t="shared" si="73"/>
        <v>Mike Conley</v>
      </c>
    </row>
    <row r="2365" spans="1:8" x14ac:dyDescent="0.2">
      <c r="A2365" s="48" t="s">
        <v>1629</v>
      </c>
      <c r="B2365">
        <v>7</v>
      </c>
      <c r="C2365">
        <v>2</v>
      </c>
      <c r="D2365">
        <v>1</v>
      </c>
      <c r="E2365">
        <v>1</v>
      </c>
      <c r="F2365" s="51">
        <v>1</v>
      </c>
      <c r="G2365" t="str">
        <f t="shared" si="72"/>
        <v>Pat Connaughton</v>
      </c>
      <c r="H2365" t="str">
        <f t="shared" si="73"/>
        <v>Pat Connaughton</v>
      </c>
    </row>
    <row r="2366" spans="1:8" x14ac:dyDescent="0.2">
      <c r="A2366" s="48"/>
      <c r="B2366">
        <v>3</v>
      </c>
      <c r="C2366">
        <v>3</v>
      </c>
      <c r="D2366">
        <v>1</v>
      </c>
      <c r="E2366">
        <v>1</v>
      </c>
      <c r="F2366" s="51">
        <v>1</v>
      </c>
      <c r="G2366" t="str">
        <f t="shared" si="72"/>
        <v>Pat Connaughton</v>
      </c>
      <c r="H2366" t="str">
        <f t="shared" si="73"/>
        <v>Pat Connaughton</v>
      </c>
    </row>
    <row r="2367" spans="1:8" x14ac:dyDescent="0.2">
      <c r="A2367" s="48"/>
      <c r="B2367">
        <v>3</v>
      </c>
      <c r="C2367">
        <v>1</v>
      </c>
      <c r="D2367">
        <v>0</v>
      </c>
      <c r="E2367">
        <v>1</v>
      </c>
      <c r="F2367" s="51">
        <v>1</v>
      </c>
      <c r="G2367" t="str">
        <f t="shared" si="72"/>
        <v>Pat Connaughton</v>
      </c>
      <c r="H2367" t="str">
        <f t="shared" si="73"/>
        <v>Pat Connaughton</v>
      </c>
    </row>
    <row r="2368" spans="1:8" x14ac:dyDescent="0.2">
      <c r="A2368" s="48"/>
      <c r="B2368">
        <v>10</v>
      </c>
      <c r="C2368">
        <v>4</v>
      </c>
      <c r="D2368">
        <v>0</v>
      </c>
      <c r="E2368">
        <v>2</v>
      </c>
      <c r="F2368" s="51">
        <v>1</v>
      </c>
      <c r="G2368" t="str">
        <f t="shared" si="72"/>
        <v>Pat Connaughton</v>
      </c>
      <c r="H2368" t="str">
        <f t="shared" si="73"/>
        <v>Pat Connaughton</v>
      </c>
    </row>
    <row r="2369" spans="1:8" x14ac:dyDescent="0.2">
      <c r="A2369" s="48"/>
      <c r="B2369">
        <v>8</v>
      </c>
      <c r="C2369">
        <v>2</v>
      </c>
      <c r="D2369">
        <v>2</v>
      </c>
      <c r="E2369">
        <v>2</v>
      </c>
      <c r="F2369" s="51">
        <v>1</v>
      </c>
      <c r="G2369" t="str">
        <f t="shared" si="72"/>
        <v>Pat Connaughton</v>
      </c>
      <c r="H2369" t="str">
        <f t="shared" si="73"/>
        <v>Pat Connaughton</v>
      </c>
    </row>
    <row r="2370" spans="1:8" x14ac:dyDescent="0.2">
      <c r="A2370" s="48"/>
      <c r="B2370">
        <v>9</v>
      </c>
      <c r="C2370">
        <v>5</v>
      </c>
      <c r="D2370">
        <v>0</v>
      </c>
      <c r="E2370">
        <v>1</v>
      </c>
      <c r="F2370" s="51">
        <v>1</v>
      </c>
      <c r="G2370" t="str">
        <f t="shared" ref="G2370:G2433" si="74">IF(B2370="","",IF(A2370="",G2369,SUBSTITUTE(A2370," 2022-23 Game Log","")))</f>
        <v>Pat Connaughton</v>
      </c>
      <c r="H2370" t="str">
        <f t="shared" ref="H2370:H2433" si="75">IF(G2370="Luka Dončić","Luka Doncic",IF(G2370="Wendell Carter Jr.","Wendell Carter",IF(G2370="Vlatko Čančar","Vlatko Cancar",IF(G2370="Troy Brown Jr.","Troy Brown",IF(G2370="Bojan Bogdanović","Bojan Bogdanovic",IF(G2370="Nic Claxton","Nicolas Claxton",IF(G2370="Kristaps Porziņģis","Kristaps Porzingis",IF(G2370="Kelly Oubre Jr.","Kelly Oubre Jr",IF(G2370="P.J. Washington","P.J Washington",IF(G2370="P.J. Tucker","P.J Tucker",IF(G2370="Jabari Smith Jr.","Jabari Smith",IF(G2370="Alperen Şengün","Alperen Sengun",IF(G2370="Nikola Vučević","Nikola Vucevic",IF(G2370="Jusuf Nurkić","Jusuf Nurkic",IF(G2370="Nikola Jokić","Nikola Jokic",G2370)))))))))))))))</f>
        <v>Pat Connaughton</v>
      </c>
    </row>
    <row r="2371" spans="1:8" x14ac:dyDescent="0.2">
      <c r="A2371" s="48"/>
      <c r="B2371">
        <v>7</v>
      </c>
      <c r="C2371">
        <v>4</v>
      </c>
      <c r="D2371">
        <v>0</v>
      </c>
      <c r="E2371">
        <v>2</v>
      </c>
      <c r="F2371" s="51">
        <v>1</v>
      </c>
      <c r="G2371" t="str">
        <f t="shared" si="74"/>
        <v>Pat Connaughton</v>
      </c>
      <c r="H2371" t="str">
        <f t="shared" si="75"/>
        <v>Pat Connaughton</v>
      </c>
    </row>
    <row r="2372" spans="1:8" x14ac:dyDescent="0.2">
      <c r="A2372" s="48"/>
      <c r="B2372">
        <v>6</v>
      </c>
      <c r="C2372">
        <v>6</v>
      </c>
      <c r="D2372">
        <v>0</v>
      </c>
      <c r="E2372">
        <v>2</v>
      </c>
      <c r="F2372" s="51">
        <v>1</v>
      </c>
      <c r="G2372" t="str">
        <f t="shared" si="74"/>
        <v>Pat Connaughton</v>
      </c>
      <c r="H2372" t="str">
        <f t="shared" si="75"/>
        <v>Pat Connaughton</v>
      </c>
    </row>
    <row r="2373" spans="1:8" x14ac:dyDescent="0.2">
      <c r="A2373" s="48"/>
      <c r="B2373">
        <v>8</v>
      </c>
      <c r="C2373">
        <v>7</v>
      </c>
      <c r="D2373">
        <v>2</v>
      </c>
      <c r="E2373">
        <v>2</v>
      </c>
      <c r="F2373" s="51">
        <v>1</v>
      </c>
      <c r="G2373" t="str">
        <f t="shared" si="74"/>
        <v>Pat Connaughton</v>
      </c>
      <c r="H2373" t="str">
        <f t="shared" si="75"/>
        <v>Pat Connaughton</v>
      </c>
    </row>
    <row r="2374" spans="1:8" x14ac:dyDescent="0.2">
      <c r="A2374" s="48"/>
      <c r="B2374">
        <v>7</v>
      </c>
      <c r="C2374">
        <v>3</v>
      </c>
      <c r="D2374">
        <v>1</v>
      </c>
      <c r="E2374">
        <v>1</v>
      </c>
      <c r="F2374" s="51">
        <v>1</v>
      </c>
      <c r="G2374" t="str">
        <f t="shared" si="74"/>
        <v>Pat Connaughton</v>
      </c>
      <c r="H2374" t="str">
        <f t="shared" si="75"/>
        <v>Pat Connaughton</v>
      </c>
    </row>
    <row r="2375" spans="1:8" x14ac:dyDescent="0.2">
      <c r="A2375" s="48"/>
      <c r="B2375">
        <v>9</v>
      </c>
      <c r="C2375">
        <v>3</v>
      </c>
      <c r="D2375">
        <v>1</v>
      </c>
      <c r="E2375">
        <v>1</v>
      </c>
      <c r="F2375" s="51">
        <v>1</v>
      </c>
      <c r="G2375" t="str">
        <f t="shared" si="74"/>
        <v>Pat Connaughton</v>
      </c>
      <c r="H2375" t="str">
        <f t="shared" si="75"/>
        <v>Pat Connaughton</v>
      </c>
    </row>
    <row r="2376" spans="1:8" x14ac:dyDescent="0.2">
      <c r="A2376" s="48"/>
      <c r="B2376">
        <v>3</v>
      </c>
      <c r="C2376">
        <v>4</v>
      </c>
      <c r="D2376">
        <v>0</v>
      </c>
      <c r="E2376">
        <v>1</v>
      </c>
      <c r="F2376" s="51">
        <v>1</v>
      </c>
      <c r="G2376" t="str">
        <f t="shared" si="74"/>
        <v>Pat Connaughton</v>
      </c>
      <c r="H2376" t="str">
        <f t="shared" si="75"/>
        <v>Pat Connaughton</v>
      </c>
    </row>
    <row r="2377" spans="1:8" x14ac:dyDescent="0.2">
      <c r="A2377" s="48"/>
      <c r="B2377">
        <v>8</v>
      </c>
      <c r="C2377">
        <v>0</v>
      </c>
      <c r="D2377">
        <v>1</v>
      </c>
      <c r="E2377">
        <v>2</v>
      </c>
      <c r="F2377" s="51">
        <v>1</v>
      </c>
      <c r="G2377" t="str">
        <f t="shared" si="74"/>
        <v>Pat Connaughton</v>
      </c>
      <c r="H2377" t="str">
        <f t="shared" si="75"/>
        <v>Pat Connaughton</v>
      </c>
    </row>
    <row r="2378" spans="1:8" x14ac:dyDescent="0.2">
      <c r="A2378" s="48"/>
      <c r="B2378">
        <v>11</v>
      </c>
      <c r="C2378">
        <v>4</v>
      </c>
      <c r="D2378">
        <v>1</v>
      </c>
      <c r="E2378">
        <v>2</v>
      </c>
      <c r="F2378" s="51">
        <v>1</v>
      </c>
      <c r="G2378" t="str">
        <f t="shared" si="74"/>
        <v>Pat Connaughton</v>
      </c>
      <c r="H2378" t="str">
        <f t="shared" si="75"/>
        <v>Pat Connaughton</v>
      </c>
    </row>
    <row r="2379" spans="1:8" x14ac:dyDescent="0.2">
      <c r="A2379" s="48"/>
      <c r="B2379">
        <v>6</v>
      </c>
      <c r="C2379">
        <v>2</v>
      </c>
      <c r="D2379">
        <v>1</v>
      </c>
      <c r="E2379">
        <v>2</v>
      </c>
      <c r="F2379" s="51">
        <v>1</v>
      </c>
      <c r="G2379" t="str">
        <f t="shared" si="74"/>
        <v>Pat Connaughton</v>
      </c>
      <c r="H2379" t="str">
        <f t="shared" si="75"/>
        <v>Pat Connaughton</v>
      </c>
    </row>
    <row r="2380" spans="1:8" x14ac:dyDescent="0.2">
      <c r="A2380" s="48"/>
      <c r="B2380">
        <v>6</v>
      </c>
      <c r="C2380">
        <v>3</v>
      </c>
      <c r="D2380">
        <v>1</v>
      </c>
      <c r="E2380">
        <v>2</v>
      </c>
      <c r="F2380" s="51">
        <v>1</v>
      </c>
      <c r="G2380" t="str">
        <f t="shared" si="74"/>
        <v>Pat Connaughton</v>
      </c>
      <c r="H2380" t="str">
        <f t="shared" si="75"/>
        <v>Pat Connaughton</v>
      </c>
    </row>
    <row r="2381" spans="1:8" x14ac:dyDescent="0.2">
      <c r="A2381" s="48"/>
      <c r="B2381">
        <v>15</v>
      </c>
      <c r="C2381">
        <v>4</v>
      </c>
      <c r="D2381">
        <v>3</v>
      </c>
      <c r="E2381">
        <v>4</v>
      </c>
      <c r="F2381" s="51">
        <v>1</v>
      </c>
      <c r="G2381" t="str">
        <f t="shared" si="74"/>
        <v>Pat Connaughton</v>
      </c>
      <c r="H2381" t="str">
        <f t="shared" si="75"/>
        <v>Pat Connaughton</v>
      </c>
    </row>
    <row r="2382" spans="1:8" x14ac:dyDescent="0.2">
      <c r="A2382" s="48"/>
      <c r="B2382">
        <v>0</v>
      </c>
      <c r="C2382">
        <v>7</v>
      </c>
      <c r="D2382">
        <v>2</v>
      </c>
      <c r="E2382">
        <v>0</v>
      </c>
      <c r="F2382" s="51">
        <v>1</v>
      </c>
      <c r="G2382" t="str">
        <f t="shared" si="74"/>
        <v>Pat Connaughton</v>
      </c>
      <c r="H2382" t="str">
        <f t="shared" si="75"/>
        <v>Pat Connaughton</v>
      </c>
    </row>
    <row r="2383" spans="1:8" x14ac:dyDescent="0.2">
      <c r="A2383" s="48"/>
      <c r="B2383">
        <v>2</v>
      </c>
      <c r="C2383">
        <v>4</v>
      </c>
      <c r="D2383">
        <v>1</v>
      </c>
      <c r="E2383">
        <v>0</v>
      </c>
      <c r="F2383" s="51">
        <v>1</v>
      </c>
      <c r="G2383" t="str">
        <f t="shared" si="74"/>
        <v>Pat Connaughton</v>
      </c>
      <c r="H2383" t="str">
        <f t="shared" si="75"/>
        <v>Pat Connaughton</v>
      </c>
    </row>
    <row r="2384" spans="1:8" x14ac:dyDescent="0.2">
      <c r="A2384" s="48"/>
      <c r="B2384">
        <v>10</v>
      </c>
      <c r="C2384">
        <v>3</v>
      </c>
      <c r="D2384">
        <v>0</v>
      </c>
      <c r="E2384">
        <v>2</v>
      </c>
      <c r="F2384" s="51">
        <v>1</v>
      </c>
      <c r="G2384" t="str">
        <f t="shared" si="74"/>
        <v>Pat Connaughton</v>
      </c>
      <c r="H2384" t="str">
        <f t="shared" si="75"/>
        <v>Pat Connaughton</v>
      </c>
    </row>
    <row r="2385" spans="1:8" x14ac:dyDescent="0.2">
      <c r="A2385" s="48"/>
      <c r="B2385">
        <v>11</v>
      </c>
      <c r="C2385">
        <v>2</v>
      </c>
      <c r="D2385">
        <v>2</v>
      </c>
      <c r="E2385">
        <v>3</v>
      </c>
      <c r="F2385" s="51">
        <v>1</v>
      </c>
      <c r="G2385" t="str">
        <f t="shared" si="74"/>
        <v>Pat Connaughton</v>
      </c>
      <c r="H2385" t="str">
        <f t="shared" si="75"/>
        <v>Pat Connaughton</v>
      </c>
    </row>
    <row r="2386" spans="1:8" x14ac:dyDescent="0.2">
      <c r="A2386" s="48"/>
      <c r="B2386">
        <v>15</v>
      </c>
      <c r="C2386">
        <v>6</v>
      </c>
      <c r="D2386">
        <v>1</v>
      </c>
      <c r="E2386">
        <v>5</v>
      </c>
      <c r="F2386" s="51">
        <v>1</v>
      </c>
      <c r="G2386" t="str">
        <f t="shared" si="74"/>
        <v>Pat Connaughton</v>
      </c>
      <c r="H2386" t="str">
        <f t="shared" si="75"/>
        <v>Pat Connaughton</v>
      </c>
    </row>
    <row r="2387" spans="1:8" x14ac:dyDescent="0.2">
      <c r="A2387" s="48" t="s">
        <v>1232</v>
      </c>
      <c r="B2387">
        <v>2</v>
      </c>
      <c r="C2387">
        <v>4</v>
      </c>
      <c r="D2387">
        <v>2</v>
      </c>
      <c r="E2387">
        <v>0</v>
      </c>
      <c r="F2387" s="51">
        <v>1</v>
      </c>
      <c r="G2387" t="str">
        <f t="shared" si="74"/>
        <v>Robert Covington</v>
      </c>
      <c r="H2387" t="str">
        <f t="shared" si="75"/>
        <v>Robert Covington</v>
      </c>
    </row>
    <row r="2388" spans="1:8" x14ac:dyDescent="0.2">
      <c r="A2388" s="48"/>
      <c r="B2388">
        <v>8</v>
      </c>
      <c r="C2388">
        <v>7</v>
      </c>
      <c r="D2388">
        <v>2</v>
      </c>
      <c r="E2388">
        <v>0</v>
      </c>
      <c r="F2388" s="51">
        <v>1</v>
      </c>
      <c r="G2388" t="str">
        <f t="shared" si="74"/>
        <v>Robert Covington</v>
      </c>
      <c r="H2388" t="str">
        <f t="shared" si="75"/>
        <v>Robert Covington</v>
      </c>
    </row>
    <row r="2389" spans="1:8" x14ac:dyDescent="0.2">
      <c r="A2389" s="48"/>
      <c r="B2389">
        <v>3</v>
      </c>
      <c r="C2389">
        <v>4</v>
      </c>
      <c r="D2389">
        <v>0</v>
      </c>
      <c r="E2389">
        <v>1</v>
      </c>
      <c r="F2389" s="51">
        <v>1</v>
      </c>
      <c r="G2389" t="str">
        <f t="shared" si="74"/>
        <v>Robert Covington</v>
      </c>
      <c r="H2389" t="str">
        <f t="shared" si="75"/>
        <v>Robert Covington</v>
      </c>
    </row>
    <row r="2390" spans="1:8" x14ac:dyDescent="0.2">
      <c r="A2390" s="48"/>
      <c r="B2390">
        <v>10</v>
      </c>
      <c r="C2390">
        <v>4</v>
      </c>
      <c r="D2390">
        <v>2</v>
      </c>
      <c r="E2390">
        <v>2</v>
      </c>
      <c r="F2390" s="51">
        <v>1</v>
      </c>
      <c r="G2390" t="str">
        <f t="shared" si="74"/>
        <v>Robert Covington</v>
      </c>
      <c r="H2390" t="str">
        <f t="shared" si="75"/>
        <v>Robert Covington</v>
      </c>
    </row>
    <row r="2391" spans="1:8" x14ac:dyDescent="0.2">
      <c r="A2391" s="48"/>
      <c r="B2391">
        <v>3</v>
      </c>
      <c r="C2391">
        <v>4</v>
      </c>
      <c r="D2391">
        <v>1</v>
      </c>
      <c r="E2391">
        <v>1</v>
      </c>
      <c r="F2391" s="51">
        <v>1</v>
      </c>
      <c r="G2391" t="str">
        <f t="shared" si="74"/>
        <v>Robert Covington</v>
      </c>
      <c r="H2391" t="str">
        <f t="shared" si="75"/>
        <v>Robert Covington</v>
      </c>
    </row>
    <row r="2392" spans="1:8" x14ac:dyDescent="0.2">
      <c r="A2392" s="48"/>
      <c r="B2392">
        <v>0</v>
      </c>
      <c r="C2392">
        <v>0</v>
      </c>
      <c r="D2392">
        <v>1</v>
      </c>
      <c r="E2392">
        <v>0</v>
      </c>
      <c r="F2392" s="51">
        <v>1</v>
      </c>
      <c r="G2392" t="str">
        <f t="shared" si="74"/>
        <v>Robert Covington</v>
      </c>
      <c r="H2392" t="str">
        <f t="shared" si="75"/>
        <v>Robert Covington</v>
      </c>
    </row>
    <row r="2393" spans="1:8" x14ac:dyDescent="0.2">
      <c r="A2393" s="48"/>
      <c r="B2393">
        <v>3</v>
      </c>
      <c r="C2393">
        <v>0</v>
      </c>
      <c r="D2393">
        <v>0</v>
      </c>
      <c r="E2393">
        <v>1</v>
      </c>
      <c r="F2393" s="51">
        <v>1</v>
      </c>
      <c r="G2393" t="str">
        <f t="shared" si="74"/>
        <v>Robert Covington</v>
      </c>
      <c r="H2393" t="str">
        <f t="shared" si="75"/>
        <v>Robert Covington</v>
      </c>
    </row>
    <row r="2394" spans="1:8" x14ac:dyDescent="0.2">
      <c r="A2394" s="48"/>
      <c r="B2394">
        <v>4</v>
      </c>
      <c r="C2394">
        <v>4</v>
      </c>
      <c r="D2394">
        <v>1</v>
      </c>
      <c r="E2394">
        <v>1</v>
      </c>
      <c r="F2394" s="51">
        <v>1</v>
      </c>
      <c r="G2394" t="str">
        <f t="shared" si="74"/>
        <v>Robert Covington</v>
      </c>
      <c r="H2394" t="str">
        <f t="shared" si="75"/>
        <v>Robert Covington</v>
      </c>
    </row>
    <row r="2395" spans="1:8" x14ac:dyDescent="0.2">
      <c r="A2395" s="48"/>
      <c r="B2395">
        <v>3</v>
      </c>
      <c r="C2395">
        <v>2</v>
      </c>
      <c r="D2395">
        <v>0</v>
      </c>
      <c r="E2395">
        <v>1</v>
      </c>
      <c r="F2395" s="51">
        <v>1</v>
      </c>
      <c r="G2395" t="str">
        <f t="shared" si="74"/>
        <v>Robert Covington</v>
      </c>
      <c r="H2395" t="str">
        <f t="shared" si="75"/>
        <v>Robert Covington</v>
      </c>
    </row>
    <row r="2396" spans="1:8" x14ac:dyDescent="0.2">
      <c r="A2396" s="48"/>
      <c r="B2396">
        <v>0</v>
      </c>
      <c r="C2396">
        <v>3</v>
      </c>
      <c r="D2396">
        <v>0</v>
      </c>
      <c r="E2396">
        <v>0</v>
      </c>
      <c r="F2396" s="51">
        <v>1</v>
      </c>
      <c r="G2396" t="str">
        <f t="shared" si="74"/>
        <v>Robert Covington</v>
      </c>
      <c r="H2396" t="str">
        <f t="shared" si="75"/>
        <v>Robert Covington</v>
      </c>
    </row>
    <row r="2397" spans="1:8" x14ac:dyDescent="0.2">
      <c r="A2397" s="48"/>
      <c r="B2397">
        <v>3</v>
      </c>
      <c r="C2397">
        <v>6</v>
      </c>
      <c r="D2397">
        <v>1</v>
      </c>
      <c r="E2397">
        <v>1</v>
      </c>
      <c r="F2397" s="51">
        <v>1</v>
      </c>
      <c r="G2397" t="str">
        <f t="shared" si="74"/>
        <v>Robert Covington</v>
      </c>
      <c r="H2397" t="str">
        <f t="shared" si="75"/>
        <v>Robert Covington</v>
      </c>
    </row>
    <row r="2398" spans="1:8" x14ac:dyDescent="0.2">
      <c r="A2398" s="48"/>
      <c r="B2398">
        <v>12</v>
      </c>
      <c r="C2398">
        <v>6</v>
      </c>
      <c r="D2398">
        <v>2</v>
      </c>
      <c r="E2398">
        <v>2</v>
      </c>
      <c r="F2398" s="51">
        <v>1</v>
      </c>
      <c r="G2398" t="str">
        <f t="shared" si="74"/>
        <v>Robert Covington</v>
      </c>
      <c r="H2398" t="str">
        <f t="shared" si="75"/>
        <v>Robert Covington</v>
      </c>
    </row>
    <row r="2399" spans="1:8" x14ac:dyDescent="0.2">
      <c r="A2399" s="48"/>
      <c r="B2399">
        <v>15</v>
      </c>
      <c r="C2399">
        <v>4</v>
      </c>
      <c r="D2399">
        <v>0</v>
      </c>
      <c r="E2399">
        <v>3</v>
      </c>
      <c r="F2399" s="51">
        <v>1</v>
      </c>
      <c r="G2399" t="str">
        <f t="shared" si="74"/>
        <v>Robert Covington</v>
      </c>
      <c r="H2399" t="str">
        <f t="shared" si="75"/>
        <v>Robert Covington</v>
      </c>
    </row>
    <row r="2400" spans="1:8" x14ac:dyDescent="0.2">
      <c r="A2400" s="48"/>
      <c r="B2400">
        <v>8</v>
      </c>
      <c r="C2400">
        <v>6</v>
      </c>
      <c r="D2400">
        <v>2</v>
      </c>
      <c r="E2400">
        <v>2</v>
      </c>
      <c r="F2400" s="51">
        <v>1</v>
      </c>
      <c r="G2400" t="str">
        <f t="shared" si="74"/>
        <v>Robert Covington</v>
      </c>
      <c r="H2400" t="str">
        <f t="shared" si="75"/>
        <v>Robert Covington</v>
      </c>
    </row>
    <row r="2401" spans="1:8" x14ac:dyDescent="0.2">
      <c r="A2401" s="48"/>
      <c r="B2401">
        <v>7</v>
      </c>
      <c r="C2401">
        <v>4</v>
      </c>
      <c r="D2401">
        <v>4</v>
      </c>
      <c r="E2401">
        <v>0</v>
      </c>
      <c r="F2401" s="51">
        <v>1</v>
      </c>
      <c r="G2401" t="str">
        <f t="shared" si="74"/>
        <v>Robert Covington</v>
      </c>
      <c r="H2401" t="str">
        <f t="shared" si="75"/>
        <v>Robert Covington</v>
      </c>
    </row>
    <row r="2402" spans="1:8" x14ac:dyDescent="0.2">
      <c r="A2402" s="48"/>
      <c r="B2402">
        <v>10</v>
      </c>
      <c r="C2402">
        <v>2</v>
      </c>
      <c r="D2402">
        <v>2</v>
      </c>
      <c r="E2402">
        <v>2</v>
      </c>
      <c r="F2402" s="51">
        <v>1</v>
      </c>
      <c r="G2402" t="str">
        <f t="shared" si="74"/>
        <v>Robert Covington</v>
      </c>
      <c r="H2402" t="str">
        <f t="shared" si="75"/>
        <v>Robert Covington</v>
      </c>
    </row>
    <row r="2403" spans="1:8" x14ac:dyDescent="0.2">
      <c r="A2403" s="48"/>
      <c r="B2403">
        <v>5</v>
      </c>
      <c r="C2403">
        <v>1</v>
      </c>
      <c r="D2403">
        <v>0</v>
      </c>
      <c r="E2403">
        <v>1</v>
      </c>
      <c r="F2403" s="51">
        <v>1</v>
      </c>
      <c r="G2403" t="str">
        <f t="shared" si="74"/>
        <v>Robert Covington</v>
      </c>
      <c r="H2403" t="str">
        <f t="shared" si="75"/>
        <v>Robert Covington</v>
      </c>
    </row>
    <row r="2404" spans="1:8" x14ac:dyDescent="0.2">
      <c r="A2404" s="48"/>
      <c r="B2404">
        <v>5</v>
      </c>
      <c r="C2404">
        <v>3</v>
      </c>
      <c r="D2404">
        <v>2</v>
      </c>
      <c r="E2404">
        <v>1</v>
      </c>
      <c r="F2404" s="51">
        <v>1</v>
      </c>
      <c r="G2404" t="str">
        <f t="shared" si="74"/>
        <v>Robert Covington</v>
      </c>
      <c r="H2404" t="str">
        <f t="shared" si="75"/>
        <v>Robert Covington</v>
      </c>
    </row>
    <row r="2405" spans="1:8" x14ac:dyDescent="0.2">
      <c r="A2405" s="48"/>
      <c r="B2405">
        <v>4</v>
      </c>
      <c r="C2405">
        <v>5</v>
      </c>
      <c r="D2405">
        <v>1</v>
      </c>
      <c r="E2405">
        <v>0</v>
      </c>
      <c r="F2405" s="51">
        <v>1</v>
      </c>
      <c r="G2405" t="str">
        <f t="shared" si="74"/>
        <v>Robert Covington</v>
      </c>
      <c r="H2405" t="str">
        <f t="shared" si="75"/>
        <v>Robert Covington</v>
      </c>
    </row>
    <row r="2406" spans="1:8" x14ac:dyDescent="0.2">
      <c r="A2406" s="48"/>
      <c r="B2406">
        <v>2</v>
      </c>
      <c r="C2406">
        <v>2</v>
      </c>
      <c r="D2406">
        <v>1</v>
      </c>
      <c r="E2406">
        <v>0</v>
      </c>
      <c r="F2406" s="51">
        <v>1</v>
      </c>
      <c r="G2406" t="str">
        <f t="shared" si="74"/>
        <v>Robert Covington</v>
      </c>
      <c r="H2406" t="str">
        <f t="shared" si="75"/>
        <v>Robert Covington</v>
      </c>
    </row>
    <row r="2407" spans="1:8" x14ac:dyDescent="0.2">
      <c r="A2407" s="48"/>
      <c r="B2407">
        <v>2</v>
      </c>
      <c r="C2407">
        <v>2</v>
      </c>
      <c r="D2407">
        <v>0</v>
      </c>
      <c r="E2407">
        <v>0</v>
      </c>
      <c r="F2407" s="51">
        <v>1</v>
      </c>
      <c r="G2407" t="str">
        <f t="shared" si="74"/>
        <v>Robert Covington</v>
      </c>
      <c r="H2407" t="str">
        <f t="shared" si="75"/>
        <v>Robert Covington</v>
      </c>
    </row>
    <row r="2408" spans="1:8" x14ac:dyDescent="0.2">
      <c r="A2408" s="48" t="s">
        <v>1233</v>
      </c>
      <c r="B2408">
        <v>2</v>
      </c>
      <c r="C2408">
        <v>1</v>
      </c>
      <c r="D2408">
        <v>0</v>
      </c>
      <c r="E2408">
        <v>0</v>
      </c>
      <c r="F2408" s="51">
        <v>1</v>
      </c>
      <c r="G2408" t="str">
        <f t="shared" si="74"/>
        <v>Torrey Craig</v>
      </c>
      <c r="H2408" t="str">
        <f t="shared" si="75"/>
        <v>Torrey Craig</v>
      </c>
    </row>
    <row r="2409" spans="1:8" x14ac:dyDescent="0.2">
      <c r="A2409" s="48"/>
      <c r="B2409">
        <v>3</v>
      </c>
      <c r="C2409">
        <v>1</v>
      </c>
      <c r="D2409">
        <v>1</v>
      </c>
      <c r="E2409">
        <v>1</v>
      </c>
      <c r="F2409" s="51">
        <v>1</v>
      </c>
      <c r="G2409" t="str">
        <f t="shared" si="74"/>
        <v>Torrey Craig</v>
      </c>
      <c r="H2409" t="str">
        <f t="shared" si="75"/>
        <v>Torrey Craig</v>
      </c>
    </row>
    <row r="2410" spans="1:8" x14ac:dyDescent="0.2">
      <c r="A2410" s="48"/>
      <c r="B2410">
        <v>8</v>
      </c>
      <c r="C2410">
        <v>9</v>
      </c>
      <c r="D2410">
        <v>2</v>
      </c>
      <c r="E2410">
        <v>2</v>
      </c>
      <c r="F2410" s="51">
        <v>1</v>
      </c>
      <c r="G2410" t="str">
        <f t="shared" si="74"/>
        <v>Torrey Craig</v>
      </c>
      <c r="H2410" t="str">
        <f t="shared" si="75"/>
        <v>Torrey Craig</v>
      </c>
    </row>
    <row r="2411" spans="1:8" x14ac:dyDescent="0.2">
      <c r="A2411" s="48"/>
      <c r="B2411">
        <v>8</v>
      </c>
      <c r="C2411">
        <v>2</v>
      </c>
      <c r="D2411">
        <v>0</v>
      </c>
      <c r="E2411">
        <v>2</v>
      </c>
      <c r="F2411" s="51">
        <v>1</v>
      </c>
      <c r="G2411" t="str">
        <f t="shared" si="74"/>
        <v>Torrey Craig</v>
      </c>
      <c r="H2411" t="str">
        <f t="shared" si="75"/>
        <v>Torrey Craig</v>
      </c>
    </row>
    <row r="2412" spans="1:8" x14ac:dyDescent="0.2">
      <c r="A2412" s="48"/>
      <c r="B2412">
        <v>13</v>
      </c>
      <c r="C2412">
        <v>6</v>
      </c>
      <c r="D2412">
        <v>2</v>
      </c>
      <c r="E2412">
        <v>1</v>
      </c>
      <c r="F2412" s="51">
        <v>1</v>
      </c>
      <c r="G2412" t="str">
        <f t="shared" si="74"/>
        <v>Torrey Craig</v>
      </c>
      <c r="H2412" t="str">
        <f t="shared" si="75"/>
        <v>Torrey Craig</v>
      </c>
    </row>
    <row r="2413" spans="1:8" x14ac:dyDescent="0.2">
      <c r="A2413" s="48"/>
      <c r="B2413">
        <v>0</v>
      </c>
      <c r="C2413">
        <v>2</v>
      </c>
      <c r="D2413">
        <v>1</v>
      </c>
      <c r="E2413">
        <v>0</v>
      </c>
      <c r="F2413" s="51">
        <v>1</v>
      </c>
      <c r="G2413" t="str">
        <f t="shared" si="74"/>
        <v>Torrey Craig</v>
      </c>
      <c r="H2413" t="str">
        <f t="shared" si="75"/>
        <v>Torrey Craig</v>
      </c>
    </row>
    <row r="2414" spans="1:8" x14ac:dyDescent="0.2">
      <c r="A2414" s="48"/>
      <c r="B2414">
        <v>4</v>
      </c>
      <c r="C2414">
        <v>4</v>
      </c>
      <c r="D2414">
        <v>1</v>
      </c>
      <c r="E2414">
        <v>1</v>
      </c>
      <c r="F2414" s="51">
        <v>1</v>
      </c>
      <c r="G2414" t="str">
        <f t="shared" si="74"/>
        <v>Torrey Craig</v>
      </c>
      <c r="H2414" t="str">
        <f t="shared" si="75"/>
        <v>Torrey Craig</v>
      </c>
    </row>
    <row r="2415" spans="1:8" x14ac:dyDescent="0.2">
      <c r="A2415" s="48"/>
      <c r="B2415">
        <v>8</v>
      </c>
      <c r="C2415">
        <v>6</v>
      </c>
      <c r="D2415">
        <v>2</v>
      </c>
      <c r="E2415">
        <v>1</v>
      </c>
      <c r="F2415" s="51">
        <v>1</v>
      </c>
      <c r="G2415" t="str">
        <f t="shared" si="74"/>
        <v>Torrey Craig</v>
      </c>
      <c r="H2415" t="str">
        <f t="shared" si="75"/>
        <v>Torrey Craig</v>
      </c>
    </row>
    <row r="2416" spans="1:8" x14ac:dyDescent="0.2">
      <c r="A2416" s="48"/>
      <c r="B2416">
        <v>5</v>
      </c>
      <c r="C2416">
        <v>5</v>
      </c>
      <c r="D2416">
        <v>4</v>
      </c>
      <c r="E2416">
        <v>1</v>
      </c>
      <c r="F2416" s="51">
        <v>1</v>
      </c>
      <c r="G2416" t="str">
        <f t="shared" si="74"/>
        <v>Torrey Craig</v>
      </c>
      <c r="H2416" t="str">
        <f t="shared" si="75"/>
        <v>Torrey Craig</v>
      </c>
    </row>
    <row r="2417" spans="1:8" x14ac:dyDescent="0.2">
      <c r="A2417" s="48"/>
      <c r="B2417">
        <v>3</v>
      </c>
      <c r="C2417">
        <v>1</v>
      </c>
      <c r="D2417">
        <v>1</v>
      </c>
      <c r="E2417">
        <v>1</v>
      </c>
      <c r="F2417" s="51">
        <v>1</v>
      </c>
      <c r="G2417" t="str">
        <f t="shared" si="74"/>
        <v>Torrey Craig</v>
      </c>
      <c r="H2417" t="str">
        <f t="shared" si="75"/>
        <v>Torrey Craig</v>
      </c>
    </row>
    <row r="2418" spans="1:8" x14ac:dyDescent="0.2">
      <c r="A2418" s="48"/>
      <c r="B2418">
        <v>6</v>
      </c>
      <c r="C2418">
        <v>5</v>
      </c>
      <c r="D2418">
        <v>1</v>
      </c>
      <c r="E2418">
        <v>2</v>
      </c>
      <c r="F2418" s="51">
        <v>1</v>
      </c>
      <c r="G2418" t="str">
        <f t="shared" si="74"/>
        <v>Torrey Craig</v>
      </c>
      <c r="H2418" t="str">
        <f t="shared" si="75"/>
        <v>Torrey Craig</v>
      </c>
    </row>
    <row r="2419" spans="1:8" x14ac:dyDescent="0.2">
      <c r="A2419" s="48"/>
      <c r="B2419">
        <v>9</v>
      </c>
      <c r="C2419">
        <v>4</v>
      </c>
      <c r="D2419">
        <v>1</v>
      </c>
      <c r="E2419">
        <v>1</v>
      </c>
      <c r="F2419" s="51">
        <v>1</v>
      </c>
      <c r="G2419" t="str">
        <f t="shared" si="74"/>
        <v>Torrey Craig</v>
      </c>
      <c r="H2419" t="str">
        <f t="shared" si="75"/>
        <v>Torrey Craig</v>
      </c>
    </row>
    <row r="2420" spans="1:8" x14ac:dyDescent="0.2">
      <c r="A2420" s="48"/>
      <c r="B2420">
        <v>10</v>
      </c>
      <c r="C2420">
        <v>9</v>
      </c>
      <c r="D2420">
        <v>2</v>
      </c>
      <c r="E2420">
        <v>1</v>
      </c>
      <c r="F2420" s="51">
        <v>1</v>
      </c>
      <c r="G2420" t="str">
        <f t="shared" si="74"/>
        <v>Torrey Craig</v>
      </c>
      <c r="H2420" t="str">
        <f t="shared" si="75"/>
        <v>Torrey Craig</v>
      </c>
    </row>
    <row r="2421" spans="1:8" x14ac:dyDescent="0.2">
      <c r="A2421" s="48"/>
      <c r="B2421">
        <v>13</v>
      </c>
      <c r="C2421">
        <v>10</v>
      </c>
      <c r="D2421">
        <v>2</v>
      </c>
      <c r="E2421">
        <v>3</v>
      </c>
      <c r="F2421" s="51">
        <v>1</v>
      </c>
      <c r="G2421" t="str">
        <f t="shared" si="74"/>
        <v>Torrey Craig</v>
      </c>
      <c r="H2421" t="str">
        <f t="shared" si="75"/>
        <v>Torrey Craig</v>
      </c>
    </row>
    <row r="2422" spans="1:8" x14ac:dyDescent="0.2">
      <c r="A2422" s="48"/>
      <c r="B2422">
        <v>16</v>
      </c>
      <c r="C2422">
        <v>6</v>
      </c>
      <c r="D2422">
        <v>2</v>
      </c>
      <c r="E2422">
        <v>3</v>
      </c>
      <c r="F2422" s="51">
        <v>1</v>
      </c>
      <c r="G2422" t="str">
        <f t="shared" si="74"/>
        <v>Torrey Craig</v>
      </c>
      <c r="H2422" t="str">
        <f t="shared" si="75"/>
        <v>Torrey Craig</v>
      </c>
    </row>
    <row r="2423" spans="1:8" x14ac:dyDescent="0.2">
      <c r="A2423" s="48"/>
      <c r="B2423">
        <v>14</v>
      </c>
      <c r="C2423">
        <v>4</v>
      </c>
      <c r="D2423">
        <v>3</v>
      </c>
      <c r="E2423">
        <v>2</v>
      </c>
      <c r="F2423" s="51">
        <v>1</v>
      </c>
      <c r="G2423" t="str">
        <f t="shared" si="74"/>
        <v>Torrey Craig</v>
      </c>
      <c r="H2423" t="str">
        <f t="shared" si="75"/>
        <v>Torrey Craig</v>
      </c>
    </row>
    <row r="2424" spans="1:8" x14ac:dyDescent="0.2">
      <c r="A2424" s="48"/>
      <c r="B2424">
        <v>8</v>
      </c>
      <c r="C2424">
        <v>5</v>
      </c>
      <c r="D2424">
        <v>0</v>
      </c>
      <c r="E2424">
        <v>2</v>
      </c>
      <c r="F2424" s="51">
        <v>1</v>
      </c>
      <c r="G2424" t="str">
        <f t="shared" si="74"/>
        <v>Torrey Craig</v>
      </c>
      <c r="H2424" t="str">
        <f t="shared" si="75"/>
        <v>Torrey Craig</v>
      </c>
    </row>
    <row r="2425" spans="1:8" x14ac:dyDescent="0.2">
      <c r="A2425" s="48"/>
      <c r="B2425">
        <v>2</v>
      </c>
      <c r="C2425">
        <v>7</v>
      </c>
      <c r="D2425">
        <v>1</v>
      </c>
      <c r="E2425">
        <v>0</v>
      </c>
      <c r="F2425" s="51">
        <v>1</v>
      </c>
      <c r="G2425" t="str">
        <f t="shared" si="74"/>
        <v>Torrey Craig</v>
      </c>
      <c r="H2425" t="str">
        <f t="shared" si="75"/>
        <v>Torrey Craig</v>
      </c>
    </row>
    <row r="2426" spans="1:8" x14ac:dyDescent="0.2">
      <c r="A2426" s="48"/>
      <c r="B2426">
        <v>10</v>
      </c>
      <c r="C2426">
        <v>7</v>
      </c>
      <c r="D2426">
        <v>1</v>
      </c>
      <c r="E2426">
        <v>0</v>
      </c>
      <c r="F2426" s="51">
        <v>1</v>
      </c>
      <c r="G2426" t="str">
        <f t="shared" si="74"/>
        <v>Torrey Craig</v>
      </c>
      <c r="H2426" t="str">
        <f t="shared" si="75"/>
        <v>Torrey Craig</v>
      </c>
    </row>
    <row r="2427" spans="1:8" x14ac:dyDescent="0.2">
      <c r="A2427" s="48"/>
      <c r="B2427">
        <v>11</v>
      </c>
      <c r="C2427">
        <v>6</v>
      </c>
      <c r="D2427">
        <v>3</v>
      </c>
      <c r="E2427">
        <v>1</v>
      </c>
      <c r="F2427" s="51">
        <v>1</v>
      </c>
      <c r="G2427" t="str">
        <f t="shared" si="74"/>
        <v>Torrey Craig</v>
      </c>
      <c r="H2427" t="str">
        <f t="shared" si="75"/>
        <v>Torrey Craig</v>
      </c>
    </row>
    <row r="2428" spans="1:8" x14ac:dyDescent="0.2">
      <c r="A2428" s="48"/>
      <c r="B2428">
        <v>7</v>
      </c>
      <c r="C2428">
        <v>4</v>
      </c>
      <c r="D2428">
        <v>0</v>
      </c>
      <c r="E2428">
        <v>1</v>
      </c>
      <c r="F2428" s="51">
        <v>1</v>
      </c>
      <c r="G2428" t="str">
        <f t="shared" si="74"/>
        <v>Torrey Craig</v>
      </c>
      <c r="H2428" t="str">
        <f t="shared" si="75"/>
        <v>Torrey Craig</v>
      </c>
    </row>
    <row r="2429" spans="1:8" x14ac:dyDescent="0.2">
      <c r="A2429" s="48"/>
      <c r="B2429">
        <v>11</v>
      </c>
      <c r="C2429">
        <v>3</v>
      </c>
      <c r="D2429">
        <v>1</v>
      </c>
      <c r="E2429">
        <v>1</v>
      </c>
      <c r="F2429" s="51">
        <v>1</v>
      </c>
      <c r="G2429" t="str">
        <f t="shared" si="74"/>
        <v>Torrey Craig</v>
      </c>
      <c r="H2429" t="str">
        <f t="shared" si="75"/>
        <v>Torrey Craig</v>
      </c>
    </row>
    <row r="2430" spans="1:8" x14ac:dyDescent="0.2">
      <c r="A2430" s="48"/>
      <c r="B2430">
        <v>14</v>
      </c>
      <c r="C2430">
        <v>5</v>
      </c>
      <c r="D2430">
        <v>3</v>
      </c>
      <c r="E2430">
        <v>4</v>
      </c>
      <c r="F2430" s="51">
        <v>1</v>
      </c>
      <c r="G2430" t="str">
        <f t="shared" si="74"/>
        <v>Torrey Craig</v>
      </c>
      <c r="H2430" t="str">
        <f t="shared" si="75"/>
        <v>Torrey Craig</v>
      </c>
    </row>
    <row r="2431" spans="1:8" x14ac:dyDescent="0.2">
      <c r="A2431" s="48"/>
      <c r="B2431">
        <v>14</v>
      </c>
      <c r="C2431">
        <v>7</v>
      </c>
      <c r="D2431">
        <v>1</v>
      </c>
      <c r="E2431">
        <v>2</v>
      </c>
      <c r="F2431" s="51">
        <v>1</v>
      </c>
      <c r="G2431" t="str">
        <f t="shared" si="74"/>
        <v>Torrey Craig</v>
      </c>
      <c r="H2431" t="str">
        <f t="shared" si="75"/>
        <v>Torrey Craig</v>
      </c>
    </row>
    <row r="2432" spans="1:8" x14ac:dyDescent="0.2">
      <c r="A2432" s="48"/>
      <c r="B2432">
        <v>7</v>
      </c>
      <c r="C2432">
        <v>12</v>
      </c>
      <c r="D2432">
        <v>2</v>
      </c>
      <c r="E2432">
        <v>1</v>
      </c>
      <c r="F2432" s="51">
        <v>1</v>
      </c>
      <c r="G2432" t="str">
        <f t="shared" si="74"/>
        <v>Torrey Craig</v>
      </c>
      <c r="H2432" t="str">
        <f t="shared" si="75"/>
        <v>Torrey Craig</v>
      </c>
    </row>
    <row r="2433" spans="1:8" x14ac:dyDescent="0.2">
      <c r="A2433" s="48"/>
      <c r="B2433">
        <v>9</v>
      </c>
      <c r="C2433">
        <v>5</v>
      </c>
      <c r="D2433">
        <v>0</v>
      </c>
      <c r="E2433">
        <v>1</v>
      </c>
      <c r="F2433" s="51">
        <v>1</v>
      </c>
      <c r="G2433" t="str">
        <f t="shared" si="74"/>
        <v>Torrey Craig</v>
      </c>
      <c r="H2433" t="str">
        <f t="shared" si="75"/>
        <v>Torrey Craig</v>
      </c>
    </row>
    <row r="2434" spans="1:8" x14ac:dyDescent="0.2">
      <c r="A2434" s="48"/>
      <c r="B2434">
        <v>0</v>
      </c>
      <c r="C2434">
        <v>2</v>
      </c>
      <c r="D2434">
        <v>4</v>
      </c>
      <c r="E2434">
        <v>0</v>
      </c>
      <c r="F2434" s="51">
        <v>1</v>
      </c>
      <c r="G2434" t="str">
        <f t="shared" ref="G2434:G2497" si="76">IF(B2434="","",IF(A2434="",G2433,SUBSTITUTE(A2434," 2022-23 Game Log","")))</f>
        <v>Torrey Craig</v>
      </c>
      <c r="H2434" t="str">
        <f t="shared" ref="H2434:H2497" si="77">IF(G2434="Luka Dončić","Luka Doncic",IF(G2434="Wendell Carter Jr.","Wendell Carter",IF(G2434="Vlatko Čančar","Vlatko Cancar",IF(G2434="Troy Brown Jr.","Troy Brown",IF(G2434="Bojan Bogdanović","Bojan Bogdanovic",IF(G2434="Nic Claxton","Nicolas Claxton",IF(G2434="Kristaps Porziņģis","Kristaps Porzingis",IF(G2434="Kelly Oubre Jr.","Kelly Oubre Jr",IF(G2434="P.J. Washington","P.J Washington",IF(G2434="P.J. Tucker","P.J Tucker",IF(G2434="Jabari Smith Jr.","Jabari Smith",IF(G2434="Alperen Şengün","Alperen Sengun",IF(G2434="Nikola Vučević","Nikola Vucevic",IF(G2434="Jusuf Nurkić","Jusuf Nurkic",IF(G2434="Nikola Jokić","Nikola Jokic",G2434)))))))))))))))</f>
        <v>Torrey Craig</v>
      </c>
    </row>
    <row r="2435" spans="1:8" x14ac:dyDescent="0.2">
      <c r="A2435" s="48"/>
      <c r="B2435">
        <v>17</v>
      </c>
      <c r="C2435">
        <v>8</v>
      </c>
      <c r="D2435">
        <v>4</v>
      </c>
      <c r="E2435">
        <v>4</v>
      </c>
      <c r="F2435" s="51">
        <v>1</v>
      </c>
      <c r="G2435" t="str">
        <f t="shared" si="76"/>
        <v>Torrey Craig</v>
      </c>
      <c r="H2435" t="str">
        <f t="shared" si="77"/>
        <v>Torrey Craig</v>
      </c>
    </row>
    <row r="2436" spans="1:8" x14ac:dyDescent="0.2">
      <c r="A2436" s="48"/>
      <c r="B2436">
        <v>6</v>
      </c>
      <c r="C2436">
        <v>8</v>
      </c>
      <c r="D2436">
        <v>2</v>
      </c>
      <c r="E2436">
        <v>0</v>
      </c>
      <c r="F2436" s="51">
        <v>1</v>
      </c>
      <c r="G2436" t="str">
        <f t="shared" si="76"/>
        <v>Torrey Craig</v>
      </c>
      <c r="H2436" t="str">
        <f t="shared" si="77"/>
        <v>Torrey Craig</v>
      </c>
    </row>
    <row r="2437" spans="1:8" x14ac:dyDescent="0.2">
      <c r="A2437" s="48"/>
      <c r="B2437">
        <v>8</v>
      </c>
      <c r="C2437">
        <v>2</v>
      </c>
      <c r="D2437">
        <v>0</v>
      </c>
      <c r="E2437">
        <v>2</v>
      </c>
      <c r="F2437" s="51">
        <v>1</v>
      </c>
      <c r="G2437" t="str">
        <f t="shared" si="76"/>
        <v>Torrey Craig</v>
      </c>
      <c r="H2437" t="str">
        <f t="shared" si="77"/>
        <v>Torrey Craig</v>
      </c>
    </row>
    <row r="2438" spans="1:8" x14ac:dyDescent="0.2">
      <c r="A2438" s="48"/>
      <c r="B2438">
        <v>13</v>
      </c>
      <c r="C2438">
        <v>7</v>
      </c>
      <c r="D2438">
        <v>2</v>
      </c>
      <c r="E2438">
        <v>3</v>
      </c>
      <c r="F2438" s="51">
        <v>1</v>
      </c>
      <c r="G2438" t="str">
        <f t="shared" si="76"/>
        <v>Torrey Craig</v>
      </c>
      <c r="H2438" t="str">
        <f t="shared" si="77"/>
        <v>Torrey Craig</v>
      </c>
    </row>
    <row r="2439" spans="1:8" x14ac:dyDescent="0.2">
      <c r="A2439" s="48"/>
      <c r="B2439">
        <v>10</v>
      </c>
      <c r="C2439">
        <v>7</v>
      </c>
      <c r="D2439">
        <v>2</v>
      </c>
      <c r="E2439">
        <v>2</v>
      </c>
      <c r="F2439" s="51">
        <v>1</v>
      </c>
      <c r="G2439" t="str">
        <f t="shared" si="76"/>
        <v>Torrey Craig</v>
      </c>
      <c r="H2439" t="str">
        <f t="shared" si="77"/>
        <v>Torrey Craig</v>
      </c>
    </row>
    <row r="2440" spans="1:8" x14ac:dyDescent="0.2">
      <c r="A2440" s="48"/>
      <c r="B2440">
        <v>5</v>
      </c>
      <c r="C2440">
        <v>5</v>
      </c>
      <c r="D2440">
        <v>0</v>
      </c>
      <c r="E2440">
        <v>1</v>
      </c>
      <c r="F2440" s="51">
        <v>1</v>
      </c>
      <c r="G2440" t="str">
        <f t="shared" si="76"/>
        <v>Torrey Craig</v>
      </c>
      <c r="H2440" t="str">
        <f t="shared" si="77"/>
        <v>Torrey Craig</v>
      </c>
    </row>
    <row r="2441" spans="1:8" x14ac:dyDescent="0.2">
      <c r="A2441" s="48"/>
      <c r="B2441">
        <v>13</v>
      </c>
      <c r="C2441">
        <v>7</v>
      </c>
      <c r="D2441">
        <v>1</v>
      </c>
      <c r="E2441">
        <v>2</v>
      </c>
      <c r="F2441" s="51">
        <v>1</v>
      </c>
      <c r="G2441" t="str">
        <f t="shared" si="76"/>
        <v>Torrey Craig</v>
      </c>
      <c r="H2441" t="str">
        <f t="shared" si="77"/>
        <v>Torrey Craig</v>
      </c>
    </row>
    <row r="2442" spans="1:8" x14ac:dyDescent="0.2">
      <c r="A2442" s="48"/>
      <c r="B2442">
        <v>4</v>
      </c>
      <c r="C2442">
        <v>7</v>
      </c>
      <c r="D2442">
        <v>0</v>
      </c>
      <c r="E2442">
        <v>0</v>
      </c>
      <c r="F2442" s="51">
        <v>1</v>
      </c>
      <c r="G2442" t="str">
        <f t="shared" si="76"/>
        <v>Torrey Craig</v>
      </c>
      <c r="H2442" t="str">
        <f t="shared" si="77"/>
        <v>Torrey Craig</v>
      </c>
    </row>
    <row r="2443" spans="1:8" x14ac:dyDescent="0.2">
      <c r="A2443" s="48"/>
      <c r="B2443">
        <v>4</v>
      </c>
      <c r="C2443">
        <v>5</v>
      </c>
      <c r="D2443">
        <v>3</v>
      </c>
      <c r="E2443">
        <v>0</v>
      </c>
      <c r="F2443" s="51">
        <v>1</v>
      </c>
      <c r="G2443" t="str">
        <f t="shared" si="76"/>
        <v>Torrey Craig</v>
      </c>
      <c r="H2443" t="str">
        <f t="shared" si="77"/>
        <v>Torrey Craig</v>
      </c>
    </row>
    <row r="2444" spans="1:8" x14ac:dyDescent="0.2">
      <c r="A2444" s="48" t="s">
        <v>1234</v>
      </c>
      <c r="B2444">
        <v>1</v>
      </c>
      <c r="C2444">
        <v>1</v>
      </c>
      <c r="D2444">
        <v>0</v>
      </c>
      <c r="E2444">
        <v>0</v>
      </c>
      <c r="F2444" s="51">
        <v>1</v>
      </c>
      <c r="G2444" t="str">
        <f t="shared" si="76"/>
        <v>Jarrett Culver</v>
      </c>
      <c r="H2444" t="str">
        <f t="shared" si="77"/>
        <v>Jarrett Culver</v>
      </c>
    </row>
    <row r="2445" spans="1:8" x14ac:dyDescent="0.2">
      <c r="A2445" s="48"/>
      <c r="B2445">
        <v>0</v>
      </c>
      <c r="C2445">
        <v>0</v>
      </c>
      <c r="D2445">
        <v>0</v>
      </c>
      <c r="E2445">
        <v>0</v>
      </c>
      <c r="F2445" s="51">
        <v>1</v>
      </c>
      <c r="G2445" t="str">
        <f t="shared" si="76"/>
        <v>Jarrett Culver</v>
      </c>
      <c r="H2445" t="str">
        <f t="shared" si="77"/>
        <v>Jarrett Culver</v>
      </c>
    </row>
    <row r="2446" spans="1:8" x14ac:dyDescent="0.2">
      <c r="A2446" s="48"/>
      <c r="B2446">
        <v>9</v>
      </c>
      <c r="C2446">
        <v>12</v>
      </c>
      <c r="D2446">
        <v>0</v>
      </c>
      <c r="E2446">
        <v>0</v>
      </c>
      <c r="F2446" s="51">
        <v>1</v>
      </c>
      <c r="G2446" t="str">
        <f t="shared" si="76"/>
        <v>Jarrett Culver</v>
      </c>
      <c r="H2446" t="str">
        <f t="shared" si="77"/>
        <v>Jarrett Culver</v>
      </c>
    </row>
    <row r="2447" spans="1:8" x14ac:dyDescent="0.2">
      <c r="A2447" s="48"/>
      <c r="B2447">
        <v>10</v>
      </c>
      <c r="C2447">
        <v>7</v>
      </c>
      <c r="D2447">
        <v>4</v>
      </c>
      <c r="E2447">
        <v>1</v>
      </c>
      <c r="F2447" s="51">
        <v>1</v>
      </c>
      <c r="G2447" t="str">
        <f t="shared" si="76"/>
        <v>Jarrett Culver</v>
      </c>
      <c r="H2447" t="str">
        <f t="shared" si="77"/>
        <v>Jarrett Culver</v>
      </c>
    </row>
    <row r="2448" spans="1:8" x14ac:dyDescent="0.2">
      <c r="A2448" s="48"/>
      <c r="B2448">
        <v>9</v>
      </c>
      <c r="C2448">
        <v>5</v>
      </c>
      <c r="D2448">
        <v>1</v>
      </c>
      <c r="E2448">
        <v>0</v>
      </c>
      <c r="F2448" s="51">
        <v>1</v>
      </c>
      <c r="G2448" t="str">
        <f t="shared" si="76"/>
        <v>Jarrett Culver</v>
      </c>
      <c r="H2448" t="str">
        <f t="shared" si="77"/>
        <v>Jarrett Culver</v>
      </c>
    </row>
    <row r="2449" spans="1:8" x14ac:dyDescent="0.2">
      <c r="A2449" s="48"/>
      <c r="B2449">
        <v>2</v>
      </c>
      <c r="C2449">
        <v>3</v>
      </c>
      <c r="D2449">
        <v>0</v>
      </c>
      <c r="E2449">
        <v>0</v>
      </c>
      <c r="F2449" s="51">
        <v>1</v>
      </c>
      <c r="G2449" t="str">
        <f t="shared" si="76"/>
        <v>Jarrett Culver</v>
      </c>
      <c r="H2449" t="str">
        <f t="shared" si="77"/>
        <v>Jarrett Culver</v>
      </c>
    </row>
    <row r="2450" spans="1:8" x14ac:dyDescent="0.2">
      <c r="A2450" s="48"/>
      <c r="B2450">
        <v>4</v>
      </c>
      <c r="C2450">
        <v>4</v>
      </c>
      <c r="D2450">
        <v>0</v>
      </c>
      <c r="E2450">
        <v>0</v>
      </c>
      <c r="F2450" s="51">
        <v>1</v>
      </c>
      <c r="G2450" t="str">
        <f t="shared" si="76"/>
        <v>Jarrett Culver</v>
      </c>
      <c r="H2450" t="str">
        <f t="shared" si="77"/>
        <v>Jarrett Culver</v>
      </c>
    </row>
    <row r="2451" spans="1:8" x14ac:dyDescent="0.2">
      <c r="A2451" s="48"/>
      <c r="B2451">
        <v>7</v>
      </c>
      <c r="C2451">
        <v>4</v>
      </c>
      <c r="D2451">
        <v>1</v>
      </c>
      <c r="E2451">
        <v>0</v>
      </c>
      <c r="F2451" s="51">
        <v>1</v>
      </c>
      <c r="G2451" t="str">
        <f t="shared" si="76"/>
        <v>Jarrett Culver</v>
      </c>
      <c r="H2451" t="str">
        <f t="shared" si="77"/>
        <v>Jarrett Culver</v>
      </c>
    </row>
    <row r="2452" spans="1:8" x14ac:dyDescent="0.2">
      <c r="A2452" s="48"/>
      <c r="B2452">
        <v>2</v>
      </c>
      <c r="C2452">
        <v>2</v>
      </c>
      <c r="D2452">
        <v>0</v>
      </c>
      <c r="E2452">
        <v>0</v>
      </c>
      <c r="F2452" s="51">
        <v>1</v>
      </c>
      <c r="G2452" t="str">
        <f t="shared" si="76"/>
        <v>Jarrett Culver</v>
      </c>
      <c r="H2452" t="str">
        <f t="shared" si="77"/>
        <v>Jarrett Culver</v>
      </c>
    </row>
    <row r="2453" spans="1:8" x14ac:dyDescent="0.2">
      <c r="A2453" s="48"/>
      <c r="B2453">
        <v>0</v>
      </c>
      <c r="C2453">
        <v>0</v>
      </c>
      <c r="D2453">
        <v>0</v>
      </c>
      <c r="E2453">
        <v>0</v>
      </c>
      <c r="F2453" s="51">
        <v>1</v>
      </c>
      <c r="G2453" t="str">
        <f t="shared" si="76"/>
        <v>Jarrett Culver</v>
      </c>
      <c r="H2453" t="str">
        <f t="shared" si="77"/>
        <v>Jarrett Culver</v>
      </c>
    </row>
    <row r="2454" spans="1:8" x14ac:dyDescent="0.2">
      <c r="A2454" s="48" t="s">
        <v>1235</v>
      </c>
      <c r="B2454">
        <v>18</v>
      </c>
      <c r="C2454">
        <v>1</v>
      </c>
      <c r="D2454">
        <v>10</v>
      </c>
      <c r="E2454">
        <v>2</v>
      </c>
      <c r="F2454" s="51">
        <v>1</v>
      </c>
      <c r="G2454" t="str">
        <f t="shared" si="76"/>
        <v>Cade Cunningham</v>
      </c>
      <c r="H2454" t="str">
        <f t="shared" si="77"/>
        <v>Cade Cunningham</v>
      </c>
    </row>
    <row r="2455" spans="1:8" x14ac:dyDescent="0.2">
      <c r="A2455" s="48"/>
      <c r="B2455">
        <v>15</v>
      </c>
      <c r="C2455">
        <v>8</v>
      </c>
      <c r="D2455">
        <v>7</v>
      </c>
      <c r="E2455">
        <v>1</v>
      </c>
      <c r="F2455" s="51">
        <v>1</v>
      </c>
      <c r="G2455" t="str">
        <f t="shared" si="76"/>
        <v>Cade Cunningham</v>
      </c>
      <c r="H2455" t="str">
        <f t="shared" si="77"/>
        <v>Cade Cunningham</v>
      </c>
    </row>
    <row r="2456" spans="1:8" x14ac:dyDescent="0.2">
      <c r="A2456" s="48"/>
      <c r="B2456">
        <v>22</v>
      </c>
      <c r="C2456">
        <v>4</v>
      </c>
      <c r="D2456">
        <v>4</v>
      </c>
      <c r="E2456">
        <v>4</v>
      </c>
      <c r="F2456" s="51">
        <v>1</v>
      </c>
      <c r="G2456" t="str">
        <f t="shared" si="76"/>
        <v>Cade Cunningham</v>
      </c>
      <c r="H2456" t="str">
        <f t="shared" si="77"/>
        <v>Cade Cunningham</v>
      </c>
    </row>
    <row r="2457" spans="1:8" x14ac:dyDescent="0.2">
      <c r="A2457" s="48"/>
      <c r="B2457">
        <v>19</v>
      </c>
      <c r="C2457">
        <v>3</v>
      </c>
      <c r="D2457">
        <v>3</v>
      </c>
      <c r="E2457">
        <v>0</v>
      </c>
      <c r="F2457" s="51">
        <v>1</v>
      </c>
      <c r="G2457" t="str">
        <f t="shared" si="76"/>
        <v>Cade Cunningham</v>
      </c>
      <c r="H2457" t="str">
        <f t="shared" si="77"/>
        <v>Cade Cunningham</v>
      </c>
    </row>
    <row r="2458" spans="1:8" x14ac:dyDescent="0.2">
      <c r="A2458" s="48"/>
      <c r="B2458">
        <v>26</v>
      </c>
      <c r="C2458">
        <v>8</v>
      </c>
      <c r="D2458">
        <v>6</v>
      </c>
      <c r="E2458">
        <v>1</v>
      </c>
      <c r="F2458" s="51">
        <v>1</v>
      </c>
      <c r="G2458" t="str">
        <f t="shared" si="76"/>
        <v>Cade Cunningham</v>
      </c>
      <c r="H2458" t="str">
        <f t="shared" si="77"/>
        <v>Cade Cunningham</v>
      </c>
    </row>
    <row r="2459" spans="1:8" x14ac:dyDescent="0.2">
      <c r="A2459" s="48"/>
      <c r="B2459">
        <v>35</v>
      </c>
      <c r="C2459">
        <v>9</v>
      </c>
      <c r="D2459">
        <v>8</v>
      </c>
      <c r="E2459">
        <v>0</v>
      </c>
      <c r="F2459" s="51">
        <v>1</v>
      </c>
      <c r="G2459" t="str">
        <f t="shared" si="76"/>
        <v>Cade Cunningham</v>
      </c>
      <c r="H2459" t="str">
        <f t="shared" si="77"/>
        <v>Cade Cunningham</v>
      </c>
    </row>
    <row r="2460" spans="1:8" x14ac:dyDescent="0.2">
      <c r="A2460" s="48"/>
      <c r="B2460">
        <v>23</v>
      </c>
      <c r="C2460">
        <v>10</v>
      </c>
      <c r="D2460">
        <v>9</v>
      </c>
      <c r="E2460">
        <v>1</v>
      </c>
      <c r="F2460" s="51">
        <v>1</v>
      </c>
      <c r="G2460" t="str">
        <f t="shared" si="76"/>
        <v>Cade Cunningham</v>
      </c>
      <c r="H2460" t="str">
        <f t="shared" si="77"/>
        <v>Cade Cunningham</v>
      </c>
    </row>
    <row r="2461" spans="1:8" x14ac:dyDescent="0.2">
      <c r="A2461" s="48"/>
      <c r="B2461">
        <v>27</v>
      </c>
      <c r="C2461">
        <v>6</v>
      </c>
      <c r="D2461">
        <v>7</v>
      </c>
      <c r="E2461">
        <v>3</v>
      </c>
      <c r="F2461" s="51">
        <v>1</v>
      </c>
      <c r="G2461" t="str">
        <f t="shared" si="76"/>
        <v>Cade Cunningham</v>
      </c>
      <c r="H2461" t="str">
        <f t="shared" si="77"/>
        <v>Cade Cunningham</v>
      </c>
    </row>
    <row r="2462" spans="1:8" x14ac:dyDescent="0.2">
      <c r="A2462" s="48"/>
      <c r="B2462">
        <v>10</v>
      </c>
      <c r="C2462">
        <v>6</v>
      </c>
      <c r="D2462">
        <v>4</v>
      </c>
      <c r="E2462">
        <v>0</v>
      </c>
      <c r="F2462" s="51">
        <v>1</v>
      </c>
      <c r="G2462" t="str">
        <f t="shared" si="76"/>
        <v>Cade Cunningham</v>
      </c>
      <c r="H2462" t="str">
        <f t="shared" si="77"/>
        <v>Cade Cunningham</v>
      </c>
    </row>
    <row r="2463" spans="1:8" x14ac:dyDescent="0.2">
      <c r="A2463" s="48"/>
      <c r="B2463">
        <v>19</v>
      </c>
      <c r="C2463">
        <v>5</v>
      </c>
      <c r="D2463">
        <v>5</v>
      </c>
      <c r="E2463">
        <v>3</v>
      </c>
      <c r="F2463" s="51">
        <v>1</v>
      </c>
      <c r="G2463" t="str">
        <f t="shared" si="76"/>
        <v>Cade Cunningham</v>
      </c>
      <c r="H2463" t="str">
        <f t="shared" si="77"/>
        <v>Cade Cunningham</v>
      </c>
    </row>
    <row r="2464" spans="1:8" x14ac:dyDescent="0.2">
      <c r="A2464" s="48"/>
      <c r="B2464">
        <v>21</v>
      </c>
      <c r="C2464">
        <v>11</v>
      </c>
      <c r="D2464">
        <v>7</v>
      </c>
      <c r="E2464">
        <v>2</v>
      </c>
      <c r="F2464" s="51">
        <v>1</v>
      </c>
      <c r="G2464" t="str">
        <f t="shared" si="76"/>
        <v>Cade Cunningham</v>
      </c>
      <c r="H2464" t="str">
        <f t="shared" si="77"/>
        <v>Cade Cunningham</v>
      </c>
    </row>
    <row r="2465" spans="1:8" x14ac:dyDescent="0.2">
      <c r="A2465" s="48"/>
      <c r="B2465">
        <v>4</v>
      </c>
      <c r="C2465">
        <v>3</v>
      </c>
      <c r="D2465">
        <v>2</v>
      </c>
      <c r="E2465">
        <v>0</v>
      </c>
      <c r="F2465" s="51">
        <v>1</v>
      </c>
      <c r="G2465" t="str">
        <f t="shared" si="76"/>
        <v>Cade Cunningham</v>
      </c>
      <c r="H2465" t="str">
        <f t="shared" si="77"/>
        <v>Cade Cunningham</v>
      </c>
    </row>
    <row r="2466" spans="1:8" x14ac:dyDescent="0.2">
      <c r="A2466" s="48" t="s">
        <v>1236</v>
      </c>
      <c r="B2466">
        <v>0</v>
      </c>
      <c r="C2466">
        <v>2</v>
      </c>
      <c r="D2466">
        <v>6</v>
      </c>
      <c r="E2466">
        <v>0</v>
      </c>
      <c r="F2466" s="51">
        <v>1</v>
      </c>
      <c r="G2466" t="str">
        <f t="shared" si="76"/>
        <v>Seth Curry</v>
      </c>
      <c r="H2466" t="str">
        <f t="shared" si="77"/>
        <v>Seth Curry</v>
      </c>
    </row>
    <row r="2467" spans="1:8" x14ac:dyDescent="0.2">
      <c r="A2467" s="48"/>
      <c r="B2467">
        <v>3</v>
      </c>
      <c r="C2467">
        <v>0</v>
      </c>
      <c r="D2467">
        <v>0</v>
      </c>
      <c r="E2467">
        <v>1</v>
      </c>
      <c r="F2467" s="51">
        <v>1</v>
      </c>
      <c r="G2467" t="str">
        <f t="shared" si="76"/>
        <v>Seth Curry</v>
      </c>
      <c r="H2467" t="str">
        <f t="shared" si="77"/>
        <v>Seth Curry</v>
      </c>
    </row>
    <row r="2468" spans="1:8" x14ac:dyDescent="0.2">
      <c r="A2468" s="48"/>
      <c r="B2468">
        <v>1</v>
      </c>
      <c r="C2468">
        <v>0</v>
      </c>
      <c r="D2468">
        <v>0</v>
      </c>
      <c r="E2468">
        <v>0</v>
      </c>
      <c r="F2468" s="51">
        <v>1</v>
      </c>
      <c r="G2468" t="str">
        <f t="shared" si="76"/>
        <v>Seth Curry</v>
      </c>
      <c r="H2468" t="str">
        <f t="shared" si="77"/>
        <v>Seth Curry</v>
      </c>
    </row>
    <row r="2469" spans="1:8" x14ac:dyDescent="0.2">
      <c r="A2469" s="48"/>
      <c r="B2469">
        <v>23</v>
      </c>
      <c r="C2469">
        <v>3</v>
      </c>
      <c r="D2469">
        <v>2</v>
      </c>
      <c r="E2469">
        <v>6</v>
      </c>
      <c r="F2469" s="51">
        <v>1</v>
      </c>
      <c r="G2469" t="str">
        <f t="shared" si="76"/>
        <v>Seth Curry</v>
      </c>
      <c r="H2469" t="str">
        <f t="shared" si="77"/>
        <v>Seth Curry</v>
      </c>
    </row>
    <row r="2470" spans="1:8" x14ac:dyDescent="0.2">
      <c r="A2470" s="48"/>
      <c r="B2470">
        <v>22</v>
      </c>
      <c r="C2470">
        <v>3</v>
      </c>
      <c r="D2470">
        <v>3</v>
      </c>
      <c r="E2470">
        <v>4</v>
      </c>
      <c r="F2470" s="51">
        <v>1</v>
      </c>
      <c r="G2470" t="str">
        <f t="shared" si="76"/>
        <v>Seth Curry</v>
      </c>
      <c r="H2470" t="str">
        <f t="shared" si="77"/>
        <v>Seth Curry</v>
      </c>
    </row>
    <row r="2471" spans="1:8" x14ac:dyDescent="0.2">
      <c r="A2471" s="48"/>
      <c r="B2471">
        <v>9</v>
      </c>
      <c r="C2471">
        <v>3</v>
      </c>
      <c r="D2471">
        <v>3</v>
      </c>
      <c r="E2471">
        <v>1</v>
      </c>
      <c r="F2471" s="51">
        <v>1</v>
      </c>
      <c r="G2471" t="str">
        <f t="shared" si="76"/>
        <v>Seth Curry</v>
      </c>
      <c r="H2471" t="str">
        <f t="shared" si="77"/>
        <v>Seth Curry</v>
      </c>
    </row>
    <row r="2472" spans="1:8" x14ac:dyDescent="0.2">
      <c r="A2472" s="48"/>
      <c r="B2472">
        <v>0</v>
      </c>
      <c r="C2472">
        <v>1</v>
      </c>
      <c r="D2472">
        <v>0</v>
      </c>
      <c r="E2472">
        <v>0</v>
      </c>
      <c r="F2472" s="51">
        <v>1</v>
      </c>
      <c r="G2472" t="str">
        <f t="shared" si="76"/>
        <v>Seth Curry</v>
      </c>
      <c r="H2472" t="str">
        <f t="shared" si="77"/>
        <v>Seth Curry</v>
      </c>
    </row>
    <row r="2473" spans="1:8" x14ac:dyDescent="0.2">
      <c r="A2473" s="48"/>
      <c r="B2473">
        <v>10</v>
      </c>
      <c r="C2473">
        <v>5</v>
      </c>
      <c r="D2473">
        <v>5</v>
      </c>
      <c r="E2473">
        <v>0</v>
      </c>
      <c r="F2473" s="51">
        <v>1</v>
      </c>
      <c r="G2473" t="str">
        <f t="shared" si="76"/>
        <v>Seth Curry</v>
      </c>
      <c r="H2473" t="str">
        <f t="shared" si="77"/>
        <v>Seth Curry</v>
      </c>
    </row>
    <row r="2474" spans="1:8" x14ac:dyDescent="0.2">
      <c r="A2474" s="48"/>
      <c r="B2474">
        <v>14</v>
      </c>
      <c r="C2474">
        <v>2</v>
      </c>
      <c r="D2474">
        <v>2</v>
      </c>
      <c r="E2474">
        <v>2</v>
      </c>
      <c r="F2474" s="51">
        <v>1</v>
      </c>
      <c r="G2474" t="str">
        <f t="shared" si="76"/>
        <v>Seth Curry</v>
      </c>
      <c r="H2474" t="str">
        <f t="shared" si="77"/>
        <v>Seth Curry</v>
      </c>
    </row>
    <row r="2475" spans="1:8" x14ac:dyDescent="0.2">
      <c r="A2475" s="48"/>
      <c r="B2475">
        <v>14</v>
      </c>
      <c r="C2475">
        <v>2</v>
      </c>
      <c r="D2475">
        <v>5</v>
      </c>
      <c r="E2475">
        <v>4</v>
      </c>
      <c r="F2475" s="51">
        <v>1</v>
      </c>
      <c r="G2475" t="str">
        <f t="shared" si="76"/>
        <v>Seth Curry</v>
      </c>
      <c r="H2475" t="str">
        <f t="shared" si="77"/>
        <v>Seth Curry</v>
      </c>
    </row>
    <row r="2476" spans="1:8" x14ac:dyDescent="0.2">
      <c r="A2476" s="48"/>
      <c r="B2476">
        <v>29</v>
      </c>
      <c r="C2476">
        <v>3</v>
      </c>
      <c r="D2476">
        <v>1</v>
      </c>
      <c r="E2476">
        <v>7</v>
      </c>
      <c r="F2476" s="51">
        <v>1</v>
      </c>
      <c r="G2476" t="str">
        <f t="shared" si="76"/>
        <v>Seth Curry</v>
      </c>
      <c r="H2476" t="str">
        <f t="shared" si="77"/>
        <v>Seth Curry</v>
      </c>
    </row>
    <row r="2477" spans="1:8" x14ac:dyDescent="0.2">
      <c r="A2477" s="48"/>
      <c r="B2477">
        <v>3</v>
      </c>
      <c r="C2477">
        <v>2</v>
      </c>
      <c r="D2477">
        <v>1</v>
      </c>
      <c r="E2477">
        <v>1</v>
      </c>
      <c r="F2477" s="51">
        <v>1</v>
      </c>
      <c r="G2477" t="str">
        <f t="shared" si="76"/>
        <v>Seth Curry</v>
      </c>
      <c r="H2477" t="str">
        <f t="shared" si="77"/>
        <v>Seth Curry</v>
      </c>
    </row>
    <row r="2478" spans="1:8" x14ac:dyDescent="0.2">
      <c r="A2478" s="48"/>
      <c r="B2478">
        <v>2</v>
      </c>
      <c r="C2478">
        <v>6</v>
      </c>
      <c r="D2478">
        <v>1</v>
      </c>
      <c r="E2478">
        <v>0</v>
      </c>
      <c r="F2478" s="51">
        <v>1</v>
      </c>
      <c r="G2478" t="str">
        <f t="shared" si="76"/>
        <v>Seth Curry</v>
      </c>
      <c r="H2478" t="str">
        <f t="shared" si="77"/>
        <v>Seth Curry</v>
      </c>
    </row>
    <row r="2479" spans="1:8" x14ac:dyDescent="0.2">
      <c r="A2479" s="48"/>
      <c r="B2479">
        <v>4</v>
      </c>
      <c r="C2479">
        <v>1</v>
      </c>
      <c r="D2479">
        <v>5</v>
      </c>
      <c r="E2479">
        <v>0</v>
      </c>
      <c r="F2479" s="51">
        <v>1</v>
      </c>
      <c r="G2479" t="str">
        <f t="shared" si="76"/>
        <v>Seth Curry</v>
      </c>
      <c r="H2479" t="str">
        <f t="shared" si="77"/>
        <v>Seth Curry</v>
      </c>
    </row>
    <row r="2480" spans="1:8" x14ac:dyDescent="0.2">
      <c r="A2480" s="48"/>
      <c r="B2480">
        <v>0</v>
      </c>
      <c r="C2480">
        <v>1</v>
      </c>
      <c r="D2480">
        <v>0</v>
      </c>
      <c r="E2480">
        <v>0</v>
      </c>
      <c r="F2480" s="51">
        <v>1</v>
      </c>
      <c r="G2480" t="str">
        <f t="shared" si="76"/>
        <v>Seth Curry</v>
      </c>
      <c r="H2480" t="str">
        <f t="shared" si="77"/>
        <v>Seth Curry</v>
      </c>
    </row>
    <row r="2481" spans="1:8" x14ac:dyDescent="0.2">
      <c r="A2481" s="48"/>
      <c r="B2481">
        <v>20</v>
      </c>
      <c r="C2481">
        <v>5</v>
      </c>
      <c r="D2481">
        <v>6</v>
      </c>
      <c r="E2481">
        <v>3</v>
      </c>
      <c r="F2481" s="51">
        <v>1</v>
      </c>
      <c r="G2481" t="str">
        <f t="shared" si="76"/>
        <v>Seth Curry</v>
      </c>
      <c r="H2481" t="str">
        <f t="shared" si="77"/>
        <v>Seth Curry</v>
      </c>
    </row>
    <row r="2482" spans="1:8" x14ac:dyDescent="0.2">
      <c r="A2482" s="48"/>
      <c r="B2482">
        <v>11</v>
      </c>
      <c r="C2482">
        <v>1</v>
      </c>
      <c r="D2482">
        <v>2</v>
      </c>
      <c r="E2482">
        <v>2</v>
      </c>
      <c r="F2482" s="51">
        <v>1</v>
      </c>
      <c r="G2482" t="str">
        <f t="shared" si="76"/>
        <v>Seth Curry</v>
      </c>
      <c r="H2482" t="str">
        <f t="shared" si="77"/>
        <v>Seth Curry</v>
      </c>
    </row>
    <row r="2483" spans="1:8" x14ac:dyDescent="0.2">
      <c r="A2483" s="48"/>
      <c r="B2483">
        <v>3</v>
      </c>
      <c r="C2483">
        <v>2</v>
      </c>
      <c r="D2483">
        <v>0</v>
      </c>
      <c r="E2483">
        <v>1</v>
      </c>
      <c r="F2483" s="51">
        <v>1</v>
      </c>
      <c r="G2483" t="str">
        <f t="shared" si="76"/>
        <v>Seth Curry</v>
      </c>
      <c r="H2483" t="str">
        <f t="shared" si="77"/>
        <v>Seth Curry</v>
      </c>
    </row>
    <row r="2484" spans="1:8" x14ac:dyDescent="0.2">
      <c r="A2484" s="48"/>
      <c r="B2484">
        <v>0</v>
      </c>
      <c r="C2484">
        <v>0</v>
      </c>
      <c r="D2484">
        <v>1</v>
      </c>
      <c r="E2484">
        <v>0</v>
      </c>
      <c r="F2484" s="51">
        <v>1</v>
      </c>
      <c r="G2484" t="str">
        <f t="shared" si="76"/>
        <v>Seth Curry</v>
      </c>
      <c r="H2484" t="str">
        <f t="shared" si="77"/>
        <v>Seth Curry</v>
      </c>
    </row>
    <row r="2485" spans="1:8" x14ac:dyDescent="0.2">
      <c r="A2485" s="48"/>
      <c r="B2485">
        <v>3</v>
      </c>
      <c r="C2485">
        <v>0</v>
      </c>
      <c r="D2485">
        <v>1</v>
      </c>
      <c r="E2485">
        <v>1</v>
      </c>
      <c r="F2485" s="51">
        <v>1</v>
      </c>
      <c r="G2485" t="str">
        <f t="shared" si="76"/>
        <v>Seth Curry</v>
      </c>
      <c r="H2485" t="str">
        <f t="shared" si="77"/>
        <v>Seth Curry</v>
      </c>
    </row>
    <row r="2486" spans="1:8" x14ac:dyDescent="0.2">
      <c r="A2486" s="48"/>
      <c r="B2486">
        <v>12</v>
      </c>
      <c r="C2486">
        <v>2</v>
      </c>
      <c r="D2486">
        <v>6</v>
      </c>
      <c r="E2486">
        <v>1</v>
      </c>
      <c r="F2486" s="51">
        <v>1</v>
      </c>
      <c r="G2486" t="str">
        <f t="shared" si="76"/>
        <v>Seth Curry</v>
      </c>
      <c r="H2486" t="str">
        <f t="shared" si="77"/>
        <v>Seth Curry</v>
      </c>
    </row>
    <row r="2487" spans="1:8" x14ac:dyDescent="0.2">
      <c r="A2487" s="48"/>
      <c r="B2487">
        <v>5</v>
      </c>
      <c r="C2487">
        <v>1</v>
      </c>
      <c r="D2487">
        <v>0</v>
      </c>
      <c r="E2487">
        <v>1</v>
      </c>
      <c r="F2487" s="51">
        <v>1</v>
      </c>
      <c r="G2487" t="str">
        <f t="shared" si="76"/>
        <v>Seth Curry</v>
      </c>
      <c r="H2487" t="str">
        <f t="shared" si="77"/>
        <v>Seth Curry</v>
      </c>
    </row>
    <row r="2488" spans="1:8" x14ac:dyDescent="0.2">
      <c r="A2488" s="48"/>
      <c r="B2488">
        <v>2</v>
      </c>
      <c r="C2488">
        <v>0</v>
      </c>
      <c r="D2488">
        <v>1</v>
      </c>
      <c r="E2488">
        <v>0</v>
      </c>
      <c r="F2488" s="51">
        <v>1</v>
      </c>
      <c r="G2488" t="str">
        <f t="shared" si="76"/>
        <v>Seth Curry</v>
      </c>
      <c r="H2488" t="str">
        <f t="shared" si="77"/>
        <v>Seth Curry</v>
      </c>
    </row>
    <row r="2489" spans="1:8" x14ac:dyDescent="0.2">
      <c r="A2489" s="48"/>
      <c r="B2489">
        <v>8</v>
      </c>
      <c r="C2489">
        <v>4</v>
      </c>
      <c r="D2489">
        <v>3</v>
      </c>
      <c r="E2489">
        <v>1</v>
      </c>
      <c r="F2489" s="51">
        <v>1</v>
      </c>
      <c r="G2489" t="str">
        <f t="shared" si="76"/>
        <v>Seth Curry</v>
      </c>
      <c r="H2489" t="str">
        <f t="shared" si="77"/>
        <v>Seth Curry</v>
      </c>
    </row>
    <row r="2490" spans="1:8" x14ac:dyDescent="0.2">
      <c r="A2490" s="48"/>
      <c r="B2490">
        <v>16</v>
      </c>
      <c r="C2490">
        <v>4</v>
      </c>
      <c r="D2490">
        <v>1</v>
      </c>
      <c r="E2490">
        <v>4</v>
      </c>
      <c r="F2490" s="51">
        <v>1</v>
      </c>
      <c r="G2490" t="str">
        <f t="shared" si="76"/>
        <v>Seth Curry</v>
      </c>
      <c r="H2490" t="str">
        <f t="shared" si="77"/>
        <v>Seth Curry</v>
      </c>
    </row>
    <row r="2491" spans="1:8" x14ac:dyDescent="0.2">
      <c r="A2491" s="48"/>
      <c r="B2491">
        <v>22</v>
      </c>
      <c r="C2491">
        <v>1</v>
      </c>
      <c r="D2491">
        <v>2</v>
      </c>
      <c r="E2491">
        <v>6</v>
      </c>
      <c r="F2491" s="51">
        <v>1</v>
      </c>
      <c r="G2491" t="str">
        <f t="shared" si="76"/>
        <v>Seth Curry</v>
      </c>
      <c r="H2491" t="str">
        <f t="shared" si="77"/>
        <v>Seth Curry</v>
      </c>
    </row>
    <row r="2492" spans="1:8" x14ac:dyDescent="0.2">
      <c r="A2492" s="48" t="s">
        <v>1237</v>
      </c>
      <c r="B2492">
        <v>33</v>
      </c>
      <c r="C2492">
        <v>6</v>
      </c>
      <c r="D2492">
        <v>7</v>
      </c>
      <c r="E2492">
        <v>4</v>
      </c>
      <c r="F2492" s="51">
        <v>1</v>
      </c>
      <c r="G2492" t="str">
        <f t="shared" si="76"/>
        <v>Stephen Curry</v>
      </c>
      <c r="H2492" t="str">
        <f t="shared" si="77"/>
        <v>Stephen Curry</v>
      </c>
    </row>
    <row r="2493" spans="1:8" x14ac:dyDescent="0.2">
      <c r="A2493" s="48"/>
      <c r="B2493">
        <v>34</v>
      </c>
      <c r="C2493">
        <v>5</v>
      </c>
      <c r="D2493">
        <v>4</v>
      </c>
      <c r="E2493">
        <v>5</v>
      </c>
      <c r="F2493" s="51">
        <v>1</v>
      </c>
      <c r="G2493" t="str">
        <f t="shared" si="76"/>
        <v>Stephen Curry</v>
      </c>
      <c r="H2493" t="str">
        <f t="shared" si="77"/>
        <v>Stephen Curry</v>
      </c>
    </row>
    <row r="2494" spans="1:8" x14ac:dyDescent="0.2">
      <c r="A2494" s="48"/>
      <c r="B2494">
        <v>33</v>
      </c>
      <c r="C2494">
        <v>5</v>
      </c>
      <c r="D2494">
        <v>2</v>
      </c>
      <c r="E2494">
        <v>7</v>
      </c>
      <c r="F2494" s="51">
        <v>1</v>
      </c>
      <c r="G2494" t="str">
        <f t="shared" si="76"/>
        <v>Stephen Curry</v>
      </c>
      <c r="H2494" t="str">
        <f t="shared" si="77"/>
        <v>Stephen Curry</v>
      </c>
    </row>
    <row r="2495" spans="1:8" x14ac:dyDescent="0.2">
      <c r="A2495" s="48"/>
      <c r="B2495">
        <v>21</v>
      </c>
      <c r="C2495">
        <v>7</v>
      </c>
      <c r="D2495">
        <v>8</v>
      </c>
      <c r="E2495">
        <v>4</v>
      </c>
      <c r="F2495" s="51">
        <v>1</v>
      </c>
      <c r="G2495" t="str">
        <f t="shared" si="76"/>
        <v>Stephen Curry</v>
      </c>
      <c r="H2495" t="str">
        <f t="shared" si="77"/>
        <v>Stephen Curry</v>
      </c>
    </row>
    <row r="2496" spans="1:8" x14ac:dyDescent="0.2">
      <c r="A2496" s="48"/>
      <c r="B2496">
        <v>33</v>
      </c>
      <c r="C2496">
        <v>7</v>
      </c>
      <c r="D2496">
        <v>9</v>
      </c>
      <c r="E2496">
        <v>7</v>
      </c>
      <c r="F2496" s="51">
        <v>1</v>
      </c>
      <c r="G2496" t="str">
        <f t="shared" si="76"/>
        <v>Stephen Curry</v>
      </c>
      <c r="H2496" t="str">
        <f t="shared" si="77"/>
        <v>Stephen Curry</v>
      </c>
    </row>
    <row r="2497" spans="1:8" x14ac:dyDescent="0.2">
      <c r="A2497" s="48"/>
      <c r="B2497">
        <v>31</v>
      </c>
      <c r="C2497">
        <v>11</v>
      </c>
      <c r="D2497">
        <v>6</v>
      </c>
      <c r="E2497">
        <v>3</v>
      </c>
      <c r="F2497" s="51">
        <v>1</v>
      </c>
      <c r="G2497" t="str">
        <f t="shared" si="76"/>
        <v>Stephen Curry</v>
      </c>
      <c r="H2497" t="str">
        <f t="shared" si="77"/>
        <v>Stephen Curry</v>
      </c>
    </row>
    <row r="2498" spans="1:8" x14ac:dyDescent="0.2">
      <c r="A2498" s="48"/>
      <c r="B2498">
        <v>32</v>
      </c>
      <c r="C2498">
        <v>6</v>
      </c>
      <c r="D2498">
        <v>3</v>
      </c>
      <c r="E2498">
        <v>4</v>
      </c>
      <c r="F2498" s="51">
        <v>1</v>
      </c>
      <c r="G2498" t="str">
        <f t="shared" ref="G2498:G2561" si="78">IF(B2498="","",IF(A2498="",G2497,SUBSTITUTE(A2498," 2022-23 Game Log","")))</f>
        <v>Stephen Curry</v>
      </c>
      <c r="H2498" t="str">
        <f t="shared" ref="H2498:H2561" si="79">IF(G2498="Luka Dončić","Luka Doncic",IF(G2498="Wendell Carter Jr.","Wendell Carter",IF(G2498="Vlatko Čančar","Vlatko Cancar",IF(G2498="Troy Brown Jr.","Troy Brown",IF(G2498="Bojan Bogdanović","Bojan Bogdanovic",IF(G2498="Nic Claxton","Nicolas Claxton",IF(G2498="Kristaps Porziņģis","Kristaps Porzingis",IF(G2498="Kelly Oubre Jr.","Kelly Oubre Jr",IF(G2498="P.J. Washington","P.J Washington",IF(G2498="P.J. Tucker","P.J Tucker",IF(G2498="Jabari Smith Jr.","Jabari Smith",IF(G2498="Alperen Şengün","Alperen Sengun",IF(G2498="Nikola Vučević","Nikola Vucevic",IF(G2498="Jusuf Nurkić","Jusuf Nurkic",IF(G2498="Nikola Jokić","Nikola Jokic",G2498)))))))))))))))</f>
        <v>Stephen Curry</v>
      </c>
    </row>
    <row r="2499" spans="1:8" x14ac:dyDescent="0.2">
      <c r="A2499" s="48"/>
      <c r="B2499">
        <v>23</v>
      </c>
      <c r="C2499">
        <v>13</v>
      </c>
      <c r="D2499">
        <v>13</v>
      </c>
      <c r="E2499">
        <v>4</v>
      </c>
      <c r="F2499" s="51">
        <v>1</v>
      </c>
      <c r="G2499" t="str">
        <f t="shared" si="78"/>
        <v>Stephen Curry</v>
      </c>
      <c r="H2499" t="str">
        <f t="shared" si="79"/>
        <v>Stephen Curry</v>
      </c>
    </row>
    <row r="2500" spans="1:8" x14ac:dyDescent="0.2">
      <c r="A2500" s="48"/>
      <c r="B2500">
        <v>39</v>
      </c>
      <c r="C2500">
        <v>3</v>
      </c>
      <c r="D2500">
        <v>9</v>
      </c>
      <c r="E2500">
        <v>8</v>
      </c>
      <c r="F2500" s="51">
        <v>1</v>
      </c>
      <c r="G2500" t="str">
        <f t="shared" si="78"/>
        <v>Stephen Curry</v>
      </c>
      <c r="H2500" t="str">
        <f t="shared" si="79"/>
        <v>Stephen Curry</v>
      </c>
    </row>
    <row r="2501" spans="1:8" x14ac:dyDescent="0.2">
      <c r="A2501" s="48"/>
      <c r="B2501">
        <v>47</v>
      </c>
      <c r="C2501">
        <v>8</v>
      </c>
      <c r="D2501">
        <v>8</v>
      </c>
      <c r="E2501">
        <v>7</v>
      </c>
      <c r="F2501" s="51">
        <v>1</v>
      </c>
      <c r="G2501" t="str">
        <f t="shared" si="78"/>
        <v>Stephen Curry</v>
      </c>
      <c r="H2501" t="str">
        <f t="shared" si="79"/>
        <v>Stephen Curry</v>
      </c>
    </row>
    <row r="2502" spans="1:8" x14ac:dyDescent="0.2">
      <c r="A2502" s="48"/>
      <c r="B2502">
        <v>40</v>
      </c>
      <c r="C2502">
        <v>4</v>
      </c>
      <c r="D2502">
        <v>5</v>
      </c>
      <c r="E2502">
        <v>6</v>
      </c>
      <c r="F2502" s="51">
        <v>1</v>
      </c>
      <c r="G2502" t="str">
        <f t="shared" si="78"/>
        <v>Stephen Curry</v>
      </c>
      <c r="H2502" t="str">
        <f t="shared" si="79"/>
        <v>Stephen Curry</v>
      </c>
    </row>
    <row r="2503" spans="1:8" x14ac:dyDescent="0.2">
      <c r="A2503" s="48"/>
      <c r="B2503">
        <v>27</v>
      </c>
      <c r="C2503">
        <v>6</v>
      </c>
      <c r="D2503">
        <v>4</v>
      </c>
      <c r="E2503">
        <v>3</v>
      </c>
      <c r="F2503" s="51">
        <v>1</v>
      </c>
      <c r="G2503" t="str">
        <f t="shared" si="78"/>
        <v>Stephen Curry</v>
      </c>
      <c r="H2503" t="str">
        <f t="shared" si="79"/>
        <v>Stephen Curry</v>
      </c>
    </row>
    <row r="2504" spans="1:8" x14ac:dyDescent="0.2">
      <c r="A2504" s="48"/>
      <c r="B2504">
        <v>16</v>
      </c>
      <c r="C2504">
        <v>5</v>
      </c>
      <c r="D2504">
        <v>5</v>
      </c>
      <c r="E2504">
        <v>3</v>
      </c>
      <c r="F2504" s="51">
        <v>1</v>
      </c>
      <c r="G2504" t="str">
        <f t="shared" si="78"/>
        <v>Stephen Curry</v>
      </c>
      <c r="H2504" t="str">
        <f t="shared" si="79"/>
        <v>Stephen Curry</v>
      </c>
    </row>
    <row r="2505" spans="1:8" x14ac:dyDescent="0.2">
      <c r="A2505" s="48"/>
      <c r="B2505">
        <v>50</v>
      </c>
      <c r="C2505">
        <v>9</v>
      </c>
      <c r="D2505">
        <v>6</v>
      </c>
      <c r="E2505">
        <v>7</v>
      </c>
      <c r="F2505" s="51">
        <v>1</v>
      </c>
      <c r="G2505" t="str">
        <f t="shared" si="78"/>
        <v>Stephen Curry</v>
      </c>
      <c r="H2505" t="str">
        <f t="shared" si="79"/>
        <v>Stephen Curry</v>
      </c>
    </row>
    <row r="2506" spans="1:8" x14ac:dyDescent="0.2">
      <c r="A2506" s="48"/>
      <c r="B2506">
        <v>24</v>
      </c>
      <c r="C2506">
        <v>6</v>
      </c>
      <c r="D2506">
        <v>10</v>
      </c>
      <c r="E2506">
        <v>5</v>
      </c>
      <c r="F2506" s="51">
        <v>1</v>
      </c>
      <c r="G2506" t="str">
        <f t="shared" si="78"/>
        <v>Stephen Curry</v>
      </c>
      <c r="H2506" t="str">
        <f t="shared" si="79"/>
        <v>Stephen Curry</v>
      </c>
    </row>
    <row r="2507" spans="1:8" x14ac:dyDescent="0.2">
      <c r="A2507" s="48"/>
      <c r="B2507">
        <v>33</v>
      </c>
      <c r="C2507">
        <v>6</v>
      </c>
      <c r="D2507">
        <v>15</v>
      </c>
      <c r="E2507">
        <v>7</v>
      </c>
      <c r="F2507" s="51">
        <v>1</v>
      </c>
      <c r="G2507" t="str">
        <f t="shared" si="78"/>
        <v>Stephen Curry</v>
      </c>
      <c r="H2507" t="str">
        <f t="shared" si="79"/>
        <v>Stephen Curry</v>
      </c>
    </row>
    <row r="2508" spans="1:8" x14ac:dyDescent="0.2">
      <c r="A2508" s="48"/>
      <c r="B2508">
        <v>22</v>
      </c>
      <c r="C2508">
        <v>6</v>
      </c>
      <c r="D2508">
        <v>9</v>
      </c>
      <c r="E2508">
        <v>4</v>
      </c>
      <c r="F2508" s="51">
        <v>1</v>
      </c>
      <c r="G2508" t="str">
        <f t="shared" si="78"/>
        <v>Stephen Curry</v>
      </c>
      <c r="H2508" t="str">
        <f t="shared" si="79"/>
        <v>Stephen Curry</v>
      </c>
    </row>
    <row r="2509" spans="1:8" x14ac:dyDescent="0.2">
      <c r="A2509" s="48"/>
      <c r="B2509">
        <v>33</v>
      </c>
      <c r="C2509">
        <v>5</v>
      </c>
      <c r="D2509">
        <v>4</v>
      </c>
      <c r="E2509">
        <v>6</v>
      </c>
      <c r="F2509" s="51">
        <v>1</v>
      </c>
      <c r="G2509" t="str">
        <f t="shared" si="78"/>
        <v>Stephen Curry</v>
      </c>
      <c r="H2509" t="str">
        <f t="shared" si="79"/>
        <v>Stephen Curry</v>
      </c>
    </row>
    <row r="2510" spans="1:8" x14ac:dyDescent="0.2">
      <c r="A2510" s="48"/>
      <c r="B2510">
        <v>25</v>
      </c>
      <c r="C2510">
        <v>11</v>
      </c>
      <c r="D2510">
        <v>8</v>
      </c>
      <c r="E2510">
        <v>4</v>
      </c>
      <c r="F2510" s="51">
        <v>1</v>
      </c>
      <c r="G2510" t="str">
        <f t="shared" si="78"/>
        <v>Stephen Curry</v>
      </c>
      <c r="H2510" t="str">
        <f t="shared" si="79"/>
        <v>Stephen Curry</v>
      </c>
    </row>
    <row r="2511" spans="1:8" x14ac:dyDescent="0.2">
      <c r="A2511" s="48"/>
      <c r="B2511">
        <v>32</v>
      </c>
      <c r="C2511">
        <v>5</v>
      </c>
      <c r="D2511">
        <v>5</v>
      </c>
      <c r="E2511">
        <v>5</v>
      </c>
      <c r="F2511" s="51">
        <v>1</v>
      </c>
      <c r="G2511" t="str">
        <f t="shared" si="78"/>
        <v>Stephen Curry</v>
      </c>
      <c r="H2511" t="str">
        <f t="shared" si="79"/>
        <v>Stephen Curry</v>
      </c>
    </row>
    <row r="2512" spans="1:8" x14ac:dyDescent="0.2">
      <c r="A2512" s="48"/>
      <c r="B2512">
        <v>19</v>
      </c>
      <c r="C2512">
        <v>11</v>
      </c>
      <c r="D2512">
        <v>6</v>
      </c>
      <c r="E2512">
        <v>4</v>
      </c>
      <c r="F2512" s="51">
        <v>1</v>
      </c>
      <c r="G2512" t="str">
        <f t="shared" si="78"/>
        <v>Stephen Curry</v>
      </c>
      <c r="H2512" t="str">
        <f t="shared" si="79"/>
        <v>Stephen Curry</v>
      </c>
    </row>
    <row r="2513" spans="1:8" x14ac:dyDescent="0.2">
      <c r="A2513" s="48"/>
      <c r="B2513">
        <v>30</v>
      </c>
      <c r="C2513">
        <v>3</v>
      </c>
      <c r="D2513">
        <v>10</v>
      </c>
      <c r="E2513">
        <v>8</v>
      </c>
      <c r="F2513" s="51">
        <v>1</v>
      </c>
      <c r="G2513" t="str">
        <f t="shared" si="78"/>
        <v>Stephen Curry</v>
      </c>
      <c r="H2513" t="str">
        <f t="shared" si="79"/>
        <v>Stephen Curry</v>
      </c>
    </row>
    <row r="2514" spans="1:8" x14ac:dyDescent="0.2">
      <c r="A2514" s="48"/>
      <c r="B2514">
        <v>12</v>
      </c>
      <c r="C2514">
        <v>4</v>
      </c>
      <c r="D2514">
        <v>6</v>
      </c>
      <c r="E2514">
        <v>2</v>
      </c>
      <c r="F2514" s="51">
        <v>1</v>
      </c>
      <c r="G2514" t="str">
        <f t="shared" si="78"/>
        <v>Stephen Curry</v>
      </c>
      <c r="H2514" t="str">
        <f t="shared" si="79"/>
        <v>Stephen Curry</v>
      </c>
    </row>
    <row r="2515" spans="1:8" x14ac:dyDescent="0.2">
      <c r="A2515" s="48"/>
      <c r="B2515">
        <v>32</v>
      </c>
      <c r="C2515">
        <v>6</v>
      </c>
      <c r="D2515">
        <v>7</v>
      </c>
      <c r="E2515">
        <v>6</v>
      </c>
      <c r="F2515" s="51">
        <v>1</v>
      </c>
      <c r="G2515" t="str">
        <f t="shared" si="78"/>
        <v>Stephen Curry</v>
      </c>
      <c r="H2515" t="str">
        <f t="shared" si="79"/>
        <v>Stephen Curry</v>
      </c>
    </row>
    <row r="2516" spans="1:8" x14ac:dyDescent="0.2">
      <c r="A2516" s="48"/>
      <c r="B2516">
        <v>20</v>
      </c>
      <c r="C2516">
        <v>6</v>
      </c>
      <c r="D2516">
        <v>1</v>
      </c>
      <c r="E2516">
        <v>3</v>
      </c>
      <c r="F2516" s="51">
        <v>1</v>
      </c>
      <c r="G2516" t="str">
        <f t="shared" si="78"/>
        <v>Stephen Curry</v>
      </c>
      <c r="H2516" t="str">
        <f t="shared" si="79"/>
        <v>Stephen Curry</v>
      </c>
    </row>
    <row r="2517" spans="1:8" x14ac:dyDescent="0.2">
      <c r="A2517" s="48"/>
      <c r="B2517">
        <v>38</v>
      </c>
      <c r="C2517">
        <v>7</v>
      </c>
      <c r="D2517">
        <v>7</v>
      </c>
      <c r="E2517">
        <v>5</v>
      </c>
      <c r="F2517" s="51">
        <v>1</v>
      </c>
      <c r="G2517" t="str">
        <f t="shared" si="78"/>
        <v>Stephen Curry</v>
      </c>
      <c r="H2517" t="str">
        <f t="shared" si="79"/>
        <v>Stephen Curry</v>
      </c>
    </row>
    <row r="2518" spans="1:8" x14ac:dyDescent="0.2">
      <c r="A2518" s="48" t="s">
        <v>1238</v>
      </c>
      <c r="B2518">
        <v>0</v>
      </c>
      <c r="C2518">
        <v>0</v>
      </c>
      <c r="D2518">
        <v>2</v>
      </c>
      <c r="E2518">
        <v>0</v>
      </c>
      <c r="F2518" s="51">
        <v>1</v>
      </c>
      <c r="G2518" t="str">
        <f t="shared" si="78"/>
        <v>Dyson Daniels</v>
      </c>
      <c r="H2518" t="str">
        <f t="shared" si="79"/>
        <v>Dyson Daniels</v>
      </c>
    </row>
    <row r="2519" spans="1:8" x14ac:dyDescent="0.2">
      <c r="A2519" s="48"/>
      <c r="B2519">
        <v>11</v>
      </c>
      <c r="C2519">
        <v>3</v>
      </c>
      <c r="D2519">
        <v>2</v>
      </c>
      <c r="E2519">
        <v>1</v>
      </c>
      <c r="F2519" s="51">
        <v>1</v>
      </c>
      <c r="G2519" t="str">
        <f t="shared" si="78"/>
        <v>Dyson Daniels</v>
      </c>
      <c r="H2519" t="str">
        <f t="shared" si="79"/>
        <v>Dyson Daniels</v>
      </c>
    </row>
    <row r="2520" spans="1:8" x14ac:dyDescent="0.2">
      <c r="A2520" s="48"/>
      <c r="B2520">
        <v>8</v>
      </c>
      <c r="C2520">
        <v>5</v>
      </c>
      <c r="D2520">
        <v>2</v>
      </c>
      <c r="E2520">
        <v>2</v>
      </c>
      <c r="F2520" s="51">
        <v>1</v>
      </c>
      <c r="G2520" t="str">
        <f t="shared" si="78"/>
        <v>Dyson Daniels</v>
      </c>
      <c r="H2520" t="str">
        <f t="shared" si="79"/>
        <v>Dyson Daniels</v>
      </c>
    </row>
    <row r="2521" spans="1:8" x14ac:dyDescent="0.2">
      <c r="A2521" s="48"/>
      <c r="B2521">
        <v>0</v>
      </c>
      <c r="C2521">
        <v>3</v>
      </c>
      <c r="D2521">
        <v>0</v>
      </c>
      <c r="E2521">
        <v>0</v>
      </c>
      <c r="F2521" s="51">
        <v>1</v>
      </c>
      <c r="G2521" t="str">
        <f t="shared" si="78"/>
        <v>Dyson Daniels</v>
      </c>
      <c r="H2521" t="str">
        <f t="shared" si="79"/>
        <v>Dyson Daniels</v>
      </c>
    </row>
    <row r="2522" spans="1:8" x14ac:dyDescent="0.2">
      <c r="A2522" s="48"/>
      <c r="B2522">
        <v>2</v>
      </c>
      <c r="C2522">
        <v>0</v>
      </c>
      <c r="D2522">
        <v>0</v>
      </c>
      <c r="E2522">
        <v>0</v>
      </c>
      <c r="F2522" s="51">
        <v>1</v>
      </c>
      <c r="G2522" t="str">
        <f t="shared" si="78"/>
        <v>Dyson Daniels</v>
      </c>
      <c r="H2522" t="str">
        <f t="shared" si="79"/>
        <v>Dyson Daniels</v>
      </c>
    </row>
    <row r="2523" spans="1:8" x14ac:dyDescent="0.2">
      <c r="A2523" s="48"/>
      <c r="B2523">
        <v>3</v>
      </c>
      <c r="C2523">
        <v>9</v>
      </c>
      <c r="D2523">
        <v>1</v>
      </c>
      <c r="E2523">
        <v>1</v>
      </c>
      <c r="F2523" s="51">
        <v>1</v>
      </c>
      <c r="G2523" t="str">
        <f t="shared" si="78"/>
        <v>Dyson Daniels</v>
      </c>
      <c r="H2523" t="str">
        <f t="shared" si="79"/>
        <v>Dyson Daniels</v>
      </c>
    </row>
    <row r="2524" spans="1:8" x14ac:dyDescent="0.2">
      <c r="A2524" s="48"/>
      <c r="B2524">
        <v>4</v>
      </c>
      <c r="C2524">
        <v>4</v>
      </c>
      <c r="D2524">
        <v>2</v>
      </c>
      <c r="E2524">
        <v>0</v>
      </c>
      <c r="F2524" s="51">
        <v>1</v>
      </c>
      <c r="G2524" t="str">
        <f t="shared" si="78"/>
        <v>Dyson Daniels</v>
      </c>
      <c r="H2524" t="str">
        <f t="shared" si="79"/>
        <v>Dyson Daniels</v>
      </c>
    </row>
    <row r="2525" spans="1:8" x14ac:dyDescent="0.2">
      <c r="A2525" s="48"/>
      <c r="B2525">
        <v>1</v>
      </c>
      <c r="C2525">
        <v>3</v>
      </c>
      <c r="D2525">
        <v>0</v>
      </c>
      <c r="E2525">
        <v>0</v>
      </c>
      <c r="F2525" s="51">
        <v>1</v>
      </c>
      <c r="G2525" t="str">
        <f t="shared" si="78"/>
        <v>Dyson Daniels</v>
      </c>
      <c r="H2525" t="str">
        <f t="shared" si="79"/>
        <v>Dyson Daniels</v>
      </c>
    </row>
    <row r="2526" spans="1:8" x14ac:dyDescent="0.2">
      <c r="A2526" s="48"/>
      <c r="B2526">
        <v>9</v>
      </c>
      <c r="C2526">
        <v>5</v>
      </c>
      <c r="D2526">
        <v>2</v>
      </c>
      <c r="E2526">
        <v>1</v>
      </c>
      <c r="F2526" s="51">
        <v>1</v>
      </c>
      <c r="G2526" t="str">
        <f t="shared" si="78"/>
        <v>Dyson Daniels</v>
      </c>
      <c r="H2526" t="str">
        <f t="shared" si="79"/>
        <v>Dyson Daniels</v>
      </c>
    </row>
    <row r="2527" spans="1:8" x14ac:dyDescent="0.2">
      <c r="A2527" s="48"/>
      <c r="B2527">
        <v>5</v>
      </c>
      <c r="C2527">
        <v>1</v>
      </c>
      <c r="D2527">
        <v>2</v>
      </c>
      <c r="E2527">
        <v>0</v>
      </c>
      <c r="F2527" s="51">
        <v>1</v>
      </c>
      <c r="G2527" t="str">
        <f t="shared" si="78"/>
        <v>Dyson Daniels</v>
      </c>
      <c r="H2527" t="str">
        <f t="shared" si="79"/>
        <v>Dyson Daniels</v>
      </c>
    </row>
    <row r="2528" spans="1:8" x14ac:dyDescent="0.2">
      <c r="A2528" s="48"/>
      <c r="B2528">
        <v>9</v>
      </c>
      <c r="C2528">
        <v>5</v>
      </c>
      <c r="D2528">
        <v>6</v>
      </c>
      <c r="E2528">
        <v>1</v>
      </c>
      <c r="F2528" s="51">
        <v>1</v>
      </c>
      <c r="G2528" t="str">
        <f t="shared" si="78"/>
        <v>Dyson Daniels</v>
      </c>
      <c r="H2528" t="str">
        <f t="shared" si="79"/>
        <v>Dyson Daniels</v>
      </c>
    </row>
    <row r="2529" spans="1:8" x14ac:dyDescent="0.2">
      <c r="A2529" s="48"/>
      <c r="B2529">
        <v>8</v>
      </c>
      <c r="C2529">
        <v>5</v>
      </c>
      <c r="D2529">
        <v>2</v>
      </c>
      <c r="E2529">
        <v>2</v>
      </c>
      <c r="F2529" s="51">
        <v>1</v>
      </c>
      <c r="G2529" t="str">
        <f t="shared" si="78"/>
        <v>Dyson Daniels</v>
      </c>
      <c r="H2529" t="str">
        <f t="shared" si="79"/>
        <v>Dyson Daniels</v>
      </c>
    </row>
    <row r="2530" spans="1:8" x14ac:dyDescent="0.2">
      <c r="A2530" s="48"/>
      <c r="B2530">
        <v>14</v>
      </c>
      <c r="C2530">
        <v>8</v>
      </c>
      <c r="D2530">
        <v>9</v>
      </c>
      <c r="E2530">
        <v>1</v>
      </c>
      <c r="F2530" s="51">
        <v>1</v>
      </c>
      <c r="G2530" t="str">
        <f t="shared" si="78"/>
        <v>Dyson Daniels</v>
      </c>
      <c r="H2530" t="str">
        <f t="shared" si="79"/>
        <v>Dyson Daniels</v>
      </c>
    </row>
    <row r="2531" spans="1:8" x14ac:dyDescent="0.2">
      <c r="A2531" s="48"/>
      <c r="B2531">
        <v>4</v>
      </c>
      <c r="C2531">
        <v>5</v>
      </c>
      <c r="D2531">
        <v>3</v>
      </c>
      <c r="E2531">
        <v>0</v>
      </c>
      <c r="F2531" s="51">
        <v>1</v>
      </c>
      <c r="G2531" t="str">
        <f t="shared" si="78"/>
        <v>Dyson Daniels</v>
      </c>
      <c r="H2531" t="str">
        <f t="shared" si="79"/>
        <v>Dyson Daniels</v>
      </c>
    </row>
    <row r="2532" spans="1:8" x14ac:dyDescent="0.2">
      <c r="A2532" s="48"/>
      <c r="B2532">
        <v>2</v>
      </c>
      <c r="C2532">
        <v>2</v>
      </c>
      <c r="D2532">
        <v>0</v>
      </c>
      <c r="E2532">
        <v>0</v>
      </c>
      <c r="F2532" s="51">
        <v>1</v>
      </c>
      <c r="G2532" t="str">
        <f t="shared" si="78"/>
        <v>Dyson Daniels</v>
      </c>
      <c r="H2532" t="str">
        <f t="shared" si="79"/>
        <v>Dyson Daniels</v>
      </c>
    </row>
    <row r="2533" spans="1:8" x14ac:dyDescent="0.2">
      <c r="A2533" s="48"/>
      <c r="B2533">
        <v>6</v>
      </c>
      <c r="C2533">
        <v>3</v>
      </c>
      <c r="D2533">
        <v>1</v>
      </c>
      <c r="E2533">
        <v>0</v>
      </c>
      <c r="F2533" s="51">
        <v>1</v>
      </c>
      <c r="G2533" t="str">
        <f t="shared" si="78"/>
        <v>Dyson Daniels</v>
      </c>
      <c r="H2533" t="str">
        <f t="shared" si="79"/>
        <v>Dyson Daniels</v>
      </c>
    </row>
    <row r="2534" spans="1:8" x14ac:dyDescent="0.2">
      <c r="A2534" s="48"/>
      <c r="B2534">
        <v>4</v>
      </c>
      <c r="C2534">
        <v>4</v>
      </c>
      <c r="D2534">
        <v>2</v>
      </c>
      <c r="E2534">
        <v>0</v>
      </c>
      <c r="F2534" s="51">
        <v>1</v>
      </c>
      <c r="G2534" t="str">
        <f t="shared" si="78"/>
        <v>Dyson Daniels</v>
      </c>
      <c r="H2534" t="str">
        <f t="shared" si="79"/>
        <v>Dyson Daniels</v>
      </c>
    </row>
    <row r="2535" spans="1:8" x14ac:dyDescent="0.2">
      <c r="A2535" s="48"/>
      <c r="B2535">
        <v>11</v>
      </c>
      <c r="C2535">
        <v>1</v>
      </c>
      <c r="D2535">
        <v>8</v>
      </c>
      <c r="E2535">
        <v>1</v>
      </c>
      <c r="F2535" s="51">
        <v>1</v>
      </c>
      <c r="G2535" t="str">
        <f t="shared" si="78"/>
        <v>Dyson Daniels</v>
      </c>
      <c r="H2535" t="str">
        <f t="shared" si="79"/>
        <v>Dyson Daniels</v>
      </c>
    </row>
    <row r="2536" spans="1:8" x14ac:dyDescent="0.2">
      <c r="A2536" s="48"/>
      <c r="B2536">
        <v>7</v>
      </c>
      <c r="C2536">
        <v>5</v>
      </c>
      <c r="D2536">
        <v>3</v>
      </c>
      <c r="E2536">
        <v>1</v>
      </c>
      <c r="F2536" s="51">
        <v>1</v>
      </c>
      <c r="G2536" t="str">
        <f t="shared" si="78"/>
        <v>Dyson Daniels</v>
      </c>
      <c r="H2536" t="str">
        <f t="shared" si="79"/>
        <v>Dyson Daniels</v>
      </c>
    </row>
    <row r="2537" spans="1:8" x14ac:dyDescent="0.2">
      <c r="A2537" s="48"/>
      <c r="B2537">
        <v>6</v>
      </c>
      <c r="C2537">
        <v>3</v>
      </c>
      <c r="D2537">
        <v>1</v>
      </c>
      <c r="E2537">
        <v>2</v>
      </c>
      <c r="F2537" s="51">
        <v>1</v>
      </c>
      <c r="G2537" t="str">
        <f t="shared" si="78"/>
        <v>Dyson Daniels</v>
      </c>
      <c r="H2537" t="str">
        <f t="shared" si="79"/>
        <v>Dyson Daniels</v>
      </c>
    </row>
    <row r="2538" spans="1:8" x14ac:dyDescent="0.2">
      <c r="A2538" s="48"/>
      <c r="B2538">
        <v>5</v>
      </c>
      <c r="C2538">
        <v>2</v>
      </c>
      <c r="D2538">
        <v>1</v>
      </c>
      <c r="E2538">
        <v>1</v>
      </c>
      <c r="F2538" s="51">
        <v>1</v>
      </c>
      <c r="G2538" t="str">
        <f t="shared" si="78"/>
        <v>Dyson Daniels</v>
      </c>
      <c r="H2538" t="str">
        <f t="shared" si="79"/>
        <v>Dyson Daniels</v>
      </c>
    </row>
    <row r="2539" spans="1:8" x14ac:dyDescent="0.2">
      <c r="A2539" s="48"/>
      <c r="B2539">
        <v>3</v>
      </c>
      <c r="C2539">
        <v>0</v>
      </c>
      <c r="D2539">
        <v>1</v>
      </c>
      <c r="E2539">
        <v>1</v>
      </c>
      <c r="F2539" s="51">
        <v>1</v>
      </c>
      <c r="G2539" t="str">
        <f t="shared" si="78"/>
        <v>Dyson Daniels</v>
      </c>
      <c r="H2539" t="str">
        <f t="shared" si="79"/>
        <v>Dyson Daniels</v>
      </c>
    </row>
    <row r="2540" spans="1:8" x14ac:dyDescent="0.2">
      <c r="A2540" s="48"/>
      <c r="B2540">
        <v>2</v>
      </c>
      <c r="C2540">
        <v>3</v>
      </c>
      <c r="D2540">
        <v>1</v>
      </c>
      <c r="E2540">
        <v>0</v>
      </c>
      <c r="F2540" s="51">
        <v>1</v>
      </c>
      <c r="G2540" t="str">
        <f t="shared" si="78"/>
        <v>Dyson Daniels</v>
      </c>
      <c r="H2540" t="str">
        <f t="shared" si="79"/>
        <v>Dyson Daniels</v>
      </c>
    </row>
    <row r="2541" spans="1:8" x14ac:dyDescent="0.2">
      <c r="A2541" s="48"/>
      <c r="B2541">
        <v>0</v>
      </c>
      <c r="C2541">
        <v>5</v>
      </c>
      <c r="D2541">
        <v>2</v>
      </c>
      <c r="E2541">
        <v>0</v>
      </c>
      <c r="F2541" s="51">
        <v>1</v>
      </c>
      <c r="G2541" t="str">
        <f t="shared" si="78"/>
        <v>Dyson Daniels</v>
      </c>
      <c r="H2541" t="str">
        <f t="shared" si="79"/>
        <v>Dyson Daniels</v>
      </c>
    </row>
    <row r="2542" spans="1:8" x14ac:dyDescent="0.2">
      <c r="A2542" s="48"/>
      <c r="B2542">
        <v>3</v>
      </c>
      <c r="C2542">
        <v>4</v>
      </c>
      <c r="D2542">
        <v>2</v>
      </c>
      <c r="E2542">
        <v>1</v>
      </c>
      <c r="F2542" s="51">
        <v>1</v>
      </c>
      <c r="G2542" t="str">
        <f t="shared" si="78"/>
        <v>Dyson Daniels</v>
      </c>
      <c r="H2542" t="str">
        <f t="shared" si="79"/>
        <v>Dyson Daniels</v>
      </c>
    </row>
    <row r="2543" spans="1:8" x14ac:dyDescent="0.2">
      <c r="A2543" s="48"/>
      <c r="B2543">
        <v>0</v>
      </c>
      <c r="C2543">
        <v>3</v>
      </c>
      <c r="D2543">
        <v>2</v>
      </c>
      <c r="E2543">
        <v>0</v>
      </c>
      <c r="F2543" s="51">
        <v>1</v>
      </c>
      <c r="G2543" t="str">
        <f t="shared" si="78"/>
        <v>Dyson Daniels</v>
      </c>
      <c r="H2543" t="str">
        <f t="shared" si="79"/>
        <v>Dyson Daniels</v>
      </c>
    </row>
    <row r="2544" spans="1:8" x14ac:dyDescent="0.2">
      <c r="A2544" s="48"/>
      <c r="B2544">
        <v>0</v>
      </c>
      <c r="C2544">
        <v>1</v>
      </c>
      <c r="D2544">
        <v>1</v>
      </c>
      <c r="E2544">
        <v>0</v>
      </c>
      <c r="F2544" s="51">
        <v>1</v>
      </c>
      <c r="G2544" t="str">
        <f t="shared" si="78"/>
        <v>Dyson Daniels</v>
      </c>
      <c r="H2544" t="str">
        <f t="shared" si="79"/>
        <v>Dyson Daniels</v>
      </c>
    </row>
    <row r="2545" spans="1:8" x14ac:dyDescent="0.2">
      <c r="A2545" s="48"/>
      <c r="B2545">
        <v>0</v>
      </c>
      <c r="C2545">
        <v>0</v>
      </c>
      <c r="D2545">
        <v>0</v>
      </c>
      <c r="E2545">
        <v>0</v>
      </c>
      <c r="F2545" s="51">
        <v>1</v>
      </c>
      <c r="G2545" t="str">
        <f t="shared" si="78"/>
        <v>Dyson Daniels</v>
      </c>
      <c r="H2545" t="str">
        <f t="shared" si="79"/>
        <v>Dyson Daniels</v>
      </c>
    </row>
    <row r="2546" spans="1:8" x14ac:dyDescent="0.2">
      <c r="A2546" s="48"/>
      <c r="B2546">
        <v>5</v>
      </c>
      <c r="C2546">
        <v>5</v>
      </c>
      <c r="D2546">
        <v>4</v>
      </c>
      <c r="E2546">
        <v>1</v>
      </c>
      <c r="F2546" s="51">
        <v>1</v>
      </c>
      <c r="G2546" t="str">
        <f t="shared" si="78"/>
        <v>Dyson Daniels</v>
      </c>
      <c r="H2546" t="str">
        <f t="shared" si="79"/>
        <v>Dyson Daniels</v>
      </c>
    </row>
    <row r="2547" spans="1:8" x14ac:dyDescent="0.2">
      <c r="A2547" s="48" t="s">
        <v>1239</v>
      </c>
      <c r="B2547">
        <v>27</v>
      </c>
      <c r="C2547">
        <v>6</v>
      </c>
      <c r="D2547">
        <v>0</v>
      </c>
      <c r="E2547">
        <v>0</v>
      </c>
      <c r="F2547" s="51">
        <v>1</v>
      </c>
      <c r="G2547" t="str">
        <f t="shared" si="78"/>
        <v>Anthony Davis</v>
      </c>
      <c r="H2547" t="str">
        <f t="shared" si="79"/>
        <v>Anthony Davis</v>
      </c>
    </row>
    <row r="2548" spans="1:8" x14ac:dyDescent="0.2">
      <c r="A2548" s="48"/>
      <c r="B2548">
        <v>25</v>
      </c>
      <c r="C2548">
        <v>8</v>
      </c>
      <c r="D2548">
        <v>0</v>
      </c>
      <c r="E2548">
        <v>2</v>
      </c>
      <c r="F2548" s="51">
        <v>1</v>
      </c>
      <c r="G2548" t="str">
        <f t="shared" si="78"/>
        <v>Anthony Davis</v>
      </c>
      <c r="H2548" t="str">
        <f t="shared" si="79"/>
        <v>Anthony Davis</v>
      </c>
    </row>
    <row r="2549" spans="1:8" x14ac:dyDescent="0.2">
      <c r="A2549" s="48"/>
      <c r="B2549">
        <v>22</v>
      </c>
      <c r="C2549">
        <v>10</v>
      </c>
      <c r="D2549">
        <v>3</v>
      </c>
      <c r="E2549">
        <v>0</v>
      </c>
      <c r="F2549" s="51">
        <v>1</v>
      </c>
      <c r="G2549" t="str">
        <f t="shared" si="78"/>
        <v>Anthony Davis</v>
      </c>
      <c r="H2549" t="str">
        <f t="shared" si="79"/>
        <v>Anthony Davis</v>
      </c>
    </row>
    <row r="2550" spans="1:8" x14ac:dyDescent="0.2">
      <c r="A2550" s="48"/>
      <c r="B2550">
        <v>22</v>
      </c>
      <c r="C2550">
        <v>14</v>
      </c>
      <c r="D2550">
        <v>5</v>
      </c>
      <c r="E2550">
        <v>0</v>
      </c>
      <c r="F2550" s="51">
        <v>1</v>
      </c>
      <c r="G2550" t="str">
        <f t="shared" si="78"/>
        <v>Anthony Davis</v>
      </c>
      <c r="H2550" t="str">
        <f t="shared" si="79"/>
        <v>Anthony Davis</v>
      </c>
    </row>
    <row r="2551" spans="1:8" x14ac:dyDescent="0.2">
      <c r="A2551" s="48"/>
      <c r="B2551">
        <v>23</v>
      </c>
      <c r="C2551">
        <v>15</v>
      </c>
      <c r="D2551">
        <v>2</v>
      </c>
      <c r="E2551">
        <v>0</v>
      </c>
      <c r="F2551" s="51">
        <v>1</v>
      </c>
      <c r="G2551" t="str">
        <f t="shared" si="78"/>
        <v>Anthony Davis</v>
      </c>
      <c r="H2551" t="str">
        <f t="shared" si="79"/>
        <v>Anthony Davis</v>
      </c>
    </row>
    <row r="2552" spans="1:8" x14ac:dyDescent="0.2">
      <c r="A2552" s="48"/>
      <c r="B2552">
        <v>20</v>
      </c>
      <c r="C2552">
        <v>16</v>
      </c>
      <c r="D2552">
        <v>4</v>
      </c>
      <c r="E2552">
        <v>0</v>
      </c>
      <c r="F2552" s="51">
        <v>1</v>
      </c>
      <c r="G2552" t="str">
        <f t="shared" si="78"/>
        <v>Anthony Davis</v>
      </c>
      <c r="H2552" t="str">
        <f t="shared" si="79"/>
        <v>Anthony Davis</v>
      </c>
    </row>
    <row r="2553" spans="1:8" x14ac:dyDescent="0.2">
      <c r="A2553" s="48"/>
      <c r="B2553">
        <v>22</v>
      </c>
      <c r="C2553">
        <v>8</v>
      </c>
      <c r="D2553">
        <v>2</v>
      </c>
      <c r="E2553">
        <v>1</v>
      </c>
      <c r="F2553" s="51">
        <v>1</v>
      </c>
      <c r="G2553" t="str">
        <f t="shared" si="78"/>
        <v>Anthony Davis</v>
      </c>
      <c r="H2553" t="str">
        <f t="shared" si="79"/>
        <v>Anthony Davis</v>
      </c>
    </row>
    <row r="2554" spans="1:8" x14ac:dyDescent="0.2">
      <c r="A2554" s="48"/>
      <c r="B2554">
        <v>19</v>
      </c>
      <c r="C2554">
        <v>12</v>
      </c>
      <c r="D2554">
        <v>4</v>
      </c>
      <c r="E2554">
        <v>0</v>
      </c>
      <c r="F2554" s="51">
        <v>1</v>
      </c>
      <c r="G2554" t="str">
        <f t="shared" si="78"/>
        <v>Anthony Davis</v>
      </c>
      <c r="H2554" t="str">
        <f t="shared" si="79"/>
        <v>Anthony Davis</v>
      </c>
    </row>
    <row r="2555" spans="1:8" x14ac:dyDescent="0.2">
      <c r="A2555" s="48"/>
      <c r="B2555">
        <v>29</v>
      </c>
      <c r="C2555">
        <v>4</v>
      </c>
      <c r="D2555">
        <v>2</v>
      </c>
      <c r="E2555">
        <v>1</v>
      </c>
      <c r="F2555" s="51">
        <v>1</v>
      </c>
      <c r="G2555" t="str">
        <f t="shared" si="78"/>
        <v>Anthony Davis</v>
      </c>
      <c r="H2555" t="str">
        <f t="shared" si="79"/>
        <v>Anthony Davis</v>
      </c>
    </row>
    <row r="2556" spans="1:8" x14ac:dyDescent="0.2">
      <c r="A2556" s="48"/>
      <c r="B2556">
        <v>21</v>
      </c>
      <c r="C2556">
        <v>9</v>
      </c>
      <c r="D2556">
        <v>3</v>
      </c>
      <c r="E2556">
        <v>0</v>
      </c>
      <c r="F2556" s="51">
        <v>1</v>
      </c>
      <c r="G2556" t="str">
        <f t="shared" si="78"/>
        <v>Anthony Davis</v>
      </c>
      <c r="H2556" t="str">
        <f t="shared" si="79"/>
        <v>Anthony Davis</v>
      </c>
    </row>
    <row r="2557" spans="1:8" x14ac:dyDescent="0.2">
      <c r="A2557" s="48"/>
      <c r="B2557">
        <v>24</v>
      </c>
      <c r="C2557">
        <v>14</v>
      </c>
      <c r="D2557">
        <v>3</v>
      </c>
      <c r="E2557">
        <v>0</v>
      </c>
      <c r="F2557" s="51">
        <v>1</v>
      </c>
      <c r="G2557" t="str">
        <f t="shared" si="78"/>
        <v>Anthony Davis</v>
      </c>
      <c r="H2557" t="str">
        <f t="shared" si="79"/>
        <v>Anthony Davis</v>
      </c>
    </row>
    <row r="2558" spans="1:8" x14ac:dyDescent="0.2">
      <c r="A2558" s="48"/>
      <c r="B2558">
        <v>37</v>
      </c>
      <c r="C2558">
        <v>18</v>
      </c>
      <c r="D2558">
        <v>2</v>
      </c>
      <c r="E2558">
        <v>0</v>
      </c>
      <c r="F2558" s="51">
        <v>1</v>
      </c>
      <c r="G2558" t="str">
        <f t="shared" si="78"/>
        <v>Anthony Davis</v>
      </c>
      <c r="H2558" t="str">
        <f t="shared" si="79"/>
        <v>Anthony Davis</v>
      </c>
    </row>
    <row r="2559" spans="1:8" x14ac:dyDescent="0.2">
      <c r="A2559" s="48"/>
      <c r="B2559">
        <v>38</v>
      </c>
      <c r="C2559">
        <v>16</v>
      </c>
      <c r="D2559">
        <v>2</v>
      </c>
      <c r="E2559">
        <v>0</v>
      </c>
      <c r="F2559" s="51">
        <v>1</v>
      </c>
      <c r="G2559" t="str">
        <f t="shared" si="78"/>
        <v>Anthony Davis</v>
      </c>
      <c r="H2559" t="str">
        <f t="shared" si="79"/>
        <v>Anthony Davis</v>
      </c>
    </row>
    <row r="2560" spans="1:8" x14ac:dyDescent="0.2">
      <c r="A2560" s="48"/>
      <c r="B2560">
        <v>30</v>
      </c>
      <c r="C2560">
        <v>18</v>
      </c>
      <c r="D2560">
        <v>2</v>
      </c>
      <c r="E2560">
        <v>0</v>
      </c>
      <c r="F2560" s="51">
        <v>1</v>
      </c>
      <c r="G2560" t="str">
        <f t="shared" si="78"/>
        <v>Anthony Davis</v>
      </c>
      <c r="H2560" t="str">
        <f t="shared" si="79"/>
        <v>Anthony Davis</v>
      </c>
    </row>
    <row r="2561" spans="1:8" x14ac:dyDescent="0.2">
      <c r="A2561" s="48"/>
      <c r="B2561">
        <v>37</v>
      </c>
      <c r="C2561">
        <v>21</v>
      </c>
      <c r="D2561">
        <v>2</v>
      </c>
      <c r="E2561">
        <v>0</v>
      </c>
      <c r="F2561" s="51">
        <v>1</v>
      </c>
      <c r="G2561" t="str">
        <f t="shared" si="78"/>
        <v>Anthony Davis</v>
      </c>
      <c r="H2561" t="str">
        <f t="shared" si="79"/>
        <v>Anthony Davis</v>
      </c>
    </row>
    <row r="2562" spans="1:8" x14ac:dyDescent="0.2">
      <c r="A2562" s="48"/>
      <c r="B2562">
        <v>25</v>
      </c>
      <c r="C2562">
        <v>15</v>
      </c>
      <c r="D2562">
        <v>4</v>
      </c>
      <c r="E2562">
        <v>0</v>
      </c>
      <c r="F2562" s="51">
        <v>1</v>
      </c>
      <c r="G2562" t="str">
        <f t="shared" ref="G2562:G2625" si="80">IF(B2562="","",IF(A2562="",G2561,SUBSTITUTE(A2562," 2022-23 Game Log","")))</f>
        <v>Anthony Davis</v>
      </c>
      <c r="H2562" t="str">
        <f t="shared" ref="H2562:H2625" si="81">IF(G2562="Luka Dončić","Luka Doncic",IF(G2562="Wendell Carter Jr.","Wendell Carter",IF(G2562="Vlatko Čančar","Vlatko Cancar",IF(G2562="Troy Brown Jr.","Troy Brown",IF(G2562="Bojan Bogdanović","Bojan Bogdanovic",IF(G2562="Nic Claxton","Nicolas Claxton",IF(G2562="Kristaps Porziņģis","Kristaps Porzingis",IF(G2562="Kelly Oubre Jr.","Kelly Oubre Jr",IF(G2562="P.J. Washington","P.J Washington",IF(G2562="P.J. Tucker","P.J Tucker",IF(G2562="Jabari Smith Jr.","Jabari Smith",IF(G2562="Alperen Şengün","Alperen Sengun",IF(G2562="Nikola Vučević","Nikola Vucevic",IF(G2562="Jusuf Nurkić","Jusuf Nurkic",IF(G2562="Nikola Jokić","Nikola Jokic",G2562)))))))))))))))</f>
        <v>Anthony Davis</v>
      </c>
    </row>
    <row r="2563" spans="1:8" x14ac:dyDescent="0.2">
      <c r="A2563" s="48"/>
      <c r="B2563">
        <v>25</v>
      </c>
      <c r="C2563">
        <v>13</v>
      </c>
      <c r="D2563">
        <v>6</v>
      </c>
      <c r="E2563">
        <v>0</v>
      </c>
      <c r="F2563" s="51">
        <v>1</v>
      </c>
      <c r="G2563" t="str">
        <f t="shared" si="80"/>
        <v>Anthony Davis</v>
      </c>
      <c r="H2563" t="str">
        <f t="shared" si="81"/>
        <v>Anthony Davis</v>
      </c>
    </row>
    <row r="2564" spans="1:8" x14ac:dyDescent="0.2">
      <c r="A2564" s="48"/>
      <c r="B2564">
        <v>27</v>
      </c>
      <c r="C2564">
        <v>12</v>
      </c>
      <c r="D2564">
        <v>1</v>
      </c>
      <c r="E2564">
        <v>1</v>
      </c>
      <c r="F2564" s="51">
        <v>1</v>
      </c>
      <c r="G2564" t="str">
        <f t="shared" si="80"/>
        <v>Anthony Davis</v>
      </c>
      <c r="H2564" t="str">
        <f t="shared" si="81"/>
        <v>Anthony Davis</v>
      </c>
    </row>
    <row r="2565" spans="1:8" x14ac:dyDescent="0.2">
      <c r="A2565" s="48"/>
      <c r="B2565">
        <v>44</v>
      </c>
      <c r="C2565">
        <v>10</v>
      </c>
      <c r="D2565">
        <v>4</v>
      </c>
      <c r="E2565">
        <v>2</v>
      </c>
      <c r="F2565" s="51">
        <v>1</v>
      </c>
      <c r="G2565" t="str">
        <f t="shared" si="80"/>
        <v>Anthony Davis</v>
      </c>
      <c r="H2565" t="str">
        <f t="shared" si="81"/>
        <v>Anthony Davis</v>
      </c>
    </row>
    <row r="2566" spans="1:8" x14ac:dyDescent="0.2">
      <c r="A2566" s="48"/>
      <c r="B2566">
        <v>55</v>
      </c>
      <c r="C2566">
        <v>17</v>
      </c>
      <c r="D2566">
        <v>1</v>
      </c>
      <c r="E2566">
        <v>2</v>
      </c>
      <c r="F2566" s="51">
        <v>1</v>
      </c>
      <c r="G2566" t="str">
        <f t="shared" si="80"/>
        <v>Anthony Davis</v>
      </c>
      <c r="H2566" t="str">
        <f t="shared" si="81"/>
        <v>Anthony Davis</v>
      </c>
    </row>
    <row r="2567" spans="1:8" x14ac:dyDescent="0.2">
      <c r="A2567" s="48"/>
      <c r="B2567">
        <v>1</v>
      </c>
      <c r="C2567">
        <v>3</v>
      </c>
      <c r="D2567">
        <v>2</v>
      </c>
      <c r="E2567">
        <v>0</v>
      </c>
      <c r="F2567" s="51">
        <v>1</v>
      </c>
      <c r="G2567" t="str">
        <f t="shared" si="80"/>
        <v>Anthony Davis</v>
      </c>
      <c r="H2567" t="str">
        <f t="shared" si="81"/>
        <v>Anthony Davis</v>
      </c>
    </row>
    <row r="2568" spans="1:8" x14ac:dyDescent="0.2">
      <c r="A2568" s="48"/>
      <c r="B2568">
        <v>31</v>
      </c>
      <c r="C2568">
        <v>12</v>
      </c>
      <c r="D2568">
        <v>0</v>
      </c>
      <c r="E2568">
        <v>0</v>
      </c>
      <c r="F2568" s="51">
        <v>1</v>
      </c>
      <c r="G2568" t="str">
        <f t="shared" si="80"/>
        <v>Anthony Davis</v>
      </c>
      <c r="H2568" t="str">
        <f t="shared" si="81"/>
        <v>Anthony Davis</v>
      </c>
    </row>
    <row r="2569" spans="1:8" x14ac:dyDescent="0.2">
      <c r="A2569" s="48"/>
      <c r="B2569">
        <v>34</v>
      </c>
      <c r="C2569">
        <v>15</v>
      </c>
      <c r="D2569">
        <v>7</v>
      </c>
      <c r="E2569">
        <v>0</v>
      </c>
      <c r="F2569" s="51">
        <v>1</v>
      </c>
      <c r="G2569" t="str">
        <f t="shared" si="80"/>
        <v>Anthony Davis</v>
      </c>
      <c r="H2569" t="str">
        <f t="shared" si="81"/>
        <v>Anthony Davis</v>
      </c>
    </row>
    <row r="2570" spans="1:8" x14ac:dyDescent="0.2">
      <c r="A2570" s="48"/>
      <c r="B2570">
        <v>37</v>
      </c>
      <c r="C2570">
        <v>12</v>
      </c>
      <c r="D2570">
        <v>3</v>
      </c>
      <c r="E2570">
        <v>0</v>
      </c>
      <c r="F2570" s="51">
        <v>1</v>
      </c>
      <c r="G2570" t="str">
        <f t="shared" si="80"/>
        <v>Anthony Davis</v>
      </c>
      <c r="H2570" t="str">
        <f t="shared" si="81"/>
        <v>Anthony Davis</v>
      </c>
    </row>
    <row r="2571" spans="1:8" x14ac:dyDescent="0.2">
      <c r="A2571" s="48"/>
      <c r="B2571">
        <v>10</v>
      </c>
      <c r="C2571">
        <v>4</v>
      </c>
      <c r="D2571">
        <v>2</v>
      </c>
      <c r="E2571">
        <v>0</v>
      </c>
      <c r="F2571" s="51">
        <v>1</v>
      </c>
      <c r="G2571" t="str">
        <f t="shared" si="80"/>
        <v>Anthony Davis</v>
      </c>
      <c r="H2571" t="str">
        <f t="shared" si="81"/>
        <v>Anthony Davis</v>
      </c>
    </row>
    <row r="2572" spans="1:8" x14ac:dyDescent="0.2">
      <c r="A2572" s="48" t="s">
        <v>1240</v>
      </c>
      <c r="B2572">
        <v>0</v>
      </c>
      <c r="C2572">
        <v>1</v>
      </c>
      <c r="D2572">
        <v>0</v>
      </c>
      <c r="E2572">
        <v>0</v>
      </c>
      <c r="F2572" s="51">
        <v>1</v>
      </c>
      <c r="G2572" t="str">
        <f t="shared" si="80"/>
        <v>Johnny Davis</v>
      </c>
      <c r="H2572" t="str">
        <f t="shared" si="81"/>
        <v>Johnny Davis</v>
      </c>
    </row>
    <row r="2573" spans="1:8" x14ac:dyDescent="0.2">
      <c r="A2573" s="48"/>
      <c r="B2573">
        <v>2</v>
      </c>
      <c r="C2573">
        <v>0</v>
      </c>
      <c r="D2573">
        <v>1</v>
      </c>
      <c r="E2573">
        <v>0</v>
      </c>
      <c r="F2573" s="51">
        <v>1</v>
      </c>
      <c r="G2573" t="str">
        <f t="shared" si="80"/>
        <v>Johnny Davis</v>
      </c>
      <c r="H2573" t="str">
        <f t="shared" si="81"/>
        <v>Johnny Davis</v>
      </c>
    </row>
    <row r="2574" spans="1:8" x14ac:dyDescent="0.2">
      <c r="A2574" s="48"/>
      <c r="B2574">
        <v>2</v>
      </c>
      <c r="C2574">
        <v>1</v>
      </c>
      <c r="D2574">
        <v>0</v>
      </c>
      <c r="E2574">
        <v>0</v>
      </c>
      <c r="F2574" s="51">
        <v>1</v>
      </c>
      <c r="G2574" t="str">
        <f t="shared" si="80"/>
        <v>Johnny Davis</v>
      </c>
      <c r="H2574" t="str">
        <f t="shared" si="81"/>
        <v>Johnny Davis</v>
      </c>
    </row>
    <row r="2575" spans="1:8" x14ac:dyDescent="0.2">
      <c r="A2575" s="48"/>
      <c r="B2575">
        <v>0</v>
      </c>
      <c r="C2575">
        <v>0</v>
      </c>
      <c r="D2575">
        <v>1</v>
      </c>
      <c r="E2575">
        <v>0</v>
      </c>
      <c r="F2575" s="51">
        <v>1</v>
      </c>
      <c r="G2575" t="str">
        <f t="shared" si="80"/>
        <v>Johnny Davis</v>
      </c>
      <c r="H2575" t="str">
        <f t="shared" si="81"/>
        <v>Johnny Davis</v>
      </c>
    </row>
    <row r="2576" spans="1:8" x14ac:dyDescent="0.2">
      <c r="A2576" s="48"/>
      <c r="B2576">
        <v>2</v>
      </c>
      <c r="C2576">
        <v>2</v>
      </c>
      <c r="D2576">
        <v>0</v>
      </c>
      <c r="E2576">
        <v>0</v>
      </c>
      <c r="F2576" s="51">
        <v>1</v>
      </c>
      <c r="G2576" t="str">
        <f t="shared" si="80"/>
        <v>Johnny Davis</v>
      </c>
      <c r="H2576" t="str">
        <f t="shared" si="81"/>
        <v>Johnny Davis</v>
      </c>
    </row>
    <row r="2577" spans="1:8" x14ac:dyDescent="0.2">
      <c r="A2577" s="48"/>
      <c r="B2577">
        <v>0</v>
      </c>
      <c r="C2577">
        <v>0</v>
      </c>
      <c r="D2577">
        <v>0</v>
      </c>
      <c r="E2577">
        <v>0</v>
      </c>
      <c r="F2577" s="51">
        <v>1</v>
      </c>
      <c r="G2577" t="str">
        <f t="shared" si="80"/>
        <v>Johnny Davis</v>
      </c>
      <c r="H2577" t="str">
        <f t="shared" si="81"/>
        <v>Johnny Davis</v>
      </c>
    </row>
    <row r="2578" spans="1:8" x14ac:dyDescent="0.2">
      <c r="A2578" s="48"/>
      <c r="B2578">
        <v>0</v>
      </c>
      <c r="C2578">
        <v>1</v>
      </c>
      <c r="D2578">
        <v>0</v>
      </c>
      <c r="E2578">
        <v>0</v>
      </c>
      <c r="F2578" s="51">
        <v>1</v>
      </c>
      <c r="G2578" t="str">
        <f t="shared" si="80"/>
        <v>Johnny Davis</v>
      </c>
      <c r="H2578" t="str">
        <f t="shared" si="81"/>
        <v>Johnny Davis</v>
      </c>
    </row>
    <row r="2579" spans="1:8" x14ac:dyDescent="0.2">
      <c r="A2579" s="48"/>
      <c r="B2579">
        <v>3</v>
      </c>
      <c r="C2579">
        <v>0</v>
      </c>
      <c r="D2579">
        <v>0</v>
      </c>
      <c r="E2579">
        <v>0</v>
      </c>
      <c r="F2579" s="51">
        <v>1</v>
      </c>
      <c r="G2579" t="str">
        <f t="shared" si="80"/>
        <v>Johnny Davis</v>
      </c>
      <c r="H2579" t="str">
        <f t="shared" si="81"/>
        <v>Johnny Davis</v>
      </c>
    </row>
    <row r="2580" spans="1:8" x14ac:dyDescent="0.2">
      <c r="A2580" s="48"/>
      <c r="B2580">
        <v>0</v>
      </c>
      <c r="C2580">
        <v>0</v>
      </c>
      <c r="D2580">
        <v>0</v>
      </c>
      <c r="E2580">
        <v>0</v>
      </c>
      <c r="F2580" s="51">
        <v>1</v>
      </c>
      <c r="G2580" t="str">
        <f t="shared" si="80"/>
        <v>Johnny Davis</v>
      </c>
      <c r="H2580" t="str">
        <f t="shared" si="81"/>
        <v>Johnny Davis</v>
      </c>
    </row>
    <row r="2581" spans="1:8" x14ac:dyDescent="0.2">
      <c r="A2581" s="48"/>
      <c r="B2581">
        <v>2</v>
      </c>
      <c r="C2581">
        <v>2</v>
      </c>
      <c r="D2581">
        <v>0</v>
      </c>
      <c r="E2581">
        <v>0</v>
      </c>
      <c r="F2581" s="51">
        <v>1</v>
      </c>
      <c r="G2581" t="str">
        <f t="shared" si="80"/>
        <v>Johnny Davis</v>
      </c>
      <c r="H2581" t="str">
        <f t="shared" si="81"/>
        <v>Johnny Davis</v>
      </c>
    </row>
    <row r="2582" spans="1:8" x14ac:dyDescent="0.2">
      <c r="A2582" s="48" t="s">
        <v>1241</v>
      </c>
      <c r="B2582">
        <v>14</v>
      </c>
      <c r="C2582">
        <v>5</v>
      </c>
      <c r="D2582">
        <v>1</v>
      </c>
      <c r="E2582">
        <v>2</v>
      </c>
      <c r="F2582" s="51">
        <v>1</v>
      </c>
      <c r="G2582" t="str">
        <f t="shared" si="80"/>
        <v>Terence Davis</v>
      </c>
      <c r="H2582" t="str">
        <f t="shared" si="81"/>
        <v>Terence Davis</v>
      </c>
    </row>
    <row r="2583" spans="1:8" x14ac:dyDescent="0.2">
      <c r="A2583" s="48"/>
      <c r="B2583">
        <v>8</v>
      </c>
      <c r="C2583">
        <v>1</v>
      </c>
      <c r="D2583">
        <v>2</v>
      </c>
      <c r="E2583">
        <v>2</v>
      </c>
      <c r="F2583" s="51">
        <v>1</v>
      </c>
      <c r="G2583" t="str">
        <f t="shared" si="80"/>
        <v>Terence Davis</v>
      </c>
      <c r="H2583" t="str">
        <f t="shared" si="81"/>
        <v>Terence Davis</v>
      </c>
    </row>
    <row r="2584" spans="1:8" x14ac:dyDescent="0.2">
      <c r="A2584" s="48"/>
      <c r="B2584">
        <v>7</v>
      </c>
      <c r="C2584">
        <v>2</v>
      </c>
      <c r="D2584">
        <v>0</v>
      </c>
      <c r="E2584">
        <v>0</v>
      </c>
      <c r="F2584" s="51">
        <v>1</v>
      </c>
      <c r="G2584" t="str">
        <f t="shared" si="80"/>
        <v>Terence Davis</v>
      </c>
      <c r="H2584" t="str">
        <f t="shared" si="81"/>
        <v>Terence Davis</v>
      </c>
    </row>
    <row r="2585" spans="1:8" x14ac:dyDescent="0.2">
      <c r="A2585" s="48"/>
      <c r="B2585">
        <v>3</v>
      </c>
      <c r="C2585">
        <v>2</v>
      </c>
      <c r="D2585">
        <v>1</v>
      </c>
      <c r="E2585">
        <v>1</v>
      </c>
      <c r="F2585" s="51">
        <v>1</v>
      </c>
      <c r="G2585" t="str">
        <f t="shared" si="80"/>
        <v>Terence Davis</v>
      </c>
      <c r="H2585" t="str">
        <f t="shared" si="81"/>
        <v>Terence Davis</v>
      </c>
    </row>
    <row r="2586" spans="1:8" x14ac:dyDescent="0.2">
      <c r="A2586" s="48"/>
      <c r="B2586">
        <v>0</v>
      </c>
      <c r="C2586">
        <v>0</v>
      </c>
      <c r="D2586">
        <v>0</v>
      </c>
      <c r="E2586">
        <v>0</v>
      </c>
      <c r="F2586" s="51">
        <v>1</v>
      </c>
      <c r="G2586" t="str">
        <f t="shared" si="80"/>
        <v>Terence Davis</v>
      </c>
      <c r="H2586" t="str">
        <f t="shared" si="81"/>
        <v>Terence Davis</v>
      </c>
    </row>
    <row r="2587" spans="1:8" x14ac:dyDescent="0.2">
      <c r="A2587" s="48"/>
      <c r="B2587">
        <v>3</v>
      </c>
      <c r="C2587">
        <v>2</v>
      </c>
      <c r="D2587">
        <v>1</v>
      </c>
      <c r="E2587">
        <v>0</v>
      </c>
      <c r="F2587" s="51">
        <v>1</v>
      </c>
      <c r="G2587" t="str">
        <f t="shared" si="80"/>
        <v>Terence Davis</v>
      </c>
      <c r="H2587" t="str">
        <f t="shared" si="81"/>
        <v>Terence Davis</v>
      </c>
    </row>
    <row r="2588" spans="1:8" x14ac:dyDescent="0.2">
      <c r="A2588" s="48"/>
      <c r="B2588">
        <v>4</v>
      </c>
      <c r="C2588">
        <v>3</v>
      </c>
      <c r="D2588">
        <v>2</v>
      </c>
      <c r="E2588">
        <v>0</v>
      </c>
      <c r="F2588" s="51">
        <v>1</v>
      </c>
      <c r="G2588" t="str">
        <f t="shared" si="80"/>
        <v>Terence Davis</v>
      </c>
      <c r="H2588" t="str">
        <f t="shared" si="81"/>
        <v>Terence Davis</v>
      </c>
    </row>
    <row r="2589" spans="1:8" x14ac:dyDescent="0.2">
      <c r="A2589" s="48"/>
      <c r="B2589">
        <v>5</v>
      </c>
      <c r="C2589">
        <v>1</v>
      </c>
      <c r="D2589">
        <v>3</v>
      </c>
      <c r="E2589">
        <v>1</v>
      </c>
      <c r="F2589" s="51">
        <v>1</v>
      </c>
      <c r="G2589" t="str">
        <f t="shared" si="80"/>
        <v>Terence Davis</v>
      </c>
      <c r="H2589" t="str">
        <f t="shared" si="81"/>
        <v>Terence Davis</v>
      </c>
    </row>
    <row r="2590" spans="1:8" x14ac:dyDescent="0.2">
      <c r="A2590" s="48"/>
      <c r="B2590">
        <v>9</v>
      </c>
      <c r="C2590">
        <v>5</v>
      </c>
      <c r="D2590">
        <v>1</v>
      </c>
      <c r="E2590">
        <v>3</v>
      </c>
      <c r="F2590" s="51">
        <v>1</v>
      </c>
      <c r="G2590" t="str">
        <f t="shared" si="80"/>
        <v>Terence Davis</v>
      </c>
      <c r="H2590" t="str">
        <f t="shared" si="81"/>
        <v>Terence Davis</v>
      </c>
    </row>
    <row r="2591" spans="1:8" x14ac:dyDescent="0.2">
      <c r="A2591" s="48"/>
      <c r="B2591">
        <v>12</v>
      </c>
      <c r="C2591">
        <v>0</v>
      </c>
      <c r="D2591">
        <v>1</v>
      </c>
      <c r="E2591">
        <v>2</v>
      </c>
      <c r="F2591" s="51">
        <v>1</v>
      </c>
      <c r="G2591" t="str">
        <f t="shared" si="80"/>
        <v>Terence Davis</v>
      </c>
      <c r="H2591" t="str">
        <f t="shared" si="81"/>
        <v>Terence Davis</v>
      </c>
    </row>
    <row r="2592" spans="1:8" x14ac:dyDescent="0.2">
      <c r="A2592" s="48"/>
      <c r="B2592">
        <v>5</v>
      </c>
      <c r="C2592">
        <v>6</v>
      </c>
      <c r="D2592">
        <v>2</v>
      </c>
      <c r="E2592">
        <v>1</v>
      </c>
      <c r="F2592" s="51">
        <v>1</v>
      </c>
      <c r="G2592" t="str">
        <f t="shared" si="80"/>
        <v>Terence Davis</v>
      </c>
      <c r="H2592" t="str">
        <f t="shared" si="81"/>
        <v>Terence Davis</v>
      </c>
    </row>
    <row r="2593" spans="1:8" x14ac:dyDescent="0.2">
      <c r="A2593" s="48"/>
      <c r="B2593">
        <v>31</v>
      </c>
      <c r="C2593">
        <v>9</v>
      </c>
      <c r="D2593">
        <v>4</v>
      </c>
      <c r="E2593">
        <v>7</v>
      </c>
      <c r="F2593" s="51">
        <v>1</v>
      </c>
      <c r="G2593" t="str">
        <f t="shared" si="80"/>
        <v>Terence Davis</v>
      </c>
      <c r="H2593" t="str">
        <f t="shared" si="81"/>
        <v>Terence Davis</v>
      </c>
    </row>
    <row r="2594" spans="1:8" x14ac:dyDescent="0.2">
      <c r="A2594" s="48"/>
      <c r="B2594">
        <v>5</v>
      </c>
      <c r="C2594">
        <v>3</v>
      </c>
      <c r="D2594">
        <v>3</v>
      </c>
      <c r="E2594">
        <v>1</v>
      </c>
      <c r="F2594" s="51">
        <v>1</v>
      </c>
      <c r="G2594" t="str">
        <f t="shared" si="80"/>
        <v>Terence Davis</v>
      </c>
      <c r="H2594" t="str">
        <f t="shared" si="81"/>
        <v>Terence Davis</v>
      </c>
    </row>
    <row r="2595" spans="1:8" x14ac:dyDescent="0.2">
      <c r="A2595" s="48"/>
      <c r="B2595">
        <v>3</v>
      </c>
      <c r="C2595">
        <v>0</v>
      </c>
      <c r="D2595">
        <v>0</v>
      </c>
      <c r="E2595">
        <v>1</v>
      </c>
      <c r="F2595" s="51">
        <v>1</v>
      </c>
      <c r="G2595" t="str">
        <f t="shared" si="80"/>
        <v>Terence Davis</v>
      </c>
      <c r="H2595" t="str">
        <f t="shared" si="81"/>
        <v>Terence Davis</v>
      </c>
    </row>
    <row r="2596" spans="1:8" x14ac:dyDescent="0.2">
      <c r="A2596" s="48"/>
      <c r="B2596">
        <v>0</v>
      </c>
      <c r="C2596">
        <v>1</v>
      </c>
      <c r="D2596">
        <v>2</v>
      </c>
      <c r="E2596">
        <v>0</v>
      </c>
      <c r="F2596" s="51">
        <v>1</v>
      </c>
      <c r="G2596" t="str">
        <f t="shared" si="80"/>
        <v>Terence Davis</v>
      </c>
      <c r="H2596" t="str">
        <f t="shared" si="81"/>
        <v>Terence Davis</v>
      </c>
    </row>
    <row r="2597" spans="1:8" x14ac:dyDescent="0.2">
      <c r="A2597" s="48"/>
      <c r="B2597">
        <v>0</v>
      </c>
      <c r="C2597">
        <v>2</v>
      </c>
      <c r="D2597">
        <v>0</v>
      </c>
      <c r="E2597">
        <v>0</v>
      </c>
      <c r="F2597" s="51">
        <v>1</v>
      </c>
      <c r="G2597" t="str">
        <f t="shared" si="80"/>
        <v>Terence Davis</v>
      </c>
      <c r="H2597" t="str">
        <f t="shared" si="81"/>
        <v>Terence Davis</v>
      </c>
    </row>
    <row r="2598" spans="1:8" x14ac:dyDescent="0.2">
      <c r="A2598" s="48"/>
      <c r="B2598">
        <v>3</v>
      </c>
      <c r="C2598">
        <v>3</v>
      </c>
      <c r="D2598">
        <v>1</v>
      </c>
      <c r="E2598">
        <v>1</v>
      </c>
      <c r="F2598" s="51">
        <v>1</v>
      </c>
      <c r="G2598" t="str">
        <f t="shared" si="80"/>
        <v>Terence Davis</v>
      </c>
      <c r="H2598" t="str">
        <f t="shared" si="81"/>
        <v>Terence Davis</v>
      </c>
    </row>
    <row r="2599" spans="1:8" x14ac:dyDescent="0.2">
      <c r="A2599" s="48"/>
      <c r="B2599">
        <v>11</v>
      </c>
      <c r="C2599">
        <v>8</v>
      </c>
      <c r="D2599">
        <v>1</v>
      </c>
      <c r="E2599">
        <v>3</v>
      </c>
      <c r="F2599" s="51">
        <v>1</v>
      </c>
      <c r="G2599" t="str">
        <f t="shared" si="80"/>
        <v>Terence Davis</v>
      </c>
      <c r="H2599" t="str">
        <f t="shared" si="81"/>
        <v>Terence Davis</v>
      </c>
    </row>
    <row r="2600" spans="1:8" x14ac:dyDescent="0.2">
      <c r="A2600" s="48"/>
      <c r="B2600">
        <v>15</v>
      </c>
      <c r="C2600">
        <v>4</v>
      </c>
      <c r="D2600">
        <v>2</v>
      </c>
      <c r="E2600">
        <v>3</v>
      </c>
      <c r="F2600" s="51">
        <v>1</v>
      </c>
      <c r="G2600" t="str">
        <f t="shared" si="80"/>
        <v>Terence Davis</v>
      </c>
      <c r="H2600" t="str">
        <f t="shared" si="81"/>
        <v>Terence Davis</v>
      </c>
    </row>
    <row r="2601" spans="1:8" x14ac:dyDescent="0.2">
      <c r="A2601" s="48"/>
      <c r="B2601">
        <v>2</v>
      </c>
      <c r="C2601">
        <v>3</v>
      </c>
      <c r="D2601">
        <v>3</v>
      </c>
      <c r="E2601">
        <v>0</v>
      </c>
      <c r="F2601" s="51">
        <v>1</v>
      </c>
      <c r="G2601" t="str">
        <f t="shared" si="80"/>
        <v>Terence Davis</v>
      </c>
      <c r="H2601" t="str">
        <f t="shared" si="81"/>
        <v>Terence Davis</v>
      </c>
    </row>
    <row r="2602" spans="1:8" x14ac:dyDescent="0.2">
      <c r="A2602" s="48"/>
      <c r="B2602">
        <v>0</v>
      </c>
      <c r="C2602">
        <v>3</v>
      </c>
      <c r="D2602">
        <v>0</v>
      </c>
      <c r="E2602">
        <v>0</v>
      </c>
      <c r="F2602" s="51">
        <v>1</v>
      </c>
      <c r="G2602" t="str">
        <f t="shared" si="80"/>
        <v>Terence Davis</v>
      </c>
      <c r="H2602" t="str">
        <f t="shared" si="81"/>
        <v>Terence Davis</v>
      </c>
    </row>
    <row r="2603" spans="1:8" x14ac:dyDescent="0.2">
      <c r="A2603" s="48"/>
      <c r="B2603">
        <v>12</v>
      </c>
      <c r="C2603">
        <v>2</v>
      </c>
      <c r="D2603">
        <v>1</v>
      </c>
      <c r="E2603">
        <v>2</v>
      </c>
      <c r="F2603" s="51">
        <v>1</v>
      </c>
      <c r="G2603" t="str">
        <f t="shared" si="80"/>
        <v>Terence Davis</v>
      </c>
      <c r="H2603" t="str">
        <f t="shared" si="81"/>
        <v>Terence Davis</v>
      </c>
    </row>
    <row r="2604" spans="1:8" x14ac:dyDescent="0.2">
      <c r="A2604" s="48"/>
      <c r="B2604">
        <v>19</v>
      </c>
      <c r="C2604">
        <v>3</v>
      </c>
      <c r="D2604">
        <v>2</v>
      </c>
      <c r="E2604">
        <v>5</v>
      </c>
      <c r="F2604" s="51">
        <v>1</v>
      </c>
      <c r="G2604" t="str">
        <f t="shared" si="80"/>
        <v>Terence Davis</v>
      </c>
      <c r="H2604" t="str">
        <f t="shared" si="81"/>
        <v>Terence Davis</v>
      </c>
    </row>
    <row r="2605" spans="1:8" x14ac:dyDescent="0.2">
      <c r="A2605" s="48"/>
      <c r="B2605">
        <v>10</v>
      </c>
      <c r="C2605">
        <v>0</v>
      </c>
      <c r="D2605">
        <v>0</v>
      </c>
      <c r="E2605">
        <v>2</v>
      </c>
      <c r="F2605" s="51">
        <v>1</v>
      </c>
      <c r="G2605" t="str">
        <f t="shared" si="80"/>
        <v>Terence Davis</v>
      </c>
      <c r="H2605" t="str">
        <f t="shared" si="81"/>
        <v>Terence Davis</v>
      </c>
    </row>
    <row r="2606" spans="1:8" x14ac:dyDescent="0.2">
      <c r="A2606" s="48"/>
      <c r="B2606">
        <v>2</v>
      </c>
      <c r="C2606">
        <v>0</v>
      </c>
      <c r="D2606">
        <v>1</v>
      </c>
      <c r="E2606">
        <v>0</v>
      </c>
      <c r="F2606" s="51">
        <v>1</v>
      </c>
      <c r="G2606" t="str">
        <f t="shared" si="80"/>
        <v>Terence Davis</v>
      </c>
      <c r="H2606" t="str">
        <f t="shared" si="81"/>
        <v>Terence Davis</v>
      </c>
    </row>
    <row r="2607" spans="1:8" x14ac:dyDescent="0.2">
      <c r="A2607" s="48"/>
      <c r="B2607">
        <v>3</v>
      </c>
      <c r="C2607">
        <v>1</v>
      </c>
      <c r="D2607">
        <v>1</v>
      </c>
      <c r="E2607">
        <v>1</v>
      </c>
      <c r="F2607" s="51">
        <v>1</v>
      </c>
      <c r="G2607" t="str">
        <f t="shared" si="80"/>
        <v>Terence Davis</v>
      </c>
      <c r="H2607" t="str">
        <f t="shared" si="81"/>
        <v>Terence Davis</v>
      </c>
    </row>
    <row r="2608" spans="1:8" x14ac:dyDescent="0.2">
      <c r="A2608" s="48"/>
      <c r="B2608">
        <v>2</v>
      </c>
      <c r="C2608">
        <v>0</v>
      </c>
      <c r="D2608">
        <v>0</v>
      </c>
      <c r="E2608">
        <v>0</v>
      </c>
      <c r="F2608" s="51">
        <v>1</v>
      </c>
      <c r="G2608" t="str">
        <f t="shared" si="80"/>
        <v>Terence Davis</v>
      </c>
      <c r="H2608" t="str">
        <f t="shared" si="81"/>
        <v>Terence Davis</v>
      </c>
    </row>
    <row r="2609" spans="1:8" x14ac:dyDescent="0.2">
      <c r="A2609" s="48"/>
      <c r="B2609">
        <v>0</v>
      </c>
      <c r="C2609">
        <v>0</v>
      </c>
      <c r="D2609">
        <v>0</v>
      </c>
      <c r="E2609">
        <v>0</v>
      </c>
      <c r="F2609" s="51">
        <v>1</v>
      </c>
      <c r="G2609" t="str">
        <f t="shared" si="80"/>
        <v>Terence Davis</v>
      </c>
      <c r="H2609" t="str">
        <f t="shared" si="81"/>
        <v>Terence Davis</v>
      </c>
    </row>
    <row r="2610" spans="1:8" x14ac:dyDescent="0.2">
      <c r="A2610" s="48"/>
      <c r="B2610">
        <v>2</v>
      </c>
      <c r="C2610">
        <v>0</v>
      </c>
      <c r="D2610">
        <v>0</v>
      </c>
      <c r="E2610">
        <v>0</v>
      </c>
      <c r="F2610" s="51">
        <v>1</v>
      </c>
      <c r="G2610" t="str">
        <f t="shared" si="80"/>
        <v>Terence Davis</v>
      </c>
      <c r="H2610" t="str">
        <f t="shared" si="81"/>
        <v>Terence Davis</v>
      </c>
    </row>
    <row r="2611" spans="1:8" x14ac:dyDescent="0.2">
      <c r="A2611" s="48" t="s">
        <v>1242</v>
      </c>
      <c r="B2611">
        <v>0</v>
      </c>
      <c r="C2611">
        <v>1</v>
      </c>
      <c r="D2611">
        <v>1</v>
      </c>
      <c r="E2611">
        <v>0</v>
      </c>
      <c r="F2611" s="51">
        <v>1</v>
      </c>
      <c r="G2611" t="str">
        <f t="shared" si="80"/>
        <v>JD Davison</v>
      </c>
      <c r="H2611" t="str">
        <f t="shared" si="81"/>
        <v>JD Davison</v>
      </c>
    </row>
    <row r="2612" spans="1:8" x14ac:dyDescent="0.2">
      <c r="A2612" s="48"/>
      <c r="B2612">
        <v>0</v>
      </c>
      <c r="C2612">
        <v>0</v>
      </c>
      <c r="D2612">
        <v>0</v>
      </c>
      <c r="E2612">
        <v>0</v>
      </c>
      <c r="F2612" s="51">
        <v>1</v>
      </c>
      <c r="G2612" t="str">
        <f t="shared" si="80"/>
        <v>JD Davison</v>
      </c>
      <c r="H2612" t="str">
        <f t="shared" si="81"/>
        <v>JD Davison</v>
      </c>
    </row>
    <row r="2613" spans="1:8" x14ac:dyDescent="0.2">
      <c r="A2613" s="48"/>
      <c r="B2613">
        <v>2</v>
      </c>
      <c r="C2613">
        <v>0</v>
      </c>
      <c r="D2613">
        <v>0</v>
      </c>
      <c r="E2613">
        <v>0</v>
      </c>
      <c r="F2613" s="51">
        <v>1</v>
      </c>
      <c r="G2613" t="str">
        <f t="shared" si="80"/>
        <v>JD Davison</v>
      </c>
      <c r="H2613" t="str">
        <f t="shared" si="81"/>
        <v>JD Davison</v>
      </c>
    </row>
    <row r="2614" spans="1:8" x14ac:dyDescent="0.2">
      <c r="A2614" s="48" t="s">
        <v>1243</v>
      </c>
      <c r="B2614">
        <v>11</v>
      </c>
      <c r="C2614">
        <v>3</v>
      </c>
      <c r="D2614">
        <v>1</v>
      </c>
      <c r="E2614">
        <v>1</v>
      </c>
      <c r="F2614" s="51">
        <v>1</v>
      </c>
      <c r="G2614" t="str">
        <f t="shared" si="80"/>
        <v>Dewayne Dedmon</v>
      </c>
      <c r="H2614" t="str">
        <f t="shared" si="81"/>
        <v>Dewayne Dedmon</v>
      </c>
    </row>
    <row r="2615" spans="1:8" x14ac:dyDescent="0.2">
      <c r="A2615" s="48"/>
      <c r="B2615">
        <v>2</v>
      </c>
      <c r="C2615">
        <v>0</v>
      </c>
      <c r="D2615">
        <v>0</v>
      </c>
      <c r="E2615">
        <v>0</v>
      </c>
      <c r="F2615" s="51">
        <v>1</v>
      </c>
      <c r="G2615" t="str">
        <f t="shared" si="80"/>
        <v>Dewayne Dedmon</v>
      </c>
      <c r="H2615" t="str">
        <f t="shared" si="81"/>
        <v>Dewayne Dedmon</v>
      </c>
    </row>
    <row r="2616" spans="1:8" x14ac:dyDescent="0.2">
      <c r="A2616" s="48"/>
      <c r="B2616">
        <v>2</v>
      </c>
      <c r="C2616">
        <v>3</v>
      </c>
      <c r="D2616">
        <v>1</v>
      </c>
      <c r="E2616">
        <v>0</v>
      </c>
      <c r="F2616" s="51">
        <v>1</v>
      </c>
      <c r="G2616" t="str">
        <f t="shared" si="80"/>
        <v>Dewayne Dedmon</v>
      </c>
      <c r="H2616" t="str">
        <f t="shared" si="81"/>
        <v>Dewayne Dedmon</v>
      </c>
    </row>
    <row r="2617" spans="1:8" x14ac:dyDescent="0.2">
      <c r="A2617" s="48"/>
      <c r="B2617">
        <v>0</v>
      </c>
      <c r="C2617">
        <v>1</v>
      </c>
      <c r="D2617">
        <v>0</v>
      </c>
      <c r="E2617">
        <v>0</v>
      </c>
      <c r="F2617" s="51">
        <v>1</v>
      </c>
      <c r="G2617" t="str">
        <f t="shared" si="80"/>
        <v>Dewayne Dedmon</v>
      </c>
      <c r="H2617" t="str">
        <f t="shared" si="81"/>
        <v>Dewayne Dedmon</v>
      </c>
    </row>
    <row r="2618" spans="1:8" x14ac:dyDescent="0.2">
      <c r="A2618" s="48"/>
      <c r="B2618">
        <v>2</v>
      </c>
      <c r="C2618">
        <v>1</v>
      </c>
      <c r="D2618">
        <v>0</v>
      </c>
      <c r="E2618">
        <v>0</v>
      </c>
      <c r="F2618" s="51">
        <v>1</v>
      </c>
      <c r="G2618" t="str">
        <f t="shared" si="80"/>
        <v>Dewayne Dedmon</v>
      </c>
      <c r="H2618" t="str">
        <f t="shared" si="81"/>
        <v>Dewayne Dedmon</v>
      </c>
    </row>
    <row r="2619" spans="1:8" x14ac:dyDescent="0.2">
      <c r="A2619" s="48"/>
      <c r="B2619">
        <v>9</v>
      </c>
      <c r="C2619">
        <v>5</v>
      </c>
      <c r="D2619">
        <v>0</v>
      </c>
      <c r="E2619">
        <v>1</v>
      </c>
      <c r="F2619" s="51">
        <v>1</v>
      </c>
      <c r="G2619" t="str">
        <f t="shared" si="80"/>
        <v>Dewayne Dedmon</v>
      </c>
      <c r="H2619" t="str">
        <f t="shared" si="81"/>
        <v>Dewayne Dedmon</v>
      </c>
    </row>
    <row r="2620" spans="1:8" x14ac:dyDescent="0.2">
      <c r="A2620" s="48"/>
      <c r="B2620">
        <v>10</v>
      </c>
      <c r="C2620">
        <v>8</v>
      </c>
      <c r="D2620">
        <v>3</v>
      </c>
      <c r="E2620">
        <v>2</v>
      </c>
      <c r="F2620" s="51">
        <v>1</v>
      </c>
      <c r="G2620" t="str">
        <f t="shared" si="80"/>
        <v>Dewayne Dedmon</v>
      </c>
      <c r="H2620" t="str">
        <f t="shared" si="81"/>
        <v>Dewayne Dedmon</v>
      </c>
    </row>
    <row r="2621" spans="1:8" x14ac:dyDescent="0.2">
      <c r="A2621" s="48"/>
      <c r="B2621">
        <v>4</v>
      </c>
      <c r="C2621">
        <v>4</v>
      </c>
      <c r="D2621">
        <v>0</v>
      </c>
      <c r="E2621">
        <v>0</v>
      </c>
      <c r="F2621" s="51">
        <v>1</v>
      </c>
      <c r="G2621" t="str">
        <f t="shared" si="80"/>
        <v>Dewayne Dedmon</v>
      </c>
      <c r="H2621" t="str">
        <f t="shared" si="81"/>
        <v>Dewayne Dedmon</v>
      </c>
    </row>
    <row r="2622" spans="1:8" x14ac:dyDescent="0.2">
      <c r="A2622" s="48"/>
      <c r="B2622">
        <v>10</v>
      </c>
      <c r="C2622">
        <v>6</v>
      </c>
      <c r="D2622">
        <v>1</v>
      </c>
      <c r="E2622">
        <v>0</v>
      </c>
      <c r="F2622" s="51">
        <v>1</v>
      </c>
      <c r="G2622" t="str">
        <f t="shared" si="80"/>
        <v>Dewayne Dedmon</v>
      </c>
      <c r="H2622" t="str">
        <f t="shared" si="81"/>
        <v>Dewayne Dedmon</v>
      </c>
    </row>
    <row r="2623" spans="1:8" x14ac:dyDescent="0.2">
      <c r="A2623" s="48"/>
      <c r="B2623">
        <v>7</v>
      </c>
      <c r="C2623">
        <v>2</v>
      </c>
      <c r="D2623">
        <v>0</v>
      </c>
      <c r="E2623">
        <v>0</v>
      </c>
      <c r="F2623" s="51">
        <v>1</v>
      </c>
      <c r="G2623" t="str">
        <f t="shared" si="80"/>
        <v>Dewayne Dedmon</v>
      </c>
      <c r="H2623" t="str">
        <f t="shared" si="81"/>
        <v>Dewayne Dedmon</v>
      </c>
    </row>
    <row r="2624" spans="1:8" x14ac:dyDescent="0.2">
      <c r="A2624" s="48"/>
      <c r="B2624">
        <v>7</v>
      </c>
      <c r="C2624">
        <v>4</v>
      </c>
      <c r="D2624">
        <v>2</v>
      </c>
      <c r="E2624">
        <v>1</v>
      </c>
      <c r="F2624" s="51">
        <v>1</v>
      </c>
      <c r="G2624" t="str">
        <f t="shared" si="80"/>
        <v>Dewayne Dedmon</v>
      </c>
      <c r="H2624" t="str">
        <f t="shared" si="81"/>
        <v>Dewayne Dedmon</v>
      </c>
    </row>
    <row r="2625" spans="1:8" x14ac:dyDescent="0.2">
      <c r="A2625" s="48"/>
      <c r="B2625">
        <v>12</v>
      </c>
      <c r="C2625">
        <v>4</v>
      </c>
      <c r="D2625">
        <v>0</v>
      </c>
      <c r="E2625">
        <v>2</v>
      </c>
      <c r="F2625" s="51">
        <v>1</v>
      </c>
      <c r="G2625" t="str">
        <f t="shared" si="80"/>
        <v>Dewayne Dedmon</v>
      </c>
      <c r="H2625" t="str">
        <f t="shared" si="81"/>
        <v>Dewayne Dedmon</v>
      </c>
    </row>
    <row r="2626" spans="1:8" x14ac:dyDescent="0.2">
      <c r="A2626" s="48"/>
      <c r="B2626">
        <v>9</v>
      </c>
      <c r="C2626">
        <v>0</v>
      </c>
      <c r="D2626">
        <v>0</v>
      </c>
      <c r="E2626">
        <v>0</v>
      </c>
      <c r="F2626" s="51">
        <v>1</v>
      </c>
      <c r="G2626" t="str">
        <f t="shared" ref="G2626:G2689" si="82">IF(B2626="","",IF(A2626="",G2625,SUBSTITUTE(A2626," 2022-23 Game Log","")))</f>
        <v>Dewayne Dedmon</v>
      </c>
      <c r="H2626" t="str">
        <f t="shared" ref="H2626:H2689" si="83">IF(G2626="Luka Dončić","Luka Doncic",IF(G2626="Wendell Carter Jr.","Wendell Carter",IF(G2626="Vlatko Čančar","Vlatko Cancar",IF(G2626="Troy Brown Jr.","Troy Brown",IF(G2626="Bojan Bogdanović","Bojan Bogdanovic",IF(G2626="Nic Claxton","Nicolas Claxton",IF(G2626="Kristaps Porziņģis","Kristaps Porzingis",IF(G2626="Kelly Oubre Jr.","Kelly Oubre Jr",IF(G2626="P.J. Washington","P.J Washington",IF(G2626="P.J. Tucker","P.J Tucker",IF(G2626="Jabari Smith Jr.","Jabari Smith",IF(G2626="Alperen Şengün","Alperen Sengun",IF(G2626="Nikola Vučević","Nikola Vucevic",IF(G2626="Jusuf Nurkić","Jusuf Nurkic",IF(G2626="Nikola Jokić","Nikola Jokic",G2626)))))))))))))))</f>
        <v>Dewayne Dedmon</v>
      </c>
    </row>
    <row r="2627" spans="1:8" x14ac:dyDescent="0.2">
      <c r="A2627" s="48"/>
      <c r="B2627">
        <v>10</v>
      </c>
      <c r="C2627">
        <v>5</v>
      </c>
      <c r="D2627">
        <v>0</v>
      </c>
      <c r="E2627">
        <v>0</v>
      </c>
      <c r="F2627" s="51">
        <v>1</v>
      </c>
      <c r="G2627" t="str">
        <f t="shared" si="82"/>
        <v>Dewayne Dedmon</v>
      </c>
      <c r="H2627" t="str">
        <f t="shared" si="83"/>
        <v>Dewayne Dedmon</v>
      </c>
    </row>
    <row r="2628" spans="1:8" x14ac:dyDescent="0.2">
      <c r="A2628" s="48"/>
      <c r="B2628">
        <v>10</v>
      </c>
      <c r="C2628">
        <v>3</v>
      </c>
      <c r="D2628">
        <v>3</v>
      </c>
      <c r="E2628">
        <v>1</v>
      </c>
      <c r="F2628" s="51">
        <v>1</v>
      </c>
      <c r="G2628" t="str">
        <f t="shared" si="82"/>
        <v>Dewayne Dedmon</v>
      </c>
      <c r="H2628" t="str">
        <f t="shared" si="83"/>
        <v>Dewayne Dedmon</v>
      </c>
    </row>
    <row r="2629" spans="1:8" x14ac:dyDescent="0.2">
      <c r="A2629" s="48"/>
      <c r="B2629">
        <v>9</v>
      </c>
      <c r="C2629">
        <v>2</v>
      </c>
      <c r="D2629">
        <v>1</v>
      </c>
      <c r="E2629">
        <v>0</v>
      </c>
      <c r="F2629" s="51">
        <v>1</v>
      </c>
      <c r="G2629" t="str">
        <f t="shared" si="82"/>
        <v>Dewayne Dedmon</v>
      </c>
      <c r="H2629" t="str">
        <f t="shared" si="83"/>
        <v>Dewayne Dedmon</v>
      </c>
    </row>
    <row r="2630" spans="1:8" x14ac:dyDescent="0.2">
      <c r="A2630" s="48"/>
      <c r="B2630">
        <v>9</v>
      </c>
      <c r="C2630">
        <v>5</v>
      </c>
      <c r="D2630">
        <v>0</v>
      </c>
      <c r="E2630">
        <v>0</v>
      </c>
      <c r="F2630" s="51">
        <v>1</v>
      </c>
      <c r="G2630" t="str">
        <f t="shared" si="82"/>
        <v>Dewayne Dedmon</v>
      </c>
      <c r="H2630" t="str">
        <f t="shared" si="83"/>
        <v>Dewayne Dedmon</v>
      </c>
    </row>
    <row r="2631" spans="1:8" x14ac:dyDescent="0.2">
      <c r="A2631" s="48"/>
      <c r="B2631">
        <v>13</v>
      </c>
      <c r="C2631">
        <v>6</v>
      </c>
      <c r="D2631">
        <v>0</v>
      </c>
      <c r="E2631">
        <v>1</v>
      </c>
      <c r="F2631" s="51">
        <v>1</v>
      </c>
      <c r="G2631" t="str">
        <f t="shared" si="82"/>
        <v>Dewayne Dedmon</v>
      </c>
      <c r="H2631" t="str">
        <f t="shared" si="83"/>
        <v>Dewayne Dedmon</v>
      </c>
    </row>
    <row r="2632" spans="1:8" x14ac:dyDescent="0.2">
      <c r="A2632" s="48"/>
      <c r="B2632">
        <v>2</v>
      </c>
      <c r="C2632">
        <v>4</v>
      </c>
      <c r="D2632">
        <v>0</v>
      </c>
      <c r="E2632">
        <v>0</v>
      </c>
      <c r="F2632" s="51">
        <v>1</v>
      </c>
      <c r="G2632" t="str">
        <f t="shared" si="82"/>
        <v>Dewayne Dedmon</v>
      </c>
      <c r="H2632" t="str">
        <f t="shared" si="83"/>
        <v>Dewayne Dedmon</v>
      </c>
    </row>
    <row r="2633" spans="1:8" x14ac:dyDescent="0.2">
      <c r="A2633" s="48"/>
      <c r="B2633">
        <v>0</v>
      </c>
      <c r="C2633">
        <v>6</v>
      </c>
      <c r="D2633">
        <v>0</v>
      </c>
      <c r="E2633">
        <v>0</v>
      </c>
      <c r="F2633" s="51">
        <v>1</v>
      </c>
      <c r="G2633" t="str">
        <f t="shared" si="82"/>
        <v>Dewayne Dedmon</v>
      </c>
      <c r="H2633" t="str">
        <f t="shared" si="83"/>
        <v>Dewayne Dedmon</v>
      </c>
    </row>
    <row r="2634" spans="1:8" x14ac:dyDescent="0.2">
      <c r="A2634" s="48"/>
      <c r="B2634">
        <v>6</v>
      </c>
      <c r="C2634">
        <v>3</v>
      </c>
      <c r="D2634">
        <v>0</v>
      </c>
      <c r="E2634">
        <v>0</v>
      </c>
      <c r="F2634" s="51">
        <v>1</v>
      </c>
      <c r="G2634" t="str">
        <f t="shared" si="82"/>
        <v>Dewayne Dedmon</v>
      </c>
      <c r="H2634" t="str">
        <f t="shared" si="83"/>
        <v>Dewayne Dedmon</v>
      </c>
    </row>
    <row r="2635" spans="1:8" x14ac:dyDescent="0.2">
      <c r="A2635" s="48"/>
      <c r="B2635">
        <v>2</v>
      </c>
      <c r="C2635">
        <v>5</v>
      </c>
      <c r="D2635">
        <v>1</v>
      </c>
      <c r="E2635">
        <v>0</v>
      </c>
      <c r="F2635" s="51">
        <v>1</v>
      </c>
      <c r="G2635" t="str">
        <f t="shared" si="82"/>
        <v>Dewayne Dedmon</v>
      </c>
      <c r="H2635" t="str">
        <f t="shared" si="83"/>
        <v>Dewayne Dedmon</v>
      </c>
    </row>
    <row r="2636" spans="1:8" x14ac:dyDescent="0.2">
      <c r="A2636" s="48"/>
      <c r="B2636">
        <v>6</v>
      </c>
      <c r="C2636">
        <v>6</v>
      </c>
      <c r="D2636">
        <v>1</v>
      </c>
      <c r="E2636">
        <v>0</v>
      </c>
      <c r="F2636" s="51">
        <v>1</v>
      </c>
      <c r="G2636" t="str">
        <f t="shared" si="82"/>
        <v>Dewayne Dedmon</v>
      </c>
      <c r="H2636" t="str">
        <f t="shared" si="83"/>
        <v>Dewayne Dedmon</v>
      </c>
    </row>
    <row r="2637" spans="1:8" x14ac:dyDescent="0.2">
      <c r="A2637" s="48"/>
      <c r="B2637">
        <v>7</v>
      </c>
      <c r="C2637">
        <v>6</v>
      </c>
      <c r="D2637">
        <v>0</v>
      </c>
      <c r="E2637">
        <v>2</v>
      </c>
      <c r="F2637" s="51">
        <v>1</v>
      </c>
      <c r="G2637" t="str">
        <f t="shared" si="82"/>
        <v>Dewayne Dedmon</v>
      </c>
      <c r="H2637" t="str">
        <f t="shared" si="83"/>
        <v>Dewayne Dedmon</v>
      </c>
    </row>
    <row r="2638" spans="1:8" x14ac:dyDescent="0.2">
      <c r="A2638" s="48"/>
      <c r="B2638">
        <v>3</v>
      </c>
      <c r="C2638">
        <v>1</v>
      </c>
      <c r="D2638">
        <v>1</v>
      </c>
      <c r="E2638">
        <v>0</v>
      </c>
      <c r="F2638" s="51">
        <v>1</v>
      </c>
      <c r="G2638" t="str">
        <f t="shared" si="82"/>
        <v>Dewayne Dedmon</v>
      </c>
      <c r="H2638" t="str">
        <f t="shared" si="83"/>
        <v>Dewayne Dedmon</v>
      </c>
    </row>
    <row r="2639" spans="1:8" x14ac:dyDescent="0.2">
      <c r="A2639" s="48"/>
      <c r="B2639">
        <v>3</v>
      </c>
      <c r="C2639">
        <v>4</v>
      </c>
      <c r="D2639">
        <v>0</v>
      </c>
      <c r="E2639">
        <v>0</v>
      </c>
      <c r="F2639" s="51">
        <v>1</v>
      </c>
      <c r="G2639" t="str">
        <f t="shared" si="82"/>
        <v>Dewayne Dedmon</v>
      </c>
      <c r="H2639" t="str">
        <f t="shared" si="83"/>
        <v>Dewayne Dedmon</v>
      </c>
    </row>
    <row r="2640" spans="1:8" x14ac:dyDescent="0.2">
      <c r="A2640" s="48"/>
      <c r="B2640">
        <v>2</v>
      </c>
      <c r="C2640">
        <v>3</v>
      </c>
      <c r="D2640">
        <v>0</v>
      </c>
      <c r="E2640">
        <v>0</v>
      </c>
      <c r="F2640" s="51">
        <v>1</v>
      </c>
      <c r="G2640" t="str">
        <f t="shared" si="82"/>
        <v>Dewayne Dedmon</v>
      </c>
      <c r="H2640" t="str">
        <f t="shared" si="83"/>
        <v>Dewayne Dedmon</v>
      </c>
    </row>
    <row r="2641" spans="1:8" x14ac:dyDescent="0.2">
      <c r="A2641" s="48" t="s">
        <v>1244</v>
      </c>
      <c r="B2641">
        <v>0</v>
      </c>
      <c r="C2641">
        <v>0</v>
      </c>
      <c r="D2641">
        <v>0</v>
      </c>
      <c r="E2641">
        <v>0</v>
      </c>
      <c r="F2641" s="51">
        <v>1</v>
      </c>
      <c r="G2641" t="str">
        <f t="shared" si="82"/>
        <v>Matthew Dellavedova</v>
      </c>
      <c r="H2641" t="str">
        <f t="shared" si="83"/>
        <v>Matthew Dellavedova</v>
      </c>
    </row>
    <row r="2642" spans="1:8" x14ac:dyDescent="0.2">
      <c r="A2642" s="48"/>
      <c r="B2642">
        <v>3</v>
      </c>
      <c r="C2642">
        <v>0</v>
      </c>
      <c r="D2642">
        <v>3</v>
      </c>
      <c r="E2642">
        <v>1</v>
      </c>
      <c r="F2642" s="51">
        <v>1</v>
      </c>
      <c r="G2642" t="str">
        <f t="shared" si="82"/>
        <v>Matthew Dellavedova</v>
      </c>
      <c r="H2642" t="str">
        <f t="shared" si="83"/>
        <v>Matthew Dellavedova</v>
      </c>
    </row>
    <row r="2643" spans="1:8" x14ac:dyDescent="0.2">
      <c r="A2643" s="48"/>
      <c r="B2643">
        <v>5</v>
      </c>
      <c r="C2643">
        <v>2</v>
      </c>
      <c r="D2643">
        <v>1</v>
      </c>
      <c r="E2643">
        <v>1</v>
      </c>
      <c r="F2643" s="51">
        <v>1</v>
      </c>
      <c r="G2643" t="str">
        <f t="shared" si="82"/>
        <v>Matthew Dellavedova</v>
      </c>
      <c r="H2643" t="str">
        <f t="shared" si="83"/>
        <v>Matthew Dellavedova</v>
      </c>
    </row>
    <row r="2644" spans="1:8" x14ac:dyDescent="0.2">
      <c r="A2644" s="48"/>
      <c r="B2644">
        <v>0</v>
      </c>
      <c r="C2644">
        <v>0</v>
      </c>
      <c r="D2644">
        <v>4</v>
      </c>
      <c r="E2644">
        <v>0</v>
      </c>
      <c r="F2644" s="51">
        <v>1</v>
      </c>
      <c r="G2644" t="str">
        <f t="shared" si="82"/>
        <v>Matthew Dellavedova</v>
      </c>
      <c r="H2644" t="str">
        <f t="shared" si="83"/>
        <v>Matthew Dellavedova</v>
      </c>
    </row>
    <row r="2645" spans="1:8" x14ac:dyDescent="0.2">
      <c r="A2645" s="48"/>
      <c r="B2645">
        <v>0</v>
      </c>
      <c r="C2645">
        <v>1</v>
      </c>
      <c r="D2645">
        <v>0</v>
      </c>
      <c r="E2645">
        <v>0</v>
      </c>
      <c r="F2645" s="51">
        <v>1</v>
      </c>
      <c r="G2645" t="str">
        <f t="shared" si="82"/>
        <v>Matthew Dellavedova</v>
      </c>
      <c r="H2645" t="str">
        <f t="shared" si="83"/>
        <v>Matthew Dellavedova</v>
      </c>
    </row>
    <row r="2646" spans="1:8" x14ac:dyDescent="0.2">
      <c r="A2646" s="48"/>
      <c r="B2646">
        <v>0</v>
      </c>
      <c r="C2646">
        <v>0</v>
      </c>
      <c r="D2646">
        <v>0</v>
      </c>
      <c r="E2646">
        <v>0</v>
      </c>
      <c r="F2646" s="51">
        <v>1</v>
      </c>
      <c r="G2646" t="str">
        <f t="shared" si="82"/>
        <v>Matthew Dellavedova</v>
      </c>
      <c r="H2646" t="str">
        <f t="shared" si="83"/>
        <v>Matthew Dellavedova</v>
      </c>
    </row>
    <row r="2647" spans="1:8" x14ac:dyDescent="0.2">
      <c r="A2647" s="48"/>
      <c r="B2647">
        <v>2</v>
      </c>
      <c r="C2647">
        <v>0</v>
      </c>
      <c r="D2647">
        <v>2</v>
      </c>
      <c r="E2647">
        <v>0</v>
      </c>
      <c r="F2647" s="51">
        <v>1</v>
      </c>
      <c r="G2647" t="str">
        <f t="shared" si="82"/>
        <v>Matthew Dellavedova</v>
      </c>
      <c r="H2647" t="str">
        <f t="shared" si="83"/>
        <v>Matthew Dellavedova</v>
      </c>
    </row>
    <row r="2648" spans="1:8" x14ac:dyDescent="0.2">
      <c r="A2648" s="48"/>
      <c r="B2648">
        <v>0</v>
      </c>
      <c r="C2648">
        <v>0</v>
      </c>
      <c r="D2648">
        <v>0</v>
      </c>
      <c r="E2648">
        <v>0</v>
      </c>
      <c r="F2648" s="51">
        <v>1</v>
      </c>
      <c r="G2648" t="str">
        <f t="shared" si="82"/>
        <v>Matthew Dellavedova</v>
      </c>
      <c r="H2648" t="str">
        <f t="shared" si="83"/>
        <v>Matthew Dellavedova</v>
      </c>
    </row>
    <row r="2649" spans="1:8" x14ac:dyDescent="0.2">
      <c r="A2649" s="48"/>
      <c r="B2649">
        <v>3</v>
      </c>
      <c r="C2649">
        <v>1</v>
      </c>
      <c r="D2649">
        <v>1</v>
      </c>
      <c r="E2649">
        <v>0</v>
      </c>
      <c r="F2649" s="51">
        <v>1</v>
      </c>
      <c r="G2649" t="str">
        <f t="shared" si="82"/>
        <v>Matthew Dellavedova</v>
      </c>
      <c r="H2649" t="str">
        <f t="shared" si="83"/>
        <v>Matthew Dellavedova</v>
      </c>
    </row>
    <row r="2650" spans="1:8" x14ac:dyDescent="0.2">
      <c r="A2650" s="48"/>
      <c r="B2650">
        <v>0</v>
      </c>
      <c r="C2650">
        <v>0</v>
      </c>
      <c r="D2650">
        <v>0</v>
      </c>
      <c r="E2650">
        <v>0</v>
      </c>
      <c r="F2650" s="51">
        <v>1</v>
      </c>
      <c r="G2650" t="str">
        <f t="shared" si="82"/>
        <v>Matthew Dellavedova</v>
      </c>
      <c r="H2650" t="str">
        <f t="shared" si="83"/>
        <v>Matthew Dellavedova</v>
      </c>
    </row>
    <row r="2651" spans="1:8" x14ac:dyDescent="0.2">
      <c r="A2651" s="48"/>
      <c r="B2651">
        <v>3</v>
      </c>
      <c r="C2651">
        <v>1</v>
      </c>
      <c r="D2651">
        <v>4</v>
      </c>
      <c r="E2651">
        <v>1</v>
      </c>
      <c r="F2651" s="51">
        <v>1</v>
      </c>
      <c r="G2651" t="str">
        <f t="shared" si="82"/>
        <v>Matthew Dellavedova</v>
      </c>
      <c r="H2651" t="str">
        <f t="shared" si="83"/>
        <v>Matthew Dellavedova</v>
      </c>
    </row>
    <row r="2652" spans="1:8" x14ac:dyDescent="0.2">
      <c r="A2652" s="48"/>
      <c r="B2652">
        <v>2</v>
      </c>
      <c r="C2652">
        <v>0</v>
      </c>
      <c r="D2652">
        <v>4</v>
      </c>
      <c r="E2652">
        <v>0</v>
      </c>
      <c r="F2652" s="51">
        <v>1</v>
      </c>
      <c r="G2652" t="str">
        <f t="shared" si="82"/>
        <v>Matthew Dellavedova</v>
      </c>
      <c r="H2652" t="str">
        <f t="shared" si="83"/>
        <v>Matthew Dellavedova</v>
      </c>
    </row>
    <row r="2653" spans="1:8" x14ac:dyDescent="0.2">
      <c r="A2653" s="48"/>
      <c r="B2653">
        <v>0</v>
      </c>
      <c r="C2653">
        <v>0</v>
      </c>
      <c r="D2653">
        <v>1</v>
      </c>
      <c r="E2653">
        <v>0</v>
      </c>
      <c r="F2653" s="51">
        <v>1</v>
      </c>
      <c r="G2653" t="str">
        <f t="shared" si="82"/>
        <v>Matthew Dellavedova</v>
      </c>
      <c r="H2653" t="str">
        <f t="shared" si="83"/>
        <v>Matthew Dellavedova</v>
      </c>
    </row>
    <row r="2654" spans="1:8" x14ac:dyDescent="0.2">
      <c r="A2654" s="48"/>
      <c r="B2654">
        <v>0</v>
      </c>
      <c r="C2654">
        <v>0</v>
      </c>
      <c r="D2654">
        <v>0</v>
      </c>
      <c r="E2654">
        <v>0</v>
      </c>
      <c r="F2654" s="51">
        <v>1</v>
      </c>
      <c r="G2654" t="str">
        <f t="shared" si="82"/>
        <v>Matthew Dellavedova</v>
      </c>
      <c r="H2654" t="str">
        <f t="shared" si="83"/>
        <v>Matthew Dellavedova</v>
      </c>
    </row>
    <row r="2655" spans="1:8" x14ac:dyDescent="0.2">
      <c r="A2655" s="48"/>
      <c r="B2655">
        <v>0</v>
      </c>
      <c r="C2655">
        <v>0</v>
      </c>
      <c r="D2655">
        <v>0</v>
      </c>
      <c r="E2655">
        <v>0</v>
      </c>
      <c r="F2655" s="51">
        <v>1</v>
      </c>
      <c r="G2655" t="str">
        <f t="shared" si="82"/>
        <v>Matthew Dellavedova</v>
      </c>
      <c r="H2655" t="str">
        <f t="shared" si="83"/>
        <v>Matthew Dellavedova</v>
      </c>
    </row>
    <row r="2656" spans="1:8" x14ac:dyDescent="0.2">
      <c r="A2656" s="48" t="s">
        <v>1245</v>
      </c>
      <c r="B2656">
        <v>37</v>
      </c>
      <c r="C2656">
        <v>6</v>
      </c>
      <c r="D2656">
        <v>9</v>
      </c>
      <c r="E2656">
        <v>2</v>
      </c>
      <c r="F2656" s="51">
        <v>1</v>
      </c>
      <c r="G2656" t="str">
        <f t="shared" si="82"/>
        <v>DeMar DeRozan</v>
      </c>
      <c r="H2656" t="str">
        <f t="shared" si="83"/>
        <v>DeMar DeRozan</v>
      </c>
    </row>
    <row r="2657" spans="1:8" x14ac:dyDescent="0.2">
      <c r="A2657" s="48"/>
      <c r="B2657">
        <v>32</v>
      </c>
      <c r="C2657">
        <v>6</v>
      </c>
      <c r="D2657">
        <v>6</v>
      </c>
      <c r="E2657">
        <v>0</v>
      </c>
      <c r="F2657" s="51">
        <v>1</v>
      </c>
      <c r="G2657" t="str">
        <f t="shared" si="82"/>
        <v>DeMar DeRozan</v>
      </c>
      <c r="H2657" t="str">
        <f t="shared" si="83"/>
        <v>DeMar DeRozan</v>
      </c>
    </row>
    <row r="2658" spans="1:8" x14ac:dyDescent="0.2">
      <c r="A2658" s="48"/>
      <c r="B2658">
        <v>13</v>
      </c>
      <c r="C2658">
        <v>2</v>
      </c>
      <c r="D2658">
        <v>1</v>
      </c>
      <c r="E2658">
        <v>0</v>
      </c>
      <c r="F2658" s="51">
        <v>1</v>
      </c>
      <c r="G2658" t="str">
        <f t="shared" si="82"/>
        <v>DeMar DeRozan</v>
      </c>
      <c r="H2658" t="str">
        <f t="shared" si="83"/>
        <v>DeMar DeRozan</v>
      </c>
    </row>
    <row r="2659" spans="1:8" x14ac:dyDescent="0.2">
      <c r="A2659" s="48"/>
      <c r="B2659">
        <v>25</v>
      </c>
      <c r="C2659">
        <v>5</v>
      </c>
      <c r="D2659">
        <v>5</v>
      </c>
      <c r="E2659">
        <v>0</v>
      </c>
      <c r="F2659" s="51">
        <v>1</v>
      </c>
      <c r="G2659" t="str">
        <f t="shared" si="82"/>
        <v>DeMar DeRozan</v>
      </c>
      <c r="H2659" t="str">
        <f t="shared" si="83"/>
        <v>DeMar DeRozan</v>
      </c>
    </row>
    <row r="2660" spans="1:8" x14ac:dyDescent="0.2">
      <c r="A2660" s="48"/>
      <c r="B2660">
        <v>17</v>
      </c>
      <c r="C2660">
        <v>1</v>
      </c>
      <c r="D2660">
        <v>6</v>
      </c>
      <c r="E2660">
        <v>0</v>
      </c>
      <c r="F2660" s="51">
        <v>1</v>
      </c>
      <c r="G2660" t="str">
        <f t="shared" si="82"/>
        <v>DeMar DeRozan</v>
      </c>
      <c r="H2660" t="str">
        <f t="shared" si="83"/>
        <v>DeMar DeRozan</v>
      </c>
    </row>
    <row r="2661" spans="1:8" x14ac:dyDescent="0.2">
      <c r="A2661" s="48"/>
      <c r="B2661">
        <v>33</v>
      </c>
      <c r="C2661">
        <v>1</v>
      </c>
      <c r="D2661">
        <v>1</v>
      </c>
      <c r="E2661">
        <v>0</v>
      </c>
      <c r="F2661" s="51">
        <v>1</v>
      </c>
      <c r="G2661" t="str">
        <f t="shared" si="82"/>
        <v>DeMar DeRozan</v>
      </c>
      <c r="H2661" t="str">
        <f t="shared" si="83"/>
        <v>DeMar DeRozan</v>
      </c>
    </row>
    <row r="2662" spans="1:8" x14ac:dyDescent="0.2">
      <c r="A2662" s="48"/>
      <c r="B2662">
        <v>24</v>
      </c>
      <c r="C2662">
        <v>3</v>
      </c>
      <c r="D2662">
        <v>4</v>
      </c>
      <c r="E2662">
        <v>1</v>
      </c>
      <c r="F2662" s="51">
        <v>1</v>
      </c>
      <c r="G2662" t="str">
        <f t="shared" si="82"/>
        <v>DeMar DeRozan</v>
      </c>
      <c r="H2662" t="str">
        <f t="shared" si="83"/>
        <v>DeMar DeRozan</v>
      </c>
    </row>
    <row r="2663" spans="1:8" x14ac:dyDescent="0.2">
      <c r="A2663" s="48"/>
      <c r="B2663">
        <v>20</v>
      </c>
      <c r="C2663">
        <v>4</v>
      </c>
      <c r="D2663">
        <v>1</v>
      </c>
      <c r="E2663">
        <v>1</v>
      </c>
      <c r="F2663" s="51">
        <v>1</v>
      </c>
      <c r="G2663" t="str">
        <f t="shared" si="82"/>
        <v>DeMar DeRozan</v>
      </c>
      <c r="H2663" t="str">
        <f t="shared" si="83"/>
        <v>DeMar DeRozan</v>
      </c>
    </row>
    <row r="2664" spans="1:8" x14ac:dyDescent="0.2">
      <c r="A2664" s="48"/>
      <c r="B2664">
        <v>9</v>
      </c>
      <c r="C2664">
        <v>8</v>
      </c>
      <c r="D2664">
        <v>5</v>
      </c>
      <c r="E2664">
        <v>0</v>
      </c>
      <c r="F2664" s="51">
        <v>1</v>
      </c>
      <c r="G2664" t="str">
        <f t="shared" si="82"/>
        <v>DeMar DeRozan</v>
      </c>
      <c r="H2664" t="str">
        <f t="shared" si="83"/>
        <v>DeMar DeRozan</v>
      </c>
    </row>
    <row r="2665" spans="1:8" x14ac:dyDescent="0.2">
      <c r="A2665" s="48"/>
      <c r="B2665">
        <v>46</v>
      </c>
      <c r="C2665">
        <v>3</v>
      </c>
      <c r="D2665">
        <v>5</v>
      </c>
      <c r="E2665">
        <v>0</v>
      </c>
      <c r="F2665" s="51">
        <v>1</v>
      </c>
      <c r="G2665" t="str">
        <f t="shared" si="82"/>
        <v>DeMar DeRozan</v>
      </c>
      <c r="H2665" t="str">
        <f t="shared" si="83"/>
        <v>DeMar DeRozan</v>
      </c>
    </row>
    <row r="2666" spans="1:8" x14ac:dyDescent="0.2">
      <c r="A2666" s="48"/>
      <c r="B2666">
        <v>20</v>
      </c>
      <c r="C2666">
        <v>5</v>
      </c>
      <c r="D2666">
        <v>2</v>
      </c>
      <c r="E2666">
        <v>0</v>
      </c>
      <c r="F2666" s="51">
        <v>1</v>
      </c>
      <c r="G2666" t="str">
        <f t="shared" si="82"/>
        <v>DeMar DeRozan</v>
      </c>
      <c r="H2666" t="str">
        <f t="shared" si="83"/>
        <v>DeMar DeRozan</v>
      </c>
    </row>
    <row r="2667" spans="1:8" x14ac:dyDescent="0.2">
      <c r="A2667" s="48"/>
      <c r="B2667">
        <v>9</v>
      </c>
      <c r="C2667">
        <v>6</v>
      </c>
      <c r="D2667">
        <v>7</v>
      </c>
      <c r="E2667">
        <v>0</v>
      </c>
      <c r="F2667" s="51">
        <v>1</v>
      </c>
      <c r="G2667" t="str">
        <f t="shared" si="82"/>
        <v>DeMar DeRozan</v>
      </c>
      <c r="H2667" t="str">
        <f t="shared" si="83"/>
        <v>DeMar DeRozan</v>
      </c>
    </row>
    <row r="2668" spans="1:8" x14ac:dyDescent="0.2">
      <c r="A2668" s="48"/>
      <c r="B2668">
        <v>33</v>
      </c>
      <c r="C2668">
        <v>3</v>
      </c>
      <c r="D2668">
        <v>3</v>
      </c>
      <c r="E2668">
        <v>0</v>
      </c>
      <c r="F2668" s="51">
        <v>1</v>
      </c>
      <c r="G2668" t="str">
        <f t="shared" si="82"/>
        <v>DeMar DeRozan</v>
      </c>
      <c r="H2668" t="str">
        <f t="shared" si="83"/>
        <v>DeMar DeRozan</v>
      </c>
    </row>
    <row r="2669" spans="1:8" x14ac:dyDescent="0.2">
      <c r="A2669" s="48"/>
      <c r="B2669">
        <v>16</v>
      </c>
      <c r="C2669">
        <v>2</v>
      </c>
      <c r="D2669">
        <v>4</v>
      </c>
      <c r="E2669">
        <v>0</v>
      </c>
      <c r="F2669" s="51">
        <v>1</v>
      </c>
      <c r="G2669" t="str">
        <f t="shared" si="82"/>
        <v>DeMar DeRozan</v>
      </c>
      <c r="H2669" t="str">
        <f t="shared" si="83"/>
        <v>DeMar DeRozan</v>
      </c>
    </row>
    <row r="2670" spans="1:8" x14ac:dyDescent="0.2">
      <c r="A2670" s="48"/>
      <c r="B2670">
        <v>28</v>
      </c>
      <c r="C2670">
        <v>4</v>
      </c>
      <c r="D2670">
        <v>7</v>
      </c>
      <c r="E2670">
        <v>0</v>
      </c>
      <c r="F2670" s="51">
        <v>1</v>
      </c>
      <c r="G2670" t="str">
        <f t="shared" si="82"/>
        <v>DeMar DeRozan</v>
      </c>
      <c r="H2670" t="str">
        <f t="shared" si="83"/>
        <v>DeMar DeRozan</v>
      </c>
    </row>
    <row r="2671" spans="1:8" x14ac:dyDescent="0.2">
      <c r="A2671" s="48"/>
      <c r="B2671">
        <v>41</v>
      </c>
      <c r="C2671">
        <v>4</v>
      </c>
      <c r="D2671">
        <v>2</v>
      </c>
      <c r="E2671">
        <v>1</v>
      </c>
      <c r="F2671" s="51">
        <v>1</v>
      </c>
      <c r="G2671" t="str">
        <f t="shared" si="82"/>
        <v>DeMar DeRozan</v>
      </c>
      <c r="H2671" t="str">
        <f t="shared" si="83"/>
        <v>DeMar DeRozan</v>
      </c>
    </row>
    <row r="2672" spans="1:8" x14ac:dyDescent="0.2">
      <c r="A2672" s="48"/>
      <c r="B2672">
        <v>28</v>
      </c>
      <c r="C2672">
        <v>8</v>
      </c>
      <c r="D2672">
        <v>4</v>
      </c>
      <c r="E2672">
        <v>3</v>
      </c>
      <c r="F2672" s="51">
        <v>1</v>
      </c>
      <c r="G2672" t="str">
        <f t="shared" si="82"/>
        <v>DeMar DeRozan</v>
      </c>
      <c r="H2672" t="str">
        <f t="shared" si="83"/>
        <v>DeMar DeRozan</v>
      </c>
    </row>
    <row r="2673" spans="1:8" x14ac:dyDescent="0.2">
      <c r="A2673" s="48"/>
      <c r="B2673">
        <v>36</v>
      </c>
      <c r="C2673">
        <v>4</v>
      </c>
      <c r="D2673">
        <v>8</v>
      </c>
      <c r="E2673">
        <v>2</v>
      </c>
      <c r="F2673" s="51">
        <v>1</v>
      </c>
      <c r="G2673" t="str">
        <f t="shared" si="82"/>
        <v>DeMar DeRozan</v>
      </c>
      <c r="H2673" t="str">
        <f t="shared" si="83"/>
        <v>DeMar DeRozan</v>
      </c>
    </row>
    <row r="2674" spans="1:8" x14ac:dyDescent="0.2">
      <c r="A2674" s="48"/>
      <c r="B2674">
        <v>30</v>
      </c>
      <c r="C2674">
        <v>4</v>
      </c>
      <c r="D2674">
        <v>6</v>
      </c>
      <c r="E2674">
        <v>0</v>
      </c>
      <c r="F2674" s="51">
        <v>1</v>
      </c>
      <c r="G2674" t="str">
        <f t="shared" si="82"/>
        <v>DeMar DeRozan</v>
      </c>
      <c r="H2674" t="str">
        <f t="shared" si="83"/>
        <v>DeMar DeRozan</v>
      </c>
    </row>
    <row r="2675" spans="1:8" x14ac:dyDescent="0.2">
      <c r="A2675" s="48"/>
      <c r="B2675">
        <v>26</v>
      </c>
      <c r="C2675">
        <v>4</v>
      </c>
      <c r="D2675">
        <v>6</v>
      </c>
      <c r="E2675">
        <v>0</v>
      </c>
      <c r="F2675" s="51">
        <v>1</v>
      </c>
      <c r="G2675" t="str">
        <f t="shared" si="82"/>
        <v>DeMar DeRozan</v>
      </c>
      <c r="H2675" t="str">
        <f t="shared" si="83"/>
        <v>DeMar DeRozan</v>
      </c>
    </row>
    <row r="2676" spans="1:8" x14ac:dyDescent="0.2">
      <c r="A2676" s="48"/>
      <c r="B2676">
        <v>29</v>
      </c>
      <c r="C2676">
        <v>7</v>
      </c>
      <c r="D2676">
        <v>4</v>
      </c>
      <c r="E2676">
        <v>0</v>
      </c>
      <c r="F2676" s="51">
        <v>1</v>
      </c>
      <c r="G2676" t="str">
        <f t="shared" si="82"/>
        <v>DeMar DeRozan</v>
      </c>
      <c r="H2676" t="str">
        <f t="shared" si="83"/>
        <v>DeMar DeRozan</v>
      </c>
    </row>
    <row r="2677" spans="1:8" x14ac:dyDescent="0.2">
      <c r="A2677" s="48"/>
      <c r="B2677">
        <v>16</v>
      </c>
      <c r="C2677">
        <v>6</v>
      </c>
      <c r="D2677">
        <v>7</v>
      </c>
      <c r="E2677">
        <v>0</v>
      </c>
      <c r="F2677" s="51">
        <v>1</v>
      </c>
      <c r="G2677" t="str">
        <f t="shared" si="82"/>
        <v>DeMar DeRozan</v>
      </c>
      <c r="H2677" t="str">
        <f t="shared" si="83"/>
        <v>DeMar DeRozan</v>
      </c>
    </row>
    <row r="2678" spans="1:8" x14ac:dyDescent="0.2">
      <c r="A2678" s="48"/>
      <c r="B2678">
        <v>18</v>
      </c>
      <c r="C2678">
        <v>5</v>
      </c>
      <c r="D2678">
        <v>4</v>
      </c>
      <c r="E2678">
        <v>0</v>
      </c>
      <c r="F2678" s="51">
        <v>1</v>
      </c>
      <c r="G2678" t="str">
        <f t="shared" si="82"/>
        <v>DeMar DeRozan</v>
      </c>
      <c r="H2678" t="str">
        <f t="shared" si="83"/>
        <v>DeMar DeRozan</v>
      </c>
    </row>
    <row r="2679" spans="1:8" x14ac:dyDescent="0.2">
      <c r="A2679" s="48"/>
      <c r="B2679">
        <v>27</v>
      </c>
      <c r="C2679">
        <v>7</v>
      </c>
      <c r="D2679">
        <v>4</v>
      </c>
      <c r="E2679">
        <v>0</v>
      </c>
      <c r="F2679" s="51">
        <v>1</v>
      </c>
      <c r="G2679" t="str">
        <f t="shared" si="82"/>
        <v>DeMar DeRozan</v>
      </c>
      <c r="H2679" t="str">
        <f t="shared" si="83"/>
        <v>DeMar DeRozan</v>
      </c>
    </row>
    <row r="2680" spans="1:8" x14ac:dyDescent="0.2">
      <c r="A2680" s="48"/>
      <c r="B2680">
        <v>28</v>
      </c>
      <c r="C2680">
        <v>9</v>
      </c>
      <c r="D2680">
        <v>5</v>
      </c>
      <c r="E2680">
        <v>1</v>
      </c>
      <c r="F2680" s="51">
        <v>1</v>
      </c>
      <c r="G2680" t="str">
        <f t="shared" si="82"/>
        <v>DeMar DeRozan</v>
      </c>
      <c r="H2680" t="str">
        <f t="shared" si="83"/>
        <v>DeMar DeRozan</v>
      </c>
    </row>
    <row r="2681" spans="1:8" x14ac:dyDescent="0.2">
      <c r="A2681" s="48"/>
      <c r="B2681">
        <v>34</v>
      </c>
      <c r="C2681">
        <v>13</v>
      </c>
      <c r="D2681">
        <v>8</v>
      </c>
      <c r="E2681">
        <v>0</v>
      </c>
      <c r="F2681" s="51">
        <v>1</v>
      </c>
      <c r="G2681" t="str">
        <f t="shared" si="82"/>
        <v>DeMar DeRozan</v>
      </c>
      <c r="H2681" t="str">
        <f t="shared" si="83"/>
        <v>DeMar DeRozan</v>
      </c>
    </row>
    <row r="2682" spans="1:8" x14ac:dyDescent="0.2">
      <c r="A2682" s="48"/>
      <c r="B2682">
        <v>32</v>
      </c>
      <c r="C2682">
        <v>5</v>
      </c>
      <c r="D2682">
        <v>2</v>
      </c>
      <c r="E2682">
        <v>0</v>
      </c>
      <c r="F2682" s="51">
        <v>1</v>
      </c>
      <c r="G2682" t="str">
        <f t="shared" si="82"/>
        <v>DeMar DeRozan</v>
      </c>
      <c r="H2682" t="str">
        <f t="shared" si="83"/>
        <v>DeMar DeRozan</v>
      </c>
    </row>
    <row r="2683" spans="1:8" x14ac:dyDescent="0.2">
      <c r="A2683" s="48"/>
      <c r="B2683">
        <v>14</v>
      </c>
      <c r="C2683">
        <v>4</v>
      </c>
      <c r="D2683">
        <v>4</v>
      </c>
      <c r="E2683">
        <v>0</v>
      </c>
      <c r="F2683" s="51">
        <v>1</v>
      </c>
      <c r="G2683" t="str">
        <f t="shared" si="82"/>
        <v>DeMar DeRozan</v>
      </c>
      <c r="H2683" t="str">
        <f t="shared" si="83"/>
        <v>DeMar DeRozan</v>
      </c>
    </row>
    <row r="2684" spans="1:8" x14ac:dyDescent="0.2">
      <c r="A2684" s="48"/>
      <c r="B2684">
        <v>29</v>
      </c>
      <c r="C2684">
        <v>4</v>
      </c>
      <c r="D2684">
        <v>6</v>
      </c>
      <c r="E2684">
        <v>2</v>
      </c>
      <c r="F2684" s="51">
        <v>1</v>
      </c>
      <c r="G2684" t="str">
        <f t="shared" si="82"/>
        <v>DeMar DeRozan</v>
      </c>
      <c r="H2684" t="str">
        <f t="shared" si="83"/>
        <v>DeMar DeRozan</v>
      </c>
    </row>
    <row r="2685" spans="1:8" x14ac:dyDescent="0.2">
      <c r="A2685" s="48"/>
      <c r="B2685">
        <v>24</v>
      </c>
      <c r="C2685">
        <v>5</v>
      </c>
      <c r="D2685">
        <v>5</v>
      </c>
      <c r="E2685">
        <v>0</v>
      </c>
      <c r="F2685" s="51">
        <v>1</v>
      </c>
      <c r="G2685" t="str">
        <f t="shared" si="82"/>
        <v>DeMar DeRozan</v>
      </c>
      <c r="H2685" t="str">
        <f t="shared" si="83"/>
        <v>DeMar DeRozan</v>
      </c>
    </row>
    <row r="2686" spans="1:8" x14ac:dyDescent="0.2">
      <c r="A2686" s="48"/>
      <c r="B2686">
        <v>28</v>
      </c>
      <c r="C2686">
        <v>6</v>
      </c>
      <c r="D2686">
        <v>5</v>
      </c>
      <c r="E2686">
        <v>0</v>
      </c>
      <c r="F2686" s="51">
        <v>1</v>
      </c>
      <c r="G2686" t="str">
        <f t="shared" si="82"/>
        <v>DeMar DeRozan</v>
      </c>
      <c r="H2686" t="str">
        <f t="shared" si="83"/>
        <v>DeMar DeRozan</v>
      </c>
    </row>
    <row r="2687" spans="1:8" x14ac:dyDescent="0.2">
      <c r="A2687" s="48"/>
      <c r="B2687">
        <v>25</v>
      </c>
      <c r="C2687">
        <v>7</v>
      </c>
      <c r="D2687">
        <v>10</v>
      </c>
      <c r="E2687">
        <v>1</v>
      </c>
      <c r="F2687" s="51">
        <v>1</v>
      </c>
      <c r="G2687" t="str">
        <f t="shared" si="82"/>
        <v>DeMar DeRozan</v>
      </c>
      <c r="H2687" t="str">
        <f t="shared" si="83"/>
        <v>DeMar DeRozan</v>
      </c>
    </row>
    <row r="2688" spans="1:8" x14ac:dyDescent="0.2">
      <c r="A2688" s="48"/>
      <c r="B2688">
        <v>31</v>
      </c>
      <c r="C2688">
        <v>5</v>
      </c>
      <c r="D2688">
        <v>9</v>
      </c>
      <c r="E2688">
        <v>0</v>
      </c>
      <c r="F2688" s="51">
        <v>1</v>
      </c>
      <c r="G2688" t="str">
        <f t="shared" si="82"/>
        <v>DeMar DeRozan</v>
      </c>
      <c r="H2688" t="str">
        <f t="shared" si="83"/>
        <v>DeMar DeRozan</v>
      </c>
    </row>
    <row r="2689" spans="1:8" x14ac:dyDescent="0.2">
      <c r="A2689" s="48"/>
      <c r="B2689">
        <v>42</v>
      </c>
      <c r="C2689">
        <v>10</v>
      </c>
      <c r="D2689">
        <v>5</v>
      </c>
      <c r="E2689">
        <v>0</v>
      </c>
      <c r="F2689" s="51">
        <v>1</v>
      </c>
      <c r="G2689" t="str">
        <f t="shared" si="82"/>
        <v>DeMar DeRozan</v>
      </c>
      <c r="H2689" t="str">
        <f t="shared" si="83"/>
        <v>DeMar DeRozan</v>
      </c>
    </row>
    <row r="2690" spans="1:8" x14ac:dyDescent="0.2">
      <c r="A2690" s="48"/>
      <c r="B2690">
        <v>22</v>
      </c>
      <c r="C2690">
        <v>6</v>
      </c>
      <c r="D2690">
        <v>5</v>
      </c>
      <c r="E2690">
        <v>0</v>
      </c>
      <c r="F2690" s="51">
        <v>1</v>
      </c>
      <c r="G2690" t="str">
        <f t="shared" ref="G2690:G2753" si="84">IF(B2690="","",IF(A2690="",G2689,SUBSTITUTE(A2690," 2022-23 Game Log","")))</f>
        <v>DeMar DeRozan</v>
      </c>
      <c r="H2690" t="str">
        <f t="shared" ref="H2690:H2753" si="85">IF(G2690="Luka Dončić","Luka Doncic",IF(G2690="Wendell Carter Jr.","Wendell Carter",IF(G2690="Vlatko Čančar","Vlatko Cancar",IF(G2690="Troy Brown Jr.","Troy Brown",IF(G2690="Bojan Bogdanović","Bojan Bogdanovic",IF(G2690="Nic Claxton","Nicolas Claxton",IF(G2690="Kristaps Porziņģis","Kristaps Porzingis",IF(G2690="Kelly Oubre Jr.","Kelly Oubre Jr",IF(G2690="P.J. Washington","P.J Washington",IF(G2690="P.J. Tucker","P.J Tucker",IF(G2690="Jabari Smith Jr.","Jabari Smith",IF(G2690="Alperen Şengün","Alperen Sengun",IF(G2690="Nikola Vučević","Nikola Vucevic",IF(G2690="Jusuf Nurkić","Jusuf Nurkic",IF(G2690="Nikola Jokić","Nikola Jokic",G2690)))))))))))))))</f>
        <v>DeMar DeRozan</v>
      </c>
    </row>
    <row r="2691" spans="1:8" x14ac:dyDescent="0.2">
      <c r="A2691" s="48"/>
      <c r="B2691">
        <v>21</v>
      </c>
      <c r="C2691">
        <v>4</v>
      </c>
      <c r="D2691">
        <v>3</v>
      </c>
      <c r="E2691">
        <v>0</v>
      </c>
      <c r="F2691" s="51">
        <v>1</v>
      </c>
      <c r="G2691" t="str">
        <f t="shared" si="84"/>
        <v>DeMar DeRozan</v>
      </c>
      <c r="H2691" t="str">
        <f t="shared" si="85"/>
        <v>DeMar DeRozan</v>
      </c>
    </row>
    <row r="2692" spans="1:8" x14ac:dyDescent="0.2">
      <c r="A2692" s="48"/>
      <c r="B2692">
        <v>44</v>
      </c>
      <c r="C2692">
        <v>3</v>
      </c>
      <c r="D2692">
        <v>4</v>
      </c>
      <c r="E2692">
        <v>2</v>
      </c>
      <c r="F2692" s="51">
        <v>1</v>
      </c>
      <c r="G2692" t="str">
        <f t="shared" si="84"/>
        <v>DeMar DeRozan</v>
      </c>
      <c r="H2692" t="str">
        <f t="shared" si="85"/>
        <v>DeMar DeRozan</v>
      </c>
    </row>
    <row r="2693" spans="1:8" x14ac:dyDescent="0.2">
      <c r="A2693" s="48"/>
      <c r="B2693">
        <v>22</v>
      </c>
      <c r="C2693">
        <v>7</v>
      </c>
      <c r="D2693">
        <v>3</v>
      </c>
      <c r="E2693">
        <v>0</v>
      </c>
      <c r="F2693" s="51">
        <v>1</v>
      </c>
      <c r="G2693" t="str">
        <f t="shared" si="84"/>
        <v>DeMar DeRozan</v>
      </c>
      <c r="H2693" t="str">
        <f t="shared" si="85"/>
        <v>DeMar DeRozan</v>
      </c>
    </row>
    <row r="2694" spans="1:8" x14ac:dyDescent="0.2">
      <c r="A2694" s="48" t="s">
        <v>1246</v>
      </c>
      <c r="B2694">
        <v>3</v>
      </c>
      <c r="C2694">
        <v>2</v>
      </c>
      <c r="D2694">
        <v>1</v>
      </c>
      <c r="E2694">
        <v>0</v>
      </c>
      <c r="F2694" s="51">
        <v>1</v>
      </c>
      <c r="G2694" t="str">
        <f t="shared" si="84"/>
        <v>Moussa Diabaté</v>
      </c>
      <c r="H2694" t="str">
        <f t="shared" si="85"/>
        <v>Moussa Diabaté</v>
      </c>
    </row>
    <row r="2695" spans="1:8" x14ac:dyDescent="0.2">
      <c r="A2695" s="48"/>
      <c r="B2695">
        <v>0</v>
      </c>
      <c r="C2695">
        <v>0</v>
      </c>
      <c r="D2695">
        <v>0</v>
      </c>
      <c r="E2695">
        <v>0</v>
      </c>
      <c r="F2695" s="51">
        <v>1</v>
      </c>
      <c r="G2695" t="str">
        <f t="shared" si="84"/>
        <v>Moussa Diabaté</v>
      </c>
      <c r="H2695" t="str">
        <f t="shared" si="85"/>
        <v>Moussa Diabaté</v>
      </c>
    </row>
    <row r="2696" spans="1:8" x14ac:dyDescent="0.2">
      <c r="A2696" s="48"/>
      <c r="B2696">
        <v>3</v>
      </c>
      <c r="C2696">
        <v>4</v>
      </c>
      <c r="D2696">
        <v>0</v>
      </c>
      <c r="E2696">
        <v>0</v>
      </c>
      <c r="F2696" s="51">
        <v>1</v>
      </c>
      <c r="G2696" t="str">
        <f t="shared" si="84"/>
        <v>Moussa Diabaté</v>
      </c>
      <c r="H2696" t="str">
        <f t="shared" si="85"/>
        <v>Moussa Diabaté</v>
      </c>
    </row>
    <row r="2697" spans="1:8" x14ac:dyDescent="0.2">
      <c r="A2697" s="48"/>
      <c r="B2697">
        <v>11</v>
      </c>
      <c r="C2697">
        <v>8</v>
      </c>
      <c r="D2697">
        <v>0</v>
      </c>
      <c r="E2697">
        <v>0</v>
      </c>
      <c r="F2697" s="51">
        <v>1</v>
      </c>
      <c r="G2697" t="str">
        <f t="shared" si="84"/>
        <v>Moussa Diabaté</v>
      </c>
      <c r="H2697" t="str">
        <f t="shared" si="85"/>
        <v>Moussa Diabaté</v>
      </c>
    </row>
    <row r="2698" spans="1:8" x14ac:dyDescent="0.2">
      <c r="A2698" s="48"/>
      <c r="B2698">
        <v>4</v>
      </c>
      <c r="C2698">
        <v>5</v>
      </c>
      <c r="D2698">
        <v>0</v>
      </c>
      <c r="E2698">
        <v>0</v>
      </c>
      <c r="F2698" s="51">
        <v>1</v>
      </c>
      <c r="G2698" t="str">
        <f t="shared" si="84"/>
        <v>Moussa Diabaté</v>
      </c>
      <c r="H2698" t="str">
        <f t="shared" si="85"/>
        <v>Moussa Diabaté</v>
      </c>
    </row>
    <row r="2699" spans="1:8" x14ac:dyDescent="0.2">
      <c r="A2699" s="48"/>
      <c r="B2699">
        <v>2</v>
      </c>
      <c r="C2699">
        <v>3</v>
      </c>
      <c r="D2699">
        <v>0</v>
      </c>
      <c r="E2699">
        <v>0</v>
      </c>
      <c r="F2699" s="51">
        <v>1</v>
      </c>
      <c r="G2699" t="str">
        <f t="shared" si="84"/>
        <v>Moussa Diabaté</v>
      </c>
      <c r="H2699" t="str">
        <f t="shared" si="85"/>
        <v>Moussa Diabaté</v>
      </c>
    </row>
    <row r="2700" spans="1:8" x14ac:dyDescent="0.2">
      <c r="A2700" s="48"/>
      <c r="B2700">
        <v>8</v>
      </c>
      <c r="C2700">
        <v>8</v>
      </c>
      <c r="D2700">
        <v>1</v>
      </c>
      <c r="E2700">
        <v>0</v>
      </c>
      <c r="F2700" s="51">
        <v>1</v>
      </c>
      <c r="G2700" t="str">
        <f t="shared" si="84"/>
        <v>Moussa Diabaté</v>
      </c>
      <c r="H2700" t="str">
        <f t="shared" si="85"/>
        <v>Moussa Diabaté</v>
      </c>
    </row>
    <row r="2701" spans="1:8" x14ac:dyDescent="0.2">
      <c r="A2701" s="48"/>
      <c r="B2701">
        <v>2</v>
      </c>
      <c r="C2701">
        <v>2</v>
      </c>
      <c r="D2701">
        <v>0</v>
      </c>
      <c r="E2701">
        <v>0</v>
      </c>
      <c r="F2701" s="51">
        <v>1</v>
      </c>
      <c r="G2701" t="str">
        <f t="shared" si="84"/>
        <v>Moussa Diabaté</v>
      </c>
      <c r="H2701" t="str">
        <f t="shared" si="85"/>
        <v>Moussa Diabaté</v>
      </c>
    </row>
    <row r="2702" spans="1:8" x14ac:dyDescent="0.2">
      <c r="A2702" s="48" t="s">
        <v>1247</v>
      </c>
      <c r="B2702">
        <v>0</v>
      </c>
      <c r="C2702">
        <v>0</v>
      </c>
      <c r="D2702">
        <v>0</v>
      </c>
      <c r="E2702">
        <v>0</v>
      </c>
      <c r="F2702" s="51">
        <v>1</v>
      </c>
      <c r="G2702" t="str">
        <f t="shared" si="84"/>
        <v>Mamadi Diakite</v>
      </c>
      <c r="H2702" t="str">
        <f t="shared" si="85"/>
        <v>Mamadi Diakite</v>
      </c>
    </row>
    <row r="2703" spans="1:8" x14ac:dyDescent="0.2">
      <c r="A2703" s="48"/>
      <c r="B2703">
        <v>2</v>
      </c>
      <c r="C2703">
        <v>2</v>
      </c>
      <c r="D2703">
        <v>0</v>
      </c>
      <c r="E2703">
        <v>0</v>
      </c>
      <c r="F2703" s="51">
        <v>1</v>
      </c>
      <c r="G2703" t="str">
        <f t="shared" si="84"/>
        <v>Mamadi Diakite</v>
      </c>
      <c r="H2703" t="str">
        <f t="shared" si="85"/>
        <v>Mamadi Diakite</v>
      </c>
    </row>
    <row r="2704" spans="1:8" x14ac:dyDescent="0.2">
      <c r="A2704" s="48"/>
      <c r="B2704">
        <v>0</v>
      </c>
      <c r="C2704">
        <v>0</v>
      </c>
      <c r="D2704">
        <v>0</v>
      </c>
      <c r="E2704">
        <v>0</v>
      </c>
      <c r="F2704" s="51">
        <v>1</v>
      </c>
      <c r="G2704" t="str">
        <f t="shared" si="84"/>
        <v>Mamadi Diakite</v>
      </c>
      <c r="H2704" t="str">
        <f t="shared" si="85"/>
        <v>Mamadi Diakite</v>
      </c>
    </row>
    <row r="2705" spans="1:8" x14ac:dyDescent="0.2">
      <c r="A2705" s="48"/>
      <c r="B2705">
        <v>5</v>
      </c>
      <c r="C2705">
        <v>1</v>
      </c>
      <c r="D2705">
        <v>0</v>
      </c>
      <c r="E2705">
        <v>1</v>
      </c>
      <c r="F2705" s="51">
        <v>1</v>
      </c>
      <c r="G2705" t="str">
        <f t="shared" si="84"/>
        <v>Mamadi Diakite</v>
      </c>
      <c r="H2705" t="str">
        <f t="shared" si="85"/>
        <v>Mamadi Diakite</v>
      </c>
    </row>
    <row r="2706" spans="1:8" x14ac:dyDescent="0.2">
      <c r="A2706" s="48"/>
      <c r="B2706">
        <v>2</v>
      </c>
      <c r="C2706">
        <v>0</v>
      </c>
      <c r="D2706">
        <v>0</v>
      </c>
      <c r="E2706">
        <v>0</v>
      </c>
      <c r="F2706" s="51">
        <v>1</v>
      </c>
      <c r="G2706" t="str">
        <f t="shared" si="84"/>
        <v>Mamadi Diakite</v>
      </c>
      <c r="H2706" t="str">
        <f t="shared" si="85"/>
        <v>Mamadi Diakite</v>
      </c>
    </row>
    <row r="2707" spans="1:8" x14ac:dyDescent="0.2">
      <c r="A2707" s="48"/>
      <c r="B2707">
        <v>5</v>
      </c>
      <c r="C2707">
        <v>0</v>
      </c>
      <c r="D2707">
        <v>0</v>
      </c>
      <c r="E2707">
        <v>1</v>
      </c>
      <c r="F2707" s="51">
        <v>1</v>
      </c>
      <c r="G2707" t="str">
        <f t="shared" si="84"/>
        <v>Mamadi Diakite</v>
      </c>
      <c r="H2707" t="str">
        <f t="shared" si="85"/>
        <v>Mamadi Diakite</v>
      </c>
    </row>
    <row r="2708" spans="1:8" x14ac:dyDescent="0.2">
      <c r="A2708" s="48"/>
      <c r="B2708">
        <v>4</v>
      </c>
      <c r="C2708">
        <v>2</v>
      </c>
      <c r="D2708">
        <v>0</v>
      </c>
      <c r="E2708">
        <v>0</v>
      </c>
      <c r="F2708" s="51">
        <v>1</v>
      </c>
      <c r="G2708" t="str">
        <f t="shared" si="84"/>
        <v>Mamadi Diakite</v>
      </c>
      <c r="H2708" t="str">
        <f t="shared" si="85"/>
        <v>Mamadi Diakite</v>
      </c>
    </row>
    <row r="2709" spans="1:8" x14ac:dyDescent="0.2">
      <c r="A2709" s="48"/>
      <c r="B2709">
        <v>6</v>
      </c>
      <c r="C2709">
        <v>4</v>
      </c>
      <c r="D2709">
        <v>2</v>
      </c>
      <c r="E2709">
        <v>2</v>
      </c>
      <c r="F2709" s="51">
        <v>1</v>
      </c>
      <c r="G2709" t="str">
        <f t="shared" si="84"/>
        <v>Mamadi Diakite</v>
      </c>
      <c r="H2709" t="str">
        <f t="shared" si="85"/>
        <v>Mamadi Diakite</v>
      </c>
    </row>
    <row r="2710" spans="1:8" x14ac:dyDescent="0.2">
      <c r="A2710" s="48"/>
      <c r="B2710">
        <v>0</v>
      </c>
      <c r="C2710">
        <v>0</v>
      </c>
      <c r="D2710">
        <v>0</v>
      </c>
      <c r="E2710">
        <v>0</v>
      </c>
      <c r="F2710" s="51">
        <v>1</v>
      </c>
      <c r="G2710" t="str">
        <f t="shared" si="84"/>
        <v>Mamadi Diakite</v>
      </c>
      <c r="H2710" t="str">
        <f t="shared" si="85"/>
        <v>Mamadi Diakite</v>
      </c>
    </row>
    <row r="2711" spans="1:8" x14ac:dyDescent="0.2">
      <c r="A2711" s="48"/>
      <c r="B2711">
        <v>0</v>
      </c>
      <c r="C2711">
        <v>2</v>
      </c>
      <c r="D2711">
        <v>0</v>
      </c>
      <c r="E2711">
        <v>0</v>
      </c>
      <c r="F2711" s="51">
        <v>1</v>
      </c>
      <c r="G2711" t="str">
        <f t="shared" si="84"/>
        <v>Mamadi Diakite</v>
      </c>
      <c r="H2711" t="str">
        <f t="shared" si="85"/>
        <v>Mamadi Diakite</v>
      </c>
    </row>
    <row r="2712" spans="1:8" x14ac:dyDescent="0.2">
      <c r="A2712" s="48"/>
      <c r="B2712">
        <v>0</v>
      </c>
      <c r="C2712">
        <v>0</v>
      </c>
      <c r="D2712">
        <v>0</v>
      </c>
      <c r="E2712">
        <v>0</v>
      </c>
      <c r="F2712" s="51">
        <v>1</v>
      </c>
      <c r="G2712" t="str">
        <f t="shared" si="84"/>
        <v>Mamadi Diakite</v>
      </c>
      <c r="H2712" t="str">
        <f t="shared" si="85"/>
        <v>Mamadi Diakite</v>
      </c>
    </row>
    <row r="2713" spans="1:8" x14ac:dyDescent="0.2">
      <c r="A2713" s="48"/>
      <c r="B2713">
        <v>0</v>
      </c>
      <c r="C2713">
        <v>0</v>
      </c>
      <c r="D2713">
        <v>0</v>
      </c>
      <c r="E2713">
        <v>0</v>
      </c>
      <c r="F2713" s="51">
        <v>1</v>
      </c>
      <c r="G2713" t="str">
        <f t="shared" si="84"/>
        <v>Mamadi Diakite</v>
      </c>
      <c r="H2713" t="str">
        <f t="shared" si="85"/>
        <v>Mamadi Diakite</v>
      </c>
    </row>
    <row r="2714" spans="1:8" x14ac:dyDescent="0.2">
      <c r="A2714" s="48" t="s">
        <v>1248</v>
      </c>
      <c r="B2714">
        <v>2</v>
      </c>
      <c r="C2714">
        <v>2</v>
      </c>
      <c r="D2714">
        <v>1</v>
      </c>
      <c r="E2714">
        <v>0</v>
      </c>
      <c r="F2714" s="51">
        <v>1</v>
      </c>
      <c r="G2714" t="str">
        <f t="shared" si="84"/>
        <v>Hamidou Diallo</v>
      </c>
      <c r="H2714" t="str">
        <f t="shared" si="85"/>
        <v>Hamidou Diallo</v>
      </c>
    </row>
    <row r="2715" spans="1:8" x14ac:dyDescent="0.2">
      <c r="A2715" s="48"/>
      <c r="B2715">
        <v>4</v>
      </c>
      <c r="C2715">
        <v>2</v>
      </c>
      <c r="D2715">
        <v>0</v>
      </c>
      <c r="E2715">
        <v>0</v>
      </c>
      <c r="F2715" s="51">
        <v>1</v>
      </c>
      <c r="G2715" t="str">
        <f t="shared" si="84"/>
        <v>Hamidou Diallo</v>
      </c>
      <c r="H2715" t="str">
        <f t="shared" si="85"/>
        <v>Hamidou Diallo</v>
      </c>
    </row>
    <row r="2716" spans="1:8" x14ac:dyDescent="0.2">
      <c r="A2716" s="48"/>
      <c r="B2716">
        <v>0</v>
      </c>
      <c r="C2716">
        <v>2</v>
      </c>
      <c r="D2716">
        <v>2</v>
      </c>
      <c r="E2716">
        <v>0</v>
      </c>
      <c r="F2716" s="51">
        <v>1</v>
      </c>
      <c r="G2716" t="str">
        <f t="shared" si="84"/>
        <v>Hamidou Diallo</v>
      </c>
      <c r="H2716" t="str">
        <f t="shared" si="85"/>
        <v>Hamidou Diallo</v>
      </c>
    </row>
    <row r="2717" spans="1:8" x14ac:dyDescent="0.2">
      <c r="A2717" s="48"/>
      <c r="B2717">
        <v>7</v>
      </c>
      <c r="C2717">
        <v>7</v>
      </c>
      <c r="D2717">
        <v>0</v>
      </c>
      <c r="E2717">
        <v>0</v>
      </c>
      <c r="F2717" s="51">
        <v>1</v>
      </c>
      <c r="G2717" t="str">
        <f t="shared" si="84"/>
        <v>Hamidou Diallo</v>
      </c>
      <c r="H2717" t="str">
        <f t="shared" si="85"/>
        <v>Hamidou Diallo</v>
      </c>
    </row>
    <row r="2718" spans="1:8" x14ac:dyDescent="0.2">
      <c r="A2718" s="48"/>
      <c r="B2718">
        <v>4</v>
      </c>
      <c r="C2718">
        <v>1</v>
      </c>
      <c r="D2718">
        <v>1</v>
      </c>
      <c r="E2718">
        <v>0</v>
      </c>
      <c r="F2718" s="51">
        <v>1</v>
      </c>
      <c r="G2718" t="str">
        <f t="shared" si="84"/>
        <v>Hamidou Diallo</v>
      </c>
      <c r="H2718" t="str">
        <f t="shared" si="85"/>
        <v>Hamidou Diallo</v>
      </c>
    </row>
    <row r="2719" spans="1:8" x14ac:dyDescent="0.2">
      <c r="A2719" s="48"/>
      <c r="B2719">
        <v>8</v>
      </c>
      <c r="C2719">
        <v>5</v>
      </c>
      <c r="D2719">
        <v>3</v>
      </c>
      <c r="E2719">
        <v>0</v>
      </c>
      <c r="F2719" s="51">
        <v>1</v>
      </c>
      <c r="G2719" t="str">
        <f t="shared" si="84"/>
        <v>Hamidou Diallo</v>
      </c>
      <c r="H2719" t="str">
        <f t="shared" si="85"/>
        <v>Hamidou Diallo</v>
      </c>
    </row>
    <row r="2720" spans="1:8" x14ac:dyDescent="0.2">
      <c r="A2720" s="48"/>
      <c r="B2720">
        <v>4</v>
      </c>
      <c r="C2720">
        <v>2</v>
      </c>
      <c r="D2720">
        <v>1</v>
      </c>
      <c r="E2720">
        <v>0</v>
      </c>
      <c r="F2720" s="51">
        <v>1</v>
      </c>
      <c r="G2720" t="str">
        <f t="shared" si="84"/>
        <v>Hamidou Diallo</v>
      </c>
      <c r="H2720" t="str">
        <f t="shared" si="85"/>
        <v>Hamidou Diallo</v>
      </c>
    </row>
    <row r="2721" spans="1:8" x14ac:dyDescent="0.2">
      <c r="A2721" s="48"/>
      <c r="B2721">
        <v>13</v>
      </c>
      <c r="C2721">
        <v>5</v>
      </c>
      <c r="D2721">
        <v>0</v>
      </c>
      <c r="E2721">
        <v>0</v>
      </c>
      <c r="F2721" s="51">
        <v>1</v>
      </c>
      <c r="G2721" t="str">
        <f t="shared" si="84"/>
        <v>Hamidou Diallo</v>
      </c>
      <c r="H2721" t="str">
        <f t="shared" si="85"/>
        <v>Hamidou Diallo</v>
      </c>
    </row>
    <row r="2722" spans="1:8" x14ac:dyDescent="0.2">
      <c r="A2722" s="48"/>
      <c r="B2722">
        <v>4</v>
      </c>
      <c r="C2722">
        <v>2</v>
      </c>
      <c r="D2722">
        <v>0</v>
      </c>
      <c r="E2722">
        <v>0</v>
      </c>
      <c r="F2722" s="51">
        <v>1</v>
      </c>
      <c r="G2722" t="str">
        <f t="shared" si="84"/>
        <v>Hamidou Diallo</v>
      </c>
      <c r="H2722" t="str">
        <f t="shared" si="85"/>
        <v>Hamidou Diallo</v>
      </c>
    </row>
    <row r="2723" spans="1:8" x14ac:dyDescent="0.2">
      <c r="A2723" s="48"/>
      <c r="B2723">
        <v>0</v>
      </c>
      <c r="C2723">
        <v>0</v>
      </c>
      <c r="D2723">
        <v>0</v>
      </c>
      <c r="E2723">
        <v>0</v>
      </c>
      <c r="F2723" s="51">
        <v>1</v>
      </c>
      <c r="G2723" t="str">
        <f t="shared" si="84"/>
        <v>Hamidou Diallo</v>
      </c>
      <c r="H2723" t="str">
        <f t="shared" si="85"/>
        <v>Hamidou Diallo</v>
      </c>
    </row>
    <row r="2724" spans="1:8" x14ac:dyDescent="0.2">
      <c r="A2724" s="48"/>
      <c r="B2724">
        <v>11</v>
      </c>
      <c r="C2724">
        <v>8</v>
      </c>
      <c r="D2724">
        <v>0</v>
      </c>
      <c r="E2724">
        <v>0</v>
      </c>
      <c r="F2724" s="51">
        <v>1</v>
      </c>
      <c r="G2724" t="str">
        <f t="shared" si="84"/>
        <v>Hamidou Diallo</v>
      </c>
      <c r="H2724" t="str">
        <f t="shared" si="85"/>
        <v>Hamidou Diallo</v>
      </c>
    </row>
    <row r="2725" spans="1:8" x14ac:dyDescent="0.2">
      <c r="A2725" s="48"/>
      <c r="B2725">
        <v>4</v>
      </c>
      <c r="C2725">
        <v>2</v>
      </c>
      <c r="D2725">
        <v>0</v>
      </c>
      <c r="E2725">
        <v>0</v>
      </c>
      <c r="F2725" s="51">
        <v>1</v>
      </c>
      <c r="G2725" t="str">
        <f t="shared" si="84"/>
        <v>Hamidou Diallo</v>
      </c>
      <c r="H2725" t="str">
        <f t="shared" si="85"/>
        <v>Hamidou Diallo</v>
      </c>
    </row>
    <row r="2726" spans="1:8" x14ac:dyDescent="0.2">
      <c r="A2726" s="48"/>
      <c r="B2726">
        <v>13</v>
      </c>
      <c r="C2726">
        <v>2</v>
      </c>
      <c r="D2726">
        <v>1</v>
      </c>
      <c r="E2726">
        <v>0</v>
      </c>
      <c r="F2726" s="51">
        <v>1</v>
      </c>
      <c r="G2726" t="str">
        <f t="shared" si="84"/>
        <v>Hamidou Diallo</v>
      </c>
      <c r="H2726" t="str">
        <f t="shared" si="85"/>
        <v>Hamidou Diallo</v>
      </c>
    </row>
    <row r="2727" spans="1:8" x14ac:dyDescent="0.2">
      <c r="A2727" s="48"/>
      <c r="B2727">
        <v>5</v>
      </c>
      <c r="C2727">
        <v>2</v>
      </c>
      <c r="D2727">
        <v>1</v>
      </c>
      <c r="E2727">
        <v>1</v>
      </c>
      <c r="F2727" s="51">
        <v>1</v>
      </c>
      <c r="G2727" t="str">
        <f t="shared" si="84"/>
        <v>Hamidou Diallo</v>
      </c>
      <c r="H2727" t="str">
        <f t="shared" si="85"/>
        <v>Hamidou Diallo</v>
      </c>
    </row>
    <row r="2728" spans="1:8" x14ac:dyDescent="0.2">
      <c r="A2728" s="48"/>
      <c r="B2728">
        <v>8</v>
      </c>
      <c r="C2728">
        <v>1</v>
      </c>
      <c r="D2728">
        <v>1</v>
      </c>
      <c r="E2728">
        <v>0</v>
      </c>
      <c r="F2728" s="51">
        <v>1</v>
      </c>
      <c r="G2728" t="str">
        <f t="shared" si="84"/>
        <v>Hamidou Diallo</v>
      </c>
      <c r="H2728" t="str">
        <f t="shared" si="85"/>
        <v>Hamidou Diallo</v>
      </c>
    </row>
    <row r="2729" spans="1:8" x14ac:dyDescent="0.2">
      <c r="A2729" s="48"/>
      <c r="B2729">
        <v>5</v>
      </c>
      <c r="C2729">
        <v>3</v>
      </c>
      <c r="D2729">
        <v>2</v>
      </c>
      <c r="E2729">
        <v>0</v>
      </c>
      <c r="F2729" s="51">
        <v>1</v>
      </c>
      <c r="G2729" t="str">
        <f t="shared" si="84"/>
        <v>Hamidou Diallo</v>
      </c>
      <c r="H2729" t="str">
        <f t="shared" si="85"/>
        <v>Hamidou Diallo</v>
      </c>
    </row>
    <row r="2730" spans="1:8" x14ac:dyDescent="0.2">
      <c r="A2730" s="48"/>
      <c r="B2730">
        <v>13</v>
      </c>
      <c r="C2730">
        <v>2</v>
      </c>
      <c r="D2730">
        <v>1</v>
      </c>
      <c r="E2730">
        <v>0</v>
      </c>
      <c r="F2730" s="51">
        <v>1</v>
      </c>
      <c r="G2730" t="str">
        <f t="shared" si="84"/>
        <v>Hamidou Diallo</v>
      </c>
      <c r="H2730" t="str">
        <f t="shared" si="85"/>
        <v>Hamidou Diallo</v>
      </c>
    </row>
    <row r="2731" spans="1:8" x14ac:dyDescent="0.2">
      <c r="A2731" s="48"/>
      <c r="B2731">
        <v>4</v>
      </c>
      <c r="C2731">
        <v>2</v>
      </c>
      <c r="D2731">
        <v>0</v>
      </c>
      <c r="E2731">
        <v>0</v>
      </c>
      <c r="F2731" s="51">
        <v>1</v>
      </c>
      <c r="G2731" t="str">
        <f t="shared" si="84"/>
        <v>Hamidou Diallo</v>
      </c>
      <c r="H2731" t="str">
        <f t="shared" si="85"/>
        <v>Hamidou Diallo</v>
      </c>
    </row>
    <row r="2732" spans="1:8" x14ac:dyDescent="0.2">
      <c r="A2732" s="48"/>
      <c r="B2732">
        <v>6</v>
      </c>
      <c r="C2732">
        <v>2</v>
      </c>
      <c r="D2732">
        <v>0</v>
      </c>
      <c r="E2732">
        <v>0</v>
      </c>
      <c r="F2732" s="51">
        <v>1</v>
      </c>
      <c r="G2732" t="str">
        <f t="shared" si="84"/>
        <v>Hamidou Diallo</v>
      </c>
      <c r="H2732" t="str">
        <f t="shared" si="85"/>
        <v>Hamidou Diallo</v>
      </c>
    </row>
    <row r="2733" spans="1:8" x14ac:dyDescent="0.2">
      <c r="A2733" s="48"/>
      <c r="B2733">
        <v>9</v>
      </c>
      <c r="C2733">
        <v>5</v>
      </c>
      <c r="D2733">
        <v>2</v>
      </c>
      <c r="E2733">
        <v>0</v>
      </c>
      <c r="F2733" s="51">
        <v>1</v>
      </c>
      <c r="G2733" t="str">
        <f t="shared" si="84"/>
        <v>Hamidou Diallo</v>
      </c>
      <c r="H2733" t="str">
        <f t="shared" si="85"/>
        <v>Hamidou Diallo</v>
      </c>
    </row>
    <row r="2734" spans="1:8" x14ac:dyDescent="0.2">
      <c r="A2734" s="48"/>
      <c r="B2734">
        <v>10</v>
      </c>
      <c r="C2734">
        <v>6</v>
      </c>
      <c r="D2734">
        <v>1</v>
      </c>
      <c r="E2734">
        <v>0</v>
      </c>
      <c r="F2734" s="51">
        <v>1</v>
      </c>
      <c r="G2734" t="str">
        <f t="shared" si="84"/>
        <v>Hamidou Diallo</v>
      </c>
      <c r="H2734" t="str">
        <f t="shared" si="85"/>
        <v>Hamidou Diallo</v>
      </c>
    </row>
    <row r="2735" spans="1:8" x14ac:dyDescent="0.2">
      <c r="A2735" s="48"/>
      <c r="B2735">
        <v>4</v>
      </c>
      <c r="C2735">
        <v>3</v>
      </c>
      <c r="D2735">
        <v>1</v>
      </c>
      <c r="E2735">
        <v>1</v>
      </c>
      <c r="F2735" s="51">
        <v>1</v>
      </c>
      <c r="G2735" t="str">
        <f t="shared" si="84"/>
        <v>Hamidou Diallo</v>
      </c>
      <c r="H2735" t="str">
        <f t="shared" si="85"/>
        <v>Hamidou Diallo</v>
      </c>
    </row>
    <row r="2736" spans="1:8" x14ac:dyDescent="0.2">
      <c r="A2736" s="48"/>
      <c r="B2736">
        <v>9</v>
      </c>
      <c r="C2736">
        <v>1</v>
      </c>
      <c r="D2736">
        <v>4</v>
      </c>
      <c r="E2736">
        <v>0</v>
      </c>
      <c r="F2736" s="51">
        <v>1</v>
      </c>
      <c r="G2736" t="str">
        <f t="shared" si="84"/>
        <v>Hamidou Diallo</v>
      </c>
      <c r="H2736" t="str">
        <f t="shared" si="85"/>
        <v>Hamidou Diallo</v>
      </c>
    </row>
    <row r="2737" spans="1:8" x14ac:dyDescent="0.2">
      <c r="A2737" s="48"/>
      <c r="B2737">
        <v>10</v>
      </c>
      <c r="C2737">
        <v>1</v>
      </c>
      <c r="D2737">
        <v>1</v>
      </c>
      <c r="E2737">
        <v>0</v>
      </c>
      <c r="F2737" s="51">
        <v>1</v>
      </c>
      <c r="G2737" t="str">
        <f t="shared" si="84"/>
        <v>Hamidou Diallo</v>
      </c>
      <c r="H2737" t="str">
        <f t="shared" si="85"/>
        <v>Hamidou Diallo</v>
      </c>
    </row>
    <row r="2738" spans="1:8" x14ac:dyDescent="0.2">
      <c r="A2738" s="48"/>
      <c r="B2738">
        <v>0</v>
      </c>
      <c r="C2738">
        <v>2</v>
      </c>
      <c r="D2738">
        <v>0</v>
      </c>
      <c r="E2738">
        <v>0</v>
      </c>
      <c r="F2738" s="51">
        <v>1</v>
      </c>
      <c r="G2738" t="str">
        <f t="shared" si="84"/>
        <v>Hamidou Diallo</v>
      </c>
      <c r="H2738" t="str">
        <f t="shared" si="85"/>
        <v>Hamidou Diallo</v>
      </c>
    </row>
    <row r="2739" spans="1:8" x14ac:dyDescent="0.2">
      <c r="A2739" s="48"/>
      <c r="B2739">
        <v>4</v>
      </c>
      <c r="C2739">
        <v>0</v>
      </c>
      <c r="D2739">
        <v>0</v>
      </c>
      <c r="E2739">
        <v>0</v>
      </c>
      <c r="F2739" s="51">
        <v>1</v>
      </c>
      <c r="G2739" t="str">
        <f t="shared" si="84"/>
        <v>Hamidou Diallo</v>
      </c>
      <c r="H2739" t="str">
        <f t="shared" si="85"/>
        <v>Hamidou Diallo</v>
      </c>
    </row>
    <row r="2740" spans="1:8" x14ac:dyDescent="0.2">
      <c r="A2740" s="48"/>
      <c r="B2740">
        <v>7</v>
      </c>
      <c r="C2740">
        <v>4</v>
      </c>
      <c r="D2740">
        <v>0</v>
      </c>
      <c r="E2740">
        <v>0</v>
      </c>
      <c r="F2740" s="51">
        <v>1</v>
      </c>
      <c r="G2740" t="str">
        <f t="shared" si="84"/>
        <v>Hamidou Diallo</v>
      </c>
      <c r="H2740" t="str">
        <f t="shared" si="85"/>
        <v>Hamidou Diallo</v>
      </c>
    </row>
    <row r="2741" spans="1:8" x14ac:dyDescent="0.2">
      <c r="A2741" s="48"/>
      <c r="B2741">
        <v>6</v>
      </c>
      <c r="C2741">
        <v>4</v>
      </c>
      <c r="D2741">
        <v>1</v>
      </c>
      <c r="E2741">
        <v>0</v>
      </c>
      <c r="F2741" s="51">
        <v>1</v>
      </c>
      <c r="G2741" t="str">
        <f t="shared" si="84"/>
        <v>Hamidou Diallo</v>
      </c>
      <c r="H2741" t="str">
        <f t="shared" si="85"/>
        <v>Hamidou Diallo</v>
      </c>
    </row>
    <row r="2742" spans="1:8" x14ac:dyDescent="0.2">
      <c r="A2742" s="48"/>
      <c r="B2742">
        <v>12</v>
      </c>
      <c r="C2742">
        <v>3</v>
      </c>
      <c r="D2742">
        <v>2</v>
      </c>
      <c r="E2742">
        <v>0</v>
      </c>
      <c r="F2742" s="51">
        <v>1</v>
      </c>
      <c r="G2742" t="str">
        <f t="shared" si="84"/>
        <v>Hamidou Diallo</v>
      </c>
      <c r="H2742" t="str">
        <f t="shared" si="85"/>
        <v>Hamidou Diallo</v>
      </c>
    </row>
    <row r="2743" spans="1:8" x14ac:dyDescent="0.2">
      <c r="A2743" s="48"/>
      <c r="B2743">
        <v>11</v>
      </c>
      <c r="C2743">
        <v>5</v>
      </c>
      <c r="D2743">
        <v>1</v>
      </c>
      <c r="E2743">
        <v>1</v>
      </c>
      <c r="F2743" s="51">
        <v>1</v>
      </c>
      <c r="G2743" t="str">
        <f t="shared" si="84"/>
        <v>Hamidou Diallo</v>
      </c>
      <c r="H2743" t="str">
        <f t="shared" si="85"/>
        <v>Hamidou Diallo</v>
      </c>
    </row>
    <row r="2744" spans="1:8" x14ac:dyDescent="0.2">
      <c r="A2744" s="48"/>
      <c r="B2744">
        <v>12</v>
      </c>
      <c r="C2744">
        <v>8</v>
      </c>
      <c r="D2744">
        <v>3</v>
      </c>
      <c r="E2744">
        <v>0</v>
      </c>
      <c r="F2744" s="51">
        <v>1</v>
      </c>
      <c r="G2744" t="str">
        <f t="shared" si="84"/>
        <v>Hamidou Diallo</v>
      </c>
      <c r="H2744" t="str">
        <f t="shared" si="85"/>
        <v>Hamidou Diallo</v>
      </c>
    </row>
    <row r="2745" spans="1:8" x14ac:dyDescent="0.2">
      <c r="A2745" s="48"/>
      <c r="B2745">
        <v>16</v>
      </c>
      <c r="C2745">
        <v>4</v>
      </c>
      <c r="D2745">
        <v>1</v>
      </c>
      <c r="E2745">
        <v>1</v>
      </c>
      <c r="F2745" s="51">
        <v>1</v>
      </c>
      <c r="G2745" t="str">
        <f t="shared" si="84"/>
        <v>Hamidou Diallo</v>
      </c>
      <c r="H2745" t="str">
        <f t="shared" si="85"/>
        <v>Hamidou Diallo</v>
      </c>
    </row>
    <row r="2746" spans="1:8" x14ac:dyDescent="0.2">
      <c r="A2746" s="48"/>
      <c r="B2746">
        <v>6</v>
      </c>
      <c r="C2746">
        <v>4</v>
      </c>
      <c r="D2746">
        <v>0</v>
      </c>
      <c r="E2746">
        <v>1</v>
      </c>
      <c r="F2746" s="51">
        <v>1</v>
      </c>
      <c r="G2746" t="str">
        <f t="shared" si="84"/>
        <v>Hamidou Diallo</v>
      </c>
      <c r="H2746" t="str">
        <f t="shared" si="85"/>
        <v>Hamidou Diallo</v>
      </c>
    </row>
    <row r="2747" spans="1:8" x14ac:dyDescent="0.2">
      <c r="A2747" s="48" t="s">
        <v>1249</v>
      </c>
      <c r="B2747">
        <v>5</v>
      </c>
      <c r="C2747">
        <v>3</v>
      </c>
      <c r="D2747">
        <v>1</v>
      </c>
      <c r="E2747">
        <v>1</v>
      </c>
      <c r="F2747" s="51">
        <v>1</v>
      </c>
      <c r="G2747" t="str">
        <f t="shared" si="84"/>
        <v>Gorgui Dieng</v>
      </c>
      <c r="H2747" t="str">
        <f t="shared" si="85"/>
        <v>Gorgui Dieng</v>
      </c>
    </row>
    <row r="2748" spans="1:8" x14ac:dyDescent="0.2">
      <c r="A2748" s="48"/>
      <c r="B2748">
        <v>2</v>
      </c>
      <c r="C2748">
        <v>1</v>
      </c>
      <c r="D2748">
        <v>5</v>
      </c>
      <c r="E2748">
        <v>0</v>
      </c>
      <c r="F2748" s="51">
        <v>1</v>
      </c>
      <c r="G2748" t="str">
        <f t="shared" si="84"/>
        <v>Gorgui Dieng</v>
      </c>
      <c r="H2748" t="str">
        <f t="shared" si="85"/>
        <v>Gorgui Dieng</v>
      </c>
    </row>
    <row r="2749" spans="1:8" x14ac:dyDescent="0.2">
      <c r="A2749" s="48"/>
      <c r="B2749">
        <v>0</v>
      </c>
      <c r="C2749">
        <v>1</v>
      </c>
      <c r="D2749">
        <v>2</v>
      </c>
      <c r="E2749">
        <v>0</v>
      </c>
      <c r="F2749" s="51">
        <v>1</v>
      </c>
      <c r="G2749" t="str">
        <f t="shared" si="84"/>
        <v>Gorgui Dieng</v>
      </c>
      <c r="H2749" t="str">
        <f t="shared" si="85"/>
        <v>Gorgui Dieng</v>
      </c>
    </row>
    <row r="2750" spans="1:8" x14ac:dyDescent="0.2">
      <c r="A2750" s="48"/>
      <c r="B2750">
        <v>0</v>
      </c>
      <c r="C2750">
        <v>4</v>
      </c>
      <c r="D2750">
        <v>0</v>
      </c>
      <c r="E2750">
        <v>0</v>
      </c>
      <c r="F2750" s="51">
        <v>1</v>
      </c>
      <c r="G2750" t="str">
        <f t="shared" si="84"/>
        <v>Gorgui Dieng</v>
      </c>
      <c r="H2750" t="str">
        <f t="shared" si="85"/>
        <v>Gorgui Dieng</v>
      </c>
    </row>
    <row r="2751" spans="1:8" x14ac:dyDescent="0.2">
      <c r="A2751" s="48"/>
      <c r="B2751">
        <v>9</v>
      </c>
      <c r="C2751">
        <v>2</v>
      </c>
      <c r="D2751">
        <v>2</v>
      </c>
      <c r="E2751">
        <v>3</v>
      </c>
      <c r="F2751" s="51">
        <v>1</v>
      </c>
      <c r="G2751" t="str">
        <f t="shared" si="84"/>
        <v>Gorgui Dieng</v>
      </c>
      <c r="H2751" t="str">
        <f t="shared" si="85"/>
        <v>Gorgui Dieng</v>
      </c>
    </row>
    <row r="2752" spans="1:8" x14ac:dyDescent="0.2">
      <c r="A2752" s="48"/>
      <c r="B2752">
        <v>5</v>
      </c>
      <c r="C2752">
        <v>1</v>
      </c>
      <c r="D2752">
        <v>1</v>
      </c>
      <c r="E2752">
        <v>1</v>
      </c>
      <c r="F2752" s="51">
        <v>1</v>
      </c>
      <c r="G2752" t="str">
        <f t="shared" si="84"/>
        <v>Gorgui Dieng</v>
      </c>
      <c r="H2752" t="str">
        <f t="shared" si="85"/>
        <v>Gorgui Dieng</v>
      </c>
    </row>
    <row r="2753" spans="1:8" x14ac:dyDescent="0.2">
      <c r="A2753" s="48"/>
      <c r="B2753">
        <v>6</v>
      </c>
      <c r="C2753">
        <v>3</v>
      </c>
      <c r="D2753">
        <v>1</v>
      </c>
      <c r="E2753">
        <v>1</v>
      </c>
      <c r="F2753" s="51">
        <v>1</v>
      </c>
      <c r="G2753" t="str">
        <f t="shared" si="84"/>
        <v>Gorgui Dieng</v>
      </c>
      <c r="H2753" t="str">
        <f t="shared" si="85"/>
        <v>Gorgui Dieng</v>
      </c>
    </row>
    <row r="2754" spans="1:8" x14ac:dyDescent="0.2">
      <c r="A2754" s="48"/>
      <c r="B2754">
        <v>2</v>
      </c>
      <c r="C2754">
        <v>3</v>
      </c>
      <c r="D2754">
        <v>1</v>
      </c>
      <c r="E2754">
        <v>0</v>
      </c>
      <c r="F2754" s="51">
        <v>1</v>
      </c>
      <c r="G2754" t="str">
        <f t="shared" ref="G2754:G2817" si="86">IF(B2754="","",IF(A2754="",G2753,SUBSTITUTE(A2754," 2022-23 Game Log","")))</f>
        <v>Gorgui Dieng</v>
      </c>
      <c r="H2754" t="str">
        <f t="shared" ref="H2754:H2817" si="87">IF(G2754="Luka Dončić","Luka Doncic",IF(G2754="Wendell Carter Jr.","Wendell Carter",IF(G2754="Vlatko Čančar","Vlatko Cancar",IF(G2754="Troy Brown Jr.","Troy Brown",IF(G2754="Bojan Bogdanović","Bojan Bogdanovic",IF(G2754="Nic Claxton","Nicolas Claxton",IF(G2754="Kristaps Porziņģis","Kristaps Porzingis",IF(G2754="Kelly Oubre Jr.","Kelly Oubre Jr",IF(G2754="P.J. Washington","P.J Washington",IF(G2754="P.J. Tucker","P.J Tucker",IF(G2754="Jabari Smith Jr.","Jabari Smith",IF(G2754="Alperen Şengün","Alperen Sengun",IF(G2754="Nikola Vučević","Nikola Vucevic",IF(G2754="Jusuf Nurkić","Jusuf Nurkic",IF(G2754="Nikola Jokić","Nikola Jokic",G2754)))))))))))))))</f>
        <v>Gorgui Dieng</v>
      </c>
    </row>
    <row r="2755" spans="1:8" x14ac:dyDescent="0.2">
      <c r="A2755" s="48"/>
      <c r="B2755">
        <v>7</v>
      </c>
      <c r="C2755">
        <v>7</v>
      </c>
      <c r="D2755">
        <v>3</v>
      </c>
      <c r="E2755">
        <v>1</v>
      </c>
      <c r="F2755" s="51">
        <v>1</v>
      </c>
      <c r="G2755" t="str">
        <f t="shared" si="86"/>
        <v>Gorgui Dieng</v>
      </c>
      <c r="H2755" t="str">
        <f t="shared" si="87"/>
        <v>Gorgui Dieng</v>
      </c>
    </row>
    <row r="2756" spans="1:8" x14ac:dyDescent="0.2">
      <c r="A2756" s="48"/>
      <c r="B2756">
        <v>2</v>
      </c>
      <c r="C2756">
        <v>2</v>
      </c>
      <c r="D2756">
        <v>2</v>
      </c>
      <c r="E2756">
        <v>0</v>
      </c>
      <c r="F2756" s="51">
        <v>1</v>
      </c>
      <c r="G2756" t="str">
        <f t="shared" si="86"/>
        <v>Gorgui Dieng</v>
      </c>
      <c r="H2756" t="str">
        <f t="shared" si="87"/>
        <v>Gorgui Dieng</v>
      </c>
    </row>
    <row r="2757" spans="1:8" x14ac:dyDescent="0.2">
      <c r="A2757" s="48"/>
      <c r="B2757">
        <v>5</v>
      </c>
      <c r="C2757">
        <v>4</v>
      </c>
      <c r="D2757">
        <v>1</v>
      </c>
      <c r="E2757">
        <v>1</v>
      </c>
      <c r="F2757" s="51">
        <v>1</v>
      </c>
      <c r="G2757" t="str">
        <f t="shared" si="86"/>
        <v>Gorgui Dieng</v>
      </c>
      <c r="H2757" t="str">
        <f t="shared" si="87"/>
        <v>Gorgui Dieng</v>
      </c>
    </row>
    <row r="2758" spans="1:8" x14ac:dyDescent="0.2">
      <c r="A2758" s="48"/>
      <c r="B2758">
        <v>5</v>
      </c>
      <c r="C2758">
        <v>8</v>
      </c>
      <c r="D2758">
        <v>3</v>
      </c>
      <c r="E2758">
        <v>1</v>
      </c>
      <c r="F2758" s="51">
        <v>1</v>
      </c>
      <c r="G2758" t="str">
        <f t="shared" si="86"/>
        <v>Gorgui Dieng</v>
      </c>
      <c r="H2758" t="str">
        <f t="shared" si="87"/>
        <v>Gorgui Dieng</v>
      </c>
    </row>
    <row r="2759" spans="1:8" x14ac:dyDescent="0.2">
      <c r="A2759" s="48"/>
      <c r="B2759">
        <v>5</v>
      </c>
      <c r="C2759">
        <v>3</v>
      </c>
      <c r="D2759">
        <v>4</v>
      </c>
      <c r="E2759">
        <v>1</v>
      </c>
      <c r="F2759" s="51">
        <v>1</v>
      </c>
      <c r="G2759" t="str">
        <f t="shared" si="86"/>
        <v>Gorgui Dieng</v>
      </c>
      <c r="H2759" t="str">
        <f t="shared" si="87"/>
        <v>Gorgui Dieng</v>
      </c>
    </row>
    <row r="2760" spans="1:8" x14ac:dyDescent="0.2">
      <c r="A2760" s="48" t="s">
        <v>1250</v>
      </c>
      <c r="B2760">
        <v>0</v>
      </c>
      <c r="C2760">
        <v>1</v>
      </c>
      <c r="D2760">
        <v>0</v>
      </c>
      <c r="E2760">
        <v>0</v>
      </c>
      <c r="F2760" s="51">
        <v>1</v>
      </c>
      <c r="G2760" t="str">
        <f t="shared" si="86"/>
        <v>Ousmane Dieng</v>
      </c>
      <c r="H2760" t="str">
        <f t="shared" si="87"/>
        <v>Ousmane Dieng</v>
      </c>
    </row>
    <row r="2761" spans="1:8" x14ac:dyDescent="0.2">
      <c r="A2761" s="48"/>
      <c r="B2761">
        <v>0</v>
      </c>
      <c r="C2761">
        <v>0</v>
      </c>
      <c r="D2761">
        <v>0</v>
      </c>
      <c r="E2761">
        <v>0</v>
      </c>
      <c r="F2761" s="51">
        <v>1</v>
      </c>
      <c r="G2761" t="str">
        <f t="shared" si="86"/>
        <v>Ousmane Dieng</v>
      </c>
      <c r="H2761" t="str">
        <f t="shared" si="87"/>
        <v>Ousmane Dieng</v>
      </c>
    </row>
    <row r="2762" spans="1:8" x14ac:dyDescent="0.2">
      <c r="A2762" s="48"/>
      <c r="B2762">
        <v>5</v>
      </c>
      <c r="C2762">
        <v>6</v>
      </c>
      <c r="D2762">
        <v>3</v>
      </c>
      <c r="E2762">
        <v>1</v>
      </c>
      <c r="F2762" s="51">
        <v>1</v>
      </c>
      <c r="G2762" t="str">
        <f t="shared" si="86"/>
        <v>Ousmane Dieng</v>
      </c>
      <c r="H2762" t="str">
        <f t="shared" si="87"/>
        <v>Ousmane Dieng</v>
      </c>
    </row>
    <row r="2763" spans="1:8" x14ac:dyDescent="0.2">
      <c r="A2763" s="48"/>
      <c r="B2763">
        <v>2</v>
      </c>
      <c r="C2763">
        <v>1</v>
      </c>
      <c r="D2763">
        <v>1</v>
      </c>
      <c r="E2763">
        <v>0</v>
      </c>
      <c r="F2763" s="51">
        <v>1</v>
      </c>
      <c r="G2763" t="str">
        <f t="shared" si="86"/>
        <v>Ousmane Dieng</v>
      </c>
      <c r="H2763" t="str">
        <f t="shared" si="87"/>
        <v>Ousmane Dieng</v>
      </c>
    </row>
    <row r="2764" spans="1:8" x14ac:dyDescent="0.2">
      <c r="A2764" s="48"/>
      <c r="B2764">
        <v>2</v>
      </c>
      <c r="C2764">
        <v>0</v>
      </c>
      <c r="D2764">
        <v>1</v>
      </c>
      <c r="E2764">
        <v>0</v>
      </c>
      <c r="F2764" s="51">
        <v>1</v>
      </c>
      <c r="G2764" t="str">
        <f t="shared" si="86"/>
        <v>Ousmane Dieng</v>
      </c>
      <c r="H2764" t="str">
        <f t="shared" si="87"/>
        <v>Ousmane Dieng</v>
      </c>
    </row>
    <row r="2765" spans="1:8" x14ac:dyDescent="0.2">
      <c r="A2765" s="48"/>
      <c r="B2765">
        <v>8</v>
      </c>
      <c r="C2765">
        <v>4</v>
      </c>
      <c r="D2765">
        <v>2</v>
      </c>
      <c r="E2765">
        <v>2</v>
      </c>
      <c r="F2765" s="51">
        <v>1</v>
      </c>
      <c r="G2765" t="str">
        <f t="shared" si="86"/>
        <v>Ousmane Dieng</v>
      </c>
      <c r="H2765" t="str">
        <f t="shared" si="87"/>
        <v>Ousmane Dieng</v>
      </c>
    </row>
    <row r="2766" spans="1:8" x14ac:dyDescent="0.2">
      <c r="A2766" s="48"/>
      <c r="B2766">
        <v>3</v>
      </c>
      <c r="C2766">
        <v>3</v>
      </c>
      <c r="D2766">
        <v>1</v>
      </c>
      <c r="E2766">
        <v>0</v>
      </c>
      <c r="F2766" s="51">
        <v>1</v>
      </c>
      <c r="G2766" t="str">
        <f t="shared" si="86"/>
        <v>Ousmane Dieng</v>
      </c>
      <c r="H2766" t="str">
        <f t="shared" si="87"/>
        <v>Ousmane Dieng</v>
      </c>
    </row>
    <row r="2767" spans="1:8" x14ac:dyDescent="0.2">
      <c r="A2767" s="48"/>
      <c r="B2767">
        <v>8</v>
      </c>
      <c r="C2767">
        <v>4</v>
      </c>
      <c r="D2767">
        <v>5</v>
      </c>
      <c r="E2767">
        <v>2</v>
      </c>
      <c r="F2767" s="51">
        <v>1</v>
      </c>
      <c r="G2767" t="str">
        <f t="shared" si="86"/>
        <v>Ousmane Dieng</v>
      </c>
      <c r="H2767" t="str">
        <f t="shared" si="87"/>
        <v>Ousmane Dieng</v>
      </c>
    </row>
    <row r="2768" spans="1:8" x14ac:dyDescent="0.2">
      <c r="A2768" s="48"/>
      <c r="B2768">
        <v>2</v>
      </c>
      <c r="C2768">
        <v>1</v>
      </c>
      <c r="D2768">
        <v>2</v>
      </c>
      <c r="E2768">
        <v>0</v>
      </c>
      <c r="F2768" s="51">
        <v>1</v>
      </c>
      <c r="G2768" t="str">
        <f t="shared" si="86"/>
        <v>Ousmane Dieng</v>
      </c>
      <c r="H2768" t="str">
        <f t="shared" si="87"/>
        <v>Ousmane Dieng</v>
      </c>
    </row>
    <row r="2769" spans="1:8" x14ac:dyDescent="0.2">
      <c r="A2769" s="48"/>
      <c r="B2769">
        <v>0</v>
      </c>
      <c r="C2769">
        <v>3</v>
      </c>
      <c r="D2769">
        <v>2</v>
      </c>
      <c r="E2769">
        <v>0</v>
      </c>
      <c r="F2769" s="51">
        <v>1</v>
      </c>
      <c r="G2769" t="str">
        <f t="shared" si="86"/>
        <v>Ousmane Dieng</v>
      </c>
      <c r="H2769" t="str">
        <f t="shared" si="87"/>
        <v>Ousmane Dieng</v>
      </c>
    </row>
    <row r="2770" spans="1:8" x14ac:dyDescent="0.2">
      <c r="A2770" s="48"/>
      <c r="B2770">
        <v>6</v>
      </c>
      <c r="C2770">
        <v>3</v>
      </c>
      <c r="D2770">
        <v>0</v>
      </c>
      <c r="E2770">
        <v>2</v>
      </c>
      <c r="F2770" s="51">
        <v>1</v>
      </c>
      <c r="G2770" t="str">
        <f t="shared" si="86"/>
        <v>Ousmane Dieng</v>
      </c>
      <c r="H2770" t="str">
        <f t="shared" si="87"/>
        <v>Ousmane Dieng</v>
      </c>
    </row>
    <row r="2771" spans="1:8" x14ac:dyDescent="0.2">
      <c r="A2771" s="48"/>
      <c r="B2771">
        <v>10</v>
      </c>
      <c r="C2771">
        <v>7</v>
      </c>
      <c r="D2771">
        <v>1</v>
      </c>
      <c r="E2771">
        <v>0</v>
      </c>
      <c r="F2771" s="51">
        <v>1</v>
      </c>
      <c r="G2771" t="str">
        <f t="shared" si="86"/>
        <v>Ousmane Dieng</v>
      </c>
      <c r="H2771" t="str">
        <f t="shared" si="87"/>
        <v>Ousmane Dieng</v>
      </c>
    </row>
    <row r="2772" spans="1:8" x14ac:dyDescent="0.2">
      <c r="A2772" s="48"/>
      <c r="B2772">
        <v>0</v>
      </c>
      <c r="C2772">
        <v>2</v>
      </c>
      <c r="D2772">
        <v>1</v>
      </c>
      <c r="E2772">
        <v>0</v>
      </c>
      <c r="F2772" s="51">
        <v>1</v>
      </c>
      <c r="G2772" t="str">
        <f t="shared" si="86"/>
        <v>Ousmane Dieng</v>
      </c>
      <c r="H2772" t="str">
        <f t="shared" si="87"/>
        <v>Ousmane Dieng</v>
      </c>
    </row>
    <row r="2773" spans="1:8" x14ac:dyDescent="0.2">
      <c r="A2773" s="48"/>
      <c r="B2773">
        <v>15</v>
      </c>
      <c r="C2773">
        <v>5</v>
      </c>
      <c r="D2773">
        <v>1</v>
      </c>
      <c r="E2773">
        <v>3</v>
      </c>
      <c r="F2773" s="51">
        <v>1</v>
      </c>
      <c r="G2773" t="str">
        <f t="shared" si="86"/>
        <v>Ousmane Dieng</v>
      </c>
      <c r="H2773" t="str">
        <f t="shared" si="87"/>
        <v>Ousmane Dieng</v>
      </c>
    </row>
    <row r="2774" spans="1:8" x14ac:dyDescent="0.2">
      <c r="A2774" s="48" t="s">
        <v>1251</v>
      </c>
      <c r="B2774">
        <v>15</v>
      </c>
      <c r="C2774">
        <v>3</v>
      </c>
      <c r="D2774">
        <v>3</v>
      </c>
      <c r="E2774">
        <v>3</v>
      </c>
      <c r="F2774" s="51">
        <v>1</v>
      </c>
      <c r="G2774" t="str">
        <f t="shared" si="86"/>
        <v>Spencer Dinwiddie</v>
      </c>
      <c r="H2774" t="str">
        <f t="shared" si="87"/>
        <v>Spencer Dinwiddie</v>
      </c>
    </row>
    <row r="2775" spans="1:8" x14ac:dyDescent="0.2">
      <c r="A2775" s="48"/>
      <c r="B2775">
        <v>15</v>
      </c>
      <c r="C2775">
        <v>2</v>
      </c>
      <c r="D2775">
        <v>2</v>
      </c>
      <c r="E2775">
        <v>3</v>
      </c>
      <c r="F2775" s="51">
        <v>1</v>
      </c>
      <c r="G2775" t="str">
        <f t="shared" si="86"/>
        <v>Spencer Dinwiddie</v>
      </c>
      <c r="H2775" t="str">
        <f t="shared" si="87"/>
        <v>Spencer Dinwiddie</v>
      </c>
    </row>
    <row r="2776" spans="1:8" x14ac:dyDescent="0.2">
      <c r="A2776" s="48"/>
      <c r="B2776">
        <v>24</v>
      </c>
      <c r="C2776">
        <v>2</v>
      </c>
      <c r="D2776">
        <v>5</v>
      </c>
      <c r="E2776">
        <v>4</v>
      </c>
      <c r="F2776" s="51">
        <v>1</v>
      </c>
      <c r="G2776" t="str">
        <f t="shared" si="86"/>
        <v>Spencer Dinwiddie</v>
      </c>
      <c r="H2776" t="str">
        <f t="shared" si="87"/>
        <v>Spencer Dinwiddie</v>
      </c>
    </row>
    <row r="2777" spans="1:8" x14ac:dyDescent="0.2">
      <c r="A2777" s="48"/>
      <c r="B2777">
        <v>11</v>
      </c>
      <c r="C2777">
        <v>3</v>
      </c>
      <c r="D2777">
        <v>5</v>
      </c>
      <c r="E2777">
        <v>3</v>
      </c>
      <c r="F2777" s="51">
        <v>1</v>
      </c>
      <c r="G2777" t="str">
        <f t="shared" si="86"/>
        <v>Spencer Dinwiddie</v>
      </c>
      <c r="H2777" t="str">
        <f t="shared" si="87"/>
        <v>Spencer Dinwiddie</v>
      </c>
    </row>
    <row r="2778" spans="1:8" x14ac:dyDescent="0.2">
      <c r="A2778" s="48"/>
      <c r="B2778">
        <v>20</v>
      </c>
      <c r="C2778">
        <v>2</v>
      </c>
      <c r="D2778">
        <v>2</v>
      </c>
      <c r="E2778">
        <v>2</v>
      </c>
      <c r="F2778" s="51">
        <v>1</v>
      </c>
      <c r="G2778" t="str">
        <f t="shared" si="86"/>
        <v>Spencer Dinwiddie</v>
      </c>
      <c r="H2778" t="str">
        <f t="shared" si="87"/>
        <v>Spencer Dinwiddie</v>
      </c>
    </row>
    <row r="2779" spans="1:8" x14ac:dyDescent="0.2">
      <c r="A2779" s="48"/>
      <c r="B2779">
        <v>12</v>
      </c>
      <c r="C2779">
        <v>4</v>
      </c>
      <c r="D2779">
        <v>5</v>
      </c>
      <c r="E2779">
        <v>0</v>
      </c>
      <c r="F2779" s="51">
        <v>1</v>
      </c>
      <c r="G2779" t="str">
        <f t="shared" si="86"/>
        <v>Spencer Dinwiddie</v>
      </c>
      <c r="H2779" t="str">
        <f t="shared" si="87"/>
        <v>Spencer Dinwiddie</v>
      </c>
    </row>
    <row r="2780" spans="1:8" x14ac:dyDescent="0.2">
      <c r="A2780" s="48"/>
      <c r="B2780">
        <v>20</v>
      </c>
      <c r="C2780">
        <v>4</v>
      </c>
      <c r="D2780">
        <v>5</v>
      </c>
      <c r="E2780">
        <v>4</v>
      </c>
      <c r="F2780" s="51">
        <v>1</v>
      </c>
      <c r="G2780" t="str">
        <f t="shared" si="86"/>
        <v>Spencer Dinwiddie</v>
      </c>
      <c r="H2780" t="str">
        <f t="shared" si="87"/>
        <v>Spencer Dinwiddie</v>
      </c>
    </row>
    <row r="2781" spans="1:8" x14ac:dyDescent="0.2">
      <c r="A2781" s="48"/>
      <c r="B2781">
        <v>21</v>
      </c>
      <c r="C2781">
        <v>1</v>
      </c>
      <c r="D2781">
        <v>7</v>
      </c>
      <c r="E2781">
        <v>3</v>
      </c>
      <c r="F2781" s="51">
        <v>1</v>
      </c>
      <c r="G2781" t="str">
        <f t="shared" si="86"/>
        <v>Spencer Dinwiddie</v>
      </c>
      <c r="H2781" t="str">
        <f t="shared" si="87"/>
        <v>Spencer Dinwiddie</v>
      </c>
    </row>
    <row r="2782" spans="1:8" x14ac:dyDescent="0.2">
      <c r="A2782" s="48"/>
      <c r="B2782">
        <v>2</v>
      </c>
      <c r="C2782">
        <v>6</v>
      </c>
      <c r="D2782">
        <v>5</v>
      </c>
      <c r="E2782">
        <v>0</v>
      </c>
      <c r="F2782" s="51">
        <v>1</v>
      </c>
      <c r="G2782" t="str">
        <f t="shared" si="86"/>
        <v>Spencer Dinwiddie</v>
      </c>
      <c r="H2782" t="str">
        <f t="shared" si="87"/>
        <v>Spencer Dinwiddie</v>
      </c>
    </row>
    <row r="2783" spans="1:8" x14ac:dyDescent="0.2">
      <c r="A2783" s="48"/>
      <c r="B2783">
        <v>29</v>
      </c>
      <c r="C2783">
        <v>4</v>
      </c>
      <c r="D2783">
        <v>5</v>
      </c>
      <c r="E2783">
        <v>4</v>
      </c>
      <c r="F2783" s="51">
        <v>1</v>
      </c>
      <c r="G2783" t="str">
        <f t="shared" si="86"/>
        <v>Spencer Dinwiddie</v>
      </c>
      <c r="H2783" t="str">
        <f t="shared" si="87"/>
        <v>Spencer Dinwiddie</v>
      </c>
    </row>
    <row r="2784" spans="1:8" x14ac:dyDescent="0.2">
      <c r="A2784" s="48"/>
      <c r="B2784">
        <v>33</v>
      </c>
      <c r="C2784">
        <v>4</v>
      </c>
      <c r="D2784">
        <v>6</v>
      </c>
      <c r="E2784">
        <v>7</v>
      </c>
      <c r="F2784" s="51">
        <v>1</v>
      </c>
      <c r="G2784" t="str">
        <f t="shared" si="86"/>
        <v>Spencer Dinwiddie</v>
      </c>
      <c r="H2784" t="str">
        <f t="shared" si="87"/>
        <v>Spencer Dinwiddie</v>
      </c>
    </row>
    <row r="2785" spans="1:8" x14ac:dyDescent="0.2">
      <c r="A2785" s="48"/>
      <c r="B2785">
        <v>20</v>
      </c>
      <c r="C2785">
        <v>7</v>
      </c>
      <c r="D2785">
        <v>6</v>
      </c>
      <c r="E2785">
        <v>6</v>
      </c>
      <c r="F2785" s="51">
        <v>1</v>
      </c>
      <c r="G2785" t="str">
        <f t="shared" si="86"/>
        <v>Spencer Dinwiddie</v>
      </c>
      <c r="H2785" t="str">
        <f t="shared" si="87"/>
        <v>Spencer Dinwiddie</v>
      </c>
    </row>
    <row r="2786" spans="1:8" x14ac:dyDescent="0.2">
      <c r="A2786" s="48"/>
      <c r="B2786">
        <v>16</v>
      </c>
      <c r="C2786">
        <v>3</v>
      </c>
      <c r="D2786">
        <v>6</v>
      </c>
      <c r="E2786">
        <v>2</v>
      </c>
      <c r="F2786" s="51">
        <v>1</v>
      </c>
      <c r="G2786" t="str">
        <f t="shared" si="86"/>
        <v>Spencer Dinwiddie</v>
      </c>
      <c r="H2786" t="str">
        <f t="shared" si="87"/>
        <v>Spencer Dinwiddie</v>
      </c>
    </row>
    <row r="2787" spans="1:8" x14ac:dyDescent="0.2">
      <c r="A2787" s="48"/>
      <c r="B2787">
        <v>9</v>
      </c>
      <c r="C2787">
        <v>2</v>
      </c>
      <c r="D2787">
        <v>10</v>
      </c>
      <c r="E2787">
        <v>1</v>
      </c>
      <c r="F2787" s="51">
        <v>1</v>
      </c>
      <c r="G2787" t="str">
        <f t="shared" si="86"/>
        <v>Spencer Dinwiddie</v>
      </c>
      <c r="H2787" t="str">
        <f t="shared" si="87"/>
        <v>Spencer Dinwiddie</v>
      </c>
    </row>
    <row r="2788" spans="1:8" x14ac:dyDescent="0.2">
      <c r="A2788" s="48"/>
      <c r="B2788">
        <v>15</v>
      </c>
      <c r="C2788">
        <v>2</v>
      </c>
      <c r="D2788">
        <v>1</v>
      </c>
      <c r="E2788">
        <v>3</v>
      </c>
      <c r="F2788" s="51">
        <v>1</v>
      </c>
      <c r="G2788" t="str">
        <f t="shared" si="86"/>
        <v>Spencer Dinwiddie</v>
      </c>
      <c r="H2788" t="str">
        <f t="shared" si="87"/>
        <v>Spencer Dinwiddie</v>
      </c>
    </row>
    <row r="2789" spans="1:8" x14ac:dyDescent="0.2">
      <c r="A2789" s="48"/>
      <c r="B2789">
        <v>11</v>
      </c>
      <c r="C2789">
        <v>1</v>
      </c>
      <c r="D2789">
        <v>8</v>
      </c>
      <c r="E2789">
        <v>1</v>
      </c>
      <c r="F2789" s="51">
        <v>1</v>
      </c>
      <c r="G2789" t="str">
        <f t="shared" si="86"/>
        <v>Spencer Dinwiddie</v>
      </c>
      <c r="H2789" t="str">
        <f t="shared" si="87"/>
        <v>Spencer Dinwiddie</v>
      </c>
    </row>
    <row r="2790" spans="1:8" x14ac:dyDescent="0.2">
      <c r="A2790" s="48"/>
      <c r="B2790">
        <v>15</v>
      </c>
      <c r="C2790">
        <v>4</v>
      </c>
      <c r="D2790">
        <v>4</v>
      </c>
      <c r="E2790">
        <v>2</v>
      </c>
      <c r="F2790" s="51">
        <v>1</v>
      </c>
      <c r="G2790" t="str">
        <f t="shared" si="86"/>
        <v>Spencer Dinwiddie</v>
      </c>
      <c r="H2790" t="str">
        <f t="shared" si="87"/>
        <v>Spencer Dinwiddie</v>
      </c>
    </row>
    <row r="2791" spans="1:8" x14ac:dyDescent="0.2">
      <c r="A2791" s="48"/>
      <c r="B2791">
        <v>15</v>
      </c>
      <c r="C2791">
        <v>2</v>
      </c>
      <c r="D2791">
        <v>7</v>
      </c>
      <c r="E2791">
        <v>3</v>
      </c>
      <c r="F2791" s="51">
        <v>1</v>
      </c>
      <c r="G2791" t="str">
        <f t="shared" si="86"/>
        <v>Spencer Dinwiddie</v>
      </c>
      <c r="H2791" t="str">
        <f t="shared" si="87"/>
        <v>Spencer Dinwiddie</v>
      </c>
    </row>
    <row r="2792" spans="1:8" x14ac:dyDescent="0.2">
      <c r="A2792" s="48"/>
      <c r="B2792">
        <v>22</v>
      </c>
      <c r="C2792">
        <v>3</v>
      </c>
      <c r="D2792">
        <v>2</v>
      </c>
      <c r="E2792">
        <v>3</v>
      </c>
      <c r="F2792" s="51">
        <v>1</v>
      </c>
      <c r="G2792" t="str">
        <f t="shared" si="86"/>
        <v>Spencer Dinwiddie</v>
      </c>
      <c r="H2792" t="str">
        <f t="shared" si="87"/>
        <v>Spencer Dinwiddie</v>
      </c>
    </row>
    <row r="2793" spans="1:8" x14ac:dyDescent="0.2">
      <c r="A2793" s="48"/>
      <c r="B2793">
        <v>14</v>
      </c>
      <c r="C2793">
        <v>0</v>
      </c>
      <c r="D2793">
        <v>2</v>
      </c>
      <c r="E2793">
        <v>0</v>
      </c>
      <c r="F2793" s="51">
        <v>1</v>
      </c>
      <c r="G2793" t="str">
        <f t="shared" si="86"/>
        <v>Spencer Dinwiddie</v>
      </c>
      <c r="H2793" t="str">
        <f t="shared" si="87"/>
        <v>Spencer Dinwiddie</v>
      </c>
    </row>
    <row r="2794" spans="1:8" x14ac:dyDescent="0.2">
      <c r="A2794" s="48"/>
      <c r="B2794">
        <v>2</v>
      </c>
      <c r="C2794">
        <v>0</v>
      </c>
      <c r="D2794">
        <v>6</v>
      </c>
      <c r="E2794">
        <v>0</v>
      </c>
      <c r="F2794" s="51">
        <v>1</v>
      </c>
      <c r="G2794" t="str">
        <f t="shared" si="86"/>
        <v>Spencer Dinwiddie</v>
      </c>
      <c r="H2794" t="str">
        <f t="shared" si="87"/>
        <v>Spencer Dinwiddie</v>
      </c>
    </row>
    <row r="2795" spans="1:8" x14ac:dyDescent="0.2">
      <c r="A2795" s="48"/>
      <c r="B2795">
        <v>17</v>
      </c>
      <c r="C2795">
        <v>9</v>
      </c>
      <c r="D2795">
        <v>9</v>
      </c>
      <c r="E2795">
        <v>3</v>
      </c>
      <c r="F2795" s="51">
        <v>1</v>
      </c>
      <c r="G2795" t="str">
        <f t="shared" si="86"/>
        <v>Spencer Dinwiddie</v>
      </c>
      <c r="H2795" t="str">
        <f t="shared" si="87"/>
        <v>Spencer Dinwiddie</v>
      </c>
    </row>
    <row r="2796" spans="1:8" x14ac:dyDescent="0.2">
      <c r="A2796" s="48"/>
      <c r="B2796">
        <v>21</v>
      </c>
      <c r="C2796">
        <v>4</v>
      </c>
      <c r="D2796">
        <v>2</v>
      </c>
      <c r="E2796">
        <v>5</v>
      </c>
      <c r="F2796" s="51">
        <v>1</v>
      </c>
      <c r="G2796" t="str">
        <f t="shared" si="86"/>
        <v>Spencer Dinwiddie</v>
      </c>
      <c r="H2796" t="str">
        <f t="shared" si="87"/>
        <v>Spencer Dinwiddie</v>
      </c>
    </row>
    <row r="2797" spans="1:8" x14ac:dyDescent="0.2">
      <c r="A2797" s="48"/>
      <c r="B2797">
        <v>13</v>
      </c>
      <c r="C2797">
        <v>2</v>
      </c>
      <c r="D2797">
        <v>7</v>
      </c>
      <c r="E2797">
        <v>1</v>
      </c>
      <c r="F2797" s="51">
        <v>1</v>
      </c>
      <c r="G2797" t="str">
        <f t="shared" si="86"/>
        <v>Spencer Dinwiddie</v>
      </c>
      <c r="H2797" t="str">
        <f t="shared" si="87"/>
        <v>Spencer Dinwiddie</v>
      </c>
    </row>
    <row r="2798" spans="1:8" x14ac:dyDescent="0.2">
      <c r="A2798" s="48"/>
      <c r="B2798">
        <v>15</v>
      </c>
      <c r="C2798">
        <v>4</v>
      </c>
      <c r="D2798">
        <v>4</v>
      </c>
      <c r="E2798">
        <v>2</v>
      </c>
      <c r="F2798" s="51">
        <v>1</v>
      </c>
      <c r="G2798" t="str">
        <f t="shared" si="86"/>
        <v>Spencer Dinwiddie</v>
      </c>
      <c r="H2798" t="str">
        <f t="shared" si="87"/>
        <v>Spencer Dinwiddie</v>
      </c>
    </row>
    <row r="2799" spans="1:8" x14ac:dyDescent="0.2">
      <c r="A2799" s="48"/>
      <c r="B2799">
        <v>27</v>
      </c>
      <c r="C2799">
        <v>4</v>
      </c>
      <c r="D2799">
        <v>8</v>
      </c>
      <c r="E2799">
        <v>3</v>
      </c>
      <c r="F2799" s="51">
        <v>1</v>
      </c>
      <c r="G2799" t="str">
        <f t="shared" si="86"/>
        <v>Spencer Dinwiddie</v>
      </c>
      <c r="H2799" t="str">
        <f t="shared" si="87"/>
        <v>Spencer Dinwiddie</v>
      </c>
    </row>
    <row r="2800" spans="1:8" x14ac:dyDescent="0.2">
      <c r="A2800" s="48"/>
      <c r="B2800">
        <v>20</v>
      </c>
      <c r="C2800">
        <v>7</v>
      </c>
      <c r="D2800">
        <v>10</v>
      </c>
      <c r="E2800">
        <v>4</v>
      </c>
      <c r="F2800" s="51">
        <v>1</v>
      </c>
      <c r="G2800" t="str">
        <f t="shared" si="86"/>
        <v>Spencer Dinwiddie</v>
      </c>
      <c r="H2800" t="str">
        <f t="shared" si="87"/>
        <v>Spencer Dinwiddie</v>
      </c>
    </row>
    <row r="2801" spans="1:8" x14ac:dyDescent="0.2">
      <c r="A2801" s="48"/>
      <c r="B2801">
        <v>10</v>
      </c>
      <c r="C2801">
        <v>6</v>
      </c>
      <c r="D2801">
        <v>7</v>
      </c>
      <c r="E2801">
        <v>1</v>
      </c>
      <c r="F2801" s="51">
        <v>1</v>
      </c>
      <c r="G2801" t="str">
        <f t="shared" si="86"/>
        <v>Spencer Dinwiddie</v>
      </c>
      <c r="H2801" t="str">
        <f t="shared" si="87"/>
        <v>Spencer Dinwiddie</v>
      </c>
    </row>
    <row r="2802" spans="1:8" x14ac:dyDescent="0.2">
      <c r="A2802" s="48"/>
      <c r="B2802">
        <v>13</v>
      </c>
      <c r="C2802">
        <v>1</v>
      </c>
      <c r="D2802">
        <v>4</v>
      </c>
      <c r="E2802">
        <v>3</v>
      </c>
      <c r="F2802" s="51">
        <v>1</v>
      </c>
      <c r="G2802" t="str">
        <f t="shared" si="86"/>
        <v>Spencer Dinwiddie</v>
      </c>
      <c r="H2802" t="str">
        <f t="shared" si="87"/>
        <v>Spencer Dinwiddie</v>
      </c>
    </row>
    <row r="2803" spans="1:8" x14ac:dyDescent="0.2">
      <c r="A2803" s="48"/>
      <c r="B2803">
        <v>20</v>
      </c>
      <c r="C2803">
        <v>2</v>
      </c>
      <c r="D2803">
        <v>7</v>
      </c>
      <c r="E2803">
        <v>5</v>
      </c>
      <c r="F2803" s="51">
        <v>1</v>
      </c>
      <c r="G2803" t="str">
        <f t="shared" si="86"/>
        <v>Spencer Dinwiddie</v>
      </c>
      <c r="H2803" t="str">
        <f t="shared" si="87"/>
        <v>Spencer Dinwiddie</v>
      </c>
    </row>
    <row r="2804" spans="1:8" x14ac:dyDescent="0.2">
      <c r="A2804" s="48"/>
      <c r="B2804">
        <v>19</v>
      </c>
      <c r="C2804">
        <v>4</v>
      </c>
      <c r="D2804">
        <v>3</v>
      </c>
      <c r="E2804">
        <v>4</v>
      </c>
      <c r="F2804" s="51">
        <v>1</v>
      </c>
      <c r="G2804" t="str">
        <f t="shared" si="86"/>
        <v>Spencer Dinwiddie</v>
      </c>
      <c r="H2804" t="str">
        <f t="shared" si="87"/>
        <v>Spencer Dinwiddie</v>
      </c>
    </row>
    <row r="2805" spans="1:8" x14ac:dyDescent="0.2">
      <c r="A2805" s="48"/>
      <c r="B2805">
        <v>11</v>
      </c>
      <c r="C2805">
        <v>0</v>
      </c>
      <c r="D2805">
        <v>1</v>
      </c>
      <c r="E2805">
        <v>3</v>
      </c>
      <c r="F2805" s="51">
        <v>1</v>
      </c>
      <c r="G2805" t="str">
        <f t="shared" si="86"/>
        <v>Spencer Dinwiddie</v>
      </c>
      <c r="H2805" t="str">
        <f t="shared" si="87"/>
        <v>Spencer Dinwiddie</v>
      </c>
    </row>
    <row r="2806" spans="1:8" x14ac:dyDescent="0.2">
      <c r="A2806" s="48"/>
      <c r="B2806">
        <v>8</v>
      </c>
      <c r="C2806">
        <v>2</v>
      </c>
      <c r="D2806">
        <v>8</v>
      </c>
      <c r="E2806">
        <v>2</v>
      </c>
      <c r="F2806" s="51">
        <v>1</v>
      </c>
      <c r="G2806" t="str">
        <f t="shared" si="86"/>
        <v>Spencer Dinwiddie</v>
      </c>
      <c r="H2806" t="str">
        <f t="shared" si="87"/>
        <v>Spencer Dinwiddie</v>
      </c>
    </row>
    <row r="2807" spans="1:8" x14ac:dyDescent="0.2">
      <c r="A2807" s="48"/>
      <c r="B2807">
        <v>25</v>
      </c>
      <c r="C2807">
        <v>6</v>
      </c>
      <c r="D2807">
        <v>5</v>
      </c>
      <c r="E2807">
        <v>3</v>
      </c>
      <c r="F2807" s="51">
        <v>1</v>
      </c>
      <c r="G2807" t="str">
        <f t="shared" si="86"/>
        <v>Spencer Dinwiddie</v>
      </c>
      <c r="H2807" t="str">
        <f t="shared" si="87"/>
        <v>Spencer Dinwiddie</v>
      </c>
    </row>
    <row r="2808" spans="1:8" x14ac:dyDescent="0.2">
      <c r="A2808" s="48"/>
      <c r="B2808">
        <v>15</v>
      </c>
      <c r="C2808">
        <v>4</v>
      </c>
      <c r="D2808">
        <v>6</v>
      </c>
      <c r="E2808">
        <v>3</v>
      </c>
      <c r="F2808" s="51">
        <v>1</v>
      </c>
      <c r="G2808" t="str">
        <f t="shared" si="86"/>
        <v>Spencer Dinwiddie</v>
      </c>
      <c r="H2808" t="str">
        <f t="shared" si="87"/>
        <v>Spencer Dinwiddie</v>
      </c>
    </row>
    <row r="2809" spans="1:8" x14ac:dyDescent="0.2">
      <c r="A2809" s="48"/>
      <c r="B2809">
        <v>11</v>
      </c>
      <c r="C2809">
        <v>2</v>
      </c>
      <c r="D2809">
        <v>3</v>
      </c>
      <c r="E2809">
        <v>0</v>
      </c>
      <c r="F2809" s="51">
        <v>1</v>
      </c>
      <c r="G2809" t="str">
        <f t="shared" si="86"/>
        <v>Spencer Dinwiddie</v>
      </c>
      <c r="H2809" t="str">
        <f t="shared" si="87"/>
        <v>Spencer Dinwiddie</v>
      </c>
    </row>
    <row r="2810" spans="1:8" x14ac:dyDescent="0.2">
      <c r="A2810" s="48"/>
      <c r="B2810">
        <v>11</v>
      </c>
      <c r="C2810">
        <v>1</v>
      </c>
      <c r="D2810">
        <v>4</v>
      </c>
      <c r="E2810">
        <v>1</v>
      </c>
      <c r="F2810" s="51">
        <v>1</v>
      </c>
      <c r="G2810" t="str">
        <f t="shared" si="86"/>
        <v>Spencer Dinwiddie</v>
      </c>
      <c r="H2810" t="str">
        <f t="shared" si="87"/>
        <v>Spencer Dinwiddie</v>
      </c>
    </row>
    <row r="2811" spans="1:8" x14ac:dyDescent="0.2">
      <c r="A2811" s="48" t="s">
        <v>1252</v>
      </c>
      <c r="B2811">
        <v>8</v>
      </c>
      <c r="C2811">
        <v>2</v>
      </c>
      <c r="D2811">
        <v>2</v>
      </c>
      <c r="E2811">
        <v>1</v>
      </c>
      <c r="F2811" s="51">
        <v>1</v>
      </c>
      <c r="G2811" t="str">
        <f t="shared" si="86"/>
        <v>Donte DiVincenzo</v>
      </c>
      <c r="H2811" t="str">
        <f t="shared" si="87"/>
        <v>Donte DiVincenzo</v>
      </c>
    </row>
    <row r="2812" spans="1:8" x14ac:dyDescent="0.2">
      <c r="A2812" s="48"/>
      <c r="B2812">
        <v>3</v>
      </c>
      <c r="C2812">
        <v>0</v>
      </c>
      <c r="D2812">
        <v>0</v>
      </c>
      <c r="E2812">
        <v>1</v>
      </c>
      <c r="F2812" s="51">
        <v>1</v>
      </c>
      <c r="G2812" t="str">
        <f t="shared" si="86"/>
        <v>Donte DiVincenzo</v>
      </c>
      <c r="H2812" t="str">
        <f t="shared" si="87"/>
        <v>Donte DiVincenzo</v>
      </c>
    </row>
    <row r="2813" spans="1:8" x14ac:dyDescent="0.2">
      <c r="A2813" s="48"/>
      <c r="B2813">
        <v>4</v>
      </c>
      <c r="C2813">
        <v>0</v>
      </c>
      <c r="D2813">
        <v>1</v>
      </c>
      <c r="E2813">
        <v>0</v>
      </c>
      <c r="F2813" s="51">
        <v>1</v>
      </c>
      <c r="G2813" t="str">
        <f t="shared" si="86"/>
        <v>Donte DiVincenzo</v>
      </c>
      <c r="H2813" t="str">
        <f t="shared" si="87"/>
        <v>Donte DiVincenzo</v>
      </c>
    </row>
    <row r="2814" spans="1:8" x14ac:dyDescent="0.2">
      <c r="A2814" s="48"/>
      <c r="B2814">
        <v>0</v>
      </c>
      <c r="C2814">
        <v>1</v>
      </c>
      <c r="D2814">
        <v>3</v>
      </c>
      <c r="E2814">
        <v>0</v>
      </c>
      <c r="F2814" s="51">
        <v>1</v>
      </c>
      <c r="G2814" t="str">
        <f t="shared" si="86"/>
        <v>Donte DiVincenzo</v>
      </c>
      <c r="H2814" t="str">
        <f t="shared" si="87"/>
        <v>Donte DiVincenzo</v>
      </c>
    </row>
    <row r="2815" spans="1:8" x14ac:dyDescent="0.2">
      <c r="A2815" s="48"/>
      <c r="B2815">
        <v>5</v>
      </c>
      <c r="C2815">
        <v>5</v>
      </c>
      <c r="D2815">
        <v>2</v>
      </c>
      <c r="E2815">
        <v>1</v>
      </c>
      <c r="F2815" s="51">
        <v>1</v>
      </c>
      <c r="G2815" t="str">
        <f t="shared" si="86"/>
        <v>Donte DiVincenzo</v>
      </c>
      <c r="H2815" t="str">
        <f t="shared" si="87"/>
        <v>Donte DiVincenzo</v>
      </c>
    </row>
    <row r="2816" spans="1:8" x14ac:dyDescent="0.2">
      <c r="A2816" s="48"/>
      <c r="B2816">
        <v>5</v>
      </c>
      <c r="C2816">
        <v>0</v>
      </c>
      <c r="D2816">
        <v>2</v>
      </c>
      <c r="E2816">
        <v>1</v>
      </c>
      <c r="F2816" s="51">
        <v>1</v>
      </c>
      <c r="G2816" t="str">
        <f t="shared" si="86"/>
        <v>Donte DiVincenzo</v>
      </c>
      <c r="H2816" t="str">
        <f t="shared" si="87"/>
        <v>Donte DiVincenzo</v>
      </c>
    </row>
    <row r="2817" spans="1:8" x14ac:dyDescent="0.2">
      <c r="A2817" s="48"/>
      <c r="B2817">
        <v>6</v>
      </c>
      <c r="C2817">
        <v>2</v>
      </c>
      <c r="D2817">
        <v>2</v>
      </c>
      <c r="E2817">
        <v>2</v>
      </c>
      <c r="F2817" s="51">
        <v>1</v>
      </c>
      <c r="G2817" t="str">
        <f t="shared" si="86"/>
        <v>Donte DiVincenzo</v>
      </c>
      <c r="H2817" t="str">
        <f t="shared" si="87"/>
        <v>Donte DiVincenzo</v>
      </c>
    </row>
    <row r="2818" spans="1:8" x14ac:dyDescent="0.2">
      <c r="A2818" s="48"/>
      <c r="B2818">
        <v>6</v>
      </c>
      <c r="C2818">
        <v>5</v>
      </c>
      <c r="D2818">
        <v>1</v>
      </c>
      <c r="E2818">
        <v>2</v>
      </c>
      <c r="F2818" s="51">
        <v>1</v>
      </c>
      <c r="G2818" t="str">
        <f t="shared" ref="G2818:G2881" si="88">IF(B2818="","",IF(A2818="",G2817,SUBSTITUTE(A2818," 2022-23 Game Log","")))</f>
        <v>Donte DiVincenzo</v>
      </c>
      <c r="H2818" t="str">
        <f t="shared" ref="H2818:H2881" si="89">IF(G2818="Luka Dončić","Luka Doncic",IF(G2818="Wendell Carter Jr.","Wendell Carter",IF(G2818="Vlatko Čančar","Vlatko Cancar",IF(G2818="Troy Brown Jr.","Troy Brown",IF(G2818="Bojan Bogdanović","Bojan Bogdanovic",IF(G2818="Nic Claxton","Nicolas Claxton",IF(G2818="Kristaps Porziņģis","Kristaps Porzingis",IF(G2818="Kelly Oubre Jr.","Kelly Oubre Jr",IF(G2818="P.J. Washington","P.J Washington",IF(G2818="P.J. Tucker","P.J Tucker",IF(G2818="Jabari Smith Jr.","Jabari Smith",IF(G2818="Alperen Şengün","Alperen Sengun",IF(G2818="Nikola Vučević","Nikola Vucevic",IF(G2818="Jusuf Nurkić","Jusuf Nurkic",IF(G2818="Nikola Jokić","Nikola Jokic",G2818)))))))))))))))</f>
        <v>Donte DiVincenzo</v>
      </c>
    </row>
    <row r="2819" spans="1:8" x14ac:dyDescent="0.2">
      <c r="A2819" s="48"/>
      <c r="B2819">
        <v>4</v>
      </c>
      <c r="C2819">
        <v>4</v>
      </c>
      <c r="D2819">
        <v>1</v>
      </c>
      <c r="E2819">
        <v>0</v>
      </c>
      <c r="F2819" s="51">
        <v>1</v>
      </c>
      <c r="G2819" t="str">
        <f t="shared" si="88"/>
        <v>Donte DiVincenzo</v>
      </c>
      <c r="H2819" t="str">
        <f t="shared" si="89"/>
        <v>Donte DiVincenzo</v>
      </c>
    </row>
    <row r="2820" spans="1:8" x14ac:dyDescent="0.2">
      <c r="A2820" s="48"/>
      <c r="B2820">
        <v>0</v>
      </c>
      <c r="C2820">
        <v>1</v>
      </c>
      <c r="D2820">
        <v>5</v>
      </c>
      <c r="E2820">
        <v>0</v>
      </c>
      <c r="F2820" s="51">
        <v>1</v>
      </c>
      <c r="G2820" t="str">
        <f t="shared" si="88"/>
        <v>Donte DiVincenzo</v>
      </c>
      <c r="H2820" t="str">
        <f t="shared" si="89"/>
        <v>Donte DiVincenzo</v>
      </c>
    </row>
    <row r="2821" spans="1:8" x14ac:dyDescent="0.2">
      <c r="A2821" s="48"/>
      <c r="B2821">
        <v>6</v>
      </c>
      <c r="C2821">
        <v>5</v>
      </c>
      <c r="D2821">
        <v>1</v>
      </c>
      <c r="E2821">
        <v>2</v>
      </c>
      <c r="F2821" s="51">
        <v>1</v>
      </c>
      <c r="G2821" t="str">
        <f t="shared" si="88"/>
        <v>Donte DiVincenzo</v>
      </c>
      <c r="H2821" t="str">
        <f t="shared" si="89"/>
        <v>Donte DiVincenzo</v>
      </c>
    </row>
    <row r="2822" spans="1:8" x14ac:dyDescent="0.2">
      <c r="A2822" s="48"/>
      <c r="B2822">
        <v>3</v>
      </c>
      <c r="C2822">
        <v>3</v>
      </c>
      <c r="D2822">
        <v>5</v>
      </c>
      <c r="E2822">
        <v>1</v>
      </c>
      <c r="F2822" s="51">
        <v>1</v>
      </c>
      <c r="G2822" t="str">
        <f t="shared" si="88"/>
        <v>Donte DiVincenzo</v>
      </c>
      <c r="H2822" t="str">
        <f t="shared" si="89"/>
        <v>Donte DiVincenzo</v>
      </c>
    </row>
    <row r="2823" spans="1:8" x14ac:dyDescent="0.2">
      <c r="A2823" s="48"/>
      <c r="B2823">
        <v>14</v>
      </c>
      <c r="C2823">
        <v>6</v>
      </c>
      <c r="D2823">
        <v>1</v>
      </c>
      <c r="E2823">
        <v>4</v>
      </c>
      <c r="F2823" s="51">
        <v>1</v>
      </c>
      <c r="G2823" t="str">
        <f t="shared" si="88"/>
        <v>Donte DiVincenzo</v>
      </c>
      <c r="H2823" t="str">
        <f t="shared" si="89"/>
        <v>Donte DiVincenzo</v>
      </c>
    </row>
    <row r="2824" spans="1:8" x14ac:dyDescent="0.2">
      <c r="A2824" s="48"/>
      <c r="B2824">
        <v>6</v>
      </c>
      <c r="C2824">
        <v>7</v>
      </c>
      <c r="D2824">
        <v>2</v>
      </c>
      <c r="E2824">
        <v>0</v>
      </c>
      <c r="F2824" s="51">
        <v>1</v>
      </c>
      <c r="G2824" t="str">
        <f t="shared" si="88"/>
        <v>Donte DiVincenzo</v>
      </c>
      <c r="H2824" t="str">
        <f t="shared" si="89"/>
        <v>Donte DiVincenzo</v>
      </c>
    </row>
    <row r="2825" spans="1:8" x14ac:dyDescent="0.2">
      <c r="A2825" s="48"/>
      <c r="B2825">
        <v>5</v>
      </c>
      <c r="C2825">
        <v>2</v>
      </c>
      <c r="D2825">
        <v>2</v>
      </c>
      <c r="E2825">
        <v>1</v>
      </c>
      <c r="F2825" s="51">
        <v>1</v>
      </c>
      <c r="G2825" t="str">
        <f t="shared" si="88"/>
        <v>Donte DiVincenzo</v>
      </c>
      <c r="H2825" t="str">
        <f t="shared" si="89"/>
        <v>Donte DiVincenzo</v>
      </c>
    </row>
    <row r="2826" spans="1:8" x14ac:dyDescent="0.2">
      <c r="A2826" s="48"/>
      <c r="B2826">
        <v>0</v>
      </c>
      <c r="C2826">
        <v>2</v>
      </c>
      <c r="D2826">
        <v>5</v>
      </c>
      <c r="E2826">
        <v>0</v>
      </c>
      <c r="F2826" s="51">
        <v>1</v>
      </c>
      <c r="G2826" t="str">
        <f t="shared" si="88"/>
        <v>Donte DiVincenzo</v>
      </c>
      <c r="H2826" t="str">
        <f t="shared" si="89"/>
        <v>Donte DiVincenzo</v>
      </c>
    </row>
    <row r="2827" spans="1:8" x14ac:dyDescent="0.2">
      <c r="A2827" s="48"/>
      <c r="B2827">
        <v>10</v>
      </c>
      <c r="C2827">
        <v>7</v>
      </c>
      <c r="D2827">
        <v>0</v>
      </c>
      <c r="E2827">
        <v>1</v>
      </c>
      <c r="F2827" s="51">
        <v>1</v>
      </c>
      <c r="G2827" t="str">
        <f t="shared" si="88"/>
        <v>Donte DiVincenzo</v>
      </c>
      <c r="H2827" t="str">
        <f t="shared" si="89"/>
        <v>Donte DiVincenzo</v>
      </c>
    </row>
    <row r="2828" spans="1:8" x14ac:dyDescent="0.2">
      <c r="A2828" s="48"/>
      <c r="B2828">
        <v>7</v>
      </c>
      <c r="C2828">
        <v>9</v>
      </c>
      <c r="D2828">
        <v>7</v>
      </c>
      <c r="E2828">
        <v>1</v>
      </c>
      <c r="F2828" s="51">
        <v>1</v>
      </c>
      <c r="G2828" t="str">
        <f t="shared" si="88"/>
        <v>Donte DiVincenzo</v>
      </c>
      <c r="H2828" t="str">
        <f t="shared" si="89"/>
        <v>Donte DiVincenzo</v>
      </c>
    </row>
    <row r="2829" spans="1:8" x14ac:dyDescent="0.2">
      <c r="A2829" s="48"/>
      <c r="B2829">
        <v>3</v>
      </c>
      <c r="C2829">
        <v>8</v>
      </c>
      <c r="D2829">
        <v>3</v>
      </c>
      <c r="E2829">
        <v>1</v>
      </c>
      <c r="F2829" s="51">
        <v>1</v>
      </c>
      <c r="G2829" t="str">
        <f t="shared" si="88"/>
        <v>Donte DiVincenzo</v>
      </c>
      <c r="H2829" t="str">
        <f t="shared" si="89"/>
        <v>Donte DiVincenzo</v>
      </c>
    </row>
    <row r="2830" spans="1:8" x14ac:dyDescent="0.2">
      <c r="A2830" s="48"/>
      <c r="B2830">
        <v>16</v>
      </c>
      <c r="C2830">
        <v>7</v>
      </c>
      <c r="D2830">
        <v>2</v>
      </c>
      <c r="E2830">
        <v>4</v>
      </c>
      <c r="F2830" s="51">
        <v>1</v>
      </c>
      <c r="G2830" t="str">
        <f t="shared" si="88"/>
        <v>Donte DiVincenzo</v>
      </c>
      <c r="H2830" t="str">
        <f t="shared" si="89"/>
        <v>Donte DiVincenzo</v>
      </c>
    </row>
    <row r="2831" spans="1:8" x14ac:dyDescent="0.2">
      <c r="A2831" s="48"/>
      <c r="B2831">
        <v>15</v>
      </c>
      <c r="C2831">
        <v>8</v>
      </c>
      <c r="D2831">
        <v>3</v>
      </c>
      <c r="E2831">
        <v>3</v>
      </c>
      <c r="F2831" s="51">
        <v>1</v>
      </c>
      <c r="G2831" t="str">
        <f t="shared" si="88"/>
        <v>Donte DiVincenzo</v>
      </c>
      <c r="H2831" t="str">
        <f t="shared" si="89"/>
        <v>Donte DiVincenzo</v>
      </c>
    </row>
    <row r="2832" spans="1:8" x14ac:dyDescent="0.2">
      <c r="A2832" s="48"/>
      <c r="B2832">
        <v>17</v>
      </c>
      <c r="C2832">
        <v>10</v>
      </c>
      <c r="D2832">
        <v>6</v>
      </c>
      <c r="E2832">
        <v>5</v>
      </c>
      <c r="F2832" s="51">
        <v>1</v>
      </c>
      <c r="G2832" t="str">
        <f t="shared" si="88"/>
        <v>Donte DiVincenzo</v>
      </c>
      <c r="H2832" t="str">
        <f t="shared" si="89"/>
        <v>Donte DiVincenzo</v>
      </c>
    </row>
    <row r="2833" spans="1:8" x14ac:dyDescent="0.2">
      <c r="A2833" s="48"/>
      <c r="B2833">
        <v>5</v>
      </c>
      <c r="C2833">
        <v>1</v>
      </c>
      <c r="D2833">
        <v>6</v>
      </c>
      <c r="E2833">
        <v>1</v>
      </c>
      <c r="F2833" s="51">
        <v>1</v>
      </c>
      <c r="G2833" t="str">
        <f t="shared" si="88"/>
        <v>Donte DiVincenzo</v>
      </c>
      <c r="H2833" t="str">
        <f t="shared" si="89"/>
        <v>Donte DiVincenzo</v>
      </c>
    </row>
    <row r="2834" spans="1:8" x14ac:dyDescent="0.2">
      <c r="A2834" s="48"/>
      <c r="B2834">
        <v>19</v>
      </c>
      <c r="C2834">
        <v>3</v>
      </c>
      <c r="D2834">
        <v>3</v>
      </c>
      <c r="E2834">
        <v>5</v>
      </c>
      <c r="F2834" s="51">
        <v>1</v>
      </c>
      <c r="G2834" t="str">
        <f t="shared" si="88"/>
        <v>Donte DiVincenzo</v>
      </c>
      <c r="H2834" t="str">
        <f t="shared" si="89"/>
        <v>Donte DiVincenzo</v>
      </c>
    </row>
    <row r="2835" spans="1:8" x14ac:dyDescent="0.2">
      <c r="A2835" s="48"/>
      <c r="B2835">
        <v>0</v>
      </c>
      <c r="C2835">
        <v>9</v>
      </c>
      <c r="D2835">
        <v>7</v>
      </c>
      <c r="E2835">
        <v>0</v>
      </c>
      <c r="F2835" s="51">
        <v>1</v>
      </c>
      <c r="G2835" t="str">
        <f t="shared" si="88"/>
        <v>Donte DiVincenzo</v>
      </c>
      <c r="H2835" t="str">
        <f t="shared" si="89"/>
        <v>Donte DiVincenzo</v>
      </c>
    </row>
    <row r="2836" spans="1:8" x14ac:dyDescent="0.2">
      <c r="A2836" s="48"/>
      <c r="B2836">
        <v>19</v>
      </c>
      <c r="C2836">
        <v>4</v>
      </c>
      <c r="D2836">
        <v>2</v>
      </c>
      <c r="E2836">
        <v>5</v>
      </c>
      <c r="F2836" s="51">
        <v>1</v>
      </c>
      <c r="G2836" t="str">
        <f t="shared" si="88"/>
        <v>Donte DiVincenzo</v>
      </c>
      <c r="H2836" t="str">
        <f t="shared" si="89"/>
        <v>Donte DiVincenzo</v>
      </c>
    </row>
    <row r="2837" spans="1:8" x14ac:dyDescent="0.2">
      <c r="A2837" s="48"/>
      <c r="B2837">
        <v>9</v>
      </c>
      <c r="C2837">
        <v>9</v>
      </c>
      <c r="D2837">
        <v>4</v>
      </c>
      <c r="E2837">
        <v>1</v>
      </c>
      <c r="F2837" s="51">
        <v>1</v>
      </c>
      <c r="G2837" t="str">
        <f t="shared" si="88"/>
        <v>Donte DiVincenzo</v>
      </c>
      <c r="H2837" t="str">
        <f t="shared" si="89"/>
        <v>Donte DiVincenzo</v>
      </c>
    </row>
    <row r="2838" spans="1:8" x14ac:dyDescent="0.2">
      <c r="A2838" s="48"/>
      <c r="B2838">
        <v>8</v>
      </c>
      <c r="C2838">
        <v>9</v>
      </c>
      <c r="D2838">
        <v>5</v>
      </c>
      <c r="E2838">
        <v>2</v>
      </c>
      <c r="F2838" s="51">
        <v>1</v>
      </c>
      <c r="G2838" t="str">
        <f t="shared" si="88"/>
        <v>Donte DiVincenzo</v>
      </c>
      <c r="H2838" t="str">
        <f t="shared" si="89"/>
        <v>Donte DiVincenzo</v>
      </c>
    </row>
    <row r="2839" spans="1:8" x14ac:dyDescent="0.2">
      <c r="A2839" s="48"/>
      <c r="B2839">
        <v>5</v>
      </c>
      <c r="C2839">
        <v>3</v>
      </c>
      <c r="D2839">
        <v>3</v>
      </c>
      <c r="E2839">
        <v>1</v>
      </c>
      <c r="F2839" s="51">
        <v>1</v>
      </c>
      <c r="G2839" t="str">
        <f t="shared" si="88"/>
        <v>Donte DiVincenzo</v>
      </c>
      <c r="H2839" t="str">
        <f t="shared" si="89"/>
        <v>Donte DiVincenzo</v>
      </c>
    </row>
    <row r="2840" spans="1:8" x14ac:dyDescent="0.2">
      <c r="A2840" s="48" t="s">
        <v>1253</v>
      </c>
      <c r="B2840">
        <v>35</v>
      </c>
      <c r="C2840">
        <v>9</v>
      </c>
      <c r="D2840">
        <v>6</v>
      </c>
      <c r="E2840">
        <v>2</v>
      </c>
      <c r="F2840" s="51">
        <v>1</v>
      </c>
      <c r="G2840" t="str">
        <f t="shared" si="88"/>
        <v>Luka Dončić</v>
      </c>
      <c r="H2840" t="str">
        <f t="shared" si="89"/>
        <v>Luka Doncic</v>
      </c>
    </row>
    <row r="2841" spans="1:8" x14ac:dyDescent="0.2">
      <c r="A2841" s="48"/>
      <c r="B2841">
        <v>32</v>
      </c>
      <c r="C2841">
        <v>7</v>
      </c>
      <c r="D2841">
        <v>10</v>
      </c>
      <c r="E2841">
        <v>4</v>
      </c>
      <c r="F2841" s="51">
        <v>1</v>
      </c>
      <c r="G2841" t="str">
        <f t="shared" si="88"/>
        <v>Luka Dončić</v>
      </c>
      <c r="H2841" t="str">
        <f t="shared" si="89"/>
        <v>Luka Doncic</v>
      </c>
    </row>
    <row r="2842" spans="1:8" x14ac:dyDescent="0.2">
      <c r="A2842" s="48"/>
      <c r="B2842">
        <v>37</v>
      </c>
      <c r="C2842">
        <v>11</v>
      </c>
      <c r="D2842">
        <v>7</v>
      </c>
      <c r="E2842">
        <v>2</v>
      </c>
      <c r="F2842" s="51">
        <v>1</v>
      </c>
      <c r="G2842" t="str">
        <f t="shared" si="88"/>
        <v>Luka Dončić</v>
      </c>
      <c r="H2842" t="str">
        <f t="shared" si="89"/>
        <v>Luka Doncic</v>
      </c>
    </row>
    <row r="2843" spans="1:8" x14ac:dyDescent="0.2">
      <c r="A2843" s="48"/>
      <c r="B2843">
        <v>41</v>
      </c>
      <c r="C2843">
        <v>11</v>
      </c>
      <c r="D2843">
        <v>14</v>
      </c>
      <c r="E2843">
        <v>2</v>
      </c>
      <c r="F2843" s="51">
        <v>1</v>
      </c>
      <c r="G2843" t="str">
        <f t="shared" si="88"/>
        <v>Luka Dončić</v>
      </c>
      <c r="H2843" t="str">
        <f t="shared" si="89"/>
        <v>Luka Doncic</v>
      </c>
    </row>
    <row r="2844" spans="1:8" x14ac:dyDescent="0.2">
      <c r="A2844" s="48"/>
      <c r="B2844">
        <v>31</v>
      </c>
      <c r="C2844">
        <v>16</v>
      </c>
      <c r="D2844">
        <v>10</v>
      </c>
      <c r="E2844">
        <v>0</v>
      </c>
      <c r="F2844" s="51">
        <v>1</v>
      </c>
      <c r="G2844" t="str">
        <f t="shared" si="88"/>
        <v>Luka Dončić</v>
      </c>
      <c r="H2844" t="str">
        <f t="shared" si="89"/>
        <v>Luka Doncic</v>
      </c>
    </row>
    <row r="2845" spans="1:8" x14ac:dyDescent="0.2">
      <c r="A2845" s="48"/>
      <c r="B2845">
        <v>44</v>
      </c>
      <c r="C2845">
        <v>3</v>
      </c>
      <c r="D2845">
        <v>5</v>
      </c>
      <c r="E2845">
        <v>2</v>
      </c>
      <c r="F2845" s="51">
        <v>1</v>
      </c>
      <c r="G2845" t="str">
        <f t="shared" si="88"/>
        <v>Luka Dončić</v>
      </c>
      <c r="H2845" t="str">
        <f t="shared" si="89"/>
        <v>Luka Doncic</v>
      </c>
    </row>
    <row r="2846" spans="1:8" x14ac:dyDescent="0.2">
      <c r="A2846" s="48"/>
      <c r="B2846">
        <v>33</v>
      </c>
      <c r="C2846">
        <v>5</v>
      </c>
      <c r="D2846">
        <v>11</v>
      </c>
      <c r="E2846">
        <v>2</v>
      </c>
      <c r="F2846" s="51">
        <v>1</v>
      </c>
      <c r="G2846" t="str">
        <f t="shared" si="88"/>
        <v>Luka Dončić</v>
      </c>
      <c r="H2846" t="str">
        <f t="shared" si="89"/>
        <v>Luka Doncic</v>
      </c>
    </row>
    <row r="2847" spans="1:8" x14ac:dyDescent="0.2">
      <c r="A2847" s="48"/>
      <c r="B2847">
        <v>35</v>
      </c>
      <c r="C2847">
        <v>8</v>
      </c>
      <c r="D2847">
        <v>6</v>
      </c>
      <c r="E2847">
        <v>3</v>
      </c>
      <c r="F2847" s="51">
        <v>1</v>
      </c>
      <c r="G2847" t="str">
        <f t="shared" si="88"/>
        <v>Luka Dončić</v>
      </c>
      <c r="H2847" t="str">
        <f t="shared" si="89"/>
        <v>Luka Doncic</v>
      </c>
    </row>
    <row r="2848" spans="1:8" x14ac:dyDescent="0.2">
      <c r="A2848" s="48"/>
      <c r="B2848">
        <v>36</v>
      </c>
      <c r="C2848">
        <v>6</v>
      </c>
      <c r="D2848">
        <v>6</v>
      </c>
      <c r="E2848">
        <v>5</v>
      </c>
      <c r="F2848" s="51">
        <v>1</v>
      </c>
      <c r="G2848" t="str">
        <f t="shared" si="88"/>
        <v>Luka Dončić</v>
      </c>
      <c r="H2848" t="str">
        <f t="shared" si="89"/>
        <v>Luka Doncic</v>
      </c>
    </row>
    <row r="2849" spans="1:8" x14ac:dyDescent="0.2">
      <c r="A2849" s="48"/>
      <c r="B2849">
        <v>24</v>
      </c>
      <c r="C2849">
        <v>6</v>
      </c>
      <c r="D2849">
        <v>6</v>
      </c>
      <c r="E2849">
        <v>2</v>
      </c>
      <c r="F2849" s="51">
        <v>1</v>
      </c>
      <c r="G2849" t="str">
        <f t="shared" si="88"/>
        <v>Luka Dončić</v>
      </c>
      <c r="H2849" t="str">
        <f t="shared" si="89"/>
        <v>Luka Doncic</v>
      </c>
    </row>
    <row r="2850" spans="1:8" x14ac:dyDescent="0.2">
      <c r="A2850" s="48"/>
      <c r="B2850">
        <v>22</v>
      </c>
      <c r="C2850">
        <v>9</v>
      </c>
      <c r="D2850">
        <v>6</v>
      </c>
      <c r="E2850">
        <v>3</v>
      </c>
      <c r="F2850" s="51">
        <v>1</v>
      </c>
      <c r="G2850" t="str">
        <f t="shared" si="88"/>
        <v>Luka Dončić</v>
      </c>
      <c r="H2850" t="str">
        <f t="shared" si="89"/>
        <v>Luka Doncic</v>
      </c>
    </row>
    <row r="2851" spans="1:8" x14ac:dyDescent="0.2">
      <c r="A2851" s="48"/>
      <c r="B2851">
        <v>42</v>
      </c>
      <c r="C2851">
        <v>13</v>
      </c>
      <c r="D2851">
        <v>10</v>
      </c>
      <c r="E2851">
        <v>1</v>
      </c>
      <c r="F2851" s="51">
        <v>1</v>
      </c>
      <c r="G2851" t="str">
        <f t="shared" si="88"/>
        <v>Luka Dončić</v>
      </c>
      <c r="H2851" t="str">
        <f t="shared" si="89"/>
        <v>Luka Doncic</v>
      </c>
    </row>
    <row r="2852" spans="1:8" x14ac:dyDescent="0.2">
      <c r="A2852" s="48"/>
      <c r="B2852">
        <v>35</v>
      </c>
      <c r="C2852">
        <v>11</v>
      </c>
      <c r="D2852">
        <v>5</v>
      </c>
      <c r="E2852">
        <v>2</v>
      </c>
      <c r="F2852" s="51">
        <v>1</v>
      </c>
      <c r="G2852" t="str">
        <f t="shared" si="88"/>
        <v>Luka Dončić</v>
      </c>
      <c r="H2852" t="str">
        <f t="shared" si="89"/>
        <v>Luka Doncic</v>
      </c>
    </row>
    <row r="2853" spans="1:8" x14ac:dyDescent="0.2">
      <c r="A2853" s="48"/>
      <c r="B2853">
        <v>33</v>
      </c>
      <c r="C2853">
        <v>12</v>
      </c>
      <c r="D2853">
        <v>11</v>
      </c>
      <c r="E2853">
        <v>2</v>
      </c>
      <c r="F2853" s="51">
        <v>1</v>
      </c>
      <c r="G2853" t="str">
        <f t="shared" si="88"/>
        <v>Luka Dončić</v>
      </c>
      <c r="H2853" t="str">
        <f t="shared" si="89"/>
        <v>Luka Doncic</v>
      </c>
    </row>
    <row r="2854" spans="1:8" x14ac:dyDescent="0.2">
      <c r="A2854" s="48"/>
      <c r="B2854">
        <v>22</v>
      </c>
      <c r="C2854">
        <v>9</v>
      </c>
      <c r="D2854">
        <v>8</v>
      </c>
      <c r="E2854">
        <v>2</v>
      </c>
      <c r="F2854" s="51">
        <v>1</v>
      </c>
      <c r="G2854" t="str">
        <f t="shared" si="88"/>
        <v>Luka Dončić</v>
      </c>
      <c r="H2854" t="str">
        <f t="shared" si="89"/>
        <v>Luka Doncic</v>
      </c>
    </row>
    <row r="2855" spans="1:8" x14ac:dyDescent="0.2">
      <c r="A2855" s="48"/>
      <c r="B2855">
        <v>42</v>
      </c>
      <c r="C2855">
        <v>8</v>
      </c>
      <c r="D2855">
        <v>9</v>
      </c>
      <c r="E2855">
        <v>3</v>
      </c>
      <c r="F2855" s="51">
        <v>1</v>
      </c>
      <c r="G2855" t="str">
        <f t="shared" si="88"/>
        <v>Luka Dončić</v>
      </c>
      <c r="H2855" t="str">
        <f t="shared" si="89"/>
        <v>Luka Doncic</v>
      </c>
    </row>
    <row r="2856" spans="1:8" x14ac:dyDescent="0.2">
      <c r="A2856" s="48"/>
      <c r="B2856">
        <v>24</v>
      </c>
      <c r="C2856">
        <v>7</v>
      </c>
      <c r="D2856">
        <v>9</v>
      </c>
      <c r="E2856">
        <v>2</v>
      </c>
      <c r="F2856" s="51">
        <v>1</v>
      </c>
      <c r="G2856" t="str">
        <f t="shared" si="88"/>
        <v>Luka Dončić</v>
      </c>
      <c r="H2856" t="str">
        <f t="shared" si="89"/>
        <v>Luka Doncic</v>
      </c>
    </row>
    <row r="2857" spans="1:8" x14ac:dyDescent="0.2">
      <c r="A2857" s="48"/>
      <c r="B2857">
        <v>27</v>
      </c>
      <c r="C2857">
        <v>5</v>
      </c>
      <c r="D2857">
        <v>12</v>
      </c>
      <c r="E2857">
        <v>3</v>
      </c>
      <c r="F2857" s="51">
        <v>1</v>
      </c>
      <c r="G2857" t="str">
        <f t="shared" si="88"/>
        <v>Luka Dončić</v>
      </c>
      <c r="H2857" t="str">
        <f t="shared" si="89"/>
        <v>Luka Doncic</v>
      </c>
    </row>
    <row r="2858" spans="1:8" x14ac:dyDescent="0.2">
      <c r="A2858" s="48"/>
      <c r="B2858">
        <v>41</v>
      </c>
      <c r="C2858">
        <v>12</v>
      </c>
      <c r="D2858">
        <v>12</v>
      </c>
      <c r="E2858">
        <v>4</v>
      </c>
      <c r="F2858" s="51">
        <v>1</v>
      </c>
      <c r="G2858" t="str">
        <f t="shared" si="88"/>
        <v>Luka Dončić</v>
      </c>
      <c r="H2858" t="str">
        <f t="shared" si="89"/>
        <v>Luka Doncic</v>
      </c>
    </row>
    <row r="2859" spans="1:8" x14ac:dyDescent="0.2">
      <c r="A2859" s="48"/>
      <c r="B2859">
        <v>35</v>
      </c>
      <c r="C2859">
        <v>5</v>
      </c>
      <c r="D2859">
        <v>10</v>
      </c>
      <c r="E2859">
        <v>7</v>
      </c>
      <c r="F2859" s="51">
        <v>1</v>
      </c>
      <c r="G2859" t="str">
        <f t="shared" si="88"/>
        <v>Luka Dončić</v>
      </c>
      <c r="H2859" t="str">
        <f t="shared" si="89"/>
        <v>Luka Doncic</v>
      </c>
    </row>
    <row r="2860" spans="1:8" x14ac:dyDescent="0.2">
      <c r="A2860" s="48"/>
      <c r="B2860">
        <v>30</v>
      </c>
      <c r="C2860">
        <v>8</v>
      </c>
      <c r="D2860">
        <v>7</v>
      </c>
      <c r="E2860">
        <v>4</v>
      </c>
      <c r="F2860" s="51">
        <v>1</v>
      </c>
      <c r="G2860" t="str">
        <f t="shared" si="88"/>
        <v>Luka Dončić</v>
      </c>
      <c r="H2860" t="str">
        <f t="shared" si="89"/>
        <v>Luka Doncic</v>
      </c>
    </row>
    <row r="2861" spans="1:8" x14ac:dyDescent="0.2">
      <c r="A2861" s="48"/>
      <c r="B2861">
        <v>33</v>
      </c>
      <c r="C2861">
        <v>6</v>
      </c>
      <c r="D2861">
        <v>8</v>
      </c>
      <c r="E2861">
        <v>4</v>
      </c>
      <c r="F2861" s="51">
        <v>1</v>
      </c>
      <c r="G2861" t="str">
        <f t="shared" si="88"/>
        <v>Luka Dončić</v>
      </c>
      <c r="H2861" t="str">
        <f t="shared" si="89"/>
        <v>Luka Doncic</v>
      </c>
    </row>
    <row r="2862" spans="1:8" x14ac:dyDescent="0.2">
      <c r="A2862" s="48"/>
      <c r="B2862">
        <v>22</v>
      </c>
      <c r="C2862">
        <v>10</v>
      </c>
      <c r="D2862">
        <v>12</v>
      </c>
      <c r="E2862">
        <v>4</v>
      </c>
      <c r="F2862" s="51">
        <v>1</v>
      </c>
      <c r="G2862" t="str">
        <f t="shared" si="88"/>
        <v>Luka Dončić</v>
      </c>
      <c r="H2862" t="str">
        <f t="shared" si="89"/>
        <v>Luka Doncic</v>
      </c>
    </row>
    <row r="2863" spans="1:8" x14ac:dyDescent="0.2">
      <c r="A2863" s="48"/>
      <c r="B2863">
        <v>33</v>
      </c>
      <c r="C2863">
        <v>6</v>
      </c>
      <c r="D2863">
        <v>11</v>
      </c>
      <c r="E2863">
        <v>3</v>
      </c>
      <c r="F2863" s="51">
        <v>1</v>
      </c>
      <c r="G2863" t="str">
        <f t="shared" si="88"/>
        <v>Luka Dončić</v>
      </c>
      <c r="H2863" t="str">
        <f t="shared" si="89"/>
        <v>Luka Doncic</v>
      </c>
    </row>
    <row r="2864" spans="1:8" x14ac:dyDescent="0.2">
      <c r="A2864" s="48"/>
      <c r="B2864">
        <v>38</v>
      </c>
      <c r="C2864">
        <v>11</v>
      </c>
      <c r="D2864">
        <v>8</v>
      </c>
      <c r="E2864">
        <v>3</v>
      </c>
      <c r="F2864" s="51">
        <v>1</v>
      </c>
      <c r="G2864" t="str">
        <f t="shared" si="88"/>
        <v>Luka Dončić</v>
      </c>
      <c r="H2864" t="str">
        <f t="shared" si="89"/>
        <v>Luka Doncic</v>
      </c>
    </row>
    <row r="2865" spans="1:8" x14ac:dyDescent="0.2">
      <c r="A2865" s="48"/>
      <c r="B2865">
        <v>30</v>
      </c>
      <c r="C2865">
        <v>5</v>
      </c>
      <c r="D2865">
        <v>6</v>
      </c>
      <c r="E2865">
        <v>2</v>
      </c>
      <c r="F2865" s="51">
        <v>1</v>
      </c>
      <c r="G2865" t="str">
        <f t="shared" si="88"/>
        <v>Luka Dončić</v>
      </c>
      <c r="H2865" t="str">
        <f t="shared" si="89"/>
        <v>Luka Doncic</v>
      </c>
    </row>
    <row r="2866" spans="1:8" x14ac:dyDescent="0.2">
      <c r="A2866" s="48"/>
      <c r="B2866">
        <v>33</v>
      </c>
      <c r="C2866">
        <v>6</v>
      </c>
      <c r="D2866">
        <v>9</v>
      </c>
      <c r="E2866">
        <v>5</v>
      </c>
      <c r="F2866" s="51">
        <v>1</v>
      </c>
      <c r="G2866" t="str">
        <f t="shared" si="88"/>
        <v>Luka Dončić</v>
      </c>
      <c r="H2866" t="str">
        <f t="shared" si="89"/>
        <v>Luka Doncic</v>
      </c>
    </row>
    <row r="2867" spans="1:8" x14ac:dyDescent="0.2">
      <c r="A2867" s="48"/>
      <c r="B2867">
        <v>19</v>
      </c>
      <c r="C2867">
        <v>6</v>
      </c>
      <c r="D2867">
        <v>7</v>
      </c>
      <c r="E2867">
        <v>3</v>
      </c>
      <c r="F2867" s="51">
        <v>1</v>
      </c>
      <c r="G2867" t="str">
        <f t="shared" si="88"/>
        <v>Luka Dončić</v>
      </c>
      <c r="H2867" t="str">
        <f t="shared" si="89"/>
        <v>Luka Doncic</v>
      </c>
    </row>
    <row r="2868" spans="1:8" x14ac:dyDescent="0.2">
      <c r="A2868" s="48"/>
      <c r="B2868">
        <v>25</v>
      </c>
      <c r="C2868">
        <v>9</v>
      </c>
      <c r="D2868">
        <v>10</v>
      </c>
      <c r="E2868">
        <v>1</v>
      </c>
      <c r="F2868" s="51">
        <v>1</v>
      </c>
      <c r="G2868" t="str">
        <f t="shared" si="88"/>
        <v>Luka Dončić</v>
      </c>
      <c r="H2868" t="str">
        <f t="shared" si="89"/>
        <v>Luka Doncic</v>
      </c>
    </row>
    <row r="2869" spans="1:8" x14ac:dyDescent="0.2">
      <c r="A2869" s="48"/>
      <c r="B2869">
        <v>50</v>
      </c>
      <c r="C2869">
        <v>8</v>
      </c>
      <c r="D2869">
        <v>10</v>
      </c>
      <c r="E2869">
        <v>6</v>
      </c>
      <c r="F2869" s="51">
        <v>1</v>
      </c>
      <c r="G2869" t="str">
        <f t="shared" si="88"/>
        <v>Luka Dončić</v>
      </c>
      <c r="H2869" t="str">
        <f t="shared" si="89"/>
        <v>Luka Doncic</v>
      </c>
    </row>
    <row r="2870" spans="1:8" x14ac:dyDescent="0.2">
      <c r="A2870" s="48"/>
      <c r="B2870">
        <v>32</v>
      </c>
      <c r="C2870">
        <v>9</v>
      </c>
      <c r="D2870">
        <v>9</v>
      </c>
      <c r="E2870">
        <v>2</v>
      </c>
      <c r="F2870" s="51">
        <v>1</v>
      </c>
      <c r="G2870" t="str">
        <f t="shared" si="88"/>
        <v>Luka Dončić</v>
      </c>
      <c r="H2870" t="str">
        <f t="shared" si="89"/>
        <v>Luka Doncic</v>
      </c>
    </row>
    <row r="2871" spans="1:8" x14ac:dyDescent="0.2">
      <c r="A2871" s="48"/>
      <c r="B2871">
        <v>60</v>
      </c>
      <c r="C2871">
        <v>21</v>
      </c>
      <c r="D2871">
        <v>10</v>
      </c>
      <c r="E2871">
        <v>2</v>
      </c>
      <c r="F2871" s="51">
        <v>1</v>
      </c>
      <c r="G2871" t="str">
        <f t="shared" si="88"/>
        <v>Luka Dončić</v>
      </c>
      <c r="H2871" t="str">
        <f t="shared" si="89"/>
        <v>Luka Doncic</v>
      </c>
    </row>
    <row r="2872" spans="1:8" x14ac:dyDescent="0.2">
      <c r="A2872" s="48"/>
      <c r="B2872">
        <v>35</v>
      </c>
      <c r="C2872">
        <v>12</v>
      </c>
      <c r="D2872">
        <v>13</v>
      </c>
      <c r="E2872">
        <v>4</v>
      </c>
      <c r="F2872" s="51">
        <v>1</v>
      </c>
      <c r="G2872" t="str">
        <f t="shared" si="88"/>
        <v>Luka Dončić</v>
      </c>
      <c r="H2872" t="str">
        <f t="shared" si="89"/>
        <v>Luka Doncic</v>
      </c>
    </row>
    <row r="2873" spans="1:8" x14ac:dyDescent="0.2">
      <c r="A2873" s="48"/>
      <c r="B2873">
        <v>51</v>
      </c>
      <c r="C2873">
        <v>6</v>
      </c>
      <c r="D2873">
        <v>9</v>
      </c>
      <c r="E2873">
        <v>6</v>
      </c>
      <c r="F2873" s="51">
        <v>1</v>
      </c>
      <c r="G2873" t="str">
        <f t="shared" si="88"/>
        <v>Luka Dončić</v>
      </c>
      <c r="H2873" t="str">
        <f t="shared" si="89"/>
        <v>Luka Doncic</v>
      </c>
    </row>
    <row r="2874" spans="1:8" x14ac:dyDescent="0.2">
      <c r="A2874" s="48"/>
      <c r="B2874">
        <v>39</v>
      </c>
      <c r="C2874">
        <v>12</v>
      </c>
      <c r="D2874">
        <v>8</v>
      </c>
      <c r="E2874">
        <v>1</v>
      </c>
      <c r="F2874" s="51">
        <v>1</v>
      </c>
      <c r="G2874" t="str">
        <f t="shared" si="88"/>
        <v>Luka Dončić</v>
      </c>
      <c r="H2874" t="str">
        <f t="shared" si="89"/>
        <v>Luka Doncic</v>
      </c>
    </row>
    <row r="2875" spans="1:8" x14ac:dyDescent="0.2">
      <c r="A2875" s="48" t="s">
        <v>1254</v>
      </c>
      <c r="B2875">
        <v>9</v>
      </c>
      <c r="C2875">
        <v>2</v>
      </c>
      <c r="D2875">
        <v>0</v>
      </c>
      <c r="E2875">
        <v>1</v>
      </c>
      <c r="F2875" s="51">
        <v>1</v>
      </c>
      <c r="G2875" t="str">
        <f t="shared" si="88"/>
        <v>Tyler Dorsey</v>
      </c>
      <c r="H2875" t="str">
        <f t="shared" si="89"/>
        <v>Tyler Dorsey</v>
      </c>
    </row>
    <row r="2876" spans="1:8" x14ac:dyDescent="0.2">
      <c r="A2876" s="48"/>
      <c r="B2876">
        <v>0</v>
      </c>
      <c r="C2876">
        <v>0</v>
      </c>
      <c r="D2876">
        <v>0</v>
      </c>
      <c r="E2876">
        <v>0</v>
      </c>
      <c r="F2876" s="51">
        <v>1</v>
      </c>
      <c r="G2876" t="str">
        <f t="shared" si="88"/>
        <v>Tyler Dorsey</v>
      </c>
      <c r="H2876" t="str">
        <f t="shared" si="89"/>
        <v>Tyler Dorsey</v>
      </c>
    </row>
    <row r="2877" spans="1:8" x14ac:dyDescent="0.2">
      <c r="A2877" s="48"/>
      <c r="B2877">
        <v>0</v>
      </c>
      <c r="C2877">
        <v>0</v>
      </c>
      <c r="D2877">
        <v>0</v>
      </c>
      <c r="E2877">
        <v>0</v>
      </c>
      <c r="F2877" s="51">
        <v>1</v>
      </c>
      <c r="G2877" t="str">
        <f t="shared" si="88"/>
        <v>Tyler Dorsey</v>
      </c>
      <c r="H2877" t="str">
        <f t="shared" si="89"/>
        <v>Tyler Dorsey</v>
      </c>
    </row>
    <row r="2878" spans="1:8" x14ac:dyDescent="0.2">
      <c r="A2878" s="48" t="s">
        <v>1255</v>
      </c>
      <c r="B2878">
        <v>10</v>
      </c>
      <c r="C2878">
        <v>6</v>
      </c>
      <c r="D2878">
        <v>2</v>
      </c>
      <c r="E2878">
        <v>1</v>
      </c>
      <c r="F2878" s="51">
        <v>1</v>
      </c>
      <c r="G2878" t="str">
        <f t="shared" si="88"/>
        <v>Luguentz Dort</v>
      </c>
      <c r="H2878" t="str">
        <f t="shared" si="89"/>
        <v>Luguentz Dort</v>
      </c>
    </row>
    <row r="2879" spans="1:8" x14ac:dyDescent="0.2">
      <c r="A2879" s="48"/>
      <c r="B2879">
        <v>13</v>
      </c>
      <c r="C2879">
        <v>7</v>
      </c>
      <c r="D2879">
        <v>4</v>
      </c>
      <c r="E2879">
        <v>1</v>
      </c>
      <c r="F2879" s="51">
        <v>1</v>
      </c>
      <c r="G2879" t="str">
        <f t="shared" si="88"/>
        <v>Luguentz Dort</v>
      </c>
      <c r="H2879" t="str">
        <f t="shared" si="89"/>
        <v>Luguentz Dort</v>
      </c>
    </row>
    <row r="2880" spans="1:8" x14ac:dyDescent="0.2">
      <c r="A2880" s="48"/>
      <c r="B2880">
        <v>20</v>
      </c>
      <c r="C2880">
        <v>3</v>
      </c>
      <c r="D2880">
        <v>2</v>
      </c>
      <c r="E2880">
        <v>2</v>
      </c>
      <c r="F2880" s="51">
        <v>1</v>
      </c>
      <c r="G2880" t="str">
        <f t="shared" si="88"/>
        <v>Luguentz Dort</v>
      </c>
      <c r="H2880" t="str">
        <f t="shared" si="89"/>
        <v>Luguentz Dort</v>
      </c>
    </row>
    <row r="2881" spans="1:8" x14ac:dyDescent="0.2">
      <c r="A2881" s="48"/>
      <c r="B2881">
        <v>4</v>
      </c>
      <c r="C2881">
        <v>2</v>
      </c>
      <c r="D2881">
        <v>0</v>
      </c>
      <c r="E2881">
        <v>0</v>
      </c>
      <c r="F2881" s="51">
        <v>1</v>
      </c>
      <c r="G2881" t="str">
        <f t="shared" si="88"/>
        <v>Luguentz Dort</v>
      </c>
      <c r="H2881" t="str">
        <f t="shared" si="89"/>
        <v>Luguentz Dort</v>
      </c>
    </row>
    <row r="2882" spans="1:8" x14ac:dyDescent="0.2">
      <c r="A2882" s="48"/>
      <c r="B2882">
        <v>21</v>
      </c>
      <c r="C2882">
        <v>3</v>
      </c>
      <c r="D2882">
        <v>4</v>
      </c>
      <c r="E2882">
        <v>1</v>
      </c>
      <c r="F2882" s="51">
        <v>1</v>
      </c>
      <c r="G2882" t="str">
        <f t="shared" ref="G2882:G2945" si="90">IF(B2882="","",IF(A2882="",G2881,SUBSTITUTE(A2882," 2022-23 Game Log","")))</f>
        <v>Luguentz Dort</v>
      </c>
      <c r="H2882" t="str">
        <f t="shared" ref="H2882:H2945" si="91">IF(G2882="Luka Dončić","Luka Doncic",IF(G2882="Wendell Carter Jr.","Wendell Carter",IF(G2882="Vlatko Čančar","Vlatko Cancar",IF(G2882="Troy Brown Jr.","Troy Brown",IF(G2882="Bojan Bogdanović","Bojan Bogdanovic",IF(G2882="Nic Claxton","Nicolas Claxton",IF(G2882="Kristaps Porziņģis","Kristaps Porzingis",IF(G2882="Kelly Oubre Jr.","Kelly Oubre Jr",IF(G2882="P.J. Washington","P.J Washington",IF(G2882="P.J. Tucker","P.J Tucker",IF(G2882="Jabari Smith Jr.","Jabari Smith",IF(G2882="Alperen Şengün","Alperen Sengun",IF(G2882="Nikola Vučević","Nikola Vucevic",IF(G2882="Jusuf Nurkić","Jusuf Nurkic",IF(G2882="Nikola Jokić","Nikola Jokic",G2882)))))))))))))))</f>
        <v>Luguentz Dort</v>
      </c>
    </row>
    <row r="2883" spans="1:8" x14ac:dyDescent="0.2">
      <c r="A2883" s="48"/>
      <c r="B2883">
        <v>16</v>
      </c>
      <c r="C2883">
        <v>6</v>
      </c>
      <c r="D2883">
        <v>2</v>
      </c>
      <c r="E2883">
        <v>1</v>
      </c>
      <c r="F2883" s="51">
        <v>1</v>
      </c>
      <c r="G2883" t="str">
        <f t="shared" si="90"/>
        <v>Luguentz Dort</v>
      </c>
      <c r="H2883" t="str">
        <f t="shared" si="91"/>
        <v>Luguentz Dort</v>
      </c>
    </row>
    <row r="2884" spans="1:8" x14ac:dyDescent="0.2">
      <c r="A2884" s="48"/>
      <c r="B2884">
        <v>14</v>
      </c>
      <c r="C2884">
        <v>0</v>
      </c>
      <c r="D2884">
        <v>2</v>
      </c>
      <c r="E2884">
        <v>3</v>
      </c>
      <c r="F2884" s="51">
        <v>1</v>
      </c>
      <c r="G2884" t="str">
        <f t="shared" si="90"/>
        <v>Luguentz Dort</v>
      </c>
      <c r="H2884" t="str">
        <f t="shared" si="91"/>
        <v>Luguentz Dort</v>
      </c>
    </row>
    <row r="2885" spans="1:8" x14ac:dyDescent="0.2">
      <c r="A2885" s="48"/>
      <c r="B2885">
        <v>19</v>
      </c>
      <c r="C2885">
        <v>3</v>
      </c>
      <c r="D2885">
        <v>1</v>
      </c>
      <c r="E2885">
        <v>1</v>
      </c>
      <c r="F2885" s="51">
        <v>1</v>
      </c>
      <c r="G2885" t="str">
        <f t="shared" si="90"/>
        <v>Luguentz Dort</v>
      </c>
      <c r="H2885" t="str">
        <f t="shared" si="91"/>
        <v>Luguentz Dort</v>
      </c>
    </row>
    <row r="2886" spans="1:8" x14ac:dyDescent="0.2">
      <c r="A2886" s="48"/>
      <c r="B2886">
        <v>3</v>
      </c>
      <c r="C2886">
        <v>4</v>
      </c>
      <c r="D2886">
        <v>7</v>
      </c>
      <c r="E2886">
        <v>0</v>
      </c>
      <c r="F2886" s="51">
        <v>1</v>
      </c>
      <c r="G2886" t="str">
        <f t="shared" si="90"/>
        <v>Luguentz Dort</v>
      </c>
      <c r="H2886" t="str">
        <f t="shared" si="91"/>
        <v>Luguentz Dort</v>
      </c>
    </row>
    <row r="2887" spans="1:8" x14ac:dyDescent="0.2">
      <c r="A2887" s="48"/>
      <c r="B2887">
        <v>7</v>
      </c>
      <c r="C2887">
        <v>5</v>
      </c>
      <c r="D2887">
        <v>2</v>
      </c>
      <c r="E2887">
        <v>1</v>
      </c>
      <c r="F2887" s="51">
        <v>1</v>
      </c>
      <c r="G2887" t="str">
        <f t="shared" si="90"/>
        <v>Luguentz Dort</v>
      </c>
      <c r="H2887" t="str">
        <f t="shared" si="91"/>
        <v>Luguentz Dort</v>
      </c>
    </row>
    <row r="2888" spans="1:8" x14ac:dyDescent="0.2">
      <c r="A2888" s="48"/>
      <c r="B2888">
        <v>12</v>
      </c>
      <c r="C2888">
        <v>7</v>
      </c>
      <c r="D2888">
        <v>3</v>
      </c>
      <c r="E2888">
        <v>2</v>
      </c>
      <c r="F2888" s="51">
        <v>1</v>
      </c>
      <c r="G2888" t="str">
        <f t="shared" si="90"/>
        <v>Luguentz Dort</v>
      </c>
      <c r="H2888" t="str">
        <f t="shared" si="91"/>
        <v>Luguentz Dort</v>
      </c>
    </row>
    <row r="2889" spans="1:8" x14ac:dyDescent="0.2">
      <c r="A2889" s="48"/>
      <c r="B2889">
        <v>13</v>
      </c>
      <c r="C2889">
        <v>7</v>
      </c>
      <c r="D2889">
        <v>2</v>
      </c>
      <c r="E2889">
        <v>3</v>
      </c>
      <c r="F2889" s="51">
        <v>1</v>
      </c>
      <c r="G2889" t="str">
        <f t="shared" si="90"/>
        <v>Luguentz Dort</v>
      </c>
      <c r="H2889" t="str">
        <f t="shared" si="91"/>
        <v>Luguentz Dort</v>
      </c>
    </row>
    <row r="2890" spans="1:8" x14ac:dyDescent="0.2">
      <c r="A2890" s="48"/>
      <c r="B2890">
        <v>24</v>
      </c>
      <c r="C2890">
        <v>3</v>
      </c>
      <c r="D2890">
        <v>0</v>
      </c>
      <c r="E2890">
        <v>2</v>
      </c>
      <c r="F2890" s="51">
        <v>1</v>
      </c>
      <c r="G2890" t="str">
        <f t="shared" si="90"/>
        <v>Luguentz Dort</v>
      </c>
      <c r="H2890" t="str">
        <f t="shared" si="91"/>
        <v>Luguentz Dort</v>
      </c>
    </row>
    <row r="2891" spans="1:8" x14ac:dyDescent="0.2">
      <c r="A2891" s="48"/>
      <c r="B2891">
        <v>21</v>
      </c>
      <c r="C2891">
        <v>5</v>
      </c>
      <c r="D2891">
        <v>1</v>
      </c>
      <c r="E2891">
        <v>3</v>
      </c>
      <c r="F2891" s="51">
        <v>1</v>
      </c>
      <c r="G2891" t="str">
        <f t="shared" si="90"/>
        <v>Luguentz Dort</v>
      </c>
      <c r="H2891" t="str">
        <f t="shared" si="91"/>
        <v>Luguentz Dort</v>
      </c>
    </row>
    <row r="2892" spans="1:8" x14ac:dyDescent="0.2">
      <c r="A2892" s="48"/>
      <c r="B2892">
        <v>16</v>
      </c>
      <c r="C2892">
        <v>2</v>
      </c>
      <c r="D2892">
        <v>3</v>
      </c>
      <c r="E2892">
        <v>3</v>
      </c>
      <c r="F2892" s="51">
        <v>1</v>
      </c>
      <c r="G2892" t="str">
        <f t="shared" si="90"/>
        <v>Luguentz Dort</v>
      </c>
      <c r="H2892" t="str">
        <f t="shared" si="91"/>
        <v>Luguentz Dort</v>
      </c>
    </row>
    <row r="2893" spans="1:8" x14ac:dyDescent="0.2">
      <c r="A2893" s="48"/>
      <c r="B2893">
        <v>4</v>
      </c>
      <c r="C2893">
        <v>7</v>
      </c>
      <c r="D2893">
        <v>1</v>
      </c>
      <c r="E2893">
        <v>0</v>
      </c>
      <c r="F2893" s="51">
        <v>1</v>
      </c>
      <c r="G2893" t="str">
        <f t="shared" si="90"/>
        <v>Luguentz Dort</v>
      </c>
      <c r="H2893" t="str">
        <f t="shared" si="91"/>
        <v>Luguentz Dort</v>
      </c>
    </row>
    <row r="2894" spans="1:8" x14ac:dyDescent="0.2">
      <c r="A2894" s="48"/>
      <c r="B2894">
        <v>24</v>
      </c>
      <c r="C2894">
        <v>8</v>
      </c>
      <c r="D2894">
        <v>3</v>
      </c>
      <c r="E2894">
        <v>3</v>
      </c>
      <c r="F2894" s="51">
        <v>1</v>
      </c>
      <c r="G2894" t="str">
        <f t="shared" si="90"/>
        <v>Luguentz Dort</v>
      </c>
      <c r="H2894" t="str">
        <f t="shared" si="91"/>
        <v>Luguentz Dort</v>
      </c>
    </row>
    <row r="2895" spans="1:8" x14ac:dyDescent="0.2">
      <c r="A2895" s="48"/>
      <c r="B2895">
        <v>18</v>
      </c>
      <c r="C2895">
        <v>7</v>
      </c>
      <c r="D2895">
        <v>1</v>
      </c>
      <c r="E2895">
        <v>3</v>
      </c>
      <c r="F2895" s="51">
        <v>1</v>
      </c>
      <c r="G2895" t="str">
        <f t="shared" si="90"/>
        <v>Luguentz Dort</v>
      </c>
      <c r="H2895" t="str">
        <f t="shared" si="91"/>
        <v>Luguentz Dort</v>
      </c>
    </row>
    <row r="2896" spans="1:8" x14ac:dyDescent="0.2">
      <c r="A2896" s="48"/>
      <c r="B2896">
        <v>12</v>
      </c>
      <c r="C2896">
        <v>5</v>
      </c>
      <c r="D2896">
        <v>0</v>
      </c>
      <c r="E2896">
        <v>1</v>
      </c>
      <c r="F2896" s="51">
        <v>1</v>
      </c>
      <c r="G2896" t="str">
        <f t="shared" si="90"/>
        <v>Luguentz Dort</v>
      </c>
      <c r="H2896" t="str">
        <f t="shared" si="91"/>
        <v>Luguentz Dort</v>
      </c>
    </row>
    <row r="2897" spans="1:8" x14ac:dyDescent="0.2">
      <c r="A2897" s="48"/>
      <c r="B2897">
        <v>3</v>
      </c>
      <c r="C2897">
        <v>3</v>
      </c>
      <c r="D2897">
        <v>2</v>
      </c>
      <c r="E2897">
        <v>1</v>
      </c>
      <c r="F2897" s="51">
        <v>1</v>
      </c>
      <c r="G2897" t="str">
        <f t="shared" si="90"/>
        <v>Luguentz Dort</v>
      </c>
      <c r="H2897" t="str">
        <f t="shared" si="91"/>
        <v>Luguentz Dort</v>
      </c>
    </row>
    <row r="2898" spans="1:8" x14ac:dyDescent="0.2">
      <c r="A2898" s="48"/>
      <c r="B2898">
        <v>14</v>
      </c>
      <c r="C2898">
        <v>3</v>
      </c>
      <c r="D2898">
        <v>5</v>
      </c>
      <c r="E2898">
        <v>2</v>
      </c>
      <c r="F2898" s="51">
        <v>1</v>
      </c>
      <c r="G2898" t="str">
        <f t="shared" si="90"/>
        <v>Luguentz Dort</v>
      </c>
      <c r="H2898" t="str">
        <f t="shared" si="91"/>
        <v>Luguentz Dort</v>
      </c>
    </row>
    <row r="2899" spans="1:8" x14ac:dyDescent="0.2">
      <c r="A2899" s="48"/>
      <c r="B2899">
        <v>23</v>
      </c>
      <c r="C2899">
        <v>1</v>
      </c>
      <c r="D2899">
        <v>4</v>
      </c>
      <c r="E2899">
        <v>3</v>
      </c>
      <c r="F2899" s="51">
        <v>1</v>
      </c>
      <c r="G2899" t="str">
        <f t="shared" si="90"/>
        <v>Luguentz Dort</v>
      </c>
      <c r="H2899" t="str">
        <f t="shared" si="91"/>
        <v>Luguentz Dort</v>
      </c>
    </row>
    <row r="2900" spans="1:8" x14ac:dyDescent="0.2">
      <c r="A2900" s="48"/>
      <c r="B2900">
        <v>18</v>
      </c>
      <c r="C2900">
        <v>4</v>
      </c>
      <c r="D2900">
        <v>3</v>
      </c>
      <c r="E2900">
        <v>3</v>
      </c>
      <c r="F2900" s="51">
        <v>1</v>
      </c>
      <c r="G2900" t="str">
        <f t="shared" si="90"/>
        <v>Luguentz Dort</v>
      </c>
      <c r="H2900" t="str">
        <f t="shared" si="91"/>
        <v>Luguentz Dort</v>
      </c>
    </row>
    <row r="2901" spans="1:8" x14ac:dyDescent="0.2">
      <c r="A2901" s="48"/>
      <c r="B2901">
        <v>11</v>
      </c>
      <c r="C2901">
        <v>10</v>
      </c>
      <c r="D2901">
        <v>2</v>
      </c>
      <c r="E2901">
        <v>1</v>
      </c>
      <c r="F2901" s="51">
        <v>1</v>
      </c>
      <c r="G2901" t="str">
        <f t="shared" si="90"/>
        <v>Luguentz Dort</v>
      </c>
      <c r="H2901" t="str">
        <f t="shared" si="91"/>
        <v>Luguentz Dort</v>
      </c>
    </row>
    <row r="2902" spans="1:8" x14ac:dyDescent="0.2">
      <c r="A2902" s="48"/>
      <c r="B2902">
        <v>7</v>
      </c>
      <c r="C2902">
        <v>1</v>
      </c>
      <c r="D2902">
        <v>1</v>
      </c>
      <c r="E2902">
        <v>1</v>
      </c>
      <c r="F2902" s="51">
        <v>1</v>
      </c>
      <c r="G2902" t="str">
        <f t="shared" si="90"/>
        <v>Luguentz Dort</v>
      </c>
      <c r="H2902" t="str">
        <f t="shared" si="91"/>
        <v>Luguentz Dort</v>
      </c>
    </row>
    <row r="2903" spans="1:8" x14ac:dyDescent="0.2">
      <c r="A2903" s="48"/>
      <c r="B2903">
        <v>12</v>
      </c>
      <c r="C2903">
        <v>7</v>
      </c>
      <c r="D2903">
        <v>3</v>
      </c>
      <c r="E2903">
        <v>1</v>
      </c>
      <c r="F2903" s="51">
        <v>1</v>
      </c>
      <c r="G2903" t="str">
        <f t="shared" si="90"/>
        <v>Luguentz Dort</v>
      </c>
      <c r="H2903" t="str">
        <f t="shared" si="91"/>
        <v>Luguentz Dort</v>
      </c>
    </row>
    <row r="2904" spans="1:8" x14ac:dyDescent="0.2">
      <c r="A2904" s="48"/>
      <c r="B2904">
        <v>18</v>
      </c>
      <c r="C2904">
        <v>3</v>
      </c>
      <c r="D2904">
        <v>4</v>
      </c>
      <c r="E2904">
        <v>4</v>
      </c>
      <c r="F2904" s="51">
        <v>1</v>
      </c>
      <c r="G2904" t="str">
        <f t="shared" si="90"/>
        <v>Luguentz Dort</v>
      </c>
      <c r="H2904" t="str">
        <f t="shared" si="91"/>
        <v>Luguentz Dort</v>
      </c>
    </row>
    <row r="2905" spans="1:8" x14ac:dyDescent="0.2">
      <c r="A2905" s="48"/>
      <c r="B2905">
        <v>3</v>
      </c>
      <c r="C2905">
        <v>1</v>
      </c>
      <c r="D2905">
        <v>4</v>
      </c>
      <c r="E2905">
        <v>1</v>
      </c>
      <c r="F2905" s="51">
        <v>1</v>
      </c>
      <c r="G2905" t="str">
        <f t="shared" si="90"/>
        <v>Luguentz Dort</v>
      </c>
      <c r="H2905" t="str">
        <f t="shared" si="91"/>
        <v>Luguentz Dort</v>
      </c>
    </row>
    <row r="2906" spans="1:8" x14ac:dyDescent="0.2">
      <c r="A2906" s="48"/>
      <c r="B2906">
        <v>24</v>
      </c>
      <c r="C2906">
        <v>7</v>
      </c>
      <c r="D2906">
        <v>4</v>
      </c>
      <c r="E2906">
        <v>3</v>
      </c>
      <c r="F2906" s="51">
        <v>1</v>
      </c>
      <c r="G2906" t="str">
        <f t="shared" si="90"/>
        <v>Luguentz Dort</v>
      </c>
      <c r="H2906" t="str">
        <f t="shared" si="91"/>
        <v>Luguentz Dort</v>
      </c>
    </row>
    <row r="2907" spans="1:8" x14ac:dyDescent="0.2">
      <c r="A2907" s="48"/>
      <c r="B2907">
        <v>13</v>
      </c>
      <c r="C2907">
        <v>3</v>
      </c>
      <c r="D2907">
        <v>0</v>
      </c>
      <c r="E2907">
        <v>0</v>
      </c>
      <c r="F2907" s="51">
        <v>1</v>
      </c>
      <c r="G2907" t="str">
        <f t="shared" si="90"/>
        <v>Luguentz Dort</v>
      </c>
      <c r="H2907" t="str">
        <f t="shared" si="91"/>
        <v>Luguentz Dort</v>
      </c>
    </row>
    <row r="2908" spans="1:8" x14ac:dyDescent="0.2">
      <c r="A2908" s="48"/>
      <c r="B2908">
        <v>14</v>
      </c>
      <c r="C2908">
        <v>3</v>
      </c>
      <c r="D2908">
        <v>3</v>
      </c>
      <c r="E2908">
        <v>2</v>
      </c>
      <c r="F2908" s="51">
        <v>1</v>
      </c>
      <c r="G2908" t="str">
        <f t="shared" si="90"/>
        <v>Luguentz Dort</v>
      </c>
      <c r="H2908" t="str">
        <f t="shared" si="91"/>
        <v>Luguentz Dort</v>
      </c>
    </row>
    <row r="2909" spans="1:8" x14ac:dyDescent="0.2">
      <c r="A2909" s="48"/>
      <c r="B2909">
        <v>10</v>
      </c>
      <c r="C2909">
        <v>2</v>
      </c>
      <c r="D2909">
        <v>2</v>
      </c>
      <c r="E2909">
        <v>0</v>
      </c>
      <c r="F2909" s="51">
        <v>1</v>
      </c>
      <c r="G2909" t="str">
        <f t="shared" si="90"/>
        <v>Luguentz Dort</v>
      </c>
      <c r="H2909" t="str">
        <f t="shared" si="91"/>
        <v>Luguentz Dort</v>
      </c>
    </row>
    <row r="2910" spans="1:8" x14ac:dyDescent="0.2">
      <c r="A2910" s="48"/>
      <c r="B2910">
        <v>9</v>
      </c>
      <c r="C2910">
        <v>1</v>
      </c>
      <c r="D2910">
        <v>1</v>
      </c>
      <c r="E2910">
        <v>1</v>
      </c>
      <c r="F2910" s="51">
        <v>1</v>
      </c>
      <c r="G2910" t="str">
        <f t="shared" si="90"/>
        <v>Luguentz Dort</v>
      </c>
      <c r="H2910" t="str">
        <f t="shared" si="91"/>
        <v>Luguentz Dort</v>
      </c>
    </row>
    <row r="2911" spans="1:8" x14ac:dyDescent="0.2">
      <c r="A2911" s="48"/>
      <c r="B2911">
        <v>22</v>
      </c>
      <c r="C2911">
        <v>1</v>
      </c>
      <c r="D2911">
        <v>2</v>
      </c>
      <c r="E2911">
        <v>5</v>
      </c>
      <c r="F2911" s="51">
        <v>1</v>
      </c>
      <c r="G2911" t="str">
        <f t="shared" si="90"/>
        <v>Luguentz Dort</v>
      </c>
      <c r="H2911" t="str">
        <f t="shared" si="91"/>
        <v>Luguentz Dort</v>
      </c>
    </row>
    <row r="2912" spans="1:8" x14ac:dyDescent="0.2">
      <c r="A2912" s="48"/>
      <c r="B2912">
        <v>13</v>
      </c>
      <c r="C2912">
        <v>5</v>
      </c>
      <c r="D2912">
        <v>0</v>
      </c>
      <c r="E2912">
        <v>1</v>
      </c>
      <c r="F2912" s="51">
        <v>1</v>
      </c>
      <c r="G2912" t="str">
        <f t="shared" si="90"/>
        <v>Luguentz Dort</v>
      </c>
      <c r="H2912" t="str">
        <f t="shared" si="91"/>
        <v>Luguentz Dort</v>
      </c>
    </row>
    <row r="2913" spans="1:8" x14ac:dyDescent="0.2">
      <c r="A2913" s="48"/>
      <c r="B2913">
        <v>23</v>
      </c>
      <c r="C2913">
        <v>5</v>
      </c>
      <c r="D2913">
        <v>3</v>
      </c>
      <c r="E2913">
        <v>3</v>
      </c>
      <c r="F2913" s="51">
        <v>1</v>
      </c>
      <c r="G2913" t="str">
        <f t="shared" si="90"/>
        <v>Luguentz Dort</v>
      </c>
      <c r="H2913" t="str">
        <f t="shared" si="91"/>
        <v>Luguentz Dort</v>
      </c>
    </row>
    <row r="2914" spans="1:8" x14ac:dyDescent="0.2">
      <c r="A2914" s="48"/>
      <c r="B2914">
        <v>13</v>
      </c>
      <c r="C2914">
        <v>2</v>
      </c>
      <c r="D2914">
        <v>1</v>
      </c>
      <c r="E2914">
        <v>3</v>
      </c>
      <c r="F2914" s="51">
        <v>1</v>
      </c>
      <c r="G2914" t="str">
        <f t="shared" si="90"/>
        <v>Luguentz Dort</v>
      </c>
      <c r="H2914" t="str">
        <f t="shared" si="91"/>
        <v>Luguentz Dort</v>
      </c>
    </row>
    <row r="2915" spans="1:8" x14ac:dyDescent="0.2">
      <c r="A2915" s="48" t="s">
        <v>1256</v>
      </c>
      <c r="B2915">
        <v>17</v>
      </c>
      <c r="C2915">
        <v>6</v>
      </c>
      <c r="D2915">
        <v>4</v>
      </c>
      <c r="E2915">
        <v>3</v>
      </c>
      <c r="F2915" s="51">
        <v>1</v>
      </c>
      <c r="G2915" t="str">
        <f t="shared" si="90"/>
        <v>Ayo Dosunmu</v>
      </c>
      <c r="H2915" t="str">
        <f t="shared" si="91"/>
        <v>Ayo Dosunmu</v>
      </c>
    </row>
    <row r="2916" spans="1:8" x14ac:dyDescent="0.2">
      <c r="A2916" s="48"/>
      <c r="B2916">
        <v>7</v>
      </c>
      <c r="C2916">
        <v>5</v>
      </c>
      <c r="D2916">
        <v>2</v>
      </c>
      <c r="E2916">
        <v>1</v>
      </c>
      <c r="F2916" s="51">
        <v>1</v>
      </c>
      <c r="G2916" t="str">
        <f t="shared" si="90"/>
        <v>Ayo Dosunmu</v>
      </c>
      <c r="H2916" t="str">
        <f t="shared" si="91"/>
        <v>Ayo Dosunmu</v>
      </c>
    </row>
    <row r="2917" spans="1:8" x14ac:dyDescent="0.2">
      <c r="A2917" s="48"/>
      <c r="B2917">
        <v>5</v>
      </c>
      <c r="C2917">
        <v>4</v>
      </c>
      <c r="D2917">
        <v>3</v>
      </c>
      <c r="E2917">
        <v>1</v>
      </c>
      <c r="F2917" s="51">
        <v>1</v>
      </c>
      <c r="G2917" t="str">
        <f t="shared" si="90"/>
        <v>Ayo Dosunmu</v>
      </c>
      <c r="H2917" t="str">
        <f t="shared" si="91"/>
        <v>Ayo Dosunmu</v>
      </c>
    </row>
    <row r="2918" spans="1:8" x14ac:dyDescent="0.2">
      <c r="A2918" s="48"/>
      <c r="B2918">
        <v>22</v>
      </c>
      <c r="C2918">
        <v>6</v>
      </c>
      <c r="D2918">
        <v>2</v>
      </c>
      <c r="E2918">
        <v>4</v>
      </c>
      <c r="F2918" s="51">
        <v>1</v>
      </c>
      <c r="G2918" t="str">
        <f t="shared" si="90"/>
        <v>Ayo Dosunmu</v>
      </c>
      <c r="H2918" t="str">
        <f t="shared" si="91"/>
        <v>Ayo Dosunmu</v>
      </c>
    </row>
    <row r="2919" spans="1:8" x14ac:dyDescent="0.2">
      <c r="A2919" s="48"/>
      <c r="B2919">
        <v>12</v>
      </c>
      <c r="C2919">
        <v>4</v>
      </c>
      <c r="D2919">
        <v>7</v>
      </c>
      <c r="E2919">
        <v>0</v>
      </c>
      <c r="F2919" s="51">
        <v>1</v>
      </c>
      <c r="G2919" t="str">
        <f t="shared" si="90"/>
        <v>Ayo Dosunmu</v>
      </c>
      <c r="H2919" t="str">
        <f t="shared" si="91"/>
        <v>Ayo Dosunmu</v>
      </c>
    </row>
    <row r="2920" spans="1:8" x14ac:dyDescent="0.2">
      <c r="A2920" s="48"/>
      <c r="B2920">
        <v>12</v>
      </c>
      <c r="C2920">
        <v>3</v>
      </c>
      <c r="D2920">
        <v>1</v>
      </c>
      <c r="E2920">
        <v>2</v>
      </c>
      <c r="F2920" s="51">
        <v>1</v>
      </c>
      <c r="G2920" t="str">
        <f t="shared" si="90"/>
        <v>Ayo Dosunmu</v>
      </c>
      <c r="H2920" t="str">
        <f t="shared" si="91"/>
        <v>Ayo Dosunmu</v>
      </c>
    </row>
    <row r="2921" spans="1:8" x14ac:dyDescent="0.2">
      <c r="A2921" s="48"/>
      <c r="B2921">
        <v>17</v>
      </c>
      <c r="C2921">
        <v>3</v>
      </c>
      <c r="D2921">
        <v>4</v>
      </c>
      <c r="E2921">
        <v>1</v>
      </c>
      <c r="F2921" s="51">
        <v>1</v>
      </c>
      <c r="G2921" t="str">
        <f t="shared" si="90"/>
        <v>Ayo Dosunmu</v>
      </c>
      <c r="H2921" t="str">
        <f t="shared" si="91"/>
        <v>Ayo Dosunmu</v>
      </c>
    </row>
    <row r="2922" spans="1:8" x14ac:dyDescent="0.2">
      <c r="A2922" s="48"/>
      <c r="B2922">
        <v>8</v>
      </c>
      <c r="C2922">
        <v>4</v>
      </c>
      <c r="D2922">
        <v>3</v>
      </c>
      <c r="E2922">
        <v>0</v>
      </c>
      <c r="F2922" s="51">
        <v>1</v>
      </c>
      <c r="G2922" t="str">
        <f t="shared" si="90"/>
        <v>Ayo Dosunmu</v>
      </c>
      <c r="H2922" t="str">
        <f t="shared" si="91"/>
        <v>Ayo Dosunmu</v>
      </c>
    </row>
    <row r="2923" spans="1:8" x14ac:dyDescent="0.2">
      <c r="A2923" s="48"/>
      <c r="B2923">
        <v>11</v>
      </c>
      <c r="C2923">
        <v>3</v>
      </c>
      <c r="D2923">
        <v>3</v>
      </c>
      <c r="E2923">
        <v>1</v>
      </c>
      <c r="F2923" s="51">
        <v>1</v>
      </c>
      <c r="G2923" t="str">
        <f t="shared" si="90"/>
        <v>Ayo Dosunmu</v>
      </c>
      <c r="H2923" t="str">
        <f t="shared" si="91"/>
        <v>Ayo Dosunmu</v>
      </c>
    </row>
    <row r="2924" spans="1:8" x14ac:dyDescent="0.2">
      <c r="A2924" s="48"/>
      <c r="B2924">
        <v>15</v>
      </c>
      <c r="C2924">
        <v>3</v>
      </c>
      <c r="D2924">
        <v>3</v>
      </c>
      <c r="E2924">
        <v>3</v>
      </c>
      <c r="F2924" s="51">
        <v>1</v>
      </c>
      <c r="G2924" t="str">
        <f t="shared" si="90"/>
        <v>Ayo Dosunmu</v>
      </c>
      <c r="H2924" t="str">
        <f t="shared" si="91"/>
        <v>Ayo Dosunmu</v>
      </c>
    </row>
    <row r="2925" spans="1:8" x14ac:dyDescent="0.2">
      <c r="A2925" s="48"/>
      <c r="B2925">
        <v>12</v>
      </c>
      <c r="C2925">
        <v>4</v>
      </c>
      <c r="D2925">
        <v>2</v>
      </c>
      <c r="E2925">
        <v>2</v>
      </c>
      <c r="F2925" s="51">
        <v>1</v>
      </c>
      <c r="G2925" t="str">
        <f t="shared" si="90"/>
        <v>Ayo Dosunmu</v>
      </c>
      <c r="H2925" t="str">
        <f t="shared" si="91"/>
        <v>Ayo Dosunmu</v>
      </c>
    </row>
    <row r="2926" spans="1:8" x14ac:dyDescent="0.2">
      <c r="A2926" s="48"/>
      <c r="B2926">
        <v>7</v>
      </c>
      <c r="C2926">
        <v>3</v>
      </c>
      <c r="D2926">
        <v>4</v>
      </c>
      <c r="E2926">
        <v>0</v>
      </c>
      <c r="F2926" s="51">
        <v>1</v>
      </c>
      <c r="G2926" t="str">
        <f t="shared" si="90"/>
        <v>Ayo Dosunmu</v>
      </c>
      <c r="H2926" t="str">
        <f t="shared" si="91"/>
        <v>Ayo Dosunmu</v>
      </c>
    </row>
    <row r="2927" spans="1:8" x14ac:dyDescent="0.2">
      <c r="A2927" s="48"/>
      <c r="B2927">
        <v>7</v>
      </c>
      <c r="C2927">
        <v>2</v>
      </c>
      <c r="D2927">
        <v>4</v>
      </c>
      <c r="E2927">
        <v>0</v>
      </c>
      <c r="F2927" s="51">
        <v>1</v>
      </c>
      <c r="G2927" t="str">
        <f t="shared" si="90"/>
        <v>Ayo Dosunmu</v>
      </c>
      <c r="H2927" t="str">
        <f t="shared" si="91"/>
        <v>Ayo Dosunmu</v>
      </c>
    </row>
    <row r="2928" spans="1:8" x14ac:dyDescent="0.2">
      <c r="A2928" s="48"/>
      <c r="B2928">
        <v>4</v>
      </c>
      <c r="C2928">
        <v>3</v>
      </c>
      <c r="D2928">
        <v>1</v>
      </c>
      <c r="E2928">
        <v>0</v>
      </c>
      <c r="F2928" s="51">
        <v>1</v>
      </c>
      <c r="G2928" t="str">
        <f t="shared" si="90"/>
        <v>Ayo Dosunmu</v>
      </c>
      <c r="H2928" t="str">
        <f t="shared" si="91"/>
        <v>Ayo Dosunmu</v>
      </c>
    </row>
    <row r="2929" spans="1:8" x14ac:dyDescent="0.2">
      <c r="A2929" s="48"/>
      <c r="B2929">
        <v>13</v>
      </c>
      <c r="C2929">
        <v>0</v>
      </c>
      <c r="D2929">
        <v>2</v>
      </c>
      <c r="E2929">
        <v>1</v>
      </c>
      <c r="F2929" s="51">
        <v>1</v>
      </c>
      <c r="G2929" t="str">
        <f t="shared" si="90"/>
        <v>Ayo Dosunmu</v>
      </c>
      <c r="H2929" t="str">
        <f t="shared" si="91"/>
        <v>Ayo Dosunmu</v>
      </c>
    </row>
    <row r="2930" spans="1:8" x14ac:dyDescent="0.2">
      <c r="A2930" s="48"/>
      <c r="B2930">
        <v>10</v>
      </c>
      <c r="C2930">
        <v>3</v>
      </c>
      <c r="D2930">
        <v>2</v>
      </c>
      <c r="E2930">
        <v>0</v>
      </c>
      <c r="F2930" s="51">
        <v>1</v>
      </c>
      <c r="G2930" t="str">
        <f t="shared" si="90"/>
        <v>Ayo Dosunmu</v>
      </c>
      <c r="H2930" t="str">
        <f t="shared" si="91"/>
        <v>Ayo Dosunmu</v>
      </c>
    </row>
    <row r="2931" spans="1:8" x14ac:dyDescent="0.2">
      <c r="A2931" s="48"/>
      <c r="B2931">
        <v>8</v>
      </c>
      <c r="C2931">
        <v>3</v>
      </c>
      <c r="D2931">
        <v>3</v>
      </c>
      <c r="E2931">
        <v>1</v>
      </c>
      <c r="F2931" s="51">
        <v>1</v>
      </c>
      <c r="G2931" t="str">
        <f t="shared" si="90"/>
        <v>Ayo Dosunmu</v>
      </c>
      <c r="H2931" t="str">
        <f t="shared" si="91"/>
        <v>Ayo Dosunmu</v>
      </c>
    </row>
    <row r="2932" spans="1:8" x14ac:dyDescent="0.2">
      <c r="A2932" s="48"/>
      <c r="B2932">
        <v>7</v>
      </c>
      <c r="C2932">
        <v>3</v>
      </c>
      <c r="D2932">
        <v>4</v>
      </c>
      <c r="E2932">
        <v>0</v>
      </c>
      <c r="F2932" s="51">
        <v>1</v>
      </c>
      <c r="G2932" t="str">
        <f t="shared" si="90"/>
        <v>Ayo Dosunmu</v>
      </c>
      <c r="H2932" t="str">
        <f t="shared" si="91"/>
        <v>Ayo Dosunmu</v>
      </c>
    </row>
    <row r="2933" spans="1:8" x14ac:dyDescent="0.2">
      <c r="A2933" s="48"/>
      <c r="B2933">
        <v>8</v>
      </c>
      <c r="C2933">
        <v>4</v>
      </c>
      <c r="D2933">
        <v>3</v>
      </c>
      <c r="E2933">
        <v>0</v>
      </c>
      <c r="F2933" s="51">
        <v>1</v>
      </c>
      <c r="G2933" t="str">
        <f t="shared" si="90"/>
        <v>Ayo Dosunmu</v>
      </c>
      <c r="H2933" t="str">
        <f t="shared" si="91"/>
        <v>Ayo Dosunmu</v>
      </c>
    </row>
    <row r="2934" spans="1:8" x14ac:dyDescent="0.2">
      <c r="A2934" s="48"/>
      <c r="B2934">
        <v>11</v>
      </c>
      <c r="C2934">
        <v>2</v>
      </c>
      <c r="D2934">
        <v>1</v>
      </c>
      <c r="E2934">
        <v>0</v>
      </c>
      <c r="F2934" s="51">
        <v>1</v>
      </c>
      <c r="G2934" t="str">
        <f t="shared" si="90"/>
        <v>Ayo Dosunmu</v>
      </c>
      <c r="H2934" t="str">
        <f t="shared" si="91"/>
        <v>Ayo Dosunmu</v>
      </c>
    </row>
    <row r="2935" spans="1:8" x14ac:dyDescent="0.2">
      <c r="A2935" s="48"/>
      <c r="B2935">
        <v>9</v>
      </c>
      <c r="C2935">
        <v>5</v>
      </c>
      <c r="D2935">
        <v>3</v>
      </c>
      <c r="E2935">
        <v>1</v>
      </c>
      <c r="F2935" s="51">
        <v>1</v>
      </c>
      <c r="G2935" t="str">
        <f t="shared" si="90"/>
        <v>Ayo Dosunmu</v>
      </c>
      <c r="H2935" t="str">
        <f t="shared" si="91"/>
        <v>Ayo Dosunmu</v>
      </c>
    </row>
    <row r="2936" spans="1:8" x14ac:dyDescent="0.2">
      <c r="A2936" s="48"/>
      <c r="B2936">
        <v>6</v>
      </c>
      <c r="C2936">
        <v>2</v>
      </c>
      <c r="D2936">
        <v>3</v>
      </c>
      <c r="E2936">
        <v>1</v>
      </c>
      <c r="F2936" s="51">
        <v>1</v>
      </c>
      <c r="G2936" t="str">
        <f t="shared" si="90"/>
        <v>Ayo Dosunmu</v>
      </c>
      <c r="H2936" t="str">
        <f t="shared" si="91"/>
        <v>Ayo Dosunmu</v>
      </c>
    </row>
    <row r="2937" spans="1:8" x14ac:dyDescent="0.2">
      <c r="A2937" s="48"/>
      <c r="B2937">
        <v>8</v>
      </c>
      <c r="C2937">
        <v>2</v>
      </c>
      <c r="D2937">
        <v>2</v>
      </c>
      <c r="E2937">
        <v>0</v>
      </c>
      <c r="F2937" s="51">
        <v>1</v>
      </c>
      <c r="G2937" t="str">
        <f t="shared" si="90"/>
        <v>Ayo Dosunmu</v>
      </c>
      <c r="H2937" t="str">
        <f t="shared" si="91"/>
        <v>Ayo Dosunmu</v>
      </c>
    </row>
    <row r="2938" spans="1:8" x14ac:dyDescent="0.2">
      <c r="A2938" s="48"/>
      <c r="B2938">
        <v>17</v>
      </c>
      <c r="C2938">
        <v>4</v>
      </c>
      <c r="D2938">
        <v>2</v>
      </c>
      <c r="E2938">
        <v>3</v>
      </c>
      <c r="F2938" s="51">
        <v>1</v>
      </c>
      <c r="G2938" t="str">
        <f t="shared" si="90"/>
        <v>Ayo Dosunmu</v>
      </c>
      <c r="H2938" t="str">
        <f t="shared" si="91"/>
        <v>Ayo Dosunmu</v>
      </c>
    </row>
    <row r="2939" spans="1:8" x14ac:dyDescent="0.2">
      <c r="A2939" s="48"/>
      <c r="B2939">
        <v>2</v>
      </c>
      <c r="C2939">
        <v>2</v>
      </c>
      <c r="D2939">
        <v>3</v>
      </c>
      <c r="E2939">
        <v>0</v>
      </c>
      <c r="F2939" s="51">
        <v>1</v>
      </c>
      <c r="G2939" t="str">
        <f t="shared" si="90"/>
        <v>Ayo Dosunmu</v>
      </c>
      <c r="H2939" t="str">
        <f t="shared" si="91"/>
        <v>Ayo Dosunmu</v>
      </c>
    </row>
    <row r="2940" spans="1:8" x14ac:dyDescent="0.2">
      <c r="A2940" s="48"/>
      <c r="B2940">
        <v>5</v>
      </c>
      <c r="C2940">
        <v>0</v>
      </c>
      <c r="D2940">
        <v>3</v>
      </c>
      <c r="E2940">
        <v>1</v>
      </c>
      <c r="F2940" s="51">
        <v>1</v>
      </c>
      <c r="G2940" t="str">
        <f t="shared" si="90"/>
        <v>Ayo Dosunmu</v>
      </c>
      <c r="H2940" t="str">
        <f t="shared" si="91"/>
        <v>Ayo Dosunmu</v>
      </c>
    </row>
    <row r="2941" spans="1:8" x14ac:dyDescent="0.2">
      <c r="A2941" s="48"/>
      <c r="B2941">
        <v>5</v>
      </c>
      <c r="C2941">
        <v>3</v>
      </c>
      <c r="D2941">
        <v>2</v>
      </c>
      <c r="E2941">
        <v>0</v>
      </c>
      <c r="F2941" s="51">
        <v>1</v>
      </c>
      <c r="G2941" t="str">
        <f t="shared" si="90"/>
        <v>Ayo Dosunmu</v>
      </c>
      <c r="H2941" t="str">
        <f t="shared" si="91"/>
        <v>Ayo Dosunmu</v>
      </c>
    </row>
    <row r="2942" spans="1:8" x14ac:dyDescent="0.2">
      <c r="A2942" s="48"/>
      <c r="B2942">
        <v>1</v>
      </c>
      <c r="C2942">
        <v>0</v>
      </c>
      <c r="D2942">
        <v>0</v>
      </c>
      <c r="E2942">
        <v>0</v>
      </c>
      <c r="F2942" s="51">
        <v>1</v>
      </c>
      <c r="G2942" t="str">
        <f t="shared" si="90"/>
        <v>Ayo Dosunmu</v>
      </c>
      <c r="H2942" t="str">
        <f t="shared" si="91"/>
        <v>Ayo Dosunmu</v>
      </c>
    </row>
    <row r="2943" spans="1:8" x14ac:dyDescent="0.2">
      <c r="A2943" s="48"/>
      <c r="B2943">
        <v>9</v>
      </c>
      <c r="C2943">
        <v>3</v>
      </c>
      <c r="D2943">
        <v>2</v>
      </c>
      <c r="E2943">
        <v>1</v>
      </c>
      <c r="F2943" s="51">
        <v>1</v>
      </c>
      <c r="G2943" t="str">
        <f t="shared" si="90"/>
        <v>Ayo Dosunmu</v>
      </c>
      <c r="H2943" t="str">
        <f t="shared" si="91"/>
        <v>Ayo Dosunmu</v>
      </c>
    </row>
    <row r="2944" spans="1:8" x14ac:dyDescent="0.2">
      <c r="A2944" s="48"/>
      <c r="B2944">
        <v>9</v>
      </c>
      <c r="C2944">
        <v>3</v>
      </c>
      <c r="D2944">
        <v>6</v>
      </c>
      <c r="E2944">
        <v>1</v>
      </c>
      <c r="F2944" s="51">
        <v>1</v>
      </c>
      <c r="G2944" t="str">
        <f t="shared" si="90"/>
        <v>Ayo Dosunmu</v>
      </c>
      <c r="H2944" t="str">
        <f t="shared" si="91"/>
        <v>Ayo Dosunmu</v>
      </c>
    </row>
    <row r="2945" spans="1:8" x14ac:dyDescent="0.2">
      <c r="A2945" s="48"/>
      <c r="B2945">
        <v>9</v>
      </c>
      <c r="C2945">
        <v>3</v>
      </c>
      <c r="D2945">
        <v>1</v>
      </c>
      <c r="E2945">
        <v>2</v>
      </c>
      <c r="F2945" s="51">
        <v>1</v>
      </c>
      <c r="G2945" t="str">
        <f t="shared" si="90"/>
        <v>Ayo Dosunmu</v>
      </c>
      <c r="H2945" t="str">
        <f t="shared" si="91"/>
        <v>Ayo Dosunmu</v>
      </c>
    </row>
    <row r="2946" spans="1:8" x14ac:dyDescent="0.2">
      <c r="A2946" s="48"/>
      <c r="B2946">
        <v>6</v>
      </c>
      <c r="C2946">
        <v>6</v>
      </c>
      <c r="D2946">
        <v>2</v>
      </c>
      <c r="E2946">
        <v>0</v>
      </c>
      <c r="F2946" s="51">
        <v>1</v>
      </c>
      <c r="G2946" t="str">
        <f t="shared" ref="G2946:G3009" si="92">IF(B2946="","",IF(A2946="",G2945,SUBSTITUTE(A2946," 2022-23 Game Log","")))</f>
        <v>Ayo Dosunmu</v>
      </c>
      <c r="H2946" t="str">
        <f t="shared" ref="H2946:H3009" si="93">IF(G2946="Luka Dončić","Luka Doncic",IF(G2946="Wendell Carter Jr.","Wendell Carter",IF(G2946="Vlatko Čančar","Vlatko Cancar",IF(G2946="Troy Brown Jr.","Troy Brown",IF(G2946="Bojan Bogdanović","Bojan Bogdanovic",IF(G2946="Nic Claxton","Nicolas Claxton",IF(G2946="Kristaps Porziņģis","Kristaps Porzingis",IF(G2946="Kelly Oubre Jr.","Kelly Oubre Jr",IF(G2946="P.J. Washington","P.J Washington",IF(G2946="P.J. Tucker","P.J Tucker",IF(G2946="Jabari Smith Jr.","Jabari Smith",IF(G2946="Alperen Şengün","Alperen Sengun",IF(G2946="Nikola Vučević","Nikola Vucevic",IF(G2946="Jusuf Nurkić","Jusuf Nurkic",IF(G2946="Nikola Jokić","Nikola Jokic",G2946)))))))))))))))</f>
        <v>Ayo Dosunmu</v>
      </c>
    </row>
    <row r="2947" spans="1:8" x14ac:dyDescent="0.2">
      <c r="A2947" s="48"/>
      <c r="B2947">
        <v>11</v>
      </c>
      <c r="C2947">
        <v>6</v>
      </c>
      <c r="D2947">
        <v>2</v>
      </c>
      <c r="E2947">
        <v>1</v>
      </c>
      <c r="F2947" s="51">
        <v>1</v>
      </c>
      <c r="G2947" t="str">
        <f t="shared" si="92"/>
        <v>Ayo Dosunmu</v>
      </c>
      <c r="H2947" t="str">
        <f t="shared" si="93"/>
        <v>Ayo Dosunmu</v>
      </c>
    </row>
    <row r="2948" spans="1:8" x14ac:dyDescent="0.2">
      <c r="A2948" s="48"/>
      <c r="B2948">
        <v>19</v>
      </c>
      <c r="C2948">
        <v>2</v>
      </c>
      <c r="D2948">
        <v>2</v>
      </c>
      <c r="E2948">
        <v>2</v>
      </c>
      <c r="F2948" s="51">
        <v>1</v>
      </c>
      <c r="G2948" t="str">
        <f t="shared" si="92"/>
        <v>Ayo Dosunmu</v>
      </c>
      <c r="H2948" t="str">
        <f t="shared" si="93"/>
        <v>Ayo Dosunmu</v>
      </c>
    </row>
    <row r="2949" spans="1:8" x14ac:dyDescent="0.2">
      <c r="A2949" s="48"/>
      <c r="B2949">
        <v>11</v>
      </c>
      <c r="C2949">
        <v>3</v>
      </c>
      <c r="D2949">
        <v>5</v>
      </c>
      <c r="E2949">
        <v>0</v>
      </c>
      <c r="F2949" s="51">
        <v>1</v>
      </c>
      <c r="G2949" t="str">
        <f t="shared" si="92"/>
        <v>Ayo Dosunmu</v>
      </c>
      <c r="H2949" t="str">
        <f t="shared" si="93"/>
        <v>Ayo Dosunmu</v>
      </c>
    </row>
    <row r="2950" spans="1:8" x14ac:dyDescent="0.2">
      <c r="A2950" s="48"/>
      <c r="B2950">
        <v>17</v>
      </c>
      <c r="C2950">
        <v>7</v>
      </c>
      <c r="D2950">
        <v>1</v>
      </c>
      <c r="E2950">
        <v>1</v>
      </c>
      <c r="F2950" s="51">
        <v>1</v>
      </c>
      <c r="G2950" t="str">
        <f t="shared" si="92"/>
        <v>Ayo Dosunmu</v>
      </c>
      <c r="H2950" t="str">
        <f t="shared" si="93"/>
        <v>Ayo Dosunmu</v>
      </c>
    </row>
    <row r="2951" spans="1:8" x14ac:dyDescent="0.2">
      <c r="A2951" s="48" t="s">
        <v>1630</v>
      </c>
      <c r="B2951">
        <v>0</v>
      </c>
      <c r="C2951">
        <v>4</v>
      </c>
      <c r="D2951">
        <v>2</v>
      </c>
      <c r="E2951">
        <v>0</v>
      </c>
      <c r="F2951" s="51">
        <v>1</v>
      </c>
      <c r="G2951" t="str">
        <f t="shared" si="92"/>
        <v>Devon Dotson</v>
      </c>
      <c r="H2951" t="str">
        <f t="shared" si="93"/>
        <v>Devon Dotson</v>
      </c>
    </row>
    <row r="2952" spans="1:8" x14ac:dyDescent="0.2">
      <c r="A2952" s="48"/>
      <c r="B2952">
        <v>0</v>
      </c>
      <c r="C2952">
        <v>0</v>
      </c>
      <c r="D2952">
        <v>0</v>
      </c>
      <c r="E2952">
        <v>0</v>
      </c>
      <c r="F2952" s="51">
        <v>1</v>
      </c>
      <c r="G2952" t="str">
        <f t="shared" si="92"/>
        <v>Devon Dotson</v>
      </c>
      <c r="H2952" t="str">
        <f t="shared" si="93"/>
        <v>Devon Dotson</v>
      </c>
    </row>
    <row r="2953" spans="1:8" x14ac:dyDescent="0.2">
      <c r="A2953" s="48"/>
      <c r="B2953">
        <v>3</v>
      </c>
      <c r="C2953">
        <v>4</v>
      </c>
      <c r="D2953">
        <v>3</v>
      </c>
      <c r="E2953">
        <v>1</v>
      </c>
      <c r="F2953" s="51">
        <v>1</v>
      </c>
      <c r="G2953" t="str">
        <f t="shared" si="92"/>
        <v>Devon Dotson</v>
      </c>
      <c r="H2953" t="str">
        <f t="shared" si="93"/>
        <v>Devon Dotson</v>
      </c>
    </row>
    <row r="2954" spans="1:8" x14ac:dyDescent="0.2">
      <c r="A2954" s="48"/>
      <c r="B2954">
        <v>0</v>
      </c>
      <c r="C2954">
        <v>2</v>
      </c>
      <c r="D2954">
        <v>1</v>
      </c>
      <c r="E2954">
        <v>0</v>
      </c>
      <c r="F2954" s="51">
        <v>1</v>
      </c>
      <c r="G2954" t="str">
        <f t="shared" si="92"/>
        <v>Devon Dotson</v>
      </c>
      <c r="H2954" t="str">
        <f t="shared" si="93"/>
        <v>Devon Dotson</v>
      </c>
    </row>
    <row r="2955" spans="1:8" x14ac:dyDescent="0.2">
      <c r="A2955" s="48"/>
      <c r="B2955">
        <v>0</v>
      </c>
      <c r="C2955">
        <v>0</v>
      </c>
      <c r="D2955">
        <v>1</v>
      </c>
      <c r="E2955">
        <v>0</v>
      </c>
      <c r="F2955" s="51">
        <v>1</v>
      </c>
      <c r="G2955" t="str">
        <f t="shared" si="92"/>
        <v>Devon Dotson</v>
      </c>
      <c r="H2955" t="str">
        <f t="shared" si="93"/>
        <v>Devon Dotson</v>
      </c>
    </row>
    <row r="2956" spans="1:8" x14ac:dyDescent="0.2">
      <c r="A2956" s="48"/>
      <c r="B2956">
        <v>0</v>
      </c>
      <c r="C2956">
        <v>0</v>
      </c>
      <c r="D2956">
        <v>1</v>
      </c>
      <c r="E2956">
        <v>0</v>
      </c>
      <c r="F2956" s="51">
        <v>1</v>
      </c>
      <c r="G2956" t="str">
        <f t="shared" si="92"/>
        <v>Devon Dotson</v>
      </c>
      <c r="H2956" t="str">
        <f t="shared" si="93"/>
        <v>Devon Dotson</v>
      </c>
    </row>
    <row r="2957" spans="1:8" x14ac:dyDescent="0.2">
      <c r="A2957" s="48" t="s">
        <v>1257</v>
      </c>
      <c r="B2957">
        <v>4</v>
      </c>
      <c r="C2957">
        <v>1</v>
      </c>
      <c r="D2957">
        <v>1</v>
      </c>
      <c r="E2957">
        <v>0</v>
      </c>
      <c r="F2957" s="51">
        <v>1</v>
      </c>
      <c r="G2957" t="str">
        <f t="shared" si="92"/>
        <v>Jeff Dowtin</v>
      </c>
      <c r="H2957" t="str">
        <f t="shared" si="93"/>
        <v>Jeff Dowtin</v>
      </c>
    </row>
    <row r="2958" spans="1:8" x14ac:dyDescent="0.2">
      <c r="A2958" s="48"/>
      <c r="B2958">
        <v>0</v>
      </c>
      <c r="C2958">
        <v>0</v>
      </c>
      <c r="D2958">
        <v>1</v>
      </c>
      <c r="E2958">
        <v>0</v>
      </c>
      <c r="F2958" s="51">
        <v>1</v>
      </c>
      <c r="G2958" t="str">
        <f t="shared" si="92"/>
        <v>Jeff Dowtin</v>
      </c>
      <c r="H2958" t="str">
        <f t="shared" si="93"/>
        <v>Jeff Dowtin</v>
      </c>
    </row>
    <row r="2959" spans="1:8" x14ac:dyDescent="0.2">
      <c r="A2959" s="48"/>
      <c r="B2959">
        <v>4</v>
      </c>
      <c r="C2959">
        <v>4</v>
      </c>
      <c r="D2959">
        <v>2</v>
      </c>
      <c r="E2959">
        <v>0</v>
      </c>
      <c r="F2959" s="51">
        <v>1</v>
      </c>
      <c r="G2959" t="str">
        <f t="shared" si="92"/>
        <v>Jeff Dowtin</v>
      </c>
      <c r="H2959" t="str">
        <f t="shared" si="93"/>
        <v>Jeff Dowtin</v>
      </c>
    </row>
    <row r="2960" spans="1:8" x14ac:dyDescent="0.2">
      <c r="A2960" s="48"/>
      <c r="B2960">
        <v>0</v>
      </c>
      <c r="C2960">
        <v>0</v>
      </c>
      <c r="D2960">
        <v>0</v>
      </c>
      <c r="E2960">
        <v>0</v>
      </c>
      <c r="F2960" s="51">
        <v>1</v>
      </c>
      <c r="G2960" t="str">
        <f t="shared" si="92"/>
        <v>Jeff Dowtin</v>
      </c>
      <c r="H2960" t="str">
        <f t="shared" si="93"/>
        <v>Jeff Dowtin</v>
      </c>
    </row>
    <row r="2961" spans="1:8" x14ac:dyDescent="0.2">
      <c r="A2961" s="48"/>
      <c r="B2961">
        <v>10</v>
      </c>
      <c r="C2961">
        <v>2</v>
      </c>
      <c r="D2961">
        <v>1</v>
      </c>
      <c r="E2961">
        <v>1</v>
      </c>
      <c r="F2961" s="51">
        <v>1</v>
      </c>
      <c r="G2961" t="str">
        <f t="shared" si="92"/>
        <v>Jeff Dowtin</v>
      </c>
      <c r="H2961" t="str">
        <f t="shared" si="93"/>
        <v>Jeff Dowtin</v>
      </c>
    </row>
    <row r="2962" spans="1:8" x14ac:dyDescent="0.2">
      <c r="A2962" s="48"/>
      <c r="B2962">
        <v>2</v>
      </c>
      <c r="C2962">
        <v>3</v>
      </c>
      <c r="D2962">
        <v>3</v>
      </c>
      <c r="E2962">
        <v>0</v>
      </c>
      <c r="F2962" s="51">
        <v>1</v>
      </c>
      <c r="G2962" t="str">
        <f t="shared" si="92"/>
        <v>Jeff Dowtin</v>
      </c>
      <c r="H2962" t="str">
        <f t="shared" si="93"/>
        <v>Jeff Dowtin</v>
      </c>
    </row>
    <row r="2963" spans="1:8" x14ac:dyDescent="0.2">
      <c r="A2963" s="48"/>
      <c r="B2963">
        <v>0</v>
      </c>
      <c r="C2963">
        <v>0</v>
      </c>
      <c r="D2963">
        <v>0</v>
      </c>
      <c r="E2963">
        <v>0</v>
      </c>
      <c r="F2963" s="51">
        <v>1</v>
      </c>
      <c r="G2963" t="str">
        <f t="shared" si="92"/>
        <v>Jeff Dowtin</v>
      </c>
      <c r="H2963" t="str">
        <f t="shared" si="93"/>
        <v>Jeff Dowtin</v>
      </c>
    </row>
    <row r="2964" spans="1:8" x14ac:dyDescent="0.2">
      <c r="A2964" s="48"/>
      <c r="B2964">
        <v>0</v>
      </c>
      <c r="C2964">
        <v>0</v>
      </c>
      <c r="D2964">
        <v>0</v>
      </c>
      <c r="E2964">
        <v>0</v>
      </c>
      <c r="F2964" s="51">
        <v>1</v>
      </c>
      <c r="G2964" t="str">
        <f t="shared" si="92"/>
        <v>Jeff Dowtin</v>
      </c>
      <c r="H2964" t="str">
        <f t="shared" si="93"/>
        <v>Jeff Dowtin</v>
      </c>
    </row>
    <row r="2965" spans="1:8" x14ac:dyDescent="0.2">
      <c r="A2965" s="48"/>
      <c r="B2965">
        <v>0</v>
      </c>
      <c r="C2965">
        <v>0</v>
      </c>
      <c r="D2965">
        <v>0</v>
      </c>
      <c r="E2965">
        <v>0</v>
      </c>
      <c r="F2965" s="51">
        <v>1</v>
      </c>
      <c r="G2965" t="str">
        <f t="shared" si="92"/>
        <v>Jeff Dowtin</v>
      </c>
      <c r="H2965" t="str">
        <f t="shared" si="93"/>
        <v>Jeff Dowtin</v>
      </c>
    </row>
    <row r="2966" spans="1:8" x14ac:dyDescent="0.2">
      <c r="A2966" s="48"/>
      <c r="B2966">
        <v>6</v>
      </c>
      <c r="C2966">
        <v>2</v>
      </c>
      <c r="D2966">
        <v>2</v>
      </c>
      <c r="E2966">
        <v>0</v>
      </c>
      <c r="F2966" s="51">
        <v>1</v>
      </c>
      <c r="G2966" t="str">
        <f t="shared" si="92"/>
        <v>Jeff Dowtin</v>
      </c>
      <c r="H2966" t="str">
        <f t="shared" si="93"/>
        <v>Jeff Dowtin</v>
      </c>
    </row>
    <row r="2967" spans="1:8" x14ac:dyDescent="0.2">
      <c r="A2967" s="48"/>
      <c r="B2967">
        <v>2</v>
      </c>
      <c r="C2967">
        <v>0</v>
      </c>
      <c r="D2967">
        <v>1</v>
      </c>
      <c r="E2967">
        <v>0</v>
      </c>
      <c r="F2967" s="51">
        <v>1</v>
      </c>
      <c r="G2967" t="str">
        <f t="shared" si="92"/>
        <v>Jeff Dowtin</v>
      </c>
      <c r="H2967" t="str">
        <f t="shared" si="93"/>
        <v>Jeff Dowtin</v>
      </c>
    </row>
    <row r="2968" spans="1:8" x14ac:dyDescent="0.2">
      <c r="A2968" s="48" t="s">
        <v>1258</v>
      </c>
      <c r="B2968">
        <v>12</v>
      </c>
      <c r="C2968">
        <v>0</v>
      </c>
      <c r="D2968">
        <v>2</v>
      </c>
      <c r="E2968">
        <v>4</v>
      </c>
      <c r="F2968" s="51">
        <v>1</v>
      </c>
      <c r="G2968" t="str">
        <f t="shared" si="92"/>
        <v>Goran Dragić</v>
      </c>
      <c r="H2968" t="str">
        <f t="shared" si="93"/>
        <v>Goran Dragić</v>
      </c>
    </row>
    <row r="2969" spans="1:8" x14ac:dyDescent="0.2">
      <c r="A2969" s="48"/>
      <c r="B2969">
        <v>7</v>
      </c>
      <c r="C2969">
        <v>2</v>
      </c>
      <c r="D2969">
        <v>5</v>
      </c>
      <c r="E2969">
        <v>1</v>
      </c>
      <c r="F2969" s="51">
        <v>1</v>
      </c>
      <c r="G2969" t="str">
        <f t="shared" si="92"/>
        <v>Goran Dragić</v>
      </c>
      <c r="H2969" t="str">
        <f t="shared" si="93"/>
        <v>Goran Dragić</v>
      </c>
    </row>
    <row r="2970" spans="1:8" x14ac:dyDescent="0.2">
      <c r="A2970" s="48"/>
      <c r="B2970">
        <v>4</v>
      </c>
      <c r="C2970">
        <v>2</v>
      </c>
      <c r="D2970">
        <v>3</v>
      </c>
      <c r="E2970">
        <v>0</v>
      </c>
      <c r="F2970" s="51">
        <v>1</v>
      </c>
      <c r="G2970" t="str">
        <f t="shared" si="92"/>
        <v>Goran Dragić</v>
      </c>
      <c r="H2970" t="str">
        <f t="shared" si="93"/>
        <v>Goran Dragić</v>
      </c>
    </row>
    <row r="2971" spans="1:8" x14ac:dyDescent="0.2">
      <c r="A2971" s="48"/>
      <c r="B2971">
        <v>7</v>
      </c>
      <c r="C2971">
        <v>0</v>
      </c>
      <c r="D2971">
        <v>6</v>
      </c>
      <c r="E2971">
        <v>0</v>
      </c>
      <c r="F2971" s="51">
        <v>1</v>
      </c>
      <c r="G2971" t="str">
        <f t="shared" si="92"/>
        <v>Goran Dragić</v>
      </c>
      <c r="H2971" t="str">
        <f t="shared" si="93"/>
        <v>Goran Dragić</v>
      </c>
    </row>
    <row r="2972" spans="1:8" x14ac:dyDescent="0.2">
      <c r="A2972" s="48"/>
      <c r="B2972">
        <v>13</v>
      </c>
      <c r="C2972">
        <v>2</v>
      </c>
      <c r="D2972">
        <v>5</v>
      </c>
      <c r="E2972">
        <v>3</v>
      </c>
      <c r="F2972" s="51">
        <v>1</v>
      </c>
      <c r="G2972" t="str">
        <f t="shared" si="92"/>
        <v>Goran Dragić</v>
      </c>
      <c r="H2972" t="str">
        <f t="shared" si="93"/>
        <v>Goran Dragić</v>
      </c>
    </row>
    <row r="2973" spans="1:8" x14ac:dyDescent="0.2">
      <c r="A2973" s="48"/>
      <c r="B2973">
        <v>9</v>
      </c>
      <c r="C2973">
        <v>3</v>
      </c>
      <c r="D2973">
        <v>5</v>
      </c>
      <c r="E2973">
        <v>1</v>
      </c>
      <c r="F2973" s="51">
        <v>1</v>
      </c>
      <c r="G2973" t="str">
        <f t="shared" si="92"/>
        <v>Goran Dragić</v>
      </c>
      <c r="H2973" t="str">
        <f t="shared" si="93"/>
        <v>Goran Dragić</v>
      </c>
    </row>
    <row r="2974" spans="1:8" x14ac:dyDescent="0.2">
      <c r="A2974" s="48"/>
      <c r="B2974">
        <v>2</v>
      </c>
      <c r="C2974">
        <v>1</v>
      </c>
      <c r="D2974">
        <v>1</v>
      </c>
      <c r="E2974">
        <v>0</v>
      </c>
      <c r="F2974" s="51">
        <v>1</v>
      </c>
      <c r="G2974" t="str">
        <f t="shared" si="92"/>
        <v>Goran Dragić</v>
      </c>
      <c r="H2974" t="str">
        <f t="shared" si="93"/>
        <v>Goran Dragić</v>
      </c>
    </row>
    <row r="2975" spans="1:8" x14ac:dyDescent="0.2">
      <c r="A2975" s="48"/>
      <c r="B2975">
        <v>15</v>
      </c>
      <c r="C2975">
        <v>2</v>
      </c>
      <c r="D2975">
        <v>2</v>
      </c>
      <c r="E2975">
        <v>4</v>
      </c>
      <c r="F2975" s="51">
        <v>1</v>
      </c>
      <c r="G2975" t="str">
        <f t="shared" si="92"/>
        <v>Goran Dragić</v>
      </c>
      <c r="H2975" t="str">
        <f t="shared" si="93"/>
        <v>Goran Dragić</v>
      </c>
    </row>
    <row r="2976" spans="1:8" x14ac:dyDescent="0.2">
      <c r="A2976" s="48"/>
      <c r="B2976">
        <v>16</v>
      </c>
      <c r="C2976">
        <v>3</v>
      </c>
      <c r="D2976">
        <v>3</v>
      </c>
      <c r="E2976">
        <v>2</v>
      </c>
      <c r="F2976" s="51">
        <v>1</v>
      </c>
      <c r="G2976" t="str">
        <f t="shared" si="92"/>
        <v>Goran Dragić</v>
      </c>
      <c r="H2976" t="str">
        <f t="shared" si="93"/>
        <v>Goran Dragić</v>
      </c>
    </row>
    <row r="2977" spans="1:8" x14ac:dyDescent="0.2">
      <c r="A2977" s="48"/>
      <c r="B2977">
        <v>5</v>
      </c>
      <c r="C2977">
        <v>1</v>
      </c>
      <c r="D2977">
        <v>2</v>
      </c>
      <c r="E2977">
        <v>1</v>
      </c>
      <c r="F2977" s="51">
        <v>1</v>
      </c>
      <c r="G2977" t="str">
        <f t="shared" si="92"/>
        <v>Goran Dragić</v>
      </c>
      <c r="H2977" t="str">
        <f t="shared" si="93"/>
        <v>Goran Dragić</v>
      </c>
    </row>
    <row r="2978" spans="1:8" x14ac:dyDescent="0.2">
      <c r="A2978" s="48"/>
      <c r="B2978">
        <v>16</v>
      </c>
      <c r="C2978">
        <v>2</v>
      </c>
      <c r="D2978">
        <v>2</v>
      </c>
      <c r="E2978">
        <v>4</v>
      </c>
      <c r="F2978" s="51">
        <v>1</v>
      </c>
      <c r="G2978" t="str">
        <f t="shared" si="92"/>
        <v>Goran Dragić</v>
      </c>
      <c r="H2978" t="str">
        <f t="shared" si="93"/>
        <v>Goran Dragić</v>
      </c>
    </row>
    <row r="2979" spans="1:8" x14ac:dyDescent="0.2">
      <c r="A2979" s="48"/>
      <c r="B2979">
        <v>10</v>
      </c>
      <c r="C2979">
        <v>5</v>
      </c>
      <c r="D2979">
        <v>2</v>
      </c>
      <c r="E2979">
        <v>0</v>
      </c>
      <c r="F2979" s="51">
        <v>1</v>
      </c>
      <c r="G2979" t="str">
        <f t="shared" si="92"/>
        <v>Goran Dragić</v>
      </c>
      <c r="H2979" t="str">
        <f t="shared" si="93"/>
        <v>Goran Dragić</v>
      </c>
    </row>
    <row r="2980" spans="1:8" x14ac:dyDescent="0.2">
      <c r="A2980" s="48"/>
      <c r="B2980">
        <v>14</v>
      </c>
      <c r="C2980">
        <v>2</v>
      </c>
      <c r="D2980">
        <v>6</v>
      </c>
      <c r="E2980">
        <v>1</v>
      </c>
      <c r="F2980" s="51">
        <v>1</v>
      </c>
      <c r="G2980" t="str">
        <f t="shared" si="92"/>
        <v>Goran Dragić</v>
      </c>
      <c r="H2980" t="str">
        <f t="shared" si="93"/>
        <v>Goran Dragić</v>
      </c>
    </row>
    <row r="2981" spans="1:8" x14ac:dyDescent="0.2">
      <c r="A2981" s="48"/>
      <c r="B2981">
        <v>11</v>
      </c>
      <c r="C2981">
        <v>1</v>
      </c>
      <c r="D2981">
        <v>6</v>
      </c>
      <c r="E2981">
        <v>1</v>
      </c>
      <c r="F2981" s="51">
        <v>1</v>
      </c>
      <c r="G2981" t="str">
        <f t="shared" si="92"/>
        <v>Goran Dragić</v>
      </c>
      <c r="H2981" t="str">
        <f t="shared" si="93"/>
        <v>Goran Dragić</v>
      </c>
    </row>
    <row r="2982" spans="1:8" x14ac:dyDescent="0.2">
      <c r="A2982" s="48"/>
      <c r="B2982">
        <v>6</v>
      </c>
      <c r="C2982">
        <v>2</v>
      </c>
      <c r="D2982">
        <v>7</v>
      </c>
      <c r="E2982">
        <v>0</v>
      </c>
      <c r="F2982" s="51">
        <v>1</v>
      </c>
      <c r="G2982" t="str">
        <f t="shared" si="92"/>
        <v>Goran Dragić</v>
      </c>
      <c r="H2982" t="str">
        <f t="shared" si="93"/>
        <v>Goran Dragić</v>
      </c>
    </row>
    <row r="2983" spans="1:8" x14ac:dyDescent="0.2">
      <c r="A2983" s="48"/>
      <c r="B2983">
        <v>1</v>
      </c>
      <c r="C2983">
        <v>2</v>
      </c>
      <c r="D2983">
        <v>4</v>
      </c>
      <c r="E2983">
        <v>0</v>
      </c>
      <c r="F2983" s="51">
        <v>1</v>
      </c>
      <c r="G2983" t="str">
        <f t="shared" si="92"/>
        <v>Goran Dragić</v>
      </c>
      <c r="H2983" t="str">
        <f t="shared" si="93"/>
        <v>Goran Dragić</v>
      </c>
    </row>
    <row r="2984" spans="1:8" x14ac:dyDescent="0.2">
      <c r="A2984" s="48"/>
      <c r="B2984">
        <v>0</v>
      </c>
      <c r="C2984">
        <v>0</v>
      </c>
      <c r="D2984">
        <v>0</v>
      </c>
      <c r="E2984">
        <v>0</v>
      </c>
      <c r="F2984" s="51">
        <v>1</v>
      </c>
      <c r="G2984" t="str">
        <f t="shared" si="92"/>
        <v>Goran Dragić</v>
      </c>
      <c r="H2984" t="str">
        <f t="shared" si="93"/>
        <v>Goran Dragić</v>
      </c>
    </row>
    <row r="2985" spans="1:8" x14ac:dyDescent="0.2">
      <c r="A2985" s="48"/>
      <c r="B2985">
        <v>2</v>
      </c>
      <c r="C2985">
        <v>0</v>
      </c>
      <c r="D2985">
        <v>0</v>
      </c>
      <c r="E2985">
        <v>0</v>
      </c>
      <c r="F2985" s="51">
        <v>1</v>
      </c>
      <c r="G2985" t="str">
        <f t="shared" si="92"/>
        <v>Goran Dragić</v>
      </c>
      <c r="H2985" t="str">
        <f t="shared" si="93"/>
        <v>Goran Dragić</v>
      </c>
    </row>
    <row r="2986" spans="1:8" x14ac:dyDescent="0.2">
      <c r="A2986" s="48"/>
      <c r="B2986">
        <v>7</v>
      </c>
      <c r="C2986">
        <v>2</v>
      </c>
      <c r="D2986">
        <v>2</v>
      </c>
      <c r="E2986">
        <v>1</v>
      </c>
      <c r="F2986" s="51">
        <v>1</v>
      </c>
      <c r="G2986" t="str">
        <f t="shared" si="92"/>
        <v>Goran Dragić</v>
      </c>
      <c r="H2986" t="str">
        <f t="shared" si="93"/>
        <v>Goran Dragić</v>
      </c>
    </row>
    <row r="2987" spans="1:8" x14ac:dyDescent="0.2">
      <c r="A2987" s="48"/>
      <c r="B2987">
        <v>5</v>
      </c>
      <c r="C2987">
        <v>0</v>
      </c>
      <c r="D2987">
        <v>1</v>
      </c>
      <c r="E2987">
        <v>0</v>
      </c>
      <c r="F2987" s="51">
        <v>1</v>
      </c>
      <c r="G2987" t="str">
        <f t="shared" si="92"/>
        <v>Goran Dragić</v>
      </c>
      <c r="H2987" t="str">
        <f t="shared" si="93"/>
        <v>Goran Dragić</v>
      </c>
    </row>
    <row r="2988" spans="1:8" x14ac:dyDescent="0.2">
      <c r="A2988" s="48"/>
      <c r="B2988">
        <v>14</v>
      </c>
      <c r="C2988">
        <v>4</v>
      </c>
      <c r="D2988">
        <v>5</v>
      </c>
      <c r="E2988">
        <v>2</v>
      </c>
      <c r="F2988" s="51">
        <v>1</v>
      </c>
      <c r="G2988" t="str">
        <f t="shared" si="92"/>
        <v>Goran Dragić</v>
      </c>
      <c r="H2988" t="str">
        <f t="shared" si="93"/>
        <v>Goran Dragić</v>
      </c>
    </row>
    <row r="2989" spans="1:8" x14ac:dyDescent="0.2">
      <c r="A2989" s="48"/>
      <c r="B2989">
        <v>2</v>
      </c>
      <c r="C2989">
        <v>1</v>
      </c>
      <c r="D2989">
        <v>2</v>
      </c>
      <c r="E2989">
        <v>0</v>
      </c>
      <c r="F2989" s="51">
        <v>1</v>
      </c>
      <c r="G2989" t="str">
        <f t="shared" si="92"/>
        <v>Goran Dragić</v>
      </c>
      <c r="H2989" t="str">
        <f t="shared" si="93"/>
        <v>Goran Dragić</v>
      </c>
    </row>
    <row r="2990" spans="1:8" x14ac:dyDescent="0.2">
      <c r="A2990" s="48"/>
      <c r="B2990">
        <v>2</v>
      </c>
      <c r="C2990">
        <v>1</v>
      </c>
      <c r="D2990">
        <v>3</v>
      </c>
      <c r="E2990">
        <v>0</v>
      </c>
      <c r="F2990" s="51">
        <v>1</v>
      </c>
      <c r="G2990" t="str">
        <f t="shared" si="92"/>
        <v>Goran Dragić</v>
      </c>
      <c r="H2990" t="str">
        <f t="shared" si="93"/>
        <v>Goran Dragić</v>
      </c>
    </row>
    <row r="2991" spans="1:8" x14ac:dyDescent="0.2">
      <c r="A2991" s="48"/>
      <c r="B2991">
        <v>14</v>
      </c>
      <c r="C2991">
        <v>0</v>
      </c>
      <c r="D2991">
        <v>3</v>
      </c>
      <c r="E2991">
        <v>2</v>
      </c>
      <c r="F2991" s="51">
        <v>1</v>
      </c>
      <c r="G2991" t="str">
        <f t="shared" si="92"/>
        <v>Goran Dragić</v>
      </c>
      <c r="H2991" t="str">
        <f t="shared" si="93"/>
        <v>Goran Dragić</v>
      </c>
    </row>
    <row r="2992" spans="1:8" x14ac:dyDescent="0.2">
      <c r="A2992" s="48"/>
      <c r="B2992">
        <v>2</v>
      </c>
      <c r="C2992">
        <v>0</v>
      </c>
      <c r="D2992">
        <v>6</v>
      </c>
      <c r="E2992">
        <v>0</v>
      </c>
      <c r="F2992" s="51">
        <v>1</v>
      </c>
      <c r="G2992" t="str">
        <f t="shared" si="92"/>
        <v>Goran Dragić</v>
      </c>
      <c r="H2992" t="str">
        <f t="shared" si="93"/>
        <v>Goran Dragić</v>
      </c>
    </row>
    <row r="2993" spans="1:8" x14ac:dyDescent="0.2">
      <c r="A2993" s="48"/>
      <c r="B2993">
        <v>7</v>
      </c>
      <c r="C2993">
        <v>0</v>
      </c>
      <c r="D2993">
        <v>1</v>
      </c>
      <c r="E2993">
        <v>1</v>
      </c>
      <c r="F2993" s="51">
        <v>1</v>
      </c>
      <c r="G2993" t="str">
        <f t="shared" si="92"/>
        <v>Goran Dragić</v>
      </c>
      <c r="H2993" t="str">
        <f t="shared" si="93"/>
        <v>Goran Dragić</v>
      </c>
    </row>
    <row r="2994" spans="1:8" x14ac:dyDescent="0.2">
      <c r="A2994" s="48"/>
      <c r="B2994">
        <v>9</v>
      </c>
      <c r="C2994">
        <v>2</v>
      </c>
      <c r="D2994">
        <v>2</v>
      </c>
      <c r="E2994">
        <v>1</v>
      </c>
      <c r="F2994" s="51">
        <v>1</v>
      </c>
      <c r="G2994" t="str">
        <f t="shared" si="92"/>
        <v>Goran Dragić</v>
      </c>
      <c r="H2994" t="str">
        <f t="shared" si="93"/>
        <v>Goran Dragić</v>
      </c>
    </row>
    <row r="2995" spans="1:8" x14ac:dyDescent="0.2">
      <c r="A2995" s="48"/>
      <c r="B2995">
        <v>6</v>
      </c>
      <c r="C2995">
        <v>3</v>
      </c>
      <c r="D2995">
        <v>5</v>
      </c>
      <c r="E2995">
        <v>1</v>
      </c>
      <c r="F2995" s="51">
        <v>1</v>
      </c>
      <c r="G2995" t="str">
        <f t="shared" si="92"/>
        <v>Goran Dragić</v>
      </c>
      <c r="H2995" t="str">
        <f t="shared" si="93"/>
        <v>Goran Dragić</v>
      </c>
    </row>
    <row r="2996" spans="1:8" x14ac:dyDescent="0.2">
      <c r="A2996" s="48"/>
      <c r="B2996">
        <v>8</v>
      </c>
      <c r="C2996">
        <v>2</v>
      </c>
      <c r="D2996">
        <v>0</v>
      </c>
      <c r="E2996">
        <v>2</v>
      </c>
      <c r="F2996" s="51">
        <v>1</v>
      </c>
      <c r="G2996" t="str">
        <f t="shared" si="92"/>
        <v>Goran Dragić</v>
      </c>
      <c r="H2996" t="str">
        <f t="shared" si="93"/>
        <v>Goran Dragić</v>
      </c>
    </row>
    <row r="2997" spans="1:8" x14ac:dyDescent="0.2">
      <c r="A2997" s="48"/>
      <c r="B2997">
        <v>9</v>
      </c>
      <c r="C2997">
        <v>0</v>
      </c>
      <c r="D2997">
        <v>1</v>
      </c>
      <c r="E2997">
        <v>2</v>
      </c>
      <c r="F2997" s="51">
        <v>1</v>
      </c>
      <c r="G2997" t="str">
        <f t="shared" si="92"/>
        <v>Goran Dragić</v>
      </c>
      <c r="H2997" t="str">
        <f t="shared" si="93"/>
        <v>Goran Dragić</v>
      </c>
    </row>
    <row r="2998" spans="1:8" x14ac:dyDescent="0.2">
      <c r="A2998" s="48"/>
      <c r="B2998">
        <v>12</v>
      </c>
      <c r="C2998">
        <v>1</v>
      </c>
      <c r="D2998">
        <v>0</v>
      </c>
      <c r="E2998">
        <v>2</v>
      </c>
      <c r="F2998" s="51">
        <v>1</v>
      </c>
      <c r="G2998" t="str">
        <f t="shared" si="92"/>
        <v>Goran Dragić</v>
      </c>
      <c r="H2998" t="str">
        <f t="shared" si="93"/>
        <v>Goran Dragić</v>
      </c>
    </row>
    <row r="2999" spans="1:8" x14ac:dyDescent="0.2">
      <c r="A2999" s="48"/>
      <c r="B2999">
        <v>12</v>
      </c>
      <c r="C2999">
        <v>2</v>
      </c>
      <c r="D2999">
        <v>1</v>
      </c>
      <c r="E2999">
        <v>2</v>
      </c>
      <c r="F2999" s="51">
        <v>1</v>
      </c>
      <c r="G2999" t="str">
        <f t="shared" si="92"/>
        <v>Goran Dragić</v>
      </c>
      <c r="H2999" t="str">
        <f t="shared" si="93"/>
        <v>Goran Dragić</v>
      </c>
    </row>
    <row r="3000" spans="1:8" x14ac:dyDescent="0.2">
      <c r="A3000" s="48"/>
      <c r="B3000">
        <v>4</v>
      </c>
      <c r="C3000">
        <v>2</v>
      </c>
      <c r="D3000">
        <v>1</v>
      </c>
      <c r="E3000">
        <v>0</v>
      </c>
      <c r="F3000" s="51">
        <v>1</v>
      </c>
      <c r="G3000" t="str">
        <f t="shared" si="92"/>
        <v>Goran Dragić</v>
      </c>
      <c r="H3000" t="str">
        <f t="shared" si="93"/>
        <v>Goran Dragić</v>
      </c>
    </row>
    <row r="3001" spans="1:8" x14ac:dyDescent="0.2">
      <c r="A3001" s="48"/>
      <c r="B3001">
        <v>2</v>
      </c>
      <c r="C3001">
        <v>0</v>
      </c>
      <c r="D3001">
        <v>1</v>
      </c>
      <c r="E3001">
        <v>0</v>
      </c>
      <c r="F3001" s="51">
        <v>1</v>
      </c>
      <c r="G3001" t="str">
        <f t="shared" si="92"/>
        <v>Goran Dragić</v>
      </c>
      <c r="H3001" t="str">
        <f t="shared" si="93"/>
        <v>Goran Dragić</v>
      </c>
    </row>
    <row r="3002" spans="1:8" x14ac:dyDescent="0.2">
      <c r="A3002" s="48"/>
      <c r="B3002">
        <v>6</v>
      </c>
      <c r="C3002">
        <v>3</v>
      </c>
      <c r="D3002">
        <v>6</v>
      </c>
      <c r="E3002">
        <v>0</v>
      </c>
      <c r="F3002" s="51">
        <v>1</v>
      </c>
      <c r="G3002" t="str">
        <f t="shared" si="92"/>
        <v>Goran Dragić</v>
      </c>
      <c r="H3002" t="str">
        <f t="shared" si="93"/>
        <v>Goran Dragić</v>
      </c>
    </row>
    <row r="3003" spans="1:8" x14ac:dyDescent="0.2">
      <c r="A3003" s="48" t="s">
        <v>1259</v>
      </c>
      <c r="B3003">
        <v>9</v>
      </c>
      <c r="C3003">
        <v>5</v>
      </c>
      <c r="D3003">
        <v>1</v>
      </c>
      <c r="E3003">
        <v>0</v>
      </c>
      <c r="F3003" s="51">
        <v>1</v>
      </c>
      <c r="G3003" t="str">
        <f t="shared" si="92"/>
        <v>Andre Drummond</v>
      </c>
      <c r="H3003" t="str">
        <f t="shared" si="93"/>
        <v>Andre Drummond</v>
      </c>
    </row>
    <row r="3004" spans="1:8" x14ac:dyDescent="0.2">
      <c r="A3004" s="48"/>
      <c r="B3004">
        <v>10</v>
      </c>
      <c r="C3004">
        <v>10</v>
      </c>
      <c r="D3004">
        <v>1</v>
      </c>
      <c r="E3004">
        <v>0</v>
      </c>
      <c r="F3004" s="51">
        <v>1</v>
      </c>
      <c r="G3004" t="str">
        <f t="shared" si="92"/>
        <v>Andre Drummond</v>
      </c>
      <c r="H3004" t="str">
        <f t="shared" si="93"/>
        <v>Andre Drummond</v>
      </c>
    </row>
    <row r="3005" spans="1:8" x14ac:dyDescent="0.2">
      <c r="A3005" s="48"/>
      <c r="B3005">
        <v>8</v>
      </c>
      <c r="C3005">
        <v>7</v>
      </c>
      <c r="D3005">
        <v>0</v>
      </c>
      <c r="E3005">
        <v>0</v>
      </c>
      <c r="F3005" s="51">
        <v>1</v>
      </c>
      <c r="G3005" t="str">
        <f t="shared" si="92"/>
        <v>Andre Drummond</v>
      </c>
      <c r="H3005" t="str">
        <f t="shared" si="93"/>
        <v>Andre Drummond</v>
      </c>
    </row>
    <row r="3006" spans="1:8" x14ac:dyDescent="0.2">
      <c r="A3006" s="48"/>
      <c r="B3006">
        <v>2</v>
      </c>
      <c r="C3006">
        <v>12</v>
      </c>
      <c r="D3006">
        <v>0</v>
      </c>
      <c r="E3006">
        <v>0</v>
      </c>
      <c r="F3006" s="51">
        <v>1</v>
      </c>
      <c r="G3006" t="str">
        <f t="shared" si="92"/>
        <v>Andre Drummond</v>
      </c>
      <c r="H3006" t="str">
        <f t="shared" si="93"/>
        <v>Andre Drummond</v>
      </c>
    </row>
    <row r="3007" spans="1:8" x14ac:dyDescent="0.2">
      <c r="A3007" s="48"/>
      <c r="B3007">
        <v>8</v>
      </c>
      <c r="C3007">
        <v>13</v>
      </c>
      <c r="D3007">
        <v>1</v>
      </c>
      <c r="E3007">
        <v>0</v>
      </c>
      <c r="F3007" s="51">
        <v>1</v>
      </c>
      <c r="G3007" t="str">
        <f t="shared" si="92"/>
        <v>Andre Drummond</v>
      </c>
      <c r="H3007" t="str">
        <f t="shared" si="93"/>
        <v>Andre Drummond</v>
      </c>
    </row>
    <row r="3008" spans="1:8" x14ac:dyDescent="0.2">
      <c r="A3008" s="48"/>
      <c r="B3008">
        <v>17</v>
      </c>
      <c r="C3008">
        <v>14</v>
      </c>
      <c r="D3008">
        <v>2</v>
      </c>
      <c r="E3008">
        <v>0</v>
      </c>
      <c r="F3008" s="51">
        <v>1</v>
      </c>
      <c r="G3008" t="str">
        <f t="shared" si="92"/>
        <v>Andre Drummond</v>
      </c>
      <c r="H3008" t="str">
        <f t="shared" si="93"/>
        <v>Andre Drummond</v>
      </c>
    </row>
    <row r="3009" spans="1:8" x14ac:dyDescent="0.2">
      <c r="A3009" s="48"/>
      <c r="B3009">
        <v>2</v>
      </c>
      <c r="C3009">
        <v>5</v>
      </c>
      <c r="D3009">
        <v>1</v>
      </c>
      <c r="E3009">
        <v>0</v>
      </c>
      <c r="F3009" s="51">
        <v>1</v>
      </c>
      <c r="G3009" t="str">
        <f t="shared" si="92"/>
        <v>Andre Drummond</v>
      </c>
      <c r="H3009" t="str">
        <f t="shared" si="93"/>
        <v>Andre Drummond</v>
      </c>
    </row>
    <row r="3010" spans="1:8" x14ac:dyDescent="0.2">
      <c r="A3010" s="48"/>
      <c r="B3010">
        <v>13</v>
      </c>
      <c r="C3010">
        <v>11</v>
      </c>
      <c r="D3010">
        <v>1</v>
      </c>
      <c r="E3010">
        <v>0</v>
      </c>
      <c r="F3010" s="51">
        <v>1</v>
      </c>
      <c r="G3010" t="str">
        <f t="shared" ref="G3010:G3073" si="94">IF(B3010="","",IF(A3010="",G3009,SUBSTITUTE(A3010," 2022-23 Game Log","")))</f>
        <v>Andre Drummond</v>
      </c>
      <c r="H3010" t="str">
        <f t="shared" ref="H3010:H3073" si="95">IF(G3010="Luka Dončić","Luka Doncic",IF(G3010="Wendell Carter Jr.","Wendell Carter",IF(G3010="Vlatko Čančar","Vlatko Cancar",IF(G3010="Troy Brown Jr.","Troy Brown",IF(G3010="Bojan Bogdanović","Bojan Bogdanovic",IF(G3010="Nic Claxton","Nicolas Claxton",IF(G3010="Kristaps Porziņģis","Kristaps Porzingis",IF(G3010="Kelly Oubre Jr.","Kelly Oubre Jr",IF(G3010="P.J. Washington","P.J Washington",IF(G3010="P.J. Tucker","P.J Tucker",IF(G3010="Jabari Smith Jr.","Jabari Smith",IF(G3010="Alperen Şengün","Alperen Sengun",IF(G3010="Nikola Vučević","Nikola Vucevic",IF(G3010="Jusuf Nurkić","Jusuf Nurkic",IF(G3010="Nikola Jokić","Nikola Jokic",G3010)))))))))))))))</f>
        <v>Andre Drummond</v>
      </c>
    </row>
    <row r="3011" spans="1:8" x14ac:dyDescent="0.2">
      <c r="A3011" s="48"/>
      <c r="B3011">
        <v>8</v>
      </c>
      <c r="C3011">
        <v>4</v>
      </c>
      <c r="D3011">
        <v>0</v>
      </c>
      <c r="E3011">
        <v>0</v>
      </c>
      <c r="F3011" s="51">
        <v>1</v>
      </c>
      <c r="G3011" t="str">
        <f t="shared" si="94"/>
        <v>Andre Drummond</v>
      </c>
      <c r="H3011" t="str">
        <f t="shared" si="95"/>
        <v>Andre Drummond</v>
      </c>
    </row>
    <row r="3012" spans="1:8" x14ac:dyDescent="0.2">
      <c r="A3012" s="48"/>
      <c r="B3012">
        <v>7</v>
      </c>
      <c r="C3012">
        <v>6</v>
      </c>
      <c r="D3012">
        <v>1</v>
      </c>
      <c r="E3012">
        <v>0</v>
      </c>
      <c r="F3012" s="51">
        <v>1</v>
      </c>
      <c r="G3012" t="str">
        <f t="shared" si="94"/>
        <v>Andre Drummond</v>
      </c>
      <c r="H3012" t="str">
        <f t="shared" si="95"/>
        <v>Andre Drummond</v>
      </c>
    </row>
    <row r="3013" spans="1:8" x14ac:dyDescent="0.2">
      <c r="A3013" s="48"/>
      <c r="B3013">
        <v>5</v>
      </c>
      <c r="C3013">
        <v>12</v>
      </c>
      <c r="D3013">
        <v>1</v>
      </c>
      <c r="E3013">
        <v>0</v>
      </c>
      <c r="F3013" s="51">
        <v>1</v>
      </c>
      <c r="G3013" t="str">
        <f t="shared" si="94"/>
        <v>Andre Drummond</v>
      </c>
      <c r="H3013" t="str">
        <f t="shared" si="95"/>
        <v>Andre Drummond</v>
      </c>
    </row>
    <row r="3014" spans="1:8" x14ac:dyDescent="0.2">
      <c r="A3014" s="48"/>
      <c r="B3014">
        <v>2</v>
      </c>
      <c r="C3014">
        <v>8</v>
      </c>
      <c r="D3014">
        <v>1</v>
      </c>
      <c r="E3014">
        <v>0</v>
      </c>
      <c r="F3014" s="51">
        <v>1</v>
      </c>
      <c r="G3014" t="str">
        <f t="shared" si="94"/>
        <v>Andre Drummond</v>
      </c>
      <c r="H3014" t="str">
        <f t="shared" si="95"/>
        <v>Andre Drummond</v>
      </c>
    </row>
    <row r="3015" spans="1:8" x14ac:dyDescent="0.2">
      <c r="A3015" s="48"/>
      <c r="B3015">
        <v>4</v>
      </c>
      <c r="C3015">
        <v>4</v>
      </c>
      <c r="D3015">
        <v>1</v>
      </c>
      <c r="E3015">
        <v>0</v>
      </c>
      <c r="F3015" s="51">
        <v>1</v>
      </c>
      <c r="G3015" t="str">
        <f t="shared" si="94"/>
        <v>Andre Drummond</v>
      </c>
      <c r="H3015" t="str">
        <f t="shared" si="95"/>
        <v>Andre Drummond</v>
      </c>
    </row>
    <row r="3016" spans="1:8" x14ac:dyDescent="0.2">
      <c r="A3016" s="48"/>
      <c r="B3016">
        <v>10</v>
      </c>
      <c r="C3016">
        <v>10</v>
      </c>
      <c r="D3016">
        <v>0</v>
      </c>
      <c r="E3016">
        <v>0</v>
      </c>
      <c r="F3016" s="51">
        <v>1</v>
      </c>
      <c r="G3016" t="str">
        <f t="shared" si="94"/>
        <v>Andre Drummond</v>
      </c>
      <c r="H3016" t="str">
        <f t="shared" si="95"/>
        <v>Andre Drummond</v>
      </c>
    </row>
    <row r="3017" spans="1:8" x14ac:dyDescent="0.2">
      <c r="A3017" s="48"/>
      <c r="B3017">
        <v>4</v>
      </c>
      <c r="C3017">
        <v>7</v>
      </c>
      <c r="D3017">
        <v>2</v>
      </c>
      <c r="E3017">
        <v>0</v>
      </c>
      <c r="F3017" s="51">
        <v>1</v>
      </c>
      <c r="G3017" t="str">
        <f t="shared" si="94"/>
        <v>Andre Drummond</v>
      </c>
      <c r="H3017" t="str">
        <f t="shared" si="95"/>
        <v>Andre Drummond</v>
      </c>
    </row>
    <row r="3018" spans="1:8" x14ac:dyDescent="0.2">
      <c r="A3018" s="48"/>
      <c r="B3018">
        <v>0</v>
      </c>
      <c r="C3018">
        <v>2</v>
      </c>
      <c r="D3018">
        <v>1</v>
      </c>
      <c r="E3018">
        <v>0</v>
      </c>
      <c r="F3018" s="51">
        <v>1</v>
      </c>
      <c r="G3018" t="str">
        <f t="shared" si="94"/>
        <v>Andre Drummond</v>
      </c>
      <c r="H3018" t="str">
        <f t="shared" si="95"/>
        <v>Andre Drummond</v>
      </c>
    </row>
    <row r="3019" spans="1:8" x14ac:dyDescent="0.2">
      <c r="A3019" s="48"/>
      <c r="B3019">
        <v>2</v>
      </c>
      <c r="C3019">
        <v>1</v>
      </c>
      <c r="D3019">
        <v>0</v>
      </c>
      <c r="E3019">
        <v>0</v>
      </c>
      <c r="F3019" s="51">
        <v>1</v>
      </c>
      <c r="G3019" t="str">
        <f t="shared" si="94"/>
        <v>Andre Drummond</v>
      </c>
      <c r="H3019" t="str">
        <f t="shared" si="95"/>
        <v>Andre Drummond</v>
      </c>
    </row>
    <row r="3020" spans="1:8" x14ac:dyDescent="0.2">
      <c r="A3020" s="48"/>
      <c r="B3020">
        <v>4</v>
      </c>
      <c r="C3020">
        <v>3</v>
      </c>
      <c r="D3020">
        <v>1</v>
      </c>
      <c r="E3020">
        <v>0</v>
      </c>
      <c r="F3020" s="51">
        <v>1</v>
      </c>
      <c r="G3020" t="str">
        <f t="shared" si="94"/>
        <v>Andre Drummond</v>
      </c>
      <c r="H3020" t="str">
        <f t="shared" si="95"/>
        <v>Andre Drummond</v>
      </c>
    </row>
    <row r="3021" spans="1:8" x14ac:dyDescent="0.2">
      <c r="A3021" s="48"/>
      <c r="B3021">
        <v>9</v>
      </c>
      <c r="C3021">
        <v>7</v>
      </c>
      <c r="D3021">
        <v>1</v>
      </c>
      <c r="E3021">
        <v>0</v>
      </c>
      <c r="F3021" s="51">
        <v>1</v>
      </c>
      <c r="G3021" t="str">
        <f t="shared" si="94"/>
        <v>Andre Drummond</v>
      </c>
      <c r="H3021" t="str">
        <f t="shared" si="95"/>
        <v>Andre Drummond</v>
      </c>
    </row>
    <row r="3022" spans="1:8" x14ac:dyDescent="0.2">
      <c r="A3022" s="48"/>
      <c r="B3022">
        <v>14</v>
      </c>
      <c r="C3022">
        <v>9</v>
      </c>
      <c r="D3022">
        <v>0</v>
      </c>
      <c r="E3022">
        <v>0</v>
      </c>
      <c r="F3022" s="51">
        <v>1</v>
      </c>
      <c r="G3022" t="str">
        <f t="shared" si="94"/>
        <v>Andre Drummond</v>
      </c>
      <c r="H3022" t="str">
        <f t="shared" si="95"/>
        <v>Andre Drummond</v>
      </c>
    </row>
    <row r="3023" spans="1:8" x14ac:dyDescent="0.2">
      <c r="A3023" s="48"/>
      <c r="B3023">
        <v>2</v>
      </c>
      <c r="C3023">
        <v>2</v>
      </c>
      <c r="D3023">
        <v>2</v>
      </c>
      <c r="E3023">
        <v>0</v>
      </c>
      <c r="F3023" s="51">
        <v>1</v>
      </c>
      <c r="G3023" t="str">
        <f t="shared" si="94"/>
        <v>Andre Drummond</v>
      </c>
      <c r="H3023" t="str">
        <f t="shared" si="95"/>
        <v>Andre Drummond</v>
      </c>
    </row>
    <row r="3024" spans="1:8" x14ac:dyDescent="0.2">
      <c r="A3024" s="48"/>
      <c r="B3024">
        <v>0</v>
      </c>
      <c r="C3024">
        <v>5</v>
      </c>
      <c r="D3024">
        <v>1</v>
      </c>
      <c r="E3024">
        <v>0</v>
      </c>
      <c r="F3024" s="51">
        <v>1</v>
      </c>
      <c r="G3024" t="str">
        <f t="shared" si="94"/>
        <v>Andre Drummond</v>
      </c>
      <c r="H3024" t="str">
        <f t="shared" si="95"/>
        <v>Andre Drummond</v>
      </c>
    </row>
    <row r="3025" spans="1:8" x14ac:dyDescent="0.2">
      <c r="A3025" s="48"/>
      <c r="B3025">
        <v>1</v>
      </c>
      <c r="C3025">
        <v>1</v>
      </c>
      <c r="D3025">
        <v>0</v>
      </c>
      <c r="E3025">
        <v>0</v>
      </c>
      <c r="F3025" s="51">
        <v>1</v>
      </c>
      <c r="G3025" t="str">
        <f t="shared" si="94"/>
        <v>Andre Drummond</v>
      </c>
      <c r="H3025" t="str">
        <f t="shared" si="95"/>
        <v>Andre Drummond</v>
      </c>
    </row>
    <row r="3026" spans="1:8" x14ac:dyDescent="0.2">
      <c r="A3026" s="48"/>
      <c r="B3026">
        <v>5</v>
      </c>
      <c r="C3026">
        <v>11</v>
      </c>
      <c r="D3026">
        <v>0</v>
      </c>
      <c r="E3026">
        <v>0</v>
      </c>
      <c r="F3026" s="51">
        <v>1</v>
      </c>
      <c r="G3026" t="str">
        <f t="shared" si="94"/>
        <v>Andre Drummond</v>
      </c>
      <c r="H3026" t="str">
        <f t="shared" si="95"/>
        <v>Andre Drummond</v>
      </c>
    </row>
    <row r="3027" spans="1:8" x14ac:dyDescent="0.2">
      <c r="A3027" s="48"/>
      <c r="B3027">
        <v>6</v>
      </c>
      <c r="C3027">
        <v>8</v>
      </c>
      <c r="D3027">
        <v>0</v>
      </c>
      <c r="E3027">
        <v>0</v>
      </c>
      <c r="F3027" s="51">
        <v>1</v>
      </c>
      <c r="G3027" t="str">
        <f t="shared" si="94"/>
        <v>Andre Drummond</v>
      </c>
      <c r="H3027" t="str">
        <f t="shared" si="95"/>
        <v>Andre Drummond</v>
      </c>
    </row>
    <row r="3028" spans="1:8" x14ac:dyDescent="0.2">
      <c r="A3028" s="48"/>
      <c r="B3028">
        <v>8</v>
      </c>
      <c r="C3028">
        <v>9</v>
      </c>
      <c r="D3028">
        <v>2</v>
      </c>
      <c r="E3028">
        <v>0</v>
      </c>
      <c r="F3028" s="51">
        <v>1</v>
      </c>
      <c r="G3028" t="str">
        <f t="shared" si="94"/>
        <v>Andre Drummond</v>
      </c>
      <c r="H3028" t="str">
        <f t="shared" si="95"/>
        <v>Andre Drummond</v>
      </c>
    </row>
    <row r="3029" spans="1:8" x14ac:dyDescent="0.2">
      <c r="A3029" s="48"/>
      <c r="B3029">
        <v>7</v>
      </c>
      <c r="C3029">
        <v>12</v>
      </c>
      <c r="D3029">
        <v>1</v>
      </c>
      <c r="E3029">
        <v>0</v>
      </c>
      <c r="F3029" s="51">
        <v>1</v>
      </c>
      <c r="G3029" t="str">
        <f t="shared" si="94"/>
        <v>Andre Drummond</v>
      </c>
      <c r="H3029" t="str">
        <f t="shared" si="95"/>
        <v>Andre Drummond</v>
      </c>
    </row>
    <row r="3030" spans="1:8" x14ac:dyDescent="0.2">
      <c r="A3030" s="48"/>
      <c r="B3030">
        <v>12</v>
      </c>
      <c r="C3030">
        <v>7</v>
      </c>
      <c r="D3030">
        <v>0</v>
      </c>
      <c r="E3030">
        <v>0</v>
      </c>
      <c r="F3030" s="51">
        <v>1</v>
      </c>
      <c r="G3030" t="str">
        <f t="shared" si="94"/>
        <v>Andre Drummond</v>
      </c>
      <c r="H3030" t="str">
        <f t="shared" si="95"/>
        <v>Andre Drummond</v>
      </c>
    </row>
    <row r="3031" spans="1:8" x14ac:dyDescent="0.2">
      <c r="A3031" s="48"/>
      <c r="B3031">
        <v>2</v>
      </c>
      <c r="C3031">
        <v>1</v>
      </c>
      <c r="D3031">
        <v>0</v>
      </c>
      <c r="E3031">
        <v>0</v>
      </c>
      <c r="F3031" s="51">
        <v>1</v>
      </c>
      <c r="G3031" t="str">
        <f t="shared" si="94"/>
        <v>Andre Drummond</v>
      </c>
      <c r="H3031" t="str">
        <f t="shared" si="95"/>
        <v>Andre Drummond</v>
      </c>
    </row>
    <row r="3032" spans="1:8" x14ac:dyDescent="0.2">
      <c r="A3032" s="48"/>
      <c r="B3032">
        <v>6</v>
      </c>
      <c r="C3032">
        <v>4</v>
      </c>
      <c r="D3032">
        <v>0</v>
      </c>
      <c r="E3032">
        <v>0</v>
      </c>
      <c r="F3032" s="51">
        <v>1</v>
      </c>
      <c r="G3032" t="str">
        <f t="shared" si="94"/>
        <v>Andre Drummond</v>
      </c>
      <c r="H3032" t="str">
        <f t="shared" si="95"/>
        <v>Andre Drummond</v>
      </c>
    </row>
    <row r="3033" spans="1:8" x14ac:dyDescent="0.2">
      <c r="A3033" s="48" t="s">
        <v>1260</v>
      </c>
      <c r="B3033">
        <v>5</v>
      </c>
      <c r="C3033">
        <v>1</v>
      </c>
      <c r="D3033">
        <v>0</v>
      </c>
      <c r="E3033">
        <v>1</v>
      </c>
      <c r="F3033" s="51">
        <v>1</v>
      </c>
      <c r="G3033" t="str">
        <f t="shared" si="94"/>
        <v>Chris Duarte</v>
      </c>
      <c r="H3033" t="str">
        <f t="shared" si="95"/>
        <v>Chris Duarte</v>
      </c>
    </row>
    <row r="3034" spans="1:8" x14ac:dyDescent="0.2">
      <c r="A3034" s="48"/>
      <c r="B3034">
        <v>4</v>
      </c>
      <c r="C3034">
        <v>1</v>
      </c>
      <c r="D3034">
        <v>2</v>
      </c>
      <c r="E3034">
        <v>0</v>
      </c>
      <c r="F3034" s="51">
        <v>1</v>
      </c>
      <c r="G3034" t="str">
        <f t="shared" si="94"/>
        <v>Chris Duarte</v>
      </c>
      <c r="H3034" t="str">
        <f t="shared" si="95"/>
        <v>Chris Duarte</v>
      </c>
    </row>
    <row r="3035" spans="1:8" x14ac:dyDescent="0.2">
      <c r="A3035" s="48"/>
      <c r="B3035">
        <v>9</v>
      </c>
      <c r="C3035">
        <v>2</v>
      </c>
      <c r="D3035">
        <v>2</v>
      </c>
      <c r="E3035">
        <v>1</v>
      </c>
      <c r="F3035" s="51">
        <v>1</v>
      </c>
      <c r="G3035" t="str">
        <f t="shared" si="94"/>
        <v>Chris Duarte</v>
      </c>
      <c r="H3035" t="str">
        <f t="shared" si="95"/>
        <v>Chris Duarte</v>
      </c>
    </row>
    <row r="3036" spans="1:8" x14ac:dyDescent="0.2">
      <c r="A3036" s="48"/>
      <c r="B3036">
        <v>9</v>
      </c>
      <c r="C3036">
        <v>4</v>
      </c>
      <c r="D3036">
        <v>0</v>
      </c>
      <c r="E3036">
        <v>1</v>
      </c>
      <c r="F3036" s="51">
        <v>1</v>
      </c>
      <c r="G3036" t="str">
        <f t="shared" si="94"/>
        <v>Chris Duarte</v>
      </c>
      <c r="H3036" t="str">
        <f t="shared" si="95"/>
        <v>Chris Duarte</v>
      </c>
    </row>
    <row r="3037" spans="1:8" x14ac:dyDescent="0.2">
      <c r="A3037" s="48"/>
      <c r="B3037">
        <v>12</v>
      </c>
      <c r="C3037">
        <v>3</v>
      </c>
      <c r="D3037">
        <v>1</v>
      </c>
      <c r="E3037">
        <v>2</v>
      </c>
      <c r="F3037" s="51">
        <v>1</v>
      </c>
      <c r="G3037" t="str">
        <f t="shared" si="94"/>
        <v>Chris Duarte</v>
      </c>
      <c r="H3037" t="str">
        <f t="shared" si="95"/>
        <v>Chris Duarte</v>
      </c>
    </row>
    <row r="3038" spans="1:8" x14ac:dyDescent="0.2">
      <c r="A3038" s="48"/>
      <c r="B3038">
        <v>2</v>
      </c>
      <c r="C3038">
        <v>2</v>
      </c>
      <c r="D3038">
        <v>1</v>
      </c>
      <c r="E3038">
        <v>0</v>
      </c>
      <c r="F3038" s="51">
        <v>1</v>
      </c>
      <c r="G3038" t="str">
        <f t="shared" si="94"/>
        <v>Chris Duarte</v>
      </c>
      <c r="H3038" t="str">
        <f t="shared" si="95"/>
        <v>Chris Duarte</v>
      </c>
    </row>
    <row r="3039" spans="1:8" x14ac:dyDescent="0.2">
      <c r="A3039" s="48"/>
      <c r="B3039">
        <v>9</v>
      </c>
      <c r="C3039">
        <v>3</v>
      </c>
      <c r="D3039">
        <v>0</v>
      </c>
      <c r="E3039">
        <v>3</v>
      </c>
      <c r="F3039" s="51">
        <v>1</v>
      </c>
      <c r="G3039" t="str">
        <f t="shared" si="94"/>
        <v>Chris Duarte</v>
      </c>
      <c r="H3039" t="str">
        <f t="shared" si="95"/>
        <v>Chris Duarte</v>
      </c>
    </row>
    <row r="3040" spans="1:8" x14ac:dyDescent="0.2">
      <c r="A3040" s="48"/>
      <c r="B3040">
        <v>30</v>
      </c>
      <c r="C3040">
        <v>3</v>
      </c>
      <c r="D3040">
        <v>1</v>
      </c>
      <c r="E3040">
        <v>5</v>
      </c>
      <c r="F3040" s="51">
        <v>1</v>
      </c>
      <c r="G3040" t="str">
        <f t="shared" si="94"/>
        <v>Chris Duarte</v>
      </c>
      <c r="H3040" t="str">
        <f t="shared" si="95"/>
        <v>Chris Duarte</v>
      </c>
    </row>
    <row r="3041" spans="1:8" x14ac:dyDescent="0.2">
      <c r="A3041" s="48"/>
      <c r="B3041">
        <v>0</v>
      </c>
      <c r="C3041">
        <v>0</v>
      </c>
      <c r="D3041">
        <v>2</v>
      </c>
      <c r="E3041">
        <v>0</v>
      </c>
      <c r="F3041" s="51">
        <v>1</v>
      </c>
      <c r="G3041" t="str">
        <f t="shared" si="94"/>
        <v>Chris Duarte</v>
      </c>
      <c r="H3041" t="str">
        <f t="shared" si="95"/>
        <v>Chris Duarte</v>
      </c>
    </row>
    <row r="3042" spans="1:8" x14ac:dyDescent="0.2">
      <c r="A3042" s="48"/>
      <c r="B3042">
        <v>6</v>
      </c>
      <c r="C3042">
        <v>2</v>
      </c>
      <c r="D3042">
        <v>0</v>
      </c>
      <c r="E3042">
        <v>0</v>
      </c>
      <c r="F3042" s="51">
        <v>1</v>
      </c>
      <c r="G3042" t="str">
        <f t="shared" si="94"/>
        <v>Chris Duarte</v>
      </c>
      <c r="H3042" t="str">
        <f t="shared" si="95"/>
        <v>Chris Duarte</v>
      </c>
    </row>
    <row r="3043" spans="1:8" x14ac:dyDescent="0.2">
      <c r="A3043" s="48"/>
      <c r="B3043">
        <v>14</v>
      </c>
      <c r="C3043">
        <v>3</v>
      </c>
      <c r="D3043">
        <v>1</v>
      </c>
      <c r="E3043">
        <v>4</v>
      </c>
      <c r="F3043" s="51">
        <v>1</v>
      </c>
      <c r="G3043" t="str">
        <f t="shared" si="94"/>
        <v>Chris Duarte</v>
      </c>
      <c r="H3043" t="str">
        <f t="shared" si="95"/>
        <v>Chris Duarte</v>
      </c>
    </row>
    <row r="3044" spans="1:8" x14ac:dyDescent="0.2">
      <c r="A3044" s="48"/>
      <c r="B3044">
        <v>4</v>
      </c>
      <c r="C3044">
        <v>1</v>
      </c>
      <c r="D3044">
        <v>5</v>
      </c>
      <c r="E3044">
        <v>0</v>
      </c>
      <c r="F3044" s="51">
        <v>1</v>
      </c>
      <c r="G3044" t="str">
        <f t="shared" si="94"/>
        <v>Chris Duarte</v>
      </c>
      <c r="H3044" t="str">
        <f t="shared" si="95"/>
        <v>Chris Duarte</v>
      </c>
    </row>
    <row r="3045" spans="1:8" x14ac:dyDescent="0.2">
      <c r="A3045" s="48"/>
      <c r="B3045">
        <v>4</v>
      </c>
      <c r="C3045">
        <v>2</v>
      </c>
      <c r="D3045">
        <v>3</v>
      </c>
      <c r="E3045">
        <v>0</v>
      </c>
      <c r="F3045" s="51">
        <v>1</v>
      </c>
      <c r="G3045" t="str">
        <f t="shared" si="94"/>
        <v>Chris Duarte</v>
      </c>
      <c r="H3045" t="str">
        <f t="shared" si="95"/>
        <v>Chris Duarte</v>
      </c>
    </row>
    <row r="3046" spans="1:8" x14ac:dyDescent="0.2">
      <c r="A3046" s="48"/>
      <c r="B3046">
        <v>3</v>
      </c>
      <c r="C3046">
        <v>2</v>
      </c>
      <c r="D3046">
        <v>1</v>
      </c>
      <c r="E3046">
        <v>1</v>
      </c>
      <c r="F3046" s="51">
        <v>1</v>
      </c>
      <c r="G3046" t="str">
        <f t="shared" si="94"/>
        <v>Chris Duarte</v>
      </c>
      <c r="H3046" t="str">
        <f t="shared" si="95"/>
        <v>Chris Duarte</v>
      </c>
    </row>
    <row r="3047" spans="1:8" x14ac:dyDescent="0.2">
      <c r="A3047" s="48"/>
      <c r="B3047">
        <v>0</v>
      </c>
      <c r="C3047">
        <v>2</v>
      </c>
      <c r="D3047">
        <v>0</v>
      </c>
      <c r="E3047">
        <v>0</v>
      </c>
      <c r="F3047" s="51">
        <v>1</v>
      </c>
      <c r="G3047" t="str">
        <f t="shared" si="94"/>
        <v>Chris Duarte</v>
      </c>
      <c r="H3047" t="str">
        <f t="shared" si="95"/>
        <v>Chris Duarte</v>
      </c>
    </row>
    <row r="3048" spans="1:8" x14ac:dyDescent="0.2">
      <c r="A3048" s="48"/>
      <c r="B3048">
        <v>0</v>
      </c>
      <c r="C3048">
        <v>3</v>
      </c>
      <c r="D3048">
        <v>1</v>
      </c>
      <c r="E3048">
        <v>0</v>
      </c>
      <c r="F3048" s="51">
        <v>1</v>
      </c>
      <c r="G3048" t="str">
        <f t="shared" si="94"/>
        <v>Chris Duarte</v>
      </c>
      <c r="H3048" t="str">
        <f t="shared" si="95"/>
        <v>Chris Duarte</v>
      </c>
    </row>
    <row r="3049" spans="1:8" x14ac:dyDescent="0.2">
      <c r="A3049" s="48"/>
      <c r="B3049">
        <v>2</v>
      </c>
      <c r="C3049">
        <v>4</v>
      </c>
      <c r="D3049">
        <v>2</v>
      </c>
      <c r="E3049">
        <v>0</v>
      </c>
      <c r="F3049" s="51">
        <v>1</v>
      </c>
      <c r="G3049" t="str">
        <f t="shared" si="94"/>
        <v>Chris Duarte</v>
      </c>
      <c r="H3049" t="str">
        <f t="shared" si="95"/>
        <v>Chris Duarte</v>
      </c>
    </row>
    <row r="3050" spans="1:8" x14ac:dyDescent="0.2">
      <c r="A3050" s="48"/>
      <c r="B3050">
        <v>4</v>
      </c>
      <c r="C3050">
        <v>0</v>
      </c>
      <c r="D3050">
        <v>0</v>
      </c>
      <c r="E3050">
        <v>0</v>
      </c>
      <c r="F3050" s="51">
        <v>1</v>
      </c>
      <c r="G3050" t="str">
        <f t="shared" si="94"/>
        <v>Chris Duarte</v>
      </c>
      <c r="H3050" t="str">
        <f t="shared" si="95"/>
        <v>Chris Duarte</v>
      </c>
    </row>
    <row r="3051" spans="1:8" x14ac:dyDescent="0.2">
      <c r="A3051" s="48" t="s">
        <v>1261</v>
      </c>
      <c r="B3051">
        <v>10</v>
      </c>
      <c r="C3051">
        <v>5</v>
      </c>
      <c r="D3051">
        <v>1</v>
      </c>
      <c r="E3051">
        <v>0</v>
      </c>
      <c r="F3051" s="51">
        <v>1</v>
      </c>
      <c r="G3051" t="str">
        <f t="shared" si="94"/>
        <v>David Duke Jr.</v>
      </c>
      <c r="H3051" t="str">
        <f t="shared" si="95"/>
        <v>David Duke Jr.</v>
      </c>
    </row>
    <row r="3052" spans="1:8" x14ac:dyDescent="0.2">
      <c r="A3052" s="48"/>
      <c r="B3052">
        <v>2</v>
      </c>
      <c r="C3052">
        <v>0</v>
      </c>
      <c r="D3052">
        <v>2</v>
      </c>
      <c r="E3052">
        <v>0</v>
      </c>
      <c r="F3052" s="51">
        <v>1</v>
      </c>
      <c r="G3052" t="str">
        <f t="shared" si="94"/>
        <v>David Duke Jr.</v>
      </c>
      <c r="H3052" t="str">
        <f t="shared" si="95"/>
        <v>David Duke Jr.</v>
      </c>
    </row>
    <row r="3053" spans="1:8" x14ac:dyDescent="0.2">
      <c r="A3053" s="48"/>
      <c r="B3053">
        <v>11</v>
      </c>
      <c r="C3053">
        <v>3</v>
      </c>
      <c r="D3053">
        <v>0</v>
      </c>
      <c r="E3053">
        <v>0</v>
      </c>
      <c r="F3053" s="51">
        <v>1</v>
      </c>
      <c r="G3053" t="str">
        <f t="shared" si="94"/>
        <v>David Duke Jr.</v>
      </c>
      <c r="H3053" t="str">
        <f t="shared" si="95"/>
        <v>David Duke Jr.</v>
      </c>
    </row>
    <row r="3054" spans="1:8" x14ac:dyDescent="0.2">
      <c r="A3054" s="48"/>
      <c r="B3054">
        <v>0</v>
      </c>
      <c r="C3054">
        <v>0</v>
      </c>
      <c r="D3054">
        <v>0</v>
      </c>
      <c r="E3054">
        <v>0</v>
      </c>
      <c r="F3054" s="51">
        <v>1</v>
      </c>
      <c r="G3054" t="str">
        <f t="shared" si="94"/>
        <v>David Duke Jr.</v>
      </c>
      <c r="H3054" t="str">
        <f t="shared" si="95"/>
        <v>David Duke Jr.</v>
      </c>
    </row>
    <row r="3055" spans="1:8" x14ac:dyDescent="0.2">
      <c r="A3055" s="48"/>
      <c r="B3055">
        <v>0</v>
      </c>
      <c r="C3055">
        <v>0</v>
      </c>
      <c r="D3055">
        <v>1</v>
      </c>
      <c r="E3055">
        <v>0</v>
      </c>
      <c r="F3055" s="51">
        <v>1</v>
      </c>
      <c r="G3055" t="str">
        <f t="shared" si="94"/>
        <v>David Duke Jr.</v>
      </c>
      <c r="H3055" t="str">
        <f t="shared" si="95"/>
        <v>David Duke Jr.</v>
      </c>
    </row>
    <row r="3056" spans="1:8" x14ac:dyDescent="0.2">
      <c r="A3056" s="48"/>
      <c r="B3056">
        <v>2</v>
      </c>
      <c r="C3056">
        <v>1</v>
      </c>
      <c r="D3056">
        <v>0</v>
      </c>
      <c r="E3056">
        <v>0</v>
      </c>
      <c r="F3056" s="51">
        <v>1</v>
      </c>
      <c r="G3056" t="str">
        <f t="shared" si="94"/>
        <v>David Duke Jr.</v>
      </c>
      <c r="H3056" t="str">
        <f t="shared" si="95"/>
        <v>David Duke Jr.</v>
      </c>
    </row>
    <row r="3057" spans="1:8" x14ac:dyDescent="0.2">
      <c r="A3057" s="48"/>
      <c r="B3057">
        <v>2</v>
      </c>
      <c r="C3057">
        <v>1</v>
      </c>
      <c r="D3057">
        <v>1</v>
      </c>
      <c r="E3057">
        <v>0</v>
      </c>
      <c r="F3057" s="51">
        <v>1</v>
      </c>
      <c r="G3057" t="str">
        <f t="shared" si="94"/>
        <v>David Duke Jr.</v>
      </c>
      <c r="H3057" t="str">
        <f t="shared" si="95"/>
        <v>David Duke Jr.</v>
      </c>
    </row>
    <row r="3058" spans="1:8" x14ac:dyDescent="0.2">
      <c r="A3058" s="48"/>
      <c r="B3058">
        <v>2</v>
      </c>
      <c r="C3058">
        <v>0</v>
      </c>
      <c r="D3058">
        <v>0</v>
      </c>
      <c r="E3058">
        <v>0</v>
      </c>
      <c r="F3058" s="51">
        <v>1</v>
      </c>
      <c r="G3058" t="str">
        <f t="shared" si="94"/>
        <v>David Duke Jr.</v>
      </c>
      <c r="H3058" t="str">
        <f t="shared" si="95"/>
        <v>David Duke Jr.</v>
      </c>
    </row>
    <row r="3059" spans="1:8" x14ac:dyDescent="0.2">
      <c r="A3059" s="48"/>
      <c r="B3059">
        <v>4</v>
      </c>
      <c r="C3059">
        <v>0</v>
      </c>
      <c r="D3059">
        <v>1</v>
      </c>
      <c r="E3059">
        <v>0</v>
      </c>
      <c r="F3059" s="51">
        <v>1</v>
      </c>
      <c r="G3059" t="str">
        <f t="shared" si="94"/>
        <v>David Duke Jr.</v>
      </c>
      <c r="H3059" t="str">
        <f t="shared" si="95"/>
        <v>David Duke Jr.</v>
      </c>
    </row>
    <row r="3060" spans="1:8" x14ac:dyDescent="0.2">
      <c r="A3060" s="48"/>
      <c r="B3060">
        <v>0</v>
      </c>
      <c r="C3060">
        <v>0</v>
      </c>
      <c r="D3060">
        <v>0</v>
      </c>
      <c r="E3060">
        <v>0</v>
      </c>
      <c r="F3060" s="51">
        <v>1</v>
      </c>
      <c r="G3060" t="str">
        <f t="shared" si="94"/>
        <v>David Duke Jr.</v>
      </c>
      <c r="H3060" t="str">
        <f t="shared" si="95"/>
        <v>David Duke Jr.</v>
      </c>
    </row>
    <row r="3061" spans="1:8" x14ac:dyDescent="0.2">
      <c r="A3061" s="48"/>
      <c r="B3061">
        <v>2</v>
      </c>
      <c r="C3061">
        <v>2</v>
      </c>
      <c r="D3061">
        <v>2</v>
      </c>
      <c r="E3061">
        <v>0</v>
      </c>
      <c r="F3061" s="51">
        <v>1</v>
      </c>
      <c r="G3061" t="str">
        <f t="shared" si="94"/>
        <v>David Duke Jr.</v>
      </c>
      <c r="H3061" t="str">
        <f t="shared" si="95"/>
        <v>David Duke Jr.</v>
      </c>
    </row>
    <row r="3062" spans="1:8" x14ac:dyDescent="0.2">
      <c r="A3062" s="48"/>
      <c r="B3062">
        <v>0</v>
      </c>
      <c r="C3062">
        <v>0</v>
      </c>
      <c r="D3062">
        <v>1</v>
      </c>
      <c r="E3062">
        <v>0</v>
      </c>
      <c r="F3062" s="51">
        <v>1</v>
      </c>
      <c r="G3062" t="str">
        <f t="shared" si="94"/>
        <v>David Duke Jr.</v>
      </c>
      <c r="H3062" t="str">
        <f t="shared" si="95"/>
        <v>David Duke Jr.</v>
      </c>
    </row>
    <row r="3063" spans="1:8" x14ac:dyDescent="0.2">
      <c r="A3063" s="48"/>
      <c r="B3063">
        <v>0</v>
      </c>
      <c r="C3063">
        <v>0</v>
      </c>
      <c r="D3063">
        <v>0</v>
      </c>
      <c r="E3063">
        <v>0</v>
      </c>
      <c r="F3063" s="51">
        <v>1</v>
      </c>
      <c r="G3063" t="str">
        <f t="shared" si="94"/>
        <v>David Duke Jr.</v>
      </c>
      <c r="H3063" t="str">
        <f t="shared" si="95"/>
        <v>David Duke Jr.</v>
      </c>
    </row>
    <row r="3064" spans="1:8" x14ac:dyDescent="0.2">
      <c r="A3064" s="48"/>
      <c r="B3064">
        <v>7</v>
      </c>
      <c r="C3064">
        <v>3</v>
      </c>
      <c r="D3064">
        <v>3</v>
      </c>
      <c r="E3064">
        <v>0</v>
      </c>
      <c r="F3064" s="51">
        <v>1</v>
      </c>
      <c r="G3064" t="str">
        <f t="shared" si="94"/>
        <v>David Duke Jr.</v>
      </c>
      <c r="H3064" t="str">
        <f t="shared" si="95"/>
        <v>David Duke Jr.</v>
      </c>
    </row>
    <row r="3065" spans="1:8" x14ac:dyDescent="0.2">
      <c r="A3065" s="48" t="s">
        <v>1262</v>
      </c>
      <c r="B3065">
        <v>32</v>
      </c>
      <c r="C3065">
        <v>3</v>
      </c>
      <c r="D3065">
        <v>2</v>
      </c>
      <c r="E3065">
        <v>2</v>
      </c>
      <c r="F3065" s="51">
        <v>1</v>
      </c>
      <c r="G3065" t="str">
        <f t="shared" si="94"/>
        <v>Kevin Durant</v>
      </c>
      <c r="H3065" t="str">
        <f t="shared" si="95"/>
        <v>Kevin Durant</v>
      </c>
    </row>
    <row r="3066" spans="1:8" x14ac:dyDescent="0.2">
      <c r="A3066" s="48"/>
      <c r="B3066">
        <v>27</v>
      </c>
      <c r="C3066">
        <v>5</v>
      </c>
      <c r="D3066">
        <v>6</v>
      </c>
      <c r="E3066">
        <v>3</v>
      </c>
      <c r="F3066" s="51">
        <v>1</v>
      </c>
      <c r="G3066" t="str">
        <f t="shared" si="94"/>
        <v>Kevin Durant</v>
      </c>
      <c r="H3066" t="str">
        <f t="shared" si="95"/>
        <v>Kevin Durant</v>
      </c>
    </row>
    <row r="3067" spans="1:8" x14ac:dyDescent="0.2">
      <c r="A3067" s="48"/>
      <c r="B3067">
        <v>37</v>
      </c>
      <c r="C3067">
        <v>5</v>
      </c>
      <c r="D3067">
        <v>4</v>
      </c>
      <c r="E3067">
        <v>1</v>
      </c>
      <c r="F3067" s="51">
        <v>1</v>
      </c>
      <c r="G3067" t="str">
        <f t="shared" si="94"/>
        <v>Kevin Durant</v>
      </c>
      <c r="H3067" t="str">
        <f t="shared" si="95"/>
        <v>Kevin Durant</v>
      </c>
    </row>
    <row r="3068" spans="1:8" x14ac:dyDescent="0.2">
      <c r="A3068" s="48"/>
      <c r="B3068">
        <v>33</v>
      </c>
      <c r="C3068">
        <v>6</v>
      </c>
      <c r="D3068">
        <v>3</v>
      </c>
      <c r="E3068">
        <v>1</v>
      </c>
      <c r="F3068" s="51">
        <v>1</v>
      </c>
      <c r="G3068" t="str">
        <f t="shared" si="94"/>
        <v>Kevin Durant</v>
      </c>
      <c r="H3068" t="str">
        <f t="shared" si="95"/>
        <v>Kevin Durant</v>
      </c>
    </row>
    <row r="3069" spans="1:8" x14ac:dyDescent="0.2">
      <c r="A3069" s="48"/>
      <c r="B3069">
        <v>37</v>
      </c>
      <c r="C3069">
        <v>3</v>
      </c>
      <c r="D3069">
        <v>5</v>
      </c>
      <c r="E3069">
        <v>2</v>
      </c>
      <c r="F3069" s="51">
        <v>1</v>
      </c>
      <c r="G3069" t="str">
        <f t="shared" si="94"/>
        <v>Kevin Durant</v>
      </c>
      <c r="H3069" t="str">
        <f t="shared" si="95"/>
        <v>Kevin Durant</v>
      </c>
    </row>
    <row r="3070" spans="1:8" x14ac:dyDescent="0.2">
      <c r="A3070" s="48"/>
      <c r="B3070">
        <v>26</v>
      </c>
      <c r="C3070">
        <v>5</v>
      </c>
      <c r="D3070">
        <v>2</v>
      </c>
      <c r="E3070">
        <v>1</v>
      </c>
      <c r="F3070" s="51">
        <v>1</v>
      </c>
      <c r="G3070" t="str">
        <f t="shared" si="94"/>
        <v>Kevin Durant</v>
      </c>
      <c r="H3070" t="str">
        <f t="shared" si="95"/>
        <v>Kevin Durant</v>
      </c>
    </row>
    <row r="3071" spans="1:8" x14ac:dyDescent="0.2">
      <c r="A3071" s="48"/>
      <c r="B3071">
        <v>36</v>
      </c>
      <c r="C3071">
        <v>9</v>
      </c>
      <c r="D3071">
        <v>7</v>
      </c>
      <c r="E3071">
        <v>2</v>
      </c>
      <c r="F3071" s="51">
        <v>1</v>
      </c>
      <c r="G3071" t="str">
        <f t="shared" si="94"/>
        <v>Kevin Durant</v>
      </c>
      <c r="H3071" t="str">
        <f t="shared" si="95"/>
        <v>Kevin Durant</v>
      </c>
    </row>
    <row r="3072" spans="1:8" x14ac:dyDescent="0.2">
      <c r="A3072" s="48"/>
      <c r="B3072">
        <v>32</v>
      </c>
      <c r="C3072">
        <v>9</v>
      </c>
      <c r="D3072">
        <v>6</v>
      </c>
      <c r="E3072">
        <v>2</v>
      </c>
      <c r="F3072" s="51">
        <v>1</v>
      </c>
      <c r="G3072" t="str">
        <f t="shared" si="94"/>
        <v>Kevin Durant</v>
      </c>
      <c r="H3072" t="str">
        <f t="shared" si="95"/>
        <v>Kevin Durant</v>
      </c>
    </row>
    <row r="3073" spans="1:8" x14ac:dyDescent="0.2">
      <c r="A3073" s="48"/>
      <c r="B3073">
        <v>28</v>
      </c>
      <c r="C3073">
        <v>9</v>
      </c>
      <c r="D3073">
        <v>11</v>
      </c>
      <c r="E3073">
        <v>2</v>
      </c>
      <c r="F3073" s="51">
        <v>1</v>
      </c>
      <c r="G3073" t="str">
        <f t="shared" si="94"/>
        <v>Kevin Durant</v>
      </c>
      <c r="H3073" t="str">
        <f t="shared" si="95"/>
        <v>Kevin Durant</v>
      </c>
    </row>
    <row r="3074" spans="1:8" x14ac:dyDescent="0.2">
      <c r="A3074" s="48"/>
      <c r="B3074">
        <v>27</v>
      </c>
      <c r="C3074">
        <v>8</v>
      </c>
      <c r="D3074">
        <v>2</v>
      </c>
      <c r="E3074">
        <v>1</v>
      </c>
      <c r="F3074" s="51">
        <v>1</v>
      </c>
      <c r="G3074" t="str">
        <f t="shared" ref="G3074:G3137" si="96">IF(B3074="","",IF(A3074="",G3073,SUBSTITUTE(A3074," 2022-23 Game Log","")))</f>
        <v>Kevin Durant</v>
      </c>
      <c r="H3074" t="str">
        <f t="shared" ref="H3074:H3137" si="97">IF(G3074="Luka Dončić","Luka Doncic",IF(G3074="Wendell Carter Jr.","Wendell Carter",IF(G3074="Vlatko Čančar","Vlatko Cancar",IF(G3074="Troy Brown Jr.","Troy Brown",IF(G3074="Bojan Bogdanović","Bojan Bogdanovic",IF(G3074="Nic Claxton","Nicolas Claxton",IF(G3074="Kristaps Porziņģis","Kristaps Porzingis",IF(G3074="Kelly Oubre Jr.","Kelly Oubre Jr",IF(G3074="P.J. Washington","P.J Washington",IF(G3074="P.J. Tucker","P.J Tucker",IF(G3074="Jabari Smith Jr.","Jabari Smith",IF(G3074="Alperen Şengün","Alperen Sengun",IF(G3074="Nikola Vučević","Nikola Vucevic",IF(G3074="Jusuf Nurkić","Jusuf Nurkic",IF(G3074="Nikola Jokić","Nikola Jokic",G3074)))))))))))))))</f>
        <v>Kevin Durant</v>
      </c>
    </row>
    <row r="3075" spans="1:8" x14ac:dyDescent="0.2">
      <c r="A3075" s="48"/>
      <c r="B3075">
        <v>26</v>
      </c>
      <c r="C3075">
        <v>4</v>
      </c>
      <c r="D3075">
        <v>4</v>
      </c>
      <c r="E3075">
        <v>1</v>
      </c>
      <c r="F3075" s="51">
        <v>1</v>
      </c>
      <c r="G3075" t="str">
        <f t="shared" si="96"/>
        <v>Kevin Durant</v>
      </c>
      <c r="H3075" t="str">
        <f t="shared" si="97"/>
        <v>Kevin Durant</v>
      </c>
    </row>
    <row r="3076" spans="1:8" x14ac:dyDescent="0.2">
      <c r="A3076" s="48"/>
      <c r="B3076">
        <v>29</v>
      </c>
      <c r="C3076">
        <v>12</v>
      </c>
      <c r="D3076">
        <v>12</v>
      </c>
      <c r="E3076">
        <v>1</v>
      </c>
      <c r="F3076" s="51">
        <v>1</v>
      </c>
      <c r="G3076" t="str">
        <f t="shared" si="96"/>
        <v>Kevin Durant</v>
      </c>
      <c r="H3076" t="str">
        <f t="shared" si="97"/>
        <v>Kevin Durant</v>
      </c>
    </row>
    <row r="3077" spans="1:8" x14ac:dyDescent="0.2">
      <c r="A3077" s="48"/>
      <c r="B3077">
        <v>27</v>
      </c>
      <c r="C3077">
        <v>6</v>
      </c>
      <c r="D3077">
        <v>3</v>
      </c>
      <c r="E3077">
        <v>3</v>
      </c>
      <c r="F3077" s="51">
        <v>1</v>
      </c>
      <c r="G3077" t="str">
        <f t="shared" si="96"/>
        <v>Kevin Durant</v>
      </c>
      <c r="H3077" t="str">
        <f t="shared" si="97"/>
        <v>Kevin Durant</v>
      </c>
    </row>
    <row r="3078" spans="1:8" x14ac:dyDescent="0.2">
      <c r="A3078" s="48"/>
      <c r="B3078">
        <v>31</v>
      </c>
      <c r="C3078">
        <v>9</v>
      </c>
      <c r="D3078">
        <v>7</v>
      </c>
      <c r="E3078">
        <v>2</v>
      </c>
      <c r="F3078" s="51">
        <v>1</v>
      </c>
      <c r="G3078" t="str">
        <f t="shared" si="96"/>
        <v>Kevin Durant</v>
      </c>
      <c r="H3078" t="str">
        <f t="shared" si="97"/>
        <v>Kevin Durant</v>
      </c>
    </row>
    <row r="3079" spans="1:8" x14ac:dyDescent="0.2">
      <c r="A3079" s="48"/>
      <c r="B3079">
        <v>27</v>
      </c>
      <c r="C3079">
        <v>4</v>
      </c>
      <c r="D3079">
        <v>6</v>
      </c>
      <c r="E3079">
        <v>0</v>
      </c>
      <c r="F3079" s="51">
        <v>1</v>
      </c>
      <c r="G3079" t="str">
        <f t="shared" si="96"/>
        <v>Kevin Durant</v>
      </c>
      <c r="H3079" t="str">
        <f t="shared" si="97"/>
        <v>Kevin Durant</v>
      </c>
    </row>
    <row r="3080" spans="1:8" x14ac:dyDescent="0.2">
      <c r="A3080" s="48"/>
      <c r="B3080">
        <v>35</v>
      </c>
      <c r="C3080">
        <v>8</v>
      </c>
      <c r="D3080">
        <v>3</v>
      </c>
      <c r="E3080">
        <v>1</v>
      </c>
      <c r="F3080" s="51">
        <v>1</v>
      </c>
      <c r="G3080" t="str">
        <f t="shared" si="96"/>
        <v>Kevin Durant</v>
      </c>
      <c r="H3080" t="str">
        <f t="shared" si="97"/>
        <v>Kevin Durant</v>
      </c>
    </row>
    <row r="3081" spans="1:8" x14ac:dyDescent="0.2">
      <c r="A3081" s="48"/>
      <c r="B3081">
        <v>26</v>
      </c>
      <c r="C3081">
        <v>7</v>
      </c>
      <c r="D3081">
        <v>7</v>
      </c>
      <c r="E3081">
        <v>0</v>
      </c>
      <c r="F3081" s="51">
        <v>1</v>
      </c>
      <c r="G3081" t="str">
        <f t="shared" si="96"/>
        <v>Kevin Durant</v>
      </c>
      <c r="H3081" t="str">
        <f t="shared" si="97"/>
        <v>Kevin Durant</v>
      </c>
    </row>
    <row r="3082" spans="1:8" x14ac:dyDescent="0.2">
      <c r="A3082" s="48"/>
      <c r="B3082">
        <v>20</v>
      </c>
      <c r="C3082">
        <v>5</v>
      </c>
      <c r="D3082">
        <v>5</v>
      </c>
      <c r="E3082">
        <v>0</v>
      </c>
      <c r="F3082" s="51">
        <v>1</v>
      </c>
      <c r="G3082" t="str">
        <f t="shared" si="96"/>
        <v>Kevin Durant</v>
      </c>
      <c r="H3082" t="str">
        <f t="shared" si="97"/>
        <v>Kevin Durant</v>
      </c>
    </row>
    <row r="3083" spans="1:8" x14ac:dyDescent="0.2">
      <c r="A3083" s="48"/>
      <c r="B3083">
        <v>12</v>
      </c>
      <c r="C3083">
        <v>7</v>
      </c>
      <c r="D3083">
        <v>5</v>
      </c>
      <c r="E3083">
        <v>2</v>
      </c>
      <c r="F3083" s="51">
        <v>1</v>
      </c>
      <c r="G3083" t="str">
        <f t="shared" si="96"/>
        <v>Kevin Durant</v>
      </c>
      <c r="H3083" t="str">
        <f t="shared" si="97"/>
        <v>Kevin Durant</v>
      </c>
    </row>
    <row r="3084" spans="1:8" x14ac:dyDescent="0.2">
      <c r="A3084" s="48"/>
      <c r="B3084">
        <v>36</v>
      </c>
      <c r="C3084">
        <v>9</v>
      </c>
      <c r="D3084">
        <v>8</v>
      </c>
      <c r="E3084">
        <v>3</v>
      </c>
      <c r="F3084" s="51">
        <v>1</v>
      </c>
      <c r="G3084" t="str">
        <f t="shared" si="96"/>
        <v>Kevin Durant</v>
      </c>
      <c r="H3084" t="str">
        <f t="shared" si="97"/>
        <v>Kevin Durant</v>
      </c>
    </row>
    <row r="3085" spans="1:8" x14ac:dyDescent="0.2">
      <c r="A3085" s="48"/>
      <c r="B3085">
        <v>31</v>
      </c>
      <c r="C3085">
        <v>5</v>
      </c>
      <c r="D3085">
        <v>5</v>
      </c>
      <c r="E3085">
        <v>3</v>
      </c>
      <c r="F3085" s="51">
        <v>1</v>
      </c>
      <c r="G3085" t="str">
        <f t="shared" si="96"/>
        <v>Kevin Durant</v>
      </c>
      <c r="H3085" t="str">
        <f t="shared" si="97"/>
        <v>Kevin Durant</v>
      </c>
    </row>
    <row r="3086" spans="1:8" x14ac:dyDescent="0.2">
      <c r="A3086" s="48"/>
      <c r="B3086">
        <v>45</v>
      </c>
      <c r="C3086">
        <v>7</v>
      </c>
      <c r="D3086">
        <v>5</v>
      </c>
      <c r="E3086">
        <v>3</v>
      </c>
      <c r="F3086" s="51">
        <v>1</v>
      </c>
      <c r="G3086" t="str">
        <f t="shared" si="96"/>
        <v>Kevin Durant</v>
      </c>
      <c r="H3086" t="str">
        <f t="shared" si="97"/>
        <v>Kevin Durant</v>
      </c>
    </row>
    <row r="3087" spans="1:8" x14ac:dyDescent="0.2">
      <c r="A3087" s="48"/>
      <c r="B3087">
        <v>39</v>
      </c>
      <c r="C3087">
        <v>5</v>
      </c>
      <c r="D3087">
        <v>5</v>
      </c>
      <c r="E3087">
        <v>2</v>
      </c>
      <c r="F3087" s="51">
        <v>1</v>
      </c>
      <c r="G3087" t="str">
        <f t="shared" si="96"/>
        <v>Kevin Durant</v>
      </c>
      <c r="H3087" t="str">
        <f t="shared" si="97"/>
        <v>Kevin Durant</v>
      </c>
    </row>
    <row r="3088" spans="1:8" x14ac:dyDescent="0.2">
      <c r="A3088" s="48"/>
      <c r="B3088">
        <v>17</v>
      </c>
      <c r="C3088">
        <v>9</v>
      </c>
      <c r="D3088">
        <v>7</v>
      </c>
      <c r="E3088">
        <v>0</v>
      </c>
      <c r="F3088" s="51">
        <v>1</v>
      </c>
      <c r="G3088" t="str">
        <f t="shared" si="96"/>
        <v>Kevin Durant</v>
      </c>
      <c r="H3088" t="str">
        <f t="shared" si="97"/>
        <v>Kevin Durant</v>
      </c>
    </row>
    <row r="3089" spans="1:8" x14ac:dyDescent="0.2">
      <c r="A3089" s="48"/>
      <c r="B3089">
        <v>31</v>
      </c>
      <c r="C3089">
        <v>7</v>
      </c>
      <c r="D3089">
        <v>5</v>
      </c>
      <c r="E3089">
        <v>1</v>
      </c>
      <c r="F3089" s="51">
        <v>1</v>
      </c>
      <c r="G3089" t="str">
        <f t="shared" si="96"/>
        <v>Kevin Durant</v>
      </c>
      <c r="H3089" t="str">
        <f t="shared" si="97"/>
        <v>Kevin Durant</v>
      </c>
    </row>
    <row r="3090" spans="1:8" x14ac:dyDescent="0.2">
      <c r="A3090" s="48"/>
      <c r="B3090">
        <v>29</v>
      </c>
      <c r="C3090">
        <v>9</v>
      </c>
      <c r="D3090">
        <v>8</v>
      </c>
      <c r="E3090">
        <v>2</v>
      </c>
      <c r="F3090" s="51">
        <v>1</v>
      </c>
      <c r="G3090" t="str">
        <f t="shared" si="96"/>
        <v>Kevin Durant</v>
      </c>
      <c r="H3090" t="str">
        <f t="shared" si="97"/>
        <v>Kevin Durant</v>
      </c>
    </row>
    <row r="3091" spans="1:8" x14ac:dyDescent="0.2">
      <c r="A3091" s="48"/>
      <c r="B3091">
        <v>34</v>
      </c>
      <c r="C3091">
        <v>4</v>
      </c>
      <c r="D3091">
        <v>4</v>
      </c>
      <c r="E3091">
        <v>2</v>
      </c>
      <c r="F3091" s="51">
        <v>1</v>
      </c>
      <c r="G3091" t="str">
        <f t="shared" si="96"/>
        <v>Kevin Durant</v>
      </c>
      <c r="H3091" t="str">
        <f t="shared" si="97"/>
        <v>Kevin Durant</v>
      </c>
    </row>
    <row r="3092" spans="1:8" x14ac:dyDescent="0.2">
      <c r="A3092" s="48"/>
      <c r="B3092">
        <v>30</v>
      </c>
      <c r="C3092">
        <v>9</v>
      </c>
      <c r="D3092">
        <v>6</v>
      </c>
      <c r="E3092">
        <v>3</v>
      </c>
      <c r="F3092" s="51">
        <v>1</v>
      </c>
      <c r="G3092" t="str">
        <f t="shared" si="96"/>
        <v>Kevin Durant</v>
      </c>
      <c r="H3092" t="str">
        <f t="shared" si="97"/>
        <v>Kevin Durant</v>
      </c>
    </row>
    <row r="3093" spans="1:8" x14ac:dyDescent="0.2">
      <c r="A3093" s="48"/>
      <c r="B3093">
        <v>28</v>
      </c>
      <c r="C3093">
        <v>4</v>
      </c>
      <c r="D3093">
        <v>3</v>
      </c>
      <c r="E3093">
        <v>2</v>
      </c>
      <c r="F3093" s="51">
        <v>1</v>
      </c>
      <c r="G3093" t="str">
        <f t="shared" si="96"/>
        <v>Kevin Durant</v>
      </c>
      <c r="H3093" t="str">
        <f t="shared" si="97"/>
        <v>Kevin Durant</v>
      </c>
    </row>
    <row r="3094" spans="1:8" x14ac:dyDescent="0.2">
      <c r="A3094" s="48"/>
      <c r="B3094">
        <v>43</v>
      </c>
      <c r="C3094">
        <v>6</v>
      </c>
      <c r="D3094">
        <v>2</v>
      </c>
      <c r="E3094">
        <v>3</v>
      </c>
      <c r="F3094" s="51">
        <v>1</v>
      </c>
      <c r="G3094" t="str">
        <f t="shared" si="96"/>
        <v>Kevin Durant</v>
      </c>
      <c r="H3094" t="str">
        <f t="shared" si="97"/>
        <v>Kevin Durant</v>
      </c>
    </row>
    <row r="3095" spans="1:8" x14ac:dyDescent="0.2">
      <c r="A3095" s="48"/>
      <c r="B3095">
        <v>23</v>
      </c>
      <c r="C3095">
        <v>7</v>
      </c>
      <c r="D3095">
        <v>5</v>
      </c>
      <c r="E3095">
        <v>1</v>
      </c>
      <c r="F3095" s="51">
        <v>1</v>
      </c>
      <c r="G3095" t="str">
        <f t="shared" si="96"/>
        <v>Kevin Durant</v>
      </c>
      <c r="H3095" t="str">
        <f t="shared" si="97"/>
        <v>Kevin Durant</v>
      </c>
    </row>
    <row r="3096" spans="1:8" x14ac:dyDescent="0.2">
      <c r="A3096" s="48"/>
      <c r="B3096">
        <v>24</v>
      </c>
      <c r="C3096">
        <v>5</v>
      </c>
      <c r="D3096">
        <v>6</v>
      </c>
      <c r="E3096">
        <v>2</v>
      </c>
      <c r="F3096" s="51">
        <v>1</v>
      </c>
      <c r="G3096" t="str">
        <f t="shared" si="96"/>
        <v>Kevin Durant</v>
      </c>
      <c r="H3096" t="str">
        <f t="shared" si="97"/>
        <v>Kevin Durant</v>
      </c>
    </row>
    <row r="3097" spans="1:8" x14ac:dyDescent="0.2">
      <c r="A3097" s="48"/>
      <c r="B3097">
        <v>32</v>
      </c>
      <c r="C3097">
        <v>9</v>
      </c>
      <c r="D3097">
        <v>5</v>
      </c>
      <c r="E3097">
        <v>5</v>
      </c>
      <c r="F3097" s="51">
        <v>1</v>
      </c>
      <c r="G3097" t="str">
        <f t="shared" si="96"/>
        <v>Kevin Durant</v>
      </c>
      <c r="H3097" t="str">
        <f t="shared" si="97"/>
        <v>Kevin Durant</v>
      </c>
    </row>
    <row r="3098" spans="1:8" x14ac:dyDescent="0.2">
      <c r="A3098" s="48"/>
      <c r="B3098">
        <v>26</v>
      </c>
      <c r="C3098">
        <v>16</v>
      </c>
      <c r="D3098">
        <v>8</v>
      </c>
      <c r="E3098">
        <v>1</v>
      </c>
      <c r="F3098" s="51">
        <v>1</v>
      </c>
      <c r="G3098" t="str">
        <f t="shared" si="96"/>
        <v>Kevin Durant</v>
      </c>
      <c r="H3098" t="str">
        <f t="shared" si="97"/>
        <v>Kevin Durant</v>
      </c>
    </row>
    <row r="3099" spans="1:8" x14ac:dyDescent="0.2">
      <c r="A3099" s="48"/>
      <c r="B3099">
        <v>23</v>
      </c>
      <c r="C3099">
        <v>5</v>
      </c>
      <c r="D3099">
        <v>4</v>
      </c>
      <c r="E3099">
        <v>1</v>
      </c>
      <c r="F3099" s="51">
        <v>1</v>
      </c>
      <c r="G3099" t="str">
        <f t="shared" si="96"/>
        <v>Kevin Durant</v>
      </c>
      <c r="H3099" t="str">
        <f t="shared" si="97"/>
        <v>Kevin Durant</v>
      </c>
    </row>
    <row r="3100" spans="1:8" x14ac:dyDescent="0.2">
      <c r="A3100" s="48"/>
      <c r="B3100">
        <v>25</v>
      </c>
      <c r="C3100">
        <v>3</v>
      </c>
      <c r="D3100">
        <v>11</v>
      </c>
      <c r="E3100">
        <v>0</v>
      </c>
      <c r="F3100" s="51">
        <v>1</v>
      </c>
      <c r="G3100" t="str">
        <f t="shared" si="96"/>
        <v>Kevin Durant</v>
      </c>
      <c r="H3100" t="str">
        <f t="shared" si="97"/>
        <v>Kevin Durant</v>
      </c>
    </row>
    <row r="3101" spans="1:8" x14ac:dyDescent="0.2">
      <c r="A3101" s="48"/>
      <c r="B3101">
        <v>44</v>
      </c>
      <c r="C3101">
        <v>4</v>
      </c>
      <c r="D3101">
        <v>5</v>
      </c>
      <c r="E3101">
        <v>5</v>
      </c>
      <c r="F3101" s="51">
        <v>1</v>
      </c>
      <c r="G3101" t="str">
        <f t="shared" si="96"/>
        <v>Kevin Durant</v>
      </c>
      <c r="H3101" t="str">
        <f t="shared" si="97"/>
        <v>Kevin Durant</v>
      </c>
    </row>
    <row r="3102" spans="1:8" x14ac:dyDescent="0.2">
      <c r="A3102" s="48" t="s">
        <v>1263</v>
      </c>
      <c r="B3102">
        <v>14</v>
      </c>
      <c r="C3102">
        <v>10</v>
      </c>
      <c r="D3102">
        <v>1</v>
      </c>
      <c r="E3102">
        <v>0</v>
      </c>
      <c r="F3102" s="51">
        <v>1</v>
      </c>
      <c r="G3102" t="str">
        <f t="shared" si="96"/>
        <v>Jalen Duren</v>
      </c>
      <c r="H3102" t="str">
        <f t="shared" si="97"/>
        <v>Jalen Duren</v>
      </c>
    </row>
    <row r="3103" spans="1:8" x14ac:dyDescent="0.2">
      <c r="A3103" s="48"/>
      <c r="B3103">
        <v>8</v>
      </c>
      <c r="C3103">
        <v>10</v>
      </c>
      <c r="D3103">
        <v>0</v>
      </c>
      <c r="E3103">
        <v>0</v>
      </c>
      <c r="F3103" s="51">
        <v>1</v>
      </c>
      <c r="G3103" t="str">
        <f t="shared" si="96"/>
        <v>Jalen Duren</v>
      </c>
      <c r="H3103" t="str">
        <f t="shared" si="97"/>
        <v>Jalen Duren</v>
      </c>
    </row>
    <row r="3104" spans="1:8" x14ac:dyDescent="0.2">
      <c r="A3104" s="48"/>
      <c r="B3104">
        <v>6</v>
      </c>
      <c r="C3104">
        <v>3</v>
      </c>
      <c r="D3104">
        <v>0</v>
      </c>
      <c r="E3104">
        <v>0</v>
      </c>
      <c r="F3104" s="51">
        <v>1</v>
      </c>
      <c r="G3104" t="str">
        <f t="shared" si="96"/>
        <v>Jalen Duren</v>
      </c>
      <c r="H3104" t="str">
        <f t="shared" si="97"/>
        <v>Jalen Duren</v>
      </c>
    </row>
    <row r="3105" spans="1:8" x14ac:dyDescent="0.2">
      <c r="A3105" s="48"/>
      <c r="B3105">
        <v>6</v>
      </c>
      <c r="C3105">
        <v>8</v>
      </c>
      <c r="D3105">
        <v>0</v>
      </c>
      <c r="E3105">
        <v>0</v>
      </c>
      <c r="F3105" s="51">
        <v>1</v>
      </c>
      <c r="G3105" t="str">
        <f t="shared" si="96"/>
        <v>Jalen Duren</v>
      </c>
      <c r="H3105" t="str">
        <f t="shared" si="97"/>
        <v>Jalen Duren</v>
      </c>
    </row>
    <row r="3106" spans="1:8" x14ac:dyDescent="0.2">
      <c r="A3106" s="48"/>
      <c r="B3106">
        <v>7</v>
      </c>
      <c r="C3106">
        <v>9</v>
      </c>
      <c r="D3106">
        <v>0</v>
      </c>
      <c r="E3106">
        <v>0</v>
      </c>
      <c r="F3106" s="51">
        <v>1</v>
      </c>
      <c r="G3106" t="str">
        <f t="shared" si="96"/>
        <v>Jalen Duren</v>
      </c>
      <c r="H3106" t="str">
        <f t="shared" si="97"/>
        <v>Jalen Duren</v>
      </c>
    </row>
    <row r="3107" spans="1:8" x14ac:dyDescent="0.2">
      <c r="A3107" s="48"/>
      <c r="B3107">
        <v>8</v>
      </c>
      <c r="C3107">
        <v>3</v>
      </c>
      <c r="D3107">
        <v>0</v>
      </c>
      <c r="E3107">
        <v>0</v>
      </c>
      <c r="F3107" s="51">
        <v>1</v>
      </c>
      <c r="G3107" t="str">
        <f t="shared" si="96"/>
        <v>Jalen Duren</v>
      </c>
      <c r="H3107" t="str">
        <f t="shared" si="97"/>
        <v>Jalen Duren</v>
      </c>
    </row>
    <row r="3108" spans="1:8" x14ac:dyDescent="0.2">
      <c r="A3108" s="48"/>
      <c r="B3108">
        <v>3</v>
      </c>
      <c r="C3108">
        <v>4</v>
      </c>
      <c r="D3108">
        <v>0</v>
      </c>
      <c r="E3108">
        <v>0</v>
      </c>
      <c r="F3108" s="51">
        <v>1</v>
      </c>
      <c r="G3108" t="str">
        <f t="shared" si="96"/>
        <v>Jalen Duren</v>
      </c>
      <c r="H3108" t="str">
        <f t="shared" si="97"/>
        <v>Jalen Duren</v>
      </c>
    </row>
    <row r="3109" spans="1:8" x14ac:dyDescent="0.2">
      <c r="A3109" s="48"/>
      <c r="B3109">
        <v>7</v>
      </c>
      <c r="C3109">
        <v>4</v>
      </c>
      <c r="D3109">
        <v>0</v>
      </c>
      <c r="E3109">
        <v>0</v>
      </c>
      <c r="F3109" s="51">
        <v>1</v>
      </c>
      <c r="G3109" t="str">
        <f t="shared" si="96"/>
        <v>Jalen Duren</v>
      </c>
      <c r="H3109" t="str">
        <f t="shared" si="97"/>
        <v>Jalen Duren</v>
      </c>
    </row>
    <row r="3110" spans="1:8" x14ac:dyDescent="0.2">
      <c r="A3110" s="48"/>
      <c r="B3110">
        <v>10</v>
      </c>
      <c r="C3110">
        <v>10</v>
      </c>
      <c r="D3110">
        <v>2</v>
      </c>
      <c r="E3110">
        <v>0</v>
      </c>
      <c r="F3110" s="51">
        <v>1</v>
      </c>
      <c r="G3110" t="str">
        <f t="shared" si="96"/>
        <v>Jalen Duren</v>
      </c>
      <c r="H3110" t="str">
        <f t="shared" si="97"/>
        <v>Jalen Duren</v>
      </c>
    </row>
    <row r="3111" spans="1:8" x14ac:dyDescent="0.2">
      <c r="A3111" s="48"/>
      <c r="B3111">
        <v>1</v>
      </c>
      <c r="C3111">
        <v>8</v>
      </c>
      <c r="D3111">
        <v>0</v>
      </c>
      <c r="E3111">
        <v>0</v>
      </c>
      <c r="F3111" s="51">
        <v>1</v>
      </c>
      <c r="G3111" t="str">
        <f t="shared" si="96"/>
        <v>Jalen Duren</v>
      </c>
      <c r="H3111" t="str">
        <f t="shared" si="97"/>
        <v>Jalen Duren</v>
      </c>
    </row>
    <row r="3112" spans="1:8" x14ac:dyDescent="0.2">
      <c r="A3112" s="48"/>
      <c r="B3112">
        <v>2</v>
      </c>
      <c r="C3112">
        <v>12</v>
      </c>
      <c r="D3112">
        <v>1</v>
      </c>
      <c r="E3112">
        <v>0</v>
      </c>
      <c r="F3112" s="51">
        <v>1</v>
      </c>
      <c r="G3112" t="str">
        <f t="shared" si="96"/>
        <v>Jalen Duren</v>
      </c>
      <c r="H3112" t="str">
        <f t="shared" si="97"/>
        <v>Jalen Duren</v>
      </c>
    </row>
    <row r="3113" spans="1:8" x14ac:dyDescent="0.2">
      <c r="A3113" s="48"/>
      <c r="B3113">
        <v>2</v>
      </c>
      <c r="C3113">
        <v>6</v>
      </c>
      <c r="D3113">
        <v>0</v>
      </c>
      <c r="E3113">
        <v>0</v>
      </c>
      <c r="F3113" s="51">
        <v>1</v>
      </c>
      <c r="G3113" t="str">
        <f t="shared" si="96"/>
        <v>Jalen Duren</v>
      </c>
      <c r="H3113" t="str">
        <f t="shared" si="97"/>
        <v>Jalen Duren</v>
      </c>
    </row>
    <row r="3114" spans="1:8" x14ac:dyDescent="0.2">
      <c r="A3114" s="48"/>
      <c r="B3114">
        <v>8</v>
      </c>
      <c r="C3114">
        <v>9</v>
      </c>
      <c r="D3114">
        <v>0</v>
      </c>
      <c r="E3114">
        <v>0</v>
      </c>
      <c r="F3114" s="51">
        <v>1</v>
      </c>
      <c r="G3114" t="str">
        <f t="shared" si="96"/>
        <v>Jalen Duren</v>
      </c>
      <c r="H3114" t="str">
        <f t="shared" si="97"/>
        <v>Jalen Duren</v>
      </c>
    </row>
    <row r="3115" spans="1:8" x14ac:dyDescent="0.2">
      <c r="A3115" s="48"/>
      <c r="B3115">
        <v>12</v>
      </c>
      <c r="C3115">
        <v>8</v>
      </c>
      <c r="D3115">
        <v>0</v>
      </c>
      <c r="E3115">
        <v>0</v>
      </c>
      <c r="F3115" s="51">
        <v>1</v>
      </c>
      <c r="G3115" t="str">
        <f t="shared" si="96"/>
        <v>Jalen Duren</v>
      </c>
      <c r="H3115" t="str">
        <f t="shared" si="97"/>
        <v>Jalen Duren</v>
      </c>
    </row>
    <row r="3116" spans="1:8" x14ac:dyDescent="0.2">
      <c r="A3116" s="48"/>
      <c r="B3116">
        <v>12</v>
      </c>
      <c r="C3116">
        <v>8</v>
      </c>
      <c r="D3116">
        <v>1</v>
      </c>
      <c r="E3116">
        <v>0</v>
      </c>
      <c r="F3116" s="51">
        <v>1</v>
      </c>
      <c r="G3116" t="str">
        <f t="shared" si="96"/>
        <v>Jalen Duren</v>
      </c>
      <c r="H3116" t="str">
        <f t="shared" si="97"/>
        <v>Jalen Duren</v>
      </c>
    </row>
    <row r="3117" spans="1:8" x14ac:dyDescent="0.2">
      <c r="A3117" s="48"/>
      <c r="B3117">
        <v>4</v>
      </c>
      <c r="C3117">
        <v>7</v>
      </c>
      <c r="D3117">
        <v>2</v>
      </c>
      <c r="E3117">
        <v>0</v>
      </c>
      <c r="F3117" s="51">
        <v>1</v>
      </c>
      <c r="G3117" t="str">
        <f t="shared" si="96"/>
        <v>Jalen Duren</v>
      </c>
      <c r="H3117" t="str">
        <f t="shared" si="97"/>
        <v>Jalen Duren</v>
      </c>
    </row>
    <row r="3118" spans="1:8" x14ac:dyDescent="0.2">
      <c r="A3118" s="48"/>
      <c r="B3118">
        <v>4</v>
      </c>
      <c r="C3118">
        <v>7</v>
      </c>
      <c r="D3118">
        <v>0</v>
      </c>
      <c r="E3118">
        <v>0</v>
      </c>
      <c r="F3118" s="51">
        <v>1</v>
      </c>
      <c r="G3118" t="str">
        <f t="shared" si="96"/>
        <v>Jalen Duren</v>
      </c>
      <c r="H3118" t="str">
        <f t="shared" si="97"/>
        <v>Jalen Duren</v>
      </c>
    </row>
    <row r="3119" spans="1:8" x14ac:dyDescent="0.2">
      <c r="A3119" s="48"/>
      <c r="B3119">
        <v>4</v>
      </c>
      <c r="C3119">
        <v>5</v>
      </c>
      <c r="D3119">
        <v>2</v>
      </c>
      <c r="E3119">
        <v>0</v>
      </c>
      <c r="F3119" s="51">
        <v>1</v>
      </c>
      <c r="G3119" t="str">
        <f t="shared" si="96"/>
        <v>Jalen Duren</v>
      </c>
      <c r="H3119" t="str">
        <f t="shared" si="97"/>
        <v>Jalen Duren</v>
      </c>
    </row>
    <row r="3120" spans="1:8" x14ac:dyDescent="0.2">
      <c r="A3120" s="48"/>
      <c r="B3120">
        <v>1</v>
      </c>
      <c r="C3120">
        <v>6</v>
      </c>
      <c r="D3120">
        <v>1</v>
      </c>
      <c r="E3120">
        <v>0</v>
      </c>
      <c r="F3120" s="51">
        <v>1</v>
      </c>
      <c r="G3120" t="str">
        <f t="shared" si="96"/>
        <v>Jalen Duren</v>
      </c>
      <c r="H3120" t="str">
        <f t="shared" si="97"/>
        <v>Jalen Duren</v>
      </c>
    </row>
    <row r="3121" spans="1:8" x14ac:dyDescent="0.2">
      <c r="A3121" s="48"/>
      <c r="B3121">
        <v>12</v>
      </c>
      <c r="C3121">
        <v>5</v>
      </c>
      <c r="D3121">
        <v>1</v>
      </c>
      <c r="E3121">
        <v>0</v>
      </c>
      <c r="F3121" s="51">
        <v>1</v>
      </c>
      <c r="G3121" t="str">
        <f t="shared" si="96"/>
        <v>Jalen Duren</v>
      </c>
      <c r="H3121" t="str">
        <f t="shared" si="97"/>
        <v>Jalen Duren</v>
      </c>
    </row>
    <row r="3122" spans="1:8" x14ac:dyDescent="0.2">
      <c r="A3122" s="48"/>
      <c r="B3122">
        <v>11</v>
      </c>
      <c r="C3122">
        <v>2</v>
      </c>
      <c r="D3122">
        <v>0</v>
      </c>
      <c r="E3122">
        <v>0</v>
      </c>
      <c r="F3122" s="51">
        <v>1</v>
      </c>
      <c r="G3122" t="str">
        <f t="shared" si="96"/>
        <v>Jalen Duren</v>
      </c>
      <c r="H3122" t="str">
        <f t="shared" si="97"/>
        <v>Jalen Duren</v>
      </c>
    </row>
    <row r="3123" spans="1:8" x14ac:dyDescent="0.2">
      <c r="A3123" s="48"/>
      <c r="B3123">
        <v>0</v>
      </c>
      <c r="C3123">
        <v>3</v>
      </c>
      <c r="D3123">
        <v>3</v>
      </c>
      <c r="E3123">
        <v>0</v>
      </c>
      <c r="F3123" s="51">
        <v>1</v>
      </c>
      <c r="G3123" t="str">
        <f t="shared" si="96"/>
        <v>Jalen Duren</v>
      </c>
      <c r="H3123" t="str">
        <f t="shared" si="97"/>
        <v>Jalen Duren</v>
      </c>
    </row>
    <row r="3124" spans="1:8" x14ac:dyDescent="0.2">
      <c r="A3124" s="48"/>
      <c r="B3124">
        <v>4</v>
      </c>
      <c r="C3124">
        <v>4</v>
      </c>
      <c r="D3124">
        <v>0</v>
      </c>
      <c r="E3124">
        <v>0</v>
      </c>
      <c r="F3124" s="51">
        <v>1</v>
      </c>
      <c r="G3124" t="str">
        <f t="shared" si="96"/>
        <v>Jalen Duren</v>
      </c>
      <c r="H3124" t="str">
        <f t="shared" si="97"/>
        <v>Jalen Duren</v>
      </c>
    </row>
    <row r="3125" spans="1:8" x14ac:dyDescent="0.2">
      <c r="A3125" s="48"/>
      <c r="B3125">
        <v>12</v>
      </c>
      <c r="C3125">
        <v>13</v>
      </c>
      <c r="D3125">
        <v>0</v>
      </c>
      <c r="E3125">
        <v>0</v>
      </c>
      <c r="F3125" s="51">
        <v>1</v>
      </c>
      <c r="G3125" t="str">
        <f t="shared" si="96"/>
        <v>Jalen Duren</v>
      </c>
      <c r="H3125" t="str">
        <f t="shared" si="97"/>
        <v>Jalen Duren</v>
      </c>
    </row>
    <row r="3126" spans="1:8" x14ac:dyDescent="0.2">
      <c r="A3126" s="48"/>
      <c r="B3126">
        <v>10</v>
      </c>
      <c r="C3126">
        <v>12</v>
      </c>
      <c r="D3126">
        <v>0</v>
      </c>
      <c r="E3126">
        <v>0</v>
      </c>
      <c r="F3126" s="51">
        <v>1</v>
      </c>
      <c r="G3126" t="str">
        <f t="shared" si="96"/>
        <v>Jalen Duren</v>
      </c>
      <c r="H3126" t="str">
        <f t="shared" si="97"/>
        <v>Jalen Duren</v>
      </c>
    </row>
    <row r="3127" spans="1:8" x14ac:dyDescent="0.2">
      <c r="A3127" s="48"/>
      <c r="B3127">
        <v>3</v>
      </c>
      <c r="C3127">
        <v>13</v>
      </c>
      <c r="D3127">
        <v>2</v>
      </c>
      <c r="E3127">
        <v>0</v>
      </c>
      <c r="F3127" s="51">
        <v>1</v>
      </c>
      <c r="G3127" t="str">
        <f t="shared" si="96"/>
        <v>Jalen Duren</v>
      </c>
      <c r="H3127" t="str">
        <f t="shared" si="97"/>
        <v>Jalen Duren</v>
      </c>
    </row>
    <row r="3128" spans="1:8" x14ac:dyDescent="0.2">
      <c r="A3128" s="48"/>
      <c r="B3128">
        <v>7</v>
      </c>
      <c r="C3128">
        <v>19</v>
      </c>
      <c r="D3128">
        <v>2</v>
      </c>
      <c r="E3128">
        <v>0</v>
      </c>
      <c r="F3128" s="51">
        <v>1</v>
      </c>
      <c r="G3128" t="str">
        <f t="shared" si="96"/>
        <v>Jalen Duren</v>
      </c>
      <c r="H3128" t="str">
        <f t="shared" si="97"/>
        <v>Jalen Duren</v>
      </c>
    </row>
    <row r="3129" spans="1:8" x14ac:dyDescent="0.2">
      <c r="A3129" s="48"/>
      <c r="B3129">
        <v>15</v>
      </c>
      <c r="C3129">
        <v>14</v>
      </c>
      <c r="D3129">
        <v>1</v>
      </c>
      <c r="E3129">
        <v>0</v>
      </c>
      <c r="F3129" s="51">
        <v>1</v>
      </c>
      <c r="G3129" t="str">
        <f t="shared" si="96"/>
        <v>Jalen Duren</v>
      </c>
      <c r="H3129" t="str">
        <f t="shared" si="97"/>
        <v>Jalen Duren</v>
      </c>
    </row>
    <row r="3130" spans="1:8" x14ac:dyDescent="0.2">
      <c r="A3130" s="48"/>
      <c r="B3130">
        <v>8</v>
      </c>
      <c r="C3130">
        <v>11</v>
      </c>
      <c r="D3130">
        <v>2</v>
      </c>
      <c r="E3130">
        <v>0</v>
      </c>
      <c r="F3130" s="51">
        <v>1</v>
      </c>
      <c r="G3130" t="str">
        <f t="shared" si="96"/>
        <v>Jalen Duren</v>
      </c>
      <c r="H3130" t="str">
        <f t="shared" si="97"/>
        <v>Jalen Duren</v>
      </c>
    </row>
    <row r="3131" spans="1:8" x14ac:dyDescent="0.2">
      <c r="A3131" s="48"/>
      <c r="B3131">
        <v>15</v>
      </c>
      <c r="C3131">
        <v>14</v>
      </c>
      <c r="D3131">
        <v>0</v>
      </c>
      <c r="E3131">
        <v>0</v>
      </c>
      <c r="F3131" s="51">
        <v>1</v>
      </c>
      <c r="G3131" t="str">
        <f t="shared" si="96"/>
        <v>Jalen Duren</v>
      </c>
      <c r="H3131" t="str">
        <f t="shared" si="97"/>
        <v>Jalen Duren</v>
      </c>
    </row>
    <row r="3132" spans="1:8" x14ac:dyDescent="0.2">
      <c r="A3132" s="48"/>
      <c r="B3132">
        <v>7</v>
      </c>
      <c r="C3132">
        <v>8</v>
      </c>
      <c r="D3132">
        <v>4</v>
      </c>
      <c r="E3132">
        <v>0</v>
      </c>
      <c r="F3132" s="51">
        <v>1</v>
      </c>
      <c r="G3132" t="str">
        <f t="shared" si="96"/>
        <v>Jalen Duren</v>
      </c>
      <c r="H3132" t="str">
        <f t="shared" si="97"/>
        <v>Jalen Duren</v>
      </c>
    </row>
    <row r="3133" spans="1:8" x14ac:dyDescent="0.2">
      <c r="A3133" s="48"/>
      <c r="B3133">
        <v>13</v>
      </c>
      <c r="C3133">
        <v>8</v>
      </c>
      <c r="D3133">
        <v>0</v>
      </c>
      <c r="E3133">
        <v>0</v>
      </c>
      <c r="F3133" s="51">
        <v>1</v>
      </c>
      <c r="G3133" t="str">
        <f t="shared" si="96"/>
        <v>Jalen Duren</v>
      </c>
      <c r="H3133" t="str">
        <f t="shared" si="97"/>
        <v>Jalen Duren</v>
      </c>
    </row>
    <row r="3134" spans="1:8" x14ac:dyDescent="0.2">
      <c r="A3134" s="48"/>
      <c r="B3134">
        <v>15</v>
      </c>
      <c r="C3134">
        <v>12</v>
      </c>
      <c r="D3134">
        <v>2</v>
      </c>
      <c r="E3134">
        <v>0</v>
      </c>
      <c r="F3134" s="51">
        <v>1</v>
      </c>
      <c r="G3134" t="str">
        <f t="shared" si="96"/>
        <v>Jalen Duren</v>
      </c>
      <c r="H3134" t="str">
        <f t="shared" si="97"/>
        <v>Jalen Duren</v>
      </c>
    </row>
    <row r="3135" spans="1:8" x14ac:dyDescent="0.2">
      <c r="A3135" s="48"/>
      <c r="B3135">
        <v>7</v>
      </c>
      <c r="C3135">
        <v>18</v>
      </c>
      <c r="D3135">
        <v>4</v>
      </c>
      <c r="E3135">
        <v>0</v>
      </c>
      <c r="F3135" s="51">
        <v>1</v>
      </c>
      <c r="G3135" t="str">
        <f t="shared" si="96"/>
        <v>Jalen Duren</v>
      </c>
      <c r="H3135" t="str">
        <f t="shared" si="97"/>
        <v>Jalen Duren</v>
      </c>
    </row>
    <row r="3136" spans="1:8" x14ac:dyDescent="0.2">
      <c r="A3136" s="48"/>
      <c r="B3136">
        <v>4</v>
      </c>
      <c r="C3136">
        <v>8</v>
      </c>
      <c r="D3136">
        <v>3</v>
      </c>
      <c r="E3136">
        <v>0</v>
      </c>
      <c r="F3136" s="51">
        <v>1</v>
      </c>
      <c r="G3136" t="str">
        <f t="shared" si="96"/>
        <v>Jalen Duren</v>
      </c>
      <c r="H3136" t="str">
        <f t="shared" si="97"/>
        <v>Jalen Duren</v>
      </c>
    </row>
    <row r="3137" spans="1:8" x14ac:dyDescent="0.2">
      <c r="A3137" s="48"/>
      <c r="B3137">
        <v>3</v>
      </c>
      <c r="C3137">
        <v>0</v>
      </c>
      <c r="D3137">
        <v>1</v>
      </c>
      <c r="E3137">
        <v>0</v>
      </c>
      <c r="F3137" s="51">
        <v>1</v>
      </c>
      <c r="G3137" t="str">
        <f t="shared" si="96"/>
        <v>Jalen Duren</v>
      </c>
      <c r="H3137" t="str">
        <f t="shared" si="97"/>
        <v>Jalen Duren</v>
      </c>
    </row>
    <row r="3138" spans="1:8" x14ac:dyDescent="0.2">
      <c r="A3138" s="48"/>
      <c r="B3138">
        <v>5</v>
      </c>
      <c r="C3138">
        <v>11</v>
      </c>
      <c r="D3138">
        <v>3</v>
      </c>
      <c r="E3138">
        <v>0</v>
      </c>
      <c r="F3138" s="51">
        <v>1</v>
      </c>
      <c r="G3138" t="str">
        <f t="shared" ref="G3138:G3201" si="98">IF(B3138="","",IF(A3138="",G3137,SUBSTITUTE(A3138," 2022-23 Game Log","")))</f>
        <v>Jalen Duren</v>
      </c>
      <c r="H3138" t="str">
        <f t="shared" ref="H3138:H3201" si="99">IF(G3138="Luka Dončić","Luka Doncic",IF(G3138="Wendell Carter Jr.","Wendell Carter",IF(G3138="Vlatko Čančar","Vlatko Cancar",IF(G3138="Troy Brown Jr.","Troy Brown",IF(G3138="Bojan Bogdanović","Bojan Bogdanovic",IF(G3138="Nic Claxton","Nicolas Claxton",IF(G3138="Kristaps Porziņģis","Kristaps Porzingis",IF(G3138="Kelly Oubre Jr.","Kelly Oubre Jr",IF(G3138="P.J. Washington","P.J Washington",IF(G3138="P.J. Tucker","P.J Tucker",IF(G3138="Jabari Smith Jr.","Jabari Smith",IF(G3138="Alperen Şengün","Alperen Sengun",IF(G3138="Nikola Vučević","Nikola Vucevic",IF(G3138="Jusuf Nurkić","Jusuf Nurkic",IF(G3138="Nikola Jokić","Nikola Jokic",G3138)))))))))))))))</f>
        <v>Jalen Duren</v>
      </c>
    </row>
    <row r="3139" spans="1:8" x14ac:dyDescent="0.2">
      <c r="A3139" s="48"/>
      <c r="B3139">
        <v>18</v>
      </c>
      <c r="C3139">
        <v>11</v>
      </c>
      <c r="D3139">
        <v>0</v>
      </c>
      <c r="E3139">
        <v>0</v>
      </c>
      <c r="F3139" s="51">
        <v>1</v>
      </c>
      <c r="G3139" t="str">
        <f t="shared" si="98"/>
        <v>Jalen Duren</v>
      </c>
      <c r="H3139" t="str">
        <f t="shared" si="99"/>
        <v>Jalen Duren</v>
      </c>
    </row>
    <row r="3140" spans="1:8" x14ac:dyDescent="0.2">
      <c r="A3140" s="48" t="s">
        <v>1264</v>
      </c>
      <c r="B3140">
        <v>8</v>
      </c>
      <c r="C3140">
        <v>7</v>
      </c>
      <c r="D3140">
        <v>0</v>
      </c>
      <c r="E3140">
        <v>0</v>
      </c>
      <c r="F3140" s="51">
        <v>1</v>
      </c>
      <c r="G3140" t="str">
        <f t="shared" si="98"/>
        <v>Tari Eason</v>
      </c>
      <c r="H3140" t="str">
        <f t="shared" si="99"/>
        <v>Tari Eason</v>
      </c>
    </row>
    <row r="3141" spans="1:8" x14ac:dyDescent="0.2">
      <c r="A3141" s="48"/>
      <c r="B3141">
        <v>6</v>
      </c>
      <c r="C3141">
        <v>7</v>
      </c>
      <c r="D3141">
        <v>1</v>
      </c>
      <c r="E3141">
        <v>1</v>
      </c>
      <c r="F3141" s="51">
        <v>1</v>
      </c>
      <c r="G3141" t="str">
        <f t="shared" si="98"/>
        <v>Tari Eason</v>
      </c>
      <c r="H3141" t="str">
        <f t="shared" si="99"/>
        <v>Tari Eason</v>
      </c>
    </row>
    <row r="3142" spans="1:8" x14ac:dyDescent="0.2">
      <c r="A3142" s="48"/>
      <c r="B3142">
        <v>11</v>
      </c>
      <c r="C3142">
        <v>2</v>
      </c>
      <c r="D3142">
        <v>1</v>
      </c>
      <c r="E3142">
        <v>3</v>
      </c>
      <c r="F3142" s="51">
        <v>1</v>
      </c>
      <c r="G3142" t="str">
        <f t="shared" si="98"/>
        <v>Tari Eason</v>
      </c>
      <c r="H3142" t="str">
        <f t="shared" si="99"/>
        <v>Tari Eason</v>
      </c>
    </row>
    <row r="3143" spans="1:8" x14ac:dyDescent="0.2">
      <c r="A3143" s="48"/>
      <c r="B3143">
        <v>11</v>
      </c>
      <c r="C3143">
        <v>9</v>
      </c>
      <c r="D3143">
        <v>0</v>
      </c>
      <c r="E3143">
        <v>0</v>
      </c>
      <c r="F3143" s="51">
        <v>1</v>
      </c>
      <c r="G3143" t="str">
        <f t="shared" si="98"/>
        <v>Tari Eason</v>
      </c>
      <c r="H3143" t="str">
        <f t="shared" si="99"/>
        <v>Tari Eason</v>
      </c>
    </row>
    <row r="3144" spans="1:8" x14ac:dyDescent="0.2">
      <c r="A3144" s="48"/>
      <c r="B3144">
        <v>3</v>
      </c>
      <c r="C3144">
        <v>6</v>
      </c>
      <c r="D3144">
        <v>1</v>
      </c>
      <c r="E3144">
        <v>1</v>
      </c>
      <c r="F3144" s="51">
        <v>1</v>
      </c>
      <c r="G3144" t="str">
        <f t="shared" si="98"/>
        <v>Tari Eason</v>
      </c>
      <c r="H3144" t="str">
        <f t="shared" si="99"/>
        <v>Tari Eason</v>
      </c>
    </row>
    <row r="3145" spans="1:8" x14ac:dyDescent="0.2">
      <c r="A3145" s="48"/>
      <c r="B3145">
        <v>4</v>
      </c>
      <c r="C3145">
        <v>3</v>
      </c>
      <c r="D3145">
        <v>0</v>
      </c>
      <c r="E3145">
        <v>0</v>
      </c>
      <c r="F3145" s="51">
        <v>1</v>
      </c>
      <c r="G3145" t="str">
        <f t="shared" si="98"/>
        <v>Tari Eason</v>
      </c>
      <c r="H3145" t="str">
        <f t="shared" si="99"/>
        <v>Tari Eason</v>
      </c>
    </row>
    <row r="3146" spans="1:8" x14ac:dyDescent="0.2">
      <c r="A3146" s="48"/>
      <c r="B3146">
        <v>9</v>
      </c>
      <c r="C3146">
        <v>2</v>
      </c>
      <c r="D3146">
        <v>1</v>
      </c>
      <c r="E3146">
        <v>1</v>
      </c>
      <c r="F3146" s="51">
        <v>1</v>
      </c>
      <c r="G3146" t="str">
        <f t="shared" si="98"/>
        <v>Tari Eason</v>
      </c>
      <c r="H3146" t="str">
        <f t="shared" si="99"/>
        <v>Tari Eason</v>
      </c>
    </row>
    <row r="3147" spans="1:8" x14ac:dyDescent="0.2">
      <c r="A3147" s="48"/>
      <c r="B3147">
        <v>6</v>
      </c>
      <c r="C3147">
        <v>1</v>
      </c>
      <c r="D3147">
        <v>0</v>
      </c>
      <c r="E3147">
        <v>0</v>
      </c>
      <c r="F3147" s="51">
        <v>1</v>
      </c>
      <c r="G3147" t="str">
        <f t="shared" si="98"/>
        <v>Tari Eason</v>
      </c>
      <c r="H3147" t="str">
        <f t="shared" si="99"/>
        <v>Tari Eason</v>
      </c>
    </row>
    <row r="3148" spans="1:8" x14ac:dyDescent="0.2">
      <c r="A3148" s="48"/>
      <c r="B3148">
        <v>6</v>
      </c>
      <c r="C3148">
        <v>7</v>
      </c>
      <c r="D3148">
        <v>2</v>
      </c>
      <c r="E3148">
        <v>0</v>
      </c>
      <c r="F3148" s="51">
        <v>1</v>
      </c>
      <c r="G3148" t="str">
        <f t="shared" si="98"/>
        <v>Tari Eason</v>
      </c>
      <c r="H3148" t="str">
        <f t="shared" si="99"/>
        <v>Tari Eason</v>
      </c>
    </row>
    <row r="3149" spans="1:8" x14ac:dyDescent="0.2">
      <c r="A3149" s="48"/>
      <c r="B3149">
        <v>17</v>
      </c>
      <c r="C3149">
        <v>6</v>
      </c>
      <c r="D3149">
        <v>2</v>
      </c>
      <c r="E3149">
        <v>2</v>
      </c>
      <c r="F3149" s="51">
        <v>1</v>
      </c>
      <c r="G3149" t="str">
        <f t="shared" si="98"/>
        <v>Tari Eason</v>
      </c>
      <c r="H3149" t="str">
        <f t="shared" si="99"/>
        <v>Tari Eason</v>
      </c>
    </row>
    <row r="3150" spans="1:8" x14ac:dyDescent="0.2">
      <c r="A3150" s="48"/>
      <c r="B3150">
        <v>8</v>
      </c>
      <c r="C3150">
        <v>6</v>
      </c>
      <c r="D3150">
        <v>0</v>
      </c>
      <c r="E3150">
        <v>2</v>
      </c>
      <c r="F3150" s="51">
        <v>1</v>
      </c>
      <c r="G3150" t="str">
        <f t="shared" si="98"/>
        <v>Tari Eason</v>
      </c>
      <c r="H3150" t="str">
        <f t="shared" si="99"/>
        <v>Tari Eason</v>
      </c>
    </row>
    <row r="3151" spans="1:8" x14ac:dyDescent="0.2">
      <c r="A3151" s="48"/>
      <c r="B3151">
        <v>14</v>
      </c>
      <c r="C3151">
        <v>6</v>
      </c>
      <c r="D3151">
        <v>5</v>
      </c>
      <c r="E3151">
        <v>0</v>
      </c>
      <c r="F3151" s="51">
        <v>1</v>
      </c>
      <c r="G3151" t="str">
        <f t="shared" si="98"/>
        <v>Tari Eason</v>
      </c>
      <c r="H3151" t="str">
        <f t="shared" si="99"/>
        <v>Tari Eason</v>
      </c>
    </row>
    <row r="3152" spans="1:8" x14ac:dyDescent="0.2">
      <c r="A3152" s="48"/>
      <c r="B3152">
        <v>5</v>
      </c>
      <c r="C3152">
        <v>2</v>
      </c>
      <c r="D3152">
        <v>3</v>
      </c>
      <c r="E3152">
        <v>1</v>
      </c>
      <c r="F3152" s="51">
        <v>1</v>
      </c>
      <c r="G3152" t="str">
        <f t="shared" si="98"/>
        <v>Tari Eason</v>
      </c>
      <c r="H3152" t="str">
        <f t="shared" si="99"/>
        <v>Tari Eason</v>
      </c>
    </row>
    <row r="3153" spans="1:8" x14ac:dyDescent="0.2">
      <c r="A3153" s="48"/>
      <c r="B3153">
        <v>9</v>
      </c>
      <c r="C3153">
        <v>3</v>
      </c>
      <c r="D3153">
        <v>0</v>
      </c>
      <c r="E3153">
        <v>1</v>
      </c>
      <c r="F3153" s="51">
        <v>1</v>
      </c>
      <c r="G3153" t="str">
        <f t="shared" si="98"/>
        <v>Tari Eason</v>
      </c>
      <c r="H3153" t="str">
        <f t="shared" si="99"/>
        <v>Tari Eason</v>
      </c>
    </row>
    <row r="3154" spans="1:8" x14ac:dyDescent="0.2">
      <c r="A3154" s="48"/>
      <c r="B3154">
        <v>8</v>
      </c>
      <c r="C3154">
        <v>7</v>
      </c>
      <c r="D3154">
        <v>0</v>
      </c>
      <c r="E3154">
        <v>0</v>
      </c>
      <c r="F3154" s="51">
        <v>1</v>
      </c>
      <c r="G3154" t="str">
        <f t="shared" si="98"/>
        <v>Tari Eason</v>
      </c>
      <c r="H3154" t="str">
        <f t="shared" si="99"/>
        <v>Tari Eason</v>
      </c>
    </row>
    <row r="3155" spans="1:8" x14ac:dyDescent="0.2">
      <c r="A3155" s="48"/>
      <c r="B3155">
        <v>4</v>
      </c>
      <c r="C3155">
        <v>6</v>
      </c>
      <c r="D3155">
        <v>0</v>
      </c>
      <c r="E3155">
        <v>0</v>
      </c>
      <c r="F3155" s="51">
        <v>1</v>
      </c>
      <c r="G3155" t="str">
        <f t="shared" si="98"/>
        <v>Tari Eason</v>
      </c>
      <c r="H3155" t="str">
        <f t="shared" si="99"/>
        <v>Tari Eason</v>
      </c>
    </row>
    <row r="3156" spans="1:8" x14ac:dyDescent="0.2">
      <c r="A3156" s="48"/>
      <c r="B3156">
        <v>19</v>
      </c>
      <c r="C3156">
        <v>8</v>
      </c>
      <c r="D3156">
        <v>1</v>
      </c>
      <c r="E3156">
        <v>1</v>
      </c>
      <c r="F3156" s="51">
        <v>1</v>
      </c>
      <c r="G3156" t="str">
        <f t="shared" si="98"/>
        <v>Tari Eason</v>
      </c>
      <c r="H3156" t="str">
        <f t="shared" si="99"/>
        <v>Tari Eason</v>
      </c>
    </row>
    <row r="3157" spans="1:8" x14ac:dyDescent="0.2">
      <c r="A3157" s="48"/>
      <c r="B3157">
        <v>6</v>
      </c>
      <c r="C3157">
        <v>7</v>
      </c>
      <c r="D3157">
        <v>0</v>
      </c>
      <c r="E3157">
        <v>0</v>
      </c>
      <c r="F3157" s="51">
        <v>1</v>
      </c>
      <c r="G3157" t="str">
        <f t="shared" si="98"/>
        <v>Tari Eason</v>
      </c>
      <c r="H3157" t="str">
        <f t="shared" si="99"/>
        <v>Tari Eason</v>
      </c>
    </row>
    <row r="3158" spans="1:8" x14ac:dyDescent="0.2">
      <c r="A3158" s="48"/>
      <c r="B3158">
        <v>7</v>
      </c>
      <c r="C3158">
        <v>6</v>
      </c>
      <c r="D3158">
        <v>0</v>
      </c>
      <c r="E3158">
        <v>1</v>
      </c>
      <c r="F3158" s="51">
        <v>1</v>
      </c>
      <c r="G3158" t="str">
        <f t="shared" si="98"/>
        <v>Tari Eason</v>
      </c>
      <c r="H3158" t="str">
        <f t="shared" si="99"/>
        <v>Tari Eason</v>
      </c>
    </row>
    <row r="3159" spans="1:8" x14ac:dyDescent="0.2">
      <c r="A3159" s="48"/>
      <c r="B3159">
        <v>6</v>
      </c>
      <c r="C3159">
        <v>3</v>
      </c>
      <c r="D3159">
        <v>0</v>
      </c>
      <c r="E3159">
        <v>1</v>
      </c>
      <c r="F3159" s="51">
        <v>1</v>
      </c>
      <c r="G3159" t="str">
        <f t="shared" si="98"/>
        <v>Tari Eason</v>
      </c>
      <c r="H3159" t="str">
        <f t="shared" si="99"/>
        <v>Tari Eason</v>
      </c>
    </row>
    <row r="3160" spans="1:8" x14ac:dyDescent="0.2">
      <c r="A3160" s="48"/>
      <c r="B3160">
        <v>4</v>
      </c>
      <c r="C3160">
        <v>5</v>
      </c>
      <c r="D3160">
        <v>2</v>
      </c>
      <c r="E3160">
        <v>0</v>
      </c>
      <c r="F3160" s="51">
        <v>1</v>
      </c>
      <c r="G3160" t="str">
        <f t="shared" si="98"/>
        <v>Tari Eason</v>
      </c>
      <c r="H3160" t="str">
        <f t="shared" si="99"/>
        <v>Tari Eason</v>
      </c>
    </row>
    <row r="3161" spans="1:8" x14ac:dyDescent="0.2">
      <c r="A3161" s="48"/>
      <c r="B3161">
        <v>9</v>
      </c>
      <c r="C3161">
        <v>5</v>
      </c>
      <c r="D3161">
        <v>0</v>
      </c>
      <c r="E3161">
        <v>0</v>
      </c>
      <c r="F3161" s="51">
        <v>1</v>
      </c>
      <c r="G3161" t="str">
        <f t="shared" si="98"/>
        <v>Tari Eason</v>
      </c>
      <c r="H3161" t="str">
        <f t="shared" si="99"/>
        <v>Tari Eason</v>
      </c>
    </row>
    <row r="3162" spans="1:8" x14ac:dyDescent="0.2">
      <c r="A3162" s="48"/>
      <c r="B3162">
        <v>13</v>
      </c>
      <c r="C3162">
        <v>10</v>
      </c>
      <c r="D3162">
        <v>1</v>
      </c>
      <c r="E3162">
        <v>0</v>
      </c>
      <c r="F3162" s="51">
        <v>1</v>
      </c>
      <c r="G3162" t="str">
        <f t="shared" si="98"/>
        <v>Tari Eason</v>
      </c>
      <c r="H3162" t="str">
        <f t="shared" si="99"/>
        <v>Tari Eason</v>
      </c>
    </row>
    <row r="3163" spans="1:8" x14ac:dyDescent="0.2">
      <c r="A3163" s="48"/>
      <c r="B3163">
        <v>18</v>
      </c>
      <c r="C3163">
        <v>6</v>
      </c>
      <c r="D3163">
        <v>0</v>
      </c>
      <c r="E3163">
        <v>2</v>
      </c>
      <c r="F3163" s="51">
        <v>1</v>
      </c>
      <c r="G3163" t="str">
        <f t="shared" si="98"/>
        <v>Tari Eason</v>
      </c>
      <c r="H3163" t="str">
        <f t="shared" si="99"/>
        <v>Tari Eason</v>
      </c>
    </row>
    <row r="3164" spans="1:8" x14ac:dyDescent="0.2">
      <c r="A3164" s="48"/>
      <c r="B3164">
        <v>8</v>
      </c>
      <c r="C3164">
        <v>6</v>
      </c>
      <c r="D3164">
        <v>2</v>
      </c>
      <c r="E3164">
        <v>2</v>
      </c>
      <c r="F3164" s="51">
        <v>1</v>
      </c>
      <c r="G3164" t="str">
        <f t="shared" si="98"/>
        <v>Tari Eason</v>
      </c>
      <c r="H3164" t="str">
        <f t="shared" si="99"/>
        <v>Tari Eason</v>
      </c>
    </row>
    <row r="3165" spans="1:8" x14ac:dyDescent="0.2">
      <c r="A3165" s="48"/>
      <c r="B3165">
        <v>0</v>
      </c>
      <c r="C3165">
        <v>1</v>
      </c>
      <c r="D3165">
        <v>0</v>
      </c>
      <c r="E3165">
        <v>0</v>
      </c>
      <c r="F3165" s="51">
        <v>1</v>
      </c>
      <c r="G3165" t="str">
        <f t="shared" si="98"/>
        <v>Tari Eason</v>
      </c>
      <c r="H3165" t="str">
        <f t="shared" si="99"/>
        <v>Tari Eason</v>
      </c>
    </row>
    <row r="3166" spans="1:8" x14ac:dyDescent="0.2">
      <c r="A3166" s="48"/>
      <c r="B3166">
        <v>10</v>
      </c>
      <c r="C3166">
        <v>7</v>
      </c>
      <c r="D3166">
        <v>0</v>
      </c>
      <c r="E3166">
        <v>0</v>
      </c>
      <c r="F3166" s="51">
        <v>1</v>
      </c>
      <c r="G3166" t="str">
        <f t="shared" si="98"/>
        <v>Tari Eason</v>
      </c>
      <c r="H3166" t="str">
        <f t="shared" si="99"/>
        <v>Tari Eason</v>
      </c>
    </row>
    <row r="3167" spans="1:8" x14ac:dyDescent="0.2">
      <c r="A3167" s="48"/>
      <c r="B3167">
        <v>5</v>
      </c>
      <c r="C3167">
        <v>5</v>
      </c>
      <c r="D3167">
        <v>1</v>
      </c>
      <c r="E3167">
        <v>1</v>
      </c>
      <c r="F3167" s="51">
        <v>1</v>
      </c>
      <c r="G3167" t="str">
        <f t="shared" si="98"/>
        <v>Tari Eason</v>
      </c>
      <c r="H3167" t="str">
        <f t="shared" si="99"/>
        <v>Tari Eason</v>
      </c>
    </row>
    <row r="3168" spans="1:8" x14ac:dyDescent="0.2">
      <c r="A3168" s="48"/>
      <c r="B3168">
        <v>13</v>
      </c>
      <c r="C3168">
        <v>6</v>
      </c>
      <c r="D3168">
        <v>1</v>
      </c>
      <c r="E3168">
        <v>1</v>
      </c>
      <c r="F3168" s="51">
        <v>1</v>
      </c>
      <c r="G3168" t="str">
        <f t="shared" si="98"/>
        <v>Tari Eason</v>
      </c>
      <c r="H3168" t="str">
        <f t="shared" si="99"/>
        <v>Tari Eason</v>
      </c>
    </row>
    <row r="3169" spans="1:8" x14ac:dyDescent="0.2">
      <c r="A3169" s="48"/>
      <c r="B3169">
        <v>11</v>
      </c>
      <c r="C3169">
        <v>4</v>
      </c>
      <c r="D3169">
        <v>0</v>
      </c>
      <c r="E3169">
        <v>1</v>
      </c>
      <c r="F3169" s="51">
        <v>1</v>
      </c>
      <c r="G3169" t="str">
        <f t="shared" si="98"/>
        <v>Tari Eason</v>
      </c>
      <c r="H3169" t="str">
        <f t="shared" si="99"/>
        <v>Tari Eason</v>
      </c>
    </row>
    <row r="3170" spans="1:8" x14ac:dyDescent="0.2">
      <c r="A3170" s="48"/>
      <c r="B3170">
        <v>9</v>
      </c>
      <c r="C3170">
        <v>3</v>
      </c>
      <c r="D3170">
        <v>1</v>
      </c>
      <c r="E3170">
        <v>2</v>
      </c>
      <c r="F3170" s="51">
        <v>1</v>
      </c>
      <c r="G3170" t="str">
        <f t="shared" si="98"/>
        <v>Tari Eason</v>
      </c>
      <c r="H3170" t="str">
        <f t="shared" si="99"/>
        <v>Tari Eason</v>
      </c>
    </row>
    <row r="3171" spans="1:8" x14ac:dyDescent="0.2">
      <c r="A3171" s="48"/>
      <c r="B3171">
        <v>7</v>
      </c>
      <c r="C3171">
        <v>3</v>
      </c>
      <c r="D3171">
        <v>0</v>
      </c>
      <c r="E3171">
        <v>1</v>
      </c>
      <c r="F3171" s="51">
        <v>1</v>
      </c>
      <c r="G3171" t="str">
        <f t="shared" si="98"/>
        <v>Tari Eason</v>
      </c>
      <c r="H3171" t="str">
        <f t="shared" si="99"/>
        <v>Tari Eason</v>
      </c>
    </row>
    <row r="3172" spans="1:8" x14ac:dyDescent="0.2">
      <c r="A3172" s="48"/>
      <c r="B3172">
        <v>9</v>
      </c>
      <c r="C3172">
        <v>2</v>
      </c>
      <c r="D3172">
        <v>1</v>
      </c>
      <c r="E3172">
        <v>1</v>
      </c>
      <c r="F3172" s="51">
        <v>1</v>
      </c>
      <c r="G3172" t="str">
        <f t="shared" si="98"/>
        <v>Tari Eason</v>
      </c>
      <c r="H3172" t="str">
        <f t="shared" si="99"/>
        <v>Tari Eason</v>
      </c>
    </row>
    <row r="3173" spans="1:8" x14ac:dyDescent="0.2">
      <c r="A3173" s="48"/>
      <c r="B3173">
        <v>6</v>
      </c>
      <c r="C3173">
        <v>5</v>
      </c>
      <c r="D3173">
        <v>1</v>
      </c>
      <c r="E3173">
        <v>2</v>
      </c>
      <c r="F3173" s="51">
        <v>1</v>
      </c>
      <c r="G3173" t="str">
        <f t="shared" si="98"/>
        <v>Tari Eason</v>
      </c>
      <c r="H3173" t="str">
        <f t="shared" si="99"/>
        <v>Tari Eason</v>
      </c>
    </row>
    <row r="3174" spans="1:8" x14ac:dyDescent="0.2">
      <c r="A3174" s="48"/>
      <c r="B3174">
        <v>6</v>
      </c>
      <c r="C3174">
        <v>8</v>
      </c>
      <c r="D3174">
        <v>1</v>
      </c>
      <c r="E3174">
        <v>0</v>
      </c>
      <c r="F3174" s="51">
        <v>1</v>
      </c>
      <c r="G3174" t="str">
        <f t="shared" si="98"/>
        <v>Tari Eason</v>
      </c>
      <c r="H3174" t="str">
        <f t="shared" si="99"/>
        <v>Tari Eason</v>
      </c>
    </row>
    <row r="3175" spans="1:8" x14ac:dyDescent="0.2">
      <c r="A3175" s="48"/>
      <c r="B3175">
        <v>9</v>
      </c>
      <c r="C3175">
        <v>13</v>
      </c>
      <c r="D3175">
        <v>1</v>
      </c>
      <c r="E3175">
        <v>1</v>
      </c>
      <c r="F3175" s="51">
        <v>1</v>
      </c>
      <c r="G3175" t="str">
        <f t="shared" si="98"/>
        <v>Tari Eason</v>
      </c>
      <c r="H3175" t="str">
        <f t="shared" si="99"/>
        <v>Tari Eason</v>
      </c>
    </row>
    <row r="3176" spans="1:8" x14ac:dyDescent="0.2">
      <c r="A3176" s="48"/>
      <c r="B3176">
        <v>2</v>
      </c>
      <c r="C3176">
        <v>7</v>
      </c>
      <c r="D3176">
        <v>0</v>
      </c>
      <c r="E3176">
        <v>0</v>
      </c>
      <c r="F3176" s="51">
        <v>1</v>
      </c>
      <c r="G3176" t="str">
        <f t="shared" si="98"/>
        <v>Tari Eason</v>
      </c>
      <c r="H3176" t="str">
        <f t="shared" si="99"/>
        <v>Tari Eason</v>
      </c>
    </row>
    <row r="3177" spans="1:8" x14ac:dyDescent="0.2">
      <c r="A3177" s="48"/>
      <c r="B3177">
        <v>4</v>
      </c>
      <c r="C3177">
        <v>4</v>
      </c>
      <c r="D3177">
        <v>3</v>
      </c>
      <c r="E3177">
        <v>0</v>
      </c>
      <c r="F3177" s="51">
        <v>1</v>
      </c>
      <c r="G3177" t="str">
        <f t="shared" si="98"/>
        <v>Tari Eason</v>
      </c>
      <c r="H3177" t="str">
        <f t="shared" si="99"/>
        <v>Tari Eason</v>
      </c>
    </row>
    <row r="3178" spans="1:8" x14ac:dyDescent="0.2">
      <c r="A3178" s="48" t="s">
        <v>1265</v>
      </c>
      <c r="B3178">
        <v>11</v>
      </c>
      <c r="C3178">
        <v>8</v>
      </c>
      <c r="D3178">
        <v>7</v>
      </c>
      <c r="E3178">
        <v>1</v>
      </c>
      <c r="F3178" s="51">
        <v>1</v>
      </c>
      <c r="G3178" t="str">
        <f t="shared" si="98"/>
        <v>Anthony Edwards</v>
      </c>
      <c r="H3178" t="str">
        <f t="shared" si="99"/>
        <v>Anthony Edwards</v>
      </c>
    </row>
    <row r="3179" spans="1:8" x14ac:dyDescent="0.2">
      <c r="A3179" s="48"/>
      <c r="B3179">
        <v>30</v>
      </c>
      <c r="C3179">
        <v>5</v>
      </c>
      <c r="D3179">
        <v>2</v>
      </c>
      <c r="E3179">
        <v>3</v>
      </c>
      <c r="F3179" s="51">
        <v>1</v>
      </c>
      <c r="G3179" t="str">
        <f t="shared" si="98"/>
        <v>Anthony Edwards</v>
      </c>
      <c r="H3179" t="str">
        <f t="shared" si="99"/>
        <v>Anthony Edwards</v>
      </c>
    </row>
    <row r="3180" spans="1:8" x14ac:dyDescent="0.2">
      <c r="A3180" s="48"/>
      <c r="B3180">
        <v>30</v>
      </c>
      <c r="C3180">
        <v>11</v>
      </c>
      <c r="D3180">
        <v>3</v>
      </c>
      <c r="E3180">
        <v>3</v>
      </c>
      <c r="F3180" s="51">
        <v>1</v>
      </c>
      <c r="G3180" t="str">
        <f t="shared" si="98"/>
        <v>Anthony Edwards</v>
      </c>
      <c r="H3180" t="str">
        <f t="shared" si="99"/>
        <v>Anthony Edwards</v>
      </c>
    </row>
    <row r="3181" spans="1:8" x14ac:dyDescent="0.2">
      <c r="A3181" s="48"/>
      <c r="B3181">
        <v>9</v>
      </c>
      <c r="C3181">
        <v>10</v>
      </c>
      <c r="D3181">
        <v>2</v>
      </c>
      <c r="E3181">
        <v>1</v>
      </c>
      <c r="F3181" s="51">
        <v>1</v>
      </c>
      <c r="G3181" t="str">
        <f t="shared" si="98"/>
        <v>Anthony Edwards</v>
      </c>
      <c r="H3181" t="str">
        <f t="shared" si="99"/>
        <v>Anthony Edwards</v>
      </c>
    </row>
    <row r="3182" spans="1:8" x14ac:dyDescent="0.2">
      <c r="A3182" s="48"/>
      <c r="B3182">
        <v>34</v>
      </c>
      <c r="C3182">
        <v>3</v>
      </c>
      <c r="D3182">
        <v>9</v>
      </c>
      <c r="E3182">
        <v>7</v>
      </c>
      <c r="F3182" s="51">
        <v>1</v>
      </c>
      <c r="G3182" t="str">
        <f t="shared" si="98"/>
        <v>Anthony Edwards</v>
      </c>
      <c r="H3182" t="str">
        <f t="shared" si="99"/>
        <v>Anthony Edwards</v>
      </c>
    </row>
    <row r="3183" spans="1:8" x14ac:dyDescent="0.2">
      <c r="A3183" s="48"/>
      <c r="B3183">
        <v>29</v>
      </c>
      <c r="C3183">
        <v>4</v>
      </c>
      <c r="D3183">
        <v>2</v>
      </c>
      <c r="E3183">
        <v>3</v>
      </c>
      <c r="F3183" s="51">
        <v>1</v>
      </c>
      <c r="G3183" t="str">
        <f t="shared" si="98"/>
        <v>Anthony Edwards</v>
      </c>
      <c r="H3183" t="str">
        <f t="shared" si="99"/>
        <v>Anthony Edwards</v>
      </c>
    </row>
    <row r="3184" spans="1:8" x14ac:dyDescent="0.2">
      <c r="A3184" s="48"/>
      <c r="B3184">
        <v>18</v>
      </c>
      <c r="C3184">
        <v>2</v>
      </c>
      <c r="D3184">
        <v>6</v>
      </c>
      <c r="E3184">
        <v>1</v>
      </c>
      <c r="F3184" s="51">
        <v>1</v>
      </c>
      <c r="G3184" t="str">
        <f t="shared" si="98"/>
        <v>Anthony Edwards</v>
      </c>
      <c r="H3184" t="str">
        <f t="shared" si="99"/>
        <v>Anthony Edwards</v>
      </c>
    </row>
    <row r="3185" spans="1:8" x14ac:dyDescent="0.2">
      <c r="A3185" s="48"/>
      <c r="B3185">
        <v>24</v>
      </c>
      <c r="C3185">
        <v>6</v>
      </c>
      <c r="D3185">
        <v>1</v>
      </c>
      <c r="E3185">
        <v>5</v>
      </c>
      <c r="F3185" s="51">
        <v>1</v>
      </c>
      <c r="G3185" t="str">
        <f t="shared" si="98"/>
        <v>Anthony Edwards</v>
      </c>
      <c r="H3185" t="str">
        <f t="shared" si="99"/>
        <v>Anthony Edwards</v>
      </c>
    </row>
    <row r="3186" spans="1:8" x14ac:dyDescent="0.2">
      <c r="A3186" s="48"/>
      <c r="B3186">
        <v>24</v>
      </c>
      <c r="C3186">
        <v>3</v>
      </c>
      <c r="D3186">
        <v>3</v>
      </c>
      <c r="E3186">
        <v>3</v>
      </c>
      <c r="F3186" s="51">
        <v>1</v>
      </c>
      <c r="G3186" t="str">
        <f t="shared" si="98"/>
        <v>Anthony Edwards</v>
      </c>
      <c r="H3186" t="str">
        <f t="shared" si="99"/>
        <v>Anthony Edwards</v>
      </c>
    </row>
    <row r="3187" spans="1:8" x14ac:dyDescent="0.2">
      <c r="A3187" s="48"/>
      <c r="B3187">
        <v>19</v>
      </c>
      <c r="C3187">
        <v>2</v>
      </c>
      <c r="D3187">
        <v>3</v>
      </c>
      <c r="E3187">
        <v>2</v>
      </c>
      <c r="F3187" s="51">
        <v>1</v>
      </c>
      <c r="G3187" t="str">
        <f t="shared" si="98"/>
        <v>Anthony Edwards</v>
      </c>
      <c r="H3187" t="str">
        <f t="shared" si="99"/>
        <v>Anthony Edwards</v>
      </c>
    </row>
    <row r="3188" spans="1:8" x14ac:dyDescent="0.2">
      <c r="A3188" s="48"/>
      <c r="B3188">
        <v>16</v>
      </c>
      <c r="C3188">
        <v>9</v>
      </c>
      <c r="D3188">
        <v>1</v>
      </c>
      <c r="E3188">
        <v>1</v>
      </c>
      <c r="F3188" s="51">
        <v>1</v>
      </c>
      <c r="G3188" t="str">
        <f t="shared" si="98"/>
        <v>Anthony Edwards</v>
      </c>
      <c r="H3188" t="str">
        <f t="shared" si="99"/>
        <v>Anthony Edwards</v>
      </c>
    </row>
    <row r="3189" spans="1:8" x14ac:dyDescent="0.2">
      <c r="A3189" s="48"/>
      <c r="B3189">
        <v>11</v>
      </c>
      <c r="C3189">
        <v>3</v>
      </c>
      <c r="D3189">
        <v>6</v>
      </c>
      <c r="E3189">
        <v>0</v>
      </c>
      <c r="F3189" s="51">
        <v>1</v>
      </c>
      <c r="G3189" t="str">
        <f t="shared" si="98"/>
        <v>Anthony Edwards</v>
      </c>
      <c r="H3189" t="str">
        <f t="shared" si="99"/>
        <v>Anthony Edwards</v>
      </c>
    </row>
    <row r="3190" spans="1:8" x14ac:dyDescent="0.2">
      <c r="A3190" s="48"/>
      <c r="B3190">
        <v>28</v>
      </c>
      <c r="C3190">
        <v>6</v>
      </c>
      <c r="D3190">
        <v>6</v>
      </c>
      <c r="E3190">
        <v>3</v>
      </c>
      <c r="F3190" s="51">
        <v>1</v>
      </c>
      <c r="G3190" t="str">
        <f t="shared" si="98"/>
        <v>Anthony Edwards</v>
      </c>
      <c r="H3190" t="str">
        <f t="shared" si="99"/>
        <v>Anthony Edwards</v>
      </c>
    </row>
    <row r="3191" spans="1:8" x14ac:dyDescent="0.2">
      <c r="A3191" s="48"/>
      <c r="B3191">
        <v>10</v>
      </c>
      <c r="C3191">
        <v>7</v>
      </c>
      <c r="D3191">
        <v>1</v>
      </c>
      <c r="E3191">
        <v>0</v>
      </c>
      <c r="F3191" s="51">
        <v>1</v>
      </c>
      <c r="G3191" t="str">
        <f t="shared" si="98"/>
        <v>Anthony Edwards</v>
      </c>
      <c r="H3191" t="str">
        <f t="shared" si="99"/>
        <v>Anthony Edwards</v>
      </c>
    </row>
    <row r="3192" spans="1:8" x14ac:dyDescent="0.2">
      <c r="A3192" s="48"/>
      <c r="B3192">
        <v>35</v>
      </c>
      <c r="C3192">
        <v>8</v>
      </c>
      <c r="D3192">
        <v>6</v>
      </c>
      <c r="E3192">
        <v>7</v>
      </c>
      <c r="F3192" s="51">
        <v>1</v>
      </c>
      <c r="G3192" t="str">
        <f t="shared" si="98"/>
        <v>Anthony Edwards</v>
      </c>
      <c r="H3192" t="str">
        <f t="shared" si="99"/>
        <v>Anthony Edwards</v>
      </c>
    </row>
    <row r="3193" spans="1:8" x14ac:dyDescent="0.2">
      <c r="A3193" s="48"/>
      <c r="B3193">
        <v>25</v>
      </c>
      <c r="C3193">
        <v>5</v>
      </c>
      <c r="D3193">
        <v>5</v>
      </c>
      <c r="E3193">
        <v>2</v>
      </c>
      <c r="F3193" s="51">
        <v>1</v>
      </c>
      <c r="G3193" t="str">
        <f t="shared" si="98"/>
        <v>Anthony Edwards</v>
      </c>
      <c r="H3193" t="str">
        <f t="shared" si="99"/>
        <v>Anthony Edwards</v>
      </c>
    </row>
    <row r="3194" spans="1:8" x14ac:dyDescent="0.2">
      <c r="A3194" s="48"/>
      <c r="B3194">
        <v>22</v>
      </c>
      <c r="C3194">
        <v>7</v>
      </c>
      <c r="D3194">
        <v>4</v>
      </c>
      <c r="E3194">
        <v>4</v>
      </c>
      <c r="F3194" s="51">
        <v>1</v>
      </c>
      <c r="G3194" t="str">
        <f t="shared" si="98"/>
        <v>Anthony Edwards</v>
      </c>
      <c r="H3194" t="str">
        <f t="shared" si="99"/>
        <v>Anthony Edwards</v>
      </c>
    </row>
    <row r="3195" spans="1:8" x14ac:dyDescent="0.2">
      <c r="A3195" s="48"/>
      <c r="B3195">
        <v>19</v>
      </c>
      <c r="C3195">
        <v>7</v>
      </c>
      <c r="D3195">
        <v>2</v>
      </c>
      <c r="E3195">
        <v>3</v>
      </c>
      <c r="F3195" s="51">
        <v>1</v>
      </c>
      <c r="G3195" t="str">
        <f t="shared" si="98"/>
        <v>Anthony Edwards</v>
      </c>
      <c r="H3195" t="str">
        <f t="shared" si="99"/>
        <v>Anthony Edwards</v>
      </c>
    </row>
    <row r="3196" spans="1:8" x14ac:dyDescent="0.2">
      <c r="A3196" s="48"/>
      <c r="B3196">
        <v>25</v>
      </c>
      <c r="C3196">
        <v>5</v>
      </c>
      <c r="D3196">
        <v>4</v>
      </c>
      <c r="E3196">
        <v>3</v>
      </c>
      <c r="F3196" s="51">
        <v>1</v>
      </c>
      <c r="G3196" t="str">
        <f t="shared" si="98"/>
        <v>Anthony Edwards</v>
      </c>
      <c r="H3196" t="str">
        <f t="shared" si="99"/>
        <v>Anthony Edwards</v>
      </c>
    </row>
    <row r="3197" spans="1:8" x14ac:dyDescent="0.2">
      <c r="A3197" s="48"/>
      <c r="B3197">
        <v>26</v>
      </c>
      <c r="C3197">
        <v>4</v>
      </c>
      <c r="D3197">
        <v>4</v>
      </c>
      <c r="E3197">
        <v>2</v>
      </c>
      <c r="F3197" s="51">
        <v>1</v>
      </c>
      <c r="G3197" t="str">
        <f t="shared" si="98"/>
        <v>Anthony Edwards</v>
      </c>
      <c r="H3197" t="str">
        <f t="shared" si="99"/>
        <v>Anthony Edwards</v>
      </c>
    </row>
    <row r="3198" spans="1:8" x14ac:dyDescent="0.2">
      <c r="A3198" s="48"/>
      <c r="B3198">
        <v>29</v>
      </c>
      <c r="C3198">
        <v>8</v>
      </c>
      <c r="D3198">
        <v>2</v>
      </c>
      <c r="E3198">
        <v>1</v>
      </c>
      <c r="F3198" s="51">
        <v>1</v>
      </c>
      <c r="G3198" t="str">
        <f t="shared" si="98"/>
        <v>Anthony Edwards</v>
      </c>
      <c r="H3198" t="str">
        <f t="shared" si="99"/>
        <v>Anthony Edwards</v>
      </c>
    </row>
    <row r="3199" spans="1:8" x14ac:dyDescent="0.2">
      <c r="A3199" s="48"/>
      <c r="B3199">
        <v>29</v>
      </c>
      <c r="C3199">
        <v>3</v>
      </c>
      <c r="D3199">
        <v>5</v>
      </c>
      <c r="E3199">
        <v>2</v>
      </c>
      <c r="F3199" s="51">
        <v>1</v>
      </c>
      <c r="G3199" t="str">
        <f t="shared" si="98"/>
        <v>Anthony Edwards</v>
      </c>
      <c r="H3199" t="str">
        <f t="shared" si="99"/>
        <v>Anthony Edwards</v>
      </c>
    </row>
    <row r="3200" spans="1:8" x14ac:dyDescent="0.2">
      <c r="A3200" s="48"/>
      <c r="B3200">
        <v>26</v>
      </c>
      <c r="C3200">
        <v>3</v>
      </c>
      <c r="D3200">
        <v>4</v>
      </c>
      <c r="E3200">
        <v>2</v>
      </c>
      <c r="F3200" s="51">
        <v>1</v>
      </c>
      <c r="G3200" t="str">
        <f t="shared" si="98"/>
        <v>Anthony Edwards</v>
      </c>
      <c r="H3200" t="str">
        <f t="shared" si="99"/>
        <v>Anthony Edwards</v>
      </c>
    </row>
    <row r="3201" spans="1:8" x14ac:dyDescent="0.2">
      <c r="A3201" s="48"/>
      <c r="B3201">
        <v>26</v>
      </c>
      <c r="C3201">
        <v>8</v>
      </c>
      <c r="D3201">
        <v>8</v>
      </c>
      <c r="E3201">
        <v>1</v>
      </c>
      <c r="F3201" s="51">
        <v>1</v>
      </c>
      <c r="G3201" t="str">
        <f t="shared" si="98"/>
        <v>Anthony Edwards</v>
      </c>
      <c r="H3201" t="str">
        <f t="shared" si="99"/>
        <v>Anthony Edwards</v>
      </c>
    </row>
    <row r="3202" spans="1:8" x14ac:dyDescent="0.2">
      <c r="A3202" s="48"/>
      <c r="B3202">
        <v>14</v>
      </c>
      <c r="C3202">
        <v>6</v>
      </c>
      <c r="D3202">
        <v>2</v>
      </c>
      <c r="E3202">
        <v>2</v>
      </c>
      <c r="F3202" s="51">
        <v>1</v>
      </c>
      <c r="G3202" t="str">
        <f t="shared" ref="G3202:G3265" si="100">IF(B3202="","",IF(A3202="",G3201,SUBSTITUTE(A3202," 2022-23 Game Log","")))</f>
        <v>Anthony Edwards</v>
      </c>
      <c r="H3202" t="str">
        <f t="shared" ref="H3202:H3265" si="101">IF(G3202="Luka Dončić","Luka Doncic",IF(G3202="Wendell Carter Jr.","Wendell Carter",IF(G3202="Vlatko Čančar","Vlatko Cancar",IF(G3202="Troy Brown Jr.","Troy Brown",IF(G3202="Bojan Bogdanović","Bojan Bogdanovic",IF(G3202="Nic Claxton","Nicolas Claxton",IF(G3202="Kristaps Porziņģis","Kristaps Porzingis",IF(G3202="Kelly Oubre Jr.","Kelly Oubre Jr",IF(G3202="P.J. Washington","P.J Washington",IF(G3202="P.J. Tucker","P.J Tucker",IF(G3202="Jabari Smith Jr.","Jabari Smith",IF(G3202="Alperen Şengün","Alperen Sengun",IF(G3202="Nikola Vučević","Nikola Vucevic",IF(G3202="Jusuf Nurkić","Jusuf Nurkic",IF(G3202="Nikola Jokić","Nikola Jokic",G3202)))))))))))))))</f>
        <v>Anthony Edwards</v>
      </c>
    </row>
    <row r="3203" spans="1:8" x14ac:dyDescent="0.2">
      <c r="A3203" s="48"/>
      <c r="B3203">
        <v>26</v>
      </c>
      <c r="C3203">
        <v>6</v>
      </c>
      <c r="D3203">
        <v>7</v>
      </c>
      <c r="E3203">
        <v>4</v>
      </c>
      <c r="F3203" s="51">
        <v>1</v>
      </c>
      <c r="G3203" t="str">
        <f t="shared" si="100"/>
        <v>Anthony Edwards</v>
      </c>
      <c r="H3203" t="str">
        <f t="shared" si="101"/>
        <v>Anthony Edwards</v>
      </c>
    </row>
    <row r="3204" spans="1:8" x14ac:dyDescent="0.2">
      <c r="A3204" s="48"/>
      <c r="B3204">
        <v>17</v>
      </c>
      <c r="C3204">
        <v>2</v>
      </c>
      <c r="D3204">
        <v>3</v>
      </c>
      <c r="E3204">
        <v>3</v>
      </c>
      <c r="F3204" s="51">
        <v>1</v>
      </c>
      <c r="G3204" t="str">
        <f t="shared" si="100"/>
        <v>Anthony Edwards</v>
      </c>
      <c r="H3204" t="str">
        <f t="shared" si="101"/>
        <v>Anthony Edwards</v>
      </c>
    </row>
    <row r="3205" spans="1:8" x14ac:dyDescent="0.2">
      <c r="A3205" s="48"/>
      <c r="B3205">
        <v>19</v>
      </c>
      <c r="C3205">
        <v>7</v>
      </c>
      <c r="D3205">
        <v>3</v>
      </c>
      <c r="E3205">
        <v>2</v>
      </c>
      <c r="F3205" s="51">
        <v>1</v>
      </c>
      <c r="G3205" t="str">
        <f t="shared" si="100"/>
        <v>Anthony Edwards</v>
      </c>
      <c r="H3205" t="str">
        <f t="shared" si="101"/>
        <v>Anthony Edwards</v>
      </c>
    </row>
    <row r="3206" spans="1:8" x14ac:dyDescent="0.2">
      <c r="A3206" s="48"/>
      <c r="B3206">
        <v>19</v>
      </c>
      <c r="C3206">
        <v>11</v>
      </c>
      <c r="D3206">
        <v>7</v>
      </c>
      <c r="E3206">
        <v>2</v>
      </c>
      <c r="F3206" s="51">
        <v>1</v>
      </c>
      <c r="G3206" t="str">
        <f t="shared" si="100"/>
        <v>Anthony Edwards</v>
      </c>
      <c r="H3206" t="str">
        <f t="shared" si="101"/>
        <v>Anthony Edwards</v>
      </c>
    </row>
    <row r="3207" spans="1:8" x14ac:dyDescent="0.2">
      <c r="A3207" s="48"/>
      <c r="B3207">
        <v>37</v>
      </c>
      <c r="C3207">
        <v>7</v>
      </c>
      <c r="D3207">
        <v>11</v>
      </c>
      <c r="E3207">
        <v>4</v>
      </c>
      <c r="F3207" s="51">
        <v>1</v>
      </c>
      <c r="G3207" t="str">
        <f t="shared" si="100"/>
        <v>Anthony Edwards</v>
      </c>
      <c r="H3207" t="str">
        <f t="shared" si="101"/>
        <v>Anthony Edwards</v>
      </c>
    </row>
    <row r="3208" spans="1:8" x14ac:dyDescent="0.2">
      <c r="A3208" s="48"/>
      <c r="B3208">
        <v>27</v>
      </c>
      <c r="C3208">
        <v>13</v>
      </c>
      <c r="D3208">
        <v>9</v>
      </c>
      <c r="E3208">
        <v>3</v>
      </c>
      <c r="F3208" s="51">
        <v>1</v>
      </c>
      <c r="G3208" t="str">
        <f t="shared" si="100"/>
        <v>Anthony Edwards</v>
      </c>
      <c r="H3208" t="str">
        <f t="shared" si="101"/>
        <v>Anthony Edwards</v>
      </c>
    </row>
    <row r="3209" spans="1:8" x14ac:dyDescent="0.2">
      <c r="A3209" s="48"/>
      <c r="B3209">
        <v>23</v>
      </c>
      <c r="C3209">
        <v>4</v>
      </c>
      <c r="D3209">
        <v>5</v>
      </c>
      <c r="E3209">
        <v>0</v>
      </c>
      <c r="F3209" s="51">
        <v>1</v>
      </c>
      <c r="G3209" t="str">
        <f t="shared" si="100"/>
        <v>Anthony Edwards</v>
      </c>
      <c r="H3209" t="str">
        <f t="shared" si="101"/>
        <v>Anthony Edwards</v>
      </c>
    </row>
    <row r="3210" spans="1:8" x14ac:dyDescent="0.2">
      <c r="A3210" s="48"/>
      <c r="B3210">
        <v>30</v>
      </c>
      <c r="C3210">
        <v>6</v>
      </c>
      <c r="D3210">
        <v>4</v>
      </c>
      <c r="E3210">
        <v>3</v>
      </c>
      <c r="F3210" s="51">
        <v>1</v>
      </c>
      <c r="G3210" t="str">
        <f t="shared" si="100"/>
        <v>Anthony Edwards</v>
      </c>
      <c r="H3210" t="str">
        <f t="shared" si="101"/>
        <v>Anthony Edwards</v>
      </c>
    </row>
    <row r="3211" spans="1:8" x14ac:dyDescent="0.2">
      <c r="A3211" s="48"/>
      <c r="B3211">
        <v>29</v>
      </c>
      <c r="C3211">
        <v>6</v>
      </c>
      <c r="D3211">
        <v>7</v>
      </c>
      <c r="E3211">
        <v>5</v>
      </c>
      <c r="F3211" s="51">
        <v>1</v>
      </c>
      <c r="G3211" t="str">
        <f t="shared" si="100"/>
        <v>Anthony Edwards</v>
      </c>
      <c r="H3211" t="str">
        <f t="shared" si="101"/>
        <v>Anthony Edwards</v>
      </c>
    </row>
    <row r="3212" spans="1:8" x14ac:dyDescent="0.2">
      <c r="A3212" s="48"/>
      <c r="B3212">
        <v>27</v>
      </c>
      <c r="C3212">
        <v>6</v>
      </c>
      <c r="D3212">
        <v>2</v>
      </c>
      <c r="E3212">
        <v>2</v>
      </c>
      <c r="F3212" s="51">
        <v>1</v>
      </c>
      <c r="G3212" t="str">
        <f t="shared" si="100"/>
        <v>Anthony Edwards</v>
      </c>
      <c r="H3212" t="str">
        <f t="shared" si="101"/>
        <v>Anthony Edwards</v>
      </c>
    </row>
    <row r="3213" spans="1:8" x14ac:dyDescent="0.2">
      <c r="A3213" s="48"/>
      <c r="B3213">
        <v>30</v>
      </c>
      <c r="C3213">
        <v>10</v>
      </c>
      <c r="D3213">
        <v>1</v>
      </c>
      <c r="E3213">
        <v>2</v>
      </c>
      <c r="F3213" s="51">
        <v>1</v>
      </c>
      <c r="G3213" t="str">
        <f t="shared" si="100"/>
        <v>Anthony Edwards</v>
      </c>
      <c r="H3213" t="str">
        <f t="shared" si="101"/>
        <v>Anthony Edwards</v>
      </c>
    </row>
    <row r="3214" spans="1:8" x14ac:dyDescent="0.2">
      <c r="A3214" s="48"/>
      <c r="B3214">
        <v>30</v>
      </c>
      <c r="C3214">
        <v>7</v>
      </c>
      <c r="D3214">
        <v>5</v>
      </c>
      <c r="E3214">
        <v>4</v>
      </c>
      <c r="F3214" s="51">
        <v>1</v>
      </c>
      <c r="G3214" t="str">
        <f t="shared" si="100"/>
        <v>Anthony Edwards</v>
      </c>
      <c r="H3214" t="str">
        <f t="shared" si="101"/>
        <v>Anthony Edwards</v>
      </c>
    </row>
    <row r="3215" spans="1:8" x14ac:dyDescent="0.2">
      <c r="A3215" s="48"/>
      <c r="B3215">
        <v>29</v>
      </c>
      <c r="C3215">
        <v>10</v>
      </c>
      <c r="D3215">
        <v>5</v>
      </c>
      <c r="E3215">
        <v>3</v>
      </c>
      <c r="F3215" s="51">
        <v>1</v>
      </c>
      <c r="G3215" t="str">
        <f t="shared" si="100"/>
        <v>Anthony Edwards</v>
      </c>
      <c r="H3215" t="str">
        <f t="shared" si="101"/>
        <v>Anthony Edwards</v>
      </c>
    </row>
    <row r="3216" spans="1:8" x14ac:dyDescent="0.2">
      <c r="A3216" s="48"/>
      <c r="B3216">
        <v>32</v>
      </c>
      <c r="C3216">
        <v>7</v>
      </c>
      <c r="D3216">
        <v>3</v>
      </c>
      <c r="E3216">
        <v>3</v>
      </c>
      <c r="F3216" s="51">
        <v>1</v>
      </c>
      <c r="G3216" t="str">
        <f t="shared" si="100"/>
        <v>Anthony Edwards</v>
      </c>
      <c r="H3216" t="str">
        <f t="shared" si="101"/>
        <v>Anthony Edwards</v>
      </c>
    </row>
    <row r="3217" spans="1:8" x14ac:dyDescent="0.2">
      <c r="A3217" s="48" t="s">
        <v>1266</v>
      </c>
      <c r="B3217">
        <v>3</v>
      </c>
      <c r="C3217">
        <v>2</v>
      </c>
      <c r="D3217">
        <v>2</v>
      </c>
      <c r="E3217">
        <v>1</v>
      </c>
      <c r="F3217" s="51">
        <v>1</v>
      </c>
      <c r="G3217" t="str">
        <f t="shared" si="100"/>
        <v>Kessler Edwards</v>
      </c>
      <c r="H3217" t="str">
        <f t="shared" si="101"/>
        <v>Kessler Edwards</v>
      </c>
    </row>
    <row r="3218" spans="1:8" x14ac:dyDescent="0.2">
      <c r="A3218" s="48"/>
      <c r="B3218">
        <v>0</v>
      </c>
      <c r="C3218">
        <v>0</v>
      </c>
      <c r="D3218">
        <v>0</v>
      </c>
      <c r="E3218">
        <v>0</v>
      </c>
      <c r="F3218" s="51">
        <v>1</v>
      </c>
      <c r="G3218" t="str">
        <f t="shared" si="100"/>
        <v>Kessler Edwards</v>
      </c>
      <c r="H3218" t="str">
        <f t="shared" si="101"/>
        <v>Kessler Edwards</v>
      </c>
    </row>
    <row r="3219" spans="1:8" x14ac:dyDescent="0.2">
      <c r="A3219" s="48"/>
      <c r="B3219">
        <v>0</v>
      </c>
      <c r="C3219">
        <v>0</v>
      </c>
      <c r="D3219">
        <v>0</v>
      </c>
      <c r="E3219">
        <v>0</v>
      </c>
      <c r="F3219" s="51">
        <v>1</v>
      </c>
      <c r="G3219" t="str">
        <f t="shared" si="100"/>
        <v>Kessler Edwards</v>
      </c>
      <c r="H3219" t="str">
        <f t="shared" si="101"/>
        <v>Kessler Edwards</v>
      </c>
    </row>
    <row r="3220" spans="1:8" x14ac:dyDescent="0.2">
      <c r="A3220" s="48"/>
      <c r="B3220">
        <v>0</v>
      </c>
      <c r="C3220">
        <v>0</v>
      </c>
      <c r="D3220">
        <v>0</v>
      </c>
      <c r="E3220">
        <v>0</v>
      </c>
      <c r="F3220" s="51">
        <v>1</v>
      </c>
      <c r="G3220" t="str">
        <f t="shared" si="100"/>
        <v>Kessler Edwards</v>
      </c>
      <c r="H3220" t="str">
        <f t="shared" si="101"/>
        <v>Kessler Edwards</v>
      </c>
    </row>
    <row r="3221" spans="1:8" x14ac:dyDescent="0.2">
      <c r="A3221" s="48"/>
      <c r="B3221">
        <v>0</v>
      </c>
      <c r="C3221">
        <v>0</v>
      </c>
      <c r="D3221">
        <v>0</v>
      </c>
      <c r="E3221">
        <v>0</v>
      </c>
      <c r="F3221" s="51">
        <v>1</v>
      </c>
      <c r="G3221" t="str">
        <f t="shared" si="100"/>
        <v>Kessler Edwards</v>
      </c>
      <c r="H3221" t="str">
        <f t="shared" si="101"/>
        <v>Kessler Edwards</v>
      </c>
    </row>
    <row r="3222" spans="1:8" x14ac:dyDescent="0.2">
      <c r="A3222" s="48"/>
      <c r="B3222">
        <v>0</v>
      </c>
      <c r="C3222">
        <v>0</v>
      </c>
      <c r="D3222">
        <v>0</v>
      </c>
      <c r="E3222">
        <v>0</v>
      </c>
      <c r="F3222" s="51">
        <v>1</v>
      </c>
      <c r="G3222" t="str">
        <f t="shared" si="100"/>
        <v>Kessler Edwards</v>
      </c>
      <c r="H3222" t="str">
        <f t="shared" si="101"/>
        <v>Kessler Edwards</v>
      </c>
    </row>
    <row r="3223" spans="1:8" x14ac:dyDescent="0.2">
      <c r="A3223" s="48"/>
      <c r="B3223">
        <v>6</v>
      </c>
      <c r="C3223">
        <v>3</v>
      </c>
      <c r="D3223">
        <v>0</v>
      </c>
      <c r="E3223">
        <v>1</v>
      </c>
      <c r="F3223" s="51">
        <v>1</v>
      </c>
      <c r="G3223" t="str">
        <f t="shared" si="100"/>
        <v>Kessler Edwards</v>
      </c>
      <c r="H3223" t="str">
        <f t="shared" si="101"/>
        <v>Kessler Edwards</v>
      </c>
    </row>
    <row r="3224" spans="1:8" x14ac:dyDescent="0.2">
      <c r="A3224" s="48"/>
      <c r="B3224">
        <v>0</v>
      </c>
      <c r="C3224">
        <v>0</v>
      </c>
      <c r="D3224">
        <v>0</v>
      </c>
      <c r="E3224">
        <v>0</v>
      </c>
      <c r="F3224" s="51">
        <v>1</v>
      </c>
      <c r="G3224" t="str">
        <f t="shared" si="100"/>
        <v>Kessler Edwards</v>
      </c>
      <c r="H3224" t="str">
        <f t="shared" si="101"/>
        <v>Kessler Edwards</v>
      </c>
    </row>
    <row r="3225" spans="1:8" x14ac:dyDescent="0.2">
      <c r="A3225" s="48"/>
      <c r="B3225">
        <v>0</v>
      </c>
      <c r="C3225">
        <v>0</v>
      </c>
      <c r="D3225">
        <v>0</v>
      </c>
      <c r="E3225">
        <v>0</v>
      </c>
      <c r="F3225" s="51">
        <v>1</v>
      </c>
      <c r="G3225" t="str">
        <f t="shared" si="100"/>
        <v>Kessler Edwards</v>
      </c>
      <c r="H3225" t="str">
        <f t="shared" si="101"/>
        <v>Kessler Edwards</v>
      </c>
    </row>
    <row r="3226" spans="1:8" x14ac:dyDescent="0.2">
      <c r="A3226" s="48"/>
      <c r="B3226">
        <v>0</v>
      </c>
      <c r="C3226">
        <v>0</v>
      </c>
      <c r="D3226">
        <v>0</v>
      </c>
      <c r="E3226">
        <v>0</v>
      </c>
      <c r="F3226" s="51">
        <v>1</v>
      </c>
      <c r="G3226" t="str">
        <f t="shared" si="100"/>
        <v>Kessler Edwards</v>
      </c>
      <c r="H3226" t="str">
        <f t="shared" si="101"/>
        <v>Kessler Edwards</v>
      </c>
    </row>
    <row r="3227" spans="1:8" x14ac:dyDescent="0.2">
      <c r="A3227" s="48"/>
      <c r="B3227">
        <v>0</v>
      </c>
      <c r="C3227">
        <v>0</v>
      </c>
      <c r="D3227">
        <v>0</v>
      </c>
      <c r="E3227">
        <v>0</v>
      </c>
      <c r="F3227" s="51">
        <v>1</v>
      </c>
      <c r="G3227" t="str">
        <f t="shared" si="100"/>
        <v>Kessler Edwards</v>
      </c>
      <c r="H3227" t="str">
        <f t="shared" si="101"/>
        <v>Kessler Edwards</v>
      </c>
    </row>
    <row r="3228" spans="1:8" x14ac:dyDescent="0.2">
      <c r="A3228" s="48"/>
      <c r="B3228">
        <v>0</v>
      </c>
      <c r="C3228">
        <v>0</v>
      </c>
      <c r="D3228">
        <v>0</v>
      </c>
      <c r="E3228">
        <v>0</v>
      </c>
      <c r="F3228" s="51">
        <v>1</v>
      </c>
      <c r="G3228" t="str">
        <f t="shared" si="100"/>
        <v>Kessler Edwards</v>
      </c>
      <c r="H3228" t="str">
        <f t="shared" si="101"/>
        <v>Kessler Edwards</v>
      </c>
    </row>
    <row r="3229" spans="1:8" x14ac:dyDescent="0.2">
      <c r="A3229" s="48"/>
      <c r="B3229">
        <v>6</v>
      </c>
      <c r="C3229">
        <v>9</v>
      </c>
      <c r="D3229">
        <v>0</v>
      </c>
      <c r="E3229">
        <v>0</v>
      </c>
      <c r="F3229" s="51">
        <v>1</v>
      </c>
      <c r="G3229" t="str">
        <f t="shared" si="100"/>
        <v>Kessler Edwards</v>
      </c>
      <c r="H3229" t="str">
        <f t="shared" si="101"/>
        <v>Kessler Edwards</v>
      </c>
    </row>
    <row r="3230" spans="1:8" x14ac:dyDescent="0.2">
      <c r="A3230" s="48" t="s">
        <v>1266</v>
      </c>
      <c r="B3230">
        <v>0</v>
      </c>
      <c r="C3230">
        <v>0</v>
      </c>
      <c r="D3230">
        <v>0</v>
      </c>
      <c r="E3230">
        <v>0</v>
      </c>
      <c r="F3230" s="51">
        <v>1</v>
      </c>
      <c r="G3230" t="str">
        <f t="shared" si="100"/>
        <v>Kessler Edwards</v>
      </c>
      <c r="H3230" t="str">
        <f t="shared" si="101"/>
        <v>Kessler Edwards</v>
      </c>
    </row>
    <row r="3231" spans="1:8" x14ac:dyDescent="0.2">
      <c r="A3231" s="48"/>
      <c r="B3231">
        <v>0</v>
      </c>
      <c r="C3231">
        <v>1</v>
      </c>
      <c r="D3231">
        <v>0</v>
      </c>
      <c r="E3231">
        <v>0</v>
      </c>
      <c r="F3231" s="51">
        <v>1</v>
      </c>
      <c r="G3231" t="str">
        <f t="shared" si="100"/>
        <v>Kessler Edwards</v>
      </c>
      <c r="H3231" t="str">
        <f t="shared" si="101"/>
        <v>Kessler Edwards</v>
      </c>
    </row>
    <row r="3232" spans="1:8" x14ac:dyDescent="0.2">
      <c r="A3232" s="48"/>
      <c r="B3232">
        <v>0</v>
      </c>
      <c r="C3232">
        <v>1</v>
      </c>
      <c r="D3232">
        <v>1</v>
      </c>
      <c r="E3232">
        <v>0</v>
      </c>
      <c r="F3232" s="51">
        <v>1</v>
      </c>
      <c r="G3232" t="str">
        <f t="shared" si="100"/>
        <v>Kessler Edwards</v>
      </c>
      <c r="H3232" t="str">
        <f t="shared" si="101"/>
        <v>Kessler Edwards</v>
      </c>
    </row>
    <row r="3233" spans="1:8" x14ac:dyDescent="0.2">
      <c r="A3233" s="48" t="s">
        <v>1267</v>
      </c>
      <c r="B3233">
        <v>26</v>
      </c>
      <c r="C3233">
        <v>15</v>
      </c>
      <c r="D3233">
        <v>5</v>
      </c>
      <c r="E3233">
        <v>1</v>
      </c>
      <c r="F3233" s="51">
        <v>1</v>
      </c>
      <c r="G3233" t="str">
        <f t="shared" si="100"/>
        <v>Joel Embiid</v>
      </c>
      <c r="H3233" t="str">
        <f t="shared" si="101"/>
        <v>Joel Embiid</v>
      </c>
    </row>
    <row r="3234" spans="1:8" x14ac:dyDescent="0.2">
      <c r="A3234" s="48"/>
      <c r="B3234">
        <v>15</v>
      </c>
      <c r="C3234">
        <v>12</v>
      </c>
      <c r="D3234">
        <v>3</v>
      </c>
      <c r="E3234">
        <v>1</v>
      </c>
      <c r="F3234" s="51">
        <v>1</v>
      </c>
      <c r="G3234" t="str">
        <f t="shared" si="100"/>
        <v>Joel Embiid</v>
      </c>
      <c r="H3234" t="str">
        <f t="shared" si="101"/>
        <v>Joel Embiid</v>
      </c>
    </row>
    <row r="3235" spans="1:8" x14ac:dyDescent="0.2">
      <c r="A3235" s="48"/>
      <c r="B3235">
        <v>40</v>
      </c>
      <c r="C3235">
        <v>13</v>
      </c>
      <c r="D3235">
        <v>3</v>
      </c>
      <c r="E3235">
        <v>0</v>
      </c>
      <c r="F3235" s="51">
        <v>1</v>
      </c>
      <c r="G3235" t="str">
        <f t="shared" si="100"/>
        <v>Joel Embiid</v>
      </c>
      <c r="H3235" t="str">
        <f t="shared" si="101"/>
        <v>Joel Embiid</v>
      </c>
    </row>
    <row r="3236" spans="1:8" x14ac:dyDescent="0.2">
      <c r="A3236" s="48"/>
      <c r="B3236">
        <v>26</v>
      </c>
      <c r="C3236">
        <v>5</v>
      </c>
      <c r="D3236">
        <v>2</v>
      </c>
      <c r="E3236">
        <v>1</v>
      </c>
      <c r="F3236" s="51">
        <v>1</v>
      </c>
      <c r="G3236" t="str">
        <f t="shared" si="100"/>
        <v>Joel Embiid</v>
      </c>
      <c r="H3236" t="str">
        <f t="shared" si="101"/>
        <v>Joel Embiid</v>
      </c>
    </row>
    <row r="3237" spans="1:8" x14ac:dyDescent="0.2">
      <c r="A3237" s="48"/>
      <c r="B3237">
        <v>31</v>
      </c>
      <c r="C3237">
        <v>5</v>
      </c>
      <c r="D3237">
        <v>3</v>
      </c>
      <c r="E3237">
        <v>2</v>
      </c>
      <c r="F3237" s="51">
        <v>1</v>
      </c>
      <c r="G3237" t="str">
        <f t="shared" si="100"/>
        <v>Joel Embiid</v>
      </c>
      <c r="H3237" t="str">
        <f t="shared" si="101"/>
        <v>Joel Embiid</v>
      </c>
    </row>
    <row r="3238" spans="1:8" x14ac:dyDescent="0.2">
      <c r="A3238" s="48"/>
      <c r="B3238">
        <v>25</v>
      </c>
      <c r="C3238">
        <v>7</v>
      </c>
      <c r="D3238">
        <v>4</v>
      </c>
      <c r="E3238">
        <v>1</v>
      </c>
      <c r="F3238" s="51">
        <v>1</v>
      </c>
      <c r="G3238" t="str">
        <f t="shared" si="100"/>
        <v>Joel Embiid</v>
      </c>
      <c r="H3238" t="str">
        <f t="shared" si="101"/>
        <v>Joel Embiid</v>
      </c>
    </row>
    <row r="3239" spans="1:8" x14ac:dyDescent="0.2">
      <c r="A3239" s="48"/>
      <c r="B3239">
        <v>33</v>
      </c>
      <c r="C3239">
        <v>10</v>
      </c>
      <c r="D3239">
        <v>5</v>
      </c>
      <c r="E3239">
        <v>1</v>
      </c>
      <c r="F3239" s="51">
        <v>1</v>
      </c>
      <c r="G3239" t="str">
        <f t="shared" si="100"/>
        <v>Joel Embiid</v>
      </c>
      <c r="H3239" t="str">
        <f t="shared" si="101"/>
        <v>Joel Embiid</v>
      </c>
    </row>
    <row r="3240" spans="1:8" x14ac:dyDescent="0.2">
      <c r="A3240" s="48"/>
      <c r="B3240">
        <v>26</v>
      </c>
      <c r="C3240">
        <v>13</v>
      </c>
      <c r="D3240">
        <v>2</v>
      </c>
      <c r="E3240">
        <v>0</v>
      </c>
      <c r="F3240" s="51">
        <v>1</v>
      </c>
      <c r="G3240" t="str">
        <f t="shared" si="100"/>
        <v>Joel Embiid</v>
      </c>
      <c r="H3240" t="str">
        <f t="shared" si="101"/>
        <v>Joel Embiid</v>
      </c>
    </row>
    <row r="3241" spans="1:8" x14ac:dyDescent="0.2">
      <c r="A3241" s="48"/>
      <c r="B3241">
        <v>42</v>
      </c>
      <c r="C3241">
        <v>10</v>
      </c>
      <c r="D3241">
        <v>6</v>
      </c>
      <c r="E3241">
        <v>1</v>
      </c>
      <c r="F3241" s="51">
        <v>1</v>
      </c>
      <c r="G3241" t="str">
        <f t="shared" si="100"/>
        <v>Joel Embiid</v>
      </c>
      <c r="H3241" t="str">
        <f t="shared" si="101"/>
        <v>Joel Embiid</v>
      </c>
    </row>
    <row r="3242" spans="1:8" x14ac:dyDescent="0.2">
      <c r="A3242" s="48"/>
      <c r="B3242">
        <v>59</v>
      </c>
      <c r="C3242">
        <v>11</v>
      </c>
      <c r="D3242">
        <v>8</v>
      </c>
      <c r="E3242">
        <v>1</v>
      </c>
      <c r="F3242" s="51">
        <v>1</v>
      </c>
      <c r="G3242" t="str">
        <f t="shared" si="100"/>
        <v>Joel Embiid</v>
      </c>
      <c r="H3242" t="str">
        <f t="shared" si="101"/>
        <v>Joel Embiid</v>
      </c>
    </row>
    <row r="3243" spans="1:8" x14ac:dyDescent="0.2">
      <c r="A3243" s="48"/>
      <c r="B3243">
        <v>32</v>
      </c>
      <c r="C3243">
        <v>11</v>
      </c>
      <c r="D3243">
        <v>8</v>
      </c>
      <c r="E3243">
        <v>2</v>
      </c>
      <c r="F3243" s="51">
        <v>1</v>
      </c>
      <c r="G3243" t="str">
        <f t="shared" si="100"/>
        <v>Joel Embiid</v>
      </c>
      <c r="H3243" t="str">
        <f t="shared" si="101"/>
        <v>Joel Embiid</v>
      </c>
    </row>
    <row r="3244" spans="1:8" x14ac:dyDescent="0.2">
      <c r="A3244" s="48"/>
      <c r="B3244">
        <v>32</v>
      </c>
      <c r="C3244">
        <v>9</v>
      </c>
      <c r="D3244">
        <v>6</v>
      </c>
      <c r="E3244">
        <v>2</v>
      </c>
      <c r="F3244" s="51">
        <v>1</v>
      </c>
      <c r="G3244" t="str">
        <f t="shared" si="100"/>
        <v>Joel Embiid</v>
      </c>
      <c r="H3244" t="str">
        <f t="shared" si="101"/>
        <v>Joel Embiid</v>
      </c>
    </row>
    <row r="3245" spans="1:8" x14ac:dyDescent="0.2">
      <c r="A3245" s="48"/>
      <c r="B3245">
        <v>30</v>
      </c>
      <c r="C3245">
        <v>8</v>
      </c>
      <c r="D3245">
        <v>7</v>
      </c>
      <c r="E3245">
        <v>0</v>
      </c>
      <c r="F3245" s="51">
        <v>1</v>
      </c>
      <c r="G3245" t="str">
        <f t="shared" si="100"/>
        <v>Joel Embiid</v>
      </c>
      <c r="H3245" t="str">
        <f t="shared" si="101"/>
        <v>Joel Embiid</v>
      </c>
    </row>
    <row r="3246" spans="1:8" x14ac:dyDescent="0.2">
      <c r="A3246" s="48"/>
      <c r="B3246">
        <v>19</v>
      </c>
      <c r="C3246">
        <v>6</v>
      </c>
      <c r="D3246">
        <v>6</v>
      </c>
      <c r="E3246">
        <v>0</v>
      </c>
      <c r="F3246" s="51">
        <v>1</v>
      </c>
      <c r="G3246" t="str">
        <f t="shared" si="100"/>
        <v>Joel Embiid</v>
      </c>
      <c r="H3246" t="str">
        <f t="shared" si="101"/>
        <v>Joel Embiid</v>
      </c>
    </row>
    <row r="3247" spans="1:8" x14ac:dyDescent="0.2">
      <c r="A3247" s="48"/>
      <c r="B3247">
        <v>35</v>
      </c>
      <c r="C3247">
        <v>11</v>
      </c>
      <c r="D3247">
        <v>8</v>
      </c>
      <c r="E3247">
        <v>1</v>
      </c>
      <c r="F3247" s="51">
        <v>1</v>
      </c>
      <c r="G3247" t="str">
        <f t="shared" si="100"/>
        <v>Joel Embiid</v>
      </c>
      <c r="H3247" t="str">
        <f t="shared" si="101"/>
        <v>Joel Embiid</v>
      </c>
    </row>
    <row r="3248" spans="1:8" x14ac:dyDescent="0.2">
      <c r="A3248" s="48"/>
      <c r="B3248">
        <v>39</v>
      </c>
      <c r="C3248">
        <v>7</v>
      </c>
      <c r="D3248">
        <v>3</v>
      </c>
      <c r="E3248">
        <v>1</v>
      </c>
      <c r="F3248" s="51">
        <v>1</v>
      </c>
      <c r="G3248" t="str">
        <f t="shared" si="100"/>
        <v>Joel Embiid</v>
      </c>
      <c r="H3248" t="str">
        <f t="shared" si="101"/>
        <v>Joel Embiid</v>
      </c>
    </row>
    <row r="3249" spans="1:8" x14ac:dyDescent="0.2">
      <c r="A3249" s="48"/>
      <c r="B3249">
        <v>38</v>
      </c>
      <c r="C3249">
        <v>12</v>
      </c>
      <c r="D3249">
        <v>5</v>
      </c>
      <c r="E3249">
        <v>3</v>
      </c>
      <c r="F3249" s="51">
        <v>1</v>
      </c>
      <c r="G3249" t="str">
        <f t="shared" si="100"/>
        <v>Joel Embiid</v>
      </c>
      <c r="H3249" t="str">
        <f t="shared" si="101"/>
        <v>Joel Embiid</v>
      </c>
    </row>
    <row r="3250" spans="1:8" x14ac:dyDescent="0.2">
      <c r="A3250" s="48"/>
      <c r="B3250">
        <v>53</v>
      </c>
      <c r="C3250">
        <v>12</v>
      </c>
      <c r="D3250">
        <v>3</v>
      </c>
      <c r="E3250">
        <v>2</v>
      </c>
      <c r="F3250" s="51">
        <v>1</v>
      </c>
      <c r="G3250" t="str">
        <f t="shared" si="100"/>
        <v>Joel Embiid</v>
      </c>
      <c r="H3250" t="str">
        <f t="shared" si="101"/>
        <v>Joel Embiid</v>
      </c>
    </row>
    <row r="3251" spans="1:8" x14ac:dyDescent="0.2">
      <c r="A3251" s="48"/>
      <c r="B3251">
        <v>31</v>
      </c>
      <c r="C3251">
        <v>7</v>
      </c>
      <c r="D3251">
        <v>2</v>
      </c>
      <c r="E3251">
        <v>0</v>
      </c>
      <c r="F3251" s="51">
        <v>1</v>
      </c>
      <c r="G3251" t="str">
        <f t="shared" si="100"/>
        <v>Joel Embiid</v>
      </c>
      <c r="H3251" t="str">
        <f t="shared" si="101"/>
        <v>Joel Embiid</v>
      </c>
    </row>
    <row r="3252" spans="1:8" x14ac:dyDescent="0.2">
      <c r="A3252" s="48"/>
      <c r="B3252">
        <v>34</v>
      </c>
      <c r="C3252">
        <v>13</v>
      </c>
      <c r="D3252">
        <v>4</v>
      </c>
      <c r="E3252">
        <v>2</v>
      </c>
      <c r="F3252" s="51">
        <v>1</v>
      </c>
      <c r="G3252" t="str">
        <f t="shared" si="100"/>
        <v>Joel Embiid</v>
      </c>
      <c r="H3252" t="str">
        <f t="shared" si="101"/>
        <v>Joel Embiid</v>
      </c>
    </row>
    <row r="3253" spans="1:8" x14ac:dyDescent="0.2">
      <c r="A3253" s="48"/>
      <c r="B3253">
        <v>28</v>
      </c>
      <c r="C3253">
        <v>11</v>
      </c>
      <c r="D3253">
        <v>4</v>
      </c>
      <c r="E3253">
        <v>2</v>
      </c>
      <c r="F3253" s="51">
        <v>1</v>
      </c>
      <c r="G3253" t="str">
        <f t="shared" si="100"/>
        <v>Joel Embiid</v>
      </c>
      <c r="H3253" t="str">
        <f t="shared" si="101"/>
        <v>Joel Embiid</v>
      </c>
    </row>
    <row r="3254" spans="1:8" x14ac:dyDescent="0.2">
      <c r="A3254" s="48"/>
      <c r="B3254">
        <v>22</v>
      </c>
      <c r="C3254">
        <v>10</v>
      </c>
      <c r="D3254">
        <v>6</v>
      </c>
      <c r="E3254">
        <v>0</v>
      </c>
      <c r="F3254" s="51">
        <v>1</v>
      </c>
      <c r="G3254" t="str">
        <f t="shared" si="100"/>
        <v>Joel Embiid</v>
      </c>
      <c r="H3254" t="str">
        <f t="shared" si="101"/>
        <v>Joel Embiid</v>
      </c>
    </row>
    <row r="3255" spans="1:8" x14ac:dyDescent="0.2">
      <c r="A3255" s="48"/>
      <c r="B3255">
        <v>44</v>
      </c>
      <c r="C3255">
        <v>7</v>
      </c>
      <c r="D3255">
        <v>3</v>
      </c>
      <c r="E3255">
        <v>1</v>
      </c>
      <c r="F3255" s="51">
        <v>1</v>
      </c>
      <c r="G3255" t="str">
        <f t="shared" si="100"/>
        <v>Joel Embiid</v>
      </c>
      <c r="H3255" t="str">
        <f t="shared" si="101"/>
        <v>Joel Embiid</v>
      </c>
    </row>
    <row r="3256" spans="1:8" x14ac:dyDescent="0.2">
      <c r="A3256" s="48"/>
      <c r="B3256">
        <v>35</v>
      </c>
      <c r="C3256">
        <v>8</v>
      </c>
      <c r="D3256">
        <v>1</v>
      </c>
      <c r="E3256">
        <v>1</v>
      </c>
      <c r="F3256" s="51">
        <v>1</v>
      </c>
      <c r="G3256" t="str">
        <f t="shared" si="100"/>
        <v>Joel Embiid</v>
      </c>
      <c r="H3256" t="str">
        <f t="shared" si="101"/>
        <v>Joel Embiid</v>
      </c>
    </row>
    <row r="3257" spans="1:8" x14ac:dyDescent="0.2">
      <c r="A3257" s="48"/>
      <c r="B3257">
        <v>48</v>
      </c>
      <c r="C3257">
        <v>10</v>
      </c>
      <c r="D3257">
        <v>1</v>
      </c>
      <c r="E3257">
        <v>1</v>
      </c>
      <c r="F3257" s="51">
        <v>1</v>
      </c>
      <c r="G3257" t="str">
        <f t="shared" si="100"/>
        <v>Joel Embiid</v>
      </c>
      <c r="H3257" t="str">
        <f t="shared" si="101"/>
        <v>Joel Embiid</v>
      </c>
    </row>
    <row r="3258" spans="1:8" x14ac:dyDescent="0.2">
      <c r="A3258" s="48"/>
      <c r="B3258">
        <v>37</v>
      </c>
      <c r="C3258">
        <v>8</v>
      </c>
      <c r="D3258">
        <v>5</v>
      </c>
      <c r="E3258">
        <v>1</v>
      </c>
      <c r="F3258" s="51">
        <v>1</v>
      </c>
      <c r="G3258" t="str">
        <f t="shared" si="100"/>
        <v>Joel Embiid</v>
      </c>
      <c r="H3258" t="str">
        <f t="shared" si="101"/>
        <v>Joel Embiid</v>
      </c>
    </row>
    <row r="3259" spans="1:8" x14ac:dyDescent="0.2">
      <c r="A3259" s="48"/>
      <c r="B3259">
        <v>16</v>
      </c>
      <c r="C3259">
        <v>13</v>
      </c>
      <c r="D3259">
        <v>10</v>
      </c>
      <c r="E3259">
        <v>0</v>
      </c>
      <c r="F3259" s="51">
        <v>1</v>
      </c>
      <c r="G3259" t="str">
        <f t="shared" si="100"/>
        <v>Joel Embiid</v>
      </c>
      <c r="H3259" t="str">
        <f t="shared" si="101"/>
        <v>Joel Embiid</v>
      </c>
    </row>
    <row r="3260" spans="1:8" x14ac:dyDescent="0.2">
      <c r="A3260" s="48"/>
      <c r="B3260">
        <v>42</v>
      </c>
      <c r="C3260">
        <v>11</v>
      </c>
      <c r="D3260">
        <v>5</v>
      </c>
      <c r="E3260">
        <v>2</v>
      </c>
      <c r="F3260" s="51">
        <v>1</v>
      </c>
      <c r="G3260" t="str">
        <f t="shared" si="100"/>
        <v>Joel Embiid</v>
      </c>
      <c r="H3260" t="str">
        <f t="shared" si="101"/>
        <v>Joel Embiid</v>
      </c>
    </row>
    <row r="3261" spans="1:8" x14ac:dyDescent="0.2">
      <c r="A3261" s="48" t="s">
        <v>1268</v>
      </c>
      <c r="B3261">
        <v>0</v>
      </c>
      <c r="C3261">
        <v>3</v>
      </c>
      <c r="D3261">
        <v>1</v>
      </c>
      <c r="E3261">
        <v>0</v>
      </c>
      <c r="F3261" s="51">
        <v>1</v>
      </c>
      <c r="G3261" t="str">
        <f t="shared" si="100"/>
        <v>Drew Eubanks</v>
      </c>
      <c r="H3261" t="str">
        <f t="shared" si="101"/>
        <v>Drew Eubanks</v>
      </c>
    </row>
    <row r="3262" spans="1:8" x14ac:dyDescent="0.2">
      <c r="A3262" s="48"/>
      <c r="B3262">
        <v>5</v>
      </c>
      <c r="C3262">
        <v>5</v>
      </c>
      <c r="D3262">
        <v>0</v>
      </c>
      <c r="E3262">
        <v>0</v>
      </c>
      <c r="F3262" s="51">
        <v>1</v>
      </c>
      <c r="G3262" t="str">
        <f t="shared" si="100"/>
        <v>Drew Eubanks</v>
      </c>
      <c r="H3262" t="str">
        <f t="shared" si="101"/>
        <v>Drew Eubanks</v>
      </c>
    </row>
    <row r="3263" spans="1:8" x14ac:dyDescent="0.2">
      <c r="A3263" s="48"/>
      <c r="B3263">
        <v>4</v>
      </c>
      <c r="C3263">
        <v>3</v>
      </c>
      <c r="D3263">
        <v>0</v>
      </c>
      <c r="E3263">
        <v>0</v>
      </c>
      <c r="F3263" s="51">
        <v>1</v>
      </c>
      <c r="G3263" t="str">
        <f t="shared" si="100"/>
        <v>Drew Eubanks</v>
      </c>
      <c r="H3263" t="str">
        <f t="shared" si="101"/>
        <v>Drew Eubanks</v>
      </c>
    </row>
    <row r="3264" spans="1:8" x14ac:dyDescent="0.2">
      <c r="A3264" s="48"/>
      <c r="B3264">
        <v>4</v>
      </c>
      <c r="C3264">
        <v>2</v>
      </c>
      <c r="D3264">
        <v>0</v>
      </c>
      <c r="E3264">
        <v>0</v>
      </c>
      <c r="F3264" s="51">
        <v>1</v>
      </c>
      <c r="G3264" t="str">
        <f t="shared" si="100"/>
        <v>Drew Eubanks</v>
      </c>
      <c r="H3264" t="str">
        <f t="shared" si="101"/>
        <v>Drew Eubanks</v>
      </c>
    </row>
    <row r="3265" spans="1:8" x14ac:dyDescent="0.2">
      <c r="A3265" s="48"/>
      <c r="B3265">
        <v>2</v>
      </c>
      <c r="C3265">
        <v>0</v>
      </c>
      <c r="D3265">
        <v>1</v>
      </c>
      <c r="E3265">
        <v>0</v>
      </c>
      <c r="F3265" s="51">
        <v>1</v>
      </c>
      <c r="G3265" t="str">
        <f t="shared" si="100"/>
        <v>Drew Eubanks</v>
      </c>
      <c r="H3265" t="str">
        <f t="shared" si="101"/>
        <v>Drew Eubanks</v>
      </c>
    </row>
    <row r="3266" spans="1:8" x14ac:dyDescent="0.2">
      <c r="A3266" s="48"/>
      <c r="B3266">
        <v>10</v>
      </c>
      <c r="C3266">
        <v>1</v>
      </c>
      <c r="D3266">
        <v>1</v>
      </c>
      <c r="E3266">
        <v>0</v>
      </c>
      <c r="F3266" s="51">
        <v>1</v>
      </c>
      <c r="G3266" t="str">
        <f t="shared" ref="G3266:G3329" si="102">IF(B3266="","",IF(A3266="",G3265,SUBSTITUTE(A3266," 2022-23 Game Log","")))</f>
        <v>Drew Eubanks</v>
      </c>
      <c r="H3266" t="str">
        <f t="shared" ref="H3266:H3329" si="103">IF(G3266="Luka Dončić","Luka Doncic",IF(G3266="Wendell Carter Jr.","Wendell Carter",IF(G3266="Vlatko Čančar","Vlatko Cancar",IF(G3266="Troy Brown Jr.","Troy Brown",IF(G3266="Bojan Bogdanović","Bojan Bogdanovic",IF(G3266="Nic Claxton","Nicolas Claxton",IF(G3266="Kristaps Porziņģis","Kristaps Porzingis",IF(G3266="Kelly Oubre Jr.","Kelly Oubre Jr",IF(G3266="P.J. Washington","P.J Washington",IF(G3266="P.J. Tucker","P.J Tucker",IF(G3266="Jabari Smith Jr.","Jabari Smith",IF(G3266="Alperen Şengün","Alperen Sengun",IF(G3266="Nikola Vučević","Nikola Vucevic",IF(G3266="Jusuf Nurkić","Jusuf Nurkic",IF(G3266="Nikola Jokić","Nikola Jokic",G3266)))))))))))))))</f>
        <v>Drew Eubanks</v>
      </c>
    </row>
    <row r="3267" spans="1:8" x14ac:dyDescent="0.2">
      <c r="A3267" s="48"/>
      <c r="B3267">
        <v>7</v>
      </c>
      <c r="C3267">
        <v>3</v>
      </c>
      <c r="D3267">
        <v>0</v>
      </c>
      <c r="E3267">
        <v>0</v>
      </c>
      <c r="F3267" s="51">
        <v>1</v>
      </c>
      <c r="G3267" t="str">
        <f t="shared" si="102"/>
        <v>Drew Eubanks</v>
      </c>
      <c r="H3267" t="str">
        <f t="shared" si="103"/>
        <v>Drew Eubanks</v>
      </c>
    </row>
    <row r="3268" spans="1:8" x14ac:dyDescent="0.2">
      <c r="A3268" s="48"/>
      <c r="B3268">
        <v>10</v>
      </c>
      <c r="C3268">
        <v>4</v>
      </c>
      <c r="D3268">
        <v>1</v>
      </c>
      <c r="E3268">
        <v>0</v>
      </c>
      <c r="F3268" s="51">
        <v>1</v>
      </c>
      <c r="G3268" t="str">
        <f t="shared" si="102"/>
        <v>Drew Eubanks</v>
      </c>
      <c r="H3268" t="str">
        <f t="shared" si="103"/>
        <v>Drew Eubanks</v>
      </c>
    </row>
    <row r="3269" spans="1:8" x14ac:dyDescent="0.2">
      <c r="A3269" s="48"/>
      <c r="B3269">
        <v>5</v>
      </c>
      <c r="C3269">
        <v>3</v>
      </c>
      <c r="D3269">
        <v>2</v>
      </c>
      <c r="E3269">
        <v>0</v>
      </c>
      <c r="F3269" s="51">
        <v>1</v>
      </c>
      <c r="G3269" t="str">
        <f t="shared" si="102"/>
        <v>Drew Eubanks</v>
      </c>
      <c r="H3269" t="str">
        <f t="shared" si="103"/>
        <v>Drew Eubanks</v>
      </c>
    </row>
    <row r="3270" spans="1:8" x14ac:dyDescent="0.2">
      <c r="A3270" s="48"/>
      <c r="B3270">
        <v>2</v>
      </c>
      <c r="C3270">
        <v>1</v>
      </c>
      <c r="D3270">
        <v>0</v>
      </c>
      <c r="E3270">
        <v>0</v>
      </c>
      <c r="F3270" s="51">
        <v>1</v>
      </c>
      <c r="G3270" t="str">
        <f t="shared" si="102"/>
        <v>Drew Eubanks</v>
      </c>
      <c r="H3270" t="str">
        <f t="shared" si="103"/>
        <v>Drew Eubanks</v>
      </c>
    </row>
    <row r="3271" spans="1:8" x14ac:dyDescent="0.2">
      <c r="A3271" s="48"/>
      <c r="B3271">
        <v>14</v>
      </c>
      <c r="C3271">
        <v>8</v>
      </c>
      <c r="D3271">
        <v>2</v>
      </c>
      <c r="E3271">
        <v>0</v>
      </c>
      <c r="F3271" s="51">
        <v>1</v>
      </c>
      <c r="G3271" t="str">
        <f t="shared" si="102"/>
        <v>Drew Eubanks</v>
      </c>
      <c r="H3271" t="str">
        <f t="shared" si="103"/>
        <v>Drew Eubanks</v>
      </c>
    </row>
    <row r="3272" spans="1:8" x14ac:dyDescent="0.2">
      <c r="A3272" s="48"/>
      <c r="B3272">
        <v>6</v>
      </c>
      <c r="C3272">
        <v>8</v>
      </c>
      <c r="D3272">
        <v>3</v>
      </c>
      <c r="E3272">
        <v>0</v>
      </c>
      <c r="F3272" s="51">
        <v>1</v>
      </c>
      <c r="G3272" t="str">
        <f t="shared" si="102"/>
        <v>Drew Eubanks</v>
      </c>
      <c r="H3272" t="str">
        <f t="shared" si="103"/>
        <v>Drew Eubanks</v>
      </c>
    </row>
    <row r="3273" spans="1:8" x14ac:dyDescent="0.2">
      <c r="A3273" s="48"/>
      <c r="B3273">
        <v>2</v>
      </c>
      <c r="C3273">
        <v>8</v>
      </c>
      <c r="D3273">
        <v>0</v>
      </c>
      <c r="E3273">
        <v>0</v>
      </c>
      <c r="F3273" s="51">
        <v>1</v>
      </c>
      <c r="G3273" t="str">
        <f t="shared" si="102"/>
        <v>Drew Eubanks</v>
      </c>
      <c r="H3273" t="str">
        <f t="shared" si="103"/>
        <v>Drew Eubanks</v>
      </c>
    </row>
    <row r="3274" spans="1:8" x14ac:dyDescent="0.2">
      <c r="A3274" s="48"/>
      <c r="B3274">
        <v>9</v>
      </c>
      <c r="C3274">
        <v>7</v>
      </c>
      <c r="D3274">
        <v>1</v>
      </c>
      <c r="E3274">
        <v>0</v>
      </c>
      <c r="F3274" s="51">
        <v>1</v>
      </c>
      <c r="G3274" t="str">
        <f t="shared" si="102"/>
        <v>Drew Eubanks</v>
      </c>
      <c r="H3274" t="str">
        <f t="shared" si="103"/>
        <v>Drew Eubanks</v>
      </c>
    </row>
    <row r="3275" spans="1:8" x14ac:dyDescent="0.2">
      <c r="A3275" s="48"/>
      <c r="B3275">
        <v>3</v>
      </c>
      <c r="C3275">
        <v>7</v>
      </c>
      <c r="D3275">
        <v>0</v>
      </c>
      <c r="E3275">
        <v>0</v>
      </c>
      <c r="F3275" s="51">
        <v>1</v>
      </c>
      <c r="G3275" t="str">
        <f t="shared" si="102"/>
        <v>Drew Eubanks</v>
      </c>
      <c r="H3275" t="str">
        <f t="shared" si="103"/>
        <v>Drew Eubanks</v>
      </c>
    </row>
    <row r="3276" spans="1:8" x14ac:dyDescent="0.2">
      <c r="A3276" s="48"/>
      <c r="B3276">
        <v>13</v>
      </c>
      <c r="C3276">
        <v>5</v>
      </c>
      <c r="D3276">
        <v>1</v>
      </c>
      <c r="E3276">
        <v>0</v>
      </c>
      <c r="F3276" s="51">
        <v>1</v>
      </c>
      <c r="G3276" t="str">
        <f t="shared" si="102"/>
        <v>Drew Eubanks</v>
      </c>
      <c r="H3276" t="str">
        <f t="shared" si="103"/>
        <v>Drew Eubanks</v>
      </c>
    </row>
    <row r="3277" spans="1:8" x14ac:dyDescent="0.2">
      <c r="A3277" s="48"/>
      <c r="B3277">
        <v>5</v>
      </c>
      <c r="C3277">
        <v>3</v>
      </c>
      <c r="D3277">
        <v>0</v>
      </c>
      <c r="E3277">
        <v>0</v>
      </c>
      <c r="F3277" s="51">
        <v>1</v>
      </c>
      <c r="G3277" t="str">
        <f t="shared" si="102"/>
        <v>Drew Eubanks</v>
      </c>
      <c r="H3277" t="str">
        <f t="shared" si="103"/>
        <v>Drew Eubanks</v>
      </c>
    </row>
    <row r="3278" spans="1:8" x14ac:dyDescent="0.2">
      <c r="A3278" s="48"/>
      <c r="B3278">
        <v>10</v>
      </c>
      <c r="C3278">
        <v>6</v>
      </c>
      <c r="D3278">
        <v>1</v>
      </c>
      <c r="E3278">
        <v>0</v>
      </c>
      <c r="F3278" s="51">
        <v>1</v>
      </c>
      <c r="G3278" t="str">
        <f t="shared" si="102"/>
        <v>Drew Eubanks</v>
      </c>
      <c r="H3278" t="str">
        <f t="shared" si="103"/>
        <v>Drew Eubanks</v>
      </c>
    </row>
    <row r="3279" spans="1:8" x14ac:dyDescent="0.2">
      <c r="A3279" s="48"/>
      <c r="B3279">
        <v>3</v>
      </c>
      <c r="C3279">
        <v>5</v>
      </c>
      <c r="D3279">
        <v>1</v>
      </c>
      <c r="E3279">
        <v>0</v>
      </c>
      <c r="F3279" s="51">
        <v>1</v>
      </c>
      <c r="G3279" t="str">
        <f t="shared" si="102"/>
        <v>Drew Eubanks</v>
      </c>
      <c r="H3279" t="str">
        <f t="shared" si="103"/>
        <v>Drew Eubanks</v>
      </c>
    </row>
    <row r="3280" spans="1:8" x14ac:dyDescent="0.2">
      <c r="A3280" s="48"/>
      <c r="B3280">
        <v>2</v>
      </c>
      <c r="C3280">
        <v>3</v>
      </c>
      <c r="D3280">
        <v>0</v>
      </c>
      <c r="E3280">
        <v>0</v>
      </c>
      <c r="F3280" s="51">
        <v>1</v>
      </c>
      <c r="G3280" t="str">
        <f t="shared" si="102"/>
        <v>Drew Eubanks</v>
      </c>
      <c r="H3280" t="str">
        <f t="shared" si="103"/>
        <v>Drew Eubanks</v>
      </c>
    </row>
    <row r="3281" spans="1:8" x14ac:dyDescent="0.2">
      <c r="A3281" s="48"/>
      <c r="B3281">
        <v>3</v>
      </c>
      <c r="C3281">
        <v>3</v>
      </c>
      <c r="D3281">
        <v>2</v>
      </c>
      <c r="E3281">
        <v>0</v>
      </c>
      <c r="F3281" s="51">
        <v>1</v>
      </c>
      <c r="G3281" t="str">
        <f t="shared" si="102"/>
        <v>Drew Eubanks</v>
      </c>
      <c r="H3281" t="str">
        <f t="shared" si="103"/>
        <v>Drew Eubanks</v>
      </c>
    </row>
    <row r="3282" spans="1:8" x14ac:dyDescent="0.2">
      <c r="A3282" s="48"/>
      <c r="B3282">
        <v>2</v>
      </c>
      <c r="C3282">
        <v>5</v>
      </c>
      <c r="D3282">
        <v>2</v>
      </c>
      <c r="E3282">
        <v>0</v>
      </c>
      <c r="F3282" s="51">
        <v>1</v>
      </c>
      <c r="G3282" t="str">
        <f t="shared" si="102"/>
        <v>Drew Eubanks</v>
      </c>
      <c r="H3282" t="str">
        <f t="shared" si="103"/>
        <v>Drew Eubanks</v>
      </c>
    </row>
    <row r="3283" spans="1:8" x14ac:dyDescent="0.2">
      <c r="A3283" s="48"/>
      <c r="B3283">
        <v>7</v>
      </c>
      <c r="C3283">
        <v>2</v>
      </c>
      <c r="D3283">
        <v>0</v>
      </c>
      <c r="E3283">
        <v>1</v>
      </c>
      <c r="F3283" s="51">
        <v>1</v>
      </c>
      <c r="G3283" t="str">
        <f t="shared" si="102"/>
        <v>Drew Eubanks</v>
      </c>
      <c r="H3283" t="str">
        <f t="shared" si="103"/>
        <v>Drew Eubanks</v>
      </c>
    </row>
    <row r="3284" spans="1:8" x14ac:dyDescent="0.2">
      <c r="A3284" s="48"/>
      <c r="B3284">
        <v>10</v>
      </c>
      <c r="C3284">
        <v>0</v>
      </c>
      <c r="D3284">
        <v>1</v>
      </c>
      <c r="E3284">
        <v>0</v>
      </c>
      <c r="F3284" s="51">
        <v>1</v>
      </c>
      <c r="G3284" t="str">
        <f t="shared" si="102"/>
        <v>Drew Eubanks</v>
      </c>
      <c r="H3284" t="str">
        <f t="shared" si="103"/>
        <v>Drew Eubanks</v>
      </c>
    </row>
    <row r="3285" spans="1:8" x14ac:dyDescent="0.2">
      <c r="A3285" s="48"/>
      <c r="B3285">
        <v>6</v>
      </c>
      <c r="C3285">
        <v>4</v>
      </c>
      <c r="D3285">
        <v>1</v>
      </c>
      <c r="E3285">
        <v>0</v>
      </c>
      <c r="F3285" s="51">
        <v>1</v>
      </c>
      <c r="G3285" t="str">
        <f t="shared" si="102"/>
        <v>Drew Eubanks</v>
      </c>
      <c r="H3285" t="str">
        <f t="shared" si="103"/>
        <v>Drew Eubanks</v>
      </c>
    </row>
    <row r="3286" spans="1:8" x14ac:dyDescent="0.2">
      <c r="A3286" s="48"/>
      <c r="B3286">
        <v>7</v>
      </c>
      <c r="C3286">
        <v>5</v>
      </c>
      <c r="D3286">
        <v>1</v>
      </c>
      <c r="E3286">
        <v>0</v>
      </c>
      <c r="F3286" s="51">
        <v>1</v>
      </c>
      <c r="G3286" t="str">
        <f t="shared" si="102"/>
        <v>Drew Eubanks</v>
      </c>
      <c r="H3286" t="str">
        <f t="shared" si="103"/>
        <v>Drew Eubanks</v>
      </c>
    </row>
    <row r="3287" spans="1:8" x14ac:dyDescent="0.2">
      <c r="A3287" s="48"/>
      <c r="B3287">
        <v>4</v>
      </c>
      <c r="C3287">
        <v>4</v>
      </c>
      <c r="D3287">
        <v>1</v>
      </c>
      <c r="E3287">
        <v>0</v>
      </c>
      <c r="F3287" s="51">
        <v>1</v>
      </c>
      <c r="G3287" t="str">
        <f t="shared" si="102"/>
        <v>Drew Eubanks</v>
      </c>
      <c r="H3287" t="str">
        <f t="shared" si="103"/>
        <v>Drew Eubanks</v>
      </c>
    </row>
    <row r="3288" spans="1:8" x14ac:dyDescent="0.2">
      <c r="A3288" s="48"/>
      <c r="B3288">
        <v>6</v>
      </c>
      <c r="C3288">
        <v>3</v>
      </c>
      <c r="D3288">
        <v>0</v>
      </c>
      <c r="E3288">
        <v>0</v>
      </c>
      <c r="F3288" s="51">
        <v>1</v>
      </c>
      <c r="G3288" t="str">
        <f t="shared" si="102"/>
        <v>Drew Eubanks</v>
      </c>
      <c r="H3288" t="str">
        <f t="shared" si="103"/>
        <v>Drew Eubanks</v>
      </c>
    </row>
    <row r="3289" spans="1:8" x14ac:dyDescent="0.2">
      <c r="A3289" s="48"/>
      <c r="B3289">
        <v>9</v>
      </c>
      <c r="C3289">
        <v>7</v>
      </c>
      <c r="D3289">
        <v>3</v>
      </c>
      <c r="E3289">
        <v>0</v>
      </c>
      <c r="F3289" s="51">
        <v>1</v>
      </c>
      <c r="G3289" t="str">
        <f t="shared" si="102"/>
        <v>Drew Eubanks</v>
      </c>
      <c r="H3289" t="str">
        <f t="shared" si="103"/>
        <v>Drew Eubanks</v>
      </c>
    </row>
    <row r="3290" spans="1:8" x14ac:dyDescent="0.2">
      <c r="A3290" s="48"/>
      <c r="B3290">
        <v>6</v>
      </c>
      <c r="C3290">
        <v>7</v>
      </c>
      <c r="D3290">
        <v>3</v>
      </c>
      <c r="E3290">
        <v>0</v>
      </c>
      <c r="F3290" s="51">
        <v>1</v>
      </c>
      <c r="G3290" t="str">
        <f t="shared" si="102"/>
        <v>Drew Eubanks</v>
      </c>
      <c r="H3290" t="str">
        <f t="shared" si="103"/>
        <v>Drew Eubanks</v>
      </c>
    </row>
    <row r="3291" spans="1:8" x14ac:dyDescent="0.2">
      <c r="A3291" s="48"/>
      <c r="B3291">
        <v>2</v>
      </c>
      <c r="C3291">
        <v>5</v>
      </c>
      <c r="D3291">
        <v>0</v>
      </c>
      <c r="E3291">
        <v>0</v>
      </c>
      <c r="F3291" s="51">
        <v>1</v>
      </c>
      <c r="G3291" t="str">
        <f t="shared" si="102"/>
        <v>Drew Eubanks</v>
      </c>
      <c r="H3291" t="str">
        <f t="shared" si="103"/>
        <v>Drew Eubanks</v>
      </c>
    </row>
    <row r="3292" spans="1:8" x14ac:dyDescent="0.2">
      <c r="A3292" s="48"/>
      <c r="B3292">
        <v>8</v>
      </c>
      <c r="C3292">
        <v>3</v>
      </c>
      <c r="D3292">
        <v>1</v>
      </c>
      <c r="E3292">
        <v>1</v>
      </c>
      <c r="F3292" s="51">
        <v>1</v>
      </c>
      <c r="G3292" t="str">
        <f t="shared" si="102"/>
        <v>Drew Eubanks</v>
      </c>
      <c r="H3292" t="str">
        <f t="shared" si="103"/>
        <v>Drew Eubanks</v>
      </c>
    </row>
    <row r="3293" spans="1:8" x14ac:dyDescent="0.2">
      <c r="A3293" s="48"/>
      <c r="B3293">
        <v>8</v>
      </c>
      <c r="C3293">
        <v>7</v>
      </c>
      <c r="D3293">
        <v>2</v>
      </c>
      <c r="E3293">
        <v>0</v>
      </c>
      <c r="F3293" s="51">
        <v>1</v>
      </c>
      <c r="G3293" t="str">
        <f t="shared" si="102"/>
        <v>Drew Eubanks</v>
      </c>
      <c r="H3293" t="str">
        <f t="shared" si="103"/>
        <v>Drew Eubanks</v>
      </c>
    </row>
    <row r="3294" spans="1:8" x14ac:dyDescent="0.2">
      <c r="A3294" s="48"/>
      <c r="B3294">
        <v>10</v>
      </c>
      <c r="C3294">
        <v>10</v>
      </c>
      <c r="D3294">
        <v>2</v>
      </c>
      <c r="E3294">
        <v>0</v>
      </c>
      <c r="F3294" s="51">
        <v>1</v>
      </c>
      <c r="G3294" t="str">
        <f t="shared" si="102"/>
        <v>Drew Eubanks</v>
      </c>
      <c r="H3294" t="str">
        <f t="shared" si="103"/>
        <v>Drew Eubanks</v>
      </c>
    </row>
    <row r="3295" spans="1:8" x14ac:dyDescent="0.2">
      <c r="A3295" s="48"/>
      <c r="B3295">
        <v>4</v>
      </c>
      <c r="C3295">
        <v>5</v>
      </c>
      <c r="D3295">
        <v>0</v>
      </c>
      <c r="E3295">
        <v>0</v>
      </c>
      <c r="F3295" s="51">
        <v>1</v>
      </c>
      <c r="G3295" t="str">
        <f t="shared" si="102"/>
        <v>Drew Eubanks</v>
      </c>
      <c r="H3295" t="str">
        <f t="shared" si="103"/>
        <v>Drew Eubanks</v>
      </c>
    </row>
    <row r="3296" spans="1:8" x14ac:dyDescent="0.2">
      <c r="A3296" s="48" t="s">
        <v>1269</v>
      </c>
      <c r="B3296">
        <v>7</v>
      </c>
      <c r="C3296">
        <v>9</v>
      </c>
      <c r="D3296">
        <v>7</v>
      </c>
      <c r="E3296">
        <v>0</v>
      </c>
      <c r="F3296" s="51">
        <v>1</v>
      </c>
      <c r="G3296" t="str">
        <f t="shared" si="102"/>
        <v>Bruno Fernando</v>
      </c>
      <c r="H3296" t="str">
        <f t="shared" si="103"/>
        <v>Bruno Fernando</v>
      </c>
    </row>
    <row r="3297" spans="1:8" x14ac:dyDescent="0.2">
      <c r="A3297" s="48"/>
      <c r="B3297">
        <v>4</v>
      </c>
      <c r="C3297">
        <v>4</v>
      </c>
      <c r="D3297">
        <v>2</v>
      </c>
      <c r="E3297">
        <v>0</v>
      </c>
      <c r="F3297" s="51">
        <v>1</v>
      </c>
      <c r="G3297" t="str">
        <f t="shared" si="102"/>
        <v>Bruno Fernando</v>
      </c>
      <c r="H3297" t="str">
        <f t="shared" si="103"/>
        <v>Bruno Fernando</v>
      </c>
    </row>
    <row r="3298" spans="1:8" x14ac:dyDescent="0.2">
      <c r="A3298" s="48"/>
      <c r="B3298">
        <v>7</v>
      </c>
      <c r="C3298">
        <v>3</v>
      </c>
      <c r="D3298">
        <v>0</v>
      </c>
      <c r="E3298">
        <v>0</v>
      </c>
      <c r="F3298" s="51">
        <v>1</v>
      </c>
      <c r="G3298" t="str">
        <f t="shared" si="102"/>
        <v>Bruno Fernando</v>
      </c>
      <c r="H3298" t="str">
        <f t="shared" si="103"/>
        <v>Bruno Fernando</v>
      </c>
    </row>
    <row r="3299" spans="1:8" x14ac:dyDescent="0.2">
      <c r="A3299" s="48"/>
      <c r="B3299">
        <v>4</v>
      </c>
      <c r="C3299">
        <v>2</v>
      </c>
      <c r="D3299">
        <v>0</v>
      </c>
      <c r="E3299">
        <v>0</v>
      </c>
      <c r="F3299" s="51">
        <v>1</v>
      </c>
      <c r="G3299" t="str">
        <f t="shared" si="102"/>
        <v>Bruno Fernando</v>
      </c>
      <c r="H3299" t="str">
        <f t="shared" si="103"/>
        <v>Bruno Fernando</v>
      </c>
    </row>
    <row r="3300" spans="1:8" x14ac:dyDescent="0.2">
      <c r="A3300" s="48"/>
      <c r="B3300">
        <v>2</v>
      </c>
      <c r="C3300">
        <v>2</v>
      </c>
      <c r="D3300">
        <v>0</v>
      </c>
      <c r="E3300">
        <v>0</v>
      </c>
      <c r="F3300" s="51">
        <v>1</v>
      </c>
      <c r="G3300" t="str">
        <f t="shared" si="102"/>
        <v>Bruno Fernando</v>
      </c>
      <c r="H3300" t="str">
        <f t="shared" si="103"/>
        <v>Bruno Fernando</v>
      </c>
    </row>
    <row r="3301" spans="1:8" x14ac:dyDescent="0.2">
      <c r="A3301" s="48"/>
      <c r="B3301">
        <v>14</v>
      </c>
      <c r="C3301">
        <v>7</v>
      </c>
      <c r="D3301">
        <v>1</v>
      </c>
      <c r="E3301">
        <v>0</v>
      </c>
      <c r="F3301" s="51">
        <v>1</v>
      </c>
      <c r="G3301" t="str">
        <f t="shared" si="102"/>
        <v>Bruno Fernando</v>
      </c>
      <c r="H3301" t="str">
        <f t="shared" si="103"/>
        <v>Bruno Fernando</v>
      </c>
    </row>
    <row r="3302" spans="1:8" x14ac:dyDescent="0.2">
      <c r="A3302" s="48"/>
      <c r="B3302">
        <v>2</v>
      </c>
      <c r="C3302">
        <v>0</v>
      </c>
      <c r="D3302">
        <v>0</v>
      </c>
      <c r="E3302">
        <v>0</v>
      </c>
      <c r="F3302" s="51">
        <v>1</v>
      </c>
      <c r="G3302" t="str">
        <f t="shared" si="102"/>
        <v>Bruno Fernando</v>
      </c>
      <c r="H3302" t="str">
        <f t="shared" si="103"/>
        <v>Bruno Fernando</v>
      </c>
    </row>
    <row r="3303" spans="1:8" x14ac:dyDescent="0.2">
      <c r="A3303" s="48"/>
      <c r="B3303">
        <v>6</v>
      </c>
      <c r="C3303">
        <v>8</v>
      </c>
      <c r="D3303">
        <v>0</v>
      </c>
      <c r="E3303">
        <v>0</v>
      </c>
      <c r="F3303" s="51">
        <v>1</v>
      </c>
      <c r="G3303" t="str">
        <f t="shared" si="102"/>
        <v>Bruno Fernando</v>
      </c>
      <c r="H3303" t="str">
        <f t="shared" si="103"/>
        <v>Bruno Fernando</v>
      </c>
    </row>
    <row r="3304" spans="1:8" x14ac:dyDescent="0.2">
      <c r="A3304" s="48"/>
      <c r="B3304">
        <v>4</v>
      </c>
      <c r="C3304">
        <v>6</v>
      </c>
      <c r="D3304">
        <v>1</v>
      </c>
      <c r="E3304">
        <v>0</v>
      </c>
      <c r="F3304" s="51">
        <v>1</v>
      </c>
      <c r="G3304" t="str">
        <f t="shared" si="102"/>
        <v>Bruno Fernando</v>
      </c>
      <c r="H3304" t="str">
        <f t="shared" si="103"/>
        <v>Bruno Fernando</v>
      </c>
    </row>
    <row r="3305" spans="1:8" x14ac:dyDescent="0.2">
      <c r="A3305" s="48"/>
      <c r="B3305">
        <v>0</v>
      </c>
      <c r="C3305">
        <v>4</v>
      </c>
      <c r="D3305">
        <v>2</v>
      </c>
      <c r="E3305">
        <v>0</v>
      </c>
      <c r="F3305" s="51">
        <v>1</v>
      </c>
      <c r="G3305" t="str">
        <f t="shared" si="102"/>
        <v>Bruno Fernando</v>
      </c>
      <c r="H3305" t="str">
        <f t="shared" si="103"/>
        <v>Bruno Fernando</v>
      </c>
    </row>
    <row r="3306" spans="1:8" x14ac:dyDescent="0.2">
      <c r="A3306" s="48"/>
      <c r="B3306">
        <v>2</v>
      </c>
      <c r="C3306">
        <v>2</v>
      </c>
      <c r="D3306">
        <v>0</v>
      </c>
      <c r="E3306">
        <v>0</v>
      </c>
      <c r="F3306" s="51">
        <v>1</v>
      </c>
      <c r="G3306" t="str">
        <f t="shared" si="102"/>
        <v>Bruno Fernando</v>
      </c>
      <c r="H3306" t="str">
        <f t="shared" si="103"/>
        <v>Bruno Fernando</v>
      </c>
    </row>
    <row r="3307" spans="1:8" x14ac:dyDescent="0.2">
      <c r="A3307" s="48"/>
      <c r="B3307">
        <v>4</v>
      </c>
      <c r="C3307">
        <v>4</v>
      </c>
      <c r="D3307">
        <v>2</v>
      </c>
      <c r="E3307">
        <v>0</v>
      </c>
      <c r="F3307" s="51">
        <v>1</v>
      </c>
      <c r="G3307" t="str">
        <f t="shared" si="102"/>
        <v>Bruno Fernando</v>
      </c>
      <c r="H3307" t="str">
        <f t="shared" si="103"/>
        <v>Bruno Fernando</v>
      </c>
    </row>
    <row r="3308" spans="1:8" x14ac:dyDescent="0.2">
      <c r="A3308" s="48"/>
      <c r="B3308">
        <v>7</v>
      </c>
      <c r="C3308">
        <v>4</v>
      </c>
      <c r="D3308">
        <v>1</v>
      </c>
      <c r="E3308">
        <v>0</v>
      </c>
      <c r="F3308" s="51">
        <v>1</v>
      </c>
      <c r="G3308" t="str">
        <f t="shared" si="102"/>
        <v>Bruno Fernando</v>
      </c>
      <c r="H3308" t="str">
        <f t="shared" si="103"/>
        <v>Bruno Fernando</v>
      </c>
    </row>
    <row r="3309" spans="1:8" x14ac:dyDescent="0.2">
      <c r="A3309" s="48"/>
      <c r="B3309">
        <v>0</v>
      </c>
      <c r="C3309">
        <v>1</v>
      </c>
      <c r="D3309">
        <v>0</v>
      </c>
      <c r="E3309">
        <v>0</v>
      </c>
      <c r="F3309" s="51">
        <v>1</v>
      </c>
      <c r="G3309" t="str">
        <f t="shared" si="102"/>
        <v>Bruno Fernando</v>
      </c>
      <c r="H3309" t="str">
        <f t="shared" si="103"/>
        <v>Bruno Fernando</v>
      </c>
    </row>
    <row r="3310" spans="1:8" x14ac:dyDescent="0.2">
      <c r="A3310" s="48"/>
      <c r="B3310">
        <v>2</v>
      </c>
      <c r="C3310">
        <v>1</v>
      </c>
      <c r="D3310">
        <v>0</v>
      </c>
      <c r="E3310">
        <v>0</v>
      </c>
      <c r="F3310" s="51">
        <v>1</v>
      </c>
      <c r="G3310" t="str">
        <f t="shared" si="102"/>
        <v>Bruno Fernando</v>
      </c>
      <c r="H3310" t="str">
        <f t="shared" si="103"/>
        <v>Bruno Fernando</v>
      </c>
    </row>
    <row r="3311" spans="1:8" x14ac:dyDescent="0.2">
      <c r="A3311" s="48"/>
      <c r="B3311">
        <v>1</v>
      </c>
      <c r="C3311">
        <v>2</v>
      </c>
      <c r="D3311">
        <v>1</v>
      </c>
      <c r="E3311">
        <v>0</v>
      </c>
      <c r="F3311" s="51">
        <v>1</v>
      </c>
      <c r="G3311" t="str">
        <f t="shared" si="102"/>
        <v>Bruno Fernando</v>
      </c>
      <c r="H3311" t="str">
        <f t="shared" si="103"/>
        <v>Bruno Fernando</v>
      </c>
    </row>
    <row r="3312" spans="1:8" x14ac:dyDescent="0.2">
      <c r="A3312" s="48"/>
      <c r="B3312">
        <v>4</v>
      </c>
      <c r="C3312">
        <v>4</v>
      </c>
      <c r="D3312">
        <v>1</v>
      </c>
      <c r="E3312">
        <v>0</v>
      </c>
      <c r="F3312" s="51">
        <v>1</v>
      </c>
      <c r="G3312" t="str">
        <f t="shared" si="102"/>
        <v>Bruno Fernando</v>
      </c>
      <c r="H3312" t="str">
        <f t="shared" si="103"/>
        <v>Bruno Fernando</v>
      </c>
    </row>
    <row r="3313" spans="1:8" x14ac:dyDescent="0.2">
      <c r="A3313" s="48"/>
      <c r="B3313">
        <v>3</v>
      </c>
      <c r="C3313">
        <v>0</v>
      </c>
      <c r="D3313">
        <v>0</v>
      </c>
      <c r="E3313">
        <v>0</v>
      </c>
      <c r="F3313" s="51">
        <v>1</v>
      </c>
      <c r="G3313" t="str">
        <f t="shared" si="102"/>
        <v>Bruno Fernando</v>
      </c>
      <c r="H3313" t="str">
        <f t="shared" si="103"/>
        <v>Bruno Fernando</v>
      </c>
    </row>
    <row r="3314" spans="1:8" x14ac:dyDescent="0.2">
      <c r="A3314" s="48"/>
      <c r="B3314">
        <v>1</v>
      </c>
      <c r="C3314">
        <v>5</v>
      </c>
      <c r="D3314">
        <v>0</v>
      </c>
      <c r="E3314">
        <v>0</v>
      </c>
      <c r="F3314" s="51">
        <v>1</v>
      </c>
      <c r="G3314" t="str">
        <f t="shared" si="102"/>
        <v>Bruno Fernando</v>
      </c>
      <c r="H3314" t="str">
        <f t="shared" si="103"/>
        <v>Bruno Fernando</v>
      </c>
    </row>
    <row r="3315" spans="1:8" x14ac:dyDescent="0.2">
      <c r="A3315" s="48"/>
      <c r="B3315">
        <v>0</v>
      </c>
      <c r="C3315">
        <v>4</v>
      </c>
      <c r="D3315">
        <v>0</v>
      </c>
      <c r="E3315">
        <v>0</v>
      </c>
      <c r="F3315" s="51">
        <v>1</v>
      </c>
      <c r="G3315" t="str">
        <f t="shared" si="102"/>
        <v>Bruno Fernando</v>
      </c>
      <c r="H3315" t="str">
        <f t="shared" si="103"/>
        <v>Bruno Fernando</v>
      </c>
    </row>
    <row r="3316" spans="1:8" x14ac:dyDescent="0.2">
      <c r="A3316" s="48"/>
      <c r="B3316">
        <v>4</v>
      </c>
      <c r="C3316">
        <v>2</v>
      </c>
      <c r="D3316">
        <v>1</v>
      </c>
      <c r="E3316">
        <v>0</v>
      </c>
      <c r="F3316" s="51">
        <v>1</v>
      </c>
      <c r="G3316" t="str">
        <f t="shared" si="102"/>
        <v>Bruno Fernando</v>
      </c>
      <c r="H3316" t="str">
        <f t="shared" si="103"/>
        <v>Bruno Fernando</v>
      </c>
    </row>
    <row r="3317" spans="1:8" x14ac:dyDescent="0.2">
      <c r="A3317" s="48" t="s">
        <v>1270</v>
      </c>
      <c r="B3317">
        <v>5</v>
      </c>
      <c r="C3317">
        <v>3</v>
      </c>
      <c r="D3317">
        <v>0</v>
      </c>
      <c r="E3317">
        <v>1</v>
      </c>
      <c r="F3317" s="51">
        <v>1</v>
      </c>
      <c r="G3317" t="str">
        <f t="shared" si="102"/>
        <v>Dorian Finney-Smith</v>
      </c>
      <c r="H3317" t="str">
        <f t="shared" si="103"/>
        <v>Dorian Finney-Smith</v>
      </c>
    </row>
    <row r="3318" spans="1:8" x14ac:dyDescent="0.2">
      <c r="A3318" s="48"/>
      <c r="B3318">
        <v>7</v>
      </c>
      <c r="C3318">
        <v>5</v>
      </c>
      <c r="D3318">
        <v>1</v>
      </c>
      <c r="E3318">
        <v>1</v>
      </c>
      <c r="F3318" s="51">
        <v>1</v>
      </c>
      <c r="G3318" t="str">
        <f t="shared" si="102"/>
        <v>Dorian Finney-Smith</v>
      </c>
      <c r="H3318" t="str">
        <f t="shared" si="103"/>
        <v>Dorian Finney-Smith</v>
      </c>
    </row>
    <row r="3319" spans="1:8" x14ac:dyDescent="0.2">
      <c r="A3319" s="48"/>
      <c r="B3319">
        <v>4</v>
      </c>
      <c r="C3319">
        <v>4</v>
      </c>
      <c r="D3319">
        <v>2</v>
      </c>
      <c r="E3319">
        <v>0</v>
      </c>
      <c r="F3319" s="51">
        <v>1</v>
      </c>
      <c r="G3319" t="str">
        <f t="shared" si="102"/>
        <v>Dorian Finney-Smith</v>
      </c>
      <c r="H3319" t="str">
        <f t="shared" si="103"/>
        <v>Dorian Finney-Smith</v>
      </c>
    </row>
    <row r="3320" spans="1:8" x14ac:dyDescent="0.2">
      <c r="A3320" s="48"/>
      <c r="B3320">
        <v>6</v>
      </c>
      <c r="C3320">
        <v>3</v>
      </c>
      <c r="D3320">
        <v>1</v>
      </c>
      <c r="E3320">
        <v>1</v>
      </c>
      <c r="F3320" s="51">
        <v>1</v>
      </c>
      <c r="G3320" t="str">
        <f t="shared" si="102"/>
        <v>Dorian Finney-Smith</v>
      </c>
      <c r="H3320" t="str">
        <f t="shared" si="103"/>
        <v>Dorian Finney-Smith</v>
      </c>
    </row>
    <row r="3321" spans="1:8" x14ac:dyDescent="0.2">
      <c r="A3321" s="48"/>
      <c r="B3321">
        <v>13</v>
      </c>
      <c r="C3321">
        <v>5</v>
      </c>
      <c r="D3321">
        <v>1</v>
      </c>
      <c r="E3321">
        <v>3</v>
      </c>
      <c r="F3321" s="51">
        <v>1</v>
      </c>
      <c r="G3321" t="str">
        <f t="shared" si="102"/>
        <v>Dorian Finney-Smith</v>
      </c>
      <c r="H3321" t="str">
        <f t="shared" si="103"/>
        <v>Dorian Finney-Smith</v>
      </c>
    </row>
    <row r="3322" spans="1:8" x14ac:dyDescent="0.2">
      <c r="A3322" s="48"/>
      <c r="B3322">
        <v>13</v>
      </c>
      <c r="C3322">
        <v>8</v>
      </c>
      <c r="D3322">
        <v>0</v>
      </c>
      <c r="E3322">
        <v>3</v>
      </c>
      <c r="F3322" s="51">
        <v>1</v>
      </c>
      <c r="G3322" t="str">
        <f t="shared" si="102"/>
        <v>Dorian Finney-Smith</v>
      </c>
      <c r="H3322" t="str">
        <f t="shared" si="103"/>
        <v>Dorian Finney-Smith</v>
      </c>
    </row>
    <row r="3323" spans="1:8" x14ac:dyDescent="0.2">
      <c r="A3323" s="48"/>
      <c r="B3323">
        <v>4</v>
      </c>
      <c r="C3323">
        <v>2</v>
      </c>
      <c r="D3323">
        <v>0</v>
      </c>
      <c r="E3323">
        <v>0</v>
      </c>
      <c r="F3323" s="51">
        <v>1</v>
      </c>
      <c r="G3323" t="str">
        <f t="shared" si="102"/>
        <v>Dorian Finney-Smith</v>
      </c>
      <c r="H3323" t="str">
        <f t="shared" si="103"/>
        <v>Dorian Finney-Smith</v>
      </c>
    </row>
    <row r="3324" spans="1:8" x14ac:dyDescent="0.2">
      <c r="A3324" s="48"/>
      <c r="B3324">
        <v>11</v>
      </c>
      <c r="C3324">
        <v>4</v>
      </c>
      <c r="D3324">
        <v>0</v>
      </c>
      <c r="E3324">
        <v>2</v>
      </c>
      <c r="F3324" s="51">
        <v>1</v>
      </c>
      <c r="G3324" t="str">
        <f t="shared" si="102"/>
        <v>Dorian Finney-Smith</v>
      </c>
      <c r="H3324" t="str">
        <f t="shared" si="103"/>
        <v>Dorian Finney-Smith</v>
      </c>
    </row>
    <row r="3325" spans="1:8" x14ac:dyDescent="0.2">
      <c r="A3325" s="48"/>
      <c r="B3325">
        <v>18</v>
      </c>
      <c r="C3325">
        <v>3</v>
      </c>
      <c r="D3325">
        <v>1</v>
      </c>
      <c r="E3325">
        <v>2</v>
      </c>
      <c r="F3325" s="51">
        <v>1</v>
      </c>
      <c r="G3325" t="str">
        <f t="shared" si="102"/>
        <v>Dorian Finney-Smith</v>
      </c>
      <c r="H3325" t="str">
        <f t="shared" si="103"/>
        <v>Dorian Finney-Smith</v>
      </c>
    </row>
    <row r="3326" spans="1:8" x14ac:dyDescent="0.2">
      <c r="A3326" s="48"/>
      <c r="B3326">
        <v>8</v>
      </c>
      <c r="C3326">
        <v>1</v>
      </c>
      <c r="D3326">
        <v>1</v>
      </c>
      <c r="E3326">
        <v>2</v>
      </c>
      <c r="F3326" s="51">
        <v>1</v>
      </c>
      <c r="G3326" t="str">
        <f t="shared" si="102"/>
        <v>Dorian Finney-Smith</v>
      </c>
      <c r="H3326" t="str">
        <f t="shared" si="103"/>
        <v>Dorian Finney-Smith</v>
      </c>
    </row>
    <row r="3327" spans="1:8" x14ac:dyDescent="0.2">
      <c r="A3327" s="48"/>
      <c r="B3327">
        <v>5</v>
      </c>
      <c r="C3327">
        <v>5</v>
      </c>
      <c r="D3327">
        <v>1</v>
      </c>
      <c r="E3327">
        <v>1</v>
      </c>
      <c r="F3327" s="51">
        <v>1</v>
      </c>
      <c r="G3327" t="str">
        <f t="shared" si="102"/>
        <v>Dorian Finney-Smith</v>
      </c>
      <c r="H3327" t="str">
        <f t="shared" si="103"/>
        <v>Dorian Finney-Smith</v>
      </c>
    </row>
    <row r="3328" spans="1:8" x14ac:dyDescent="0.2">
      <c r="A3328" s="48"/>
      <c r="B3328">
        <v>6</v>
      </c>
      <c r="C3328">
        <v>5</v>
      </c>
      <c r="D3328">
        <v>1</v>
      </c>
      <c r="E3328">
        <v>2</v>
      </c>
      <c r="F3328" s="51">
        <v>1</v>
      </c>
      <c r="G3328" t="str">
        <f t="shared" si="102"/>
        <v>Dorian Finney-Smith</v>
      </c>
      <c r="H3328" t="str">
        <f t="shared" si="103"/>
        <v>Dorian Finney-Smith</v>
      </c>
    </row>
    <row r="3329" spans="1:8" x14ac:dyDescent="0.2">
      <c r="A3329" s="48"/>
      <c r="B3329">
        <v>21</v>
      </c>
      <c r="C3329">
        <v>3</v>
      </c>
      <c r="D3329">
        <v>0</v>
      </c>
      <c r="E3329">
        <v>7</v>
      </c>
      <c r="F3329" s="51">
        <v>1</v>
      </c>
      <c r="G3329" t="str">
        <f t="shared" si="102"/>
        <v>Dorian Finney-Smith</v>
      </c>
      <c r="H3329" t="str">
        <f t="shared" si="103"/>
        <v>Dorian Finney-Smith</v>
      </c>
    </row>
    <row r="3330" spans="1:8" x14ac:dyDescent="0.2">
      <c r="A3330" s="48"/>
      <c r="B3330">
        <v>7</v>
      </c>
      <c r="C3330">
        <v>8</v>
      </c>
      <c r="D3330">
        <v>0</v>
      </c>
      <c r="E3330">
        <v>1</v>
      </c>
      <c r="F3330" s="51">
        <v>1</v>
      </c>
      <c r="G3330" t="str">
        <f t="shared" ref="G3330:G3393" si="104">IF(B3330="","",IF(A3330="",G3329,SUBSTITUTE(A3330," 2022-23 Game Log","")))</f>
        <v>Dorian Finney-Smith</v>
      </c>
      <c r="H3330" t="str">
        <f t="shared" ref="H3330:H3393" si="105">IF(G3330="Luka Dončić","Luka Doncic",IF(G3330="Wendell Carter Jr.","Wendell Carter",IF(G3330="Vlatko Čančar","Vlatko Cancar",IF(G3330="Troy Brown Jr.","Troy Brown",IF(G3330="Bojan Bogdanović","Bojan Bogdanovic",IF(G3330="Nic Claxton","Nicolas Claxton",IF(G3330="Kristaps Porziņģis","Kristaps Porzingis",IF(G3330="Kelly Oubre Jr.","Kelly Oubre Jr",IF(G3330="P.J. Washington","P.J Washington",IF(G3330="P.J. Tucker","P.J Tucker",IF(G3330="Jabari Smith Jr.","Jabari Smith",IF(G3330="Alperen Şengün","Alperen Sengun",IF(G3330="Nikola Vučević","Nikola Vucevic",IF(G3330="Jusuf Nurkić","Jusuf Nurkic",IF(G3330="Nikola Jokić","Nikola Jokic",G3330)))))))))))))))</f>
        <v>Dorian Finney-Smith</v>
      </c>
    </row>
    <row r="3331" spans="1:8" x14ac:dyDescent="0.2">
      <c r="A3331" s="48"/>
      <c r="B3331">
        <v>6</v>
      </c>
      <c r="C3331">
        <v>4</v>
      </c>
      <c r="D3331">
        <v>2</v>
      </c>
      <c r="E3331">
        <v>1</v>
      </c>
      <c r="F3331" s="51">
        <v>1</v>
      </c>
      <c r="G3331" t="str">
        <f t="shared" si="104"/>
        <v>Dorian Finney-Smith</v>
      </c>
      <c r="H3331" t="str">
        <f t="shared" si="105"/>
        <v>Dorian Finney-Smith</v>
      </c>
    </row>
    <row r="3332" spans="1:8" x14ac:dyDescent="0.2">
      <c r="A3332" s="48"/>
      <c r="B3332">
        <v>3</v>
      </c>
      <c r="C3332">
        <v>3</v>
      </c>
      <c r="D3332">
        <v>1</v>
      </c>
      <c r="E3332">
        <v>1</v>
      </c>
      <c r="F3332" s="51">
        <v>1</v>
      </c>
      <c r="G3332" t="str">
        <f t="shared" si="104"/>
        <v>Dorian Finney-Smith</v>
      </c>
      <c r="H3332" t="str">
        <f t="shared" si="105"/>
        <v>Dorian Finney-Smith</v>
      </c>
    </row>
    <row r="3333" spans="1:8" x14ac:dyDescent="0.2">
      <c r="A3333" s="48"/>
      <c r="B3333">
        <v>10</v>
      </c>
      <c r="C3333">
        <v>3</v>
      </c>
      <c r="D3333">
        <v>1</v>
      </c>
      <c r="E3333">
        <v>2</v>
      </c>
      <c r="F3333" s="51">
        <v>1</v>
      </c>
      <c r="G3333" t="str">
        <f t="shared" si="104"/>
        <v>Dorian Finney-Smith</v>
      </c>
      <c r="H3333" t="str">
        <f t="shared" si="105"/>
        <v>Dorian Finney-Smith</v>
      </c>
    </row>
    <row r="3334" spans="1:8" x14ac:dyDescent="0.2">
      <c r="A3334" s="48"/>
      <c r="B3334">
        <v>16</v>
      </c>
      <c r="C3334">
        <v>4</v>
      </c>
      <c r="D3334">
        <v>2</v>
      </c>
      <c r="E3334">
        <v>3</v>
      </c>
      <c r="F3334" s="51">
        <v>1</v>
      </c>
      <c r="G3334" t="str">
        <f t="shared" si="104"/>
        <v>Dorian Finney-Smith</v>
      </c>
      <c r="H3334" t="str">
        <f t="shared" si="105"/>
        <v>Dorian Finney-Smith</v>
      </c>
    </row>
    <row r="3335" spans="1:8" x14ac:dyDescent="0.2">
      <c r="A3335" s="48"/>
      <c r="B3335">
        <v>13</v>
      </c>
      <c r="C3335">
        <v>4</v>
      </c>
      <c r="D3335">
        <v>3</v>
      </c>
      <c r="E3335">
        <v>2</v>
      </c>
      <c r="F3335" s="51">
        <v>1</v>
      </c>
      <c r="G3335" t="str">
        <f t="shared" si="104"/>
        <v>Dorian Finney-Smith</v>
      </c>
      <c r="H3335" t="str">
        <f t="shared" si="105"/>
        <v>Dorian Finney-Smith</v>
      </c>
    </row>
    <row r="3336" spans="1:8" x14ac:dyDescent="0.2">
      <c r="A3336" s="48"/>
      <c r="B3336">
        <v>6</v>
      </c>
      <c r="C3336">
        <v>9</v>
      </c>
      <c r="D3336">
        <v>2</v>
      </c>
      <c r="E3336">
        <v>1</v>
      </c>
      <c r="F3336" s="51">
        <v>1</v>
      </c>
      <c r="G3336" t="str">
        <f t="shared" si="104"/>
        <v>Dorian Finney-Smith</v>
      </c>
      <c r="H3336" t="str">
        <f t="shared" si="105"/>
        <v>Dorian Finney-Smith</v>
      </c>
    </row>
    <row r="3337" spans="1:8" x14ac:dyDescent="0.2">
      <c r="A3337" s="48"/>
      <c r="B3337">
        <v>6</v>
      </c>
      <c r="C3337">
        <v>2</v>
      </c>
      <c r="D3337">
        <v>2</v>
      </c>
      <c r="E3337">
        <v>2</v>
      </c>
      <c r="F3337" s="51">
        <v>1</v>
      </c>
      <c r="G3337" t="str">
        <f t="shared" si="104"/>
        <v>Dorian Finney-Smith</v>
      </c>
      <c r="H3337" t="str">
        <f t="shared" si="105"/>
        <v>Dorian Finney-Smith</v>
      </c>
    </row>
    <row r="3338" spans="1:8" x14ac:dyDescent="0.2">
      <c r="A3338" s="48"/>
      <c r="B3338">
        <v>3</v>
      </c>
      <c r="C3338">
        <v>5</v>
      </c>
      <c r="D3338">
        <v>1</v>
      </c>
      <c r="E3338">
        <v>1</v>
      </c>
      <c r="F3338" s="51">
        <v>1</v>
      </c>
      <c r="G3338" t="str">
        <f t="shared" si="104"/>
        <v>Dorian Finney-Smith</v>
      </c>
      <c r="H3338" t="str">
        <f t="shared" si="105"/>
        <v>Dorian Finney-Smith</v>
      </c>
    </row>
    <row r="3339" spans="1:8" x14ac:dyDescent="0.2">
      <c r="A3339" s="48"/>
      <c r="B3339">
        <v>3</v>
      </c>
      <c r="C3339">
        <v>2</v>
      </c>
      <c r="D3339">
        <v>0</v>
      </c>
      <c r="E3339">
        <v>1</v>
      </c>
      <c r="F3339" s="51">
        <v>1</v>
      </c>
      <c r="G3339" t="str">
        <f t="shared" si="104"/>
        <v>Dorian Finney-Smith</v>
      </c>
      <c r="H3339" t="str">
        <f t="shared" si="105"/>
        <v>Dorian Finney-Smith</v>
      </c>
    </row>
    <row r="3340" spans="1:8" x14ac:dyDescent="0.2">
      <c r="A3340" s="48"/>
      <c r="B3340">
        <v>19</v>
      </c>
      <c r="C3340">
        <v>1</v>
      </c>
      <c r="D3340">
        <v>3</v>
      </c>
      <c r="E3340">
        <v>5</v>
      </c>
      <c r="F3340" s="51">
        <v>1</v>
      </c>
      <c r="G3340" t="str">
        <f t="shared" si="104"/>
        <v>Dorian Finney-Smith</v>
      </c>
      <c r="H3340" t="str">
        <f t="shared" si="105"/>
        <v>Dorian Finney-Smith</v>
      </c>
    </row>
    <row r="3341" spans="1:8" x14ac:dyDescent="0.2">
      <c r="A3341" s="48"/>
      <c r="B3341">
        <v>5</v>
      </c>
      <c r="C3341">
        <v>8</v>
      </c>
      <c r="D3341">
        <v>1</v>
      </c>
      <c r="E3341">
        <v>1</v>
      </c>
      <c r="F3341" s="51">
        <v>1</v>
      </c>
      <c r="G3341" t="str">
        <f t="shared" si="104"/>
        <v>Dorian Finney-Smith</v>
      </c>
      <c r="H3341" t="str">
        <f t="shared" si="105"/>
        <v>Dorian Finney-Smith</v>
      </c>
    </row>
    <row r="3342" spans="1:8" x14ac:dyDescent="0.2">
      <c r="A3342" s="48"/>
      <c r="B3342">
        <v>0</v>
      </c>
      <c r="C3342">
        <v>0</v>
      </c>
      <c r="D3342">
        <v>1</v>
      </c>
      <c r="E3342">
        <v>0</v>
      </c>
      <c r="F3342" s="51">
        <v>1</v>
      </c>
      <c r="G3342" t="str">
        <f t="shared" si="104"/>
        <v>Dorian Finney-Smith</v>
      </c>
      <c r="H3342" t="str">
        <f t="shared" si="105"/>
        <v>Dorian Finney-Smith</v>
      </c>
    </row>
    <row r="3343" spans="1:8" x14ac:dyDescent="0.2">
      <c r="A3343" s="48"/>
      <c r="B3343">
        <v>9</v>
      </c>
      <c r="C3343">
        <v>5</v>
      </c>
      <c r="D3343">
        <v>3</v>
      </c>
      <c r="E3343">
        <v>3</v>
      </c>
      <c r="F3343" s="51">
        <v>1</v>
      </c>
      <c r="G3343" t="str">
        <f t="shared" si="104"/>
        <v>Dorian Finney-Smith</v>
      </c>
      <c r="H3343" t="str">
        <f t="shared" si="105"/>
        <v>Dorian Finney-Smith</v>
      </c>
    </row>
    <row r="3344" spans="1:8" x14ac:dyDescent="0.2">
      <c r="A3344" s="48"/>
      <c r="B3344">
        <v>7</v>
      </c>
      <c r="C3344">
        <v>4</v>
      </c>
      <c r="D3344">
        <v>0</v>
      </c>
      <c r="E3344">
        <v>2</v>
      </c>
      <c r="F3344" s="51">
        <v>1</v>
      </c>
      <c r="G3344" t="str">
        <f t="shared" si="104"/>
        <v>Dorian Finney-Smith</v>
      </c>
      <c r="H3344" t="str">
        <f t="shared" si="105"/>
        <v>Dorian Finney-Smith</v>
      </c>
    </row>
    <row r="3345" spans="1:8" x14ac:dyDescent="0.2">
      <c r="A3345" s="48"/>
      <c r="B3345">
        <v>6</v>
      </c>
      <c r="C3345">
        <v>3</v>
      </c>
      <c r="D3345">
        <v>2</v>
      </c>
      <c r="E3345">
        <v>2</v>
      </c>
      <c r="F3345" s="51">
        <v>1</v>
      </c>
      <c r="G3345" t="str">
        <f t="shared" si="104"/>
        <v>Dorian Finney-Smith</v>
      </c>
      <c r="H3345" t="str">
        <f t="shared" si="105"/>
        <v>Dorian Finney-Smith</v>
      </c>
    </row>
    <row r="3346" spans="1:8" x14ac:dyDescent="0.2">
      <c r="A3346" s="48"/>
      <c r="B3346">
        <v>11</v>
      </c>
      <c r="C3346">
        <v>4</v>
      </c>
      <c r="D3346">
        <v>2</v>
      </c>
      <c r="E3346">
        <v>3</v>
      </c>
      <c r="F3346" s="51">
        <v>1</v>
      </c>
      <c r="G3346" t="str">
        <f t="shared" si="104"/>
        <v>Dorian Finney-Smith</v>
      </c>
      <c r="H3346" t="str">
        <f t="shared" si="105"/>
        <v>Dorian Finney-Smith</v>
      </c>
    </row>
    <row r="3347" spans="1:8" x14ac:dyDescent="0.2">
      <c r="A3347" s="48"/>
      <c r="B3347">
        <v>9</v>
      </c>
      <c r="C3347">
        <v>5</v>
      </c>
      <c r="D3347">
        <v>1</v>
      </c>
      <c r="E3347">
        <v>2</v>
      </c>
      <c r="F3347" s="51">
        <v>1</v>
      </c>
      <c r="G3347" t="str">
        <f t="shared" si="104"/>
        <v>Dorian Finney-Smith</v>
      </c>
      <c r="H3347" t="str">
        <f t="shared" si="105"/>
        <v>Dorian Finney-Smith</v>
      </c>
    </row>
    <row r="3348" spans="1:8" x14ac:dyDescent="0.2">
      <c r="A3348" s="48" t="s">
        <v>1271</v>
      </c>
      <c r="B3348">
        <v>6</v>
      </c>
      <c r="C3348">
        <v>0</v>
      </c>
      <c r="D3348">
        <v>0</v>
      </c>
      <c r="E3348">
        <v>2</v>
      </c>
      <c r="F3348" s="51">
        <v>1</v>
      </c>
      <c r="G3348" t="str">
        <f t="shared" si="104"/>
        <v>Malachi Flynn</v>
      </c>
      <c r="H3348" t="str">
        <f t="shared" si="105"/>
        <v>Malachi Flynn</v>
      </c>
    </row>
    <row r="3349" spans="1:8" x14ac:dyDescent="0.2">
      <c r="A3349" s="48"/>
      <c r="B3349">
        <v>3</v>
      </c>
      <c r="C3349">
        <v>0</v>
      </c>
      <c r="D3349">
        <v>0</v>
      </c>
      <c r="E3349">
        <v>1</v>
      </c>
      <c r="F3349" s="51">
        <v>1</v>
      </c>
      <c r="G3349" t="str">
        <f t="shared" si="104"/>
        <v>Malachi Flynn</v>
      </c>
      <c r="H3349" t="str">
        <f t="shared" si="105"/>
        <v>Malachi Flynn</v>
      </c>
    </row>
    <row r="3350" spans="1:8" x14ac:dyDescent="0.2">
      <c r="A3350" s="48"/>
      <c r="B3350">
        <v>0</v>
      </c>
      <c r="C3350">
        <v>0</v>
      </c>
      <c r="D3350">
        <v>0</v>
      </c>
      <c r="E3350">
        <v>0</v>
      </c>
      <c r="F3350" s="51">
        <v>1</v>
      </c>
      <c r="G3350" t="str">
        <f t="shared" si="104"/>
        <v>Malachi Flynn</v>
      </c>
      <c r="H3350" t="str">
        <f t="shared" si="105"/>
        <v>Malachi Flynn</v>
      </c>
    </row>
    <row r="3351" spans="1:8" x14ac:dyDescent="0.2">
      <c r="A3351" s="48"/>
      <c r="B3351">
        <v>4</v>
      </c>
      <c r="C3351">
        <v>1</v>
      </c>
      <c r="D3351">
        <v>1</v>
      </c>
      <c r="E3351">
        <v>0</v>
      </c>
      <c r="F3351" s="51">
        <v>1</v>
      </c>
      <c r="G3351" t="str">
        <f t="shared" si="104"/>
        <v>Malachi Flynn</v>
      </c>
      <c r="H3351" t="str">
        <f t="shared" si="105"/>
        <v>Malachi Flynn</v>
      </c>
    </row>
    <row r="3352" spans="1:8" x14ac:dyDescent="0.2">
      <c r="A3352" s="48"/>
      <c r="B3352">
        <v>8</v>
      </c>
      <c r="C3352">
        <v>2</v>
      </c>
      <c r="D3352">
        <v>2</v>
      </c>
      <c r="E3352">
        <v>2</v>
      </c>
      <c r="F3352" s="51">
        <v>1</v>
      </c>
      <c r="G3352" t="str">
        <f t="shared" si="104"/>
        <v>Malachi Flynn</v>
      </c>
      <c r="H3352" t="str">
        <f t="shared" si="105"/>
        <v>Malachi Flynn</v>
      </c>
    </row>
    <row r="3353" spans="1:8" x14ac:dyDescent="0.2">
      <c r="A3353" s="48"/>
      <c r="B3353">
        <v>4</v>
      </c>
      <c r="C3353">
        <v>1</v>
      </c>
      <c r="D3353">
        <v>1</v>
      </c>
      <c r="E3353">
        <v>0</v>
      </c>
      <c r="F3353" s="51">
        <v>1</v>
      </c>
      <c r="G3353" t="str">
        <f t="shared" si="104"/>
        <v>Malachi Flynn</v>
      </c>
      <c r="H3353" t="str">
        <f t="shared" si="105"/>
        <v>Malachi Flynn</v>
      </c>
    </row>
    <row r="3354" spans="1:8" x14ac:dyDescent="0.2">
      <c r="A3354" s="48"/>
      <c r="B3354">
        <v>12</v>
      </c>
      <c r="C3354">
        <v>2</v>
      </c>
      <c r="D3354">
        <v>0</v>
      </c>
      <c r="E3354">
        <v>3</v>
      </c>
      <c r="F3354" s="51">
        <v>1</v>
      </c>
      <c r="G3354" t="str">
        <f t="shared" si="104"/>
        <v>Malachi Flynn</v>
      </c>
      <c r="H3354" t="str">
        <f t="shared" si="105"/>
        <v>Malachi Flynn</v>
      </c>
    </row>
    <row r="3355" spans="1:8" x14ac:dyDescent="0.2">
      <c r="A3355" s="48"/>
      <c r="B3355">
        <v>8</v>
      </c>
      <c r="C3355">
        <v>2</v>
      </c>
      <c r="D3355">
        <v>1</v>
      </c>
      <c r="E3355">
        <v>1</v>
      </c>
      <c r="F3355" s="51">
        <v>1</v>
      </c>
      <c r="G3355" t="str">
        <f t="shared" si="104"/>
        <v>Malachi Flynn</v>
      </c>
      <c r="H3355" t="str">
        <f t="shared" si="105"/>
        <v>Malachi Flynn</v>
      </c>
    </row>
    <row r="3356" spans="1:8" x14ac:dyDescent="0.2">
      <c r="A3356" s="48"/>
      <c r="B3356">
        <v>12</v>
      </c>
      <c r="C3356">
        <v>3</v>
      </c>
      <c r="D3356">
        <v>4</v>
      </c>
      <c r="E3356">
        <v>2</v>
      </c>
      <c r="F3356" s="51">
        <v>1</v>
      </c>
      <c r="G3356" t="str">
        <f t="shared" si="104"/>
        <v>Malachi Flynn</v>
      </c>
      <c r="H3356" t="str">
        <f t="shared" si="105"/>
        <v>Malachi Flynn</v>
      </c>
    </row>
    <row r="3357" spans="1:8" x14ac:dyDescent="0.2">
      <c r="A3357" s="48"/>
      <c r="B3357">
        <v>17</v>
      </c>
      <c r="C3357">
        <v>5</v>
      </c>
      <c r="D3357">
        <v>3</v>
      </c>
      <c r="E3357">
        <v>3</v>
      </c>
      <c r="F3357" s="51">
        <v>1</v>
      </c>
      <c r="G3357" t="str">
        <f t="shared" si="104"/>
        <v>Malachi Flynn</v>
      </c>
      <c r="H3357" t="str">
        <f t="shared" si="105"/>
        <v>Malachi Flynn</v>
      </c>
    </row>
    <row r="3358" spans="1:8" x14ac:dyDescent="0.2">
      <c r="A3358" s="48"/>
      <c r="B3358">
        <v>8</v>
      </c>
      <c r="C3358">
        <v>1</v>
      </c>
      <c r="D3358">
        <v>3</v>
      </c>
      <c r="E3358">
        <v>2</v>
      </c>
      <c r="F3358" s="51">
        <v>1</v>
      </c>
      <c r="G3358" t="str">
        <f t="shared" si="104"/>
        <v>Malachi Flynn</v>
      </c>
      <c r="H3358" t="str">
        <f t="shared" si="105"/>
        <v>Malachi Flynn</v>
      </c>
    </row>
    <row r="3359" spans="1:8" x14ac:dyDescent="0.2">
      <c r="A3359" s="48"/>
      <c r="B3359">
        <v>0</v>
      </c>
      <c r="C3359">
        <v>1</v>
      </c>
      <c r="D3359">
        <v>1</v>
      </c>
      <c r="E3359">
        <v>0</v>
      </c>
      <c r="F3359" s="51">
        <v>1</v>
      </c>
      <c r="G3359" t="str">
        <f t="shared" si="104"/>
        <v>Malachi Flynn</v>
      </c>
      <c r="H3359" t="str">
        <f t="shared" si="105"/>
        <v>Malachi Flynn</v>
      </c>
    </row>
    <row r="3360" spans="1:8" x14ac:dyDescent="0.2">
      <c r="A3360" s="48"/>
      <c r="B3360">
        <v>0</v>
      </c>
      <c r="C3360">
        <v>0</v>
      </c>
      <c r="D3360">
        <v>0</v>
      </c>
      <c r="E3360">
        <v>0</v>
      </c>
      <c r="F3360" s="51">
        <v>1</v>
      </c>
      <c r="G3360" t="str">
        <f t="shared" si="104"/>
        <v>Malachi Flynn</v>
      </c>
      <c r="H3360" t="str">
        <f t="shared" si="105"/>
        <v>Malachi Flynn</v>
      </c>
    </row>
    <row r="3361" spans="1:8" x14ac:dyDescent="0.2">
      <c r="A3361" s="48"/>
      <c r="B3361">
        <v>0</v>
      </c>
      <c r="C3361">
        <v>0</v>
      </c>
      <c r="D3361">
        <v>2</v>
      </c>
      <c r="E3361">
        <v>0</v>
      </c>
      <c r="F3361" s="51">
        <v>1</v>
      </c>
      <c r="G3361" t="str">
        <f t="shared" si="104"/>
        <v>Malachi Flynn</v>
      </c>
      <c r="H3361" t="str">
        <f t="shared" si="105"/>
        <v>Malachi Flynn</v>
      </c>
    </row>
    <row r="3362" spans="1:8" x14ac:dyDescent="0.2">
      <c r="A3362" s="48"/>
      <c r="B3362">
        <v>5</v>
      </c>
      <c r="C3362">
        <v>0</v>
      </c>
      <c r="D3362">
        <v>0</v>
      </c>
      <c r="E3362">
        <v>1</v>
      </c>
      <c r="F3362" s="51">
        <v>1</v>
      </c>
      <c r="G3362" t="str">
        <f t="shared" si="104"/>
        <v>Malachi Flynn</v>
      </c>
      <c r="H3362" t="str">
        <f t="shared" si="105"/>
        <v>Malachi Flynn</v>
      </c>
    </row>
    <row r="3363" spans="1:8" x14ac:dyDescent="0.2">
      <c r="A3363" s="48"/>
      <c r="B3363">
        <v>5</v>
      </c>
      <c r="C3363">
        <v>1</v>
      </c>
      <c r="D3363">
        <v>0</v>
      </c>
      <c r="E3363">
        <v>1</v>
      </c>
      <c r="F3363" s="51">
        <v>1</v>
      </c>
      <c r="G3363" t="str">
        <f t="shared" si="104"/>
        <v>Malachi Flynn</v>
      </c>
      <c r="H3363" t="str">
        <f t="shared" si="105"/>
        <v>Malachi Flynn</v>
      </c>
    </row>
    <row r="3364" spans="1:8" x14ac:dyDescent="0.2">
      <c r="A3364" s="48"/>
      <c r="B3364">
        <v>13</v>
      </c>
      <c r="C3364">
        <v>1</v>
      </c>
      <c r="D3364">
        <v>1</v>
      </c>
      <c r="E3364">
        <v>2</v>
      </c>
      <c r="F3364" s="51">
        <v>1</v>
      </c>
      <c r="G3364" t="str">
        <f t="shared" si="104"/>
        <v>Malachi Flynn</v>
      </c>
      <c r="H3364" t="str">
        <f t="shared" si="105"/>
        <v>Malachi Flynn</v>
      </c>
    </row>
    <row r="3365" spans="1:8" x14ac:dyDescent="0.2">
      <c r="A3365" s="48"/>
      <c r="B3365">
        <v>16</v>
      </c>
      <c r="C3365">
        <v>6</v>
      </c>
      <c r="D3365">
        <v>2</v>
      </c>
      <c r="E3365">
        <v>4</v>
      </c>
      <c r="F3365" s="51">
        <v>1</v>
      </c>
      <c r="G3365" t="str">
        <f t="shared" si="104"/>
        <v>Malachi Flynn</v>
      </c>
      <c r="H3365" t="str">
        <f t="shared" si="105"/>
        <v>Malachi Flynn</v>
      </c>
    </row>
    <row r="3366" spans="1:8" x14ac:dyDescent="0.2">
      <c r="A3366" s="48"/>
      <c r="B3366">
        <v>5</v>
      </c>
      <c r="C3366">
        <v>1</v>
      </c>
      <c r="D3366">
        <v>3</v>
      </c>
      <c r="E3366">
        <v>1</v>
      </c>
      <c r="F3366" s="51">
        <v>1</v>
      </c>
      <c r="G3366" t="str">
        <f t="shared" si="104"/>
        <v>Malachi Flynn</v>
      </c>
      <c r="H3366" t="str">
        <f t="shared" si="105"/>
        <v>Malachi Flynn</v>
      </c>
    </row>
    <row r="3367" spans="1:8" x14ac:dyDescent="0.2">
      <c r="A3367" s="48"/>
      <c r="B3367">
        <v>8</v>
      </c>
      <c r="C3367">
        <v>0</v>
      </c>
      <c r="D3367">
        <v>2</v>
      </c>
      <c r="E3367">
        <v>2</v>
      </c>
      <c r="F3367" s="51">
        <v>1</v>
      </c>
      <c r="G3367" t="str">
        <f t="shared" si="104"/>
        <v>Malachi Flynn</v>
      </c>
      <c r="H3367" t="str">
        <f t="shared" si="105"/>
        <v>Malachi Flynn</v>
      </c>
    </row>
    <row r="3368" spans="1:8" x14ac:dyDescent="0.2">
      <c r="A3368" s="48"/>
      <c r="B3368">
        <v>9</v>
      </c>
      <c r="C3368">
        <v>3</v>
      </c>
      <c r="D3368">
        <v>3</v>
      </c>
      <c r="E3368">
        <v>3</v>
      </c>
      <c r="F3368" s="51">
        <v>1</v>
      </c>
      <c r="G3368" t="str">
        <f t="shared" si="104"/>
        <v>Malachi Flynn</v>
      </c>
      <c r="H3368" t="str">
        <f t="shared" si="105"/>
        <v>Malachi Flynn</v>
      </c>
    </row>
    <row r="3369" spans="1:8" x14ac:dyDescent="0.2">
      <c r="A3369" s="48"/>
      <c r="B3369">
        <v>10</v>
      </c>
      <c r="C3369">
        <v>1</v>
      </c>
      <c r="D3369">
        <v>0</v>
      </c>
      <c r="E3369">
        <v>2</v>
      </c>
      <c r="F3369" s="51">
        <v>1</v>
      </c>
      <c r="G3369" t="str">
        <f t="shared" si="104"/>
        <v>Malachi Flynn</v>
      </c>
      <c r="H3369" t="str">
        <f t="shared" si="105"/>
        <v>Malachi Flynn</v>
      </c>
    </row>
    <row r="3370" spans="1:8" x14ac:dyDescent="0.2">
      <c r="A3370" s="48"/>
      <c r="B3370">
        <v>6</v>
      </c>
      <c r="C3370">
        <v>8</v>
      </c>
      <c r="D3370">
        <v>5</v>
      </c>
      <c r="E3370">
        <v>1</v>
      </c>
      <c r="F3370" s="51">
        <v>1</v>
      </c>
      <c r="G3370" t="str">
        <f t="shared" si="104"/>
        <v>Malachi Flynn</v>
      </c>
      <c r="H3370" t="str">
        <f t="shared" si="105"/>
        <v>Malachi Flynn</v>
      </c>
    </row>
    <row r="3371" spans="1:8" x14ac:dyDescent="0.2">
      <c r="A3371" s="48"/>
      <c r="B3371">
        <v>0</v>
      </c>
      <c r="C3371">
        <v>3</v>
      </c>
      <c r="D3371">
        <v>2</v>
      </c>
      <c r="E3371">
        <v>0</v>
      </c>
      <c r="F3371" s="51">
        <v>1</v>
      </c>
      <c r="G3371" t="str">
        <f t="shared" si="104"/>
        <v>Malachi Flynn</v>
      </c>
      <c r="H3371" t="str">
        <f t="shared" si="105"/>
        <v>Malachi Flynn</v>
      </c>
    </row>
    <row r="3372" spans="1:8" x14ac:dyDescent="0.2">
      <c r="A3372" s="48"/>
      <c r="B3372">
        <v>0</v>
      </c>
      <c r="C3372">
        <v>0</v>
      </c>
      <c r="D3372">
        <v>0</v>
      </c>
      <c r="E3372">
        <v>0</v>
      </c>
      <c r="F3372" s="51">
        <v>1</v>
      </c>
      <c r="G3372" t="str">
        <f t="shared" si="104"/>
        <v>Malachi Flynn</v>
      </c>
      <c r="H3372" t="str">
        <f t="shared" si="105"/>
        <v>Malachi Flynn</v>
      </c>
    </row>
    <row r="3373" spans="1:8" x14ac:dyDescent="0.2">
      <c r="A3373" s="48"/>
      <c r="B3373">
        <v>0</v>
      </c>
      <c r="C3373">
        <v>4</v>
      </c>
      <c r="D3373">
        <v>0</v>
      </c>
      <c r="E3373">
        <v>0</v>
      </c>
      <c r="F3373" s="51">
        <v>1</v>
      </c>
      <c r="G3373" t="str">
        <f t="shared" si="104"/>
        <v>Malachi Flynn</v>
      </c>
      <c r="H3373" t="str">
        <f t="shared" si="105"/>
        <v>Malachi Flynn</v>
      </c>
    </row>
    <row r="3374" spans="1:8" x14ac:dyDescent="0.2">
      <c r="A3374" s="48" t="s">
        <v>1659</v>
      </c>
      <c r="B3374">
        <v>0</v>
      </c>
      <c r="C3374">
        <v>0</v>
      </c>
      <c r="D3374">
        <v>0</v>
      </c>
      <c r="E3374">
        <v>0</v>
      </c>
      <c r="F3374" s="51">
        <v>1</v>
      </c>
      <c r="G3374" t="str">
        <f t="shared" si="104"/>
        <v>Simone Fontecchio</v>
      </c>
      <c r="H3374" t="str">
        <f t="shared" si="105"/>
        <v>Simone Fontecchio</v>
      </c>
    </row>
    <row r="3375" spans="1:8" x14ac:dyDescent="0.2">
      <c r="A3375" s="48"/>
      <c r="B3375">
        <v>0</v>
      </c>
      <c r="C3375">
        <v>0</v>
      </c>
      <c r="D3375">
        <v>0</v>
      </c>
      <c r="E3375">
        <v>0</v>
      </c>
      <c r="F3375" s="51">
        <v>1</v>
      </c>
      <c r="G3375" t="str">
        <f t="shared" si="104"/>
        <v>Simone Fontecchio</v>
      </c>
      <c r="H3375" t="str">
        <f t="shared" si="105"/>
        <v>Simone Fontecchio</v>
      </c>
    </row>
    <row r="3376" spans="1:8" x14ac:dyDescent="0.2">
      <c r="A3376" s="48"/>
      <c r="B3376">
        <v>13</v>
      </c>
      <c r="C3376">
        <v>3</v>
      </c>
      <c r="D3376">
        <v>0</v>
      </c>
      <c r="E3376">
        <v>3</v>
      </c>
      <c r="F3376" s="51">
        <v>1</v>
      </c>
      <c r="G3376" t="str">
        <f t="shared" si="104"/>
        <v>Simone Fontecchio</v>
      </c>
      <c r="H3376" t="str">
        <f t="shared" si="105"/>
        <v>Simone Fontecchio</v>
      </c>
    </row>
    <row r="3377" spans="1:8" x14ac:dyDescent="0.2">
      <c r="A3377" s="48"/>
      <c r="B3377">
        <v>0</v>
      </c>
      <c r="C3377">
        <v>1</v>
      </c>
      <c r="D3377">
        <v>0</v>
      </c>
      <c r="E3377">
        <v>0</v>
      </c>
      <c r="F3377" s="51">
        <v>1</v>
      </c>
      <c r="G3377" t="str">
        <f t="shared" si="104"/>
        <v>Simone Fontecchio</v>
      </c>
      <c r="H3377" t="str">
        <f t="shared" si="105"/>
        <v>Simone Fontecchio</v>
      </c>
    </row>
    <row r="3378" spans="1:8" x14ac:dyDescent="0.2">
      <c r="A3378" s="48"/>
      <c r="B3378">
        <v>0</v>
      </c>
      <c r="C3378">
        <v>1</v>
      </c>
      <c r="D3378">
        <v>0</v>
      </c>
      <c r="E3378">
        <v>0</v>
      </c>
      <c r="F3378" s="51">
        <v>1</v>
      </c>
      <c r="G3378" t="str">
        <f t="shared" si="104"/>
        <v>Simone Fontecchio</v>
      </c>
      <c r="H3378" t="str">
        <f t="shared" si="105"/>
        <v>Simone Fontecchio</v>
      </c>
    </row>
    <row r="3379" spans="1:8" x14ac:dyDescent="0.2">
      <c r="A3379" s="48"/>
      <c r="B3379">
        <v>2</v>
      </c>
      <c r="C3379">
        <v>1</v>
      </c>
      <c r="D3379">
        <v>0</v>
      </c>
      <c r="E3379">
        <v>0</v>
      </c>
      <c r="F3379" s="51">
        <v>1</v>
      </c>
      <c r="G3379" t="str">
        <f t="shared" si="104"/>
        <v>Simone Fontecchio</v>
      </c>
      <c r="H3379" t="str">
        <f t="shared" si="105"/>
        <v>Simone Fontecchio</v>
      </c>
    </row>
    <row r="3380" spans="1:8" x14ac:dyDescent="0.2">
      <c r="A3380" s="48"/>
      <c r="B3380">
        <v>0</v>
      </c>
      <c r="C3380">
        <v>0</v>
      </c>
      <c r="D3380">
        <v>0</v>
      </c>
      <c r="E3380">
        <v>0</v>
      </c>
      <c r="F3380" s="51">
        <v>1</v>
      </c>
      <c r="G3380" t="str">
        <f t="shared" si="104"/>
        <v>Simone Fontecchio</v>
      </c>
      <c r="H3380" t="str">
        <f t="shared" si="105"/>
        <v>Simone Fontecchio</v>
      </c>
    </row>
    <row r="3381" spans="1:8" x14ac:dyDescent="0.2">
      <c r="A3381" s="48"/>
      <c r="B3381">
        <v>9</v>
      </c>
      <c r="C3381">
        <v>4</v>
      </c>
      <c r="D3381">
        <v>2</v>
      </c>
      <c r="E3381">
        <v>3</v>
      </c>
      <c r="F3381" s="51">
        <v>1</v>
      </c>
      <c r="G3381" t="str">
        <f t="shared" si="104"/>
        <v>Simone Fontecchio</v>
      </c>
      <c r="H3381" t="str">
        <f t="shared" si="105"/>
        <v>Simone Fontecchio</v>
      </c>
    </row>
    <row r="3382" spans="1:8" x14ac:dyDescent="0.2">
      <c r="A3382" s="48"/>
      <c r="B3382">
        <v>4</v>
      </c>
      <c r="C3382">
        <v>1</v>
      </c>
      <c r="D3382">
        <v>0</v>
      </c>
      <c r="E3382">
        <v>1</v>
      </c>
      <c r="F3382" s="51">
        <v>1</v>
      </c>
      <c r="G3382" t="str">
        <f t="shared" si="104"/>
        <v>Simone Fontecchio</v>
      </c>
      <c r="H3382" t="str">
        <f t="shared" si="105"/>
        <v>Simone Fontecchio</v>
      </c>
    </row>
    <row r="3383" spans="1:8" x14ac:dyDescent="0.2">
      <c r="A3383" s="48"/>
      <c r="B3383">
        <v>3</v>
      </c>
      <c r="C3383">
        <v>0</v>
      </c>
      <c r="D3383">
        <v>1</v>
      </c>
      <c r="E3383">
        <v>1</v>
      </c>
      <c r="F3383" s="51">
        <v>1</v>
      </c>
      <c r="G3383" t="str">
        <f t="shared" si="104"/>
        <v>Simone Fontecchio</v>
      </c>
      <c r="H3383" t="str">
        <f t="shared" si="105"/>
        <v>Simone Fontecchio</v>
      </c>
    </row>
    <row r="3384" spans="1:8" x14ac:dyDescent="0.2">
      <c r="A3384" s="48"/>
      <c r="B3384">
        <v>2</v>
      </c>
      <c r="C3384">
        <v>1</v>
      </c>
      <c r="D3384">
        <v>0</v>
      </c>
      <c r="E3384">
        <v>0</v>
      </c>
      <c r="F3384" s="51">
        <v>1</v>
      </c>
      <c r="G3384" t="str">
        <f t="shared" si="104"/>
        <v>Simone Fontecchio</v>
      </c>
      <c r="H3384" t="str">
        <f t="shared" si="105"/>
        <v>Simone Fontecchio</v>
      </c>
    </row>
    <row r="3385" spans="1:8" x14ac:dyDescent="0.2">
      <c r="A3385" s="48"/>
      <c r="B3385">
        <v>10</v>
      </c>
      <c r="C3385">
        <v>2</v>
      </c>
      <c r="D3385">
        <v>0</v>
      </c>
      <c r="E3385">
        <v>2</v>
      </c>
      <c r="F3385" s="51">
        <v>1</v>
      </c>
      <c r="G3385" t="str">
        <f t="shared" si="104"/>
        <v>Simone Fontecchio</v>
      </c>
      <c r="H3385" t="str">
        <f t="shared" si="105"/>
        <v>Simone Fontecchio</v>
      </c>
    </row>
    <row r="3386" spans="1:8" x14ac:dyDescent="0.2">
      <c r="A3386" s="48"/>
      <c r="B3386">
        <v>3</v>
      </c>
      <c r="C3386">
        <v>1</v>
      </c>
      <c r="D3386">
        <v>1</v>
      </c>
      <c r="E3386">
        <v>1</v>
      </c>
      <c r="F3386" s="51">
        <v>1</v>
      </c>
      <c r="G3386" t="str">
        <f t="shared" si="104"/>
        <v>Simone Fontecchio</v>
      </c>
      <c r="H3386" t="str">
        <f t="shared" si="105"/>
        <v>Simone Fontecchio</v>
      </c>
    </row>
    <row r="3387" spans="1:8" x14ac:dyDescent="0.2">
      <c r="A3387" s="48"/>
      <c r="B3387">
        <v>9</v>
      </c>
      <c r="C3387">
        <v>1</v>
      </c>
      <c r="D3387">
        <v>1</v>
      </c>
      <c r="E3387">
        <v>3</v>
      </c>
      <c r="F3387" s="51">
        <v>1</v>
      </c>
      <c r="G3387" t="str">
        <f t="shared" si="104"/>
        <v>Simone Fontecchio</v>
      </c>
      <c r="H3387" t="str">
        <f t="shared" si="105"/>
        <v>Simone Fontecchio</v>
      </c>
    </row>
    <row r="3388" spans="1:8" x14ac:dyDescent="0.2">
      <c r="A3388" s="48"/>
      <c r="B3388">
        <v>3</v>
      </c>
      <c r="C3388">
        <v>2</v>
      </c>
      <c r="D3388">
        <v>1</v>
      </c>
      <c r="E3388">
        <v>0</v>
      </c>
      <c r="F3388" s="51">
        <v>1</v>
      </c>
      <c r="G3388" t="str">
        <f t="shared" si="104"/>
        <v>Simone Fontecchio</v>
      </c>
      <c r="H3388" t="str">
        <f t="shared" si="105"/>
        <v>Simone Fontecchio</v>
      </c>
    </row>
    <row r="3389" spans="1:8" x14ac:dyDescent="0.2">
      <c r="A3389" s="48"/>
      <c r="B3389">
        <v>18</v>
      </c>
      <c r="C3389">
        <v>3</v>
      </c>
      <c r="D3389">
        <v>1</v>
      </c>
      <c r="E3389">
        <v>3</v>
      </c>
      <c r="F3389" s="51">
        <v>1</v>
      </c>
      <c r="G3389" t="str">
        <f t="shared" si="104"/>
        <v>Simone Fontecchio</v>
      </c>
      <c r="H3389" t="str">
        <f t="shared" si="105"/>
        <v>Simone Fontecchio</v>
      </c>
    </row>
    <row r="3390" spans="1:8" x14ac:dyDescent="0.2">
      <c r="A3390" s="48"/>
      <c r="B3390">
        <v>2</v>
      </c>
      <c r="C3390">
        <v>3</v>
      </c>
      <c r="D3390">
        <v>1</v>
      </c>
      <c r="E3390">
        <v>0</v>
      </c>
      <c r="F3390" s="51">
        <v>1</v>
      </c>
      <c r="G3390" t="str">
        <f t="shared" si="104"/>
        <v>Simone Fontecchio</v>
      </c>
      <c r="H3390" t="str">
        <f t="shared" si="105"/>
        <v>Simone Fontecchio</v>
      </c>
    </row>
    <row r="3391" spans="1:8" x14ac:dyDescent="0.2">
      <c r="A3391" s="48"/>
      <c r="B3391">
        <v>3</v>
      </c>
      <c r="C3391">
        <v>0</v>
      </c>
      <c r="D3391">
        <v>0</v>
      </c>
      <c r="E3391">
        <v>1</v>
      </c>
      <c r="F3391" s="51">
        <v>1</v>
      </c>
      <c r="G3391" t="str">
        <f t="shared" si="104"/>
        <v>Simone Fontecchio</v>
      </c>
      <c r="H3391" t="str">
        <f t="shared" si="105"/>
        <v>Simone Fontecchio</v>
      </c>
    </row>
    <row r="3392" spans="1:8" x14ac:dyDescent="0.2">
      <c r="A3392" s="48"/>
      <c r="B3392">
        <v>0</v>
      </c>
      <c r="C3392">
        <v>0</v>
      </c>
      <c r="D3392">
        <v>0</v>
      </c>
      <c r="E3392">
        <v>0</v>
      </c>
      <c r="F3392" s="51">
        <v>1</v>
      </c>
      <c r="G3392" t="str">
        <f t="shared" si="104"/>
        <v>Simone Fontecchio</v>
      </c>
      <c r="H3392" t="str">
        <f t="shared" si="105"/>
        <v>Simone Fontecchio</v>
      </c>
    </row>
    <row r="3393" spans="1:8" x14ac:dyDescent="0.2">
      <c r="A3393" s="48"/>
      <c r="B3393">
        <v>0</v>
      </c>
      <c r="C3393">
        <v>0</v>
      </c>
      <c r="D3393">
        <v>0</v>
      </c>
      <c r="E3393">
        <v>0</v>
      </c>
      <c r="F3393" s="51">
        <v>1</v>
      </c>
      <c r="G3393" t="str">
        <f t="shared" si="104"/>
        <v>Simone Fontecchio</v>
      </c>
      <c r="H3393" t="str">
        <f t="shared" si="105"/>
        <v>Simone Fontecchio</v>
      </c>
    </row>
    <row r="3394" spans="1:8" x14ac:dyDescent="0.2">
      <c r="A3394" s="48"/>
      <c r="B3394">
        <v>0</v>
      </c>
      <c r="C3394">
        <v>0</v>
      </c>
      <c r="D3394">
        <v>0</v>
      </c>
      <c r="E3394">
        <v>0</v>
      </c>
      <c r="F3394" s="51">
        <v>1</v>
      </c>
      <c r="G3394" t="str">
        <f t="shared" ref="G3394:G3457" si="106">IF(B3394="","",IF(A3394="",G3393,SUBSTITUTE(A3394," 2022-23 Game Log","")))</f>
        <v>Simone Fontecchio</v>
      </c>
      <c r="H3394" t="str">
        <f t="shared" ref="H3394:H3457" si="107">IF(G3394="Luka Dončić","Luka Doncic",IF(G3394="Wendell Carter Jr.","Wendell Carter",IF(G3394="Vlatko Čančar","Vlatko Cancar",IF(G3394="Troy Brown Jr.","Troy Brown",IF(G3394="Bojan Bogdanović","Bojan Bogdanovic",IF(G3394="Nic Claxton","Nicolas Claxton",IF(G3394="Kristaps Porziņģis","Kristaps Porzingis",IF(G3394="Kelly Oubre Jr.","Kelly Oubre Jr",IF(G3394="P.J. Washington","P.J Washington",IF(G3394="P.J. Tucker","P.J Tucker",IF(G3394="Jabari Smith Jr.","Jabari Smith",IF(G3394="Alperen Şengün","Alperen Sengun",IF(G3394="Nikola Vučević","Nikola Vucevic",IF(G3394="Jusuf Nurkić","Jusuf Nurkic",IF(G3394="Nikola Jokić","Nikola Jokic",G3394)))))))))))))))</f>
        <v>Simone Fontecchio</v>
      </c>
    </row>
    <row r="3395" spans="1:8" x14ac:dyDescent="0.2">
      <c r="A3395" s="48" t="s">
        <v>1272</v>
      </c>
      <c r="B3395">
        <v>0</v>
      </c>
      <c r="C3395">
        <v>0</v>
      </c>
      <c r="D3395">
        <v>0</v>
      </c>
      <c r="E3395">
        <v>0</v>
      </c>
      <c r="F3395" s="51">
        <v>1</v>
      </c>
      <c r="G3395" t="str">
        <f t="shared" si="106"/>
        <v>Bryn Forbes</v>
      </c>
      <c r="H3395" t="str">
        <f t="shared" si="107"/>
        <v>Bryn Forbes</v>
      </c>
    </row>
    <row r="3396" spans="1:8" x14ac:dyDescent="0.2">
      <c r="A3396" s="48"/>
      <c r="B3396">
        <v>0</v>
      </c>
      <c r="C3396">
        <v>0</v>
      </c>
      <c r="D3396">
        <v>0</v>
      </c>
      <c r="E3396">
        <v>0</v>
      </c>
      <c r="F3396" s="51">
        <v>1</v>
      </c>
      <c r="G3396" t="str">
        <f t="shared" si="106"/>
        <v>Bryn Forbes</v>
      </c>
      <c r="H3396" t="str">
        <f t="shared" si="107"/>
        <v>Bryn Forbes</v>
      </c>
    </row>
    <row r="3397" spans="1:8" x14ac:dyDescent="0.2">
      <c r="A3397" s="48"/>
      <c r="B3397">
        <v>0</v>
      </c>
      <c r="C3397">
        <v>0</v>
      </c>
      <c r="D3397">
        <v>0</v>
      </c>
      <c r="E3397">
        <v>0</v>
      </c>
      <c r="F3397" s="51">
        <v>1</v>
      </c>
      <c r="G3397" t="str">
        <f t="shared" si="106"/>
        <v>Bryn Forbes</v>
      </c>
      <c r="H3397" t="str">
        <f t="shared" si="107"/>
        <v>Bryn Forbes</v>
      </c>
    </row>
    <row r="3398" spans="1:8" x14ac:dyDescent="0.2">
      <c r="A3398" s="48"/>
      <c r="B3398">
        <v>6</v>
      </c>
      <c r="C3398">
        <v>1</v>
      </c>
      <c r="D3398">
        <v>2</v>
      </c>
      <c r="E3398">
        <v>0</v>
      </c>
      <c r="F3398" s="51">
        <v>1</v>
      </c>
      <c r="G3398" t="str">
        <f t="shared" si="106"/>
        <v>Bryn Forbes</v>
      </c>
      <c r="H3398" t="str">
        <f t="shared" si="107"/>
        <v>Bryn Forbes</v>
      </c>
    </row>
    <row r="3399" spans="1:8" x14ac:dyDescent="0.2">
      <c r="A3399" s="48"/>
      <c r="B3399">
        <v>3</v>
      </c>
      <c r="C3399">
        <v>1</v>
      </c>
      <c r="D3399">
        <v>1</v>
      </c>
      <c r="E3399">
        <v>1</v>
      </c>
      <c r="F3399" s="51">
        <v>1</v>
      </c>
      <c r="G3399" t="str">
        <f t="shared" si="106"/>
        <v>Bryn Forbes</v>
      </c>
      <c r="H3399" t="str">
        <f t="shared" si="107"/>
        <v>Bryn Forbes</v>
      </c>
    </row>
    <row r="3400" spans="1:8" x14ac:dyDescent="0.2">
      <c r="A3400" s="48"/>
      <c r="B3400">
        <v>4</v>
      </c>
      <c r="C3400">
        <v>3</v>
      </c>
      <c r="D3400">
        <v>1</v>
      </c>
      <c r="E3400">
        <v>0</v>
      </c>
      <c r="F3400" s="51">
        <v>1</v>
      </c>
      <c r="G3400" t="str">
        <f t="shared" si="106"/>
        <v>Bryn Forbes</v>
      </c>
      <c r="H3400" t="str">
        <f t="shared" si="107"/>
        <v>Bryn Forbes</v>
      </c>
    </row>
    <row r="3401" spans="1:8" x14ac:dyDescent="0.2">
      <c r="A3401" s="48"/>
      <c r="B3401">
        <v>3</v>
      </c>
      <c r="C3401">
        <v>0</v>
      </c>
      <c r="D3401">
        <v>1</v>
      </c>
      <c r="E3401">
        <v>1</v>
      </c>
      <c r="F3401" s="51">
        <v>1</v>
      </c>
      <c r="G3401" t="str">
        <f t="shared" si="106"/>
        <v>Bryn Forbes</v>
      </c>
      <c r="H3401" t="str">
        <f t="shared" si="107"/>
        <v>Bryn Forbes</v>
      </c>
    </row>
    <row r="3402" spans="1:8" x14ac:dyDescent="0.2">
      <c r="A3402" s="48"/>
      <c r="B3402">
        <v>10</v>
      </c>
      <c r="C3402">
        <v>0</v>
      </c>
      <c r="D3402">
        <v>3</v>
      </c>
      <c r="E3402">
        <v>2</v>
      </c>
      <c r="F3402" s="51">
        <v>1</v>
      </c>
      <c r="G3402" t="str">
        <f t="shared" si="106"/>
        <v>Bryn Forbes</v>
      </c>
      <c r="H3402" t="str">
        <f t="shared" si="107"/>
        <v>Bryn Forbes</v>
      </c>
    </row>
    <row r="3403" spans="1:8" x14ac:dyDescent="0.2">
      <c r="A3403" s="48"/>
      <c r="B3403">
        <v>0</v>
      </c>
      <c r="C3403">
        <v>0</v>
      </c>
      <c r="D3403">
        <v>0</v>
      </c>
      <c r="E3403">
        <v>0</v>
      </c>
      <c r="F3403" s="51">
        <v>1</v>
      </c>
      <c r="G3403" t="str">
        <f t="shared" si="106"/>
        <v>Bryn Forbes</v>
      </c>
      <c r="H3403" t="str">
        <f t="shared" si="107"/>
        <v>Bryn Forbes</v>
      </c>
    </row>
    <row r="3404" spans="1:8" x14ac:dyDescent="0.2">
      <c r="A3404" s="48"/>
      <c r="B3404">
        <v>10</v>
      </c>
      <c r="C3404">
        <v>0</v>
      </c>
      <c r="D3404">
        <v>1</v>
      </c>
      <c r="E3404">
        <v>1</v>
      </c>
      <c r="F3404" s="51">
        <v>1</v>
      </c>
      <c r="G3404" t="str">
        <f t="shared" si="106"/>
        <v>Bryn Forbes</v>
      </c>
      <c r="H3404" t="str">
        <f t="shared" si="107"/>
        <v>Bryn Forbes</v>
      </c>
    </row>
    <row r="3405" spans="1:8" x14ac:dyDescent="0.2">
      <c r="A3405" s="48"/>
      <c r="B3405">
        <v>5</v>
      </c>
      <c r="C3405">
        <v>1</v>
      </c>
      <c r="D3405">
        <v>0</v>
      </c>
      <c r="E3405">
        <v>1</v>
      </c>
      <c r="F3405" s="51">
        <v>1</v>
      </c>
      <c r="G3405" t="str">
        <f t="shared" si="106"/>
        <v>Bryn Forbes</v>
      </c>
      <c r="H3405" t="str">
        <f t="shared" si="107"/>
        <v>Bryn Forbes</v>
      </c>
    </row>
    <row r="3406" spans="1:8" x14ac:dyDescent="0.2">
      <c r="A3406" s="48"/>
      <c r="B3406">
        <v>2</v>
      </c>
      <c r="C3406">
        <v>0</v>
      </c>
      <c r="D3406">
        <v>0</v>
      </c>
      <c r="E3406">
        <v>0</v>
      </c>
      <c r="F3406" s="51">
        <v>1</v>
      </c>
      <c r="G3406" t="str">
        <f t="shared" si="106"/>
        <v>Bryn Forbes</v>
      </c>
      <c r="H3406" t="str">
        <f t="shared" si="107"/>
        <v>Bryn Forbes</v>
      </c>
    </row>
    <row r="3407" spans="1:8" x14ac:dyDescent="0.2">
      <c r="A3407" s="48"/>
      <c r="B3407">
        <v>2</v>
      </c>
      <c r="C3407">
        <v>0</v>
      </c>
      <c r="D3407">
        <v>1</v>
      </c>
      <c r="E3407">
        <v>0</v>
      </c>
      <c r="F3407" s="51">
        <v>1</v>
      </c>
      <c r="G3407" t="str">
        <f t="shared" si="106"/>
        <v>Bryn Forbes</v>
      </c>
      <c r="H3407" t="str">
        <f t="shared" si="107"/>
        <v>Bryn Forbes</v>
      </c>
    </row>
    <row r="3408" spans="1:8" x14ac:dyDescent="0.2">
      <c r="A3408" s="48"/>
      <c r="B3408">
        <v>0</v>
      </c>
      <c r="C3408">
        <v>0</v>
      </c>
      <c r="D3408">
        <v>0</v>
      </c>
      <c r="E3408">
        <v>0</v>
      </c>
      <c r="F3408" s="51">
        <v>1</v>
      </c>
      <c r="G3408" t="str">
        <f t="shared" si="106"/>
        <v>Bryn Forbes</v>
      </c>
      <c r="H3408" t="str">
        <f t="shared" si="107"/>
        <v>Bryn Forbes</v>
      </c>
    </row>
    <row r="3409" spans="1:8" x14ac:dyDescent="0.2">
      <c r="A3409" s="48"/>
      <c r="B3409">
        <v>2</v>
      </c>
      <c r="C3409">
        <v>0</v>
      </c>
      <c r="D3409">
        <v>1</v>
      </c>
      <c r="E3409">
        <v>0</v>
      </c>
      <c r="F3409" s="51">
        <v>1</v>
      </c>
      <c r="G3409" t="str">
        <f t="shared" si="106"/>
        <v>Bryn Forbes</v>
      </c>
      <c r="H3409" t="str">
        <f t="shared" si="107"/>
        <v>Bryn Forbes</v>
      </c>
    </row>
    <row r="3410" spans="1:8" x14ac:dyDescent="0.2">
      <c r="A3410" s="48"/>
      <c r="B3410">
        <v>10</v>
      </c>
      <c r="C3410">
        <v>2</v>
      </c>
      <c r="D3410">
        <v>0</v>
      </c>
      <c r="E3410">
        <v>2</v>
      </c>
      <c r="F3410" s="51">
        <v>1</v>
      </c>
      <c r="G3410" t="str">
        <f t="shared" si="106"/>
        <v>Bryn Forbes</v>
      </c>
      <c r="H3410" t="str">
        <f t="shared" si="107"/>
        <v>Bryn Forbes</v>
      </c>
    </row>
    <row r="3411" spans="1:8" x14ac:dyDescent="0.2">
      <c r="A3411" s="48"/>
      <c r="B3411">
        <v>2</v>
      </c>
      <c r="C3411">
        <v>1</v>
      </c>
      <c r="D3411">
        <v>0</v>
      </c>
      <c r="E3411">
        <v>0</v>
      </c>
      <c r="F3411" s="51">
        <v>1</v>
      </c>
      <c r="G3411" t="str">
        <f t="shared" si="106"/>
        <v>Bryn Forbes</v>
      </c>
      <c r="H3411" t="str">
        <f t="shared" si="107"/>
        <v>Bryn Forbes</v>
      </c>
    </row>
    <row r="3412" spans="1:8" x14ac:dyDescent="0.2">
      <c r="A3412" s="48"/>
      <c r="B3412">
        <v>6</v>
      </c>
      <c r="C3412">
        <v>1</v>
      </c>
      <c r="D3412">
        <v>1</v>
      </c>
      <c r="E3412">
        <v>1</v>
      </c>
      <c r="F3412" s="51">
        <v>1</v>
      </c>
      <c r="G3412" t="str">
        <f t="shared" si="106"/>
        <v>Bryn Forbes</v>
      </c>
      <c r="H3412" t="str">
        <f t="shared" si="107"/>
        <v>Bryn Forbes</v>
      </c>
    </row>
    <row r="3413" spans="1:8" x14ac:dyDescent="0.2">
      <c r="A3413" s="48"/>
      <c r="B3413">
        <v>0</v>
      </c>
      <c r="C3413">
        <v>1</v>
      </c>
      <c r="D3413">
        <v>0</v>
      </c>
      <c r="E3413">
        <v>0</v>
      </c>
      <c r="F3413" s="51">
        <v>1</v>
      </c>
      <c r="G3413" t="str">
        <f t="shared" si="106"/>
        <v>Bryn Forbes</v>
      </c>
      <c r="H3413" t="str">
        <f t="shared" si="107"/>
        <v>Bryn Forbes</v>
      </c>
    </row>
    <row r="3414" spans="1:8" x14ac:dyDescent="0.2">
      <c r="A3414" s="48"/>
      <c r="B3414">
        <v>0</v>
      </c>
      <c r="C3414">
        <v>1</v>
      </c>
      <c r="D3414">
        <v>0</v>
      </c>
      <c r="E3414">
        <v>0</v>
      </c>
      <c r="F3414" s="51">
        <v>1</v>
      </c>
      <c r="G3414" t="str">
        <f t="shared" si="106"/>
        <v>Bryn Forbes</v>
      </c>
      <c r="H3414" t="str">
        <f t="shared" si="107"/>
        <v>Bryn Forbes</v>
      </c>
    </row>
    <row r="3415" spans="1:8" x14ac:dyDescent="0.2">
      <c r="A3415" s="48"/>
      <c r="B3415">
        <v>2</v>
      </c>
      <c r="C3415">
        <v>1</v>
      </c>
      <c r="D3415">
        <v>1</v>
      </c>
      <c r="E3415">
        <v>0</v>
      </c>
      <c r="F3415" s="51">
        <v>1</v>
      </c>
      <c r="G3415" t="str">
        <f t="shared" si="106"/>
        <v>Bryn Forbes</v>
      </c>
      <c r="H3415" t="str">
        <f t="shared" si="107"/>
        <v>Bryn Forbes</v>
      </c>
    </row>
    <row r="3416" spans="1:8" x14ac:dyDescent="0.2">
      <c r="A3416" s="48" t="s">
        <v>1273</v>
      </c>
      <c r="B3416">
        <v>0</v>
      </c>
      <c r="C3416">
        <v>0</v>
      </c>
      <c r="D3416">
        <v>1</v>
      </c>
      <c r="E3416">
        <v>0</v>
      </c>
      <c r="F3416" s="51">
        <v>1</v>
      </c>
      <c r="G3416" t="str">
        <f t="shared" si="106"/>
        <v>Trent Forrest</v>
      </c>
      <c r="H3416" t="str">
        <f t="shared" si="107"/>
        <v>Trent Forrest</v>
      </c>
    </row>
    <row r="3417" spans="1:8" x14ac:dyDescent="0.2">
      <c r="A3417" s="48"/>
      <c r="B3417">
        <v>0</v>
      </c>
      <c r="C3417">
        <v>0</v>
      </c>
      <c r="D3417">
        <v>0</v>
      </c>
      <c r="E3417">
        <v>0</v>
      </c>
      <c r="F3417" s="51">
        <v>1</v>
      </c>
      <c r="G3417" t="str">
        <f t="shared" si="106"/>
        <v>Trent Forrest</v>
      </c>
      <c r="H3417" t="str">
        <f t="shared" si="107"/>
        <v>Trent Forrest</v>
      </c>
    </row>
    <row r="3418" spans="1:8" x14ac:dyDescent="0.2">
      <c r="A3418" s="48"/>
      <c r="B3418">
        <v>0</v>
      </c>
      <c r="C3418">
        <v>2</v>
      </c>
      <c r="D3418">
        <v>1</v>
      </c>
      <c r="E3418">
        <v>0</v>
      </c>
      <c r="F3418" s="51">
        <v>1</v>
      </c>
      <c r="G3418" t="str">
        <f t="shared" si="106"/>
        <v>Trent Forrest</v>
      </c>
      <c r="H3418" t="str">
        <f t="shared" si="107"/>
        <v>Trent Forrest</v>
      </c>
    </row>
    <row r="3419" spans="1:8" x14ac:dyDescent="0.2">
      <c r="A3419" s="48"/>
      <c r="B3419">
        <v>0</v>
      </c>
      <c r="C3419">
        <v>0</v>
      </c>
      <c r="D3419">
        <v>1</v>
      </c>
      <c r="E3419">
        <v>0</v>
      </c>
      <c r="F3419" s="51">
        <v>1</v>
      </c>
      <c r="G3419" t="str">
        <f t="shared" si="106"/>
        <v>Trent Forrest</v>
      </c>
      <c r="H3419" t="str">
        <f t="shared" si="107"/>
        <v>Trent Forrest</v>
      </c>
    </row>
    <row r="3420" spans="1:8" x14ac:dyDescent="0.2">
      <c r="A3420" s="48"/>
      <c r="B3420">
        <v>0</v>
      </c>
      <c r="C3420">
        <v>0</v>
      </c>
      <c r="D3420">
        <v>2</v>
      </c>
      <c r="E3420">
        <v>0</v>
      </c>
      <c r="F3420" s="51">
        <v>1</v>
      </c>
      <c r="G3420" t="str">
        <f t="shared" si="106"/>
        <v>Trent Forrest</v>
      </c>
      <c r="H3420" t="str">
        <f t="shared" si="107"/>
        <v>Trent Forrest</v>
      </c>
    </row>
    <row r="3421" spans="1:8" x14ac:dyDescent="0.2">
      <c r="A3421" s="48"/>
      <c r="B3421">
        <v>2</v>
      </c>
      <c r="C3421">
        <v>0</v>
      </c>
      <c r="D3421">
        <v>2</v>
      </c>
      <c r="E3421">
        <v>0</v>
      </c>
      <c r="F3421" s="51">
        <v>1</v>
      </c>
      <c r="G3421" t="str">
        <f t="shared" si="106"/>
        <v>Trent Forrest</v>
      </c>
      <c r="H3421" t="str">
        <f t="shared" si="107"/>
        <v>Trent Forrest</v>
      </c>
    </row>
    <row r="3422" spans="1:8" x14ac:dyDescent="0.2">
      <c r="A3422" s="48"/>
      <c r="B3422">
        <v>4</v>
      </c>
      <c r="C3422">
        <v>3</v>
      </c>
      <c r="D3422">
        <v>2</v>
      </c>
      <c r="E3422">
        <v>0</v>
      </c>
      <c r="F3422" s="51">
        <v>1</v>
      </c>
      <c r="G3422" t="str">
        <f t="shared" si="106"/>
        <v>Trent Forrest</v>
      </c>
      <c r="H3422" t="str">
        <f t="shared" si="107"/>
        <v>Trent Forrest</v>
      </c>
    </row>
    <row r="3423" spans="1:8" x14ac:dyDescent="0.2">
      <c r="A3423" s="48"/>
      <c r="B3423">
        <v>4</v>
      </c>
      <c r="C3423">
        <v>2</v>
      </c>
      <c r="D3423">
        <v>0</v>
      </c>
      <c r="E3423">
        <v>0</v>
      </c>
      <c r="F3423" s="51">
        <v>1</v>
      </c>
      <c r="G3423" t="str">
        <f t="shared" si="106"/>
        <v>Trent Forrest</v>
      </c>
      <c r="H3423" t="str">
        <f t="shared" si="107"/>
        <v>Trent Forrest</v>
      </c>
    </row>
    <row r="3424" spans="1:8" x14ac:dyDescent="0.2">
      <c r="A3424" s="48"/>
      <c r="B3424">
        <v>11</v>
      </c>
      <c r="C3424">
        <v>2</v>
      </c>
      <c r="D3424">
        <v>3</v>
      </c>
      <c r="E3424">
        <v>0</v>
      </c>
      <c r="F3424" s="51">
        <v>1</v>
      </c>
      <c r="G3424" t="str">
        <f t="shared" si="106"/>
        <v>Trent Forrest</v>
      </c>
      <c r="H3424" t="str">
        <f t="shared" si="107"/>
        <v>Trent Forrest</v>
      </c>
    </row>
    <row r="3425" spans="1:8" x14ac:dyDescent="0.2">
      <c r="A3425" s="48"/>
      <c r="B3425">
        <v>7</v>
      </c>
      <c r="C3425">
        <v>3</v>
      </c>
      <c r="D3425">
        <v>2</v>
      </c>
      <c r="E3425">
        <v>0</v>
      </c>
      <c r="F3425" s="51">
        <v>1</v>
      </c>
      <c r="G3425" t="str">
        <f t="shared" si="106"/>
        <v>Trent Forrest</v>
      </c>
      <c r="H3425" t="str">
        <f t="shared" si="107"/>
        <v>Trent Forrest</v>
      </c>
    </row>
    <row r="3426" spans="1:8" x14ac:dyDescent="0.2">
      <c r="A3426" s="48"/>
      <c r="B3426">
        <v>4</v>
      </c>
      <c r="C3426">
        <v>3</v>
      </c>
      <c r="D3426">
        <v>4</v>
      </c>
      <c r="E3426">
        <v>0</v>
      </c>
      <c r="F3426" s="51">
        <v>1</v>
      </c>
      <c r="G3426" t="str">
        <f t="shared" si="106"/>
        <v>Trent Forrest</v>
      </c>
      <c r="H3426" t="str">
        <f t="shared" si="107"/>
        <v>Trent Forrest</v>
      </c>
    </row>
    <row r="3427" spans="1:8" x14ac:dyDescent="0.2">
      <c r="A3427" s="48"/>
      <c r="B3427">
        <v>4</v>
      </c>
      <c r="C3427">
        <v>4</v>
      </c>
      <c r="D3427">
        <v>3</v>
      </c>
      <c r="E3427">
        <v>0</v>
      </c>
      <c r="F3427" s="51">
        <v>1</v>
      </c>
      <c r="G3427" t="str">
        <f t="shared" si="106"/>
        <v>Trent Forrest</v>
      </c>
      <c r="H3427" t="str">
        <f t="shared" si="107"/>
        <v>Trent Forrest</v>
      </c>
    </row>
    <row r="3428" spans="1:8" x14ac:dyDescent="0.2">
      <c r="A3428" s="48"/>
      <c r="B3428">
        <v>6</v>
      </c>
      <c r="C3428">
        <v>5</v>
      </c>
      <c r="D3428">
        <v>5</v>
      </c>
      <c r="E3428">
        <v>0</v>
      </c>
      <c r="F3428" s="51">
        <v>1</v>
      </c>
      <c r="G3428" t="str">
        <f t="shared" si="106"/>
        <v>Trent Forrest</v>
      </c>
      <c r="H3428" t="str">
        <f t="shared" si="107"/>
        <v>Trent Forrest</v>
      </c>
    </row>
    <row r="3429" spans="1:8" x14ac:dyDescent="0.2">
      <c r="A3429" s="48"/>
      <c r="B3429">
        <v>2</v>
      </c>
      <c r="C3429">
        <v>0</v>
      </c>
      <c r="D3429">
        <v>0</v>
      </c>
      <c r="E3429">
        <v>0</v>
      </c>
      <c r="F3429" s="51">
        <v>1</v>
      </c>
      <c r="G3429" t="str">
        <f t="shared" si="106"/>
        <v>Trent Forrest</v>
      </c>
      <c r="H3429" t="str">
        <f t="shared" si="107"/>
        <v>Trent Forrest</v>
      </c>
    </row>
    <row r="3430" spans="1:8" x14ac:dyDescent="0.2">
      <c r="A3430" s="48"/>
      <c r="B3430">
        <v>2</v>
      </c>
      <c r="C3430">
        <v>2</v>
      </c>
      <c r="D3430">
        <v>2</v>
      </c>
      <c r="E3430">
        <v>0</v>
      </c>
      <c r="F3430" s="51">
        <v>1</v>
      </c>
      <c r="G3430" t="str">
        <f t="shared" si="106"/>
        <v>Trent Forrest</v>
      </c>
      <c r="H3430" t="str">
        <f t="shared" si="107"/>
        <v>Trent Forrest</v>
      </c>
    </row>
    <row r="3431" spans="1:8" x14ac:dyDescent="0.2">
      <c r="A3431" s="48" t="s">
        <v>1631</v>
      </c>
      <c r="B3431">
        <v>0</v>
      </c>
      <c r="C3431">
        <v>0</v>
      </c>
      <c r="D3431">
        <v>0</v>
      </c>
      <c r="E3431">
        <v>0</v>
      </c>
      <c r="F3431" s="51">
        <v>1</v>
      </c>
      <c r="G3431" t="str">
        <f t="shared" si="106"/>
        <v>Michael Foster Jr.</v>
      </c>
      <c r="H3431" t="str">
        <f t="shared" si="107"/>
        <v>Michael Foster Jr.</v>
      </c>
    </row>
    <row r="3432" spans="1:8" x14ac:dyDescent="0.2">
      <c r="A3432" s="48" t="s">
        <v>1274</v>
      </c>
      <c r="B3432">
        <v>14</v>
      </c>
      <c r="C3432">
        <v>4</v>
      </c>
      <c r="D3432">
        <v>3</v>
      </c>
      <c r="E3432">
        <v>3</v>
      </c>
      <c r="F3432" s="51">
        <v>1</v>
      </c>
      <c r="G3432" t="str">
        <f t="shared" si="106"/>
        <v>Evan Fournier</v>
      </c>
      <c r="H3432" t="str">
        <f t="shared" si="107"/>
        <v>Evan Fournier</v>
      </c>
    </row>
    <row r="3433" spans="1:8" x14ac:dyDescent="0.2">
      <c r="A3433" s="48"/>
      <c r="B3433">
        <v>8</v>
      </c>
      <c r="C3433">
        <v>1</v>
      </c>
      <c r="D3433">
        <v>2</v>
      </c>
      <c r="E3433">
        <v>2</v>
      </c>
      <c r="F3433" s="51">
        <v>1</v>
      </c>
      <c r="G3433" t="str">
        <f t="shared" si="106"/>
        <v>Evan Fournier</v>
      </c>
      <c r="H3433" t="str">
        <f t="shared" si="107"/>
        <v>Evan Fournier</v>
      </c>
    </row>
    <row r="3434" spans="1:8" x14ac:dyDescent="0.2">
      <c r="A3434" s="48"/>
      <c r="B3434">
        <v>8</v>
      </c>
      <c r="C3434">
        <v>2</v>
      </c>
      <c r="D3434">
        <v>2</v>
      </c>
      <c r="E3434">
        <v>2</v>
      </c>
      <c r="F3434" s="51">
        <v>1</v>
      </c>
      <c r="G3434" t="str">
        <f t="shared" si="106"/>
        <v>Evan Fournier</v>
      </c>
      <c r="H3434" t="str">
        <f t="shared" si="107"/>
        <v>Evan Fournier</v>
      </c>
    </row>
    <row r="3435" spans="1:8" x14ac:dyDescent="0.2">
      <c r="A3435" s="48"/>
      <c r="B3435">
        <v>14</v>
      </c>
      <c r="C3435">
        <v>3</v>
      </c>
      <c r="D3435">
        <v>2</v>
      </c>
      <c r="E3435">
        <v>2</v>
      </c>
      <c r="F3435" s="51">
        <v>1</v>
      </c>
      <c r="G3435" t="str">
        <f t="shared" si="106"/>
        <v>Evan Fournier</v>
      </c>
      <c r="H3435" t="str">
        <f t="shared" si="107"/>
        <v>Evan Fournier</v>
      </c>
    </row>
    <row r="3436" spans="1:8" x14ac:dyDescent="0.2">
      <c r="A3436" s="48"/>
      <c r="B3436">
        <v>11</v>
      </c>
      <c r="C3436">
        <v>4</v>
      </c>
      <c r="D3436">
        <v>0</v>
      </c>
      <c r="E3436">
        <v>3</v>
      </c>
      <c r="F3436" s="51">
        <v>1</v>
      </c>
      <c r="G3436" t="str">
        <f t="shared" si="106"/>
        <v>Evan Fournier</v>
      </c>
      <c r="H3436" t="str">
        <f t="shared" si="107"/>
        <v>Evan Fournier</v>
      </c>
    </row>
    <row r="3437" spans="1:8" x14ac:dyDescent="0.2">
      <c r="A3437" s="48"/>
      <c r="B3437">
        <v>16</v>
      </c>
      <c r="C3437">
        <v>3</v>
      </c>
      <c r="D3437">
        <v>1</v>
      </c>
      <c r="E3437">
        <v>3</v>
      </c>
      <c r="F3437" s="51">
        <v>1</v>
      </c>
      <c r="G3437" t="str">
        <f t="shared" si="106"/>
        <v>Evan Fournier</v>
      </c>
      <c r="H3437" t="str">
        <f t="shared" si="107"/>
        <v>Evan Fournier</v>
      </c>
    </row>
    <row r="3438" spans="1:8" x14ac:dyDescent="0.2">
      <c r="A3438" s="48"/>
      <c r="B3438">
        <v>3</v>
      </c>
      <c r="C3438">
        <v>2</v>
      </c>
      <c r="D3438">
        <v>1</v>
      </c>
      <c r="E3438">
        <v>1</v>
      </c>
      <c r="F3438" s="51">
        <v>1</v>
      </c>
      <c r="G3438" t="str">
        <f t="shared" si="106"/>
        <v>Evan Fournier</v>
      </c>
      <c r="H3438" t="str">
        <f t="shared" si="107"/>
        <v>Evan Fournier</v>
      </c>
    </row>
    <row r="3439" spans="1:8" x14ac:dyDescent="0.2">
      <c r="A3439" s="48"/>
      <c r="B3439">
        <v>2</v>
      </c>
      <c r="C3439">
        <v>2</v>
      </c>
      <c r="D3439">
        <v>2</v>
      </c>
      <c r="E3439">
        <v>0</v>
      </c>
      <c r="F3439" s="51">
        <v>1</v>
      </c>
      <c r="G3439" t="str">
        <f t="shared" si="106"/>
        <v>Evan Fournier</v>
      </c>
      <c r="H3439" t="str">
        <f t="shared" si="107"/>
        <v>Evan Fournier</v>
      </c>
    </row>
    <row r="3440" spans="1:8" x14ac:dyDescent="0.2">
      <c r="A3440" s="48"/>
      <c r="B3440">
        <v>3</v>
      </c>
      <c r="C3440">
        <v>1</v>
      </c>
      <c r="D3440">
        <v>1</v>
      </c>
      <c r="E3440">
        <v>1</v>
      </c>
      <c r="F3440" s="51">
        <v>1</v>
      </c>
      <c r="G3440" t="str">
        <f t="shared" si="106"/>
        <v>Evan Fournier</v>
      </c>
      <c r="H3440" t="str">
        <f t="shared" si="107"/>
        <v>Evan Fournier</v>
      </c>
    </row>
    <row r="3441" spans="1:8" x14ac:dyDescent="0.2">
      <c r="A3441" s="48"/>
      <c r="B3441">
        <v>2</v>
      </c>
      <c r="C3441">
        <v>1</v>
      </c>
      <c r="D3441">
        <v>3</v>
      </c>
      <c r="E3441">
        <v>0</v>
      </c>
      <c r="F3441" s="51">
        <v>1</v>
      </c>
      <c r="G3441" t="str">
        <f t="shared" si="106"/>
        <v>Evan Fournier</v>
      </c>
      <c r="H3441" t="str">
        <f t="shared" si="107"/>
        <v>Evan Fournier</v>
      </c>
    </row>
    <row r="3442" spans="1:8" x14ac:dyDescent="0.2">
      <c r="A3442" s="48"/>
      <c r="B3442">
        <v>6</v>
      </c>
      <c r="C3442">
        <v>2</v>
      </c>
      <c r="D3442">
        <v>2</v>
      </c>
      <c r="E3442">
        <v>2</v>
      </c>
      <c r="F3442" s="51">
        <v>1</v>
      </c>
      <c r="G3442" t="str">
        <f t="shared" si="106"/>
        <v>Evan Fournier</v>
      </c>
      <c r="H3442" t="str">
        <f t="shared" si="107"/>
        <v>Evan Fournier</v>
      </c>
    </row>
    <row r="3443" spans="1:8" x14ac:dyDescent="0.2">
      <c r="A3443" s="48"/>
      <c r="B3443">
        <v>3</v>
      </c>
      <c r="C3443">
        <v>2</v>
      </c>
      <c r="D3443">
        <v>1</v>
      </c>
      <c r="E3443">
        <v>0</v>
      </c>
      <c r="F3443" s="51">
        <v>1</v>
      </c>
      <c r="G3443" t="str">
        <f t="shared" si="106"/>
        <v>Evan Fournier</v>
      </c>
      <c r="H3443" t="str">
        <f t="shared" si="107"/>
        <v>Evan Fournier</v>
      </c>
    </row>
    <row r="3444" spans="1:8" x14ac:dyDescent="0.2">
      <c r="A3444" s="48"/>
      <c r="B3444">
        <v>0</v>
      </c>
      <c r="C3444">
        <v>0</v>
      </c>
      <c r="D3444">
        <v>2</v>
      </c>
      <c r="E3444">
        <v>0</v>
      </c>
      <c r="F3444" s="51">
        <v>1</v>
      </c>
      <c r="G3444" t="str">
        <f t="shared" si="106"/>
        <v>Evan Fournier</v>
      </c>
      <c r="H3444" t="str">
        <f t="shared" si="107"/>
        <v>Evan Fournier</v>
      </c>
    </row>
    <row r="3445" spans="1:8" x14ac:dyDescent="0.2">
      <c r="A3445" s="48"/>
      <c r="B3445">
        <v>11</v>
      </c>
      <c r="C3445">
        <v>2</v>
      </c>
      <c r="D3445">
        <v>0</v>
      </c>
      <c r="E3445">
        <v>1</v>
      </c>
      <c r="F3445" s="51">
        <v>1</v>
      </c>
      <c r="G3445" t="str">
        <f t="shared" si="106"/>
        <v>Evan Fournier</v>
      </c>
      <c r="H3445" t="str">
        <f t="shared" si="107"/>
        <v>Evan Fournier</v>
      </c>
    </row>
    <row r="3446" spans="1:8" x14ac:dyDescent="0.2">
      <c r="A3446" s="48"/>
      <c r="B3446">
        <v>8</v>
      </c>
      <c r="C3446">
        <v>1</v>
      </c>
      <c r="D3446">
        <v>1</v>
      </c>
      <c r="E3446">
        <v>2</v>
      </c>
      <c r="F3446" s="51">
        <v>1</v>
      </c>
      <c r="G3446" t="str">
        <f t="shared" si="106"/>
        <v>Evan Fournier</v>
      </c>
      <c r="H3446" t="str">
        <f t="shared" si="107"/>
        <v>Evan Fournier</v>
      </c>
    </row>
    <row r="3447" spans="1:8" x14ac:dyDescent="0.2">
      <c r="A3447" s="48"/>
      <c r="B3447">
        <v>5</v>
      </c>
      <c r="C3447">
        <v>5</v>
      </c>
      <c r="D3447">
        <v>1</v>
      </c>
      <c r="E3447">
        <v>1</v>
      </c>
      <c r="F3447" s="51">
        <v>1</v>
      </c>
      <c r="G3447" t="str">
        <f t="shared" si="106"/>
        <v>Evan Fournier</v>
      </c>
      <c r="H3447" t="str">
        <f t="shared" si="107"/>
        <v>Evan Fournier</v>
      </c>
    </row>
    <row r="3448" spans="1:8" x14ac:dyDescent="0.2">
      <c r="A3448" s="48"/>
      <c r="B3448">
        <v>6</v>
      </c>
      <c r="C3448">
        <v>0</v>
      </c>
      <c r="D3448">
        <v>0</v>
      </c>
      <c r="E3448">
        <v>1</v>
      </c>
      <c r="F3448" s="51">
        <v>1</v>
      </c>
      <c r="G3448" t="str">
        <f t="shared" si="106"/>
        <v>Evan Fournier</v>
      </c>
      <c r="H3448" t="str">
        <f t="shared" si="107"/>
        <v>Evan Fournier</v>
      </c>
    </row>
    <row r="3449" spans="1:8" x14ac:dyDescent="0.2">
      <c r="A3449" s="48" t="s">
        <v>1275</v>
      </c>
      <c r="B3449">
        <v>33</v>
      </c>
      <c r="C3449">
        <v>7</v>
      </c>
      <c r="D3449">
        <v>7</v>
      </c>
      <c r="E3449">
        <v>5</v>
      </c>
      <c r="F3449" s="51">
        <v>1</v>
      </c>
      <c r="G3449" t="str">
        <f t="shared" si="106"/>
        <v>De'Aaron Fox</v>
      </c>
      <c r="H3449" t="str">
        <f t="shared" si="107"/>
        <v>De'Aaron Fox</v>
      </c>
    </row>
    <row r="3450" spans="1:8" x14ac:dyDescent="0.2">
      <c r="A3450" s="48"/>
      <c r="B3450">
        <v>36</v>
      </c>
      <c r="C3450">
        <v>5</v>
      </c>
      <c r="D3450">
        <v>4</v>
      </c>
      <c r="E3450">
        <v>3</v>
      </c>
      <c r="F3450" s="51">
        <v>1</v>
      </c>
      <c r="G3450" t="str">
        <f t="shared" si="106"/>
        <v>De'Aaron Fox</v>
      </c>
      <c r="H3450" t="str">
        <f t="shared" si="107"/>
        <v>De'Aaron Fox</v>
      </c>
    </row>
    <row r="3451" spans="1:8" x14ac:dyDescent="0.2">
      <c r="A3451" s="48"/>
      <c r="B3451">
        <v>26</v>
      </c>
      <c r="C3451">
        <v>5</v>
      </c>
      <c r="D3451">
        <v>10</v>
      </c>
      <c r="E3451">
        <v>1</v>
      </c>
      <c r="F3451" s="51">
        <v>1</v>
      </c>
      <c r="G3451" t="str">
        <f t="shared" si="106"/>
        <v>De'Aaron Fox</v>
      </c>
      <c r="H3451" t="str">
        <f t="shared" si="107"/>
        <v>De'Aaron Fox</v>
      </c>
    </row>
    <row r="3452" spans="1:8" x14ac:dyDescent="0.2">
      <c r="A3452" s="48"/>
      <c r="B3452">
        <v>27</v>
      </c>
      <c r="C3452">
        <v>6</v>
      </c>
      <c r="D3452">
        <v>2</v>
      </c>
      <c r="E3452">
        <v>2</v>
      </c>
      <c r="F3452" s="51">
        <v>1</v>
      </c>
      <c r="G3452" t="str">
        <f t="shared" si="106"/>
        <v>De'Aaron Fox</v>
      </c>
      <c r="H3452" t="str">
        <f t="shared" si="107"/>
        <v>De'Aaron Fox</v>
      </c>
    </row>
    <row r="3453" spans="1:8" x14ac:dyDescent="0.2">
      <c r="A3453" s="48"/>
      <c r="B3453">
        <v>17</v>
      </c>
      <c r="C3453">
        <v>13</v>
      </c>
      <c r="D3453">
        <v>5</v>
      </c>
      <c r="E3453">
        <v>0</v>
      </c>
      <c r="F3453" s="51">
        <v>1</v>
      </c>
      <c r="G3453" t="str">
        <f t="shared" si="106"/>
        <v>De'Aaron Fox</v>
      </c>
      <c r="H3453" t="str">
        <f t="shared" si="107"/>
        <v>De'Aaron Fox</v>
      </c>
    </row>
    <row r="3454" spans="1:8" x14ac:dyDescent="0.2">
      <c r="A3454" s="48"/>
      <c r="B3454">
        <v>8</v>
      </c>
      <c r="C3454">
        <v>0</v>
      </c>
      <c r="D3454">
        <v>1</v>
      </c>
      <c r="E3454">
        <v>1</v>
      </c>
      <c r="F3454" s="51">
        <v>1</v>
      </c>
      <c r="G3454" t="str">
        <f t="shared" si="106"/>
        <v>De'Aaron Fox</v>
      </c>
      <c r="H3454" t="str">
        <f t="shared" si="107"/>
        <v>De'Aaron Fox</v>
      </c>
    </row>
    <row r="3455" spans="1:8" x14ac:dyDescent="0.2">
      <c r="A3455" s="48"/>
      <c r="B3455">
        <v>37</v>
      </c>
      <c r="C3455">
        <v>5</v>
      </c>
      <c r="D3455">
        <v>3</v>
      </c>
      <c r="E3455">
        <v>2</v>
      </c>
      <c r="F3455" s="51">
        <v>1</v>
      </c>
      <c r="G3455" t="str">
        <f t="shared" si="106"/>
        <v>De'Aaron Fox</v>
      </c>
      <c r="H3455" t="str">
        <f t="shared" si="107"/>
        <v>De'Aaron Fox</v>
      </c>
    </row>
    <row r="3456" spans="1:8" x14ac:dyDescent="0.2">
      <c r="A3456" s="48"/>
      <c r="B3456">
        <v>28</v>
      </c>
      <c r="C3456">
        <v>2</v>
      </c>
      <c r="D3456">
        <v>6</v>
      </c>
      <c r="E3456">
        <v>2</v>
      </c>
      <c r="F3456" s="51">
        <v>1</v>
      </c>
      <c r="G3456" t="str">
        <f t="shared" si="106"/>
        <v>De'Aaron Fox</v>
      </c>
      <c r="H3456" t="str">
        <f t="shared" si="107"/>
        <v>De'Aaron Fox</v>
      </c>
    </row>
    <row r="3457" spans="1:8" x14ac:dyDescent="0.2">
      <c r="A3457" s="48"/>
      <c r="B3457">
        <v>15</v>
      </c>
      <c r="C3457">
        <v>2</v>
      </c>
      <c r="D3457">
        <v>8</v>
      </c>
      <c r="E3457">
        <v>1</v>
      </c>
      <c r="F3457" s="51">
        <v>1</v>
      </c>
      <c r="G3457" t="str">
        <f t="shared" si="106"/>
        <v>De'Aaron Fox</v>
      </c>
      <c r="H3457" t="str">
        <f t="shared" si="107"/>
        <v>De'Aaron Fox</v>
      </c>
    </row>
    <row r="3458" spans="1:8" x14ac:dyDescent="0.2">
      <c r="A3458" s="48"/>
      <c r="B3458">
        <v>32</v>
      </c>
      <c r="C3458">
        <v>7</v>
      </c>
      <c r="D3458">
        <v>12</v>
      </c>
      <c r="E3458">
        <v>2</v>
      </c>
      <c r="F3458" s="51">
        <v>1</v>
      </c>
      <c r="G3458" t="str">
        <f t="shared" ref="G3458:G3521" si="108">IF(B3458="","",IF(A3458="",G3457,SUBSTITUTE(A3458," 2022-23 Game Log","")))</f>
        <v>De'Aaron Fox</v>
      </c>
      <c r="H3458" t="str">
        <f t="shared" ref="H3458:H3521" si="109">IF(G3458="Luka Dončić","Luka Doncic",IF(G3458="Wendell Carter Jr.","Wendell Carter",IF(G3458="Vlatko Čančar","Vlatko Cancar",IF(G3458="Troy Brown Jr.","Troy Brown",IF(G3458="Bojan Bogdanović","Bojan Bogdanovic",IF(G3458="Nic Claxton","Nicolas Claxton",IF(G3458="Kristaps Porziņģis","Kristaps Porzingis",IF(G3458="Kelly Oubre Jr.","Kelly Oubre Jr",IF(G3458="P.J. Washington","P.J Washington",IF(G3458="P.J. Tucker","P.J Tucker",IF(G3458="Jabari Smith Jr.","Jabari Smith",IF(G3458="Alperen Şengün","Alperen Sengun",IF(G3458="Nikola Vučević","Nikola Vucevic",IF(G3458="Jusuf Nurkić","Jusuf Nurkic",IF(G3458="Nikola Jokić","Nikola Jokic",G3458)))))))))))))))</f>
        <v>De'Aaron Fox</v>
      </c>
    </row>
    <row r="3459" spans="1:8" x14ac:dyDescent="0.2">
      <c r="A3459" s="48"/>
      <c r="B3459">
        <v>22</v>
      </c>
      <c r="C3459">
        <v>4</v>
      </c>
      <c r="D3459">
        <v>8</v>
      </c>
      <c r="E3459">
        <v>2</v>
      </c>
      <c r="F3459" s="51">
        <v>1</v>
      </c>
      <c r="G3459" t="str">
        <f t="shared" si="108"/>
        <v>De'Aaron Fox</v>
      </c>
      <c r="H3459" t="str">
        <f t="shared" si="109"/>
        <v>De'Aaron Fox</v>
      </c>
    </row>
    <row r="3460" spans="1:8" x14ac:dyDescent="0.2">
      <c r="A3460" s="48"/>
      <c r="B3460">
        <v>14</v>
      </c>
      <c r="C3460">
        <v>4</v>
      </c>
      <c r="D3460">
        <v>9</v>
      </c>
      <c r="E3460">
        <v>1</v>
      </c>
      <c r="F3460" s="51">
        <v>1</v>
      </c>
      <c r="G3460" t="str">
        <f t="shared" si="108"/>
        <v>De'Aaron Fox</v>
      </c>
      <c r="H3460" t="str">
        <f t="shared" si="109"/>
        <v>De'Aaron Fox</v>
      </c>
    </row>
    <row r="3461" spans="1:8" x14ac:dyDescent="0.2">
      <c r="A3461" s="48"/>
      <c r="B3461">
        <v>28</v>
      </c>
      <c r="C3461">
        <v>3</v>
      </c>
      <c r="D3461">
        <v>8</v>
      </c>
      <c r="E3461">
        <v>2</v>
      </c>
      <c r="F3461" s="51">
        <v>1</v>
      </c>
      <c r="G3461" t="str">
        <f t="shared" si="108"/>
        <v>De'Aaron Fox</v>
      </c>
      <c r="H3461" t="str">
        <f t="shared" si="109"/>
        <v>De'Aaron Fox</v>
      </c>
    </row>
    <row r="3462" spans="1:8" x14ac:dyDescent="0.2">
      <c r="A3462" s="48"/>
      <c r="B3462">
        <v>33</v>
      </c>
      <c r="C3462">
        <v>4</v>
      </c>
      <c r="D3462">
        <v>7</v>
      </c>
      <c r="E3462">
        <v>2</v>
      </c>
      <c r="F3462" s="51">
        <v>1</v>
      </c>
      <c r="G3462" t="str">
        <f t="shared" si="108"/>
        <v>De'Aaron Fox</v>
      </c>
      <c r="H3462" t="str">
        <f t="shared" si="109"/>
        <v>De'Aaron Fox</v>
      </c>
    </row>
    <row r="3463" spans="1:8" x14ac:dyDescent="0.2">
      <c r="A3463" s="48"/>
      <c r="B3463">
        <v>32</v>
      </c>
      <c r="C3463">
        <v>8</v>
      </c>
      <c r="D3463">
        <v>6</v>
      </c>
      <c r="E3463">
        <v>5</v>
      </c>
      <c r="F3463" s="51">
        <v>1</v>
      </c>
      <c r="G3463" t="str">
        <f t="shared" si="108"/>
        <v>De'Aaron Fox</v>
      </c>
      <c r="H3463" t="str">
        <f t="shared" si="109"/>
        <v>De'Aaron Fox</v>
      </c>
    </row>
    <row r="3464" spans="1:8" x14ac:dyDescent="0.2">
      <c r="A3464" s="48"/>
      <c r="B3464">
        <v>18</v>
      </c>
      <c r="C3464">
        <v>5</v>
      </c>
      <c r="D3464">
        <v>5</v>
      </c>
      <c r="E3464">
        <v>1</v>
      </c>
      <c r="F3464" s="51">
        <v>1</v>
      </c>
      <c r="G3464" t="str">
        <f t="shared" si="108"/>
        <v>De'Aaron Fox</v>
      </c>
      <c r="H3464" t="str">
        <f t="shared" si="109"/>
        <v>De'Aaron Fox</v>
      </c>
    </row>
    <row r="3465" spans="1:8" x14ac:dyDescent="0.2">
      <c r="A3465" s="48"/>
      <c r="B3465">
        <v>20</v>
      </c>
      <c r="C3465">
        <v>4</v>
      </c>
      <c r="D3465">
        <v>2</v>
      </c>
      <c r="E3465">
        <v>3</v>
      </c>
      <c r="F3465" s="51">
        <v>1</v>
      </c>
      <c r="G3465" t="str">
        <f t="shared" si="108"/>
        <v>De'Aaron Fox</v>
      </c>
      <c r="H3465" t="str">
        <f t="shared" si="109"/>
        <v>De'Aaron Fox</v>
      </c>
    </row>
    <row r="3466" spans="1:8" x14ac:dyDescent="0.2">
      <c r="A3466" s="48"/>
      <c r="B3466">
        <v>11</v>
      </c>
      <c r="C3466">
        <v>5</v>
      </c>
      <c r="D3466">
        <v>5</v>
      </c>
      <c r="E3466">
        <v>1</v>
      </c>
      <c r="F3466" s="51">
        <v>1</v>
      </c>
      <c r="G3466" t="str">
        <f t="shared" si="108"/>
        <v>De'Aaron Fox</v>
      </c>
      <c r="H3466" t="str">
        <f t="shared" si="109"/>
        <v>De'Aaron Fox</v>
      </c>
    </row>
    <row r="3467" spans="1:8" x14ac:dyDescent="0.2">
      <c r="A3467" s="48"/>
      <c r="B3467">
        <v>19</v>
      </c>
      <c r="C3467">
        <v>5</v>
      </c>
      <c r="D3467">
        <v>6</v>
      </c>
      <c r="E3467">
        <v>1</v>
      </c>
      <c r="F3467" s="51">
        <v>1</v>
      </c>
      <c r="G3467" t="str">
        <f t="shared" si="108"/>
        <v>De'Aaron Fox</v>
      </c>
      <c r="H3467" t="str">
        <f t="shared" si="109"/>
        <v>De'Aaron Fox</v>
      </c>
    </row>
    <row r="3468" spans="1:8" x14ac:dyDescent="0.2">
      <c r="A3468" s="48"/>
      <c r="B3468">
        <v>14</v>
      </c>
      <c r="C3468">
        <v>6</v>
      </c>
      <c r="D3468">
        <v>4</v>
      </c>
      <c r="E3468">
        <v>1</v>
      </c>
      <c r="F3468" s="51">
        <v>1</v>
      </c>
      <c r="G3468" t="str">
        <f t="shared" si="108"/>
        <v>De'Aaron Fox</v>
      </c>
      <c r="H3468" t="str">
        <f t="shared" si="109"/>
        <v>De'Aaron Fox</v>
      </c>
    </row>
    <row r="3469" spans="1:8" x14ac:dyDescent="0.2">
      <c r="A3469" s="48"/>
      <c r="B3469">
        <v>16</v>
      </c>
      <c r="C3469">
        <v>7</v>
      </c>
      <c r="D3469">
        <v>4</v>
      </c>
      <c r="E3469">
        <v>2</v>
      </c>
      <c r="F3469" s="51">
        <v>1</v>
      </c>
      <c r="G3469" t="str">
        <f t="shared" si="108"/>
        <v>De'Aaron Fox</v>
      </c>
      <c r="H3469" t="str">
        <f t="shared" si="109"/>
        <v>De'Aaron Fox</v>
      </c>
    </row>
    <row r="3470" spans="1:8" x14ac:dyDescent="0.2">
      <c r="A3470" s="48"/>
      <c r="B3470">
        <v>15</v>
      </c>
      <c r="C3470">
        <v>2</v>
      </c>
      <c r="D3470">
        <v>2</v>
      </c>
      <c r="E3470">
        <v>1</v>
      </c>
      <c r="F3470" s="51">
        <v>1</v>
      </c>
      <c r="G3470" t="str">
        <f t="shared" si="108"/>
        <v>De'Aaron Fox</v>
      </c>
      <c r="H3470" t="str">
        <f t="shared" si="109"/>
        <v>De'Aaron Fox</v>
      </c>
    </row>
    <row r="3471" spans="1:8" x14ac:dyDescent="0.2">
      <c r="A3471" s="48"/>
      <c r="B3471">
        <v>13</v>
      </c>
      <c r="C3471">
        <v>4</v>
      </c>
      <c r="D3471">
        <v>1</v>
      </c>
      <c r="E3471">
        <v>1</v>
      </c>
      <c r="F3471" s="51">
        <v>1</v>
      </c>
      <c r="G3471" t="str">
        <f t="shared" si="108"/>
        <v>De'Aaron Fox</v>
      </c>
      <c r="H3471" t="str">
        <f t="shared" si="109"/>
        <v>De'Aaron Fox</v>
      </c>
    </row>
    <row r="3472" spans="1:8" x14ac:dyDescent="0.2">
      <c r="A3472" s="48"/>
      <c r="B3472">
        <v>27</v>
      </c>
      <c r="C3472">
        <v>6</v>
      </c>
      <c r="D3472">
        <v>10</v>
      </c>
      <c r="E3472">
        <v>4</v>
      </c>
      <c r="F3472" s="51">
        <v>1</v>
      </c>
      <c r="G3472" t="str">
        <f t="shared" si="108"/>
        <v>De'Aaron Fox</v>
      </c>
      <c r="H3472" t="str">
        <f t="shared" si="109"/>
        <v>De'Aaron Fox</v>
      </c>
    </row>
    <row r="3473" spans="1:8" x14ac:dyDescent="0.2">
      <c r="A3473" s="48"/>
      <c r="B3473">
        <v>24</v>
      </c>
      <c r="C3473">
        <v>5</v>
      </c>
      <c r="D3473">
        <v>9</v>
      </c>
      <c r="E3473">
        <v>0</v>
      </c>
      <c r="F3473" s="51">
        <v>1</v>
      </c>
      <c r="G3473" t="str">
        <f t="shared" si="108"/>
        <v>De'Aaron Fox</v>
      </c>
      <c r="H3473" t="str">
        <f t="shared" si="109"/>
        <v>De'Aaron Fox</v>
      </c>
    </row>
    <row r="3474" spans="1:8" x14ac:dyDescent="0.2">
      <c r="A3474" s="48"/>
      <c r="B3474">
        <v>37</v>
      </c>
      <c r="C3474">
        <v>5</v>
      </c>
      <c r="D3474">
        <v>2</v>
      </c>
      <c r="E3474">
        <v>2</v>
      </c>
      <c r="F3474" s="51">
        <v>1</v>
      </c>
      <c r="G3474" t="str">
        <f t="shared" si="108"/>
        <v>De'Aaron Fox</v>
      </c>
      <c r="H3474" t="str">
        <f t="shared" si="109"/>
        <v>De'Aaron Fox</v>
      </c>
    </row>
    <row r="3475" spans="1:8" x14ac:dyDescent="0.2">
      <c r="A3475" s="48"/>
      <c r="B3475">
        <v>22</v>
      </c>
      <c r="C3475">
        <v>4</v>
      </c>
      <c r="D3475">
        <v>6</v>
      </c>
      <c r="E3475">
        <v>0</v>
      </c>
      <c r="F3475" s="51">
        <v>1</v>
      </c>
      <c r="G3475" t="str">
        <f t="shared" si="108"/>
        <v>De'Aaron Fox</v>
      </c>
      <c r="H3475" t="str">
        <f t="shared" si="109"/>
        <v>De'Aaron Fox</v>
      </c>
    </row>
    <row r="3476" spans="1:8" x14ac:dyDescent="0.2">
      <c r="A3476" s="48"/>
      <c r="B3476">
        <v>26</v>
      </c>
      <c r="C3476">
        <v>7</v>
      </c>
      <c r="D3476">
        <v>3</v>
      </c>
      <c r="E3476">
        <v>0</v>
      </c>
      <c r="F3476" s="51">
        <v>1</v>
      </c>
      <c r="G3476" t="str">
        <f t="shared" si="108"/>
        <v>De'Aaron Fox</v>
      </c>
      <c r="H3476" t="str">
        <f t="shared" si="109"/>
        <v>De'Aaron Fox</v>
      </c>
    </row>
    <row r="3477" spans="1:8" x14ac:dyDescent="0.2">
      <c r="A3477" s="48"/>
      <c r="B3477">
        <v>26</v>
      </c>
      <c r="C3477">
        <v>1</v>
      </c>
      <c r="D3477">
        <v>4</v>
      </c>
      <c r="E3477">
        <v>3</v>
      </c>
      <c r="F3477" s="51">
        <v>1</v>
      </c>
      <c r="G3477" t="str">
        <f t="shared" si="108"/>
        <v>De'Aaron Fox</v>
      </c>
      <c r="H3477" t="str">
        <f t="shared" si="109"/>
        <v>De'Aaron Fox</v>
      </c>
    </row>
    <row r="3478" spans="1:8" x14ac:dyDescent="0.2">
      <c r="A3478" s="48"/>
      <c r="B3478">
        <v>31</v>
      </c>
      <c r="C3478">
        <v>2</v>
      </c>
      <c r="D3478">
        <v>13</v>
      </c>
      <c r="E3478">
        <v>2</v>
      </c>
      <c r="F3478" s="51">
        <v>1</v>
      </c>
      <c r="G3478" t="str">
        <f t="shared" si="108"/>
        <v>De'Aaron Fox</v>
      </c>
      <c r="H3478" t="str">
        <f t="shared" si="109"/>
        <v>De'Aaron Fox</v>
      </c>
    </row>
    <row r="3479" spans="1:8" x14ac:dyDescent="0.2">
      <c r="A3479" s="48"/>
      <c r="B3479">
        <v>24</v>
      </c>
      <c r="C3479">
        <v>3</v>
      </c>
      <c r="D3479">
        <v>10</v>
      </c>
      <c r="E3479">
        <v>1</v>
      </c>
      <c r="F3479" s="51">
        <v>1</v>
      </c>
      <c r="G3479" t="str">
        <f t="shared" si="108"/>
        <v>De'Aaron Fox</v>
      </c>
      <c r="H3479" t="str">
        <f t="shared" si="109"/>
        <v>De'Aaron Fox</v>
      </c>
    </row>
    <row r="3480" spans="1:8" x14ac:dyDescent="0.2">
      <c r="A3480" s="48"/>
      <c r="B3480">
        <v>19</v>
      </c>
      <c r="C3480">
        <v>4</v>
      </c>
      <c r="D3480">
        <v>6</v>
      </c>
      <c r="E3480">
        <v>2</v>
      </c>
      <c r="F3480" s="51">
        <v>1</v>
      </c>
      <c r="G3480" t="str">
        <f t="shared" si="108"/>
        <v>De'Aaron Fox</v>
      </c>
      <c r="H3480" t="str">
        <f t="shared" si="109"/>
        <v>De'Aaron Fox</v>
      </c>
    </row>
    <row r="3481" spans="1:8" x14ac:dyDescent="0.2">
      <c r="A3481" s="48"/>
      <c r="B3481">
        <v>37</v>
      </c>
      <c r="C3481">
        <v>3</v>
      </c>
      <c r="D3481">
        <v>6</v>
      </c>
      <c r="E3481">
        <v>1</v>
      </c>
      <c r="F3481" s="51">
        <v>1</v>
      </c>
      <c r="G3481" t="str">
        <f t="shared" si="108"/>
        <v>De'Aaron Fox</v>
      </c>
      <c r="H3481" t="str">
        <f t="shared" si="109"/>
        <v>De'Aaron Fox</v>
      </c>
    </row>
    <row r="3482" spans="1:8" x14ac:dyDescent="0.2">
      <c r="A3482" s="48"/>
      <c r="B3482">
        <v>25</v>
      </c>
      <c r="C3482">
        <v>5</v>
      </c>
      <c r="D3482">
        <v>5</v>
      </c>
      <c r="E3482">
        <v>0</v>
      </c>
      <c r="F3482" s="51">
        <v>1</v>
      </c>
      <c r="G3482" t="str">
        <f t="shared" si="108"/>
        <v>De'Aaron Fox</v>
      </c>
      <c r="H3482" t="str">
        <f t="shared" si="109"/>
        <v>De'Aaron Fox</v>
      </c>
    </row>
    <row r="3483" spans="1:8" x14ac:dyDescent="0.2">
      <c r="A3483" s="48" t="s">
        <v>1632</v>
      </c>
      <c r="B3483">
        <v>8</v>
      </c>
      <c r="C3483">
        <v>1</v>
      </c>
      <c r="D3483">
        <v>4</v>
      </c>
      <c r="E3483">
        <v>0</v>
      </c>
      <c r="F3483" s="51">
        <v>1</v>
      </c>
      <c r="G3483" t="str">
        <f t="shared" si="108"/>
        <v>Markelle Fultz</v>
      </c>
      <c r="H3483" t="str">
        <f t="shared" si="109"/>
        <v>Markelle Fultz</v>
      </c>
    </row>
    <row r="3484" spans="1:8" x14ac:dyDescent="0.2">
      <c r="A3484" s="48"/>
      <c r="B3484">
        <v>10</v>
      </c>
      <c r="C3484">
        <v>6</v>
      </c>
      <c r="D3484">
        <v>6</v>
      </c>
      <c r="E3484">
        <v>0</v>
      </c>
      <c r="F3484" s="51">
        <v>1</v>
      </c>
      <c r="G3484" t="str">
        <f t="shared" si="108"/>
        <v>Markelle Fultz</v>
      </c>
      <c r="H3484" t="str">
        <f t="shared" si="109"/>
        <v>Markelle Fultz</v>
      </c>
    </row>
    <row r="3485" spans="1:8" x14ac:dyDescent="0.2">
      <c r="A3485" s="48"/>
      <c r="B3485">
        <v>7</v>
      </c>
      <c r="C3485">
        <v>1</v>
      </c>
      <c r="D3485">
        <v>4</v>
      </c>
      <c r="E3485">
        <v>0</v>
      </c>
      <c r="F3485" s="51">
        <v>1</v>
      </c>
      <c r="G3485" t="str">
        <f t="shared" si="108"/>
        <v>Markelle Fultz</v>
      </c>
      <c r="H3485" t="str">
        <f t="shared" si="109"/>
        <v>Markelle Fultz</v>
      </c>
    </row>
    <row r="3486" spans="1:8" x14ac:dyDescent="0.2">
      <c r="A3486" s="48"/>
      <c r="B3486">
        <v>20</v>
      </c>
      <c r="C3486">
        <v>5</v>
      </c>
      <c r="D3486">
        <v>2</v>
      </c>
      <c r="E3486">
        <v>2</v>
      </c>
      <c r="F3486" s="51">
        <v>1</v>
      </c>
      <c r="G3486" t="str">
        <f t="shared" si="108"/>
        <v>Markelle Fultz</v>
      </c>
      <c r="H3486" t="str">
        <f t="shared" si="109"/>
        <v>Markelle Fultz</v>
      </c>
    </row>
    <row r="3487" spans="1:8" x14ac:dyDescent="0.2">
      <c r="A3487" s="48"/>
      <c r="B3487">
        <v>1</v>
      </c>
      <c r="C3487">
        <v>2</v>
      </c>
      <c r="D3487">
        <v>4</v>
      </c>
      <c r="E3487">
        <v>0</v>
      </c>
      <c r="F3487" s="51">
        <v>1</v>
      </c>
      <c r="G3487" t="str">
        <f t="shared" si="108"/>
        <v>Markelle Fultz</v>
      </c>
      <c r="H3487" t="str">
        <f t="shared" si="109"/>
        <v>Markelle Fultz</v>
      </c>
    </row>
    <row r="3488" spans="1:8" x14ac:dyDescent="0.2">
      <c r="A3488" s="48"/>
      <c r="B3488">
        <v>15</v>
      </c>
      <c r="C3488">
        <v>3</v>
      </c>
      <c r="D3488">
        <v>5</v>
      </c>
      <c r="E3488">
        <v>3</v>
      </c>
      <c r="F3488" s="51">
        <v>1</v>
      </c>
      <c r="G3488" t="str">
        <f t="shared" si="108"/>
        <v>Markelle Fultz</v>
      </c>
      <c r="H3488" t="str">
        <f t="shared" si="109"/>
        <v>Markelle Fultz</v>
      </c>
    </row>
    <row r="3489" spans="1:8" x14ac:dyDescent="0.2">
      <c r="A3489" s="48"/>
      <c r="B3489">
        <v>7</v>
      </c>
      <c r="C3489">
        <v>1</v>
      </c>
      <c r="D3489">
        <v>4</v>
      </c>
      <c r="E3489">
        <v>0</v>
      </c>
      <c r="F3489" s="51">
        <v>1</v>
      </c>
      <c r="G3489" t="str">
        <f t="shared" si="108"/>
        <v>Markelle Fultz</v>
      </c>
      <c r="H3489" t="str">
        <f t="shared" si="109"/>
        <v>Markelle Fultz</v>
      </c>
    </row>
    <row r="3490" spans="1:8" x14ac:dyDescent="0.2">
      <c r="A3490" s="48"/>
      <c r="B3490">
        <v>16</v>
      </c>
      <c r="C3490">
        <v>7</v>
      </c>
      <c r="D3490">
        <v>9</v>
      </c>
      <c r="E3490">
        <v>0</v>
      </c>
      <c r="F3490" s="51">
        <v>1</v>
      </c>
      <c r="G3490" t="str">
        <f t="shared" si="108"/>
        <v>Markelle Fultz</v>
      </c>
      <c r="H3490" t="str">
        <f t="shared" si="109"/>
        <v>Markelle Fultz</v>
      </c>
    </row>
    <row r="3491" spans="1:8" x14ac:dyDescent="0.2">
      <c r="A3491" s="48"/>
      <c r="B3491">
        <v>12</v>
      </c>
      <c r="C3491">
        <v>4</v>
      </c>
      <c r="D3491">
        <v>4</v>
      </c>
      <c r="E3491">
        <v>0</v>
      </c>
      <c r="F3491" s="51">
        <v>1</v>
      </c>
      <c r="G3491" t="str">
        <f t="shared" si="108"/>
        <v>Markelle Fultz</v>
      </c>
      <c r="H3491" t="str">
        <f t="shared" si="109"/>
        <v>Markelle Fultz</v>
      </c>
    </row>
    <row r="3492" spans="1:8" x14ac:dyDescent="0.2">
      <c r="A3492" s="48"/>
      <c r="B3492">
        <v>8</v>
      </c>
      <c r="C3492">
        <v>5</v>
      </c>
      <c r="D3492">
        <v>5</v>
      </c>
      <c r="E3492">
        <v>0</v>
      </c>
      <c r="F3492" s="51">
        <v>1</v>
      </c>
      <c r="G3492" t="str">
        <f t="shared" si="108"/>
        <v>Markelle Fultz</v>
      </c>
      <c r="H3492" t="str">
        <f t="shared" si="109"/>
        <v>Markelle Fultz</v>
      </c>
    </row>
    <row r="3493" spans="1:8" x14ac:dyDescent="0.2">
      <c r="A3493" s="48"/>
      <c r="B3493">
        <v>24</v>
      </c>
      <c r="C3493">
        <v>6</v>
      </c>
      <c r="D3493">
        <v>9</v>
      </c>
      <c r="E3493">
        <v>2</v>
      </c>
      <c r="F3493" s="51">
        <v>1</v>
      </c>
      <c r="G3493" t="str">
        <f t="shared" si="108"/>
        <v>Markelle Fultz</v>
      </c>
      <c r="H3493" t="str">
        <f t="shared" si="109"/>
        <v>Markelle Fultz</v>
      </c>
    </row>
    <row r="3494" spans="1:8" x14ac:dyDescent="0.2">
      <c r="A3494" s="48"/>
      <c r="B3494">
        <v>11</v>
      </c>
      <c r="C3494">
        <v>1</v>
      </c>
      <c r="D3494">
        <v>3</v>
      </c>
      <c r="E3494">
        <v>0</v>
      </c>
      <c r="F3494" s="51">
        <v>1</v>
      </c>
      <c r="G3494" t="str">
        <f t="shared" si="108"/>
        <v>Markelle Fultz</v>
      </c>
      <c r="H3494" t="str">
        <f t="shared" si="109"/>
        <v>Markelle Fultz</v>
      </c>
    </row>
    <row r="3495" spans="1:8" x14ac:dyDescent="0.2">
      <c r="A3495" s="48"/>
      <c r="B3495">
        <v>8</v>
      </c>
      <c r="C3495">
        <v>7</v>
      </c>
      <c r="D3495">
        <v>8</v>
      </c>
      <c r="E3495">
        <v>0</v>
      </c>
      <c r="F3495" s="51">
        <v>1</v>
      </c>
      <c r="G3495" t="str">
        <f t="shared" si="108"/>
        <v>Markelle Fultz</v>
      </c>
      <c r="H3495" t="str">
        <f t="shared" si="109"/>
        <v>Markelle Fultz</v>
      </c>
    </row>
    <row r="3496" spans="1:8" x14ac:dyDescent="0.2">
      <c r="A3496" s="48"/>
      <c r="B3496">
        <v>16</v>
      </c>
      <c r="C3496">
        <v>3</v>
      </c>
      <c r="D3496">
        <v>3</v>
      </c>
      <c r="E3496">
        <v>1</v>
      </c>
      <c r="F3496" s="51">
        <v>1</v>
      </c>
      <c r="G3496" t="str">
        <f t="shared" si="108"/>
        <v>Markelle Fultz</v>
      </c>
      <c r="H3496" t="str">
        <f t="shared" si="109"/>
        <v>Markelle Fultz</v>
      </c>
    </row>
    <row r="3497" spans="1:8" x14ac:dyDescent="0.2">
      <c r="A3497" s="48"/>
      <c r="B3497">
        <v>6</v>
      </c>
      <c r="C3497">
        <v>7</v>
      </c>
      <c r="D3497">
        <v>9</v>
      </c>
      <c r="E3497">
        <v>0</v>
      </c>
      <c r="F3497" s="51">
        <v>1</v>
      </c>
      <c r="G3497" t="str">
        <f t="shared" si="108"/>
        <v>Markelle Fultz</v>
      </c>
      <c r="H3497" t="str">
        <f t="shared" si="109"/>
        <v>Markelle Fultz</v>
      </c>
    </row>
    <row r="3498" spans="1:8" x14ac:dyDescent="0.2">
      <c r="A3498" s="48"/>
      <c r="B3498">
        <v>12</v>
      </c>
      <c r="C3498">
        <v>7</v>
      </c>
      <c r="D3498">
        <v>6</v>
      </c>
      <c r="E3498">
        <v>1</v>
      </c>
      <c r="F3498" s="51">
        <v>1</v>
      </c>
      <c r="G3498" t="str">
        <f t="shared" si="108"/>
        <v>Markelle Fultz</v>
      </c>
      <c r="H3498" t="str">
        <f t="shared" si="109"/>
        <v>Markelle Fultz</v>
      </c>
    </row>
    <row r="3499" spans="1:8" x14ac:dyDescent="0.2">
      <c r="A3499" s="48"/>
      <c r="B3499">
        <v>13</v>
      </c>
      <c r="C3499">
        <v>6</v>
      </c>
      <c r="D3499">
        <v>4</v>
      </c>
      <c r="E3499">
        <v>0</v>
      </c>
      <c r="F3499" s="51">
        <v>1</v>
      </c>
      <c r="G3499" t="str">
        <f t="shared" si="108"/>
        <v>Markelle Fultz</v>
      </c>
      <c r="H3499" t="str">
        <f t="shared" si="109"/>
        <v>Markelle Fultz</v>
      </c>
    </row>
    <row r="3500" spans="1:8" x14ac:dyDescent="0.2">
      <c r="A3500" s="48" t="s">
        <v>1276</v>
      </c>
      <c r="B3500">
        <v>0</v>
      </c>
      <c r="C3500">
        <v>1</v>
      </c>
      <c r="D3500">
        <v>1</v>
      </c>
      <c r="E3500">
        <v>0</v>
      </c>
      <c r="F3500" s="51">
        <v>1</v>
      </c>
      <c r="G3500" t="str">
        <f t="shared" si="108"/>
        <v>Wenyen Gabriel</v>
      </c>
      <c r="H3500" t="str">
        <f t="shared" si="109"/>
        <v>Wenyen Gabriel</v>
      </c>
    </row>
    <row r="3501" spans="1:8" x14ac:dyDescent="0.2">
      <c r="A3501" s="48"/>
      <c r="B3501">
        <v>0</v>
      </c>
      <c r="C3501">
        <v>0</v>
      </c>
      <c r="D3501">
        <v>0</v>
      </c>
      <c r="E3501">
        <v>0</v>
      </c>
      <c r="F3501" s="51">
        <v>1</v>
      </c>
      <c r="G3501" t="str">
        <f t="shared" si="108"/>
        <v>Wenyen Gabriel</v>
      </c>
      <c r="H3501" t="str">
        <f t="shared" si="109"/>
        <v>Wenyen Gabriel</v>
      </c>
    </row>
    <row r="3502" spans="1:8" x14ac:dyDescent="0.2">
      <c r="A3502" s="48"/>
      <c r="B3502">
        <v>8</v>
      </c>
      <c r="C3502">
        <v>6</v>
      </c>
      <c r="D3502">
        <v>1</v>
      </c>
      <c r="E3502">
        <v>0</v>
      </c>
      <c r="F3502" s="51">
        <v>1</v>
      </c>
      <c r="G3502" t="str">
        <f t="shared" si="108"/>
        <v>Wenyen Gabriel</v>
      </c>
      <c r="H3502" t="str">
        <f t="shared" si="109"/>
        <v>Wenyen Gabriel</v>
      </c>
    </row>
    <row r="3503" spans="1:8" x14ac:dyDescent="0.2">
      <c r="A3503" s="48"/>
      <c r="B3503">
        <v>4</v>
      </c>
      <c r="C3503">
        <v>2</v>
      </c>
      <c r="D3503">
        <v>0</v>
      </c>
      <c r="E3503">
        <v>0</v>
      </c>
      <c r="F3503" s="51">
        <v>1</v>
      </c>
      <c r="G3503" t="str">
        <f t="shared" si="108"/>
        <v>Wenyen Gabriel</v>
      </c>
      <c r="H3503" t="str">
        <f t="shared" si="109"/>
        <v>Wenyen Gabriel</v>
      </c>
    </row>
    <row r="3504" spans="1:8" x14ac:dyDescent="0.2">
      <c r="A3504" s="48"/>
      <c r="B3504">
        <v>6</v>
      </c>
      <c r="C3504">
        <v>4</v>
      </c>
      <c r="D3504">
        <v>1</v>
      </c>
      <c r="E3504">
        <v>0</v>
      </c>
      <c r="F3504" s="51">
        <v>1</v>
      </c>
      <c r="G3504" t="str">
        <f t="shared" si="108"/>
        <v>Wenyen Gabriel</v>
      </c>
      <c r="H3504" t="str">
        <f t="shared" si="109"/>
        <v>Wenyen Gabriel</v>
      </c>
    </row>
    <row r="3505" spans="1:8" x14ac:dyDescent="0.2">
      <c r="A3505" s="48"/>
      <c r="B3505">
        <v>5</v>
      </c>
      <c r="C3505">
        <v>4</v>
      </c>
      <c r="D3505">
        <v>1</v>
      </c>
      <c r="E3505">
        <v>0</v>
      </c>
      <c r="F3505" s="51">
        <v>1</v>
      </c>
      <c r="G3505" t="str">
        <f t="shared" si="108"/>
        <v>Wenyen Gabriel</v>
      </c>
      <c r="H3505" t="str">
        <f t="shared" si="109"/>
        <v>Wenyen Gabriel</v>
      </c>
    </row>
    <row r="3506" spans="1:8" x14ac:dyDescent="0.2">
      <c r="A3506" s="48"/>
      <c r="B3506">
        <v>4</v>
      </c>
      <c r="C3506">
        <v>4</v>
      </c>
      <c r="D3506">
        <v>0</v>
      </c>
      <c r="E3506">
        <v>0</v>
      </c>
      <c r="F3506" s="51">
        <v>1</v>
      </c>
      <c r="G3506" t="str">
        <f t="shared" si="108"/>
        <v>Wenyen Gabriel</v>
      </c>
      <c r="H3506" t="str">
        <f t="shared" si="109"/>
        <v>Wenyen Gabriel</v>
      </c>
    </row>
    <row r="3507" spans="1:8" x14ac:dyDescent="0.2">
      <c r="A3507" s="48"/>
      <c r="B3507">
        <v>4</v>
      </c>
      <c r="C3507">
        <v>4</v>
      </c>
      <c r="D3507">
        <v>2</v>
      </c>
      <c r="E3507">
        <v>0</v>
      </c>
      <c r="F3507" s="51">
        <v>1</v>
      </c>
      <c r="G3507" t="str">
        <f t="shared" si="108"/>
        <v>Wenyen Gabriel</v>
      </c>
      <c r="H3507" t="str">
        <f t="shared" si="109"/>
        <v>Wenyen Gabriel</v>
      </c>
    </row>
    <row r="3508" spans="1:8" x14ac:dyDescent="0.2">
      <c r="A3508" s="48"/>
      <c r="B3508">
        <v>4</v>
      </c>
      <c r="C3508">
        <v>1</v>
      </c>
      <c r="D3508">
        <v>1</v>
      </c>
      <c r="E3508">
        <v>0</v>
      </c>
      <c r="F3508" s="51">
        <v>1</v>
      </c>
      <c r="G3508" t="str">
        <f t="shared" si="108"/>
        <v>Wenyen Gabriel</v>
      </c>
      <c r="H3508" t="str">
        <f t="shared" si="109"/>
        <v>Wenyen Gabriel</v>
      </c>
    </row>
    <row r="3509" spans="1:8" x14ac:dyDescent="0.2">
      <c r="A3509" s="48"/>
      <c r="B3509">
        <v>8</v>
      </c>
      <c r="C3509">
        <v>2</v>
      </c>
      <c r="D3509">
        <v>1</v>
      </c>
      <c r="E3509">
        <v>0</v>
      </c>
      <c r="F3509" s="51">
        <v>1</v>
      </c>
      <c r="G3509" t="str">
        <f t="shared" si="108"/>
        <v>Wenyen Gabriel</v>
      </c>
      <c r="H3509" t="str">
        <f t="shared" si="109"/>
        <v>Wenyen Gabriel</v>
      </c>
    </row>
    <row r="3510" spans="1:8" x14ac:dyDescent="0.2">
      <c r="A3510" s="48"/>
      <c r="B3510">
        <v>9</v>
      </c>
      <c r="C3510">
        <v>0</v>
      </c>
      <c r="D3510">
        <v>0</v>
      </c>
      <c r="E3510">
        <v>1</v>
      </c>
      <c r="F3510" s="51">
        <v>1</v>
      </c>
      <c r="G3510" t="str">
        <f t="shared" si="108"/>
        <v>Wenyen Gabriel</v>
      </c>
      <c r="H3510" t="str">
        <f t="shared" si="109"/>
        <v>Wenyen Gabriel</v>
      </c>
    </row>
    <row r="3511" spans="1:8" x14ac:dyDescent="0.2">
      <c r="A3511" s="48"/>
      <c r="B3511">
        <v>15</v>
      </c>
      <c r="C3511">
        <v>7</v>
      </c>
      <c r="D3511">
        <v>0</v>
      </c>
      <c r="E3511">
        <v>0</v>
      </c>
      <c r="F3511" s="51">
        <v>1</v>
      </c>
      <c r="G3511" t="str">
        <f t="shared" si="108"/>
        <v>Wenyen Gabriel</v>
      </c>
      <c r="H3511" t="str">
        <f t="shared" si="109"/>
        <v>Wenyen Gabriel</v>
      </c>
    </row>
    <row r="3512" spans="1:8" x14ac:dyDescent="0.2">
      <c r="A3512" s="48"/>
      <c r="B3512">
        <v>2</v>
      </c>
      <c r="C3512">
        <v>5</v>
      </c>
      <c r="D3512">
        <v>1</v>
      </c>
      <c r="E3512">
        <v>0</v>
      </c>
      <c r="F3512" s="51">
        <v>1</v>
      </c>
      <c r="G3512" t="str">
        <f t="shared" si="108"/>
        <v>Wenyen Gabriel</v>
      </c>
      <c r="H3512" t="str">
        <f t="shared" si="109"/>
        <v>Wenyen Gabriel</v>
      </c>
    </row>
    <row r="3513" spans="1:8" x14ac:dyDescent="0.2">
      <c r="A3513" s="48"/>
      <c r="B3513">
        <v>0</v>
      </c>
      <c r="C3513">
        <v>2</v>
      </c>
      <c r="D3513">
        <v>0</v>
      </c>
      <c r="E3513">
        <v>0</v>
      </c>
      <c r="F3513" s="51">
        <v>1</v>
      </c>
      <c r="G3513" t="str">
        <f t="shared" si="108"/>
        <v>Wenyen Gabriel</v>
      </c>
      <c r="H3513" t="str">
        <f t="shared" si="109"/>
        <v>Wenyen Gabriel</v>
      </c>
    </row>
    <row r="3514" spans="1:8" x14ac:dyDescent="0.2">
      <c r="A3514" s="48"/>
      <c r="B3514">
        <v>2</v>
      </c>
      <c r="C3514">
        <v>6</v>
      </c>
      <c r="D3514">
        <v>2</v>
      </c>
      <c r="E3514">
        <v>0</v>
      </c>
      <c r="F3514" s="51">
        <v>1</v>
      </c>
      <c r="G3514" t="str">
        <f t="shared" si="108"/>
        <v>Wenyen Gabriel</v>
      </c>
      <c r="H3514" t="str">
        <f t="shared" si="109"/>
        <v>Wenyen Gabriel</v>
      </c>
    </row>
    <row r="3515" spans="1:8" x14ac:dyDescent="0.2">
      <c r="A3515" s="48"/>
      <c r="B3515">
        <v>15</v>
      </c>
      <c r="C3515">
        <v>4</v>
      </c>
      <c r="D3515">
        <v>1</v>
      </c>
      <c r="E3515">
        <v>2</v>
      </c>
      <c r="F3515" s="51">
        <v>1</v>
      </c>
      <c r="G3515" t="str">
        <f t="shared" si="108"/>
        <v>Wenyen Gabriel</v>
      </c>
      <c r="H3515" t="str">
        <f t="shared" si="109"/>
        <v>Wenyen Gabriel</v>
      </c>
    </row>
    <row r="3516" spans="1:8" x14ac:dyDescent="0.2">
      <c r="A3516" s="48"/>
      <c r="B3516">
        <v>5</v>
      </c>
      <c r="C3516">
        <v>9</v>
      </c>
      <c r="D3516">
        <v>0</v>
      </c>
      <c r="E3516">
        <v>0</v>
      </c>
      <c r="F3516" s="51">
        <v>1</v>
      </c>
      <c r="G3516" t="str">
        <f t="shared" si="108"/>
        <v>Wenyen Gabriel</v>
      </c>
      <c r="H3516" t="str">
        <f t="shared" si="109"/>
        <v>Wenyen Gabriel</v>
      </c>
    </row>
    <row r="3517" spans="1:8" x14ac:dyDescent="0.2">
      <c r="A3517" s="48"/>
      <c r="B3517">
        <v>6</v>
      </c>
      <c r="C3517">
        <v>4</v>
      </c>
      <c r="D3517">
        <v>0</v>
      </c>
      <c r="E3517">
        <v>0</v>
      </c>
      <c r="F3517" s="51">
        <v>1</v>
      </c>
      <c r="G3517" t="str">
        <f t="shared" si="108"/>
        <v>Wenyen Gabriel</v>
      </c>
      <c r="H3517" t="str">
        <f t="shared" si="109"/>
        <v>Wenyen Gabriel</v>
      </c>
    </row>
    <row r="3518" spans="1:8" x14ac:dyDescent="0.2">
      <c r="A3518" s="48"/>
      <c r="B3518">
        <v>5</v>
      </c>
      <c r="C3518">
        <v>6</v>
      </c>
      <c r="D3518">
        <v>1</v>
      </c>
      <c r="E3518">
        <v>1</v>
      </c>
      <c r="F3518" s="51">
        <v>1</v>
      </c>
      <c r="G3518" t="str">
        <f t="shared" si="108"/>
        <v>Wenyen Gabriel</v>
      </c>
      <c r="H3518" t="str">
        <f t="shared" si="109"/>
        <v>Wenyen Gabriel</v>
      </c>
    </row>
    <row r="3519" spans="1:8" x14ac:dyDescent="0.2">
      <c r="A3519" s="48"/>
      <c r="B3519">
        <v>0</v>
      </c>
      <c r="C3519">
        <v>2</v>
      </c>
      <c r="D3519">
        <v>0</v>
      </c>
      <c r="E3519">
        <v>0</v>
      </c>
      <c r="F3519" s="51">
        <v>1</v>
      </c>
      <c r="G3519" t="str">
        <f t="shared" si="108"/>
        <v>Wenyen Gabriel</v>
      </c>
      <c r="H3519" t="str">
        <f t="shared" si="109"/>
        <v>Wenyen Gabriel</v>
      </c>
    </row>
    <row r="3520" spans="1:8" x14ac:dyDescent="0.2">
      <c r="A3520" s="48"/>
      <c r="B3520">
        <v>4</v>
      </c>
      <c r="C3520">
        <v>6</v>
      </c>
      <c r="D3520">
        <v>0</v>
      </c>
      <c r="E3520">
        <v>0</v>
      </c>
      <c r="F3520" s="51">
        <v>1</v>
      </c>
      <c r="G3520" t="str">
        <f t="shared" si="108"/>
        <v>Wenyen Gabriel</v>
      </c>
      <c r="H3520" t="str">
        <f t="shared" si="109"/>
        <v>Wenyen Gabriel</v>
      </c>
    </row>
    <row r="3521" spans="1:8" x14ac:dyDescent="0.2">
      <c r="A3521" s="48"/>
      <c r="B3521">
        <v>7</v>
      </c>
      <c r="C3521">
        <v>3</v>
      </c>
      <c r="D3521">
        <v>0</v>
      </c>
      <c r="E3521">
        <v>0</v>
      </c>
      <c r="F3521" s="51">
        <v>1</v>
      </c>
      <c r="G3521" t="str">
        <f t="shared" si="108"/>
        <v>Wenyen Gabriel</v>
      </c>
      <c r="H3521" t="str">
        <f t="shared" si="109"/>
        <v>Wenyen Gabriel</v>
      </c>
    </row>
    <row r="3522" spans="1:8" x14ac:dyDescent="0.2">
      <c r="A3522" s="48"/>
      <c r="B3522">
        <v>13</v>
      </c>
      <c r="C3522">
        <v>7</v>
      </c>
      <c r="D3522">
        <v>0</v>
      </c>
      <c r="E3522">
        <v>0</v>
      </c>
      <c r="F3522" s="51">
        <v>1</v>
      </c>
      <c r="G3522" t="str">
        <f t="shared" ref="G3522:G3585" si="110">IF(B3522="","",IF(A3522="",G3521,SUBSTITUTE(A3522," 2022-23 Game Log","")))</f>
        <v>Wenyen Gabriel</v>
      </c>
      <c r="H3522" t="str">
        <f t="shared" ref="H3522:H3585" si="111">IF(G3522="Luka Dončić","Luka Doncic",IF(G3522="Wendell Carter Jr.","Wendell Carter",IF(G3522="Vlatko Čančar","Vlatko Cancar",IF(G3522="Troy Brown Jr.","Troy Brown",IF(G3522="Bojan Bogdanović","Bojan Bogdanovic",IF(G3522="Nic Claxton","Nicolas Claxton",IF(G3522="Kristaps Porziņģis","Kristaps Porzingis",IF(G3522="Kelly Oubre Jr.","Kelly Oubre Jr",IF(G3522="P.J. Washington","P.J Washington",IF(G3522="P.J. Tucker","P.J Tucker",IF(G3522="Jabari Smith Jr.","Jabari Smith",IF(G3522="Alperen Şengün","Alperen Sengun",IF(G3522="Nikola Vučević","Nikola Vucevic",IF(G3522="Jusuf Nurkić","Jusuf Nurkic",IF(G3522="Nikola Jokić","Nikola Jokic",G3522)))))))))))))))</f>
        <v>Wenyen Gabriel</v>
      </c>
    </row>
    <row r="3523" spans="1:8" x14ac:dyDescent="0.2">
      <c r="A3523" s="48"/>
      <c r="B3523">
        <v>2</v>
      </c>
      <c r="C3523">
        <v>7</v>
      </c>
      <c r="D3523">
        <v>0</v>
      </c>
      <c r="E3523">
        <v>0</v>
      </c>
      <c r="F3523" s="51">
        <v>1</v>
      </c>
      <c r="G3523" t="str">
        <f t="shared" si="110"/>
        <v>Wenyen Gabriel</v>
      </c>
      <c r="H3523" t="str">
        <f t="shared" si="111"/>
        <v>Wenyen Gabriel</v>
      </c>
    </row>
    <row r="3524" spans="1:8" x14ac:dyDescent="0.2">
      <c r="A3524" s="48"/>
      <c r="B3524">
        <v>5</v>
      </c>
      <c r="C3524">
        <v>6</v>
      </c>
      <c r="D3524">
        <v>1</v>
      </c>
      <c r="E3524">
        <v>1</v>
      </c>
      <c r="F3524" s="51">
        <v>1</v>
      </c>
      <c r="G3524" t="str">
        <f t="shared" si="110"/>
        <v>Wenyen Gabriel</v>
      </c>
      <c r="H3524" t="str">
        <f t="shared" si="111"/>
        <v>Wenyen Gabriel</v>
      </c>
    </row>
    <row r="3525" spans="1:8" x14ac:dyDescent="0.2">
      <c r="A3525" s="48"/>
      <c r="B3525">
        <v>10</v>
      </c>
      <c r="C3525">
        <v>1</v>
      </c>
      <c r="D3525">
        <v>0</v>
      </c>
      <c r="E3525">
        <v>1</v>
      </c>
      <c r="F3525" s="51">
        <v>1</v>
      </c>
      <c r="G3525" t="str">
        <f t="shared" si="110"/>
        <v>Wenyen Gabriel</v>
      </c>
      <c r="H3525" t="str">
        <f t="shared" si="111"/>
        <v>Wenyen Gabriel</v>
      </c>
    </row>
    <row r="3526" spans="1:8" x14ac:dyDescent="0.2">
      <c r="A3526" s="48"/>
      <c r="B3526">
        <v>11</v>
      </c>
      <c r="C3526">
        <v>5</v>
      </c>
      <c r="D3526">
        <v>0</v>
      </c>
      <c r="E3526">
        <v>0</v>
      </c>
      <c r="F3526" s="51">
        <v>1</v>
      </c>
      <c r="G3526" t="str">
        <f t="shared" si="110"/>
        <v>Wenyen Gabriel</v>
      </c>
      <c r="H3526" t="str">
        <f t="shared" si="111"/>
        <v>Wenyen Gabriel</v>
      </c>
    </row>
    <row r="3527" spans="1:8" x14ac:dyDescent="0.2">
      <c r="A3527" s="48"/>
      <c r="B3527">
        <v>5</v>
      </c>
      <c r="C3527">
        <v>1</v>
      </c>
      <c r="D3527">
        <v>0</v>
      </c>
      <c r="E3527">
        <v>0</v>
      </c>
      <c r="F3527" s="51">
        <v>1</v>
      </c>
      <c r="G3527" t="str">
        <f t="shared" si="110"/>
        <v>Wenyen Gabriel</v>
      </c>
      <c r="H3527" t="str">
        <f t="shared" si="111"/>
        <v>Wenyen Gabriel</v>
      </c>
    </row>
    <row r="3528" spans="1:8" x14ac:dyDescent="0.2">
      <c r="A3528" s="48"/>
      <c r="B3528">
        <v>10</v>
      </c>
      <c r="C3528">
        <v>4</v>
      </c>
      <c r="D3528">
        <v>0</v>
      </c>
      <c r="E3528">
        <v>1</v>
      </c>
      <c r="F3528" s="51">
        <v>1</v>
      </c>
      <c r="G3528" t="str">
        <f t="shared" si="110"/>
        <v>Wenyen Gabriel</v>
      </c>
      <c r="H3528" t="str">
        <f t="shared" si="111"/>
        <v>Wenyen Gabriel</v>
      </c>
    </row>
    <row r="3529" spans="1:8" x14ac:dyDescent="0.2">
      <c r="A3529" s="48" t="s">
        <v>1277</v>
      </c>
      <c r="B3529">
        <v>12</v>
      </c>
      <c r="C3529">
        <v>7</v>
      </c>
      <c r="D3529">
        <v>0</v>
      </c>
      <c r="E3529">
        <v>0</v>
      </c>
      <c r="F3529" s="51">
        <v>1</v>
      </c>
      <c r="G3529" t="str">
        <f t="shared" si="110"/>
        <v>Daniel Gafford</v>
      </c>
      <c r="H3529" t="str">
        <f t="shared" si="111"/>
        <v>Daniel Gafford</v>
      </c>
    </row>
    <row r="3530" spans="1:8" x14ac:dyDescent="0.2">
      <c r="A3530" s="48"/>
      <c r="B3530">
        <v>2</v>
      </c>
      <c r="C3530">
        <v>2</v>
      </c>
      <c r="D3530">
        <v>0</v>
      </c>
      <c r="E3530">
        <v>0</v>
      </c>
      <c r="F3530" s="51">
        <v>1</v>
      </c>
      <c r="G3530" t="str">
        <f t="shared" si="110"/>
        <v>Daniel Gafford</v>
      </c>
      <c r="H3530" t="str">
        <f t="shared" si="111"/>
        <v>Daniel Gafford</v>
      </c>
    </row>
    <row r="3531" spans="1:8" x14ac:dyDescent="0.2">
      <c r="A3531" s="48"/>
      <c r="B3531">
        <v>2</v>
      </c>
      <c r="C3531">
        <v>2</v>
      </c>
      <c r="D3531">
        <v>0</v>
      </c>
      <c r="E3531">
        <v>0</v>
      </c>
      <c r="F3531" s="51">
        <v>1</v>
      </c>
      <c r="G3531" t="str">
        <f t="shared" si="110"/>
        <v>Daniel Gafford</v>
      </c>
      <c r="H3531" t="str">
        <f t="shared" si="111"/>
        <v>Daniel Gafford</v>
      </c>
    </row>
    <row r="3532" spans="1:8" x14ac:dyDescent="0.2">
      <c r="A3532" s="48"/>
      <c r="B3532">
        <v>9</v>
      </c>
      <c r="C3532">
        <v>5</v>
      </c>
      <c r="D3532">
        <v>1</v>
      </c>
      <c r="E3532">
        <v>0</v>
      </c>
      <c r="F3532" s="51">
        <v>1</v>
      </c>
      <c r="G3532" t="str">
        <f t="shared" si="110"/>
        <v>Daniel Gafford</v>
      </c>
      <c r="H3532" t="str">
        <f t="shared" si="111"/>
        <v>Daniel Gafford</v>
      </c>
    </row>
    <row r="3533" spans="1:8" x14ac:dyDescent="0.2">
      <c r="A3533" s="48"/>
      <c r="B3533">
        <v>10</v>
      </c>
      <c r="C3533">
        <v>4</v>
      </c>
      <c r="D3533">
        <v>0</v>
      </c>
      <c r="E3533">
        <v>0</v>
      </c>
      <c r="F3533" s="51">
        <v>1</v>
      </c>
      <c r="G3533" t="str">
        <f t="shared" si="110"/>
        <v>Daniel Gafford</v>
      </c>
      <c r="H3533" t="str">
        <f t="shared" si="111"/>
        <v>Daniel Gafford</v>
      </c>
    </row>
    <row r="3534" spans="1:8" x14ac:dyDescent="0.2">
      <c r="A3534" s="48"/>
      <c r="B3534">
        <v>0</v>
      </c>
      <c r="C3534">
        <v>1</v>
      </c>
      <c r="D3534">
        <v>0</v>
      </c>
      <c r="E3534">
        <v>0</v>
      </c>
      <c r="F3534" s="51">
        <v>1</v>
      </c>
      <c r="G3534" t="str">
        <f t="shared" si="110"/>
        <v>Daniel Gafford</v>
      </c>
      <c r="H3534" t="str">
        <f t="shared" si="111"/>
        <v>Daniel Gafford</v>
      </c>
    </row>
    <row r="3535" spans="1:8" x14ac:dyDescent="0.2">
      <c r="A3535" s="48"/>
      <c r="B3535">
        <v>1</v>
      </c>
      <c r="C3535">
        <v>2</v>
      </c>
      <c r="D3535">
        <v>1</v>
      </c>
      <c r="E3535">
        <v>0</v>
      </c>
      <c r="F3535" s="51">
        <v>1</v>
      </c>
      <c r="G3535" t="str">
        <f t="shared" si="110"/>
        <v>Daniel Gafford</v>
      </c>
      <c r="H3535" t="str">
        <f t="shared" si="111"/>
        <v>Daniel Gafford</v>
      </c>
    </row>
    <row r="3536" spans="1:8" x14ac:dyDescent="0.2">
      <c r="A3536" s="48"/>
      <c r="B3536">
        <v>10</v>
      </c>
      <c r="C3536">
        <v>2</v>
      </c>
      <c r="D3536">
        <v>1</v>
      </c>
      <c r="E3536">
        <v>0</v>
      </c>
      <c r="F3536" s="51">
        <v>1</v>
      </c>
      <c r="G3536" t="str">
        <f t="shared" si="110"/>
        <v>Daniel Gafford</v>
      </c>
      <c r="H3536" t="str">
        <f t="shared" si="111"/>
        <v>Daniel Gafford</v>
      </c>
    </row>
    <row r="3537" spans="1:8" x14ac:dyDescent="0.2">
      <c r="A3537" s="48"/>
      <c r="B3537">
        <v>4</v>
      </c>
      <c r="C3537">
        <v>1</v>
      </c>
      <c r="D3537">
        <v>0</v>
      </c>
      <c r="E3537">
        <v>0</v>
      </c>
      <c r="F3537" s="51">
        <v>1</v>
      </c>
      <c r="G3537" t="str">
        <f t="shared" si="110"/>
        <v>Daniel Gafford</v>
      </c>
      <c r="H3537" t="str">
        <f t="shared" si="111"/>
        <v>Daniel Gafford</v>
      </c>
    </row>
    <row r="3538" spans="1:8" x14ac:dyDescent="0.2">
      <c r="A3538" s="48"/>
      <c r="B3538">
        <v>9</v>
      </c>
      <c r="C3538">
        <v>5</v>
      </c>
      <c r="D3538">
        <v>2</v>
      </c>
      <c r="E3538">
        <v>0</v>
      </c>
      <c r="F3538" s="51">
        <v>1</v>
      </c>
      <c r="G3538" t="str">
        <f t="shared" si="110"/>
        <v>Daniel Gafford</v>
      </c>
      <c r="H3538" t="str">
        <f t="shared" si="111"/>
        <v>Daniel Gafford</v>
      </c>
    </row>
    <row r="3539" spans="1:8" x14ac:dyDescent="0.2">
      <c r="A3539" s="48"/>
      <c r="B3539">
        <v>5</v>
      </c>
      <c r="C3539">
        <v>7</v>
      </c>
      <c r="D3539">
        <v>1</v>
      </c>
      <c r="E3539">
        <v>0</v>
      </c>
      <c r="F3539" s="51">
        <v>1</v>
      </c>
      <c r="G3539" t="str">
        <f t="shared" si="110"/>
        <v>Daniel Gafford</v>
      </c>
      <c r="H3539" t="str">
        <f t="shared" si="111"/>
        <v>Daniel Gafford</v>
      </c>
    </row>
    <row r="3540" spans="1:8" x14ac:dyDescent="0.2">
      <c r="A3540" s="48"/>
      <c r="B3540">
        <v>11</v>
      </c>
      <c r="C3540">
        <v>10</v>
      </c>
      <c r="D3540">
        <v>0</v>
      </c>
      <c r="E3540">
        <v>0</v>
      </c>
      <c r="F3540" s="51">
        <v>1</v>
      </c>
      <c r="G3540" t="str">
        <f t="shared" si="110"/>
        <v>Daniel Gafford</v>
      </c>
      <c r="H3540" t="str">
        <f t="shared" si="111"/>
        <v>Daniel Gafford</v>
      </c>
    </row>
    <row r="3541" spans="1:8" x14ac:dyDescent="0.2">
      <c r="A3541" s="48"/>
      <c r="B3541">
        <v>2</v>
      </c>
      <c r="C3541">
        <v>2</v>
      </c>
      <c r="D3541">
        <v>1</v>
      </c>
      <c r="E3541">
        <v>0</v>
      </c>
      <c r="F3541" s="51">
        <v>1</v>
      </c>
      <c r="G3541" t="str">
        <f t="shared" si="110"/>
        <v>Daniel Gafford</v>
      </c>
      <c r="H3541" t="str">
        <f t="shared" si="111"/>
        <v>Daniel Gafford</v>
      </c>
    </row>
    <row r="3542" spans="1:8" x14ac:dyDescent="0.2">
      <c r="A3542" s="48"/>
      <c r="B3542">
        <v>5</v>
      </c>
      <c r="C3542">
        <v>5</v>
      </c>
      <c r="D3542">
        <v>1</v>
      </c>
      <c r="E3542">
        <v>0</v>
      </c>
      <c r="F3542" s="51">
        <v>1</v>
      </c>
      <c r="G3542" t="str">
        <f t="shared" si="110"/>
        <v>Daniel Gafford</v>
      </c>
      <c r="H3542" t="str">
        <f t="shared" si="111"/>
        <v>Daniel Gafford</v>
      </c>
    </row>
    <row r="3543" spans="1:8" x14ac:dyDescent="0.2">
      <c r="A3543" s="48"/>
      <c r="B3543">
        <v>2</v>
      </c>
      <c r="C3543">
        <v>1</v>
      </c>
      <c r="D3543">
        <v>0</v>
      </c>
      <c r="E3543">
        <v>0</v>
      </c>
      <c r="F3543" s="51">
        <v>1</v>
      </c>
      <c r="G3543" t="str">
        <f t="shared" si="110"/>
        <v>Daniel Gafford</v>
      </c>
      <c r="H3543" t="str">
        <f t="shared" si="111"/>
        <v>Daniel Gafford</v>
      </c>
    </row>
    <row r="3544" spans="1:8" x14ac:dyDescent="0.2">
      <c r="A3544" s="48"/>
      <c r="B3544">
        <v>0</v>
      </c>
      <c r="C3544">
        <v>0</v>
      </c>
      <c r="D3544">
        <v>0</v>
      </c>
      <c r="E3544">
        <v>0</v>
      </c>
      <c r="F3544" s="51">
        <v>1</v>
      </c>
      <c r="G3544" t="str">
        <f t="shared" si="110"/>
        <v>Daniel Gafford</v>
      </c>
      <c r="H3544" t="str">
        <f t="shared" si="111"/>
        <v>Daniel Gafford</v>
      </c>
    </row>
    <row r="3545" spans="1:8" x14ac:dyDescent="0.2">
      <c r="A3545" s="48"/>
      <c r="B3545">
        <v>4</v>
      </c>
      <c r="C3545">
        <v>3</v>
      </c>
      <c r="D3545">
        <v>0</v>
      </c>
      <c r="E3545">
        <v>0</v>
      </c>
      <c r="F3545" s="51">
        <v>1</v>
      </c>
      <c r="G3545" t="str">
        <f t="shared" si="110"/>
        <v>Daniel Gafford</v>
      </c>
      <c r="H3545" t="str">
        <f t="shared" si="111"/>
        <v>Daniel Gafford</v>
      </c>
    </row>
    <row r="3546" spans="1:8" x14ac:dyDescent="0.2">
      <c r="A3546" s="48"/>
      <c r="B3546">
        <v>4</v>
      </c>
      <c r="C3546">
        <v>6</v>
      </c>
      <c r="D3546">
        <v>0</v>
      </c>
      <c r="E3546">
        <v>0</v>
      </c>
      <c r="F3546" s="51">
        <v>1</v>
      </c>
      <c r="G3546" t="str">
        <f t="shared" si="110"/>
        <v>Daniel Gafford</v>
      </c>
      <c r="H3546" t="str">
        <f t="shared" si="111"/>
        <v>Daniel Gafford</v>
      </c>
    </row>
    <row r="3547" spans="1:8" x14ac:dyDescent="0.2">
      <c r="A3547" s="48"/>
      <c r="B3547">
        <v>6</v>
      </c>
      <c r="C3547">
        <v>3</v>
      </c>
      <c r="D3547">
        <v>0</v>
      </c>
      <c r="E3547">
        <v>0</v>
      </c>
      <c r="F3547" s="51">
        <v>1</v>
      </c>
      <c r="G3547" t="str">
        <f t="shared" si="110"/>
        <v>Daniel Gafford</v>
      </c>
      <c r="H3547" t="str">
        <f t="shared" si="111"/>
        <v>Daniel Gafford</v>
      </c>
    </row>
    <row r="3548" spans="1:8" x14ac:dyDescent="0.2">
      <c r="A3548" s="48"/>
      <c r="B3548">
        <v>4</v>
      </c>
      <c r="C3548">
        <v>3</v>
      </c>
      <c r="D3548">
        <v>0</v>
      </c>
      <c r="E3548">
        <v>0</v>
      </c>
      <c r="F3548" s="51">
        <v>1</v>
      </c>
      <c r="G3548" t="str">
        <f t="shared" si="110"/>
        <v>Daniel Gafford</v>
      </c>
      <c r="H3548" t="str">
        <f t="shared" si="111"/>
        <v>Daniel Gafford</v>
      </c>
    </row>
    <row r="3549" spans="1:8" x14ac:dyDescent="0.2">
      <c r="A3549" s="48"/>
      <c r="B3549">
        <v>6</v>
      </c>
      <c r="C3549">
        <v>4</v>
      </c>
      <c r="D3549">
        <v>0</v>
      </c>
      <c r="E3549">
        <v>0</v>
      </c>
      <c r="F3549" s="51">
        <v>1</v>
      </c>
      <c r="G3549" t="str">
        <f t="shared" si="110"/>
        <v>Daniel Gafford</v>
      </c>
      <c r="H3549" t="str">
        <f t="shared" si="111"/>
        <v>Daniel Gafford</v>
      </c>
    </row>
    <row r="3550" spans="1:8" x14ac:dyDescent="0.2">
      <c r="A3550" s="48"/>
      <c r="B3550">
        <v>4</v>
      </c>
      <c r="C3550">
        <v>7</v>
      </c>
      <c r="D3550">
        <v>0</v>
      </c>
      <c r="E3550">
        <v>0</v>
      </c>
      <c r="F3550" s="51">
        <v>1</v>
      </c>
      <c r="G3550" t="str">
        <f t="shared" si="110"/>
        <v>Daniel Gafford</v>
      </c>
      <c r="H3550" t="str">
        <f t="shared" si="111"/>
        <v>Daniel Gafford</v>
      </c>
    </row>
    <row r="3551" spans="1:8" x14ac:dyDescent="0.2">
      <c r="A3551" s="48"/>
      <c r="B3551">
        <v>10</v>
      </c>
      <c r="C3551">
        <v>12</v>
      </c>
      <c r="D3551">
        <v>1</v>
      </c>
      <c r="E3551">
        <v>0</v>
      </c>
      <c r="F3551" s="51">
        <v>1</v>
      </c>
      <c r="G3551" t="str">
        <f t="shared" si="110"/>
        <v>Daniel Gafford</v>
      </c>
      <c r="H3551" t="str">
        <f t="shared" si="111"/>
        <v>Daniel Gafford</v>
      </c>
    </row>
    <row r="3552" spans="1:8" x14ac:dyDescent="0.2">
      <c r="A3552" s="48"/>
      <c r="B3552">
        <v>19</v>
      </c>
      <c r="C3552">
        <v>7</v>
      </c>
      <c r="D3552">
        <v>1</v>
      </c>
      <c r="E3552">
        <v>0</v>
      </c>
      <c r="F3552" s="51">
        <v>1</v>
      </c>
      <c r="G3552" t="str">
        <f t="shared" si="110"/>
        <v>Daniel Gafford</v>
      </c>
      <c r="H3552" t="str">
        <f t="shared" si="111"/>
        <v>Daniel Gafford</v>
      </c>
    </row>
    <row r="3553" spans="1:8" x14ac:dyDescent="0.2">
      <c r="A3553" s="48"/>
      <c r="B3553">
        <v>10</v>
      </c>
      <c r="C3553">
        <v>3</v>
      </c>
      <c r="D3553">
        <v>0</v>
      </c>
      <c r="E3553">
        <v>0</v>
      </c>
      <c r="F3553" s="51">
        <v>1</v>
      </c>
      <c r="G3553" t="str">
        <f t="shared" si="110"/>
        <v>Daniel Gafford</v>
      </c>
      <c r="H3553" t="str">
        <f t="shared" si="111"/>
        <v>Daniel Gafford</v>
      </c>
    </row>
    <row r="3554" spans="1:8" x14ac:dyDescent="0.2">
      <c r="A3554" s="48"/>
      <c r="B3554">
        <v>7</v>
      </c>
      <c r="C3554">
        <v>3</v>
      </c>
      <c r="D3554">
        <v>1</v>
      </c>
      <c r="E3554">
        <v>0</v>
      </c>
      <c r="F3554" s="51">
        <v>1</v>
      </c>
      <c r="G3554" t="str">
        <f t="shared" si="110"/>
        <v>Daniel Gafford</v>
      </c>
      <c r="H3554" t="str">
        <f t="shared" si="111"/>
        <v>Daniel Gafford</v>
      </c>
    </row>
    <row r="3555" spans="1:8" x14ac:dyDescent="0.2">
      <c r="A3555" s="48"/>
      <c r="B3555">
        <v>0</v>
      </c>
      <c r="C3555">
        <v>1</v>
      </c>
      <c r="D3555">
        <v>0</v>
      </c>
      <c r="E3555">
        <v>0</v>
      </c>
      <c r="F3555" s="51">
        <v>1</v>
      </c>
      <c r="G3555" t="str">
        <f t="shared" si="110"/>
        <v>Daniel Gafford</v>
      </c>
      <c r="H3555" t="str">
        <f t="shared" si="111"/>
        <v>Daniel Gafford</v>
      </c>
    </row>
    <row r="3556" spans="1:8" x14ac:dyDescent="0.2">
      <c r="A3556" s="48"/>
      <c r="B3556">
        <v>10</v>
      </c>
      <c r="C3556">
        <v>10</v>
      </c>
      <c r="D3556">
        <v>0</v>
      </c>
      <c r="E3556">
        <v>0</v>
      </c>
      <c r="F3556" s="51">
        <v>1</v>
      </c>
      <c r="G3556" t="str">
        <f t="shared" si="110"/>
        <v>Daniel Gafford</v>
      </c>
      <c r="H3556" t="str">
        <f t="shared" si="111"/>
        <v>Daniel Gafford</v>
      </c>
    </row>
    <row r="3557" spans="1:8" x14ac:dyDescent="0.2">
      <c r="A3557" s="48"/>
      <c r="B3557">
        <v>11</v>
      </c>
      <c r="C3557">
        <v>7</v>
      </c>
      <c r="D3557">
        <v>3</v>
      </c>
      <c r="E3557">
        <v>0</v>
      </c>
      <c r="F3557" s="51">
        <v>1</v>
      </c>
      <c r="G3557" t="str">
        <f t="shared" si="110"/>
        <v>Daniel Gafford</v>
      </c>
      <c r="H3557" t="str">
        <f t="shared" si="111"/>
        <v>Daniel Gafford</v>
      </c>
    </row>
    <row r="3558" spans="1:8" x14ac:dyDescent="0.2">
      <c r="A3558" s="48"/>
      <c r="B3558">
        <v>6</v>
      </c>
      <c r="C3558">
        <v>3</v>
      </c>
      <c r="D3558">
        <v>0</v>
      </c>
      <c r="E3558">
        <v>0</v>
      </c>
      <c r="F3558" s="51">
        <v>1</v>
      </c>
      <c r="G3558" t="str">
        <f t="shared" si="110"/>
        <v>Daniel Gafford</v>
      </c>
      <c r="H3558" t="str">
        <f t="shared" si="111"/>
        <v>Daniel Gafford</v>
      </c>
    </row>
    <row r="3559" spans="1:8" x14ac:dyDescent="0.2">
      <c r="A3559" s="48"/>
      <c r="B3559">
        <v>12</v>
      </c>
      <c r="C3559">
        <v>5</v>
      </c>
      <c r="D3559">
        <v>0</v>
      </c>
      <c r="E3559">
        <v>0</v>
      </c>
      <c r="F3559" s="51">
        <v>1</v>
      </c>
      <c r="G3559" t="str">
        <f t="shared" si="110"/>
        <v>Daniel Gafford</v>
      </c>
      <c r="H3559" t="str">
        <f t="shared" si="111"/>
        <v>Daniel Gafford</v>
      </c>
    </row>
    <row r="3560" spans="1:8" x14ac:dyDescent="0.2">
      <c r="A3560" s="48"/>
      <c r="B3560">
        <v>12</v>
      </c>
      <c r="C3560">
        <v>9</v>
      </c>
      <c r="D3560">
        <v>1</v>
      </c>
      <c r="E3560">
        <v>0</v>
      </c>
      <c r="F3560" s="51">
        <v>1</v>
      </c>
      <c r="G3560" t="str">
        <f t="shared" si="110"/>
        <v>Daniel Gafford</v>
      </c>
      <c r="H3560" t="str">
        <f t="shared" si="111"/>
        <v>Daniel Gafford</v>
      </c>
    </row>
    <row r="3561" spans="1:8" x14ac:dyDescent="0.2">
      <c r="A3561" s="48"/>
      <c r="B3561">
        <v>13</v>
      </c>
      <c r="C3561">
        <v>2</v>
      </c>
      <c r="D3561">
        <v>0</v>
      </c>
      <c r="E3561">
        <v>0</v>
      </c>
      <c r="F3561" s="51">
        <v>1</v>
      </c>
      <c r="G3561" t="str">
        <f t="shared" si="110"/>
        <v>Daniel Gafford</v>
      </c>
      <c r="H3561" t="str">
        <f t="shared" si="111"/>
        <v>Daniel Gafford</v>
      </c>
    </row>
    <row r="3562" spans="1:8" x14ac:dyDescent="0.2">
      <c r="A3562" s="48"/>
      <c r="B3562">
        <v>6</v>
      </c>
      <c r="C3562">
        <v>3</v>
      </c>
      <c r="D3562">
        <v>2</v>
      </c>
      <c r="E3562">
        <v>0</v>
      </c>
      <c r="F3562" s="51">
        <v>1</v>
      </c>
      <c r="G3562" t="str">
        <f t="shared" si="110"/>
        <v>Daniel Gafford</v>
      </c>
      <c r="H3562" t="str">
        <f t="shared" si="111"/>
        <v>Daniel Gafford</v>
      </c>
    </row>
    <row r="3563" spans="1:8" x14ac:dyDescent="0.2">
      <c r="A3563" s="48"/>
      <c r="B3563">
        <v>8</v>
      </c>
      <c r="C3563">
        <v>6</v>
      </c>
      <c r="D3563">
        <v>0</v>
      </c>
      <c r="E3563">
        <v>0</v>
      </c>
      <c r="F3563" s="51">
        <v>1</v>
      </c>
      <c r="G3563" t="str">
        <f t="shared" si="110"/>
        <v>Daniel Gafford</v>
      </c>
      <c r="H3563" t="str">
        <f t="shared" si="111"/>
        <v>Daniel Gafford</v>
      </c>
    </row>
    <row r="3564" spans="1:8" x14ac:dyDescent="0.2">
      <c r="A3564" s="48"/>
      <c r="B3564">
        <v>14</v>
      </c>
      <c r="C3564">
        <v>8</v>
      </c>
      <c r="D3564">
        <v>1</v>
      </c>
      <c r="E3564">
        <v>0</v>
      </c>
      <c r="F3564" s="51">
        <v>1</v>
      </c>
      <c r="G3564" t="str">
        <f t="shared" si="110"/>
        <v>Daniel Gafford</v>
      </c>
      <c r="H3564" t="str">
        <f t="shared" si="111"/>
        <v>Daniel Gafford</v>
      </c>
    </row>
    <row r="3565" spans="1:8" x14ac:dyDescent="0.2">
      <c r="A3565" s="48"/>
      <c r="B3565">
        <v>11</v>
      </c>
      <c r="C3565">
        <v>8</v>
      </c>
      <c r="D3565">
        <v>0</v>
      </c>
      <c r="E3565">
        <v>0</v>
      </c>
      <c r="F3565" s="51">
        <v>1</v>
      </c>
      <c r="G3565" t="str">
        <f t="shared" si="110"/>
        <v>Daniel Gafford</v>
      </c>
      <c r="H3565" t="str">
        <f t="shared" si="111"/>
        <v>Daniel Gafford</v>
      </c>
    </row>
    <row r="3566" spans="1:8" x14ac:dyDescent="0.2">
      <c r="A3566" s="48"/>
      <c r="B3566">
        <v>17</v>
      </c>
      <c r="C3566">
        <v>4</v>
      </c>
      <c r="D3566">
        <v>4</v>
      </c>
      <c r="E3566">
        <v>0</v>
      </c>
      <c r="F3566" s="51">
        <v>1</v>
      </c>
      <c r="G3566" t="str">
        <f t="shared" si="110"/>
        <v>Daniel Gafford</v>
      </c>
      <c r="H3566" t="str">
        <f t="shared" si="111"/>
        <v>Daniel Gafford</v>
      </c>
    </row>
    <row r="3567" spans="1:8" x14ac:dyDescent="0.2">
      <c r="A3567" s="48"/>
      <c r="B3567">
        <v>11</v>
      </c>
      <c r="C3567">
        <v>12</v>
      </c>
      <c r="D3567">
        <v>2</v>
      </c>
      <c r="E3567">
        <v>0</v>
      </c>
      <c r="F3567" s="51">
        <v>1</v>
      </c>
      <c r="G3567" t="str">
        <f t="shared" si="110"/>
        <v>Daniel Gafford</v>
      </c>
      <c r="H3567" t="str">
        <f t="shared" si="111"/>
        <v>Daniel Gafford</v>
      </c>
    </row>
    <row r="3568" spans="1:8" x14ac:dyDescent="0.2">
      <c r="A3568" s="48" t="s">
        <v>1278</v>
      </c>
      <c r="B3568">
        <v>4</v>
      </c>
      <c r="C3568">
        <v>1</v>
      </c>
      <c r="D3568">
        <v>3</v>
      </c>
      <c r="E3568">
        <v>0</v>
      </c>
      <c r="F3568" s="51">
        <v>1</v>
      </c>
      <c r="G3568" t="str">
        <f t="shared" si="110"/>
        <v>Darius Garland</v>
      </c>
      <c r="H3568" t="str">
        <f t="shared" si="111"/>
        <v>Darius Garland</v>
      </c>
    </row>
    <row r="3569" spans="1:8" x14ac:dyDescent="0.2">
      <c r="A3569" s="48"/>
      <c r="B3569">
        <v>29</v>
      </c>
      <c r="C3569">
        <v>5</v>
      </c>
      <c r="D3569">
        <v>12</v>
      </c>
      <c r="E3569">
        <v>5</v>
      </c>
      <c r="F3569" s="51">
        <v>1</v>
      </c>
      <c r="G3569" t="str">
        <f t="shared" si="110"/>
        <v>Darius Garland</v>
      </c>
      <c r="H3569" t="str">
        <f t="shared" si="111"/>
        <v>Darius Garland</v>
      </c>
    </row>
    <row r="3570" spans="1:8" x14ac:dyDescent="0.2">
      <c r="A3570" s="48"/>
      <c r="B3570">
        <v>24</v>
      </c>
      <c r="C3570">
        <v>4</v>
      </c>
      <c r="D3570">
        <v>7</v>
      </c>
      <c r="E3570">
        <v>3</v>
      </c>
      <c r="F3570" s="51">
        <v>1</v>
      </c>
      <c r="G3570" t="str">
        <f t="shared" si="110"/>
        <v>Darius Garland</v>
      </c>
      <c r="H3570" t="str">
        <f t="shared" si="111"/>
        <v>Darius Garland</v>
      </c>
    </row>
    <row r="3571" spans="1:8" x14ac:dyDescent="0.2">
      <c r="A3571" s="48"/>
      <c r="B3571">
        <v>19</v>
      </c>
      <c r="C3571">
        <v>1</v>
      </c>
      <c r="D3571">
        <v>12</v>
      </c>
      <c r="E3571">
        <v>2</v>
      </c>
      <c r="F3571" s="51">
        <v>1</v>
      </c>
      <c r="G3571" t="str">
        <f t="shared" si="110"/>
        <v>Darius Garland</v>
      </c>
      <c r="H3571" t="str">
        <f t="shared" si="111"/>
        <v>Darius Garland</v>
      </c>
    </row>
    <row r="3572" spans="1:8" x14ac:dyDescent="0.2">
      <c r="A3572" s="48"/>
      <c r="B3572">
        <v>6</v>
      </c>
      <c r="C3572">
        <v>0</v>
      </c>
      <c r="D3572">
        <v>8</v>
      </c>
      <c r="E3572">
        <v>1</v>
      </c>
      <c r="F3572" s="51">
        <v>1</v>
      </c>
      <c r="G3572" t="str">
        <f t="shared" si="110"/>
        <v>Darius Garland</v>
      </c>
      <c r="H3572" t="str">
        <f t="shared" si="111"/>
        <v>Darius Garland</v>
      </c>
    </row>
    <row r="3573" spans="1:8" x14ac:dyDescent="0.2">
      <c r="A3573" s="48"/>
      <c r="B3573">
        <v>15</v>
      </c>
      <c r="C3573">
        <v>3</v>
      </c>
      <c r="D3573">
        <v>8</v>
      </c>
      <c r="E3573">
        <v>1</v>
      </c>
      <c r="F3573" s="51">
        <v>1</v>
      </c>
      <c r="G3573" t="str">
        <f t="shared" si="110"/>
        <v>Darius Garland</v>
      </c>
      <c r="H3573" t="str">
        <f t="shared" si="111"/>
        <v>Darius Garland</v>
      </c>
    </row>
    <row r="3574" spans="1:8" x14ac:dyDescent="0.2">
      <c r="A3574" s="48"/>
      <c r="B3574">
        <v>51</v>
      </c>
      <c r="C3574">
        <v>2</v>
      </c>
      <c r="D3574">
        <v>6</v>
      </c>
      <c r="E3574">
        <v>10</v>
      </c>
      <c r="F3574" s="51">
        <v>1</v>
      </c>
      <c r="G3574" t="str">
        <f t="shared" si="110"/>
        <v>Darius Garland</v>
      </c>
      <c r="H3574" t="str">
        <f t="shared" si="111"/>
        <v>Darius Garland</v>
      </c>
    </row>
    <row r="3575" spans="1:8" x14ac:dyDescent="0.2">
      <c r="A3575" s="48"/>
      <c r="B3575">
        <v>23</v>
      </c>
      <c r="C3575">
        <v>4</v>
      </c>
      <c r="D3575">
        <v>8</v>
      </c>
      <c r="E3575">
        <v>5</v>
      </c>
      <c r="F3575" s="51">
        <v>1</v>
      </c>
      <c r="G3575" t="str">
        <f t="shared" si="110"/>
        <v>Darius Garland</v>
      </c>
      <c r="H3575" t="str">
        <f t="shared" si="111"/>
        <v>Darius Garland</v>
      </c>
    </row>
    <row r="3576" spans="1:8" x14ac:dyDescent="0.2">
      <c r="A3576" s="48"/>
      <c r="B3576">
        <v>41</v>
      </c>
      <c r="C3576">
        <v>1</v>
      </c>
      <c r="D3576">
        <v>6</v>
      </c>
      <c r="E3576">
        <v>3</v>
      </c>
      <c r="F3576" s="51">
        <v>1</v>
      </c>
      <c r="G3576" t="str">
        <f t="shared" si="110"/>
        <v>Darius Garland</v>
      </c>
      <c r="H3576" t="str">
        <f t="shared" si="111"/>
        <v>Darius Garland</v>
      </c>
    </row>
    <row r="3577" spans="1:8" x14ac:dyDescent="0.2">
      <c r="A3577" s="48"/>
      <c r="B3577">
        <v>25</v>
      </c>
      <c r="C3577">
        <v>2</v>
      </c>
      <c r="D3577">
        <v>7</v>
      </c>
      <c r="E3577">
        <v>4</v>
      </c>
      <c r="F3577" s="51">
        <v>1</v>
      </c>
      <c r="G3577" t="str">
        <f t="shared" si="110"/>
        <v>Darius Garland</v>
      </c>
      <c r="H3577" t="str">
        <f t="shared" si="111"/>
        <v>Darius Garland</v>
      </c>
    </row>
    <row r="3578" spans="1:8" x14ac:dyDescent="0.2">
      <c r="A3578" s="48"/>
      <c r="B3578">
        <v>26</v>
      </c>
      <c r="C3578">
        <v>0</v>
      </c>
      <c r="D3578">
        <v>9</v>
      </c>
      <c r="E3578">
        <v>2</v>
      </c>
      <c r="F3578" s="51">
        <v>1</v>
      </c>
      <c r="G3578" t="str">
        <f t="shared" si="110"/>
        <v>Darius Garland</v>
      </c>
      <c r="H3578" t="str">
        <f t="shared" si="111"/>
        <v>Darius Garland</v>
      </c>
    </row>
    <row r="3579" spans="1:8" x14ac:dyDescent="0.2">
      <c r="A3579" s="48"/>
      <c r="B3579">
        <v>24</v>
      </c>
      <c r="C3579">
        <v>0</v>
      </c>
      <c r="D3579">
        <v>12</v>
      </c>
      <c r="E3579">
        <v>4</v>
      </c>
      <c r="F3579" s="51">
        <v>1</v>
      </c>
      <c r="G3579" t="str">
        <f t="shared" si="110"/>
        <v>Darius Garland</v>
      </c>
      <c r="H3579" t="str">
        <f t="shared" si="111"/>
        <v>Darius Garland</v>
      </c>
    </row>
    <row r="3580" spans="1:8" x14ac:dyDescent="0.2">
      <c r="A3580" s="48"/>
      <c r="B3580">
        <v>20</v>
      </c>
      <c r="C3580">
        <v>4</v>
      </c>
      <c r="D3580">
        <v>3</v>
      </c>
      <c r="E3580">
        <v>1</v>
      </c>
      <c r="F3580" s="51">
        <v>1</v>
      </c>
      <c r="G3580" t="str">
        <f t="shared" si="110"/>
        <v>Darius Garland</v>
      </c>
      <c r="H3580" t="str">
        <f t="shared" si="111"/>
        <v>Darius Garland</v>
      </c>
    </row>
    <row r="3581" spans="1:8" x14ac:dyDescent="0.2">
      <c r="A3581" s="48"/>
      <c r="B3581">
        <v>19</v>
      </c>
      <c r="C3581">
        <v>3</v>
      </c>
      <c r="D3581">
        <v>10</v>
      </c>
      <c r="E3581">
        <v>0</v>
      </c>
      <c r="F3581" s="51">
        <v>1</v>
      </c>
      <c r="G3581" t="str">
        <f t="shared" si="110"/>
        <v>Darius Garland</v>
      </c>
      <c r="H3581" t="str">
        <f t="shared" si="111"/>
        <v>Darius Garland</v>
      </c>
    </row>
    <row r="3582" spans="1:8" x14ac:dyDescent="0.2">
      <c r="A3582" s="48"/>
      <c r="B3582">
        <v>18</v>
      </c>
      <c r="C3582">
        <v>4</v>
      </c>
      <c r="D3582">
        <v>10</v>
      </c>
      <c r="E3582">
        <v>2</v>
      </c>
      <c r="F3582" s="51">
        <v>1</v>
      </c>
      <c r="G3582" t="str">
        <f t="shared" si="110"/>
        <v>Darius Garland</v>
      </c>
      <c r="H3582" t="str">
        <f t="shared" si="111"/>
        <v>Darius Garland</v>
      </c>
    </row>
    <row r="3583" spans="1:8" x14ac:dyDescent="0.2">
      <c r="A3583" s="48"/>
      <c r="B3583">
        <v>21</v>
      </c>
      <c r="C3583">
        <v>2</v>
      </c>
      <c r="D3583">
        <v>9</v>
      </c>
      <c r="E3583">
        <v>3</v>
      </c>
      <c r="F3583" s="51">
        <v>1</v>
      </c>
      <c r="G3583" t="str">
        <f t="shared" si="110"/>
        <v>Darius Garland</v>
      </c>
      <c r="H3583" t="str">
        <f t="shared" si="111"/>
        <v>Darius Garland</v>
      </c>
    </row>
    <row r="3584" spans="1:8" x14ac:dyDescent="0.2">
      <c r="A3584" s="48"/>
      <c r="B3584">
        <v>18</v>
      </c>
      <c r="C3584">
        <v>1</v>
      </c>
      <c r="D3584">
        <v>6</v>
      </c>
      <c r="E3584">
        <v>2</v>
      </c>
      <c r="F3584" s="51">
        <v>1</v>
      </c>
      <c r="G3584" t="str">
        <f t="shared" si="110"/>
        <v>Darius Garland</v>
      </c>
      <c r="H3584" t="str">
        <f t="shared" si="111"/>
        <v>Darius Garland</v>
      </c>
    </row>
    <row r="3585" spans="1:8" x14ac:dyDescent="0.2">
      <c r="A3585" s="48"/>
      <c r="B3585">
        <v>17</v>
      </c>
      <c r="C3585">
        <v>2</v>
      </c>
      <c r="D3585">
        <v>3</v>
      </c>
      <c r="E3585">
        <v>3</v>
      </c>
      <c r="F3585" s="51">
        <v>1</v>
      </c>
      <c r="G3585" t="str">
        <f t="shared" si="110"/>
        <v>Darius Garland</v>
      </c>
      <c r="H3585" t="str">
        <f t="shared" si="111"/>
        <v>Darius Garland</v>
      </c>
    </row>
    <row r="3586" spans="1:8" x14ac:dyDescent="0.2">
      <c r="A3586" s="48"/>
      <c r="B3586">
        <v>21</v>
      </c>
      <c r="C3586">
        <v>3</v>
      </c>
      <c r="D3586">
        <v>11</v>
      </c>
      <c r="E3586">
        <v>1</v>
      </c>
      <c r="F3586" s="51">
        <v>1</v>
      </c>
      <c r="G3586" t="str">
        <f t="shared" ref="G3586:G3649" si="112">IF(B3586="","",IF(A3586="",G3585,SUBSTITUTE(A3586," 2022-23 Game Log","")))</f>
        <v>Darius Garland</v>
      </c>
      <c r="H3586" t="str">
        <f t="shared" ref="H3586:H3649" si="113">IF(G3586="Luka Dončić","Luka Doncic",IF(G3586="Wendell Carter Jr.","Wendell Carter",IF(G3586="Vlatko Čančar","Vlatko Cancar",IF(G3586="Troy Brown Jr.","Troy Brown",IF(G3586="Bojan Bogdanović","Bojan Bogdanovic",IF(G3586="Nic Claxton","Nicolas Claxton",IF(G3586="Kristaps Porziņģis","Kristaps Porzingis",IF(G3586="Kelly Oubre Jr.","Kelly Oubre Jr",IF(G3586="P.J. Washington","P.J Washington",IF(G3586="P.J. Tucker","P.J Tucker",IF(G3586="Jabari Smith Jr.","Jabari Smith",IF(G3586="Alperen Şengün","Alperen Sengun",IF(G3586="Nikola Vučević","Nikola Vucevic",IF(G3586="Jusuf Nurkić","Jusuf Nurkic",IF(G3586="Nikola Jokić","Nikola Jokic",G3586)))))))))))))))</f>
        <v>Darius Garland</v>
      </c>
    </row>
    <row r="3587" spans="1:8" x14ac:dyDescent="0.2">
      <c r="A3587" s="48"/>
      <c r="B3587">
        <v>18</v>
      </c>
      <c r="C3587">
        <v>2</v>
      </c>
      <c r="D3587">
        <v>6</v>
      </c>
      <c r="E3587">
        <v>3</v>
      </c>
      <c r="F3587" s="51">
        <v>1</v>
      </c>
      <c r="G3587" t="str">
        <f t="shared" si="112"/>
        <v>Darius Garland</v>
      </c>
      <c r="H3587" t="str">
        <f t="shared" si="113"/>
        <v>Darius Garland</v>
      </c>
    </row>
    <row r="3588" spans="1:8" x14ac:dyDescent="0.2">
      <c r="A3588" s="48"/>
      <c r="B3588">
        <v>13</v>
      </c>
      <c r="C3588">
        <v>3</v>
      </c>
      <c r="D3588">
        <v>8</v>
      </c>
      <c r="E3588">
        <v>1</v>
      </c>
      <c r="F3588" s="51">
        <v>1</v>
      </c>
      <c r="G3588" t="str">
        <f t="shared" si="112"/>
        <v>Darius Garland</v>
      </c>
      <c r="H3588" t="str">
        <f t="shared" si="113"/>
        <v>Darius Garland</v>
      </c>
    </row>
    <row r="3589" spans="1:8" x14ac:dyDescent="0.2">
      <c r="A3589" s="48"/>
      <c r="B3589">
        <v>18</v>
      </c>
      <c r="C3589">
        <v>7</v>
      </c>
      <c r="D3589">
        <v>9</v>
      </c>
      <c r="E3589">
        <v>1</v>
      </c>
      <c r="F3589" s="51">
        <v>1</v>
      </c>
      <c r="G3589" t="str">
        <f t="shared" si="112"/>
        <v>Darius Garland</v>
      </c>
      <c r="H3589" t="str">
        <f t="shared" si="113"/>
        <v>Darius Garland</v>
      </c>
    </row>
    <row r="3590" spans="1:8" x14ac:dyDescent="0.2">
      <c r="A3590" s="48"/>
      <c r="B3590">
        <v>12</v>
      </c>
      <c r="C3590">
        <v>2</v>
      </c>
      <c r="D3590">
        <v>6</v>
      </c>
      <c r="E3590">
        <v>1</v>
      </c>
      <c r="F3590" s="51">
        <v>1</v>
      </c>
      <c r="G3590" t="str">
        <f t="shared" si="112"/>
        <v>Darius Garland</v>
      </c>
      <c r="H3590" t="str">
        <f t="shared" si="113"/>
        <v>Darius Garland</v>
      </c>
    </row>
    <row r="3591" spans="1:8" x14ac:dyDescent="0.2">
      <c r="A3591" s="48"/>
      <c r="B3591">
        <v>20</v>
      </c>
      <c r="C3591">
        <v>6</v>
      </c>
      <c r="D3591">
        <v>10</v>
      </c>
      <c r="E3591">
        <v>2</v>
      </c>
      <c r="F3591" s="51">
        <v>1</v>
      </c>
      <c r="G3591" t="str">
        <f t="shared" si="112"/>
        <v>Darius Garland</v>
      </c>
      <c r="H3591" t="str">
        <f t="shared" si="113"/>
        <v>Darius Garland</v>
      </c>
    </row>
    <row r="3592" spans="1:8" x14ac:dyDescent="0.2">
      <c r="A3592" s="48"/>
      <c r="B3592">
        <v>18</v>
      </c>
      <c r="C3592">
        <v>7</v>
      </c>
      <c r="D3592">
        <v>12</v>
      </c>
      <c r="E3592">
        <v>1</v>
      </c>
      <c r="F3592" s="51">
        <v>1</v>
      </c>
      <c r="G3592" t="str">
        <f t="shared" si="112"/>
        <v>Darius Garland</v>
      </c>
      <c r="H3592" t="str">
        <f t="shared" si="113"/>
        <v>Darius Garland</v>
      </c>
    </row>
    <row r="3593" spans="1:8" x14ac:dyDescent="0.2">
      <c r="A3593" s="48"/>
      <c r="B3593">
        <v>17</v>
      </c>
      <c r="C3593">
        <v>1</v>
      </c>
      <c r="D3593">
        <v>8</v>
      </c>
      <c r="E3593">
        <v>2</v>
      </c>
      <c r="F3593" s="51">
        <v>1</v>
      </c>
      <c r="G3593" t="str">
        <f t="shared" si="112"/>
        <v>Darius Garland</v>
      </c>
      <c r="H3593" t="str">
        <f t="shared" si="113"/>
        <v>Darius Garland</v>
      </c>
    </row>
    <row r="3594" spans="1:8" x14ac:dyDescent="0.2">
      <c r="A3594" s="48"/>
      <c r="B3594">
        <v>23</v>
      </c>
      <c r="C3594">
        <v>4</v>
      </c>
      <c r="D3594">
        <v>2</v>
      </c>
      <c r="E3594">
        <v>2</v>
      </c>
      <c r="F3594" s="51">
        <v>1</v>
      </c>
      <c r="G3594" t="str">
        <f t="shared" si="112"/>
        <v>Darius Garland</v>
      </c>
      <c r="H3594" t="str">
        <f t="shared" si="113"/>
        <v>Darius Garland</v>
      </c>
    </row>
    <row r="3595" spans="1:8" x14ac:dyDescent="0.2">
      <c r="A3595" s="48"/>
      <c r="B3595">
        <v>17</v>
      </c>
      <c r="C3595">
        <v>1</v>
      </c>
      <c r="D3595">
        <v>8</v>
      </c>
      <c r="E3595">
        <v>2</v>
      </c>
      <c r="F3595" s="51">
        <v>1</v>
      </c>
      <c r="G3595" t="str">
        <f t="shared" si="112"/>
        <v>Darius Garland</v>
      </c>
      <c r="H3595" t="str">
        <f t="shared" si="113"/>
        <v>Darius Garland</v>
      </c>
    </row>
    <row r="3596" spans="1:8" x14ac:dyDescent="0.2">
      <c r="A3596" s="48"/>
      <c r="B3596">
        <v>46</v>
      </c>
      <c r="C3596">
        <v>3</v>
      </c>
      <c r="D3596">
        <v>8</v>
      </c>
      <c r="E3596">
        <v>5</v>
      </c>
      <c r="F3596" s="51">
        <v>1</v>
      </c>
      <c r="G3596" t="str">
        <f t="shared" si="112"/>
        <v>Darius Garland</v>
      </c>
      <c r="H3596" t="str">
        <f t="shared" si="113"/>
        <v>Darius Garland</v>
      </c>
    </row>
    <row r="3597" spans="1:8" x14ac:dyDescent="0.2">
      <c r="A3597" s="48"/>
      <c r="B3597">
        <v>18</v>
      </c>
      <c r="C3597">
        <v>1</v>
      </c>
      <c r="D3597">
        <v>8</v>
      </c>
      <c r="E3597">
        <v>2</v>
      </c>
      <c r="F3597" s="51">
        <v>1</v>
      </c>
      <c r="G3597" t="str">
        <f t="shared" si="112"/>
        <v>Darius Garland</v>
      </c>
      <c r="H3597" t="str">
        <f t="shared" si="113"/>
        <v>Darius Garland</v>
      </c>
    </row>
    <row r="3598" spans="1:8" x14ac:dyDescent="0.2">
      <c r="A3598" s="48" t="s">
        <v>1279</v>
      </c>
      <c r="B3598">
        <v>6</v>
      </c>
      <c r="C3598">
        <v>8</v>
      </c>
      <c r="D3598">
        <v>2</v>
      </c>
      <c r="E3598">
        <v>1</v>
      </c>
      <c r="F3598" s="51">
        <v>1</v>
      </c>
      <c r="G3598" t="str">
        <f t="shared" si="112"/>
        <v>Usman Garuba</v>
      </c>
      <c r="H3598" t="str">
        <f t="shared" si="113"/>
        <v>Usman Garuba</v>
      </c>
    </row>
    <row r="3599" spans="1:8" x14ac:dyDescent="0.2">
      <c r="A3599" s="48"/>
      <c r="B3599">
        <v>2</v>
      </c>
      <c r="C3599">
        <v>4</v>
      </c>
      <c r="D3599">
        <v>1</v>
      </c>
      <c r="E3599">
        <v>0</v>
      </c>
      <c r="F3599" s="51">
        <v>1</v>
      </c>
      <c r="G3599" t="str">
        <f t="shared" si="112"/>
        <v>Usman Garuba</v>
      </c>
      <c r="H3599" t="str">
        <f t="shared" si="113"/>
        <v>Usman Garuba</v>
      </c>
    </row>
    <row r="3600" spans="1:8" x14ac:dyDescent="0.2">
      <c r="A3600" s="48"/>
      <c r="B3600">
        <v>2</v>
      </c>
      <c r="C3600">
        <v>5</v>
      </c>
      <c r="D3600">
        <v>0</v>
      </c>
      <c r="E3600">
        <v>0</v>
      </c>
      <c r="F3600" s="51">
        <v>1</v>
      </c>
      <c r="G3600" t="str">
        <f t="shared" si="112"/>
        <v>Usman Garuba</v>
      </c>
      <c r="H3600" t="str">
        <f t="shared" si="113"/>
        <v>Usman Garuba</v>
      </c>
    </row>
    <row r="3601" spans="1:8" x14ac:dyDescent="0.2">
      <c r="A3601" s="48"/>
      <c r="B3601">
        <v>2</v>
      </c>
      <c r="C3601">
        <v>0</v>
      </c>
      <c r="D3601">
        <v>0</v>
      </c>
      <c r="E3601">
        <v>0</v>
      </c>
      <c r="F3601" s="51">
        <v>1</v>
      </c>
      <c r="G3601" t="str">
        <f t="shared" si="112"/>
        <v>Usman Garuba</v>
      </c>
      <c r="H3601" t="str">
        <f t="shared" si="113"/>
        <v>Usman Garuba</v>
      </c>
    </row>
    <row r="3602" spans="1:8" x14ac:dyDescent="0.2">
      <c r="A3602" s="48"/>
      <c r="B3602">
        <v>3</v>
      </c>
      <c r="C3602">
        <v>7</v>
      </c>
      <c r="D3602">
        <v>1</v>
      </c>
      <c r="E3602">
        <v>1</v>
      </c>
      <c r="F3602" s="51">
        <v>1</v>
      </c>
      <c r="G3602" t="str">
        <f t="shared" si="112"/>
        <v>Usman Garuba</v>
      </c>
      <c r="H3602" t="str">
        <f t="shared" si="113"/>
        <v>Usman Garuba</v>
      </c>
    </row>
    <row r="3603" spans="1:8" x14ac:dyDescent="0.2">
      <c r="A3603" s="48"/>
      <c r="B3603">
        <v>2</v>
      </c>
      <c r="C3603">
        <v>8</v>
      </c>
      <c r="D3603">
        <v>1</v>
      </c>
      <c r="E3603">
        <v>0</v>
      </c>
      <c r="F3603" s="51">
        <v>1</v>
      </c>
      <c r="G3603" t="str">
        <f t="shared" si="112"/>
        <v>Usman Garuba</v>
      </c>
      <c r="H3603" t="str">
        <f t="shared" si="113"/>
        <v>Usman Garuba</v>
      </c>
    </row>
    <row r="3604" spans="1:8" x14ac:dyDescent="0.2">
      <c r="A3604" s="48"/>
      <c r="B3604">
        <v>6</v>
      </c>
      <c r="C3604">
        <v>6</v>
      </c>
      <c r="D3604">
        <v>1</v>
      </c>
      <c r="E3604">
        <v>0</v>
      </c>
      <c r="F3604" s="51">
        <v>1</v>
      </c>
      <c r="G3604" t="str">
        <f t="shared" si="112"/>
        <v>Usman Garuba</v>
      </c>
      <c r="H3604" t="str">
        <f t="shared" si="113"/>
        <v>Usman Garuba</v>
      </c>
    </row>
    <row r="3605" spans="1:8" x14ac:dyDescent="0.2">
      <c r="A3605" s="48"/>
      <c r="B3605">
        <v>7</v>
      </c>
      <c r="C3605">
        <v>3</v>
      </c>
      <c r="D3605">
        <v>1</v>
      </c>
      <c r="E3605">
        <v>0</v>
      </c>
      <c r="F3605" s="51">
        <v>1</v>
      </c>
      <c r="G3605" t="str">
        <f t="shared" si="112"/>
        <v>Usman Garuba</v>
      </c>
      <c r="H3605" t="str">
        <f t="shared" si="113"/>
        <v>Usman Garuba</v>
      </c>
    </row>
    <row r="3606" spans="1:8" x14ac:dyDescent="0.2">
      <c r="A3606" s="48"/>
      <c r="B3606">
        <v>3</v>
      </c>
      <c r="C3606">
        <v>6</v>
      </c>
      <c r="D3606">
        <v>2</v>
      </c>
      <c r="E3606">
        <v>1</v>
      </c>
      <c r="F3606" s="51">
        <v>1</v>
      </c>
      <c r="G3606" t="str">
        <f t="shared" si="112"/>
        <v>Usman Garuba</v>
      </c>
      <c r="H3606" t="str">
        <f t="shared" si="113"/>
        <v>Usman Garuba</v>
      </c>
    </row>
    <row r="3607" spans="1:8" x14ac:dyDescent="0.2">
      <c r="A3607" s="48"/>
      <c r="B3607">
        <v>4</v>
      </c>
      <c r="C3607">
        <v>8</v>
      </c>
      <c r="D3607">
        <v>3</v>
      </c>
      <c r="E3607">
        <v>0</v>
      </c>
      <c r="F3607" s="51">
        <v>1</v>
      </c>
      <c r="G3607" t="str">
        <f t="shared" si="112"/>
        <v>Usman Garuba</v>
      </c>
      <c r="H3607" t="str">
        <f t="shared" si="113"/>
        <v>Usman Garuba</v>
      </c>
    </row>
    <row r="3608" spans="1:8" x14ac:dyDescent="0.2">
      <c r="A3608" s="48"/>
      <c r="B3608">
        <v>4</v>
      </c>
      <c r="C3608">
        <v>6</v>
      </c>
      <c r="D3608">
        <v>0</v>
      </c>
      <c r="E3608">
        <v>1</v>
      </c>
      <c r="F3608" s="51">
        <v>1</v>
      </c>
      <c r="G3608" t="str">
        <f t="shared" si="112"/>
        <v>Usman Garuba</v>
      </c>
      <c r="H3608" t="str">
        <f t="shared" si="113"/>
        <v>Usman Garuba</v>
      </c>
    </row>
    <row r="3609" spans="1:8" x14ac:dyDescent="0.2">
      <c r="A3609" s="48"/>
      <c r="B3609">
        <v>5</v>
      </c>
      <c r="C3609">
        <v>4</v>
      </c>
      <c r="D3609">
        <v>2</v>
      </c>
      <c r="E3609">
        <v>0</v>
      </c>
      <c r="F3609" s="51">
        <v>1</v>
      </c>
      <c r="G3609" t="str">
        <f t="shared" si="112"/>
        <v>Usman Garuba</v>
      </c>
      <c r="H3609" t="str">
        <f t="shared" si="113"/>
        <v>Usman Garuba</v>
      </c>
    </row>
    <row r="3610" spans="1:8" x14ac:dyDescent="0.2">
      <c r="A3610" s="48"/>
      <c r="B3610">
        <v>12</v>
      </c>
      <c r="C3610">
        <v>9</v>
      </c>
      <c r="D3610">
        <v>3</v>
      </c>
      <c r="E3610">
        <v>2</v>
      </c>
      <c r="F3610" s="51">
        <v>1</v>
      </c>
      <c r="G3610" t="str">
        <f t="shared" si="112"/>
        <v>Usman Garuba</v>
      </c>
      <c r="H3610" t="str">
        <f t="shared" si="113"/>
        <v>Usman Garuba</v>
      </c>
    </row>
    <row r="3611" spans="1:8" x14ac:dyDescent="0.2">
      <c r="A3611" s="48"/>
      <c r="B3611">
        <v>4</v>
      </c>
      <c r="C3611">
        <v>4</v>
      </c>
      <c r="D3611">
        <v>0</v>
      </c>
      <c r="E3611">
        <v>0</v>
      </c>
      <c r="F3611" s="51">
        <v>1</v>
      </c>
      <c r="G3611" t="str">
        <f t="shared" si="112"/>
        <v>Usman Garuba</v>
      </c>
      <c r="H3611" t="str">
        <f t="shared" si="113"/>
        <v>Usman Garuba</v>
      </c>
    </row>
    <row r="3612" spans="1:8" x14ac:dyDescent="0.2">
      <c r="A3612" s="48"/>
      <c r="B3612">
        <v>3</v>
      </c>
      <c r="C3612">
        <v>6</v>
      </c>
      <c r="D3612">
        <v>1</v>
      </c>
      <c r="E3612">
        <v>1</v>
      </c>
      <c r="F3612" s="51">
        <v>1</v>
      </c>
      <c r="G3612" t="str">
        <f t="shared" si="112"/>
        <v>Usman Garuba</v>
      </c>
      <c r="H3612" t="str">
        <f t="shared" si="113"/>
        <v>Usman Garuba</v>
      </c>
    </row>
    <row r="3613" spans="1:8" x14ac:dyDescent="0.2">
      <c r="A3613" s="48"/>
      <c r="B3613">
        <v>9</v>
      </c>
      <c r="C3613">
        <v>5</v>
      </c>
      <c r="D3613">
        <v>3</v>
      </c>
      <c r="E3613">
        <v>0</v>
      </c>
      <c r="F3613" s="51">
        <v>1</v>
      </c>
      <c r="G3613" t="str">
        <f t="shared" si="112"/>
        <v>Usman Garuba</v>
      </c>
      <c r="H3613" t="str">
        <f t="shared" si="113"/>
        <v>Usman Garuba</v>
      </c>
    </row>
    <row r="3614" spans="1:8" x14ac:dyDescent="0.2">
      <c r="A3614" s="48"/>
      <c r="B3614">
        <v>0</v>
      </c>
      <c r="C3614">
        <v>2</v>
      </c>
      <c r="D3614">
        <v>0</v>
      </c>
      <c r="E3614">
        <v>0</v>
      </c>
      <c r="F3614" s="51">
        <v>1</v>
      </c>
      <c r="G3614" t="str">
        <f t="shared" si="112"/>
        <v>Usman Garuba</v>
      </c>
      <c r="H3614" t="str">
        <f t="shared" si="113"/>
        <v>Usman Garuba</v>
      </c>
    </row>
    <row r="3615" spans="1:8" x14ac:dyDescent="0.2">
      <c r="A3615" s="48"/>
      <c r="B3615">
        <v>4</v>
      </c>
      <c r="C3615">
        <v>3</v>
      </c>
      <c r="D3615">
        <v>0</v>
      </c>
      <c r="E3615">
        <v>0</v>
      </c>
      <c r="F3615" s="51">
        <v>1</v>
      </c>
      <c r="G3615" t="str">
        <f t="shared" si="112"/>
        <v>Usman Garuba</v>
      </c>
      <c r="H3615" t="str">
        <f t="shared" si="113"/>
        <v>Usman Garuba</v>
      </c>
    </row>
    <row r="3616" spans="1:8" x14ac:dyDescent="0.2">
      <c r="A3616" s="48"/>
      <c r="B3616">
        <v>2</v>
      </c>
      <c r="C3616">
        <v>2</v>
      </c>
      <c r="D3616">
        <v>1</v>
      </c>
      <c r="E3616">
        <v>0</v>
      </c>
      <c r="F3616" s="51">
        <v>1</v>
      </c>
      <c r="G3616" t="str">
        <f t="shared" si="112"/>
        <v>Usman Garuba</v>
      </c>
      <c r="H3616" t="str">
        <f t="shared" si="113"/>
        <v>Usman Garuba</v>
      </c>
    </row>
    <row r="3617" spans="1:8" x14ac:dyDescent="0.2">
      <c r="A3617" s="48"/>
      <c r="B3617">
        <v>1</v>
      </c>
      <c r="C3617">
        <v>1</v>
      </c>
      <c r="D3617">
        <v>1</v>
      </c>
      <c r="E3617">
        <v>0</v>
      </c>
      <c r="F3617" s="51">
        <v>1</v>
      </c>
      <c r="G3617" t="str">
        <f t="shared" si="112"/>
        <v>Usman Garuba</v>
      </c>
      <c r="H3617" t="str">
        <f t="shared" si="113"/>
        <v>Usman Garuba</v>
      </c>
    </row>
    <row r="3618" spans="1:8" x14ac:dyDescent="0.2">
      <c r="A3618" s="48"/>
      <c r="B3618">
        <v>4</v>
      </c>
      <c r="C3618">
        <v>10</v>
      </c>
      <c r="D3618">
        <v>0</v>
      </c>
      <c r="E3618">
        <v>0</v>
      </c>
      <c r="F3618" s="51">
        <v>1</v>
      </c>
      <c r="G3618" t="str">
        <f t="shared" si="112"/>
        <v>Usman Garuba</v>
      </c>
      <c r="H3618" t="str">
        <f t="shared" si="113"/>
        <v>Usman Garuba</v>
      </c>
    </row>
    <row r="3619" spans="1:8" x14ac:dyDescent="0.2">
      <c r="A3619" s="48"/>
      <c r="B3619">
        <v>0</v>
      </c>
      <c r="C3619">
        <v>1</v>
      </c>
      <c r="D3619">
        <v>0</v>
      </c>
      <c r="E3619">
        <v>0</v>
      </c>
      <c r="F3619" s="51">
        <v>1</v>
      </c>
      <c r="G3619" t="str">
        <f t="shared" si="112"/>
        <v>Usman Garuba</v>
      </c>
      <c r="H3619" t="str">
        <f t="shared" si="113"/>
        <v>Usman Garuba</v>
      </c>
    </row>
    <row r="3620" spans="1:8" x14ac:dyDescent="0.2">
      <c r="A3620" s="48"/>
      <c r="B3620">
        <v>0</v>
      </c>
      <c r="C3620">
        <v>4</v>
      </c>
      <c r="D3620">
        <v>0</v>
      </c>
      <c r="E3620">
        <v>0</v>
      </c>
      <c r="F3620" s="51">
        <v>1</v>
      </c>
      <c r="G3620" t="str">
        <f t="shared" si="112"/>
        <v>Usman Garuba</v>
      </c>
      <c r="H3620" t="str">
        <f t="shared" si="113"/>
        <v>Usman Garuba</v>
      </c>
    </row>
    <row r="3621" spans="1:8" x14ac:dyDescent="0.2">
      <c r="A3621" s="48"/>
      <c r="B3621">
        <v>2</v>
      </c>
      <c r="C3621">
        <v>2</v>
      </c>
      <c r="D3621">
        <v>0</v>
      </c>
      <c r="E3621">
        <v>0</v>
      </c>
      <c r="F3621" s="51">
        <v>1</v>
      </c>
      <c r="G3621" t="str">
        <f t="shared" si="112"/>
        <v>Usman Garuba</v>
      </c>
      <c r="H3621" t="str">
        <f t="shared" si="113"/>
        <v>Usman Garuba</v>
      </c>
    </row>
    <row r="3622" spans="1:8" x14ac:dyDescent="0.2">
      <c r="A3622" s="48"/>
      <c r="B3622">
        <v>0</v>
      </c>
      <c r="C3622">
        <v>5</v>
      </c>
      <c r="D3622">
        <v>1</v>
      </c>
      <c r="E3622">
        <v>0</v>
      </c>
      <c r="F3622" s="51">
        <v>1</v>
      </c>
      <c r="G3622" t="str">
        <f t="shared" si="112"/>
        <v>Usman Garuba</v>
      </c>
      <c r="H3622" t="str">
        <f t="shared" si="113"/>
        <v>Usman Garuba</v>
      </c>
    </row>
    <row r="3623" spans="1:8" x14ac:dyDescent="0.2">
      <c r="A3623" s="48"/>
      <c r="B3623">
        <v>2</v>
      </c>
      <c r="C3623">
        <v>9</v>
      </c>
      <c r="D3623">
        <v>3</v>
      </c>
      <c r="E3623">
        <v>0</v>
      </c>
      <c r="F3623" s="51">
        <v>1</v>
      </c>
      <c r="G3623" t="str">
        <f t="shared" si="112"/>
        <v>Usman Garuba</v>
      </c>
      <c r="H3623" t="str">
        <f t="shared" si="113"/>
        <v>Usman Garuba</v>
      </c>
    </row>
    <row r="3624" spans="1:8" x14ac:dyDescent="0.2">
      <c r="A3624" s="48"/>
      <c r="B3624">
        <v>3</v>
      </c>
      <c r="C3624">
        <v>5</v>
      </c>
      <c r="D3624">
        <v>2</v>
      </c>
      <c r="E3624">
        <v>0</v>
      </c>
      <c r="F3624" s="51">
        <v>1</v>
      </c>
      <c r="G3624" t="str">
        <f t="shared" si="112"/>
        <v>Usman Garuba</v>
      </c>
      <c r="H3624" t="str">
        <f t="shared" si="113"/>
        <v>Usman Garuba</v>
      </c>
    </row>
    <row r="3625" spans="1:8" x14ac:dyDescent="0.2">
      <c r="A3625" s="48"/>
      <c r="B3625">
        <v>0</v>
      </c>
      <c r="C3625">
        <v>5</v>
      </c>
      <c r="D3625">
        <v>1</v>
      </c>
      <c r="E3625">
        <v>0</v>
      </c>
      <c r="F3625" s="51">
        <v>1</v>
      </c>
      <c r="G3625" t="str">
        <f t="shared" si="112"/>
        <v>Usman Garuba</v>
      </c>
      <c r="H3625" t="str">
        <f t="shared" si="113"/>
        <v>Usman Garuba</v>
      </c>
    </row>
    <row r="3626" spans="1:8" x14ac:dyDescent="0.2">
      <c r="A3626" s="48"/>
      <c r="B3626">
        <v>0</v>
      </c>
      <c r="C3626">
        <v>4</v>
      </c>
      <c r="D3626">
        <v>0</v>
      </c>
      <c r="E3626">
        <v>0</v>
      </c>
      <c r="F3626" s="51">
        <v>1</v>
      </c>
      <c r="G3626" t="str">
        <f t="shared" si="112"/>
        <v>Usman Garuba</v>
      </c>
      <c r="H3626" t="str">
        <f t="shared" si="113"/>
        <v>Usman Garuba</v>
      </c>
    </row>
    <row r="3627" spans="1:8" x14ac:dyDescent="0.2">
      <c r="A3627" s="48"/>
      <c r="B3627">
        <v>2</v>
      </c>
      <c r="C3627">
        <v>9</v>
      </c>
      <c r="D3627">
        <v>3</v>
      </c>
      <c r="E3627">
        <v>0</v>
      </c>
      <c r="F3627" s="51">
        <v>1</v>
      </c>
      <c r="G3627" t="str">
        <f t="shared" si="112"/>
        <v>Usman Garuba</v>
      </c>
      <c r="H3627" t="str">
        <f t="shared" si="113"/>
        <v>Usman Garuba</v>
      </c>
    </row>
    <row r="3628" spans="1:8" x14ac:dyDescent="0.2">
      <c r="A3628" s="48"/>
      <c r="B3628">
        <v>3</v>
      </c>
      <c r="C3628">
        <v>3</v>
      </c>
      <c r="D3628">
        <v>0</v>
      </c>
      <c r="E3628">
        <v>1</v>
      </c>
      <c r="F3628" s="51">
        <v>1</v>
      </c>
      <c r="G3628" t="str">
        <f t="shared" si="112"/>
        <v>Usman Garuba</v>
      </c>
      <c r="H3628" t="str">
        <f t="shared" si="113"/>
        <v>Usman Garuba</v>
      </c>
    </row>
    <row r="3629" spans="1:8" x14ac:dyDescent="0.2">
      <c r="A3629" s="48"/>
      <c r="B3629">
        <v>2</v>
      </c>
      <c r="C3629">
        <v>3</v>
      </c>
      <c r="D3629">
        <v>1</v>
      </c>
      <c r="E3629">
        <v>0</v>
      </c>
      <c r="F3629" s="51">
        <v>1</v>
      </c>
      <c r="G3629" t="str">
        <f t="shared" si="112"/>
        <v>Usman Garuba</v>
      </c>
      <c r="H3629" t="str">
        <f t="shared" si="113"/>
        <v>Usman Garuba</v>
      </c>
    </row>
    <row r="3630" spans="1:8" x14ac:dyDescent="0.2">
      <c r="A3630" s="48"/>
      <c r="B3630">
        <v>9</v>
      </c>
      <c r="C3630">
        <v>9</v>
      </c>
      <c r="D3630">
        <v>1</v>
      </c>
      <c r="E3630">
        <v>1</v>
      </c>
      <c r="F3630" s="51">
        <v>1</v>
      </c>
      <c r="G3630" t="str">
        <f t="shared" si="112"/>
        <v>Usman Garuba</v>
      </c>
      <c r="H3630" t="str">
        <f t="shared" si="113"/>
        <v>Usman Garuba</v>
      </c>
    </row>
    <row r="3631" spans="1:8" x14ac:dyDescent="0.2">
      <c r="A3631" s="48"/>
      <c r="B3631">
        <v>5</v>
      </c>
      <c r="C3631">
        <v>8</v>
      </c>
      <c r="D3631">
        <v>0</v>
      </c>
      <c r="E3631">
        <v>0</v>
      </c>
      <c r="F3631" s="51">
        <v>1</v>
      </c>
      <c r="G3631" t="str">
        <f t="shared" si="112"/>
        <v>Usman Garuba</v>
      </c>
      <c r="H3631" t="str">
        <f t="shared" si="113"/>
        <v>Usman Garuba</v>
      </c>
    </row>
    <row r="3632" spans="1:8" x14ac:dyDescent="0.2">
      <c r="A3632" s="48"/>
      <c r="B3632">
        <v>6</v>
      </c>
      <c r="C3632">
        <v>3</v>
      </c>
      <c r="D3632">
        <v>0</v>
      </c>
      <c r="E3632">
        <v>0</v>
      </c>
      <c r="F3632" s="51">
        <v>1</v>
      </c>
      <c r="G3632" t="str">
        <f t="shared" si="112"/>
        <v>Usman Garuba</v>
      </c>
      <c r="H3632" t="str">
        <f t="shared" si="113"/>
        <v>Usman Garuba</v>
      </c>
    </row>
    <row r="3633" spans="1:8" x14ac:dyDescent="0.2">
      <c r="A3633" s="48"/>
      <c r="B3633">
        <v>2</v>
      </c>
      <c r="C3633">
        <v>5</v>
      </c>
      <c r="D3633">
        <v>2</v>
      </c>
      <c r="E3633">
        <v>0</v>
      </c>
      <c r="F3633" s="51">
        <v>1</v>
      </c>
      <c r="G3633" t="str">
        <f t="shared" si="112"/>
        <v>Usman Garuba</v>
      </c>
      <c r="H3633" t="str">
        <f t="shared" si="113"/>
        <v>Usman Garuba</v>
      </c>
    </row>
    <row r="3634" spans="1:8" x14ac:dyDescent="0.2">
      <c r="A3634" s="48" t="s">
        <v>1633</v>
      </c>
      <c r="B3634">
        <v>0</v>
      </c>
      <c r="C3634">
        <v>0</v>
      </c>
      <c r="D3634">
        <v>0</v>
      </c>
      <c r="E3634">
        <v>0</v>
      </c>
      <c r="F3634" s="51">
        <v>1</v>
      </c>
      <c r="G3634" t="str">
        <f t="shared" si="112"/>
        <v>Luka Garza</v>
      </c>
      <c r="H3634" t="str">
        <f t="shared" si="113"/>
        <v>Luka Garza</v>
      </c>
    </row>
    <row r="3635" spans="1:8" x14ac:dyDescent="0.2">
      <c r="A3635" s="48"/>
      <c r="B3635">
        <v>4</v>
      </c>
      <c r="C3635">
        <v>1</v>
      </c>
      <c r="D3635">
        <v>0</v>
      </c>
      <c r="E3635">
        <v>0</v>
      </c>
      <c r="F3635" s="51">
        <v>1</v>
      </c>
      <c r="G3635" t="str">
        <f t="shared" si="112"/>
        <v>Luka Garza</v>
      </c>
      <c r="H3635" t="str">
        <f t="shared" si="113"/>
        <v>Luka Garza</v>
      </c>
    </row>
    <row r="3636" spans="1:8" x14ac:dyDescent="0.2">
      <c r="A3636" s="48"/>
      <c r="B3636">
        <v>2</v>
      </c>
      <c r="C3636">
        <v>2</v>
      </c>
      <c r="D3636">
        <v>0</v>
      </c>
      <c r="E3636">
        <v>0</v>
      </c>
      <c r="F3636" s="51">
        <v>1</v>
      </c>
      <c r="G3636" t="str">
        <f t="shared" si="112"/>
        <v>Luka Garza</v>
      </c>
      <c r="H3636" t="str">
        <f t="shared" si="113"/>
        <v>Luka Garza</v>
      </c>
    </row>
    <row r="3637" spans="1:8" x14ac:dyDescent="0.2">
      <c r="A3637" s="48"/>
      <c r="B3637">
        <v>0</v>
      </c>
      <c r="C3637">
        <v>0</v>
      </c>
      <c r="D3637">
        <v>0</v>
      </c>
      <c r="E3637">
        <v>0</v>
      </c>
      <c r="F3637" s="51">
        <v>1</v>
      </c>
      <c r="G3637" t="str">
        <f t="shared" si="112"/>
        <v>Luka Garza</v>
      </c>
      <c r="H3637" t="str">
        <f t="shared" si="113"/>
        <v>Luka Garza</v>
      </c>
    </row>
    <row r="3638" spans="1:8" x14ac:dyDescent="0.2">
      <c r="A3638" s="48"/>
      <c r="B3638">
        <v>7</v>
      </c>
      <c r="C3638">
        <v>4</v>
      </c>
      <c r="D3638">
        <v>3</v>
      </c>
      <c r="E3638">
        <v>0</v>
      </c>
      <c r="F3638" s="51">
        <v>1</v>
      </c>
      <c r="G3638" t="str">
        <f t="shared" si="112"/>
        <v>Luka Garza</v>
      </c>
      <c r="H3638" t="str">
        <f t="shared" si="113"/>
        <v>Luka Garza</v>
      </c>
    </row>
    <row r="3639" spans="1:8" x14ac:dyDescent="0.2">
      <c r="A3639" s="48"/>
      <c r="B3639">
        <v>0</v>
      </c>
      <c r="C3639">
        <v>0</v>
      </c>
      <c r="D3639">
        <v>0</v>
      </c>
      <c r="E3639">
        <v>0</v>
      </c>
      <c r="F3639" s="51">
        <v>1</v>
      </c>
      <c r="G3639" t="str">
        <f t="shared" si="112"/>
        <v>Luka Garza</v>
      </c>
      <c r="H3639" t="str">
        <f t="shared" si="113"/>
        <v>Luka Garza</v>
      </c>
    </row>
    <row r="3640" spans="1:8" x14ac:dyDescent="0.2">
      <c r="A3640" s="48"/>
      <c r="B3640">
        <v>2</v>
      </c>
      <c r="C3640">
        <v>1</v>
      </c>
      <c r="D3640">
        <v>0</v>
      </c>
      <c r="E3640">
        <v>0</v>
      </c>
      <c r="F3640" s="51">
        <v>1</v>
      </c>
      <c r="G3640" t="str">
        <f t="shared" si="112"/>
        <v>Luka Garza</v>
      </c>
      <c r="H3640" t="str">
        <f t="shared" si="113"/>
        <v>Luka Garza</v>
      </c>
    </row>
    <row r="3641" spans="1:8" x14ac:dyDescent="0.2">
      <c r="A3641" s="48"/>
      <c r="B3641">
        <v>16</v>
      </c>
      <c r="C3641">
        <v>3</v>
      </c>
      <c r="D3641">
        <v>1</v>
      </c>
      <c r="E3641">
        <v>0</v>
      </c>
      <c r="F3641" s="51">
        <v>1</v>
      </c>
      <c r="G3641" t="str">
        <f t="shared" si="112"/>
        <v>Luka Garza</v>
      </c>
      <c r="H3641" t="str">
        <f t="shared" si="113"/>
        <v>Luka Garza</v>
      </c>
    </row>
    <row r="3642" spans="1:8" x14ac:dyDescent="0.2">
      <c r="A3642" s="48"/>
      <c r="B3642">
        <v>9</v>
      </c>
      <c r="C3642">
        <v>6</v>
      </c>
      <c r="D3642">
        <v>0</v>
      </c>
      <c r="E3642">
        <v>0</v>
      </c>
      <c r="F3642" s="51">
        <v>1</v>
      </c>
      <c r="G3642" t="str">
        <f t="shared" si="112"/>
        <v>Luka Garza</v>
      </c>
      <c r="H3642" t="str">
        <f t="shared" si="113"/>
        <v>Luka Garza</v>
      </c>
    </row>
    <row r="3643" spans="1:8" x14ac:dyDescent="0.2">
      <c r="A3643" s="48"/>
      <c r="B3643">
        <v>14</v>
      </c>
      <c r="C3643">
        <v>2</v>
      </c>
      <c r="D3643">
        <v>0</v>
      </c>
      <c r="E3643">
        <v>1</v>
      </c>
      <c r="F3643" s="51">
        <v>1</v>
      </c>
      <c r="G3643" t="str">
        <f t="shared" si="112"/>
        <v>Luka Garza</v>
      </c>
      <c r="H3643" t="str">
        <f t="shared" si="113"/>
        <v>Luka Garza</v>
      </c>
    </row>
    <row r="3644" spans="1:8" x14ac:dyDescent="0.2">
      <c r="A3644" s="48" t="s">
        <v>1280</v>
      </c>
      <c r="B3644">
        <v>16</v>
      </c>
      <c r="C3644">
        <v>0</v>
      </c>
      <c r="D3644">
        <v>2</v>
      </c>
      <c r="E3644">
        <v>4</v>
      </c>
      <c r="F3644" s="51">
        <v>1</v>
      </c>
      <c r="G3644" t="str">
        <f t="shared" si="112"/>
        <v>Rudy Gay</v>
      </c>
      <c r="H3644" t="str">
        <f t="shared" si="113"/>
        <v>Rudy Gay</v>
      </c>
    </row>
    <row r="3645" spans="1:8" x14ac:dyDescent="0.2">
      <c r="A3645" s="48"/>
      <c r="B3645">
        <v>2</v>
      </c>
      <c r="C3645">
        <v>3</v>
      </c>
      <c r="D3645">
        <v>1</v>
      </c>
      <c r="E3645">
        <v>0</v>
      </c>
      <c r="F3645" s="51">
        <v>1</v>
      </c>
      <c r="G3645" t="str">
        <f t="shared" si="112"/>
        <v>Rudy Gay</v>
      </c>
      <c r="H3645" t="str">
        <f t="shared" si="113"/>
        <v>Rudy Gay</v>
      </c>
    </row>
    <row r="3646" spans="1:8" x14ac:dyDescent="0.2">
      <c r="A3646" s="48"/>
      <c r="B3646">
        <v>5</v>
      </c>
      <c r="C3646">
        <v>4</v>
      </c>
      <c r="D3646">
        <v>2</v>
      </c>
      <c r="E3646">
        <v>1</v>
      </c>
      <c r="F3646" s="51">
        <v>1</v>
      </c>
      <c r="G3646" t="str">
        <f t="shared" si="112"/>
        <v>Rudy Gay</v>
      </c>
      <c r="H3646" t="str">
        <f t="shared" si="113"/>
        <v>Rudy Gay</v>
      </c>
    </row>
    <row r="3647" spans="1:8" x14ac:dyDescent="0.2">
      <c r="A3647" s="48"/>
      <c r="B3647">
        <v>0</v>
      </c>
      <c r="C3647">
        <v>3</v>
      </c>
      <c r="D3647">
        <v>0</v>
      </c>
      <c r="E3647">
        <v>0</v>
      </c>
      <c r="F3647" s="51">
        <v>1</v>
      </c>
      <c r="G3647" t="str">
        <f t="shared" si="112"/>
        <v>Rudy Gay</v>
      </c>
      <c r="H3647" t="str">
        <f t="shared" si="113"/>
        <v>Rudy Gay</v>
      </c>
    </row>
    <row r="3648" spans="1:8" x14ac:dyDescent="0.2">
      <c r="A3648" s="48"/>
      <c r="B3648">
        <v>6</v>
      </c>
      <c r="C3648">
        <v>6</v>
      </c>
      <c r="D3648">
        <v>1</v>
      </c>
      <c r="E3648">
        <v>0</v>
      </c>
      <c r="F3648" s="51">
        <v>1</v>
      </c>
      <c r="G3648" t="str">
        <f t="shared" si="112"/>
        <v>Rudy Gay</v>
      </c>
      <c r="H3648" t="str">
        <f t="shared" si="113"/>
        <v>Rudy Gay</v>
      </c>
    </row>
    <row r="3649" spans="1:8" x14ac:dyDescent="0.2">
      <c r="A3649" s="48"/>
      <c r="B3649">
        <v>2</v>
      </c>
      <c r="C3649">
        <v>5</v>
      </c>
      <c r="D3649">
        <v>1</v>
      </c>
      <c r="E3649">
        <v>0</v>
      </c>
      <c r="F3649" s="51">
        <v>1</v>
      </c>
      <c r="G3649" t="str">
        <f t="shared" si="112"/>
        <v>Rudy Gay</v>
      </c>
      <c r="H3649" t="str">
        <f t="shared" si="113"/>
        <v>Rudy Gay</v>
      </c>
    </row>
    <row r="3650" spans="1:8" x14ac:dyDescent="0.2">
      <c r="A3650" s="48"/>
      <c r="B3650">
        <v>0</v>
      </c>
      <c r="C3650">
        <v>1</v>
      </c>
      <c r="D3650">
        <v>2</v>
      </c>
      <c r="E3650">
        <v>0</v>
      </c>
      <c r="F3650" s="51">
        <v>1</v>
      </c>
      <c r="G3650" t="str">
        <f t="shared" ref="G3650:G3713" si="114">IF(B3650="","",IF(A3650="",G3649,SUBSTITUTE(A3650," 2022-23 Game Log","")))</f>
        <v>Rudy Gay</v>
      </c>
      <c r="H3650" t="str">
        <f t="shared" ref="H3650:H3713" si="115">IF(G3650="Luka Dončić","Luka Doncic",IF(G3650="Wendell Carter Jr.","Wendell Carter",IF(G3650="Vlatko Čančar","Vlatko Cancar",IF(G3650="Troy Brown Jr.","Troy Brown",IF(G3650="Bojan Bogdanović","Bojan Bogdanovic",IF(G3650="Nic Claxton","Nicolas Claxton",IF(G3650="Kristaps Porziņģis","Kristaps Porzingis",IF(G3650="Kelly Oubre Jr.","Kelly Oubre Jr",IF(G3650="P.J. Washington","P.J Washington",IF(G3650="P.J. Tucker","P.J Tucker",IF(G3650="Jabari Smith Jr.","Jabari Smith",IF(G3650="Alperen Şengün","Alperen Sengun",IF(G3650="Nikola Vučević","Nikola Vucevic",IF(G3650="Jusuf Nurkić","Jusuf Nurkic",IF(G3650="Nikola Jokić","Nikola Jokic",G3650)))))))))))))))</f>
        <v>Rudy Gay</v>
      </c>
    </row>
    <row r="3651" spans="1:8" x14ac:dyDescent="0.2">
      <c r="A3651" s="48"/>
      <c r="B3651">
        <v>2</v>
      </c>
      <c r="C3651">
        <v>3</v>
      </c>
      <c r="D3651">
        <v>0</v>
      </c>
      <c r="E3651">
        <v>0</v>
      </c>
      <c r="F3651" s="51">
        <v>1</v>
      </c>
      <c r="G3651" t="str">
        <f t="shared" si="114"/>
        <v>Rudy Gay</v>
      </c>
      <c r="H3651" t="str">
        <f t="shared" si="115"/>
        <v>Rudy Gay</v>
      </c>
    </row>
    <row r="3652" spans="1:8" x14ac:dyDescent="0.2">
      <c r="A3652" s="48"/>
      <c r="B3652">
        <v>8</v>
      </c>
      <c r="C3652">
        <v>5</v>
      </c>
      <c r="D3652">
        <v>0</v>
      </c>
      <c r="E3652">
        <v>1</v>
      </c>
      <c r="F3652" s="51">
        <v>1</v>
      </c>
      <c r="G3652" t="str">
        <f t="shared" si="114"/>
        <v>Rudy Gay</v>
      </c>
      <c r="H3652" t="str">
        <f t="shared" si="115"/>
        <v>Rudy Gay</v>
      </c>
    </row>
    <row r="3653" spans="1:8" x14ac:dyDescent="0.2">
      <c r="A3653" s="48"/>
      <c r="B3653">
        <v>2</v>
      </c>
      <c r="C3653">
        <v>6</v>
      </c>
      <c r="D3653">
        <v>0</v>
      </c>
      <c r="E3653">
        <v>0</v>
      </c>
      <c r="F3653" s="51">
        <v>1</v>
      </c>
      <c r="G3653" t="str">
        <f t="shared" si="114"/>
        <v>Rudy Gay</v>
      </c>
      <c r="H3653" t="str">
        <f t="shared" si="115"/>
        <v>Rudy Gay</v>
      </c>
    </row>
    <row r="3654" spans="1:8" x14ac:dyDescent="0.2">
      <c r="A3654" s="48"/>
      <c r="B3654">
        <v>8</v>
      </c>
      <c r="C3654">
        <v>3</v>
      </c>
      <c r="D3654">
        <v>1</v>
      </c>
      <c r="E3654">
        <v>2</v>
      </c>
      <c r="F3654" s="51">
        <v>1</v>
      </c>
      <c r="G3654" t="str">
        <f t="shared" si="114"/>
        <v>Rudy Gay</v>
      </c>
      <c r="H3654" t="str">
        <f t="shared" si="115"/>
        <v>Rudy Gay</v>
      </c>
    </row>
    <row r="3655" spans="1:8" x14ac:dyDescent="0.2">
      <c r="A3655" s="48"/>
      <c r="B3655">
        <v>3</v>
      </c>
      <c r="C3655">
        <v>2</v>
      </c>
      <c r="D3655">
        <v>0</v>
      </c>
      <c r="E3655">
        <v>1</v>
      </c>
      <c r="F3655" s="51">
        <v>1</v>
      </c>
      <c r="G3655" t="str">
        <f t="shared" si="114"/>
        <v>Rudy Gay</v>
      </c>
      <c r="H3655" t="str">
        <f t="shared" si="115"/>
        <v>Rudy Gay</v>
      </c>
    </row>
    <row r="3656" spans="1:8" x14ac:dyDescent="0.2">
      <c r="A3656" s="48"/>
      <c r="B3656">
        <v>9</v>
      </c>
      <c r="C3656">
        <v>4</v>
      </c>
      <c r="D3656">
        <v>1</v>
      </c>
      <c r="E3656">
        <v>1</v>
      </c>
      <c r="F3656" s="51">
        <v>1</v>
      </c>
      <c r="G3656" t="str">
        <f t="shared" si="114"/>
        <v>Rudy Gay</v>
      </c>
      <c r="H3656" t="str">
        <f t="shared" si="115"/>
        <v>Rudy Gay</v>
      </c>
    </row>
    <row r="3657" spans="1:8" x14ac:dyDescent="0.2">
      <c r="A3657" s="48"/>
      <c r="B3657">
        <v>3</v>
      </c>
      <c r="C3657">
        <v>4</v>
      </c>
      <c r="D3657">
        <v>0</v>
      </c>
      <c r="E3657">
        <v>0</v>
      </c>
      <c r="F3657" s="51">
        <v>1</v>
      </c>
      <c r="G3657" t="str">
        <f t="shared" si="114"/>
        <v>Rudy Gay</v>
      </c>
      <c r="H3657" t="str">
        <f t="shared" si="115"/>
        <v>Rudy Gay</v>
      </c>
    </row>
    <row r="3658" spans="1:8" x14ac:dyDescent="0.2">
      <c r="A3658" s="48"/>
      <c r="B3658">
        <v>5</v>
      </c>
      <c r="C3658">
        <v>2</v>
      </c>
      <c r="D3658">
        <v>1</v>
      </c>
      <c r="E3658">
        <v>1</v>
      </c>
      <c r="F3658" s="51">
        <v>1</v>
      </c>
      <c r="G3658" t="str">
        <f t="shared" si="114"/>
        <v>Rudy Gay</v>
      </c>
      <c r="H3658" t="str">
        <f t="shared" si="115"/>
        <v>Rudy Gay</v>
      </c>
    </row>
    <row r="3659" spans="1:8" x14ac:dyDescent="0.2">
      <c r="A3659" s="48"/>
      <c r="B3659">
        <v>4</v>
      </c>
      <c r="C3659">
        <v>5</v>
      </c>
      <c r="D3659">
        <v>1</v>
      </c>
      <c r="E3659">
        <v>0</v>
      </c>
      <c r="F3659" s="51">
        <v>1</v>
      </c>
      <c r="G3659" t="str">
        <f t="shared" si="114"/>
        <v>Rudy Gay</v>
      </c>
      <c r="H3659" t="str">
        <f t="shared" si="115"/>
        <v>Rudy Gay</v>
      </c>
    </row>
    <row r="3660" spans="1:8" x14ac:dyDescent="0.2">
      <c r="A3660" s="48"/>
      <c r="B3660">
        <v>2</v>
      </c>
      <c r="C3660">
        <v>3</v>
      </c>
      <c r="D3660">
        <v>2</v>
      </c>
      <c r="E3660">
        <v>0</v>
      </c>
      <c r="F3660" s="51">
        <v>1</v>
      </c>
      <c r="G3660" t="str">
        <f t="shared" si="114"/>
        <v>Rudy Gay</v>
      </c>
      <c r="H3660" t="str">
        <f t="shared" si="115"/>
        <v>Rudy Gay</v>
      </c>
    </row>
    <row r="3661" spans="1:8" x14ac:dyDescent="0.2">
      <c r="A3661" s="48"/>
      <c r="B3661">
        <v>4</v>
      </c>
      <c r="C3661">
        <v>0</v>
      </c>
      <c r="D3661">
        <v>0</v>
      </c>
      <c r="E3661">
        <v>0</v>
      </c>
      <c r="F3661" s="51">
        <v>1</v>
      </c>
      <c r="G3661" t="str">
        <f t="shared" si="114"/>
        <v>Rudy Gay</v>
      </c>
      <c r="H3661" t="str">
        <f t="shared" si="115"/>
        <v>Rudy Gay</v>
      </c>
    </row>
    <row r="3662" spans="1:8" x14ac:dyDescent="0.2">
      <c r="A3662" s="48"/>
      <c r="B3662">
        <v>5</v>
      </c>
      <c r="C3662">
        <v>2</v>
      </c>
      <c r="D3662">
        <v>1</v>
      </c>
      <c r="E3662">
        <v>1</v>
      </c>
      <c r="F3662" s="51">
        <v>1</v>
      </c>
      <c r="G3662" t="str">
        <f t="shared" si="114"/>
        <v>Rudy Gay</v>
      </c>
      <c r="H3662" t="str">
        <f t="shared" si="115"/>
        <v>Rudy Gay</v>
      </c>
    </row>
    <row r="3663" spans="1:8" x14ac:dyDescent="0.2">
      <c r="A3663" s="48"/>
      <c r="B3663">
        <v>8</v>
      </c>
      <c r="C3663">
        <v>4</v>
      </c>
      <c r="D3663">
        <v>0</v>
      </c>
      <c r="E3663">
        <v>1</v>
      </c>
      <c r="F3663" s="51">
        <v>1</v>
      </c>
      <c r="G3663" t="str">
        <f t="shared" si="114"/>
        <v>Rudy Gay</v>
      </c>
      <c r="H3663" t="str">
        <f t="shared" si="115"/>
        <v>Rudy Gay</v>
      </c>
    </row>
    <row r="3664" spans="1:8" x14ac:dyDescent="0.2">
      <c r="A3664" s="48"/>
      <c r="B3664">
        <v>2</v>
      </c>
      <c r="C3664">
        <v>2</v>
      </c>
      <c r="D3664">
        <v>0</v>
      </c>
      <c r="E3664">
        <v>0</v>
      </c>
      <c r="F3664" s="51">
        <v>1</v>
      </c>
      <c r="G3664" t="str">
        <f t="shared" si="114"/>
        <v>Rudy Gay</v>
      </c>
      <c r="H3664" t="str">
        <f t="shared" si="115"/>
        <v>Rudy Gay</v>
      </c>
    </row>
    <row r="3665" spans="1:8" x14ac:dyDescent="0.2">
      <c r="A3665" s="48"/>
      <c r="B3665">
        <v>0</v>
      </c>
      <c r="C3665">
        <v>4</v>
      </c>
      <c r="D3665">
        <v>0</v>
      </c>
      <c r="E3665">
        <v>0</v>
      </c>
      <c r="F3665" s="51">
        <v>1</v>
      </c>
      <c r="G3665" t="str">
        <f t="shared" si="114"/>
        <v>Rudy Gay</v>
      </c>
      <c r="H3665" t="str">
        <f t="shared" si="115"/>
        <v>Rudy Gay</v>
      </c>
    </row>
    <row r="3666" spans="1:8" x14ac:dyDescent="0.2">
      <c r="A3666" s="48"/>
      <c r="B3666">
        <v>2</v>
      </c>
      <c r="C3666">
        <v>1</v>
      </c>
      <c r="D3666">
        <v>0</v>
      </c>
      <c r="E3666">
        <v>0</v>
      </c>
      <c r="F3666" s="51">
        <v>1</v>
      </c>
      <c r="G3666" t="str">
        <f t="shared" si="114"/>
        <v>Rudy Gay</v>
      </c>
      <c r="H3666" t="str">
        <f t="shared" si="115"/>
        <v>Rudy Gay</v>
      </c>
    </row>
    <row r="3667" spans="1:8" x14ac:dyDescent="0.2">
      <c r="A3667" s="48"/>
      <c r="B3667">
        <v>7</v>
      </c>
      <c r="C3667">
        <v>3</v>
      </c>
      <c r="D3667">
        <v>1</v>
      </c>
      <c r="E3667">
        <v>1</v>
      </c>
      <c r="F3667" s="51">
        <v>1</v>
      </c>
      <c r="G3667" t="str">
        <f t="shared" si="114"/>
        <v>Rudy Gay</v>
      </c>
      <c r="H3667" t="str">
        <f t="shared" si="115"/>
        <v>Rudy Gay</v>
      </c>
    </row>
    <row r="3668" spans="1:8" x14ac:dyDescent="0.2">
      <c r="A3668" s="48"/>
      <c r="B3668">
        <v>9</v>
      </c>
      <c r="C3668">
        <v>0</v>
      </c>
      <c r="D3668">
        <v>0</v>
      </c>
      <c r="E3668">
        <v>1</v>
      </c>
      <c r="F3668" s="51">
        <v>1</v>
      </c>
      <c r="G3668" t="str">
        <f t="shared" si="114"/>
        <v>Rudy Gay</v>
      </c>
      <c r="H3668" t="str">
        <f t="shared" si="115"/>
        <v>Rudy Gay</v>
      </c>
    </row>
    <row r="3669" spans="1:8" x14ac:dyDescent="0.2">
      <c r="A3669" s="48"/>
      <c r="B3669">
        <v>0</v>
      </c>
      <c r="C3669">
        <v>3</v>
      </c>
      <c r="D3669">
        <v>2</v>
      </c>
      <c r="E3669">
        <v>0</v>
      </c>
      <c r="F3669" s="51">
        <v>1</v>
      </c>
      <c r="G3669" t="str">
        <f t="shared" si="114"/>
        <v>Rudy Gay</v>
      </c>
      <c r="H3669" t="str">
        <f t="shared" si="115"/>
        <v>Rudy Gay</v>
      </c>
    </row>
    <row r="3670" spans="1:8" x14ac:dyDescent="0.2">
      <c r="A3670" s="48" t="s">
        <v>1281</v>
      </c>
      <c r="B3670">
        <v>15</v>
      </c>
      <c r="C3670">
        <v>10</v>
      </c>
      <c r="D3670">
        <v>4</v>
      </c>
      <c r="E3670">
        <v>2</v>
      </c>
      <c r="F3670" s="51">
        <v>1</v>
      </c>
      <c r="G3670" t="str">
        <f t="shared" si="114"/>
        <v>Paul George</v>
      </c>
      <c r="H3670" t="str">
        <f t="shared" si="115"/>
        <v>Paul George</v>
      </c>
    </row>
    <row r="3671" spans="1:8" x14ac:dyDescent="0.2">
      <c r="A3671" s="48"/>
      <c r="B3671">
        <v>40</v>
      </c>
      <c r="C3671">
        <v>6</v>
      </c>
      <c r="D3671">
        <v>6</v>
      </c>
      <c r="E3671">
        <v>3</v>
      </c>
      <c r="F3671" s="51">
        <v>1</v>
      </c>
      <c r="G3671" t="str">
        <f t="shared" si="114"/>
        <v>Paul George</v>
      </c>
      <c r="H3671" t="str">
        <f t="shared" si="115"/>
        <v>Paul George</v>
      </c>
    </row>
    <row r="3672" spans="1:8" x14ac:dyDescent="0.2">
      <c r="A3672" s="48"/>
      <c r="B3672">
        <v>16</v>
      </c>
      <c r="C3672">
        <v>7</v>
      </c>
      <c r="D3672">
        <v>4</v>
      </c>
      <c r="E3672">
        <v>2</v>
      </c>
      <c r="F3672" s="51">
        <v>1</v>
      </c>
      <c r="G3672" t="str">
        <f t="shared" si="114"/>
        <v>Paul George</v>
      </c>
      <c r="H3672" t="str">
        <f t="shared" si="115"/>
        <v>Paul George</v>
      </c>
    </row>
    <row r="3673" spans="1:8" x14ac:dyDescent="0.2">
      <c r="A3673" s="48"/>
      <c r="B3673">
        <v>10</v>
      </c>
      <c r="C3673">
        <v>7</v>
      </c>
      <c r="D3673">
        <v>3</v>
      </c>
      <c r="E3673">
        <v>0</v>
      </c>
      <c r="F3673" s="51">
        <v>1</v>
      </c>
      <c r="G3673" t="str">
        <f t="shared" si="114"/>
        <v>Paul George</v>
      </c>
      <c r="H3673" t="str">
        <f t="shared" si="115"/>
        <v>Paul George</v>
      </c>
    </row>
    <row r="3674" spans="1:8" x14ac:dyDescent="0.2">
      <c r="A3674" s="48"/>
      <c r="B3674">
        <v>14</v>
      </c>
      <c r="C3674">
        <v>3</v>
      </c>
      <c r="D3674">
        <v>3</v>
      </c>
      <c r="E3674">
        <v>2</v>
      </c>
      <c r="F3674" s="51">
        <v>1</v>
      </c>
      <c r="G3674" t="str">
        <f t="shared" si="114"/>
        <v>Paul George</v>
      </c>
      <c r="H3674" t="str">
        <f t="shared" si="115"/>
        <v>Paul George</v>
      </c>
    </row>
    <row r="3675" spans="1:8" x14ac:dyDescent="0.2">
      <c r="A3675" s="48"/>
      <c r="B3675">
        <v>35</v>
      </c>
      <c r="C3675">
        <v>9</v>
      </c>
      <c r="D3675">
        <v>8</v>
      </c>
      <c r="E3675">
        <v>5</v>
      </c>
      <c r="F3675" s="51">
        <v>1</v>
      </c>
      <c r="G3675" t="str">
        <f t="shared" si="114"/>
        <v>Paul George</v>
      </c>
      <c r="H3675" t="str">
        <f t="shared" si="115"/>
        <v>Paul George</v>
      </c>
    </row>
    <row r="3676" spans="1:8" x14ac:dyDescent="0.2">
      <c r="A3676" s="48"/>
      <c r="B3676">
        <v>28</v>
      </c>
      <c r="C3676">
        <v>4</v>
      </c>
      <c r="D3676">
        <v>5</v>
      </c>
      <c r="E3676">
        <v>3</v>
      </c>
      <c r="F3676" s="51">
        <v>1</v>
      </c>
      <c r="G3676" t="str">
        <f t="shared" si="114"/>
        <v>Paul George</v>
      </c>
      <c r="H3676" t="str">
        <f t="shared" si="115"/>
        <v>Paul George</v>
      </c>
    </row>
    <row r="3677" spans="1:8" x14ac:dyDescent="0.2">
      <c r="A3677" s="48"/>
      <c r="B3677">
        <v>32</v>
      </c>
      <c r="C3677">
        <v>2</v>
      </c>
      <c r="D3677">
        <v>6</v>
      </c>
      <c r="E3677">
        <v>4</v>
      </c>
      <c r="F3677" s="51">
        <v>1</v>
      </c>
      <c r="G3677" t="str">
        <f t="shared" si="114"/>
        <v>Paul George</v>
      </c>
      <c r="H3677" t="str">
        <f t="shared" si="115"/>
        <v>Paul George</v>
      </c>
    </row>
    <row r="3678" spans="1:8" x14ac:dyDescent="0.2">
      <c r="A3678" s="48"/>
      <c r="B3678">
        <v>34</v>
      </c>
      <c r="C3678">
        <v>8</v>
      </c>
      <c r="D3678">
        <v>4</v>
      </c>
      <c r="E3678">
        <v>5</v>
      </c>
      <c r="F3678" s="51">
        <v>1</v>
      </c>
      <c r="G3678" t="str">
        <f t="shared" si="114"/>
        <v>Paul George</v>
      </c>
      <c r="H3678" t="str">
        <f t="shared" si="115"/>
        <v>Paul George</v>
      </c>
    </row>
    <row r="3679" spans="1:8" x14ac:dyDescent="0.2">
      <c r="A3679" s="48"/>
      <c r="B3679">
        <v>26</v>
      </c>
      <c r="C3679">
        <v>5</v>
      </c>
      <c r="D3679">
        <v>3</v>
      </c>
      <c r="E3679">
        <v>5</v>
      </c>
      <c r="F3679" s="51">
        <v>1</v>
      </c>
      <c r="G3679" t="str">
        <f t="shared" si="114"/>
        <v>Paul George</v>
      </c>
      <c r="H3679" t="str">
        <f t="shared" si="115"/>
        <v>Paul George</v>
      </c>
    </row>
    <row r="3680" spans="1:8" x14ac:dyDescent="0.2">
      <c r="A3680" s="48"/>
      <c r="B3680">
        <v>29</v>
      </c>
      <c r="C3680">
        <v>6</v>
      </c>
      <c r="D3680">
        <v>4</v>
      </c>
      <c r="E3680">
        <v>2</v>
      </c>
      <c r="F3680" s="51">
        <v>1</v>
      </c>
      <c r="G3680" t="str">
        <f t="shared" si="114"/>
        <v>Paul George</v>
      </c>
      <c r="H3680" t="str">
        <f t="shared" si="115"/>
        <v>Paul George</v>
      </c>
    </row>
    <row r="3681" spans="1:8" x14ac:dyDescent="0.2">
      <c r="A3681" s="48"/>
      <c r="B3681">
        <v>17</v>
      </c>
      <c r="C3681">
        <v>4</v>
      </c>
      <c r="D3681">
        <v>4</v>
      </c>
      <c r="E3681">
        <v>1</v>
      </c>
      <c r="F3681" s="51">
        <v>1</v>
      </c>
      <c r="G3681" t="str">
        <f t="shared" si="114"/>
        <v>Paul George</v>
      </c>
      <c r="H3681" t="str">
        <f t="shared" si="115"/>
        <v>Paul George</v>
      </c>
    </row>
    <row r="3682" spans="1:8" x14ac:dyDescent="0.2">
      <c r="A3682" s="48"/>
      <c r="B3682">
        <v>22</v>
      </c>
      <c r="C3682">
        <v>8</v>
      </c>
      <c r="D3682">
        <v>5</v>
      </c>
      <c r="E3682">
        <v>2</v>
      </c>
      <c r="F3682" s="51">
        <v>1</v>
      </c>
      <c r="G3682" t="str">
        <f t="shared" si="114"/>
        <v>Paul George</v>
      </c>
      <c r="H3682" t="str">
        <f t="shared" si="115"/>
        <v>Paul George</v>
      </c>
    </row>
    <row r="3683" spans="1:8" x14ac:dyDescent="0.2">
      <c r="A3683" s="48"/>
      <c r="B3683">
        <v>23</v>
      </c>
      <c r="C3683">
        <v>7</v>
      </c>
      <c r="D3683">
        <v>6</v>
      </c>
      <c r="E3683">
        <v>1</v>
      </c>
      <c r="F3683" s="51">
        <v>1</v>
      </c>
      <c r="G3683" t="str">
        <f t="shared" si="114"/>
        <v>Paul George</v>
      </c>
      <c r="H3683" t="str">
        <f t="shared" si="115"/>
        <v>Paul George</v>
      </c>
    </row>
    <row r="3684" spans="1:8" x14ac:dyDescent="0.2">
      <c r="A3684" s="48"/>
      <c r="B3684">
        <v>16</v>
      </c>
      <c r="C3684">
        <v>9</v>
      </c>
      <c r="D3684">
        <v>3</v>
      </c>
      <c r="E3684">
        <v>3</v>
      </c>
      <c r="F3684" s="51">
        <v>1</v>
      </c>
      <c r="G3684" t="str">
        <f t="shared" si="114"/>
        <v>Paul George</v>
      </c>
      <c r="H3684" t="str">
        <f t="shared" si="115"/>
        <v>Paul George</v>
      </c>
    </row>
    <row r="3685" spans="1:8" x14ac:dyDescent="0.2">
      <c r="A3685" s="48"/>
      <c r="B3685">
        <v>21</v>
      </c>
      <c r="C3685">
        <v>1</v>
      </c>
      <c r="D3685">
        <v>1</v>
      </c>
      <c r="E3685">
        <v>5</v>
      </c>
      <c r="F3685" s="51">
        <v>1</v>
      </c>
      <c r="G3685" t="str">
        <f t="shared" si="114"/>
        <v>Paul George</v>
      </c>
      <c r="H3685" t="str">
        <f t="shared" si="115"/>
        <v>Paul George</v>
      </c>
    </row>
    <row r="3686" spans="1:8" x14ac:dyDescent="0.2">
      <c r="A3686" s="48"/>
      <c r="B3686">
        <v>19</v>
      </c>
      <c r="C3686">
        <v>3</v>
      </c>
      <c r="D3686">
        <v>7</v>
      </c>
      <c r="E3686">
        <v>2</v>
      </c>
      <c r="F3686" s="51">
        <v>1</v>
      </c>
      <c r="G3686" t="str">
        <f t="shared" si="114"/>
        <v>Paul George</v>
      </c>
      <c r="H3686" t="str">
        <f t="shared" si="115"/>
        <v>Paul George</v>
      </c>
    </row>
    <row r="3687" spans="1:8" x14ac:dyDescent="0.2">
      <c r="A3687" s="48"/>
      <c r="B3687">
        <v>11</v>
      </c>
      <c r="C3687">
        <v>7</v>
      </c>
      <c r="D3687">
        <v>5</v>
      </c>
      <c r="E3687">
        <v>2</v>
      </c>
      <c r="F3687" s="51">
        <v>1</v>
      </c>
      <c r="G3687" t="str">
        <f t="shared" si="114"/>
        <v>Paul George</v>
      </c>
      <c r="H3687" t="str">
        <f t="shared" si="115"/>
        <v>Paul George</v>
      </c>
    </row>
    <row r="3688" spans="1:8" x14ac:dyDescent="0.2">
      <c r="A3688" s="48"/>
      <c r="B3688">
        <v>29</v>
      </c>
      <c r="C3688">
        <v>8</v>
      </c>
      <c r="D3688">
        <v>7</v>
      </c>
      <c r="E3688">
        <v>5</v>
      </c>
      <c r="F3688" s="51">
        <v>1</v>
      </c>
      <c r="G3688" t="str">
        <f t="shared" si="114"/>
        <v>Paul George</v>
      </c>
      <c r="H3688" t="str">
        <f t="shared" si="115"/>
        <v>Paul George</v>
      </c>
    </row>
    <row r="3689" spans="1:8" x14ac:dyDescent="0.2">
      <c r="A3689" s="48"/>
      <c r="B3689">
        <v>36</v>
      </c>
      <c r="C3689">
        <v>7</v>
      </c>
      <c r="D3689">
        <v>6</v>
      </c>
      <c r="E3689">
        <v>5</v>
      </c>
      <c r="F3689" s="51">
        <v>1</v>
      </c>
      <c r="G3689" t="str">
        <f t="shared" si="114"/>
        <v>Paul George</v>
      </c>
      <c r="H3689" t="str">
        <f t="shared" si="115"/>
        <v>Paul George</v>
      </c>
    </row>
    <row r="3690" spans="1:8" x14ac:dyDescent="0.2">
      <c r="A3690" s="48"/>
      <c r="B3690">
        <v>26</v>
      </c>
      <c r="C3690">
        <v>6</v>
      </c>
      <c r="D3690">
        <v>3</v>
      </c>
      <c r="E3690">
        <v>2</v>
      </c>
      <c r="F3690" s="51">
        <v>1</v>
      </c>
      <c r="G3690" t="str">
        <f t="shared" si="114"/>
        <v>Paul George</v>
      </c>
      <c r="H3690" t="str">
        <f t="shared" si="115"/>
        <v>Paul George</v>
      </c>
    </row>
    <row r="3691" spans="1:8" x14ac:dyDescent="0.2">
      <c r="A3691" s="48"/>
      <c r="B3691">
        <v>17</v>
      </c>
      <c r="C3691">
        <v>11</v>
      </c>
      <c r="D3691">
        <v>11</v>
      </c>
      <c r="E3691">
        <v>2</v>
      </c>
      <c r="F3691" s="51">
        <v>1</v>
      </c>
      <c r="G3691" t="str">
        <f t="shared" si="114"/>
        <v>Paul George</v>
      </c>
      <c r="H3691" t="str">
        <f t="shared" si="115"/>
        <v>Paul George</v>
      </c>
    </row>
    <row r="3692" spans="1:8" x14ac:dyDescent="0.2">
      <c r="A3692" s="48"/>
      <c r="B3692">
        <v>22</v>
      </c>
      <c r="C3692">
        <v>8</v>
      </c>
      <c r="D3692">
        <v>8</v>
      </c>
      <c r="E3692">
        <v>4</v>
      </c>
      <c r="F3692" s="51">
        <v>1</v>
      </c>
      <c r="G3692" t="str">
        <f t="shared" si="114"/>
        <v>Paul George</v>
      </c>
      <c r="H3692" t="str">
        <f t="shared" si="115"/>
        <v>Paul George</v>
      </c>
    </row>
    <row r="3693" spans="1:8" x14ac:dyDescent="0.2">
      <c r="A3693" s="48"/>
      <c r="B3693">
        <v>22</v>
      </c>
      <c r="C3693">
        <v>3</v>
      </c>
      <c r="D3693">
        <v>4</v>
      </c>
      <c r="E3693">
        <v>3</v>
      </c>
      <c r="F3693" s="51">
        <v>1</v>
      </c>
      <c r="G3693" t="str">
        <f t="shared" si="114"/>
        <v>Paul George</v>
      </c>
      <c r="H3693" t="str">
        <f t="shared" si="115"/>
        <v>Paul George</v>
      </c>
    </row>
    <row r="3694" spans="1:8" x14ac:dyDescent="0.2">
      <c r="A3694" s="48"/>
      <c r="B3694">
        <v>32</v>
      </c>
      <c r="C3694">
        <v>4</v>
      </c>
      <c r="D3694">
        <v>11</v>
      </c>
      <c r="E3694">
        <v>2</v>
      </c>
      <c r="F3694" s="51">
        <v>1</v>
      </c>
      <c r="G3694" t="str">
        <f t="shared" si="114"/>
        <v>Paul George</v>
      </c>
      <c r="H3694" t="str">
        <f t="shared" si="115"/>
        <v>Paul George</v>
      </c>
    </row>
    <row r="3695" spans="1:8" x14ac:dyDescent="0.2">
      <c r="A3695" s="48"/>
      <c r="B3695">
        <v>23</v>
      </c>
      <c r="C3695">
        <v>7</v>
      </c>
      <c r="D3695">
        <v>5</v>
      </c>
      <c r="E3695">
        <v>5</v>
      </c>
      <c r="F3695" s="51">
        <v>1</v>
      </c>
      <c r="G3695" t="str">
        <f t="shared" si="114"/>
        <v>Paul George</v>
      </c>
      <c r="H3695" t="str">
        <f t="shared" si="115"/>
        <v>Paul George</v>
      </c>
    </row>
    <row r="3696" spans="1:8" x14ac:dyDescent="0.2">
      <c r="A3696" s="48"/>
      <c r="B3696">
        <v>24</v>
      </c>
      <c r="C3696">
        <v>4</v>
      </c>
      <c r="D3696">
        <v>6</v>
      </c>
      <c r="E3696">
        <v>3</v>
      </c>
      <c r="F3696" s="51">
        <v>1</v>
      </c>
      <c r="G3696" t="str">
        <f t="shared" si="114"/>
        <v>Paul George</v>
      </c>
      <c r="H3696" t="str">
        <f t="shared" si="115"/>
        <v>Paul George</v>
      </c>
    </row>
    <row r="3697" spans="1:8" x14ac:dyDescent="0.2">
      <c r="A3697" s="48"/>
      <c r="B3697">
        <v>45</v>
      </c>
      <c r="C3697">
        <v>9</v>
      </c>
      <c r="D3697">
        <v>4</v>
      </c>
      <c r="E3697">
        <v>7</v>
      </c>
      <c r="F3697" s="51">
        <v>1</v>
      </c>
      <c r="G3697" t="str">
        <f t="shared" si="114"/>
        <v>Paul George</v>
      </c>
      <c r="H3697" t="str">
        <f t="shared" si="115"/>
        <v>Paul George</v>
      </c>
    </row>
    <row r="3698" spans="1:8" x14ac:dyDescent="0.2">
      <c r="A3698" s="48"/>
      <c r="B3698">
        <v>25</v>
      </c>
      <c r="C3698">
        <v>3</v>
      </c>
      <c r="D3698">
        <v>7</v>
      </c>
      <c r="E3698">
        <v>4</v>
      </c>
      <c r="F3698" s="51">
        <v>1</v>
      </c>
      <c r="G3698" t="str">
        <f t="shared" si="114"/>
        <v>Paul George</v>
      </c>
      <c r="H3698" t="str">
        <f t="shared" si="115"/>
        <v>Paul George</v>
      </c>
    </row>
    <row r="3699" spans="1:8" x14ac:dyDescent="0.2">
      <c r="A3699" s="48" t="s">
        <v>1282</v>
      </c>
      <c r="B3699">
        <v>0</v>
      </c>
      <c r="C3699">
        <v>0</v>
      </c>
      <c r="D3699">
        <v>0</v>
      </c>
      <c r="E3699">
        <v>0</v>
      </c>
      <c r="F3699" s="51">
        <v>1</v>
      </c>
      <c r="G3699" t="str">
        <f t="shared" si="114"/>
        <v>Taj Gibson</v>
      </c>
      <c r="H3699" t="str">
        <f t="shared" si="115"/>
        <v>Taj Gibson</v>
      </c>
    </row>
    <row r="3700" spans="1:8" x14ac:dyDescent="0.2">
      <c r="A3700" s="48"/>
      <c r="B3700">
        <v>7</v>
      </c>
      <c r="C3700">
        <v>1</v>
      </c>
      <c r="D3700">
        <v>0</v>
      </c>
      <c r="E3700">
        <v>1</v>
      </c>
      <c r="F3700" s="51">
        <v>1</v>
      </c>
      <c r="G3700" t="str">
        <f t="shared" si="114"/>
        <v>Taj Gibson</v>
      </c>
      <c r="H3700" t="str">
        <f t="shared" si="115"/>
        <v>Taj Gibson</v>
      </c>
    </row>
    <row r="3701" spans="1:8" x14ac:dyDescent="0.2">
      <c r="A3701" s="48"/>
      <c r="B3701">
        <v>2</v>
      </c>
      <c r="C3701">
        <v>0</v>
      </c>
      <c r="D3701">
        <v>0</v>
      </c>
      <c r="E3701">
        <v>0</v>
      </c>
      <c r="F3701" s="51">
        <v>1</v>
      </c>
      <c r="G3701" t="str">
        <f t="shared" si="114"/>
        <v>Taj Gibson</v>
      </c>
      <c r="H3701" t="str">
        <f t="shared" si="115"/>
        <v>Taj Gibson</v>
      </c>
    </row>
    <row r="3702" spans="1:8" x14ac:dyDescent="0.2">
      <c r="A3702" s="48"/>
      <c r="B3702">
        <v>4</v>
      </c>
      <c r="C3702">
        <v>3</v>
      </c>
      <c r="D3702">
        <v>0</v>
      </c>
      <c r="E3702">
        <v>0</v>
      </c>
      <c r="F3702" s="51">
        <v>1</v>
      </c>
      <c r="G3702" t="str">
        <f t="shared" si="114"/>
        <v>Taj Gibson</v>
      </c>
      <c r="H3702" t="str">
        <f t="shared" si="115"/>
        <v>Taj Gibson</v>
      </c>
    </row>
    <row r="3703" spans="1:8" x14ac:dyDescent="0.2">
      <c r="A3703" s="48"/>
      <c r="B3703">
        <v>2</v>
      </c>
      <c r="C3703">
        <v>1</v>
      </c>
      <c r="D3703">
        <v>1</v>
      </c>
      <c r="E3703">
        <v>0</v>
      </c>
      <c r="F3703" s="51">
        <v>1</v>
      </c>
      <c r="G3703" t="str">
        <f t="shared" si="114"/>
        <v>Taj Gibson</v>
      </c>
      <c r="H3703" t="str">
        <f t="shared" si="115"/>
        <v>Taj Gibson</v>
      </c>
    </row>
    <row r="3704" spans="1:8" x14ac:dyDescent="0.2">
      <c r="A3704" s="48"/>
      <c r="B3704">
        <v>0</v>
      </c>
      <c r="C3704">
        <v>1</v>
      </c>
      <c r="D3704">
        <v>2</v>
      </c>
      <c r="E3704">
        <v>0</v>
      </c>
      <c r="F3704" s="51">
        <v>1</v>
      </c>
      <c r="G3704" t="str">
        <f t="shared" si="114"/>
        <v>Taj Gibson</v>
      </c>
      <c r="H3704" t="str">
        <f t="shared" si="115"/>
        <v>Taj Gibson</v>
      </c>
    </row>
    <row r="3705" spans="1:8" x14ac:dyDescent="0.2">
      <c r="A3705" s="48"/>
      <c r="B3705">
        <v>0</v>
      </c>
      <c r="C3705">
        <v>8</v>
      </c>
      <c r="D3705">
        <v>1</v>
      </c>
      <c r="E3705">
        <v>0</v>
      </c>
      <c r="F3705" s="51">
        <v>1</v>
      </c>
      <c r="G3705" t="str">
        <f t="shared" si="114"/>
        <v>Taj Gibson</v>
      </c>
      <c r="H3705" t="str">
        <f t="shared" si="115"/>
        <v>Taj Gibson</v>
      </c>
    </row>
    <row r="3706" spans="1:8" x14ac:dyDescent="0.2">
      <c r="A3706" s="48"/>
      <c r="B3706">
        <v>2</v>
      </c>
      <c r="C3706">
        <v>2</v>
      </c>
      <c r="D3706">
        <v>0</v>
      </c>
      <c r="E3706">
        <v>0</v>
      </c>
      <c r="F3706" s="51">
        <v>1</v>
      </c>
      <c r="G3706" t="str">
        <f t="shared" si="114"/>
        <v>Taj Gibson</v>
      </c>
      <c r="H3706" t="str">
        <f t="shared" si="115"/>
        <v>Taj Gibson</v>
      </c>
    </row>
    <row r="3707" spans="1:8" x14ac:dyDescent="0.2">
      <c r="A3707" s="48"/>
      <c r="B3707">
        <v>4</v>
      </c>
      <c r="C3707">
        <v>0</v>
      </c>
      <c r="D3707">
        <v>0</v>
      </c>
      <c r="E3707">
        <v>0</v>
      </c>
      <c r="F3707" s="51">
        <v>1</v>
      </c>
      <c r="G3707" t="str">
        <f t="shared" si="114"/>
        <v>Taj Gibson</v>
      </c>
      <c r="H3707" t="str">
        <f t="shared" si="115"/>
        <v>Taj Gibson</v>
      </c>
    </row>
    <row r="3708" spans="1:8" x14ac:dyDescent="0.2">
      <c r="A3708" s="48"/>
      <c r="B3708">
        <v>12</v>
      </c>
      <c r="C3708">
        <v>0</v>
      </c>
      <c r="D3708">
        <v>0</v>
      </c>
      <c r="E3708">
        <v>0</v>
      </c>
      <c r="F3708" s="51">
        <v>1</v>
      </c>
      <c r="G3708" t="str">
        <f t="shared" si="114"/>
        <v>Taj Gibson</v>
      </c>
      <c r="H3708" t="str">
        <f t="shared" si="115"/>
        <v>Taj Gibson</v>
      </c>
    </row>
    <row r="3709" spans="1:8" x14ac:dyDescent="0.2">
      <c r="A3709" s="48"/>
      <c r="B3709">
        <v>0</v>
      </c>
      <c r="C3709">
        <v>0</v>
      </c>
      <c r="D3709">
        <v>0</v>
      </c>
      <c r="E3709">
        <v>0</v>
      </c>
      <c r="F3709" s="51">
        <v>1</v>
      </c>
      <c r="G3709" t="str">
        <f t="shared" si="114"/>
        <v>Taj Gibson</v>
      </c>
      <c r="H3709" t="str">
        <f t="shared" si="115"/>
        <v>Taj Gibson</v>
      </c>
    </row>
    <row r="3710" spans="1:8" x14ac:dyDescent="0.2">
      <c r="A3710" s="48"/>
      <c r="B3710">
        <v>0</v>
      </c>
      <c r="C3710">
        <v>2</v>
      </c>
      <c r="D3710">
        <v>0</v>
      </c>
      <c r="E3710">
        <v>0</v>
      </c>
      <c r="F3710" s="51">
        <v>1</v>
      </c>
      <c r="G3710" t="str">
        <f t="shared" si="114"/>
        <v>Taj Gibson</v>
      </c>
      <c r="H3710" t="str">
        <f t="shared" si="115"/>
        <v>Taj Gibson</v>
      </c>
    </row>
    <row r="3711" spans="1:8" x14ac:dyDescent="0.2">
      <c r="A3711" s="48"/>
      <c r="B3711">
        <v>5</v>
      </c>
      <c r="C3711">
        <v>3</v>
      </c>
      <c r="D3711">
        <v>0</v>
      </c>
      <c r="E3711">
        <v>1</v>
      </c>
      <c r="F3711" s="51">
        <v>1</v>
      </c>
      <c r="G3711" t="str">
        <f t="shared" si="114"/>
        <v>Taj Gibson</v>
      </c>
      <c r="H3711" t="str">
        <f t="shared" si="115"/>
        <v>Taj Gibson</v>
      </c>
    </row>
    <row r="3712" spans="1:8" x14ac:dyDescent="0.2">
      <c r="A3712" s="48"/>
      <c r="B3712">
        <v>0</v>
      </c>
      <c r="C3712">
        <v>0</v>
      </c>
      <c r="D3712">
        <v>0</v>
      </c>
      <c r="E3712">
        <v>0</v>
      </c>
      <c r="F3712" s="51">
        <v>1</v>
      </c>
      <c r="G3712" t="str">
        <f t="shared" si="114"/>
        <v>Taj Gibson</v>
      </c>
      <c r="H3712" t="str">
        <f t="shared" si="115"/>
        <v>Taj Gibson</v>
      </c>
    </row>
    <row r="3713" spans="1:8" x14ac:dyDescent="0.2">
      <c r="A3713" s="48"/>
      <c r="B3713">
        <v>0</v>
      </c>
      <c r="C3713">
        <v>0</v>
      </c>
      <c r="D3713">
        <v>0</v>
      </c>
      <c r="E3713">
        <v>0</v>
      </c>
      <c r="F3713" s="51">
        <v>1</v>
      </c>
      <c r="G3713" t="str">
        <f t="shared" si="114"/>
        <v>Taj Gibson</v>
      </c>
      <c r="H3713" t="str">
        <f t="shared" si="115"/>
        <v>Taj Gibson</v>
      </c>
    </row>
    <row r="3714" spans="1:8" x14ac:dyDescent="0.2">
      <c r="A3714" s="48"/>
      <c r="B3714">
        <v>0</v>
      </c>
      <c r="C3714">
        <v>0</v>
      </c>
      <c r="D3714">
        <v>0</v>
      </c>
      <c r="E3714">
        <v>0</v>
      </c>
      <c r="F3714" s="51">
        <v>1</v>
      </c>
      <c r="G3714" t="str">
        <f t="shared" ref="G3714:G3777" si="116">IF(B3714="","",IF(A3714="",G3713,SUBSTITUTE(A3714," 2022-23 Game Log","")))</f>
        <v>Taj Gibson</v>
      </c>
      <c r="H3714" t="str">
        <f t="shared" ref="H3714:H3777" si="117">IF(G3714="Luka Dončić","Luka Doncic",IF(G3714="Wendell Carter Jr.","Wendell Carter",IF(G3714="Vlatko Čančar","Vlatko Cancar",IF(G3714="Troy Brown Jr.","Troy Brown",IF(G3714="Bojan Bogdanović","Bojan Bogdanovic",IF(G3714="Nic Claxton","Nicolas Claxton",IF(G3714="Kristaps Porziņģis","Kristaps Porzingis",IF(G3714="Kelly Oubre Jr.","Kelly Oubre Jr",IF(G3714="P.J. Washington","P.J Washington",IF(G3714="P.J. Tucker","P.J Tucker",IF(G3714="Jabari Smith Jr.","Jabari Smith",IF(G3714="Alperen Şengün","Alperen Sengun",IF(G3714="Nikola Vučević","Nikola Vucevic",IF(G3714="Jusuf Nurkić","Jusuf Nurkic",IF(G3714="Nikola Jokić","Nikola Jokic",G3714)))))))))))))))</f>
        <v>Taj Gibson</v>
      </c>
    </row>
    <row r="3715" spans="1:8" x14ac:dyDescent="0.2">
      <c r="A3715" s="48"/>
      <c r="B3715">
        <v>8</v>
      </c>
      <c r="C3715">
        <v>2</v>
      </c>
      <c r="D3715">
        <v>2</v>
      </c>
      <c r="E3715">
        <v>1</v>
      </c>
      <c r="F3715" s="51">
        <v>1</v>
      </c>
      <c r="G3715" t="str">
        <f t="shared" si="116"/>
        <v>Taj Gibson</v>
      </c>
      <c r="H3715" t="str">
        <f t="shared" si="117"/>
        <v>Taj Gibson</v>
      </c>
    </row>
    <row r="3716" spans="1:8" x14ac:dyDescent="0.2">
      <c r="A3716" s="48"/>
      <c r="B3716">
        <v>0</v>
      </c>
      <c r="C3716">
        <v>0</v>
      </c>
      <c r="D3716">
        <v>1</v>
      </c>
      <c r="E3716">
        <v>0</v>
      </c>
      <c r="F3716" s="51">
        <v>1</v>
      </c>
      <c r="G3716" t="str">
        <f t="shared" si="116"/>
        <v>Taj Gibson</v>
      </c>
      <c r="H3716" t="str">
        <f t="shared" si="117"/>
        <v>Taj Gibson</v>
      </c>
    </row>
    <row r="3717" spans="1:8" x14ac:dyDescent="0.2">
      <c r="A3717" s="48"/>
      <c r="B3717">
        <v>6</v>
      </c>
      <c r="C3717">
        <v>2</v>
      </c>
      <c r="D3717">
        <v>1</v>
      </c>
      <c r="E3717">
        <v>0</v>
      </c>
      <c r="F3717" s="51">
        <v>1</v>
      </c>
      <c r="G3717" t="str">
        <f t="shared" si="116"/>
        <v>Taj Gibson</v>
      </c>
      <c r="H3717" t="str">
        <f t="shared" si="117"/>
        <v>Taj Gibson</v>
      </c>
    </row>
    <row r="3718" spans="1:8" x14ac:dyDescent="0.2">
      <c r="A3718" s="48"/>
      <c r="B3718">
        <v>6</v>
      </c>
      <c r="C3718">
        <v>4</v>
      </c>
      <c r="D3718">
        <v>1</v>
      </c>
      <c r="E3718">
        <v>0</v>
      </c>
      <c r="F3718" s="51">
        <v>1</v>
      </c>
      <c r="G3718" t="str">
        <f t="shared" si="116"/>
        <v>Taj Gibson</v>
      </c>
      <c r="H3718" t="str">
        <f t="shared" si="117"/>
        <v>Taj Gibson</v>
      </c>
    </row>
    <row r="3719" spans="1:8" x14ac:dyDescent="0.2">
      <c r="A3719" s="48"/>
      <c r="B3719">
        <v>8</v>
      </c>
      <c r="C3719">
        <v>2</v>
      </c>
      <c r="D3719">
        <v>0</v>
      </c>
      <c r="E3719">
        <v>0</v>
      </c>
      <c r="F3719" s="51">
        <v>1</v>
      </c>
      <c r="G3719" t="str">
        <f t="shared" si="116"/>
        <v>Taj Gibson</v>
      </c>
      <c r="H3719" t="str">
        <f t="shared" si="117"/>
        <v>Taj Gibson</v>
      </c>
    </row>
    <row r="3720" spans="1:8" x14ac:dyDescent="0.2">
      <c r="A3720" s="48"/>
      <c r="B3720">
        <v>7</v>
      </c>
      <c r="C3720">
        <v>3</v>
      </c>
      <c r="D3720">
        <v>2</v>
      </c>
      <c r="E3720">
        <v>0</v>
      </c>
      <c r="F3720" s="51">
        <v>1</v>
      </c>
      <c r="G3720" t="str">
        <f t="shared" si="116"/>
        <v>Taj Gibson</v>
      </c>
      <c r="H3720" t="str">
        <f t="shared" si="117"/>
        <v>Taj Gibson</v>
      </c>
    </row>
    <row r="3721" spans="1:8" x14ac:dyDescent="0.2">
      <c r="A3721" s="48"/>
      <c r="B3721">
        <v>7</v>
      </c>
      <c r="C3721">
        <v>2</v>
      </c>
      <c r="D3721">
        <v>1</v>
      </c>
      <c r="E3721">
        <v>0</v>
      </c>
      <c r="F3721" s="51">
        <v>1</v>
      </c>
      <c r="G3721" t="str">
        <f t="shared" si="116"/>
        <v>Taj Gibson</v>
      </c>
      <c r="H3721" t="str">
        <f t="shared" si="117"/>
        <v>Taj Gibson</v>
      </c>
    </row>
    <row r="3722" spans="1:8" x14ac:dyDescent="0.2">
      <c r="A3722" s="48" t="s">
        <v>1283</v>
      </c>
      <c r="B3722">
        <v>14</v>
      </c>
      <c r="C3722">
        <v>11</v>
      </c>
      <c r="D3722">
        <v>4</v>
      </c>
      <c r="E3722">
        <v>2</v>
      </c>
      <c r="F3722" s="51">
        <v>1</v>
      </c>
      <c r="G3722" t="str">
        <f t="shared" si="116"/>
        <v>Josh Giddey</v>
      </c>
      <c r="H3722" t="str">
        <f t="shared" si="117"/>
        <v>Josh Giddey</v>
      </c>
    </row>
    <row r="3723" spans="1:8" x14ac:dyDescent="0.2">
      <c r="A3723" s="48"/>
      <c r="B3723">
        <v>19</v>
      </c>
      <c r="C3723">
        <v>12</v>
      </c>
      <c r="D3723">
        <v>6</v>
      </c>
      <c r="E3723">
        <v>2</v>
      </c>
      <c r="F3723" s="51">
        <v>1</v>
      </c>
      <c r="G3723" t="str">
        <f t="shared" si="116"/>
        <v>Josh Giddey</v>
      </c>
      <c r="H3723" t="str">
        <f t="shared" si="117"/>
        <v>Josh Giddey</v>
      </c>
    </row>
    <row r="3724" spans="1:8" x14ac:dyDescent="0.2">
      <c r="A3724" s="48"/>
      <c r="B3724">
        <v>10</v>
      </c>
      <c r="C3724">
        <v>2</v>
      </c>
      <c r="D3724">
        <v>5</v>
      </c>
      <c r="E3724">
        <v>0</v>
      </c>
      <c r="F3724" s="51">
        <v>1</v>
      </c>
      <c r="G3724" t="str">
        <f t="shared" si="116"/>
        <v>Josh Giddey</v>
      </c>
      <c r="H3724" t="str">
        <f t="shared" si="117"/>
        <v>Josh Giddey</v>
      </c>
    </row>
    <row r="3725" spans="1:8" x14ac:dyDescent="0.2">
      <c r="A3725" s="48"/>
      <c r="B3725">
        <v>7</v>
      </c>
      <c r="C3725">
        <v>1</v>
      </c>
      <c r="D3725">
        <v>10</v>
      </c>
      <c r="E3725">
        <v>0</v>
      </c>
      <c r="F3725" s="51">
        <v>1</v>
      </c>
      <c r="G3725" t="str">
        <f t="shared" si="116"/>
        <v>Josh Giddey</v>
      </c>
      <c r="H3725" t="str">
        <f t="shared" si="117"/>
        <v>Josh Giddey</v>
      </c>
    </row>
    <row r="3726" spans="1:8" x14ac:dyDescent="0.2">
      <c r="A3726" s="48"/>
      <c r="B3726">
        <v>16</v>
      </c>
      <c r="C3726">
        <v>1</v>
      </c>
      <c r="D3726">
        <v>5</v>
      </c>
      <c r="E3726">
        <v>2</v>
      </c>
      <c r="F3726" s="51">
        <v>1</v>
      </c>
      <c r="G3726" t="str">
        <f t="shared" si="116"/>
        <v>Josh Giddey</v>
      </c>
      <c r="H3726" t="str">
        <f t="shared" si="117"/>
        <v>Josh Giddey</v>
      </c>
    </row>
    <row r="3727" spans="1:8" x14ac:dyDescent="0.2">
      <c r="A3727" s="48"/>
      <c r="B3727">
        <v>15</v>
      </c>
      <c r="C3727">
        <v>6</v>
      </c>
      <c r="D3727">
        <v>2</v>
      </c>
      <c r="E3727">
        <v>2</v>
      </c>
      <c r="F3727" s="51">
        <v>1</v>
      </c>
      <c r="G3727" t="str">
        <f t="shared" si="116"/>
        <v>Josh Giddey</v>
      </c>
      <c r="H3727" t="str">
        <f t="shared" si="117"/>
        <v>Josh Giddey</v>
      </c>
    </row>
    <row r="3728" spans="1:8" x14ac:dyDescent="0.2">
      <c r="A3728" s="48"/>
      <c r="B3728">
        <v>9</v>
      </c>
      <c r="C3728">
        <v>6</v>
      </c>
      <c r="D3728">
        <v>2</v>
      </c>
      <c r="E3728">
        <v>0</v>
      </c>
      <c r="F3728" s="51">
        <v>1</v>
      </c>
      <c r="G3728" t="str">
        <f t="shared" si="116"/>
        <v>Josh Giddey</v>
      </c>
      <c r="H3728" t="str">
        <f t="shared" si="117"/>
        <v>Josh Giddey</v>
      </c>
    </row>
    <row r="3729" spans="1:8" x14ac:dyDescent="0.2">
      <c r="A3729" s="48"/>
      <c r="B3729">
        <v>18</v>
      </c>
      <c r="C3729">
        <v>15</v>
      </c>
      <c r="D3729">
        <v>6</v>
      </c>
      <c r="E3729">
        <v>0</v>
      </c>
      <c r="F3729" s="51">
        <v>1</v>
      </c>
      <c r="G3729" t="str">
        <f t="shared" si="116"/>
        <v>Josh Giddey</v>
      </c>
      <c r="H3729" t="str">
        <f t="shared" si="117"/>
        <v>Josh Giddey</v>
      </c>
    </row>
    <row r="3730" spans="1:8" x14ac:dyDescent="0.2">
      <c r="A3730" s="48"/>
      <c r="B3730">
        <v>15</v>
      </c>
      <c r="C3730">
        <v>9</v>
      </c>
      <c r="D3730">
        <v>5</v>
      </c>
      <c r="E3730">
        <v>1</v>
      </c>
      <c r="F3730" s="51">
        <v>1</v>
      </c>
      <c r="G3730" t="str">
        <f t="shared" si="116"/>
        <v>Josh Giddey</v>
      </c>
      <c r="H3730" t="str">
        <f t="shared" si="117"/>
        <v>Josh Giddey</v>
      </c>
    </row>
    <row r="3731" spans="1:8" x14ac:dyDescent="0.2">
      <c r="A3731" s="48"/>
      <c r="B3731">
        <v>24</v>
      </c>
      <c r="C3731">
        <v>10</v>
      </c>
      <c r="D3731">
        <v>12</v>
      </c>
      <c r="E3731">
        <v>2</v>
      </c>
      <c r="F3731" s="51">
        <v>1</v>
      </c>
      <c r="G3731" t="str">
        <f t="shared" si="116"/>
        <v>Josh Giddey</v>
      </c>
      <c r="H3731" t="str">
        <f t="shared" si="117"/>
        <v>Josh Giddey</v>
      </c>
    </row>
    <row r="3732" spans="1:8" x14ac:dyDescent="0.2">
      <c r="A3732" s="48"/>
      <c r="B3732">
        <v>16</v>
      </c>
      <c r="C3732">
        <v>7</v>
      </c>
      <c r="D3732">
        <v>4</v>
      </c>
      <c r="E3732">
        <v>1</v>
      </c>
      <c r="F3732" s="51">
        <v>1</v>
      </c>
      <c r="G3732" t="str">
        <f t="shared" si="116"/>
        <v>Josh Giddey</v>
      </c>
      <c r="H3732" t="str">
        <f t="shared" si="117"/>
        <v>Josh Giddey</v>
      </c>
    </row>
    <row r="3733" spans="1:8" x14ac:dyDescent="0.2">
      <c r="A3733" s="48"/>
      <c r="B3733">
        <v>11</v>
      </c>
      <c r="C3733">
        <v>6</v>
      </c>
      <c r="D3733">
        <v>2</v>
      </c>
      <c r="E3733">
        <v>1</v>
      </c>
      <c r="F3733" s="51">
        <v>1</v>
      </c>
      <c r="G3733" t="str">
        <f t="shared" si="116"/>
        <v>Josh Giddey</v>
      </c>
      <c r="H3733" t="str">
        <f t="shared" si="117"/>
        <v>Josh Giddey</v>
      </c>
    </row>
    <row r="3734" spans="1:8" x14ac:dyDescent="0.2">
      <c r="A3734" s="48"/>
      <c r="B3734">
        <v>20</v>
      </c>
      <c r="C3734">
        <v>6</v>
      </c>
      <c r="D3734">
        <v>11</v>
      </c>
      <c r="E3734">
        <v>0</v>
      </c>
      <c r="F3734" s="51">
        <v>1</v>
      </c>
      <c r="G3734" t="str">
        <f t="shared" si="116"/>
        <v>Josh Giddey</v>
      </c>
      <c r="H3734" t="str">
        <f t="shared" si="117"/>
        <v>Josh Giddey</v>
      </c>
    </row>
    <row r="3735" spans="1:8" x14ac:dyDescent="0.2">
      <c r="A3735" s="48"/>
      <c r="B3735">
        <v>18</v>
      </c>
      <c r="C3735">
        <v>9</v>
      </c>
      <c r="D3735">
        <v>7</v>
      </c>
      <c r="E3735">
        <v>0</v>
      </c>
      <c r="F3735" s="51">
        <v>1</v>
      </c>
      <c r="G3735" t="str">
        <f t="shared" si="116"/>
        <v>Josh Giddey</v>
      </c>
      <c r="H3735" t="str">
        <f t="shared" si="117"/>
        <v>Josh Giddey</v>
      </c>
    </row>
    <row r="3736" spans="1:8" x14ac:dyDescent="0.2">
      <c r="A3736" s="48"/>
      <c r="B3736">
        <v>12</v>
      </c>
      <c r="C3736">
        <v>4</v>
      </c>
      <c r="D3736">
        <v>6</v>
      </c>
      <c r="E3736">
        <v>1</v>
      </c>
      <c r="F3736" s="51">
        <v>1</v>
      </c>
      <c r="G3736" t="str">
        <f t="shared" si="116"/>
        <v>Josh Giddey</v>
      </c>
      <c r="H3736" t="str">
        <f t="shared" si="117"/>
        <v>Josh Giddey</v>
      </c>
    </row>
    <row r="3737" spans="1:8" x14ac:dyDescent="0.2">
      <c r="A3737" s="48"/>
      <c r="B3737">
        <v>10</v>
      </c>
      <c r="C3737">
        <v>13</v>
      </c>
      <c r="D3737">
        <v>9</v>
      </c>
      <c r="E3737">
        <v>0</v>
      </c>
      <c r="F3737" s="51">
        <v>1</v>
      </c>
      <c r="G3737" t="str">
        <f t="shared" si="116"/>
        <v>Josh Giddey</v>
      </c>
      <c r="H3737" t="str">
        <f t="shared" si="117"/>
        <v>Josh Giddey</v>
      </c>
    </row>
    <row r="3738" spans="1:8" x14ac:dyDescent="0.2">
      <c r="A3738" s="48"/>
      <c r="B3738">
        <v>18</v>
      </c>
      <c r="C3738">
        <v>5</v>
      </c>
      <c r="D3738">
        <v>2</v>
      </c>
      <c r="E3738">
        <v>0</v>
      </c>
      <c r="F3738" s="51">
        <v>1</v>
      </c>
      <c r="G3738" t="str">
        <f t="shared" si="116"/>
        <v>Josh Giddey</v>
      </c>
      <c r="H3738" t="str">
        <f t="shared" si="117"/>
        <v>Josh Giddey</v>
      </c>
    </row>
    <row r="3739" spans="1:8" x14ac:dyDescent="0.2">
      <c r="A3739" s="48"/>
      <c r="B3739">
        <v>7</v>
      </c>
      <c r="C3739">
        <v>5</v>
      </c>
      <c r="D3739">
        <v>1</v>
      </c>
      <c r="E3739">
        <v>0</v>
      </c>
      <c r="F3739" s="51">
        <v>1</v>
      </c>
      <c r="G3739" t="str">
        <f t="shared" si="116"/>
        <v>Josh Giddey</v>
      </c>
      <c r="H3739" t="str">
        <f t="shared" si="117"/>
        <v>Josh Giddey</v>
      </c>
    </row>
    <row r="3740" spans="1:8" x14ac:dyDescent="0.2">
      <c r="A3740" s="48"/>
      <c r="B3740">
        <v>14</v>
      </c>
      <c r="C3740">
        <v>14</v>
      </c>
      <c r="D3740">
        <v>5</v>
      </c>
      <c r="E3740">
        <v>0</v>
      </c>
      <c r="F3740" s="51">
        <v>1</v>
      </c>
      <c r="G3740" t="str">
        <f t="shared" si="116"/>
        <v>Josh Giddey</v>
      </c>
      <c r="H3740" t="str">
        <f t="shared" si="117"/>
        <v>Josh Giddey</v>
      </c>
    </row>
    <row r="3741" spans="1:8" x14ac:dyDescent="0.2">
      <c r="A3741" s="48"/>
      <c r="B3741">
        <v>21</v>
      </c>
      <c r="C3741">
        <v>12</v>
      </c>
      <c r="D3741">
        <v>7</v>
      </c>
      <c r="E3741">
        <v>3</v>
      </c>
      <c r="F3741" s="51">
        <v>1</v>
      </c>
      <c r="G3741" t="str">
        <f t="shared" si="116"/>
        <v>Josh Giddey</v>
      </c>
      <c r="H3741" t="str">
        <f t="shared" si="117"/>
        <v>Josh Giddey</v>
      </c>
    </row>
    <row r="3742" spans="1:8" x14ac:dyDescent="0.2">
      <c r="A3742" s="48"/>
      <c r="B3742">
        <v>17</v>
      </c>
      <c r="C3742">
        <v>5</v>
      </c>
      <c r="D3742">
        <v>4</v>
      </c>
      <c r="E3742">
        <v>2</v>
      </c>
      <c r="F3742" s="51">
        <v>1</v>
      </c>
      <c r="G3742" t="str">
        <f t="shared" si="116"/>
        <v>Josh Giddey</v>
      </c>
      <c r="H3742" t="str">
        <f t="shared" si="117"/>
        <v>Josh Giddey</v>
      </c>
    </row>
    <row r="3743" spans="1:8" x14ac:dyDescent="0.2">
      <c r="A3743" s="48"/>
      <c r="B3743">
        <v>10</v>
      </c>
      <c r="C3743">
        <v>10</v>
      </c>
      <c r="D3743">
        <v>4</v>
      </c>
      <c r="E3743">
        <v>2</v>
      </c>
      <c r="F3743" s="51">
        <v>1</v>
      </c>
      <c r="G3743" t="str">
        <f t="shared" si="116"/>
        <v>Josh Giddey</v>
      </c>
      <c r="H3743" t="str">
        <f t="shared" si="117"/>
        <v>Josh Giddey</v>
      </c>
    </row>
    <row r="3744" spans="1:8" x14ac:dyDescent="0.2">
      <c r="A3744" s="48"/>
      <c r="B3744">
        <v>17</v>
      </c>
      <c r="C3744">
        <v>13</v>
      </c>
      <c r="D3744">
        <v>6</v>
      </c>
      <c r="E3744">
        <v>1</v>
      </c>
      <c r="F3744" s="51">
        <v>1</v>
      </c>
      <c r="G3744" t="str">
        <f t="shared" si="116"/>
        <v>Josh Giddey</v>
      </c>
      <c r="H3744" t="str">
        <f t="shared" si="117"/>
        <v>Josh Giddey</v>
      </c>
    </row>
    <row r="3745" spans="1:8" x14ac:dyDescent="0.2">
      <c r="A3745" s="48"/>
      <c r="B3745">
        <v>14</v>
      </c>
      <c r="C3745">
        <v>5</v>
      </c>
      <c r="D3745">
        <v>4</v>
      </c>
      <c r="E3745">
        <v>2</v>
      </c>
      <c r="F3745" s="51">
        <v>1</v>
      </c>
      <c r="G3745" t="str">
        <f t="shared" si="116"/>
        <v>Josh Giddey</v>
      </c>
      <c r="H3745" t="str">
        <f t="shared" si="117"/>
        <v>Josh Giddey</v>
      </c>
    </row>
    <row r="3746" spans="1:8" x14ac:dyDescent="0.2">
      <c r="A3746" s="48"/>
      <c r="B3746">
        <v>19</v>
      </c>
      <c r="C3746">
        <v>11</v>
      </c>
      <c r="D3746">
        <v>7</v>
      </c>
      <c r="E3746">
        <v>1</v>
      </c>
      <c r="F3746" s="51">
        <v>1</v>
      </c>
      <c r="G3746" t="str">
        <f t="shared" si="116"/>
        <v>Josh Giddey</v>
      </c>
      <c r="H3746" t="str">
        <f t="shared" si="117"/>
        <v>Josh Giddey</v>
      </c>
    </row>
    <row r="3747" spans="1:8" x14ac:dyDescent="0.2">
      <c r="A3747" s="48"/>
      <c r="B3747">
        <v>11</v>
      </c>
      <c r="C3747">
        <v>13</v>
      </c>
      <c r="D3747">
        <v>6</v>
      </c>
      <c r="E3747">
        <v>1</v>
      </c>
      <c r="F3747" s="51">
        <v>1</v>
      </c>
      <c r="G3747" t="str">
        <f t="shared" si="116"/>
        <v>Josh Giddey</v>
      </c>
      <c r="H3747" t="str">
        <f t="shared" si="117"/>
        <v>Josh Giddey</v>
      </c>
    </row>
    <row r="3748" spans="1:8" x14ac:dyDescent="0.2">
      <c r="A3748" s="48"/>
      <c r="B3748">
        <v>13</v>
      </c>
      <c r="C3748">
        <v>6</v>
      </c>
      <c r="D3748">
        <v>6</v>
      </c>
      <c r="E3748">
        <v>0</v>
      </c>
      <c r="F3748" s="51">
        <v>1</v>
      </c>
      <c r="G3748" t="str">
        <f t="shared" si="116"/>
        <v>Josh Giddey</v>
      </c>
      <c r="H3748" t="str">
        <f t="shared" si="117"/>
        <v>Josh Giddey</v>
      </c>
    </row>
    <row r="3749" spans="1:8" x14ac:dyDescent="0.2">
      <c r="A3749" s="48"/>
      <c r="B3749">
        <v>20</v>
      </c>
      <c r="C3749">
        <v>10</v>
      </c>
      <c r="D3749">
        <v>6</v>
      </c>
      <c r="E3749">
        <v>2</v>
      </c>
      <c r="F3749" s="51">
        <v>1</v>
      </c>
      <c r="G3749" t="str">
        <f t="shared" si="116"/>
        <v>Josh Giddey</v>
      </c>
      <c r="H3749" t="str">
        <f t="shared" si="117"/>
        <v>Josh Giddey</v>
      </c>
    </row>
    <row r="3750" spans="1:8" x14ac:dyDescent="0.2">
      <c r="A3750" s="48"/>
      <c r="B3750">
        <v>7</v>
      </c>
      <c r="C3750">
        <v>7</v>
      </c>
      <c r="D3750">
        <v>8</v>
      </c>
      <c r="E3750">
        <v>1</v>
      </c>
      <c r="F3750" s="51">
        <v>1</v>
      </c>
      <c r="G3750" t="str">
        <f t="shared" si="116"/>
        <v>Josh Giddey</v>
      </c>
      <c r="H3750" t="str">
        <f t="shared" si="117"/>
        <v>Josh Giddey</v>
      </c>
    </row>
    <row r="3751" spans="1:8" x14ac:dyDescent="0.2">
      <c r="A3751" s="48"/>
      <c r="B3751">
        <v>21</v>
      </c>
      <c r="C3751">
        <v>10</v>
      </c>
      <c r="D3751">
        <v>3</v>
      </c>
      <c r="E3751">
        <v>0</v>
      </c>
      <c r="F3751" s="51">
        <v>1</v>
      </c>
      <c r="G3751" t="str">
        <f t="shared" si="116"/>
        <v>Josh Giddey</v>
      </c>
      <c r="H3751" t="str">
        <f t="shared" si="117"/>
        <v>Josh Giddey</v>
      </c>
    </row>
    <row r="3752" spans="1:8" x14ac:dyDescent="0.2">
      <c r="A3752" s="48"/>
      <c r="B3752">
        <v>20</v>
      </c>
      <c r="C3752">
        <v>9</v>
      </c>
      <c r="D3752">
        <v>2</v>
      </c>
      <c r="E3752">
        <v>1</v>
      </c>
      <c r="F3752" s="51">
        <v>1</v>
      </c>
      <c r="G3752" t="str">
        <f t="shared" si="116"/>
        <v>Josh Giddey</v>
      </c>
      <c r="H3752" t="str">
        <f t="shared" si="117"/>
        <v>Josh Giddey</v>
      </c>
    </row>
    <row r="3753" spans="1:8" x14ac:dyDescent="0.2">
      <c r="A3753" s="48"/>
      <c r="B3753">
        <v>25</v>
      </c>
      <c r="C3753">
        <v>5</v>
      </c>
      <c r="D3753">
        <v>5</v>
      </c>
      <c r="E3753">
        <v>3</v>
      </c>
      <c r="F3753" s="51">
        <v>1</v>
      </c>
      <c r="G3753" t="str">
        <f t="shared" si="116"/>
        <v>Josh Giddey</v>
      </c>
      <c r="H3753" t="str">
        <f t="shared" si="117"/>
        <v>Josh Giddey</v>
      </c>
    </row>
    <row r="3754" spans="1:8" x14ac:dyDescent="0.2">
      <c r="A3754" s="48"/>
      <c r="B3754">
        <v>16</v>
      </c>
      <c r="C3754">
        <v>5</v>
      </c>
      <c r="D3754">
        <v>4</v>
      </c>
      <c r="E3754">
        <v>2</v>
      </c>
      <c r="F3754" s="51">
        <v>1</v>
      </c>
      <c r="G3754" t="str">
        <f t="shared" si="116"/>
        <v>Josh Giddey</v>
      </c>
      <c r="H3754" t="str">
        <f t="shared" si="117"/>
        <v>Josh Giddey</v>
      </c>
    </row>
    <row r="3755" spans="1:8" x14ac:dyDescent="0.2">
      <c r="A3755" s="48" t="s">
        <v>1284</v>
      </c>
      <c r="B3755">
        <v>32</v>
      </c>
      <c r="C3755">
        <v>6</v>
      </c>
      <c r="D3755">
        <v>5</v>
      </c>
      <c r="E3755">
        <v>2</v>
      </c>
      <c r="F3755" s="51">
        <v>1</v>
      </c>
      <c r="G3755" t="str">
        <f t="shared" si="116"/>
        <v>Shai Gilgeous-Alexander</v>
      </c>
      <c r="H3755" t="str">
        <f t="shared" si="117"/>
        <v>Shai Gilgeous-Alexander</v>
      </c>
    </row>
    <row r="3756" spans="1:8" x14ac:dyDescent="0.2">
      <c r="A3756" s="48"/>
      <c r="B3756">
        <v>28</v>
      </c>
      <c r="C3756">
        <v>3</v>
      </c>
      <c r="D3756">
        <v>7</v>
      </c>
      <c r="E3756">
        <v>1</v>
      </c>
      <c r="F3756" s="51">
        <v>1</v>
      </c>
      <c r="G3756" t="str">
        <f t="shared" si="116"/>
        <v>Shai Gilgeous-Alexander</v>
      </c>
      <c r="H3756" t="str">
        <f t="shared" si="117"/>
        <v>Shai Gilgeous-Alexander</v>
      </c>
    </row>
    <row r="3757" spans="1:8" x14ac:dyDescent="0.2">
      <c r="A3757" s="48"/>
      <c r="B3757">
        <v>33</v>
      </c>
      <c r="C3757">
        <v>5</v>
      </c>
      <c r="D3757">
        <v>8</v>
      </c>
      <c r="E3757">
        <v>2</v>
      </c>
      <c r="F3757" s="51">
        <v>1</v>
      </c>
      <c r="G3757" t="str">
        <f t="shared" si="116"/>
        <v>Shai Gilgeous-Alexander</v>
      </c>
      <c r="H3757" t="str">
        <f t="shared" si="117"/>
        <v>Shai Gilgeous-Alexander</v>
      </c>
    </row>
    <row r="3758" spans="1:8" x14ac:dyDescent="0.2">
      <c r="A3758" s="48"/>
      <c r="B3758">
        <v>24</v>
      </c>
      <c r="C3758">
        <v>5</v>
      </c>
      <c r="D3758">
        <v>6</v>
      </c>
      <c r="E3758">
        <v>2</v>
      </c>
      <c r="F3758" s="51">
        <v>1</v>
      </c>
      <c r="G3758" t="str">
        <f t="shared" si="116"/>
        <v>Shai Gilgeous-Alexander</v>
      </c>
      <c r="H3758" t="str">
        <f t="shared" si="117"/>
        <v>Shai Gilgeous-Alexander</v>
      </c>
    </row>
    <row r="3759" spans="1:8" x14ac:dyDescent="0.2">
      <c r="A3759" s="48"/>
      <c r="B3759">
        <v>38</v>
      </c>
      <c r="C3759">
        <v>6</v>
      </c>
      <c r="D3759">
        <v>9</v>
      </c>
      <c r="E3759">
        <v>0</v>
      </c>
      <c r="F3759" s="51">
        <v>1</v>
      </c>
      <c r="G3759" t="str">
        <f t="shared" si="116"/>
        <v>Shai Gilgeous-Alexander</v>
      </c>
      <c r="H3759" t="str">
        <f t="shared" si="117"/>
        <v>Shai Gilgeous-Alexander</v>
      </c>
    </row>
    <row r="3760" spans="1:8" x14ac:dyDescent="0.2">
      <c r="A3760" s="48"/>
      <c r="B3760">
        <v>34</v>
      </c>
      <c r="C3760">
        <v>4</v>
      </c>
      <c r="D3760">
        <v>6</v>
      </c>
      <c r="E3760">
        <v>0</v>
      </c>
      <c r="F3760" s="51">
        <v>1</v>
      </c>
      <c r="G3760" t="str">
        <f t="shared" si="116"/>
        <v>Shai Gilgeous-Alexander</v>
      </c>
      <c r="H3760" t="str">
        <f t="shared" si="117"/>
        <v>Shai Gilgeous-Alexander</v>
      </c>
    </row>
    <row r="3761" spans="1:8" x14ac:dyDescent="0.2">
      <c r="A3761" s="48"/>
      <c r="B3761">
        <v>37</v>
      </c>
      <c r="C3761">
        <v>4</v>
      </c>
      <c r="D3761">
        <v>3</v>
      </c>
      <c r="E3761">
        <v>0</v>
      </c>
      <c r="F3761" s="51">
        <v>1</v>
      </c>
      <c r="G3761" t="str">
        <f t="shared" si="116"/>
        <v>Shai Gilgeous-Alexander</v>
      </c>
      <c r="H3761" t="str">
        <f t="shared" si="117"/>
        <v>Shai Gilgeous-Alexander</v>
      </c>
    </row>
    <row r="3762" spans="1:8" x14ac:dyDescent="0.2">
      <c r="A3762" s="48"/>
      <c r="B3762">
        <v>18</v>
      </c>
      <c r="C3762">
        <v>1</v>
      </c>
      <c r="D3762">
        <v>3</v>
      </c>
      <c r="E3762">
        <v>0</v>
      </c>
      <c r="F3762" s="51">
        <v>1</v>
      </c>
      <c r="G3762" t="str">
        <f t="shared" si="116"/>
        <v>Shai Gilgeous-Alexander</v>
      </c>
      <c r="H3762" t="str">
        <f t="shared" si="117"/>
        <v>Shai Gilgeous-Alexander</v>
      </c>
    </row>
    <row r="3763" spans="1:8" x14ac:dyDescent="0.2">
      <c r="A3763" s="48"/>
      <c r="B3763">
        <v>33</v>
      </c>
      <c r="C3763">
        <v>7</v>
      </c>
      <c r="D3763">
        <v>5</v>
      </c>
      <c r="E3763">
        <v>0</v>
      </c>
      <c r="F3763" s="51">
        <v>1</v>
      </c>
      <c r="G3763" t="str">
        <f t="shared" si="116"/>
        <v>Shai Gilgeous-Alexander</v>
      </c>
      <c r="H3763" t="str">
        <f t="shared" si="117"/>
        <v>Shai Gilgeous-Alexander</v>
      </c>
    </row>
    <row r="3764" spans="1:8" x14ac:dyDescent="0.2">
      <c r="A3764" s="48"/>
      <c r="B3764">
        <v>39</v>
      </c>
      <c r="C3764">
        <v>4</v>
      </c>
      <c r="D3764">
        <v>4</v>
      </c>
      <c r="E3764">
        <v>2</v>
      </c>
      <c r="F3764" s="51">
        <v>1</v>
      </c>
      <c r="G3764" t="str">
        <f t="shared" si="116"/>
        <v>Shai Gilgeous-Alexander</v>
      </c>
      <c r="H3764" t="str">
        <f t="shared" si="117"/>
        <v>Shai Gilgeous-Alexander</v>
      </c>
    </row>
    <row r="3765" spans="1:8" x14ac:dyDescent="0.2">
      <c r="A3765" s="48"/>
      <c r="B3765">
        <v>20</v>
      </c>
      <c r="C3765">
        <v>3</v>
      </c>
      <c r="D3765">
        <v>4</v>
      </c>
      <c r="E3765">
        <v>1</v>
      </c>
      <c r="F3765" s="51">
        <v>1</v>
      </c>
      <c r="G3765" t="str">
        <f t="shared" si="116"/>
        <v>Shai Gilgeous-Alexander</v>
      </c>
      <c r="H3765" t="str">
        <f t="shared" si="117"/>
        <v>Shai Gilgeous-Alexander</v>
      </c>
    </row>
    <row r="3766" spans="1:8" x14ac:dyDescent="0.2">
      <c r="A3766" s="48"/>
      <c r="B3766">
        <v>37</v>
      </c>
      <c r="C3766">
        <v>5</v>
      </c>
      <c r="D3766">
        <v>8</v>
      </c>
      <c r="E3766">
        <v>2</v>
      </c>
      <c r="F3766" s="51">
        <v>1</v>
      </c>
      <c r="G3766" t="str">
        <f t="shared" si="116"/>
        <v>Shai Gilgeous-Alexander</v>
      </c>
      <c r="H3766" t="str">
        <f t="shared" si="117"/>
        <v>Shai Gilgeous-Alexander</v>
      </c>
    </row>
    <row r="3767" spans="1:8" x14ac:dyDescent="0.2">
      <c r="A3767" s="48"/>
      <c r="B3767">
        <v>37</v>
      </c>
      <c r="C3767">
        <v>4</v>
      </c>
      <c r="D3767">
        <v>8</v>
      </c>
      <c r="E3767">
        <v>2</v>
      </c>
      <c r="F3767" s="51">
        <v>1</v>
      </c>
      <c r="G3767" t="str">
        <f t="shared" si="116"/>
        <v>Shai Gilgeous-Alexander</v>
      </c>
      <c r="H3767" t="str">
        <f t="shared" si="117"/>
        <v>Shai Gilgeous-Alexander</v>
      </c>
    </row>
    <row r="3768" spans="1:8" x14ac:dyDescent="0.2">
      <c r="A3768" s="48"/>
      <c r="B3768">
        <v>42</v>
      </c>
      <c r="C3768">
        <v>6</v>
      </c>
      <c r="D3768">
        <v>7</v>
      </c>
      <c r="E3768">
        <v>2</v>
      </c>
      <c r="F3768" s="51">
        <v>1</v>
      </c>
      <c r="G3768" t="str">
        <f t="shared" si="116"/>
        <v>Shai Gilgeous-Alexander</v>
      </c>
      <c r="H3768" t="str">
        <f t="shared" si="117"/>
        <v>Shai Gilgeous-Alexander</v>
      </c>
    </row>
    <row r="3769" spans="1:8" x14ac:dyDescent="0.2">
      <c r="A3769" s="48"/>
      <c r="B3769">
        <v>15</v>
      </c>
      <c r="C3769">
        <v>6</v>
      </c>
      <c r="D3769">
        <v>6</v>
      </c>
      <c r="E3769">
        <v>2</v>
      </c>
      <c r="F3769" s="51">
        <v>1</v>
      </c>
      <c r="G3769" t="str">
        <f t="shared" si="116"/>
        <v>Shai Gilgeous-Alexander</v>
      </c>
      <c r="H3769" t="str">
        <f t="shared" si="117"/>
        <v>Shai Gilgeous-Alexander</v>
      </c>
    </row>
    <row r="3770" spans="1:8" x14ac:dyDescent="0.2">
      <c r="A3770" s="48"/>
      <c r="B3770">
        <v>30</v>
      </c>
      <c r="C3770">
        <v>5</v>
      </c>
      <c r="D3770">
        <v>7</v>
      </c>
      <c r="E3770">
        <v>0</v>
      </c>
      <c r="F3770" s="51">
        <v>1</v>
      </c>
      <c r="G3770" t="str">
        <f t="shared" si="116"/>
        <v>Shai Gilgeous-Alexander</v>
      </c>
      <c r="H3770" t="str">
        <f t="shared" si="117"/>
        <v>Shai Gilgeous-Alexander</v>
      </c>
    </row>
    <row r="3771" spans="1:8" x14ac:dyDescent="0.2">
      <c r="A3771" s="48"/>
      <c r="B3771">
        <v>31</v>
      </c>
      <c r="C3771">
        <v>7</v>
      </c>
      <c r="D3771">
        <v>11</v>
      </c>
      <c r="E3771">
        <v>1</v>
      </c>
      <c r="F3771" s="51">
        <v>1</v>
      </c>
      <c r="G3771" t="str">
        <f t="shared" si="116"/>
        <v>Shai Gilgeous-Alexander</v>
      </c>
      <c r="H3771" t="str">
        <f t="shared" si="117"/>
        <v>Shai Gilgeous-Alexander</v>
      </c>
    </row>
    <row r="3772" spans="1:8" x14ac:dyDescent="0.2">
      <c r="A3772" s="48"/>
      <c r="B3772">
        <v>30</v>
      </c>
      <c r="C3772">
        <v>8</v>
      </c>
      <c r="D3772">
        <v>7</v>
      </c>
      <c r="E3772">
        <v>0</v>
      </c>
      <c r="F3772" s="51">
        <v>1</v>
      </c>
      <c r="G3772" t="str">
        <f t="shared" si="116"/>
        <v>Shai Gilgeous-Alexander</v>
      </c>
      <c r="H3772" t="str">
        <f t="shared" si="117"/>
        <v>Shai Gilgeous-Alexander</v>
      </c>
    </row>
    <row r="3773" spans="1:8" x14ac:dyDescent="0.2">
      <c r="A3773" s="48"/>
      <c r="B3773">
        <v>32</v>
      </c>
      <c r="C3773">
        <v>3</v>
      </c>
      <c r="D3773">
        <v>3</v>
      </c>
      <c r="E3773">
        <v>1</v>
      </c>
      <c r="F3773" s="51">
        <v>1</v>
      </c>
      <c r="G3773" t="str">
        <f t="shared" si="116"/>
        <v>Shai Gilgeous-Alexander</v>
      </c>
      <c r="H3773" t="str">
        <f t="shared" si="117"/>
        <v>Shai Gilgeous-Alexander</v>
      </c>
    </row>
    <row r="3774" spans="1:8" x14ac:dyDescent="0.2">
      <c r="A3774" s="48"/>
      <c r="B3774">
        <v>31</v>
      </c>
      <c r="C3774">
        <v>6</v>
      </c>
      <c r="D3774">
        <v>4</v>
      </c>
      <c r="E3774">
        <v>1</v>
      </c>
      <c r="F3774" s="51">
        <v>1</v>
      </c>
      <c r="G3774" t="str">
        <f t="shared" si="116"/>
        <v>Shai Gilgeous-Alexander</v>
      </c>
      <c r="H3774" t="str">
        <f t="shared" si="117"/>
        <v>Shai Gilgeous-Alexander</v>
      </c>
    </row>
    <row r="3775" spans="1:8" x14ac:dyDescent="0.2">
      <c r="A3775" s="48"/>
      <c r="B3775">
        <v>33</v>
      </c>
      <c r="C3775">
        <v>1</v>
      </c>
      <c r="D3775">
        <v>6</v>
      </c>
      <c r="E3775">
        <v>1</v>
      </c>
      <c r="F3775" s="51">
        <v>1</v>
      </c>
      <c r="G3775" t="str">
        <f t="shared" si="116"/>
        <v>Shai Gilgeous-Alexander</v>
      </c>
      <c r="H3775" t="str">
        <f t="shared" si="117"/>
        <v>Shai Gilgeous-Alexander</v>
      </c>
    </row>
    <row r="3776" spans="1:8" x14ac:dyDescent="0.2">
      <c r="A3776" s="48"/>
      <c r="B3776">
        <v>35</v>
      </c>
      <c r="C3776">
        <v>6</v>
      </c>
      <c r="D3776">
        <v>5</v>
      </c>
      <c r="E3776">
        <v>0</v>
      </c>
      <c r="F3776" s="51">
        <v>1</v>
      </c>
      <c r="G3776" t="str">
        <f t="shared" si="116"/>
        <v>Shai Gilgeous-Alexander</v>
      </c>
      <c r="H3776" t="str">
        <f t="shared" si="117"/>
        <v>Shai Gilgeous-Alexander</v>
      </c>
    </row>
    <row r="3777" spans="1:8" x14ac:dyDescent="0.2">
      <c r="A3777" s="48"/>
      <c r="B3777">
        <v>26</v>
      </c>
      <c r="C3777">
        <v>3</v>
      </c>
      <c r="D3777">
        <v>7</v>
      </c>
      <c r="E3777">
        <v>1</v>
      </c>
      <c r="F3777" s="51">
        <v>1</v>
      </c>
      <c r="G3777" t="str">
        <f t="shared" si="116"/>
        <v>Shai Gilgeous-Alexander</v>
      </c>
      <c r="H3777" t="str">
        <f t="shared" si="117"/>
        <v>Shai Gilgeous-Alexander</v>
      </c>
    </row>
    <row r="3778" spans="1:8" x14ac:dyDescent="0.2">
      <c r="A3778" s="48"/>
      <c r="B3778">
        <v>23</v>
      </c>
      <c r="C3778">
        <v>2</v>
      </c>
      <c r="D3778">
        <v>3</v>
      </c>
      <c r="E3778">
        <v>0</v>
      </c>
      <c r="F3778" s="51">
        <v>1</v>
      </c>
      <c r="G3778" t="str">
        <f t="shared" ref="G3778:G3841" si="118">IF(B3778="","",IF(A3778="",G3777,SUBSTITUTE(A3778," 2022-23 Game Log","")))</f>
        <v>Shai Gilgeous-Alexander</v>
      </c>
      <c r="H3778" t="str">
        <f t="shared" ref="H3778:H3841" si="119">IF(G3778="Luka Dončić","Luka Doncic",IF(G3778="Wendell Carter Jr.","Wendell Carter",IF(G3778="Vlatko Čančar","Vlatko Cancar",IF(G3778="Troy Brown Jr.","Troy Brown",IF(G3778="Bojan Bogdanović","Bojan Bogdanovic",IF(G3778="Nic Claxton","Nicolas Claxton",IF(G3778="Kristaps Porziņģis","Kristaps Porzingis",IF(G3778="Kelly Oubre Jr.","Kelly Oubre Jr",IF(G3778="P.J. Washington","P.J Washington",IF(G3778="P.J. Tucker","P.J Tucker",IF(G3778="Jabari Smith Jr.","Jabari Smith",IF(G3778="Alperen Şengün","Alperen Sengun",IF(G3778="Nikola Vučević","Nikola Vucevic",IF(G3778="Jusuf Nurkić","Jusuf Nurkic",IF(G3778="Nikola Jokić","Nikola Jokic",G3778)))))))))))))))</f>
        <v>Shai Gilgeous-Alexander</v>
      </c>
    </row>
    <row r="3779" spans="1:8" x14ac:dyDescent="0.2">
      <c r="A3779" s="48"/>
      <c r="B3779">
        <v>42</v>
      </c>
      <c r="C3779">
        <v>2</v>
      </c>
      <c r="D3779">
        <v>3</v>
      </c>
      <c r="E3779">
        <v>1</v>
      </c>
      <c r="F3779" s="51">
        <v>1</v>
      </c>
      <c r="G3779" t="str">
        <f t="shared" si="118"/>
        <v>Shai Gilgeous-Alexander</v>
      </c>
      <c r="H3779" t="str">
        <f t="shared" si="119"/>
        <v>Shai Gilgeous-Alexander</v>
      </c>
    </row>
    <row r="3780" spans="1:8" x14ac:dyDescent="0.2">
      <c r="A3780" s="48"/>
      <c r="B3780">
        <v>27</v>
      </c>
      <c r="C3780">
        <v>8</v>
      </c>
      <c r="D3780">
        <v>7</v>
      </c>
      <c r="E3780">
        <v>1</v>
      </c>
      <c r="F3780" s="51">
        <v>1</v>
      </c>
      <c r="G3780" t="str">
        <f t="shared" si="118"/>
        <v>Shai Gilgeous-Alexander</v>
      </c>
      <c r="H3780" t="str">
        <f t="shared" si="119"/>
        <v>Shai Gilgeous-Alexander</v>
      </c>
    </row>
    <row r="3781" spans="1:8" x14ac:dyDescent="0.2">
      <c r="A3781" s="48"/>
      <c r="B3781">
        <v>35</v>
      </c>
      <c r="C3781">
        <v>7</v>
      </c>
      <c r="D3781">
        <v>5</v>
      </c>
      <c r="E3781">
        <v>3</v>
      </c>
      <c r="F3781" s="51">
        <v>1</v>
      </c>
      <c r="G3781" t="str">
        <f t="shared" si="118"/>
        <v>Shai Gilgeous-Alexander</v>
      </c>
      <c r="H3781" t="str">
        <f t="shared" si="119"/>
        <v>Shai Gilgeous-Alexander</v>
      </c>
    </row>
    <row r="3782" spans="1:8" x14ac:dyDescent="0.2">
      <c r="A3782" s="48"/>
      <c r="B3782">
        <v>35</v>
      </c>
      <c r="C3782">
        <v>2</v>
      </c>
      <c r="D3782">
        <v>6</v>
      </c>
      <c r="E3782">
        <v>1</v>
      </c>
      <c r="F3782" s="51">
        <v>1</v>
      </c>
      <c r="G3782" t="str">
        <f t="shared" si="118"/>
        <v>Shai Gilgeous-Alexander</v>
      </c>
      <c r="H3782" t="str">
        <f t="shared" si="119"/>
        <v>Shai Gilgeous-Alexander</v>
      </c>
    </row>
    <row r="3783" spans="1:8" x14ac:dyDescent="0.2">
      <c r="A3783" s="48"/>
      <c r="B3783">
        <v>27</v>
      </c>
      <c r="C3783">
        <v>6</v>
      </c>
      <c r="D3783">
        <v>3</v>
      </c>
      <c r="E3783">
        <v>0</v>
      </c>
      <c r="F3783" s="51">
        <v>1</v>
      </c>
      <c r="G3783" t="str">
        <f t="shared" si="118"/>
        <v>Shai Gilgeous-Alexander</v>
      </c>
      <c r="H3783" t="str">
        <f t="shared" si="119"/>
        <v>Shai Gilgeous-Alexander</v>
      </c>
    </row>
    <row r="3784" spans="1:8" x14ac:dyDescent="0.2">
      <c r="A3784" s="48"/>
      <c r="B3784">
        <v>44</v>
      </c>
      <c r="C3784">
        <v>10</v>
      </c>
      <c r="D3784">
        <v>6</v>
      </c>
      <c r="E3784">
        <v>3</v>
      </c>
      <c r="F3784" s="51">
        <v>1</v>
      </c>
      <c r="G3784" t="str">
        <f t="shared" si="118"/>
        <v>Shai Gilgeous-Alexander</v>
      </c>
      <c r="H3784" t="str">
        <f t="shared" si="119"/>
        <v>Shai Gilgeous-Alexander</v>
      </c>
    </row>
    <row r="3785" spans="1:8" x14ac:dyDescent="0.2">
      <c r="A3785" s="48"/>
      <c r="B3785">
        <v>28</v>
      </c>
      <c r="C3785">
        <v>6</v>
      </c>
      <c r="D3785">
        <v>8</v>
      </c>
      <c r="E3785">
        <v>0</v>
      </c>
      <c r="F3785" s="51">
        <v>1</v>
      </c>
      <c r="G3785" t="str">
        <f t="shared" si="118"/>
        <v>Shai Gilgeous-Alexander</v>
      </c>
      <c r="H3785" t="str">
        <f t="shared" si="119"/>
        <v>Shai Gilgeous-Alexander</v>
      </c>
    </row>
    <row r="3786" spans="1:8" x14ac:dyDescent="0.2">
      <c r="A3786" s="48"/>
      <c r="B3786">
        <v>28</v>
      </c>
      <c r="C3786">
        <v>3</v>
      </c>
      <c r="D3786">
        <v>5</v>
      </c>
      <c r="E3786">
        <v>1</v>
      </c>
      <c r="F3786" s="51">
        <v>1</v>
      </c>
      <c r="G3786" t="str">
        <f t="shared" si="118"/>
        <v>Shai Gilgeous-Alexander</v>
      </c>
      <c r="H3786" t="str">
        <f t="shared" si="119"/>
        <v>Shai Gilgeous-Alexander</v>
      </c>
    </row>
    <row r="3787" spans="1:8" x14ac:dyDescent="0.2">
      <c r="A3787" s="48"/>
      <c r="B3787">
        <v>14</v>
      </c>
      <c r="C3787">
        <v>6</v>
      </c>
      <c r="D3787">
        <v>5</v>
      </c>
      <c r="E3787">
        <v>1</v>
      </c>
      <c r="F3787" s="51">
        <v>1</v>
      </c>
      <c r="G3787" t="str">
        <f t="shared" si="118"/>
        <v>Shai Gilgeous-Alexander</v>
      </c>
      <c r="H3787" t="str">
        <f t="shared" si="119"/>
        <v>Shai Gilgeous-Alexander</v>
      </c>
    </row>
    <row r="3788" spans="1:8" x14ac:dyDescent="0.2">
      <c r="A3788" s="48"/>
      <c r="B3788">
        <v>33</v>
      </c>
      <c r="C3788">
        <v>4</v>
      </c>
      <c r="D3788">
        <v>4</v>
      </c>
      <c r="E3788">
        <v>0</v>
      </c>
      <c r="F3788" s="51">
        <v>1</v>
      </c>
      <c r="G3788" t="str">
        <f t="shared" si="118"/>
        <v>Shai Gilgeous-Alexander</v>
      </c>
      <c r="H3788" t="str">
        <f t="shared" si="119"/>
        <v>Shai Gilgeous-Alexander</v>
      </c>
    </row>
    <row r="3789" spans="1:8" x14ac:dyDescent="0.2">
      <c r="A3789" s="48" t="s">
        <v>1285</v>
      </c>
      <c r="B3789">
        <v>2</v>
      </c>
      <c r="C3789">
        <v>2</v>
      </c>
      <c r="D3789">
        <v>0</v>
      </c>
      <c r="E3789">
        <v>0</v>
      </c>
      <c r="F3789" s="51">
        <v>1</v>
      </c>
      <c r="G3789" t="str">
        <f t="shared" si="118"/>
        <v>Anthony Gill</v>
      </c>
      <c r="H3789" t="str">
        <f t="shared" si="119"/>
        <v>Anthony Gill</v>
      </c>
    </row>
    <row r="3790" spans="1:8" x14ac:dyDescent="0.2">
      <c r="A3790" s="48"/>
      <c r="B3790">
        <v>2</v>
      </c>
      <c r="C3790">
        <v>1</v>
      </c>
      <c r="D3790">
        <v>1</v>
      </c>
      <c r="E3790">
        <v>0</v>
      </c>
      <c r="F3790" s="51">
        <v>1</v>
      </c>
      <c r="G3790" t="str">
        <f t="shared" si="118"/>
        <v>Anthony Gill</v>
      </c>
      <c r="H3790" t="str">
        <f t="shared" si="119"/>
        <v>Anthony Gill</v>
      </c>
    </row>
    <row r="3791" spans="1:8" x14ac:dyDescent="0.2">
      <c r="A3791" s="48"/>
      <c r="B3791">
        <v>2</v>
      </c>
      <c r="C3791">
        <v>2</v>
      </c>
      <c r="D3791">
        <v>0</v>
      </c>
      <c r="E3791">
        <v>0</v>
      </c>
      <c r="F3791" s="51">
        <v>1</v>
      </c>
      <c r="G3791" t="str">
        <f t="shared" si="118"/>
        <v>Anthony Gill</v>
      </c>
      <c r="H3791" t="str">
        <f t="shared" si="119"/>
        <v>Anthony Gill</v>
      </c>
    </row>
    <row r="3792" spans="1:8" x14ac:dyDescent="0.2">
      <c r="A3792" s="48"/>
      <c r="B3792">
        <v>2</v>
      </c>
      <c r="C3792">
        <v>0</v>
      </c>
      <c r="D3792">
        <v>0</v>
      </c>
      <c r="E3792">
        <v>0</v>
      </c>
      <c r="F3792" s="51">
        <v>1</v>
      </c>
      <c r="G3792" t="str">
        <f t="shared" si="118"/>
        <v>Anthony Gill</v>
      </c>
      <c r="H3792" t="str">
        <f t="shared" si="119"/>
        <v>Anthony Gill</v>
      </c>
    </row>
    <row r="3793" spans="1:8" x14ac:dyDescent="0.2">
      <c r="A3793" s="48"/>
      <c r="B3793">
        <v>3</v>
      </c>
      <c r="C3793">
        <v>1</v>
      </c>
      <c r="D3793">
        <v>1</v>
      </c>
      <c r="E3793">
        <v>1</v>
      </c>
      <c r="F3793" s="51">
        <v>1</v>
      </c>
      <c r="G3793" t="str">
        <f t="shared" si="118"/>
        <v>Anthony Gill</v>
      </c>
      <c r="H3793" t="str">
        <f t="shared" si="119"/>
        <v>Anthony Gill</v>
      </c>
    </row>
    <row r="3794" spans="1:8" x14ac:dyDescent="0.2">
      <c r="A3794" s="48"/>
      <c r="B3794">
        <v>10</v>
      </c>
      <c r="C3794">
        <v>5</v>
      </c>
      <c r="D3794">
        <v>2</v>
      </c>
      <c r="E3794">
        <v>0</v>
      </c>
      <c r="F3794" s="51">
        <v>1</v>
      </c>
      <c r="G3794" t="str">
        <f t="shared" si="118"/>
        <v>Anthony Gill</v>
      </c>
      <c r="H3794" t="str">
        <f t="shared" si="119"/>
        <v>Anthony Gill</v>
      </c>
    </row>
    <row r="3795" spans="1:8" x14ac:dyDescent="0.2">
      <c r="A3795" s="48"/>
      <c r="B3795">
        <v>11</v>
      </c>
      <c r="C3795">
        <v>4</v>
      </c>
      <c r="D3795">
        <v>2</v>
      </c>
      <c r="E3795">
        <v>1</v>
      </c>
      <c r="F3795" s="51">
        <v>1</v>
      </c>
      <c r="G3795" t="str">
        <f t="shared" si="118"/>
        <v>Anthony Gill</v>
      </c>
      <c r="H3795" t="str">
        <f t="shared" si="119"/>
        <v>Anthony Gill</v>
      </c>
    </row>
    <row r="3796" spans="1:8" x14ac:dyDescent="0.2">
      <c r="A3796" s="48"/>
      <c r="B3796">
        <v>2</v>
      </c>
      <c r="C3796">
        <v>2</v>
      </c>
      <c r="D3796">
        <v>0</v>
      </c>
      <c r="E3796">
        <v>0</v>
      </c>
      <c r="F3796" s="51">
        <v>1</v>
      </c>
      <c r="G3796" t="str">
        <f t="shared" si="118"/>
        <v>Anthony Gill</v>
      </c>
      <c r="H3796" t="str">
        <f t="shared" si="119"/>
        <v>Anthony Gill</v>
      </c>
    </row>
    <row r="3797" spans="1:8" x14ac:dyDescent="0.2">
      <c r="A3797" s="48"/>
      <c r="B3797">
        <v>8</v>
      </c>
      <c r="C3797">
        <v>4</v>
      </c>
      <c r="D3797">
        <v>0</v>
      </c>
      <c r="E3797">
        <v>0</v>
      </c>
      <c r="F3797" s="51">
        <v>1</v>
      </c>
      <c r="G3797" t="str">
        <f t="shared" si="118"/>
        <v>Anthony Gill</v>
      </c>
      <c r="H3797" t="str">
        <f t="shared" si="119"/>
        <v>Anthony Gill</v>
      </c>
    </row>
    <row r="3798" spans="1:8" x14ac:dyDescent="0.2">
      <c r="A3798" s="48"/>
      <c r="B3798">
        <v>0</v>
      </c>
      <c r="C3798">
        <v>0</v>
      </c>
      <c r="D3798">
        <v>1</v>
      </c>
      <c r="E3798">
        <v>0</v>
      </c>
      <c r="F3798" s="51">
        <v>1</v>
      </c>
      <c r="G3798" t="str">
        <f t="shared" si="118"/>
        <v>Anthony Gill</v>
      </c>
      <c r="H3798" t="str">
        <f t="shared" si="119"/>
        <v>Anthony Gill</v>
      </c>
    </row>
    <row r="3799" spans="1:8" x14ac:dyDescent="0.2">
      <c r="A3799" s="48"/>
      <c r="B3799">
        <v>6</v>
      </c>
      <c r="C3799">
        <v>1</v>
      </c>
      <c r="D3799">
        <v>1</v>
      </c>
      <c r="E3799">
        <v>0</v>
      </c>
      <c r="F3799" s="51">
        <v>1</v>
      </c>
      <c r="G3799" t="str">
        <f t="shared" si="118"/>
        <v>Anthony Gill</v>
      </c>
      <c r="H3799" t="str">
        <f t="shared" si="119"/>
        <v>Anthony Gill</v>
      </c>
    </row>
    <row r="3800" spans="1:8" x14ac:dyDescent="0.2">
      <c r="A3800" s="48"/>
      <c r="B3800">
        <v>2</v>
      </c>
      <c r="C3800">
        <v>2</v>
      </c>
      <c r="D3800">
        <v>1</v>
      </c>
      <c r="E3800">
        <v>0</v>
      </c>
      <c r="F3800" s="51">
        <v>1</v>
      </c>
      <c r="G3800" t="str">
        <f t="shared" si="118"/>
        <v>Anthony Gill</v>
      </c>
      <c r="H3800" t="str">
        <f t="shared" si="119"/>
        <v>Anthony Gill</v>
      </c>
    </row>
    <row r="3801" spans="1:8" x14ac:dyDescent="0.2">
      <c r="A3801" s="48"/>
      <c r="B3801">
        <v>0</v>
      </c>
      <c r="C3801">
        <v>0</v>
      </c>
      <c r="D3801">
        <v>0</v>
      </c>
      <c r="E3801">
        <v>0</v>
      </c>
      <c r="F3801" s="51">
        <v>1</v>
      </c>
      <c r="G3801" t="str">
        <f t="shared" si="118"/>
        <v>Anthony Gill</v>
      </c>
      <c r="H3801" t="str">
        <f t="shared" si="119"/>
        <v>Anthony Gill</v>
      </c>
    </row>
    <row r="3802" spans="1:8" x14ac:dyDescent="0.2">
      <c r="A3802" s="48"/>
      <c r="B3802">
        <v>2</v>
      </c>
      <c r="C3802">
        <v>1</v>
      </c>
      <c r="D3802">
        <v>0</v>
      </c>
      <c r="E3802">
        <v>0</v>
      </c>
      <c r="F3802" s="51">
        <v>1</v>
      </c>
      <c r="G3802" t="str">
        <f t="shared" si="118"/>
        <v>Anthony Gill</v>
      </c>
      <c r="H3802" t="str">
        <f t="shared" si="119"/>
        <v>Anthony Gill</v>
      </c>
    </row>
    <row r="3803" spans="1:8" x14ac:dyDescent="0.2">
      <c r="A3803" s="48"/>
      <c r="B3803">
        <v>2</v>
      </c>
      <c r="C3803">
        <v>3</v>
      </c>
      <c r="D3803">
        <v>1</v>
      </c>
      <c r="E3803">
        <v>0</v>
      </c>
      <c r="F3803" s="51">
        <v>1</v>
      </c>
      <c r="G3803" t="str">
        <f t="shared" si="118"/>
        <v>Anthony Gill</v>
      </c>
      <c r="H3803" t="str">
        <f t="shared" si="119"/>
        <v>Anthony Gill</v>
      </c>
    </row>
    <row r="3804" spans="1:8" x14ac:dyDescent="0.2">
      <c r="A3804" s="48"/>
      <c r="B3804">
        <v>5</v>
      </c>
      <c r="C3804">
        <v>3</v>
      </c>
      <c r="D3804">
        <v>0</v>
      </c>
      <c r="E3804">
        <v>0</v>
      </c>
      <c r="F3804" s="51">
        <v>1</v>
      </c>
      <c r="G3804" t="str">
        <f t="shared" si="118"/>
        <v>Anthony Gill</v>
      </c>
      <c r="H3804" t="str">
        <f t="shared" si="119"/>
        <v>Anthony Gill</v>
      </c>
    </row>
    <row r="3805" spans="1:8" x14ac:dyDescent="0.2">
      <c r="A3805" s="48"/>
      <c r="B3805">
        <v>4</v>
      </c>
      <c r="C3805">
        <v>2</v>
      </c>
      <c r="D3805">
        <v>0</v>
      </c>
      <c r="E3805">
        <v>0</v>
      </c>
      <c r="F3805" s="51">
        <v>1</v>
      </c>
      <c r="G3805" t="str">
        <f t="shared" si="118"/>
        <v>Anthony Gill</v>
      </c>
      <c r="H3805" t="str">
        <f t="shared" si="119"/>
        <v>Anthony Gill</v>
      </c>
    </row>
    <row r="3806" spans="1:8" x14ac:dyDescent="0.2">
      <c r="A3806" s="48"/>
      <c r="B3806">
        <v>0</v>
      </c>
      <c r="C3806">
        <v>0</v>
      </c>
      <c r="D3806">
        <v>0</v>
      </c>
      <c r="E3806">
        <v>0</v>
      </c>
      <c r="F3806" s="51">
        <v>1</v>
      </c>
      <c r="G3806" t="str">
        <f t="shared" si="118"/>
        <v>Anthony Gill</v>
      </c>
      <c r="H3806" t="str">
        <f t="shared" si="119"/>
        <v>Anthony Gill</v>
      </c>
    </row>
    <row r="3807" spans="1:8" x14ac:dyDescent="0.2">
      <c r="A3807" s="48"/>
      <c r="B3807">
        <v>2</v>
      </c>
      <c r="C3807">
        <v>1</v>
      </c>
      <c r="D3807">
        <v>0</v>
      </c>
      <c r="E3807">
        <v>0</v>
      </c>
      <c r="F3807" s="51">
        <v>1</v>
      </c>
      <c r="G3807" t="str">
        <f t="shared" si="118"/>
        <v>Anthony Gill</v>
      </c>
      <c r="H3807" t="str">
        <f t="shared" si="119"/>
        <v>Anthony Gill</v>
      </c>
    </row>
    <row r="3808" spans="1:8" x14ac:dyDescent="0.2">
      <c r="A3808" s="48"/>
      <c r="B3808">
        <v>0</v>
      </c>
      <c r="C3808">
        <v>0</v>
      </c>
      <c r="D3808">
        <v>1</v>
      </c>
      <c r="E3808">
        <v>0</v>
      </c>
      <c r="F3808" s="51">
        <v>1</v>
      </c>
      <c r="G3808" t="str">
        <f t="shared" si="118"/>
        <v>Anthony Gill</v>
      </c>
      <c r="H3808" t="str">
        <f t="shared" si="119"/>
        <v>Anthony Gill</v>
      </c>
    </row>
    <row r="3809" spans="1:8" x14ac:dyDescent="0.2">
      <c r="A3809" s="48"/>
      <c r="B3809">
        <v>0</v>
      </c>
      <c r="C3809">
        <v>1</v>
      </c>
      <c r="D3809">
        <v>0</v>
      </c>
      <c r="E3809">
        <v>0</v>
      </c>
      <c r="F3809" s="51">
        <v>1</v>
      </c>
      <c r="G3809" t="str">
        <f t="shared" si="118"/>
        <v>Anthony Gill</v>
      </c>
      <c r="H3809" t="str">
        <f t="shared" si="119"/>
        <v>Anthony Gill</v>
      </c>
    </row>
    <row r="3810" spans="1:8" x14ac:dyDescent="0.2">
      <c r="A3810" s="48"/>
      <c r="B3810">
        <v>0</v>
      </c>
      <c r="C3810">
        <v>0</v>
      </c>
      <c r="D3810">
        <v>1</v>
      </c>
      <c r="E3810">
        <v>0</v>
      </c>
      <c r="F3810" s="51">
        <v>1</v>
      </c>
      <c r="G3810" t="str">
        <f t="shared" si="118"/>
        <v>Anthony Gill</v>
      </c>
      <c r="H3810" t="str">
        <f t="shared" si="119"/>
        <v>Anthony Gill</v>
      </c>
    </row>
    <row r="3811" spans="1:8" x14ac:dyDescent="0.2">
      <c r="A3811" s="48"/>
      <c r="B3811">
        <v>4</v>
      </c>
      <c r="C3811">
        <v>3</v>
      </c>
      <c r="D3811">
        <v>0</v>
      </c>
      <c r="E3811">
        <v>0</v>
      </c>
      <c r="F3811" s="51">
        <v>1</v>
      </c>
      <c r="G3811" t="str">
        <f t="shared" si="118"/>
        <v>Anthony Gill</v>
      </c>
      <c r="H3811" t="str">
        <f t="shared" si="119"/>
        <v>Anthony Gill</v>
      </c>
    </row>
    <row r="3812" spans="1:8" x14ac:dyDescent="0.2">
      <c r="A3812" s="48"/>
      <c r="B3812">
        <v>0</v>
      </c>
      <c r="C3812">
        <v>0</v>
      </c>
      <c r="D3812">
        <v>0</v>
      </c>
      <c r="E3812">
        <v>0</v>
      </c>
      <c r="F3812" s="51">
        <v>1</v>
      </c>
      <c r="G3812" t="str">
        <f t="shared" si="118"/>
        <v>Anthony Gill</v>
      </c>
      <c r="H3812" t="str">
        <f t="shared" si="119"/>
        <v>Anthony Gill</v>
      </c>
    </row>
    <row r="3813" spans="1:8" x14ac:dyDescent="0.2">
      <c r="A3813" s="48"/>
      <c r="B3813">
        <v>6</v>
      </c>
      <c r="C3813">
        <v>2</v>
      </c>
      <c r="D3813">
        <v>1</v>
      </c>
      <c r="E3813">
        <v>0</v>
      </c>
      <c r="F3813" s="51">
        <v>1</v>
      </c>
      <c r="G3813" t="str">
        <f t="shared" si="118"/>
        <v>Anthony Gill</v>
      </c>
      <c r="H3813" t="str">
        <f t="shared" si="119"/>
        <v>Anthony Gill</v>
      </c>
    </row>
    <row r="3814" spans="1:8" x14ac:dyDescent="0.2">
      <c r="A3814" s="48"/>
      <c r="B3814">
        <v>0</v>
      </c>
      <c r="C3814">
        <v>0</v>
      </c>
      <c r="D3814">
        <v>0</v>
      </c>
      <c r="E3814">
        <v>0</v>
      </c>
      <c r="F3814" s="51">
        <v>1</v>
      </c>
      <c r="G3814" t="str">
        <f t="shared" si="118"/>
        <v>Anthony Gill</v>
      </c>
      <c r="H3814" t="str">
        <f t="shared" si="119"/>
        <v>Anthony Gill</v>
      </c>
    </row>
    <row r="3815" spans="1:8" x14ac:dyDescent="0.2">
      <c r="A3815" s="48"/>
      <c r="B3815">
        <v>3</v>
      </c>
      <c r="C3815">
        <v>1</v>
      </c>
      <c r="D3815">
        <v>0</v>
      </c>
      <c r="E3815">
        <v>0</v>
      </c>
      <c r="F3815" s="51">
        <v>1</v>
      </c>
      <c r="G3815" t="str">
        <f t="shared" si="118"/>
        <v>Anthony Gill</v>
      </c>
      <c r="H3815" t="str">
        <f t="shared" si="119"/>
        <v>Anthony Gill</v>
      </c>
    </row>
    <row r="3816" spans="1:8" x14ac:dyDescent="0.2">
      <c r="A3816" s="48"/>
      <c r="B3816">
        <v>0</v>
      </c>
      <c r="C3816">
        <v>0</v>
      </c>
      <c r="D3816">
        <v>0</v>
      </c>
      <c r="E3816">
        <v>0</v>
      </c>
      <c r="F3816" s="51">
        <v>1</v>
      </c>
      <c r="G3816" t="str">
        <f t="shared" si="118"/>
        <v>Anthony Gill</v>
      </c>
      <c r="H3816" t="str">
        <f t="shared" si="119"/>
        <v>Anthony Gill</v>
      </c>
    </row>
    <row r="3817" spans="1:8" x14ac:dyDescent="0.2">
      <c r="A3817" s="48"/>
      <c r="B3817">
        <v>0</v>
      </c>
      <c r="C3817">
        <v>0</v>
      </c>
      <c r="D3817">
        <v>1</v>
      </c>
      <c r="E3817">
        <v>0</v>
      </c>
      <c r="F3817" s="51">
        <v>1</v>
      </c>
      <c r="G3817" t="str">
        <f t="shared" si="118"/>
        <v>Anthony Gill</v>
      </c>
      <c r="H3817" t="str">
        <f t="shared" si="119"/>
        <v>Anthony Gill</v>
      </c>
    </row>
    <row r="3818" spans="1:8" x14ac:dyDescent="0.2">
      <c r="A3818" s="48"/>
      <c r="B3818">
        <v>2</v>
      </c>
      <c r="C3818">
        <v>0</v>
      </c>
      <c r="D3818">
        <v>0</v>
      </c>
      <c r="E3818">
        <v>0</v>
      </c>
      <c r="F3818" s="51">
        <v>1</v>
      </c>
      <c r="G3818" t="str">
        <f t="shared" si="118"/>
        <v>Anthony Gill</v>
      </c>
      <c r="H3818" t="str">
        <f t="shared" si="119"/>
        <v>Anthony Gill</v>
      </c>
    </row>
    <row r="3819" spans="1:8" x14ac:dyDescent="0.2">
      <c r="A3819" s="48"/>
      <c r="B3819">
        <v>2</v>
      </c>
      <c r="C3819">
        <v>0</v>
      </c>
      <c r="D3819">
        <v>0</v>
      </c>
      <c r="E3819">
        <v>0</v>
      </c>
      <c r="F3819" s="51">
        <v>1</v>
      </c>
      <c r="G3819" t="str">
        <f t="shared" si="118"/>
        <v>Anthony Gill</v>
      </c>
      <c r="H3819" t="str">
        <f t="shared" si="119"/>
        <v>Anthony Gill</v>
      </c>
    </row>
    <row r="3820" spans="1:8" x14ac:dyDescent="0.2">
      <c r="A3820" s="48" t="s">
        <v>1286</v>
      </c>
      <c r="B3820">
        <v>23</v>
      </c>
      <c r="C3820">
        <v>16</v>
      </c>
      <c r="D3820">
        <v>2</v>
      </c>
      <c r="E3820">
        <v>0</v>
      </c>
      <c r="F3820" s="51">
        <v>1</v>
      </c>
      <c r="G3820" t="str">
        <f t="shared" si="118"/>
        <v>Rudy Gobert</v>
      </c>
      <c r="H3820" t="str">
        <f t="shared" si="119"/>
        <v>Rudy Gobert</v>
      </c>
    </row>
    <row r="3821" spans="1:8" x14ac:dyDescent="0.2">
      <c r="A3821" s="48"/>
      <c r="B3821">
        <v>9</v>
      </c>
      <c r="C3821">
        <v>23</v>
      </c>
      <c r="D3821">
        <v>0</v>
      </c>
      <c r="E3821">
        <v>0</v>
      </c>
      <c r="F3821" s="51">
        <v>1</v>
      </c>
      <c r="G3821" t="str">
        <f t="shared" si="118"/>
        <v>Rudy Gobert</v>
      </c>
      <c r="H3821" t="str">
        <f t="shared" si="119"/>
        <v>Rudy Gobert</v>
      </c>
    </row>
    <row r="3822" spans="1:8" x14ac:dyDescent="0.2">
      <c r="A3822" s="48"/>
      <c r="B3822">
        <v>15</v>
      </c>
      <c r="C3822">
        <v>15</v>
      </c>
      <c r="D3822">
        <v>1</v>
      </c>
      <c r="E3822">
        <v>0</v>
      </c>
      <c r="F3822" s="51">
        <v>1</v>
      </c>
      <c r="G3822" t="str">
        <f t="shared" si="118"/>
        <v>Rudy Gobert</v>
      </c>
      <c r="H3822" t="str">
        <f t="shared" si="119"/>
        <v>Rudy Gobert</v>
      </c>
    </row>
    <row r="3823" spans="1:8" x14ac:dyDescent="0.2">
      <c r="A3823" s="48"/>
      <c r="B3823">
        <v>11</v>
      </c>
      <c r="C3823">
        <v>7</v>
      </c>
      <c r="D3823">
        <v>1</v>
      </c>
      <c r="E3823">
        <v>0</v>
      </c>
      <c r="F3823" s="51">
        <v>1</v>
      </c>
      <c r="G3823" t="str">
        <f t="shared" si="118"/>
        <v>Rudy Gobert</v>
      </c>
      <c r="H3823" t="str">
        <f t="shared" si="119"/>
        <v>Rudy Gobert</v>
      </c>
    </row>
    <row r="3824" spans="1:8" x14ac:dyDescent="0.2">
      <c r="A3824" s="48"/>
      <c r="B3824">
        <v>10</v>
      </c>
      <c r="C3824">
        <v>9</v>
      </c>
      <c r="D3824">
        <v>1</v>
      </c>
      <c r="E3824">
        <v>0</v>
      </c>
      <c r="F3824" s="51">
        <v>1</v>
      </c>
      <c r="G3824" t="str">
        <f t="shared" si="118"/>
        <v>Rudy Gobert</v>
      </c>
      <c r="H3824" t="str">
        <f t="shared" si="119"/>
        <v>Rudy Gobert</v>
      </c>
    </row>
    <row r="3825" spans="1:8" x14ac:dyDescent="0.2">
      <c r="A3825" s="48"/>
      <c r="B3825">
        <v>22</v>
      </c>
      <c r="C3825">
        <v>21</v>
      </c>
      <c r="D3825">
        <v>2</v>
      </c>
      <c r="E3825">
        <v>0</v>
      </c>
      <c r="F3825" s="51">
        <v>1</v>
      </c>
      <c r="G3825" t="str">
        <f t="shared" si="118"/>
        <v>Rudy Gobert</v>
      </c>
      <c r="H3825" t="str">
        <f t="shared" si="119"/>
        <v>Rudy Gobert</v>
      </c>
    </row>
    <row r="3826" spans="1:8" x14ac:dyDescent="0.2">
      <c r="A3826" s="48"/>
      <c r="B3826">
        <v>9</v>
      </c>
      <c r="C3826">
        <v>12</v>
      </c>
      <c r="D3826">
        <v>0</v>
      </c>
      <c r="E3826">
        <v>0</v>
      </c>
      <c r="F3826" s="51">
        <v>1</v>
      </c>
      <c r="G3826" t="str">
        <f t="shared" si="118"/>
        <v>Rudy Gobert</v>
      </c>
      <c r="H3826" t="str">
        <f t="shared" si="119"/>
        <v>Rudy Gobert</v>
      </c>
    </row>
    <row r="3827" spans="1:8" x14ac:dyDescent="0.2">
      <c r="A3827" s="48"/>
      <c r="B3827">
        <v>7</v>
      </c>
      <c r="C3827">
        <v>9</v>
      </c>
      <c r="D3827">
        <v>3</v>
      </c>
      <c r="E3827">
        <v>0</v>
      </c>
      <c r="F3827" s="51">
        <v>1</v>
      </c>
      <c r="G3827" t="str">
        <f t="shared" si="118"/>
        <v>Rudy Gobert</v>
      </c>
      <c r="H3827" t="str">
        <f t="shared" si="119"/>
        <v>Rudy Gobert</v>
      </c>
    </row>
    <row r="3828" spans="1:8" x14ac:dyDescent="0.2">
      <c r="A3828" s="48"/>
      <c r="B3828">
        <v>7</v>
      </c>
      <c r="C3828">
        <v>13</v>
      </c>
      <c r="D3828">
        <v>0</v>
      </c>
      <c r="E3828">
        <v>0</v>
      </c>
      <c r="F3828" s="51">
        <v>1</v>
      </c>
      <c r="G3828" t="str">
        <f t="shared" si="118"/>
        <v>Rudy Gobert</v>
      </c>
      <c r="H3828" t="str">
        <f t="shared" si="119"/>
        <v>Rudy Gobert</v>
      </c>
    </row>
    <row r="3829" spans="1:8" x14ac:dyDescent="0.2">
      <c r="A3829" s="48"/>
      <c r="B3829">
        <v>25</v>
      </c>
      <c r="C3829">
        <v>11</v>
      </c>
      <c r="D3829">
        <v>0</v>
      </c>
      <c r="E3829">
        <v>0</v>
      </c>
      <c r="F3829" s="51">
        <v>1</v>
      </c>
      <c r="G3829" t="str">
        <f t="shared" si="118"/>
        <v>Rudy Gobert</v>
      </c>
      <c r="H3829" t="str">
        <f t="shared" si="119"/>
        <v>Rudy Gobert</v>
      </c>
    </row>
    <row r="3830" spans="1:8" x14ac:dyDescent="0.2">
      <c r="A3830" s="48"/>
      <c r="B3830">
        <v>15</v>
      </c>
      <c r="C3830">
        <v>6</v>
      </c>
      <c r="D3830">
        <v>1</v>
      </c>
      <c r="E3830">
        <v>0</v>
      </c>
      <c r="F3830" s="51">
        <v>1</v>
      </c>
      <c r="G3830" t="str">
        <f t="shared" si="118"/>
        <v>Rudy Gobert</v>
      </c>
      <c r="H3830" t="str">
        <f t="shared" si="119"/>
        <v>Rudy Gobert</v>
      </c>
    </row>
    <row r="3831" spans="1:8" x14ac:dyDescent="0.2">
      <c r="A3831" s="48"/>
      <c r="B3831">
        <v>15</v>
      </c>
      <c r="C3831">
        <v>13</v>
      </c>
      <c r="D3831">
        <v>1</v>
      </c>
      <c r="E3831">
        <v>0</v>
      </c>
      <c r="F3831" s="51">
        <v>1</v>
      </c>
      <c r="G3831" t="str">
        <f t="shared" si="118"/>
        <v>Rudy Gobert</v>
      </c>
      <c r="H3831" t="str">
        <f t="shared" si="119"/>
        <v>Rudy Gobert</v>
      </c>
    </row>
    <row r="3832" spans="1:8" x14ac:dyDescent="0.2">
      <c r="A3832" s="48"/>
      <c r="B3832">
        <v>16</v>
      </c>
      <c r="C3832">
        <v>8</v>
      </c>
      <c r="D3832">
        <v>1</v>
      </c>
      <c r="E3832">
        <v>0</v>
      </c>
      <c r="F3832" s="51">
        <v>1</v>
      </c>
      <c r="G3832" t="str">
        <f t="shared" si="118"/>
        <v>Rudy Gobert</v>
      </c>
      <c r="H3832" t="str">
        <f t="shared" si="119"/>
        <v>Rudy Gobert</v>
      </c>
    </row>
    <row r="3833" spans="1:8" x14ac:dyDescent="0.2">
      <c r="A3833" s="48"/>
      <c r="B3833">
        <v>8</v>
      </c>
      <c r="C3833">
        <v>13</v>
      </c>
      <c r="D3833">
        <v>1</v>
      </c>
      <c r="E3833">
        <v>0</v>
      </c>
      <c r="F3833" s="51">
        <v>1</v>
      </c>
      <c r="G3833" t="str">
        <f t="shared" si="118"/>
        <v>Rudy Gobert</v>
      </c>
      <c r="H3833" t="str">
        <f t="shared" si="119"/>
        <v>Rudy Gobert</v>
      </c>
    </row>
    <row r="3834" spans="1:8" x14ac:dyDescent="0.2">
      <c r="A3834" s="48"/>
      <c r="B3834">
        <v>4</v>
      </c>
      <c r="C3834">
        <v>9</v>
      </c>
      <c r="D3834">
        <v>0</v>
      </c>
      <c r="E3834">
        <v>0</v>
      </c>
      <c r="F3834" s="51">
        <v>1</v>
      </c>
      <c r="G3834" t="str">
        <f t="shared" si="118"/>
        <v>Rudy Gobert</v>
      </c>
      <c r="H3834" t="str">
        <f t="shared" si="119"/>
        <v>Rudy Gobert</v>
      </c>
    </row>
    <row r="3835" spans="1:8" x14ac:dyDescent="0.2">
      <c r="A3835" s="48"/>
      <c r="B3835">
        <v>21</v>
      </c>
      <c r="C3835">
        <v>16</v>
      </c>
      <c r="D3835">
        <v>2</v>
      </c>
      <c r="E3835">
        <v>0</v>
      </c>
      <c r="F3835" s="51">
        <v>1</v>
      </c>
      <c r="G3835" t="str">
        <f t="shared" si="118"/>
        <v>Rudy Gobert</v>
      </c>
      <c r="H3835" t="str">
        <f t="shared" si="119"/>
        <v>Rudy Gobert</v>
      </c>
    </row>
    <row r="3836" spans="1:8" x14ac:dyDescent="0.2">
      <c r="A3836" s="48"/>
      <c r="B3836">
        <v>17</v>
      </c>
      <c r="C3836">
        <v>17</v>
      </c>
      <c r="D3836">
        <v>1</v>
      </c>
      <c r="E3836">
        <v>0</v>
      </c>
      <c r="F3836" s="51">
        <v>1</v>
      </c>
      <c r="G3836" t="str">
        <f t="shared" si="118"/>
        <v>Rudy Gobert</v>
      </c>
      <c r="H3836" t="str">
        <f t="shared" si="119"/>
        <v>Rudy Gobert</v>
      </c>
    </row>
    <row r="3837" spans="1:8" x14ac:dyDescent="0.2">
      <c r="A3837" s="48"/>
      <c r="B3837">
        <v>9</v>
      </c>
      <c r="C3837">
        <v>10</v>
      </c>
      <c r="D3837">
        <v>0</v>
      </c>
      <c r="E3837">
        <v>0</v>
      </c>
      <c r="F3837" s="51">
        <v>1</v>
      </c>
      <c r="G3837" t="str">
        <f t="shared" si="118"/>
        <v>Rudy Gobert</v>
      </c>
      <c r="H3837" t="str">
        <f t="shared" si="119"/>
        <v>Rudy Gobert</v>
      </c>
    </row>
    <row r="3838" spans="1:8" x14ac:dyDescent="0.2">
      <c r="A3838" s="48"/>
      <c r="B3838">
        <v>19</v>
      </c>
      <c r="C3838">
        <v>7</v>
      </c>
      <c r="D3838">
        <v>0</v>
      </c>
      <c r="E3838">
        <v>0</v>
      </c>
      <c r="F3838" s="51">
        <v>1</v>
      </c>
      <c r="G3838" t="str">
        <f t="shared" si="118"/>
        <v>Rudy Gobert</v>
      </c>
      <c r="H3838" t="str">
        <f t="shared" si="119"/>
        <v>Rudy Gobert</v>
      </c>
    </row>
    <row r="3839" spans="1:8" x14ac:dyDescent="0.2">
      <c r="A3839" s="48"/>
      <c r="B3839">
        <v>9</v>
      </c>
      <c r="C3839">
        <v>1</v>
      </c>
      <c r="D3839">
        <v>0</v>
      </c>
      <c r="E3839">
        <v>0</v>
      </c>
      <c r="F3839" s="51">
        <v>1</v>
      </c>
      <c r="G3839" t="str">
        <f t="shared" si="118"/>
        <v>Rudy Gobert</v>
      </c>
      <c r="H3839" t="str">
        <f t="shared" si="119"/>
        <v>Rudy Gobert</v>
      </c>
    </row>
    <row r="3840" spans="1:8" x14ac:dyDescent="0.2">
      <c r="A3840" s="48"/>
      <c r="B3840">
        <v>6</v>
      </c>
      <c r="C3840">
        <v>4</v>
      </c>
      <c r="D3840">
        <v>0</v>
      </c>
      <c r="E3840">
        <v>0</v>
      </c>
      <c r="F3840" s="51">
        <v>1</v>
      </c>
      <c r="G3840" t="str">
        <f t="shared" si="118"/>
        <v>Rudy Gobert</v>
      </c>
      <c r="H3840" t="str">
        <f t="shared" si="119"/>
        <v>Rudy Gobert</v>
      </c>
    </row>
    <row r="3841" spans="1:8" x14ac:dyDescent="0.2">
      <c r="A3841" s="48"/>
      <c r="B3841">
        <v>16</v>
      </c>
      <c r="C3841">
        <v>21</v>
      </c>
      <c r="D3841">
        <v>1</v>
      </c>
      <c r="E3841">
        <v>0</v>
      </c>
      <c r="F3841" s="51">
        <v>1</v>
      </c>
      <c r="G3841" t="str">
        <f t="shared" si="118"/>
        <v>Rudy Gobert</v>
      </c>
      <c r="H3841" t="str">
        <f t="shared" si="119"/>
        <v>Rudy Gobert</v>
      </c>
    </row>
    <row r="3842" spans="1:8" x14ac:dyDescent="0.2">
      <c r="A3842" s="48"/>
      <c r="B3842">
        <v>22</v>
      </c>
      <c r="C3842">
        <v>13</v>
      </c>
      <c r="D3842">
        <v>1</v>
      </c>
      <c r="E3842">
        <v>0</v>
      </c>
      <c r="F3842" s="51">
        <v>1</v>
      </c>
      <c r="G3842" t="str">
        <f t="shared" ref="G3842:G3905" si="120">IF(B3842="","",IF(A3842="",G3841,SUBSTITUTE(A3842," 2022-23 Game Log","")))</f>
        <v>Rudy Gobert</v>
      </c>
      <c r="H3842" t="str">
        <f t="shared" ref="H3842:H3905" si="121">IF(G3842="Luka Dončić","Luka Doncic",IF(G3842="Wendell Carter Jr.","Wendell Carter",IF(G3842="Vlatko Čančar","Vlatko Cancar",IF(G3842="Troy Brown Jr.","Troy Brown",IF(G3842="Bojan Bogdanović","Bojan Bogdanovic",IF(G3842="Nic Claxton","Nicolas Claxton",IF(G3842="Kristaps Porziņģis","Kristaps Porzingis",IF(G3842="Kelly Oubre Jr.","Kelly Oubre Jr",IF(G3842="P.J. Washington","P.J Washington",IF(G3842="P.J. Tucker","P.J Tucker",IF(G3842="Jabari Smith Jr.","Jabari Smith",IF(G3842="Alperen Şengün","Alperen Sengun",IF(G3842="Nikola Vučević","Nikola Vucevic",IF(G3842="Jusuf Nurkić","Jusuf Nurkic",IF(G3842="Nikola Jokić","Nikola Jokic",G3842)))))))))))))))</f>
        <v>Rudy Gobert</v>
      </c>
    </row>
    <row r="3843" spans="1:8" x14ac:dyDescent="0.2">
      <c r="A3843" s="48"/>
      <c r="B3843">
        <v>24</v>
      </c>
      <c r="C3843">
        <v>9</v>
      </c>
      <c r="D3843">
        <v>2</v>
      </c>
      <c r="E3843">
        <v>0</v>
      </c>
      <c r="F3843" s="51">
        <v>1</v>
      </c>
      <c r="G3843" t="str">
        <f t="shared" si="120"/>
        <v>Rudy Gobert</v>
      </c>
      <c r="H3843" t="str">
        <f t="shared" si="121"/>
        <v>Rudy Gobert</v>
      </c>
    </row>
    <row r="3844" spans="1:8" x14ac:dyDescent="0.2">
      <c r="A3844" s="48"/>
      <c r="B3844">
        <v>16</v>
      </c>
      <c r="C3844">
        <v>20</v>
      </c>
      <c r="D3844">
        <v>2</v>
      </c>
      <c r="E3844">
        <v>0</v>
      </c>
      <c r="F3844" s="51">
        <v>1</v>
      </c>
      <c r="G3844" t="str">
        <f t="shared" si="120"/>
        <v>Rudy Gobert</v>
      </c>
      <c r="H3844" t="str">
        <f t="shared" si="121"/>
        <v>Rudy Gobert</v>
      </c>
    </row>
    <row r="3845" spans="1:8" x14ac:dyDescent="0.2">
      <c r="A3845" s="48"/>
      <c r="B3845">
        <v>11</v>
      </c>
      <c r="C3845">
        <v>13</v>
      </c>
      <c r="D3845">
        <v>0</v>
      </c>
      <c r="E3845">
        <v>0</v>
      </c>
      <c r="F3845" s="51">
        <v>1</v>
      </c>
      <c r="G3845" t="str">
        <f t="shared" si="120"/>
        <v>Rudy Gobert</v>
      </c>
      <c r="H3845" t="str">
        <f t="shared" si="121"/>
        <v>Rudy Gobert</v>
      </c>
    </row>
    <row r="3846" spans="1:8" x14ac:dyDescent="0.2">
      <c r="A3846" s="48"/>
      <c r="B3846">
        <v>19</v>
      </c>
      <c r="C3846">
        <v>15</v>
      </c>
      <c r="D3846">
        <v>0</v>
      </c>
      <c r="E3846">
        <v>0</v>
      </c>
      <c r="F3846" s="51">
        <v>1</v>
      </c>
      <c r="G3846" t="str">
        <f t="shared" si="120"/>
        <v>Rudy Gobert</v>
      </c>
      <c r="H3846" t="str">
        <f t="shared" si="121"/>
        <v>Rudy Gobert</v>
      </c>
    </row>
    <row r="3847" spans="1:8" x14ac:dyDescent="0.2">
      <c r="A3847" s="48"/>
      <c r="B3847">
        <v>8</v>
      </c>
      <c r="C3847">
        <v>12</v>
      </c>
      <c r="D3847">
        <v>2</v>
      </c>
      <c r="E3847">
        <v>0</v>
      </c>
      <c r="F3847" s="51">
        <v>1</v>
      </c>
      <c r="G3847" t="str">
        <f t="shared" si="120"/>
        <v>Rudy Gobert</v>
      </c>
      <c r="H3847" t="str">
        <f t="shared" si="121"/>
        <v>Rudy Gobert</v>
      </c>
    </row>
    <row r="3848" spans="1:8" x14ac:dyDescent="0.2">
      <c r="A3848" s="48"/>
      <c r="B3848">
        <v>10</v>
      </c>
      <c r="C3848">
        <v>8</v>
      </c>
      <c r="D3848">
        <v>0</v>
      </c>
      <c r="E3848">
        <v>0</v>
      </c>
      <c r="F3848" s="51">
        <v>1</v>
      </c>
      <c r="G3848" t="str">
        <f t="shared" si="120"/>
        <v>Rudy Gobert</v>
      </c>
      <c r="H3848" t="str">
        <f t="shared" si="121"/>
        <v>Rudy Gobert</v>
      </c>
    </row>
    <row r="3849" spans="1:8" x14ac:dyDescent="0.2">
      <c r="A3849" s="48"/>
      <c r="B3849">
        <v>10</v>
      </c>
      <c r="C3849">
        <v>8</v>
      </c>
      <c r="D3849">
        <v>2</v>
      </c>
      <c r="E3849">
        <v>0</v>
      </c>
      <c r="F3849" s="51">
        <v>1</v>
      </c>
      <c r="G3849" t="str">
        <f t="shared" si="120"/>
        <v>Rudy Gobert</v>
      </c>
      <c r="H3849" t="str">
        <f t="shared" si="121"/>
        <v>Rudy Gobert</v>
      </c>
    </row>
    <row r="3850" spans="1:8" x14ac:dyDescent="0.2">
      <c r="A3850" s="48"/>
      <c r="B3850">
        <v>9</v>
      </c>
      <c r="C3850">
        <v>10</v>
      </c>
      <c r="D3850">
        <v>0</v>
      </c>
      <c r="E3850">
        <v>0</v>
      </c>
      <c r="F3850" s="51">
        <v>1</v>
      </c>
      <c r="G3850" t="str">
        <f t="shared" si="120"/>
        <v>Rudy Gobert</v>
      </c>
      <c r="H3850" t="str">
        <f t="shared" si="121"/>
        <v>Rudy Gobert</v>
      </c>
    </row>
    <row r="3851" spans="1:8" x14ac:dyDescent="0.2">
      <c r="A3851" s="48"/>
      <c r="B3851">
        <v>8</v>
      </c>
      <c r="C3851">
        <v>4</v>
      </c>
      <c r="D3851">
        <v>3</v>
      </c>
      <c r="E3851">
        <v>0</v>
      </c>
      <c r="F3851" s="51">
        <v>1</v>
      </c>
      <c r="G3851" t="str">
        <f t="shared" si="120"/>
        <v>Rudy Gobert</v>
      </c>
      <c r="H3851" t="str">
        <f t="shared" si="121"/>
        <v>Rudy Gobert</v>
      </c>
    </row>
    <row r="3852" spans="1:8" x14ac:dyDescent="0.2">
      <c r="A3852" s="48"/>
      <c r="B3852">
        <v>17</v>
      </c>
      <c r="C3852">
        <v>12</v>
      </c>
      <c r="D3852">
        <v>1</v>
      </c>
      <c r="E3852">
        <v>0</v>
      </c>
      <c r="F3852" s="51">
        <v>1</v>
      </c>
      <c r="G3852" t="str">
        <f t="shared" si="120"/>
        <v>Rudy Gobert</v>
      </c>
      <c r="H3852" t="str">
        <f t="shared" si="121"/>
        <v>Rudy Gobert</v>
      </c>
    </row>
    <row r="3853" spans="1:8" x14ac:dyDescent="0.2">
      <c r="A3853" s="48" t="s">
        <v>1287</v>
      </c>
      <c r="B3853">
        <v>2</v>
      </c>
      <c r="C3853">
        <v>3</v>
      </c>
      <c r="D3853">
        <v>0</v>
      </c>
      <c r="E3853">
        <v>0</v>
      </c>
      <c r="F3853" s="51">
        <v>1</v>
      </c>
      <c r="G3853" t="str">
        <f t="shared" si="120"/>
        <v>Jordan Goodwin</v>
      </c>
      <c r="H3853" t="str">
        <f t="shared" si="121"/>
        <v>Jordan Goodwin</v>
      </c>
    </row>
    <row r="3854" spans="1:8" x14ac:dyDescent="0.2">
      <c r="A3854" s="48"/>
      <c r="B3854">
        <v>6</v>
      </c>
      <c r="C3854">
        <v>2</v>
      </c>
      <c r="D3854">
        <v>2</v>
      </c>
      <c r="E3854">
        <v>0</v>
      </c>
      <c r="F3854" s="51">
        <v>1</v>
      </c>
      <c r="G3854" t="str">
        <f t="shared" si="120"/>
        <v>Jordan Goodwin</v>
      </c>
      <c r="H3854" t="str">
        <f t="shared" si="121"/>
        <v>Jordan Goodwin</v>
      </c>
    </row>
    <row r="3855" spans="1:8" x14ac:dyDescent="0.2">
      <c r="A3855" s="48"/>
      <c r="B3855">
        <v>0</v>
      </c>
      <c r="C3855">
        <v>0</v>
      </c>
      <c r="D3855">
        <v>1</v>
      </c>
      <c r="E3855">
        <v>0</v>
      </c>
      <c r="F3855" s="51">
        <v>1</v>
      </c>
      <c r="G3855" t="str">
        <f t="shared" si="120"/>
        <v>Jordan Goodwin</v>
      </c>
      <c r="H3855" t="str">
        <f t="shared" si="121"/>
        <v>Jordan Goodwin</v>
      </c>
    </row>
    <row r="3856" spans="1:8" x14ac:dyDescent="0.2">
      <c r="A3856" s="48"/>
      <c r="B3856">
        <v>9</v>
      </c>
      <c r="C3856">
        <v>8</v>
      </c>
      <c r="D3856">
        <v>5</v>
      </c>
      <c r="E3856">
        <v>1</v>
      </c>
      <c r="F3856" s="51">
        <v>1</v>
      </c>
      <c r="G3856" t="str">
        <f t="shared" si="120"/>
        <v>Jordan Goodwin</v>
      </c>
      <c r="H3856" t="str">
        <f t="shared" si="121"/>
        <v>Jordan Goodwin</v>
      </c>
    </row>
    <row r="3857" spans="1:8" x14ac:dyDescent="0.2">
      <c r="A3857" s="48"/>
      <c r="B3857">
        <v>17</v>
      </c>
      <c r="C3857">
        <v>4</v>
      </c>
      <c r="D3857">
        <v>5</v>
      </c>
      <c r="E3857">
        <v>1</v>
      </c>
      <c r="F3857" s="51">
        <v>1</v>
      </c>
      <c r="G3857" t="str">
        <f t="shared" si="120"/>
        <v>Jordan Goodwin</v>
      </c>
      <c r="H3857" t="str">
        <f t="shared" si="121"/>
        <v>Jordan Goodwin</v>
      </c>
    </row>
    <row r="3858" spans="1:8" x14ac:dyDescent="0.2">
      <c r="A3858" s="48"/>
      <c r="B3858">
        <v>2</v>
      </c>
      <c r="C3858">
        <v>7</v>
      </c>
      <c r="D3858">
        <v>6</v>
      </c>
      <c r="E3858">
        <v>0</v>
      </c>
      <c r="F3858" s="51">
        <v>1</v>
      </c>
      <c r="G3858" t="str">
        <f t="shared" si="120"/>
        <v>Jordan Goodwin</v>
      </c>
      <c r="H3858" t="str">
        <f t="shared" si="121"/>
        <v>Jordan Goodwin</v>
      </c>
    </row>
    <row r="3859" spans="1:8" x14ac:dyDescent="0.2">
      <c r="A3859" s="48"/>
      <c r="B3859">
        <v>9</v>
      </c>
      <c r="C3859">
        <v>2</v>
      </c>
      <c r="D3859">
        <v>2</v>
      </c>
      <c r="E3859">
        <v>3</v>
      </c>
      <c r="F3859" s="51">
        <v>1</v>
      </c>
      <c r="G3859" t="str">
        <f t="shared" si="120"/>
        <v>Jordan Goodwin</v>
      </c>
      <c r="H3859" t="str">
        <f t="shared" si="121"/>
        <v>Jordan Goodwin</v>
      </c>
    </row>
    <row r="3860" spans="1:8" x14ac:dyDescent="0.2">
      <c r="A3860" s="48"/>
      <c r="B3860">
        <v>10</v>
      </c>
      <c r="C3860">
        <v>8</v>
      </c>
      <c r="D3860">
        <v>4</v>
      </c>
      <c r="E3860">
        <v>3</v>
      </c>
      <c r="F3860" s="51">
        <v>1</v>
      </c>
      <c r="G3860" t="str">
        <f t="shared" si="120"/>
        <v>Jordan Goodwin</v>
      </c>
      <c r="H3860" t="str">
        <f t="shared" si="121"/>
        <v>Jordan Goodwin</v>
      </c>
    </row>
    <row r="3861" spans="1:8" x14ac:dyDescent="0.2">
      <c r="A3861" s="48"/>
      <c r="B3861">
        <v>4</v>
      </c>
      <c r="C3861">
        <v>3</v>
      </c>
      <c r="D3861">
        <v>1</v>
      </c>
      <c r="E3861">
        <v>0</v>
      </c>
      <c r="F3861" s="51">
        <v>1</v>
      </c>
      <c r="G3861" t="str">
        <f t="shared" si="120"/>
        <v>Jordan Goodwin</v>
      </c>
      <c r="H3861" t="str">
        <f t="shared" si="121"/>
        <v>Jordan Goodwin</v>
      </c>
    </row>
    <row r="3862" spans="1:8" x14ac:dyDescent="0.2">
      <c r="A3862" s="48"/>
      <c r="B3862">
        <v>5</v>
      </c>
      <c r="C3862">
        <v>2</v>
      </c>
      <c r="D3862">
        <v>1</v>
      </c>
      <c r="E3862">
        <v>1</v>
      </c>
      <c r="F3862" s="51">
        <v>1</v>
      </c>
      <c r="G3862" t="str">
        <f t="shared" si="120"/>
        <v>Jordan Goodwin</v>
      </c>
      <c r="H3862" t="str">
        <f t="shared" si="121"/>
        <v>Jordan Goodwin</v>
      </c>
    </row>
    <row r="3863" spans="1:8" x14ac:dyDescent="0.2">
      <c r="A3863" s="48"/>
      <c r="B3863">
        <v>8</v>
      </c>
      <c r="C3863">
        <v>1</v>
      </c>
      <c r="D3863">
        <v>3</v>
      </c>
      <c r="E3863">
        <v>1</v>
      </c>
      <c r="F3863" s="51">
        <v>1</v>
      </c>
      <c r="G3863" t="str">
        <f t="shared" si="120"/>
        <v>Jordan Goodwin</v>
      </c>
      <c r="H3863" t="str">
        <f t="shared" si="121"/>
        <v>Jordan Goodwin</v>
      </c>
    </row>
    <row r="3864" spans="1:8" x14ac:dyDescent="0.2">
      <c r="A3864" s="48"/>
      <c r="B3864">
        <v>7</v>
      </c>
      <c r="C3864">
        <v>6</v>
      </c>
      <c r="D3864">
        <v>2</v>
      </c>
      <c r="E3864">
        <v>1</v>
      </c>
      <c r="F3864" s="51">
        <v>1</v>
      </c>
      <c r="G3864" t="str">
        <f t="shared" si="120"/>
        <v>Jordan Goodwin</v>
      </c>
      <c r="H3864" t="str">
        <f t="shared" si="121"/>
        <v>Jordan Goodwin</v>
      </c>
    </row>
    <row r="3865" spans="1:8" x14ac:dyDescent="0.2">
      <c r="A3865" s="48"/>
      <c r="B3865">
        <v>9</v>
      </c>
      <c r="C3865">
        <v>1</v>
      </c>
      <c r="D3865">
        <v>2</v>
      </c>
      <c r="E3865">
        <v>0</v>
      </c>
      <c r="F3865" s="51">
        <v>1</v>
      </c>
      <c r="G3865" t="str">
        <f t="shared" si="120"/>
        <v>Jordan Goodwin</v>
      </c>
      <c r="H3865" t="str">
        <f t="shared" si="121"/>
        <v>Jordan Goodwin</v>
      </c>
    </row>
    <row r="3866" spans="1:8" x14ac:dyDescent="0.2">
      <c r="A3866" s="48"/>
      <c r="B3866">
        <v>10</v>
      </c>
      <c r="C3866">
        <v>3</v>
      </c>
      <c r="D3866">
        <v>6</v>
      </c>
      <c r="E3866">
        <v>0</v>
      </c>
      <c r="F3866" s="51">
        <v>1</v>
      </c>
      <c r="G3866" t="str">
        <f t="shared" si="120"/>
        <v>Jordan Goodwin</v>
      </c>
      <c r="H3866" t="str">
        <f t="shared" si="121"/>
        <v>Jordan Goodwin</v>
      </c>
    </row>
    <row r="3867" spans="1:8" x14ac:dyDescent="0.2">
      <c r="A3867" s="48"/>
      <c r="B3867">
        <v>5</v>
      </c>
      <c r="C3867">
        <v>5</v>
      </c>
      <c r="D3867">
        <v>3</v>
      </c>
      <c r="E3867">
        <v>0</v>
      </c>
      <c r="F3867" s="51">
        <v>1</v>
      </c>
      <c r="G3867" t="str">
        <f t="shared" si="120"/>
        <v>Jordan Goodwin</v>
      </c>
      <c r="H3867" t="str">
        <f t="shared" si="121"/>
        <v>Jordan Goodwin</v>
      </c>
    </row>
    <row r="3868" spans="1:8" x14ac:dyDescent="0.2">
      <c r="A3868" s="48"/>
      <c r="B3868">
        <v>3</v>
      </c>
      <c r="C3868">
        <v>6</v>
      </c>
      <c r="D3868">
        <v>1</v>
      </c>
      <c r="E3868">
        <v>1</v>
      </c>
      <c r="F3868" s="51">
        <v>1</v>
      </c>
      <c r="G3868" t="str">
        <f t="shared" si="120"/>
        <v>Jordan Goodwin</v>
      </c>
      <c r="H3868" t="str">
        <f t="shared" si="121"/>
        <v>Jordan Goodwin</v>
      </c>
    </row>
    <row r="3869" spans="1:8" x14ac:dyDescent="0.2">
      <c r="A3869" s="48"/>
      <c r="B3869">
        <v>8</v>
      </c>
      <c r="C3869">
        <v>7</v>
      </c>
      <c r="D3869">
        <v>3</v>
      </c>
      <c r="E3869">
        <v>1</v>
      </c>
      <c r="F3869" s="51">
        <v>1</v>
      </c>
      <c r="G3869" t="str">
        <f t="shared" si="120"/>
        <v>Jordan Goodwin</v>
      </c>
      <c r="H3869" t="str">
        <f t="shared" si="121"/>
        <v>Jordan Goodwin</v>
      </c>
    </row>
    <row r="3870" spans="1:8" x14ac:dyDescent="0.2">
      <c r="A3870" s="48"/>
      <c r="B3870">
        <v>4</v>
      </c>
      <c r="C3870">
        <v>4</v>
      </c>
      <c r="D3870">
        <v>1</v>
      </c>
      <c r="E3870">
        <v>0</v>
      </c>
      <c r="F3870" s="51">
        <v>1</v>
      </c>
      <c r="G3870" t="str">
        <f t="shared" si="120"/>
        <v>Jordan Goodwin</v>
      </c>
      <c r="H3870" t="str">
        <f t="shared" si="121"/>
        <v>Jordan Goodwin</v>
      </c>
    </row>
    <row r="3871" spans="1:8" x14ac:dyDescent="0.2">
      <c r="A3871" s="48"/>
      <c r="B3871">
        <v>19</v>
      </c>
      <c r="C3871">
        <v>4</v>
      </c>
      <c r="D3871">
        <v>3</v>
      </c>
      <c r="E3871">
        <v>3</v>
      </c>
      <c r="F3871" s="51">
        <v>1</v>
      </c>
      <c r="G3871" t="str">
        <f t="shared" si="120"/>
        <v>Jordan Goodwin</v>
      </c>
      <c r="H3871" t="str">
        <f t="shared" si="121"/>
        <v>Jordan Goodwin</v>
      </c>
    </row>
    <row r="3872" spans="1:8" x14ac:dyDescent="0.2">
      <c r="A3872" s="48"/>
      <c r="B3872">
        <v>17</v>
      </c>
      <c r="C3872">
        <v>4</v>
      </c>
      <c r="D3872">
        <v>6</v>
      </c>
      <c r="E3872">
        <v>2</v>
      </c>
      <c r="F3872" s="51">
        <v>1</v>
      </c>
      <c r="G3872" t="str">
        <f t="shared" si="120"/>
        <v>Jordan Goodwin</v>
      </c>
      <c r="H3872" t="str">
        <f t="shared" si="121"/>
        <v>Jordan Goodwin</v>
      </c>
    </row>
    <row r="3873" spans="1:8" x14ac:dyDescent="0.2">
      <c r="A3873" s="48"/>
      <c r="B3873">
        <v>11</v>
      </c>
      <c r="C3873">
        <v>4</v>
      </c>
      <c r="D3873">
        <v>7</v>
      </c>
      <c r="E3873">
        <v>0</v>
      </c>
      <c r="F3873" s="51">
        <v>1</v>
      </c>
      <c r="G3873" t="str">
        <f t="shared" si="120"/>
        <v>Jordan Goodwin</v>
      </c>
      <c r="H3873" t="str">
        <f t="shared" si="121"/>
        <v>Jordan Goodwin</v>
      </c>
    </row>
    <row r="3874" spans="1:8" x14ac:dyDescent="0.2">
      <c r="A3874" s="48"/>
      <c r="B3874">
        <v>12</v>
      </c>
      <c r="C3874">
        <v>1</v>
      </c>
      <c r="D3874">
        <v>6</v>
      </c>
      <c r="E3874">
        <v>1</v>
      </c>
      <c r="F3874" s="51">
        <v>1</v>
      </c>
      <c r="G3874" t="str">
        <f t="shared" si="120"/>
        <v>Jordan Goodwin</v>
      </c>
      <c r="H3874" t="str">
        <f t="shared" si="121"/>
        <v>Jordan Goodwin</v>
      </c>
    </row>
    <row r="3875" spans="1:8" x14ac:dyDescent="0.2">
      <c r="A3875" s="48"/>
      <c r="B3875">
        <v>7</v>
      </c>
      <c r="C3875">
        <v>8</v>
      </c>
      <c r="D3875">
        <v>3</v>
      </c>
      <c r="E3875">
        <v>0</v>
      </c>
      <c r="F3875" s="51">
        <v>1</v>
      </c>
      <c r="G3875" t="str">
        <f t="shared" si="120"/>
        <v>Jordan Goodwin</v>
      </c>
      <c r="H3875" t="str">
        <f t="shared" si="121"/>
        <v>Jordan Goodwin</v>
      </c>
    </row>
    <row r="3876" spans="1:8" x14ac:dyDescent="0.2">
      <c r="A3876" s="48"/>
      <c r="B3876">
        <v>7</v>
      </c>
      <c r="C3876">
        <v>7</v>
      </c>
      <c r="D3876">
        <v>5</v>
      </c>
      <c r="E3876">
        <v>0</v>
      </c>
      <c r="F3876" s="51">
        <v>1</v>
      </c>
      <c r="G3876" t="str">
        <f t="shared" si="120"/>
        <v>Jordan Goodwin</v>
      </c>
      <c r="H3876" t="str">
        <f t="shared" si="121"/>
        <v>Jordan Goodwin</v>
      </c>
    </row>
    <row r="3877" spans="1:8" x14ac:dyDescent="0.2">
      <c r="A3877" s="48"/>
      <c r="B3877">
        <v>2</v>
      </c>
      <c r="C3877">
        <v>3</v>
      </c>
      <c r="D3877">
        <v>0</v>
      </c>
      <c r="E3877">
        <v>0</v>
      </c>
      <c r="F3877" s="51">
        <v>1</v>
      </c>
      <c r="G3877" t="str">
        <f t="shared" si="120"/>
        <v>Jordan Goodwin</v>
      </c>
      <c r="H3877" t="str">
        <f t="shared" si="121"/>
        <v>Jordan Goodwin</v>
      </c>
    </row>
    <row r="3878" spans="1:8" x14ac:dyDescent="0.2">
      <c r="A3878" s="48"/>
      <c r="B3878">
        <v>11</v>
      </c>
      <c r="C3878">
        <v>5</v>
      </c>
      <c r="D3878">
        <v>2</v>
      </c>
      <c r="E3878">
        <v>1</v>
      </c>
      <c r="F3878" s="51">
        <v>1</v>
      </c>
      <c r="G3878" t="str">
        <f t="shared" si="120"/>
        <v>Jordan Goodwin</v>
      </c>
      <c r="H3878" t="str">
        <f t="shared" si="121"/>
        <v>Jordan Goodwin</v>
      </c>
    </row>
    <row r="3879" spans="1:8" x14ac:dyDescent="0.2">
      <c r="A3879" s="48"/>
      <c r="B3879">
        <v>0</v>
      </c>
      <c r="C3879">
        <v>1</v>
      </c>
      <c r="D3879">
        <v>0</v>
      </c>
      <c r="E3879">
        <v>0</v>
      </c>
      <c r="F3879" s="51">
        <v>1</v>
      </c>
      <c r="G3879" t="str">
        <f t="shared" si="120"/>
        <v>Jordan Goodwin</v>
      </c>
      <c r="H3879" t="str">
        <f t="shared" si="121"/>
        <v>Jordan Goodwin</v>
      </c>
    </row>
    <row r="3880" spans="1:8" x14ac:dyDescent="0.2">
      <c r="A3880" s="48"/>
      <c r="B3880">
        <v>0</v>
      </c>
      <c r="C3880">
        <v>1</v>
      </c>
      <c r="D3880">
        <v>1</v>
      </c>
      <c r="E3880">
        <v>0</v>
      </c>
      <c r="F3880" s="51">
        <v>1</v>
      </c>
      <c r="G3880" t="str">
        <f t="shared" si="120"/>
        <v>Jordan Goodwin</v>
      </c>
      <c r="H3880" t="str">
        <f t="shared" si="121"/>
        <v>Jordan Goodwin</v>
      </c>
    </row>
    <row r="3881" spans="1:8" x14ac:dyDescent="0.2">
      <c r="A3881" s="48"/>
      <c r="B3881">
        <v>2</v>
      </c>
      <c r="C3881">
        <v>2</v>
      </c>
      <c r="D3881">
        <v>1</v>
      </c>
      <c r="E3881">
        <v>0</v>
      </c>
      <c r="F3881" s="51">
        <v>1</v>
      </c>
      <c r="G3881" t="str">
        <f t="shared" si="120"/>
        <v>Jordan Goodwin</v>
      </c>
      <c r="H3881" t="str">
        <f t="shared" si="121"/>
        <v>Jordan Goodwin</v>
      </c>
    </row>
    <row r="3882" spans="1:8" x14ac:dyDescent="0.2">
      <c r="A3882" s="48"/>
      <c r="B3882">
        <v>2</v>
      </c>
      <c r="C3882">
        <v>1</v>
      </c>
      <c r="D3882">
        <v>2</v>
      </c>
      <c r="E3882">
        <v>0</v>
      </c>
      <c r="F3882" s="51">
        <v>1</v>
      </c>
      <c r="G3882" t="str">
        <f t="shared" si="120"/>
        <v>Jordan Goodwin</v>
      </c>
      <c r="H3882" t="str">
        <f t="shared" si="121"/>
        <v>Jordan Goodwin</v>
      </c>
    </row>
    <row r="3883" spans="1:8" x14ac:dyDescent="0.2">
      <c r="A3883" s="48" t="s">
        <v>1288</v>
      </c>
      <c r="B3883">
        <v>22</v>
      </c>
      <c r="C3883">
        <v>10</v>
      </c>
      <c r="D3883">
        <v>2</v>
      </c>
      <c r="E3883">
        <v>0</v>
      </c>
      <c r="F3883" s="51">
        <v>1</v>
      </c>
      <c r="G3883" t="str">
        <f t="shared" si="120"/>
        <v>Aaron Gordon</v>
      </c>
      <c r="H3883" t="str">
        <f t="shared" si="121"/>
        <v>Aaron Gordon</v>
      </c>
    </row>
    <row r="3884" spans="1:8" x14ac:dyDescent="0.2">
      <c r="A3884" s="48"/>
      <c r="B3884">
        <v>10</v>
      </c>
      <c r="C3884">
        <v>3</v>
      </c>
      <c r="D3884">
        <v>3</v>
      </c>
      <c r="E3884">
        <v>0</v>
      </c>
      <c r="F3884" s="51">
        <v>1</v>
      </c>
      <c r="G3884" t="str">
        <f t="shared" si="120"/>
        <v>Aaron Gordon</v>
      </c>
      <c r="H3884" t="str">
        <f t="shared" si="121"/>
        <v>Aaron Gordon</v>
      </c>
    </row>
    <row r="3885" spans="1:8" x14ac:dyDescent="0.2">
      <c r="A3885" s="48"/>
      <c r="B3885">
        <v>11</v>
      </c>
      <c r="C3885">
        <v>10</v>
      </c>
      <c r="D3885">
        <v>2</v>
      </c>
      <c r="E3885">
        <v>1</v>
      </c>
      <c r="F3885" s="51">
        <v>1</v>
      </c>
      <c r="G3885" t="str">
        <f t="shared" si="120"/>
        <v>Aaron Gordon</v>
      </c>
      <c r="H3885" t="str">
        <f t="shared" si="121"/>
        <v>Aaron Gordon</v>
      </c>
    </row>
    <row r="3886" spans="1:8" x14ac:dyDescent="0.2">
      <c r="A3886" s="48"/>
      <c r="B3886">
        <v>26</v>
      </c>
      <c r="C3886">
        <v>6</v>
      </c>
      <c r="D3886">
        <v>1</v>
      </c>
      <c r="E3886">
        <v>0</v>
      </c>
      <c r="F3886" s="51">
        <v>1</v>
      </c>
      <c r="G3886" t="str">
        <f t="shared" si="120"/>
        <v>Aaron Gordon</v>
      </c>
      <c r="H3886" t="str">
        <f t="shared" si="121"/>
        <v>Aaron Gordon</v>
      </c>
    </row>
    <row r="3887" spans="1:8" x14ac:dyDescent="0.2">
      <c r="A3887" s="48"/>
      <c r="B3887">
        <v>6</v>
      </c>
      <c r="C3887">
        <v>9</v>
      </c>
      <c r="D3887">
        <v>5</v>
      </c>
      <c r="E3887">
        <v>0</v>
      </c>
      <c r="F3887" s="51">
        <v>1</v>
      </c>
      <c r="G3887" t="str">
        <f t="shared" si="120"/>
        <v>Aaron Gordon</v>
      </c>
      <c r="H3887" t="str">
        <f t="shared" si="121"/>
        <v>Aaron Gordon</v>
      </c>
    </row>
    <row r="3888" spans="1:8" x14ac:dyDescent="0.2">
      <c r="A3888" s="48"/>
      <c r="B3888">
        <v>3</v>
      </c>
      <c r="C3888">
        <v>1</v>
      </c>
      <c r="D3888">
        <v>0</v>
      </c>
      <c r="E3888">
        <v>1</v>
      </c>
      <c r="F3888" s="51">
        <v>1</v>
      </c>
      <c r="G3888" t="str">
        <f t="shared" si="120"/>
        <v>Aaron Gordon</v>
      </c>
      <c r="H3888" t="str">
        <f t="shared" si="121"/>
        <v>Aaron Gordon</v>
      </c>
    </row>
    <row r="3889" spans="1:8" x14ac:dyDescent="0.2">
      <c r="A3889" s="48"/>
      <c r="B3889">
        <v>18</v>
      </c>
      <c r="C3889">
        <v>6</v>
      </c>
      <c r="D3889">
        <v>0</v>
      </c>
      <c r="E3889">
        <v>3</v>
      </c>
      <c r="F3889" s="51">
        <v>1</v>
      </c>
      <c r="G3889" t="str">
        <f t="shared" si="120"/>
        <v>Aaron Gordon</v>
      </c>
      <c r="H3889" t="str">
        <f t="shared" si="121"/>
        <v>Aaron Gordon</v>
      </c>
    </row>
    <row r="3890" spans="1:8" x14ac:dyDescent="0.2">
      <c r="A3890" s="48"/>
      <c r="B3890">
        <v>27</v>
      </c>
      <c r="C3890">
        <v>5</v>
      </c>
      <c r="D3890">
        <v>3</v>
      </c>
      <c r="E3890">
        <v>3</v>
      </c>
      <c r="F3890" s="51">
        <v>1</v>
      </c>
      <c r="G3890" t="str">
        <f t="shared" si="120"/>
        <v>Aaron Gordon</v>
      </c>
      <c r="H3890" t="str">
        <f t="shared" si="121"/>
        <v>Aaron Gordon</v>
      </c>
    </row>
    <row r="3891" spans="1:8" x14ac:dyDescent="0.2">
      <c r="A3891" s="48"/>
      <c r="B3891">
        <v>8</v>
      </c>
      <c r="C3891">
        <v>6</v>
      </c>
      <c r="D3891">
        <v>2</v>
      </c>
      <c r="E3891">
        <v>0</v>
      </c>
      <c r="F3891" s="51">
        <v>1</v>
      </c>
      <c r="G3891" t="str">
        <f t="shared" si="120"/>
        <v>Aaron Gordon</v>
      </c>
      <c r="H3891" t="str">
        <f t="shared" si="121"/>
        <v>Aaron Gordon</v>
      </c>
    </row>
    <row r="3892" spans="1:8" x14ac:dyDescent="0.2">
      <c r="A3892" s="48"/>
      <c r="B3892">
        <v>9</v>
      </c>
      <c r="C3892">
        <v>5</v>
      </c>
      <c r="D3892">
        <v>5</v>
      </c>
      <c r="E3892">
        <v>0</v>
      </c>
      <c r="F3892" s="51">
        <v>1</v>
      </c>
      <c r="G3892" t="str">
        <f t="shared" si="120"/>
        <v>Aaron Gordon</v>
      </c>
      <c r="H3892" t="str">
        <f t="shared" si="121"/>
        <v>Aaron Gordon</v>
      </c>
    </row>
    <row r="3893" spans="1:8" x14ac:dyDescent="0.2">
      <c r="A3893" s="48"/>
      <c r="B3893">
        <v>18</v>
      </c>
      <c r="C3893">
        <v>16</v>
      </c>
      <c r="D3893">
        <v>6</v>
      </c>
      <c r="E3893">
        <v>1</v>
      </c>
      <c r="F3893" s="51">
        <v>1</v>
      </c>
      <c r="G3893" t="str">
        <f t="shared" si="120"/>
        <v>Aaron Gordon</v>
      </c>
      <c r="H3893" t="str">
        <f t="shared" si="121"/>
        <v>Aaron Gordon</v>
      </c>
    </row>
    <row r="3894" spans="1:8" x14ac:dyDescent="0.2">
      <c r="A3894" s="48"/>
      <c r="B3894">
        <v>17</v>
      </c>
      <c r="C3894">
        <v>7</v>
      </c>
      <c r="D3894">
        <v>2</v>
      </c>
      <c r="E3894">
        <v>1</v>
      </c>
      <c r="F3894" s="51">
        <v>1</v>
      </c>
      <c r="G3894" t="str">
        <f t="shared" si="120"/>
        <v>Aaron Gordon</v>
      </c>
      <c r="H3894" t="str">
        <f t="shared" si="121"/>
        <v>Aaron Gordon</v>
      </c>
    </row>
    <row r="3895" spans="1:8" x14ac:dyDescent="0.2">
      <c r="A3895" s="48"/>
      <c r="B3895">
        <v>13</v>
      </c>
      <c r="C3895">
        <v>5</v>
      </c>
      <c r="D3895">
        <v>2</v>
      </c>
      <c r="E3895">
        <v>1</v>
      </c>
      <c r="F3895" s="51">
        <v>1</v>
      </c>
      <c r="G3895" t="str">
        <f t="shared" si="120"/>
        <v>Aaron Gordon</v>
      </c>
      <c r="H3895" t="str">
        <f t="shared" si="121"/>
        <v>Aaron Gordon</v>
      </c>
    </row>
    <row r="3896" spans="1:8" x14ac:dyDescent="0.2">
      <c r="A3896" s="48"/>
      <c r="B3896">
        <v>17</v>
      </c>
      <c r="C3896">
        <v>7</v>
      </c>
      <c r="D3896">
        <v>1</v>
      </c>
      <c r="E3896">
        <v>1</v>
      </c>
      <c r="F3896" s="51">
        <v>1</v>
      </c>
      <c r="G3896" t="str">
        <f t="shared" si="120"/>
        <v>Aaron Gordon</v>
      </c>
      <c r="H3896" t="str">
        <f t="shared" si="121"/>
        <v>Aaron Gordon</v>
      </c>
    </row>
    <row r="3897" spans="1:8" x14ac:dyDescent="0.2">
      <c r="A3897" s="48"/>
      <c r="B3897">
        <v>31</v>
      </c>
      <c r="C3897">
        <v>8</v>
      </c>
      <c r="D3897">
        <v>4</v>
      </c>
      <c r="E3897">
        <v>4</v>
      </c>
      <c r="F3897" s="51">
        <v>1</v>
      </c>
      <c r="G3897" t="str">
        <f t="shared" si="120"/>
        <v>Aaron Gordon</v>
      </c>
      <c r="H3897" t="str">
        <f t="shared" si="121"/>
        <v>Aaron Gordon</v>
      </c>
    </row>
    <row r="3898" spans="1:8" x14ac:dyDescent="0.2">
      <c r="A3898" s="48"/>
      <c r="B3898">
        <v>29</v>
      </c>
      <c r="C3898">
        <v>7</v>
      </c>
      <c r="D3898">
        <v>3</v>
      </c>
      <c r="E3898">
        <v>2</v>
      </c>
      <c r="F3898" s="51">
        <v>1</v>
      </c>
      <c r="G3898" t="str">
        <f t="shared" si="120"/>
        <v>Aaron Gordon</v>
      </c>
      <c r="H3898" t="str">
        <f t="shared" si="121"/>
        <v>Aaron Gordon</v>
      </c>
    </row>
    <row r="3899" spans="1:8" x14ac:dyDescent="0.2">
      <c r="A3899" s="48"/>
      <c r="B3899">
        <v>4</v>
      </c>
      <c r="C3899">
        <v>3</v>
      </c>
      <c r="D3899">
        <v>0</v>
      </c>
      <c r="E3899">
        <v>0</v>
      </c>
      <c r="F3899" s="51">
        <v>1</v>
      </c>
      <c r="G3899" t="str">
        <f t="shared" si="120"/>
        <v>Aaron Gordon</v>
      </c>
      <c r="H3899" t="str">
        <f t="shared" si="121"/>
        <v>Aaron Gordon</v>
      </c>
    </row>
    <row r="3900" spans="1:8" x14ac:dyDescent="0.2">
      <c r="A3900" s="48"/>
      <c r="B3900">
        <v>20</v>
      </c>
      <c r="C3900">
        <v>6</v>
      </c>
      <c r="D3900">
        <v>2</v>
      </c>
      <c r="E3900">
        <v>2</v>
      </c>
      <c r="F3900" s="51">
        <v>1</v>
      </c>
      <c r="G3900" t="str">
        <f t="shared" si="120"/>
        <v>Aaron Gordon</v>
      </c>
      <c r="H3900" t="str">
        <f t="shared" si="121"/>
        <v>Aaron Gordon</v>
      </c>
    </row>
    <row r="3901" spans="1:8" x14ac:dyDescent="0.2">
      <c r="A3901" s="48"/>
      <c r="B3901">
        <v>14</v>
      </c>
      <c r="C3901">
        <v>5</v>
      </c>
      <c r="D3901">
        <v>3</v>
      </c>
      <c r="E3901">
        <v>0</v>
      </c>
      <c r="F3901" s="51">
        <v>1</v>
      </c>
      <c r="G3901" t="str">
        <f t="shared" si="120"/>
        <v>Aaron Gordon</v>
      </c>
      <c r="H3901" t="str">
        <f t="shared" si="121"/>
        <v>Aaron Gordon</v>
      </c>
    </row>
    <row r="3902" spans="1:8" x14ac:dyDescent="0.2">
      <c r="A3902" s="48"/>
      <c r="B3902">
        <v>19</v>
      </c>
      <c r="C3902">
        <v>8</v>
      </c>
      <c r="D3902">
        <v>0</v>
      </c>
      <c r="E3902">
        <v>1</v>
      </c>
      <c r="F3902" s="51">
        <v>1</v>
      </c>
      <c r="G3902" t="str">
        <f t="shared" si="120"/>
        <v>Aaron Gordon</v>
      </c>
      <c r="H3902" t="str">
        <f t="shared" si="121"/>
        <v>Aaron Gordon</v>
      </c>
    </row>
    <row r="3903" spans="1:8" x14ac:dyDescent="0.2">
      <c r="A3903" s="48"/>
      <c r="B3903">
        <v>27</v>
      </c>
      <c r="C3903">
        <v>8</v>
      </c>
      <c r="D3903">
        <v>2</v>
      </c>
      <c r="E3903">
        <v>2</v>
      </c>
      <c r="F3903" s="51">
        <v>1</v>
      </c>
      <c r="G3903" t="str">
        <f t="shared" si="120"/>
        <v>Aaron Gordon</v>
      </c>
      <c r="H3903" t="str">
        <f t="shared" si="121"/>
        <v>Aaron Gordon</v>
      </c>
    </row>
    <row r="3904" spans="1:8" x14ac:dyDescent="0.2">
      <c r="A3904" s="48"/>
      <c r="B3904">
        <v>20</v>
      </c>
      <c r="C3904">
        <v>5</v>
      </c>
      <c r="D3904">
        <v>0</v>
      </c>
      <c r="E3904">
        <v>2</v>
      </c>
      <c r="F3904" s="51">
        <v>1</v>
      </c>
      <c r="G3904" t="str">
        <f t="shared" si="120"/>
        <v>Aaron Gordon</v>
      </c>
      <c r="H3904" t="str">
        <f t="shared" si="121"/>
        <v>Aaron Gordon</v>
      </c>
    </row>
    <row r="3905" spans="1:8" x14ac:dyDescent="0.2">
      <c r="A3905" s="48"/>
      <c r="B3905">
        <v>15</v>
      </c>
      <c r="C3905">
        <v>1</v>
      </c>
      <c r="D3905">
        <v>1</v>
      </c>
      <c r="E3905">
        <v>0</v>
      </c>
      <c r="F3905" s="51">
        <v>1</v>
      </c>
      <c r="G3905" t="str">
        <f t="shared" si="120"/>
        <v>Aaron Gordon</v>
      </c>
      <c r="H3905" t="str">
        <f t="shared" si="121"/>
        <v>Aaron Gordon</v>
      </c>
    </row>
    <row r="3906" spans="1:8" x14ac:dyDescent="0.2">
      <c r="A3906" s="48"/>
      <c r="B3906">
        <v>22</v>
      </c>
      <c r="C3906">
        <v>7</v>
      </c>
      <c r="D3906">
        <v>3</v>
      </c>
      <c r="E3906">
        <v>0</v>
      </c>
      <c r="F3906" s="51">
        <v>1</v>
      </c>
      <c r="G3906" t="str">
        <f t="shared" ref="G3906:G3969" si="122">IF(B3906="","",IF(A3906="",G3905,SUBSTITUTE(A3906," 2022-23 Game Log","")))</f>
        <v>Aaron Gordon</v>
      </c>
      <c r="H3906" t="str">
        <f t="shared" ref="H3906:H3969" si="123">IF(G3906="Luka Dončić","Luka Doncic",IF(G3906="Wendell Carter Jr.","Wendell Carter",IF(G3906="Vlatko Čančar","Vlatko Cancar",IF(G3906="Troy Brown Jr.","Troy Brown",IF(G3906="Bojan Bogdanović","Bojan Bogdanovic",IF(G3906="Nic Claxton","Nicolas Claxton",IF(G3906="Kristaps Porziņģis","Kristaps Porzingis",IF(G3906="Kelly Oubre Jr.","Kelly Oubre Jr",IF(G3906="P.J. Washington","P.J Washington",IF(G3906="P.J. Tucker","P.J Tucker",IF(G3906="Jabari Smith Jr.","Jabari Smith",IF(G3906="Alperen Şengün","Alperen Sengun",IF(G3906="Nikola Vučević","Nikola Vucevic",IF(G3906="Jusuf Nurkić","Jusuf Nurkic",IF(G3906="Nikola Jokić","Nikola Jokic",G3906)))))))))))))))</f>
        <v>Aaron Gordon</v>
      </c>
    </row>
    <row r="3907" spans="1:8" x14ac:dyDescent="0.2">
      <c r="A3907" s="48"/>
      <c r="B3907">
        <v>17</v>
      </c>
      <c r="C3907">
        <v>3</v>
      </c>
      <c r="D3907">
        <v>1</v>
      </c>
      <c r="E3907">
        <v>1</v>
      </c>
      <c r="F3907" s="51">
        <v>1</v>
      </c>
      <c r="G3907" t="str">
        <f t="shared" si="122"/>
        <v>Aaron Gordon</v>
      </c>
      <c r="H3907" t="str">
        <f t="shared" si="123"/>
        <v>Aaron Gordon</v>
      </c>
    </row>
    <row r="3908" spans="1:8" x14ac:dyDescent="0.2">
      <c r="A3908" s="48"/>
      <c r="B3908">
        <v>19</v>
      </c>
      <c r="C3908">
        <v>10</v>
      </c>
      <c r="D3908">
        <v>1</v>
      </c>
      <c r="E3908">
        <v>2</v>
      </c>
      <c r="F3908" s="51">
        <v>1</v>
      </c>
      <c r="G3908" t="str">
        <f t="shared" si="122"/>
        <v>Aaron Gordon</v>
      </c>
      <c r="H3908" t="str">
        <f t="shared" si="123"/>
        <v>Aaron Gordon</v>
      </c>
    </row>
    <row r="3909" spans="1:8" x14ac:dyDescent="0.2">
      <c r="A3909" s="48"/>
      <c r="B3909">
        <v>24</v>
      </c>
      <c r="C3909">
        <v>7</v>
      </c>
      <c r="D3909">
        <v>4</v>
      </c>
      <c r="E3909">
        <v>1</v>
      </c>
      <c r="F3909" s="51">
        <v>1</v>
      </c>
      <c r="G3909" t="str">
        <f t="shared" si="122"/>
        <v>Aaron Gordon</v>
      </c>
      <c r="H3909" t="str">
        <f t="shared" si="123"/>
        <v>Aaron Gordon</v>
      </c>
    </row>
    <row r="3910" spans="1:8" x14ac:dyDescent="0.2">
      <c r="A3910" s="48"/>
      <c r="B3910">
        <v>13</v>
      </c>
      <c r="C3910">
        <v>6</v>
      </c>
      <c r="D3910">
        <v>1</v>
      </c>
      <c r="E3910">
        <v>0</v>
      </c>
      <c r="F3910" s="51">
        <v>1</v>
      </c>
      <c r="G3910" t="str">
        <f t="shared" si="122"/>
        <v>Aaron Gordon</v>
      </c>
      <c r="H3910" t="str">
        <f t="shared" si="123"/>
        <v>Aaron Gordon</v>
      </c>
    </row>
    <row r="3911" spans="1:8" x14ac:dyDescent="0.2">
      <c r="A3911" s="48"/>
      <c r="B3911">
        <v>28</v>
      </c>
      <c r="C3911">
        <v>13</v>
      </c>
      <c r="D3911">
        <v>2</v>
      </c>
      <c r="E3911">
        <v>1</v>
      </c>
      <c r="F3911" s="51">
        <v>1</v>
      </c>
      <c r="G3911" t="str">
        <f t="shared" si="122"/>
        <v>Aaron Gordon</v>
      </c>
      <c r="H3911" t="str">
        <f t="shared" si="123"/>
        <v>Aaron Gordon</v>
      </c>
    </row>
    <row r="3912" spans="1:8" x14ac:dyDescent="0.2">
      <c r="A3912" s="48"/>
      <c r="B3912">
        <v>11</v>
      </c>
      <c r="C3912">
        <v>5</v>
      </c>
      <c r="D3912">
        <v>3</v>
      </c>
      <c r="E3912">
        <v>0</v>
      </c>
      <c r="F3912" s="51">
        <v>1</v>
      </c>
      <c r="G3912" t="str">
        <f t="shared" si="122"/>
        <v>Aaron Gordon</v>
      </c>
      <c r="H3912" t="str">
        <f t="shared" si="123"/>
        <v>Aaron Gordon</v>
      </c>
    </row>
    <row r="3913" spans="1:8" x14ac:dyDescent="0.2">
      <c r="A3913" s="48"/>
      <c r="B3913">
        <v>18</v>
      </c>
      <c r="C3913">
        <v>6</v>
      </c>
      <c r="D3913">
        <v>7</v>
      </c>
      <c r="E3913">
        <v>1</v>
      </c>
      <c r="F3913" s="51">
        <v>1</v>
      </c>
      <c r="G3913" t="str">
        <f t="shared" si="122"/>
        <v>Aaron Gordon</v>
      </c>
      <c r="H3913" t="str">
        <f t="shared" si="123"/>
        <v>Aaron Gordon</v>
      </c>
    </row>
    <row r="3914" spans="1:8" x14ac:dyDescent="0.2">
      <c r="A3914" s="48"/>
      <c r="B3914">
        <v>12</v>
      </c>
      <c r="C3914">
        <v>16</v>
      </c>
      <c r="D3914">
        <v>6</v>
      </c>
      <c r="E3914">
        <v>0</v>
      </c>
      <c r="F3914" s="51">
        <v>1</v>
      </c>
      <c r="G3914" t="str">
        <f t="shared" si="122"/>
        <v>Aaron Gordon</v>
      </c>
      <c r="H3914" t="str">
        <f t="shared" si="123"/>
        <v>Aaron Gordon</v>
      </c>
    </row>
    <row r="3915" spans="1:8" x14ac:dyDescent="0.2">
      <c r="A3915" s="48" t="s">
        <v>1289</v>
      </c>
      <c r="B3915">
        <v>11</v>
      </c>
      <c r="C3915">
        <v>1</v>
      </c>
      <c r="D3915">
        <v>4</v>
      </c>
      <c r="E3915">
        <v>1</v>
      </c>
      <c r="F3915" s="51">
        <v>1</v>
      </c>
      <c r="G3915" t="str">
        <f t="shared" si="122"/>
        <v>Eric Gordon</v>
      </c>
      <c r="H3915" t="str">
        <f t="shared" si="123"/>
        <v>Eric Gordon</v>
      </c>
    </row>
    <row r="3916" spans="1:8" x14ac:dyDescent="0.2">
      <c r="A3916" s="48"/>
      <c r="B3916">
        <v>17</v>
      </c>
      <c r="C3916">
        <v>4</v>
      </c>
      <c r="D3916">
        <v>4</v>
      </c>
      <c r="E3916">
        <v>2</v>
      </c>
      <c r="F3916" s="51">
        <v>1</v>
      </c>
      <c r="G3916" t="str">
        <f t="shared" si="122"/>
        <v>Eric Gordon</v>
      </c>
      <c r="H3916" t="str">
        <f t="shared" si="123"/>
        <v>Eric Gordon</v>
      </c>
    </row>
    <row r="3917" spans="1:8" x14ac:dyDescent="0.2">
      <c r="A3917" s="48"/>
      <c r="B3917">
        <v>13</v>
      </c>
      <c r="C3917">
        <v>2</v>
      </c>
      <c r="D3917">
        <v>2</v>
      </c>
      <c r="E3917">
        <v>1</v>
      </c>
      <c r="F3917" s="51">
        <v>1</v>
      </c>
      <c r="G3917" t="str">
        <f t="shared" si="122"/>
        <v>Eric Gordon</v>
      </c>
      <c r="H3917" t="str">
        <f t="shared" si="123"/>
        <v>Eric Gordon</v>
      </c>
    </row>
    <row r="3918" spans="1:8" x14ac:dyDescent="0.2">
      <c r="A3918" s="48"/>
      <c r="B3918">
        <v>16</v>
      </c>
      <c r="C3918">
        <v>2</v>
      </c>
      <c r="D3918">
        <v>3</v>
      </c>
      <c r="E3918">
        <v>2</v>
      </c>
      <c r="F3918" s="51">
        <v>1</v>
      </c>
      <c r="G3918" t="str">
        <f t="shared" si="122"/>
        <v>Eric Gordon</v>
      </c>
      <c r="H3918" t="str">
        <f t="shared" si="123"/>
        <v>Eric Gordon</v>
      </c>
    </row>
    <row r="3919" spans="1:8" x14ac:dyDescent="0.2">
      <c r="A3919" s="48"/>
      <c r="B3919">
        <v>18</v>
      </c>
      <c r="C3919">
        <v>3</v>
      </c>
      <c r="D3919">
        <v>5</v>
      </c>
      <c r="E3919">
        <v>4</v>
      </c>
      <c r="F3919" s="51">
        <v>1</v>
      </c>
      <c r="G3919" t="str">
        <f t="shared" si="122"/>
        <v>Eric Gordon</v>
      </c>
      <c r="H3919" t="str">
        <f t="shared" si="123"/>
        <v>Eric Gordon</v>
      </c>
    </row>
    <row r="3920" spans="1:8" x14ac:dyDescent="0.2">
      <c r="A3920" s="48"/>
      <c r="B3920">
        <v>12</v>
      </c>
      <c r="C3920">
        <v>2</v>
      </c>
      <c r="D3920">
        <v>2</v>
      </c>
      <c r="E3920">
        <v>2</v>
      </c>
      <c r="F3920" s="51">
        <v>1</v>
      </c>
      <c r="G3920" t="str">
        <f t="shared" si="122"/>
        <v>Eric Gordon</v>
      </c>
      <c r="H3920" t="str">
        <f t="shared" si="123"/>
        <v>Eric Gordon</v>
      </c>
    </row>
    <row r="3921" spans="1:8" x14ac:dyDescent="0.2">
      <c r="A3921" s="48"/>
      <c r="B3921">
        <v>0</v>
      </c>
      <c r="C3921">
        <v>2</v>
      </c>
      <c r="D3921">
        <v>2</v>
      </c>
      <c r="E3921">
        <v>0</v>
      </c>
      <c r="F3921" s="51">
        <v>1</v>
      </c>
      <c r="G3921" t="str">
        <f t="shared" si="122"/>
        <v>Eric Gordon</v>
      </c>
      <c r="H3921" t="str">
        <f t="shared" si="123"/>
        <v>Eric Gordon</v>
      </c>
    </row>
    <row r="3922" spans="1:8" x14ac:dyDescent="0.2">
      <c r="A3922" s="48"/>
      <c r="B3922">
        <v>11</v>
      </c>
      <c r="C3922">
        <v>1</v>
      </c>
      <c r="D3922">
        <v>4</v>
      </c>
      <c r="E3922">
        <v>2</v>
      </c>
      <c r="F3922" s="51">
        <v>1</v>
      </c>
      <c r="G3922" t="str">
        <f t="shared" si="122"/>
        <v>Eric Gordon</v>
      </c>
      <c r="H3922" t="str">
        <f t="shared" si="123"/>
        <v>Eric Gordon</v>
      </c>
    </row>
    <row r="3923" spans="1:8" x14ac:dyDescent="0.2">
      <c r="A3923" s="48"/>
      <c r="B3923">
        <v>19</v>
      </c>
      <c r="C3923">
        <v>1</v>
      </c>
      <c r="D3923">
        <v>4</v>
      </c>
      <c r="E3923">
        <v>5</v>
      </c>
      <c r="F3923" s="51">
        <v>1</v>
      </c>
      <c r="G3923" t="str">
        <f t="shared" si="122"/>
        <v>Eric Gordon</v>
      </c>
      <c r="H3923" t="str">
        <f t="shared" si="123"/>
        <v>Eric Gordon</v>
      </c>
    </row>
    <row r="3924" spans="1:8" x14ac:dyDescent="0.2">
      <c r="A3924" s="48"/>
      <c r="B3924">
        <v>10</v>
      </c>
      <c r="C3924">
        <v>3</v>
      </c>
      <c r="D3924">
        <v>2</v>
      </c>
      <c r="E3924">
        <v>1</v>
      </c>
      <c r="F3924" s="51">
        <v>1</v>
      </c>
      <c r="G3924" t="str">
        <f t="shared" si="122"/>
        <v>Eric Gordon</v>
      </c>
      <c r="H3924" t="str">
        <f t="shared" si="123"/>
        <v>Eric Gordon</v>
      </c>
    </row>
    <row r="3925" spans="1:8" x14ac:dyDescent="0.2">
      <c r="A3925" s="48"/>
      <c r="B3925">
        <v>15</v>
      </c>
      <c r="C3925">
        <v>1</v>
      </c>
      <c r="D3925">
        <v>5</v>
      </c>
      <c r="E3925">
        <v>2</v>
      </c>
      <c r="F3925" s="51">
        <v>1</v>
      </c>
      <c r="G3925" t="str">
        <f t="shared" si="122"/>
        <v>Eric Gordon</v>
      </c>
      <c r="H3925" t="str">
        <f t="shared" si="123"/>
        <v>Eric Gordon</v>
      </c>
    </row>
    <row r="3926" spans="1:8" x14ac:dyDescent="0.2">
      <c r="A3926" s="48"/>
      <c r="B3926">
        <v>4</v>
      </c>
      <c r="C3926">
        <v>1</v>
      </c>
      <c r="D3926">
        <v>0</v>
      </c>
      <c r="E3926">
        <v>0</v>
      </c>
      <c r="F3926" s="51">
        <v>1</v>
      </c>
      <c r="G3926" t="str">
        <f t="shared" si="122"/>
        <v>Eric Gordon</v>
      </c>
      <c r="H3926" t="str">
        <f t="shared" si="123"/>
        <v>Eric Gordon</v>
      </c>
    </row>
    <row r="3927" spans="1:8" x14ac:dyDescent="0.2">
      <c r="A3927" s="48"/>
      <c r="B3927">
        <v>10</v>
      </c>
      <c r="C3927">
        <v>3</v>
      </c>
      <c r="D3927">
        <v>1</v>
      </c>
      <c r="E3927">
        <v>1</v>
      </c>
      <c r="F3927" s="51">
        <v>1</v>
      </c>
      <c r="G3927" t="str">
        <f t="shared" si="122"/>
        <v>Eric Gordon</v>
      </c>
      <c r="H3927" t="str">
        <f t="shared" si="123"/>
        <v>Eric Gordon</v>
      </c>
    </row>
    <row r="3928" spans="1:8" x14ac:dyDescent="0.2">
      <c r="A3928" s="48"/>
      <c r="B3928">
        <v>24</v>
      </c>
      <c r="C3928">
        <v>6</v>
      </c>
      <c r="D3928">
        <v>3</v>
      </c>
      <c r="E3928">
        <v>1</v>
      </c>
      <c r="F3928" s="51">
        <v>1</v>
      </c>
      <c r="G3928" t="str">
        <f t="shared" si="122"/>
        <v>Eric Gordon</v>
      </c>
      <c r="H3928" t="str">
        <f t="shared" si="123"/>
        <v>Eric Gordon</v>
      </c>
    </row>
    <row r="3929" spans="1:8" x14ac:dyDescent="0.2">
      <c r="A3929" s="48"/>
      <c r="B3929">
        <v>14</v>
      </c>
      <c r="C3929">
        <v>2</v>
      </c>
      <c r="D3929">
        <v>2</v>
      </c>
      <c r="E3929">
        <v>3</v>
      </c>
      <c r="F3929" s="51">
        <v>1</v>
      </c>
      <c r="G3929" t="str">
        <f t="shared" si="122"/>
        <v>Eric Gordon</v>
      </c>
      <c r="H3929" t="str">
        <f t="shared" si="123"/>
        <v>Eric Gordon</v>
      </c>
    </row>
    <row r="3930" spans="1:8" x14ac:dyDescent="0.2">
      <c r="A3930" s="48"/>
      <c r="B3930">
        <v>15</v>
      </c>
      <c r="C3930">
        <v>0</v>
      </c>
      <c r="D3930">
        <v>2</v>
      </c>
      <c r="E3930">
        <v>4</v>
      </c>
      <c r="F3930" s="51">
        <v>1</v>
      </c>
      <c r="G3930" t="str">
        <f t="shared" si="122"/>
        <v>Eric Gordon</v>
      </c>
      <c r="H3930" t="str">
        <f t="shared" si="123"/>
        <v>Eric Gordon</v>
      </c>
    </row>
    <row r="3931" spans="1:8" x14ac:dyDescent="0.2">
      <c r="A3931" s="48"/>
      <c r="B3931">
        <v>11</v>
      </c>
      <c r="C3931">
        <v>2</v>
      </c>
      <c r="D3931">
        <v>1</v>
      </c>
      <c r="E3931">
        <v>3</v>
      </c>
      <c r="F3931" s="51">
        <v>1</v>
      </c>
      <c r="G3931" t="str">
        <f t="shared" si="122"/>
        <v>Eric Gordon</v>
      </c>
      <c r="H3931" t="str">
        <f t="shared" si="123"/>
        <v>Eric Gordon</v>
      </c>
    </row>
    <row r="3932" spans="1:8" x14ac:dyDescent="0.2">
      <c r="A3932" s="48"/>
      <c r="B3932">
        <v>2</v>
      </c>
      <c r="C3932">
        <v>0</v>
      </c>
      <c r="D3932">
        <v>0</v>
      </c>
      <c r="E3932">
        <v>0</v>
      </c>
      <c r="F3932" s="51">
        <v>1</v>
      </c>
      <c r="G3932" t="str">
        <f t="shared" si="122"/>
        <v>Eric Gordon</v>
      </c>
      <c r="H3932" t="str">
        <f t="shared" si="123"/>
        <v>Eric Gordon</v>
      </c>
    </row>
    <row r="3933" spans="1:8" x14ac:dyDescent="0.2">
      <c r="A3933" s="48"/>
      <c r="B3933">
        <v>10</v>
      </c>
      <c r="C3933">
        <v>0</v>
      </c>
      <c r="D3933">
        <v>1</v>
      </c>
      <c r="E3933">
        <v>1</v>
      </c>
      <c r="F3933" s="51">
        <v>1</v>
      </c>
      <c r="G3933" t="str">
        <f t="shared" si="122"/>
        <v>Eric Gordon</v>
      </c>
      <c r="H3933" t="str">
        <f t="shared" si="123"/>
        <v>Eric Gordon</v>
      </c>
    </row>
    <row r="3934" spans="1:8" x14ac:dyDescent="0.2">
      <c r="A3934" s="48"/>
      <c r="B3934">
        <v>14</v>
      </c>
      <c r="C3934">
        <v>3</v>
      </c>
      <c r="D3934">
        <v>4</v>
      </c>
      <c r="E3934">
        <v>3</v>
      </c>
      <c r="F3934" s="51">
        <v>1</v>
      </c>
      <c r="G3934" t="str">
        <f t="shared" si="122"/>
        <v>Eric Gordon</v>
      </c>
      <c r="H3934" t="str">
        <f t="shared" si="123"/>
        <v>Eric Gordon</v>
      </c>
    </row>
    <row r="3935" spans="1:8" x14ac:dyDescent="0.2">
      <c r="A3935" s="48"/>
      <c r="B3935">
        <v>14</v>
      </c>
      <c r="C3935">
        <v>2</v>
      </c>
      <c r="D3935">
        <v>4</v>
      </c>
      <c r="E3935">
        <v>2</v>
      </c>
      <c r="F3935" s="51">
        <v>1</v>
      </c>
      <c r="G3935" t="str">
        <f t="shared" si="122"/>
        <v>Eric Gordon</v>
      </c>
      <c r="H3935" t="str">
        <f t="shared" si="123"/>
        <v>Eric Gordon</v>
      </c>
    </row>
    <row r="3936" spans="1:8" x14ac:dyDescent="0.2">
      <c r="A3936" s="48"/>
      <c r="B3936">
        <v>9</v>
      </c>
      <c r="C3936">
        <v>3</v>
      </c>
      <c r="D3936">
        <v>1</v>
      </c>
      <c r="E3936">
        <v>1</v>
      </c>
      <c r="F3936" s="51">
        <v>1</v>
      </c>
      <c r="G3936" t="str">
        <f t="shared" si="122"/>
        <v>Eric Gordon</v>
      </c>
      <c r="H3936" t="str">
        <f t="shared" si="123"/>
        <v>Eric Gordon</v>
      </c>
    </row>
    <row r="3937" spans="1:8" x14ac:dyDescent="0.2">
      <c r="A3937" s="48"/>
      <c r="B3937">
        <v>10</v>
      </c>
      <c r="C3937">
        <v>3</v>
      </c>
      <c r="D3937">
        <v>1</v>
      </c>
      <c r="E3937">
        <v>2</v>
      </c>
      <c r="F3937" s="51">
        <v>1</v>
      </c>
      <c r="G3937" t="str">
        <f t="shared" si="122"/>
        <v>Eric Gordon</v>
      </c>
      <c r="H3937" t="str">
        <f t="shared" si="123"/>
        <v>Eric Gordon</v>
      </c>
    </row>
    <row r="3938" spans="1:8" x14ac:dyDescent="0.2">
      <c r="A3938" s="48"/>
      <c r="B3938">
        <v>12</v>
      </c>
      <c r="C3938">
        <v>1</v>
      </c>
      <c r="D3938">
        <v>3</v>
      </c>
      <c r="E3938">
        <v>4</v>
      </c>
      <c r="F3938" s="51">
        <v>1</v>
      </c>
      <c r="G3938" t="str">
        <f t="shared" si="122"/>
        <v>Eric Gordon</v>
      </c>
      <c r="H3938" t="str">
        <f t="shared" si="123"/>
        <v>Eric Gordon</v>
      </c>
    </row>
    <row r="3939" spans="1:8" x14ac:dyDescent="0.2">
      <c r="A3939" s="48"/>
      <c r="B3939">
        <v>5</v>
      </c>
      <c r="C3939">
        <v>1</v>
      </c>
      <c r="D3939">
        <v>0</v>
      </c>
      <c r="E3939">
        <v>1</v>
      </c>
      <c r="F3939" s="51">
        <v>1</v>
      </c>
      <c r="G3939" t="str">
        <f t="shared" si="122"/>
        <v>Eric Gordon</v>
      </c>
      <c r="H3939" t="str">
        <f t="shared" si="123"/>
        <v>Eric Gordon</v>
      </c>
    </row>
    <row r="3940" spans="1:8" x14ac:dyDescent="0.2">
      <c r="A3940" s="48"/>
      <c r="B3940">
        <v>5</v>
      </c>
      <c r="C3940">
        <v>0</v>
      </c>
      <c r="D3940">
        <v>1</v>
      </c>
      <c r="E3940">
        <v>1</v>
      </c>
      <c r="F3940" s="51">
        <v>1</v>
      </c>
      <c r="G3940" t="str">
        <f t="shared" si="122"/>
        <v>Eric Gordon</v>
      </c>
      <c r="H3940" t="str">
        <f t="shared" si="123"/>
        <v>Eric Gordon</v>
      </c>
    </row>
    <row r="3941" spans="1:8" x14ac:dyDescent="0.2">
      <c r="A3941" s="48"/>
      <c r="B3941">
        <v>8</v>
      </c>
      <c r="C3941">
        <v>5</v>
      </c>
      <c r="D3941">
        <v>4</v>
      </c>
      <c r="E3941">
        <v>2</v>
      </c>
      <c r="F3941" s="51">
        <v>1</v>
      </c>
      <c r="G3941" t="str">
        <f t="shared" si="122"/>
        <v>Eric Gordon</v>
      </c>
      <c r="H3941" t="str">
        <f t="shared" si="123"/>
        <v>Eric Gordon</v>
      </c>
    </row>
    <row r="3942" spans="1:8" x14ac:dyDescent="0.2">
      <c r="A3942" s="48"/>
      <c r="B3942">
        <v>12</v>
      </c>
      <c r="C3942">
        <v>2</v>
      </c>
      <c r="D3942">
        <v>3</v>
      </c>
      <c r="E3942">
        <v>1</v>
      </c>
      <c r="F3942" s="51">
        <v>1</v>
      </c>
      <c r="G3942" t="str">
        <f t="shared" si="122"/>
        <v>Eric Gordon</v>
      </c>
      <c r="H3942" t="str">
        <f t="shared" si="123"/>
        <v>Eric Gordon</v>
      </c>
    </row>
    <row r="3943" spans="1:8" x14ac:dyDescent="0.2">
      <c r="A3943" s="48"/>
      <c r="B3943">
        <v>4</v>
      </c>
      <c r="C3943">
        <v>3</v>
      </c>
      <c r="D3943">
        <v>1</v>
      </c>
      <c r="E3943">
        <v>0</v>
      </c>
      <c r="F3943" s="51">
        <v>1</v>
      </c>
      <c r="G3943" t="str">
        <f t="shared" si="122"/>
        <v>Eric Gordon</v>
      </c>
      <c r="H3943" t="str">
        <f t="shared" si="123"/>
        <v>Eric Gordon</v>
      </c>
    </row>
    <row r="3944" spans="1:8" x14ac:dyDescent="0.2">
      <c r="A3944" s="48"/>
      <c r="B3944">
        <v>12</v>
      </c>
      <c r="C3944">
        <v>0</v>
      </c>
      <c r="D3944">
        <v>3</v>
      </c>
      <c r="E3944">
        <v>2</v>
      </c>
      <c r="F3944" s="51">
        <v>1</v>
      </c>
      <c r="G3944" t="str">
        <f t="shared" si="122"/>
        <v>Eric Gordon</v>
      </c>
      <c r="H3944" t="str">
        <f t="shared" si="123"/>
        <v>Eric Gordon</v>
      </c>
    </row>
    <row r="3945" spans="1:8" x14ac:dyDescent="0.2">
      <c r="A3945" s="48"/>
      <c r="B3945">
        <v>19</v>
      </c>
      <c r="C3945">
        <v>4</v>
      </c>
      <c r="D3945">
        <v>3</v>
      </c>
      <c r="E3945">
        <v>4</v>
      </c>
      <c r="F3945" s="51">
        <v>1</v>
      </c>
      <c r="G3945" t="str">
        <f t="shared" si="122"/>
        <v>Eric Gordon</v>
      </c>
      <c r="H3945" t="str">
        <f t="shared" si="123"/>
        <v>Eric Gordon</v>
      </c>
    </row>
    <row r="3946" spans="1:8" x14ac:dyDescent="0.2">
      <c r="A3946" s="48"/>
      <c r="B3946">
        <v>13</v>
      </c>
      <c r="C3946">
        <v>0</v>
      </c>
      <c r="D3946">
        <v>0</v>
      </c>
      <c r="E3946">
        <v>2</v>
      </c>
      <c r="F3946" s="51">
        <v>1</v>
      </c>
      <c r="G3946" t="str">
        <f t="shared" si="122"/>
        <v>Eric Gordon</v>
      </c>
      <c r="H3946" t="str">
        <f t="shared" si="123"/>
        <v>Eric Gordon</v>
      </c>
    </row>
    <row r="3947" spans="1:8" x14ac:dyDescent="0.2">
      <c r="A3947" s="48" t="s">
        <v>1290</v>
      </c>
      <c r="B3947">
        <v>0</v>
      </c>
      <c r="C3947">
        <v>0</v>
      </c>
      <c r="D3947">
        <v>2</v>
      </c>
      <c r="E3947">
        <v>0</v>
      </c>
      <c r="F3947" s="51">
        <v>1</v>
      </c>
      <c r="G3947" t="str">
        <f t="shared" si="122"/>
        <v>Devonte' Graham</v>
      </c>
      <c r="H3947" t="str">
        <f t="shared" si="123"/>
        <v>Devonte' Graham</v>
      </c>
    </row>
    <row r="3948" spans="1:8" x14ac:dyDescent="0.2">
      <c r="A3948" s="48"/>
      <c r="B3948">
        <v>4</v>
      </c>
      <c r="C3948">
        <v>1</v>
      </c>
      <c r="D3948">
        <v>1</v>
      </c>
      <c r="E3948">
        <v>1</v>
      </c>
      <c r="F3948" s="51">
        <v>1</v>
      </c>
      <c r="G3948" t="str">
        <f t="shared" si="122"/>
        <v>Devonte' Graham</v>
      </c>
      <c r="H3948" t="str">
        <f t="shared" si="123"/>
        <v>Devonte' Graham</v>
      </c>
    </row>
    <row r="3949" spans="1:8" x14ac:dyDescent="0.2">
      <c r="A3949" s="48"/>
      <c r="B3949">
        <v>3</v>
      </c>
      <c r="C3949">
        <v>1</v>
      </c>
      <c r="D3949">
        <v>2</v>
      </c>
      <c r="E3949">
        <v>1</v>
      </c>
      <c r="F3949" s="51">
        <v>1</v>
      </c>
      <c r="G3949" t="str">
        <f t="shared" si="122"/>
        <v>Devonte' Graham</v>
      </c>
      <c r="H3949" t="str">
        <f t="shared" si="123"/>
        <v>Devonte' Graham</v>
      </c>
    </row>
    <row r="3950" spans="1:8" x14ac:dyDescent="0.2">
      <c r="A3950" s="48"/>
      <c r="B3950">
        <v>14</v>
      </c>
      <c r="C3950">
        <v>1</v>
      </c>
      <c r="D3950">
        <v>3</v>
      </c>
      <c r="E3950">
        <v>4</v>
      </c>
      <c r="F3950" s="51">
        <v>1</v>
      </c>
      <c r="G3950" t="str">
        <f t="shared" si="122"/>
        <v>Devonte' Graham</v>
      </c>
      <c r="H3950" t="str">
        <f t="shared" si="123"/>
        <v>Devonte' Graham</v>
      </c>
    </row>
    <row r="3951" spans="1:8" x14ac:dyDescent="0.2">
      <c r="A3951" s="48"/>
      <c r="B3951">
        <v>11</v>
      </c>
      <c r="C3951">
        <v>3</v>
      </c>
      <c r="D3951">
        <v>2</v>
      </c>
      <c r="E3951">
        <v>3</v>
      </c>
      <c r="F3951" s="51">
        <v>1</v>
      </c>
      <c r="G3951" t="str">
        <f t="shared" si="122"/>
        <v>Devonte' Graham</v>
      </c>
      <c r="H3951" t="str">
        <f t="shared" si="123"/>
        <v>Devonte' Graham</v>
      </c>
    </row>
    <row r="3952" spans="1:8" x14ac:dyDescent="0.2">
      <c r="A3952" s="48"/>
      <c r="B3952">
        <v>9</v>
      </c>
      <c r="C3952">
        <v>4</v>
      </c>
      <c r="D3952">
        <v>6</v>
      </c>
      <c r="E3952">
        <v>3</v>
      </c>
      <c r="F3952" s="51">
        <v>1</v>
      </c>
      <c r="G3952" t="str">
        <f t="shared" si="122"/>
        <v>Devonte' Graham</v>
      </c>
      <c r="H3952" t="str">
        <f t="shared" si="123"/>
        <v>Devonte' Graham</v>
      </c>
    </row>
    <row r="3953" spans="1:8" x14ac:dyDescent="0.2">
      <c r="A3953" s="48"/>
      <c r="B3953">
        <v>4</v>
      </c>
      <c r="C3953">
        <v>1</v>
      </c>
      <c r="D3953">
        <v>2</v>
      </c>
      <c r="E3953">
        <v>0</v>
      </c>
      <c r="F3953" s="51">
        <v>1</v>
      </c>
      <c r="G3953" t="str">
        <f t="shared" si="122"/>
        <v>Devonte' Graham</v>
      </c>
      <c r="H3953" t="str">
        <f t="shared" si="123"/>
        <v>Devonte' Graham</v>
      </c>
    </row>
    <row r="3954" spans="1:8" x14ac:dyDescent="0.2">
      <c r="A3954" s="48"/>
      <c r="B3954">
        <v>0</v>
      </c>
      <c r="C3954">
        <v>1</v>
      </c>
      <c r="D3954">
        <v>4</v>
      </c>
      <c r="E3954">
        <v>0</v>
      </c>
      <c r="F3954" s="51">
        <v>1</v>
      </c>
      <c r="G3954" t="str">
        <f t="shared" si="122"/>
        <v>Devonte' Graham</v>
      </c>
      <c r="H3954" t="str">
        <f t="shared" si="123"/>
        <v>Devonte' Graham</v>
      </c>
    </row>
    <row r="3955" spans="1:8" x14ac:dyDescent="0.2">
      <c r="A3955" s="48"/>
      <c r="B3955">
        <v>0</v>
      </c>
      <c r="C3955">
        <v>0</v>
      </c>
      <c r="D3955">
        <v>1</v>
      </c>
      <c r="E3955">
        <v>0</v>
      </c>
      <c r="F3955" s="51">
        <v>1</v>
      </c>
      <c r="G3955" t="str">
        <f t="shared" si="122"/>
        <v>Devonte' Graham</v>
      </c>
      <c r="H3955" t="str">
        <f t="shared" si="123"/>
        <v>Devonte' Graham</v>
      </c>
    </row>
    <row r="3956" spans="1:8" x14ac:dyDescent="0.2">
      <c r="A3956" s="48"/>
      <c r="B3956">
        <v>11</v>
      </c>
      <c r="C3956">
        <v>2</v>
      </c>
      <c r="D3956">
        <v>4</v>
      </c>
      <c r="E3956">
        <v>3</v>
      </c>
      <c r="F3956" s="51">
        <v>1</v>
      </c>
      <c r="G3956" t="str">
        <f t="shared" si="122"/>
        <v>Devonte' Graham</v>
      </c>
      <c r="H3956" t="str">
        <f t="shared" si="123"/>
        <v>Devonte' Graham</v>
      </c>
    </row>
    <row r="3957" spans="1:8" x14ac:dyDescent="0.2">
      <c r="A3957" s="48"/>
      <c r="B3957">
        <v>3</v>
      </c>
      <c r="C3957">
        <v>1</v>
      </c>
      <c r="D3957">
        <v>2</v>
      </c>
      <c r="E3957">
        <v>1</v>
      </c>
      <c r="F3957" s="51">
        <v>1</v>
      </c>
      <c r="G3957" t="str">
        <f t="shared" si="122"/>
        <v>Devonte' Graham</v>
      </c>
      <c r="H3957" t="str">
        <f t="shared" si="123"/>
        <v>Devonte' Graham</v>
      </c>
    </row>
    <row r="3958" spans="1:8" x14ac:dyDescent="0.2">
      <c r="A3958" s="48"/>
      <c r="B3958">
        <v>0</v>
      </c>
      <c r="C3958">
        <v>0</v>
      </c>
      <c r="D3958">
        <v>1</v>
      </c>
      <c r="E3958">
        <v>0</v>
      </c>
      <c r="F3958" s="51">
        <v>1</v>
      </c>
      <c r="G3958" t="str">
        <f t="shared" si="122"/>
        <v>Devonte' Graham</v>
      </c>
      <c r="H3958" t="str">
        <f t="shared" si="123"/>
        <v>Devonte' Graham</v>
      </c>
    </row>
    <row r="3959" spans="1:8" x14ac:dyDescent="0.2">
      <c r="A3959" s="48"/>
      <c r="B3959">
        <v>5</v>
      </c>
      <c r="C3959">
        <v>0</v>
      </c>
      <c r="D3959">
        <v>1</v>
      </c>
      <c r="E3959">
        <v>1</v>
      </c>
      <c r="F3959" s="51">
        <v>1</v>
      </c>
      <c r="G3959" t="str">
        <f t="shared" si="122"/>
        <v>Devonte' Graham</v>
      </c>
      <c r="H3959" t="str">
        <f t="shared" si="123"/>
        <v>Devonte' Graham</v>
      </c>
    </row>
    <row r="3960" spans="1:8" x14ac:dyDescent="0.2">
      <c r="A3960" s="48"/>
      <c r="B3960">
        <v>1</v>
      </c>
      <c r="C3960">
        <v>1</v>
      </c>
      <c r="D3960">
        <v>2</v>
      </c>
      <c r="E3960">
        <v>0</v>
      </c>
      <c r="F3960" s="51">
        <v>1</v>
      </c>
      <c r="G3960" t="str">
        <f t="shared" si="122"/>
        <v>Devonte' Graham</v>
      </c>
      <c r="H3960" t="str">
        <f t="shared" si="123"/>
        <v>Devonte' Graham</v>
      </c>
    </row>
    <row r="3961" spans="1:8" x14ac:dyDescent="0.2">
      <c r="A3961" s="48"/>
      <c r="B3961">
        <v>6</v>
      </c>
      <c r="C3961">
        <v>1</v>
      </c>
      <c r="D3961">
        <v>1</v>
      </c>
      <c r="E3961">
        <v>2</v>
      </c>
      <c r="F3961" s="51">
        <v>1</v>
      </c>
      <c r="G3961" t="str">
        <f t="shared" si="122"/>
        <v>Devonte' Graham</v>
      </c>
      <c r="H3961" t="str">
        <f t="shared" si="123"/>
        <v>Devonte' Graham</v>
      </c>
    </row>
    <row r="3962" spans="1:8" x14ac:dyDescent="0.2">
      <c r="A3962" s="48"/>
      <c r="B3962">
        <v>3</v>
      </c>
      <c r="C3962">
        <v>0</v>
      </c>
      <c r="D3962">
        <v>0</v>
      </c>
      <c r="E3962">
        <v>1</v>
      </c>
      <c r="F3962" s="51">
        <v>1</v>
      </c>
      <c r="G3962" t="str">
        <f t="shared" si="122"/>
        <v>Devonte' Graham</v>
      </c>
      <c r="H3962" t="str">
        <f t="shared" si="123"/>
        <v>Devonte' Graham</v>
      </c>
    </row>
    <row r="3963" spans="1:8" x14ac:dyDescent="0.2">
      <c r="A3963" s="48"/>
      <c r="B3963">
        <v>19</v>
      </c>
      <c r="C3963">
        <v>5</v>
      </c>
      <c r="D3963">
        <v>4</v>
      </c>
      <c r="E3963">
        <v>6</v>
      </c>
      <c r="F3963" s="51">
        <v>1</v>
      </c>
      <c r="G3963" t="str">
        <f t="shared" si="122"/>
        <v>Devonte' Graham</v>
      </c>
      <c r="H3963" t="str">
        <f t="shared" si="123"/>
        <v>Devonte' Graham</v>
      </c>
    </row>
    <row r="3964" spans="1:8" x14ac:dyDescent="0.2">
      <c r="A3964" s="48"/>
      <c r="B3964">
        <v>21</v>
      </c>
      <c r="C3964">
        <v>4</v>
      </c>
      <c r="D3964">
        <v>0</v>
      </c>
      <c r="E3964">
        <v>6</v>
      </c>
      <c r="F3964" s="51">
        <v>1</v>
      </c>
      <c r="G3964" t="str">
        <f t="shared" si="122"/>
        <v>Devonte' Graham</v>
      </c>
      <c r="H3964" t="str">
        <f t="shared" si="123"/>
        <v>Devonte' Graham</v>
      </c>
    </row>
    <row r="3965" spans="1:8" x14ac:dyDescent="0.2">
      <c r="A3965" s="48"/>
      <c r="B3965">
        <v>5</v>
      </c>
      <c r="C3965">
        <v>2</v>
      </c>
      <c r="D3965">
        <v>3</v>
      </c>
      <c r="E3965">
        <v>1</v>
      </c>
      <c r="F3965" s="51">
        <v>1</v>
      </c>
      <c r="G3965" t="str">
        <f t="shared" si="122"/>
        <v>Devonte' Graham</v>
      </c>
      <c r="H3965" t="str">
        <f t="shared" si="123"/>
        <v>Devonte' Graham</v>
      </c>
    </row>
    <row r="3966" spans="1:8" x14ac:dyDescent="0.2">
      <c r="A3966" s="48"/>
      <c r="B3966">
        <v>5</v>
      </c>
      <c r="C3966">
        <v>1</v>
      </c>
      <c r="D3966">
        <v>3</v>
      </c>
      <c r="E3966">
        <v>1</v>
      </c>
      <c r="F3966" s="51">
        <v>1</v>
      </c>
      <c r="G3966" t="str">
        <f t="shared" si="122"/>
        <v>Devonte' Graham</v>
      </c>
      <c r="H3966" t="str">
        <f t="shared" si="123"/>
        <v>Devonte' Graham</v>
      </c>
    </row>
    <row r="3967" spans="1:8" x14ac:dyDescent="0.2">
      <c r="A3967" s="48"/>
      <c r="B3967">
        <v>2</v>
      </c>
      <c r="C3967">
        <v>1</v>
      </c>
      <c r="D3967">
        <v>2</v>
      </c>
      <c r="E3967">
        <v>0</v>
      </c>
      <c r="F3967" s="51">
        <v>1</v>
      </c>
      <c r="G3967" t="str">
        <f t="shared" si="122"/>
        <v>Devonte' Graham</v>
      </c>
      <c r="H3967" t="str">
        <f t="shared" si="123"/>
        <v>Devonte' Graham</v>
      </c>
    </row>
    <row r="3968" spans="1:8" x14ac:dyDescent="0.2">
      <c r="A3968" s="48"/>
      <c r="B3968">
        <v>3</v>
      </c>
      <c r="C3968">
        <v>1</v>
      </c>
      <c r="D3968">
        <v>0</v>
      </c>
      <c r="E3968">
        <v>1</v>
      </c>
      <c r="F3968" s="51">
        <v>1</v>
      </c>
      <c r="G3968" t="str">
        <f t="shared" si="122"/>
        <v>Devonte' Graham</v>
      </c>
      <c r="H3968" t="str">
        <f t="shared" si="123"/>
        <v>Devonte' Graham</v>
      </c>
    </row>
    <row r="3969" spans="1:8" x14ac:dyDescent="0.2">
      <c r="A3969" s="48"/>
      <c r="B3969">
        <v>5</v>
      </c>
      <c r="C3969">
        <v>3</v>
      </c>
      <c r="D3969">
        <v>5</v>
      </c>
      <c r="E3969">
        <v>1</v>
      </c>
      <c r="F3969" s="51">
        <v>1</v>
      </c>
      <c r="G3969" t="str">
        <f t="shared" si="122"/>
        <v>Devonte' Graham</v>
      </c>
      <c r="H3969" t="str">
        <f t="shared" si="123"/>
        <v>Devonte' Graham</v>
      </c>
    </row>
    <row r="3970" spans="1:8" x14ac:dyDescent="0.2">
      <c r="A3970" s="48"/>
      <c r="B3970">
        <v>3</v>
      </c>
      <c r="C3970">
        <v>3</v>
      </c>
      <c r="D3970">
        <v>0</v>
      </c>
      <c r="E3970">
        <v>0</v>
      </c>
      <c r="F3970" s="51">
        <v>1</v>
      </c>
      <c r="G3970" t="str">
        <f t="shared" ref="G3970:G4033" si="124">IF(B3970="","",IF(A3970="",G3969,SUBSTITUTE(A3970," 2022-23 Game Log","")))</f>
        <v>Devonte' Graham</v>
      </c>
      <c r="H3970" t="str">
        <f t="shared" ref="H3970:H4033" si="125">IF(G3970="Luka Dončić","Luka Doncic",IF(G3970="Wendell Carter Jr.","Wendell Carter",IF(G3970="Vlatko Čančar","Vlatko Cancar",IF(G3970="Troy Brown Jr.","Troy Brown",IF(G3970="Bojan Bogdanović","Bojan Bogdanovic",IF(G3970="Nic Claxton","Nicolas Claxton",IF(G3970="Kristaps Porziņģis","Kristaps Porzingis",IF(G3970="Kelly Oubre Jr.","Kelly Oubre Jr",IF(G3970="P.J. Washington","P.J Washington",IF(G3970="P.J. Tucker","P.J Tucker",IF(G3970="Jabari Smith Jr.","Jabari Smith",IF(G3970="Alperen Şengün","Alperen Sengun",IF(G3970="Nikola Vučević","Nikola Vucevic",IF(G3970="Jusuf Nurkić","Jusuf Nurkic",IF(G3970="Nikola Jokić","Nikola Jokic",G3970)))))))))))))))</f>
        <v>Devonte' Graham</v>
      </c>
    </row>
    <row r="3971" spans="1:8" x14ac:dyDescent="0.2">
      <c r="A3971" s="48"/>
      <c r="B3971">
        <v>5</v>
      </c>
      <c r="C3971">
        <v>1</v>
      </c>
      <c r="D3971">
        <v>4</v>
      </c>
      <c r="E3971">
        <v>1</v>
      </c>
      <c r="F3971" s="51">
        <v>1</v>
      </c>
      <c r="G3971" t="str">
        <f t="shared" si="124"/>
        <v>Devonte' Graham</v>
      </c>
      <c r="H3971" t="str">
        <f t="shared" si="125"/>
        <v>Devonte' Graham</v>
      </c>
    </row>
    <row r="3972" spans="1:8" x14ac:dyDescent="0.2">
      <c r="A3972" s="48"/>
      <c r="B3972">
        <v>4</v>
      </c>
      <c r="C3972">
        <v>0</v>
      </c>
      <c r="D3972">
        <v>0</v>
      </c>
      <c r="E3972">
        <v>0</v>
      </c>
      <c r="F3972" s="51">
        <v>1</v>
      </c>
      <c r="G3972" t="str">
        <f t="shared" si="124"/>
        <v>Devonte' Graham</v>
      </c>
      <c r="H3972" t="str">
        <f t="shared" si="125"/>
        <v>Devonte' Graham</v>
      </c>
    </row>
    <row r="3973" spans="1:8" x14ac:dyDescent="0.2">
      <c r="A3973" s="48"/>
      <c r="B3973">
        <v>2</v>
      </c>
      <c r="C3973">
        <v>0</v>
      </c>
      <c r="D3973">
        <v>1</v>
      </c>
      <c r="E3973">
        <v>0</v>
      </c>
      <c r="F3973" s="51">
        <v>1</v>
      </c>
      <c r="G3973" t="str">
        <f t="shared" si="124"/>
        <v>Devonte' Graham</v>
      </c>
      <c r="H3973" t="str">
        <f t="shared" si="125"/>
        <v>Devonte' Graham</v>
      </c>
    </row>
    <row r="3974" spans="1:8" x14ac:dyDescent="0.2">
      <c r="A3974" s="48"/>
      <c r="B3974">
        <v>8</v>
      </c>
      <c r="C3974">
        <v>3</v>
      </c>
      <c r="D3974">
        <v>3</v>
      </c>
      <c r="E3974">
        <v>1</v>
      </c>
      <c r="F3974" s="51">
        <v>1</v>
      </c>
      <c r="G3974" t="str">
        <f t="shared" si="124"/>
        <v>Devonte' Graham</v>
      </c>
      <c r="H3974" t="str">
        <f t="shared" si="125"/>
        <v>Devonte' Graham</v>
      </c>
    </row>
    <row r="3975" spans="1:8" x14ac:dyDescent="0.2">
      <c r="A3975" s="48"/>
      <c r="B3975">
        <v>3</v>
      </c>
      <c r="C3975">
        <v>3</v>
      </c>
      <c r="D3975">
        <v>1</v>
      </c>
      <c r="E3975">
        <v>0</v>
      </c>
      <c r="F3975" s="51">
        <v>1</v>
      </c>
      <c r="G3975" t="str">
        <f t="shared" si="124"/>
        <v>Devonte' Graham</v>
      </c>
      <c r="H3975" t="str">
        <f t="shared" si="125"/>
        <v>Devonte' Graham</v>
      </c>
    </row>
    <row r="3976" spans="1:8" x14ac:dyDescent="0.2">
      <c r="A3976" s="48"/>
      <c r="B3976">
        <v>0</v>
      </c>
      <c r="C3976">
        <v>0</v>
      </c>
      <c r="D3976">
        <v>0</v>
      </c>
      <c r="E3976">
        <v>0</v>
      </c>
      <c r="F3976" s="51">
        <v>1</v>
      </c>
      <c r="G3976" t="str">
        <f t="shared" si="124"/>
        <v>Devonte' Graham</v>
      </c>
      <c r="H3976" t="str">
        <f t="shared" si="125"/>
        <v>Devonte' Graham</v>
      </c>
    </row>
    <row r="3977" spans="1:8" x14ac:dyDescent="0.2">
      <c r="A3977" s="48"/>
      <c r="B3977">
        <v>6</v>
      </c>
      <c r="C3977">
        <v>1</v>
      </c>
      <c r="D3977">
        <v>1</v>
      </c>
      <c r="E3977">
        <v>1</v>
      </c>
      <c r="F3977" s="51">
        <v>1</v>
      </c>
      <c r="G3977" t="str">
        <f t="shared" si="124"/>
        <v>Devonte' Graham</v>
      </c>
      <c r="H3977" t="str">
        <f t="shared" si="125"/>
        <v>Devonte' Graham</v>
      </c>
    </row>
    <row r="3978" spans="1:8" x14ac:dyDescent="0.2">
      <c r="A3978" s="48"/>
      <c r="B3978">
        <v>9</v>
      </c>
      <c r="C3978">
        <v>2</v>
      </c>
      <c r="D3978">
        <v>5</v>
      </c>
      <c r="E3978">
        <v>1</v>
      </c>
      <c r="F3978" s="51">
        <v>1</v>
      </c>
      <c r="G3978" t="str">
        <f t="shared" si="124"/>
        <v>Devonte' Graham</v>
      </c>
      <c r="H3978" t="str">
        <f t="shared" si="125"/>
        <v>Devonte' Graham</v>
      </c>
    </row>
    <row r="3979" spans="1:8" x14ac:dyDescent="0.2">
      <c r="A3979" s="48"/>
      <c r="B3979">
        <v>11</v>
      </c>
      <c r="C3979">
        <v>3</v>
      </c>
      <c r="D3979">
        <v>4</v>
      </c>
      <c r="E3979">
        <v>3</v>
      </c>
      <c r="F3979" s="51">
        <v>1</v>
      </c>
      <c r="G3979" t="str">
        <f t="shared" si="124"/>
        <v>Devonte' Graham</v>
      </c>
      <c r="H3979" t="str">
        <f t="shared" si="125"/>
        <v>Devonte' Graham</v>
      </c>
    </row>
    <row r="3980" spans="1:8" x14ac:dyDescent="0.2">
      <c r="A3980" s="48"/>
      <c r="B3980">
        <v>0</v>
      </c>
      <c r="C3980">
        <v>4</v>
      </c>
      <c r="D3980">
        <v>1</v>
      </c>
      <c r="E3980">
        <v>0</v>
      </c>
      <c r="F3980" s="51">
        <v>1</v>
      </c>
      <c r="G3980" t="str">
        <f t="shared" si="124"/>
        <v>Devonte' Graham</v>
      </c>
      <c r="H3980" t="str">
        <f t="shared" si="125"/>
        <v>Devonte' Graham</v>
      </c>
    </row>
    <row r="3981" spans="1:8" x14ac:dyDescent="0.2">
      <c r="A3981" s="48"/>
      <c r="B3981">
        <v>3</v>
      </c>
      <c r="C3981">
        <v>1</v>
      </c>
      <c r="D3981">
        <v>2</v>
      </c>
      <c r="E3981">
        <v>1</v>
      </c>
      <c r="F3981" s="51">
        <v>1</v>
      </c>
      <c r="G3981" t="str">
        <f t="shared" si="124"/>
        <v>Devonte' Graham</v>
      </c>
      <c r="H3981" t="str">
        <f t="shared" si="125"/>
        <v>Devonte' Graham</v>
      </c>
    </row>
    <row r="3982" spans="1:8" x14ac:dyDescent="0.2">
      <c r="A3982" s="48"/>
      <c r="B3982">
        <v>3</v>
      </c>
      <c r="C3982">
        <v>1</v>
      </c>
      <c r="D3982">
        <v>1</v>
      </c>
      <c r="E3982">
        <v>1</v>
      </c>
      <c r="F3982" s="51">
        <v>1</v>
      </c>
      <c r="G3982" t="str">
        <f t="shared" si="124"/>
        <v>Devonte' Graham</v>
      </c>
      <c r="H3982" t="str">
        <f t="shared" si="125"/>
        <v>Devonte' Graham</v>
      </c>
    </row>
    <row r="3983" spans="1:8" x14ac:dyDescent="0.2">
      <c r="A3983" s="48"/>
      <c r="B3983">
        <v>2</v>
      </c>
      <c r="C3983">
        <v>3</v>
      </c>
      <c r="D3983">
        <v>5</v>
      </c>
      <c r="E3983">
        <v>0</v>
      </c>
      <c r="F3983" s="51">
        <v>1</v>
      </c>
      <c r="G3983" t="str">
        <f t="shared" si="124"/>
        <v>Devonte' Graham</v>
      </c>
      <c r="H3983" t="str">
        <f t="shared" si="125"/>
        <v>Devonte' Graham</v>
      </c>
    </row>
    <row r="3984" spans="1:8" x14ac:dyDescent="0.2">
      <c r="A3984" s="48"/>
      <c r="B3984">
        <v>0</v>
      </c>
      <c r="C3984">
        <v>0</v>
      </c>
      <c r="D3984">
        <v>1</v>
      </c>
      <c r="E3984">
        <v>0</v>
      </c>
      <c r="F3984" s="51">
        <v>1</v>
      </c>
      <c r="G3984" t="str">
        <f t="shared" si="124"/>
        <v>Devonte' Graham</v>
      </c>
      <c r="H3984" t="str">
        <f t="shared" si="125"/>
        <v>Devonte' Graham</v>
      </c>
    </row>
    <row r="3985" spans="1:8" x14ac:dyDescent="0.2">
      <c r="A3985" s="48" t="s">
        <v>1291</v>
      </c>
      <c r="B3985">
        <v>23</v>
      </c>
      <c r="C3985">
        <v>8</v>
      </c>
      <c r="D3985">
        <v>1</v>
      </c>
      <c r="E3985">
        <v>3</v>
      </c>
      <c r="F3985" s="51">
        <v>1</v>
      </c>
      <c r="G3985" t="str">
        <f t="shared" si="124"/>
        <v>Jerami Grant</v>
      </c>
      <c r="H3985" t="str">
        <f t="shared" si="125"/>
        <v>Jerami Grant</v>
      </c>
    </row>
    <row r="3986" spans="1:8" x14ac:dyDescent="0.2">
      <c r="A3986" s="48"/>
      <c r="B3986">
        <v>8</v>
      </c>
      <c r="C3986">
        <v>4</v>
      </c>
      <c r="D3986">
        <v>2</v>
      </c>
      <c r="E3986">
        <v>1</v>
      </c>
      <c r="F3986" s="51">
        <v>1</v>
      </c>
      <c r="G3986" t="str">
        <f t="shared" si="124"/>
        <v>Jerami Grant</v>
      </c>
      <c r="H3986" t="str">
        <f t="shared" si="125"/>
        <v>Jerami Grant</v>
      </c>
    </row>
    <row r="3987" spans="1:8" x14ac:dyDescent="0.2">
      <c r="A3987" s="48"/>
      <c r="B3987">
        <v>16</v>
      </c>
      <c r="C3987">
        <v>2</v>
      </c>
      <c r="D3987">
        <v>1</v>
      </c>
      <c r="E3987">
        <v>2</v>
      </c>
      <c r="F3987" s="51">
        <v>1</v>
      </c>
      <c r="G3987" t="str">
        <f t="shared" si="124"/>
        <v>Jerami Grant</v>
      </c>
      <c r="H3987" t="str">
        <f t="shared" si="125"/>
        <v>Jerami Grant</v>
      </c>
    </row>
    <row r="3988" spans="1:8" x14ac:dyDescent="0.2">
      <c r="A3988" s="48"/>
      <c r="B3988">
        <v>21</v>
      </c>
      <c r="C3988">
        <v>2</v>
      </c>
      <c r="D3988">
        <v>1</v>
      </c>
      <c r="E3988">
        <v>1</v>
      </c>
      <c r="F3988" s="51">
        <v>1</v>
      </c>
      <c r="G3988" t="str">
        <f t="shared" si="124"/>
        <v>Jerami Grant</v>
      </c>
      <c r="H3988" t="str">
        <f t="shared" si="125"/>
        <v>Jerami Grant</v>
      </c>
    </row>
    <row r="3989" spans="1:8" x14ac:dyDescent="0.2">
      <c r="A3989" s="48"/>
      <c r="B3989">
        <v>11</v>
      </c>
      <c r="C3989">
        <v>3</v>
      </c>
      <c r="D3989">
        <v>4</v>
      </c>
      <c r="E3989">
        <v>1</v>
      </c>
      <c r="F3989" s="51">
        <v>1</v>
      </c>
      <c r="G3989" t="str">
        <f t="shared" si="124"/>
        <v>Jerami Grant</v>
      </c>
      <c r="H3989" t="str">
        <f t="shared" si="125"/>
        <v>Jerami Grant</v>
      </c>
    </row>
    <row r="3990" spans="1:8" x14ac:dyDescent="0.2">
      <c r="A3990" s="48"/>
      <c r="B3990">
        <v>15</v>
      </c>
      <c r="C3990">
        <v>5</v>
      </c>
      <c r="D3990">
        <v>4</v>
      </c>
      <c r="E3990">
        <v>2</v>
      </c>
      <c r="F3990" s="51">
        <v>1</v>
      </c>
      <c r="G3990" t="str">
        <f t="shared" si="124"/>
        <v>Jerami Grant</v>
      </c>
      <c r="H3990" t="str">
        <f t="shared" si="125"/>
        <v>Jerami Grant</v>
      </c>
    </row>
    <row r="3991" spans="1:8" x14ac:dyDescent="0.2">
      <c r="A3991" s="48"/>
      <c r="B3991">
        <v>23</v>
      </c>
      <c r="C3991">
        <v>5</v>
      </c>
      <c r="D3991">
        <v>3</v>
      </c>
      <c r="E3991">
        <v>3</v>
      </c>
      <c r="F3991" s="51">
        <v>1</v>
      </c>
      <c r="G3991" t="str">
        <f t="shared" si="124"/>
        <v>Jerami Grant</v>
      </c>
      <c r="H3991" t="str">
        <f t="shared" si="125"/>
        <v>Jerami Grant</v>
      </c>
    </row>
    <row r="3992" spans="1:8" x14ac:dyDescent="0.2">
      <c r="A3992" s="48"/>
      <c r="B3992">
        <v>30</v>
      </c>
      <c r="C3992">
        <v>2</v>
      </c>
      <c r="D3992">
        <v>5</v>
      </c>
      <c r="E3992">
        <v>1</v>
      </c>
      <c r="F3992" s="51">
        <v>1</v>
      </c>
      <c r="G3992" t="str">
        <f t="shared" si="124"/>
        <v>Jerami Grant</v>
      </c>
      <c r="H3992" t="str">
        <f t="shared" si="125"/>
        <v>Jerami Grant</v>
      </c>
    </row>
    <row r="3993" spans="1:8" x14ac:dyDescent="0.2">
      <c r="A3993" s="48"/>
      <c r="B3993">
        <v>14</v>
      </c>
      <c r="C3993">
        <v>5</v>
      </c>
      <c r="D3993">
        <v>3</v>
      </c>
      <c r="E3993">
        <v>1</v>
      </c>
      <c r="F3993" s="51">
        <v>1</v>
      </c>
      <c r="G3993" t="str">
        <f t="shared" si="124"/>
        <v>Jerami Grant</v>
      </c>
      <c r="H3993" t="str">
        <f t="shared" si="125"/>
        <v>Jerami Grant</v>
      </c>
    </row>
    <row r="3994" spans="1:8" x14ac:dyDescent="0.2">
      <c r="A3994" s="48"/>
      <c r="B3994">
        <v>23</v>
      </c>
      <c r="C3994">
        <v>6</v>
      </c>
      <c r="D3994">
        <v>2</v>
      </c>
      <c r="E3994">
        <v>5</v>
      </c>
      <c r="F3994" s="51">
        <v>1</v>
      </c>
      <c r="G3994" t="str">
        <f t="shared" si="124"/>
        <v>Jerami Grant</v>
      </c>
      <c r="H3994" t="str">
        <f t="shared" si="125"/>
        <v>Jerami Grant</v>
      </c>
    </row>
    <row r="3995" spans="1:8" x14ac:dyDescent="0.2">
      <c r="A3995" s="48"/>
      <c r="B3995">
        <v>27</v>
      </c>
      <c r="C3995">
        <v>8</v>
      </c>
      <c r="D3995">
        <v>4</v>
      </c>
      <c r="E3995">
        <v>4</v>
      </c>
      <c r="F3995" s="51">
        <v>1</v>
      </c>
      <c r="G3995" t="str">
        <f t="shared" si="124"/>
        <v>Jerami Grant</v>
      </c>
      <c r="H3995" t="str">
        <f t="shared" si="125"/>
        <v>Jerami Grant</v>
      </c>
    </row>
    <row r="3996" spans="1:8" x14ac:dyDescent="0.2">
      <c r="A3996" s="48"/>
      <c r="B3996">
        <v>37</v>
      </c>
      <c r="C3996">
        <v>6</v>
      </c>
      <c r="D3996">
        <v>2</v>
      </c>
      <c r="E3996">
        <v>5</v>
      </c>
      <c r="F3996" s="51">
        <v>1</v>
      </c>
      <c r="G3996" t="str">
        <f t="shared" si="124"/>
        <v>Jerami Grant</v>
      </c>
      <c r="H3996" t="str">
        <f t="shared" si="125"/>
        <v>Jerami Grant</v>
      </c>
    </row>
    <row r="3997" spans="1:8" x14ac:dyDescent="0.2">
      <c r="A3997" s="48"/>
      <c r="B3997">
        <v>29</v>
      </c>
      <c r="C3997">
        <v>8</v>
      </c>
      <c r="D3997">
        <v>1</v>
      </c>
      <c r="E3997">
        <v>6</v>
      </c>
      <c r="F3997" s="51">
        <v>1</v>
      </c>
      <c r="G3997" t="str">
        <f t="shared" si="124"/>
        <v>Jerami Grant</v>
      </c>
      <c r="H3997" t="str">
        <f t="shared" si="125"/>
        <v>Jerami Grant</v>
      </c>
    </row>
    <row r="3998" spans="1:8" x14ac:dyDescent="0.2">
      <c r="A3998" s="48"/>
      <c r="B3998">
        <v>5</v>
      </c>
      <c r="C3998">
        <v>5</v>
      </c>
      <c r="D3998">
        <v>3</v>
      </c>
      <c r="E3998">
        <v>1</v>
      </c>
      <c r="F3998" s="51">
        <v>1</v>
      </c>
      <c r="G3998" t="str">
        <f t="shared" si="124"/>
        <v>Jerami Grant</v>
      </c>
      <c r="H3998" t="str">
        <f t="shared" si="125"/>
        <v>Jerami Grant</v>
      </c>
    </row>
    <row r="3999" spans="1:8" x14ac:dyDescent="0.2">
      <c r="A3999" s="48"/>
      <c r="B3999">
        <v>14</v>
      </c>
      <c r="C3999">
        <v>2</v>
      </c>
      <c r="D3999">
        <v>1</v>
      </c>
      <c r="E3999">
        <v>4</v>
      </c>
      <c r="F3999" s="51">
        <v>1</v>
      </c>
      <c r="G3999" t="str">
        <f t="shared" si="124"/>
        <v>Jerami Grant</v>
      </c>
      <c r="H3999" t="str">
        <f t="shared" si="125"/>
        <v>Jerami Grant</v>
      </c>
    </row>
    <row r="4000" spans="1:8" x14ac:dyDescent="0.2">
      <c r="A4000" s="48"/>
      <c r="B4000">
        <v>18</v>
      </c>
      <c r="C4000">
        <v>4</v>
      </c>
      <c r="D4000">
        <v>2</v>
      </c>
      <c r="E4000">
        <v>0</v>
      </c>
      <c r="F4000" s="51">
        <v>1</v>
      </c>
      <c r="G4000" t="str">
        <f t="shared" si="124"/>
        <v>Jerami Grant</v>
      </c>
      <c r="H4000" t="str">
        <f t="shared" si="125"/>
        <v>Jerami Grant</v>
      </c>
    </row>
    <row r="4001" spans="1:8" x14ac:dyDescent="0.2">
      <c r="A4001" s="48"/>
      <c r="B4001">
        <v>21</v>
      </c>
      <c r="C4001">
        <v>3</v>
      </c>
      <c r="D4001">
        <v>3</v>
      </c>
      <c r="E4001">
        <v>5</v>
      </c>
      <c r="F4001" s="51">
        <v>1</v>
      </c>
      <c r="G4001" t="str">
        <f t="shared" si="124"/>
        <v>Jerami Grant</v>
      </c>
      <c r="H4001" t="str">
        <f t="shared" si="125"/>
        <v>Jerami Grant</v>
      </c>
    </row>
    <row r="4002" spans="1:8" x14ac:dyDescent="0.2">
      <c r="A4002" s="48"/>
      <c r="B4002">
        <v>44</v>
      </c>
      <c r="C4002">
        <v>1</v>
      </c>
      <c r="D4002">
        <v>2</v>
      </c>
      <c r="E4002">
        <v>3</v>
      </c>
      <c r="F4002" s="51">
        <v>1</v>
      </c>
      <c r="G4002" t="str">
        <f t="shared" si="124"/>
        <v>Jerami Grant</v>
      </c>
      <c r="H4002" t="str">
        <f t="shared" si="125"/>
        <v>Jerami Grant</v>
      </c>
    </row>
    <row r="4003" spans="1:8" x14ac:dyDescent="0.2">
      <c r="A4003" s="48"/>
      <c r="B4003">
        <v>29</v>
      </c>
      <c r="C4003">
        <v>4</v>
      </c>
      <c r="D4003">
        <v>5</v>
      </c>
      <c r="E4003">
        <v>5</v>
      </c>
      <c r="F4003" s="51">
        <v>1</v>
      </c>
      <c r="G4003" t="str">
        <f t="shared" si="124"/>
        <v>Jerami Grant</v>
      </c>
      <c r="H4003" t="str">
        <f t="shared" si="125"/>
        <v>Jerami Grant</v>
      </c>
    </row>
    <row r="4004" spans="1:8" x14ac:dyDescent="0.2">
      <c r="A4004" s="48"/>
      <c r="B4004">
        <v>32</v>
      </c>
      <c r="C4004">
        <v>3</v>
      </c>
      <c r="D4004">
        <v>2</v>
      </c>
      <c r="E4004">
        <v>5</v>
      </c>
      <c r="F4004" s="51">
        <v>1</v>
      </c>
      <c r="G4004" t="str">
        <f t="shared" si="124"/>
        <v>Jerami Grant</v>
      </c>
      <c r="H4004" t="str">
        <f t="shared" si="125"/>
        <v>Jerami Grant</v>
      </c>
    </row>
    <row r="4005" spans="1:8" x14ac:dyDescent="0.2">
      <c r="A4005" s="48"/>
      <c r="B4005">
        <v>27</v>
      </c>
      <c r="C4005">
        <v>4</v>
      </c>
      <c r="D4005">
        <v>5</v>
      </c>
      <c r="E4005">
        <v>2</v>
      </c>
      <c r="F4005" s="51">
        <v>1</v>
      </c>
      <c r="G4005" t="str">
        <f t="shared" si="124"/>
        <v>Jerami Grant</v>
      </c>
      <c r="H4005" t="str">
        <f t="shared" si="125"/>
        <v>Jerami Grant</v>
      </c>
    </row>
    <row r="4006" spans="1:8" x14ac:dyDescent="0.2">
      <c r="A4006" s="48"/>
      <c r="B4006">
        <v>33</v>
      </c>
      <c r="C4006">
        <v>0</v>
      </c>
      <c r="D4006">
        <v>5</v>
      </c>
      <c r="E4006">
        <v>2</v>
      </c>
      <c r="F4006" s="51">
        <v>1</v>
      </c>
      <c r="G4006" t="str">
        <f t="shared" si="124"/>
        <v>Jerami Grant</v>
      </c>
      <c r="H4006" t="str">
        <f t="shared" si="125"/>
        <v>Jerami Grant</v>
      </c>
    </row>
    <row r="4007" spans="1:8" x14ac:dyDescent="0.2">
      <c r="A4007" s="48"/>
      <c r="B4007">
        <v>28</v>
      </c>
      <c r="C4007">
        <v>5</v>
      </c>
      <c r="D4007">
        <v>3</v>
      </c>
      <c r="E4007">
        <v>3</v>
      </c>
      <c r="F4007" s="51">
        <v>1</v>
      </c>
      <c r="G4007" t="str">
        <f t="shared" si="124"/>
        <v>Jerami Grant</v>
      </c>
      <c r="H4007" t="str">
        <f t="shared" si="125"/>
        <v>Jerami Grant</v>
      </c>
    </row>
    <row r="4008" spans="1:8" x14ac:dyDescent="0.2">
      <c r="A4008" s="48"/>
      <c r="B4008">
        <v>18</v>
      </c>
      <c r="C4008">
        <v>3</v>
      </c>
      <c r="D4008">
        <v>3</v>
      </c>
      <c r="E4008">
        <v>2</v>
      </c>
      <c r="F4008" s="51">
        <v>1</v>
      </c>
      <c r="G4008" t="str">
        <f t="shared" si="124"/>
        <v>Jerami Grant</v>
      </c>
      <c r="H4008" t="str">
        <f t="shared" si="125"/>
        <v>Jerami Grant</v>
      </c>
    </row>
    <row r="4009" spans="1:8" x14ac:dyDescent="0.2">
      <c r="A4009" s="48"/>
      <c r="B4009">
        <v>17</v>
      </c>
      <c r="C4009">
        <v>7</v>
      </c>
      <c r="D4009">
        <v>2</v>
      </c>
      <c r="E4009">
        <v>2</v>
      </c>
      <c r="F4009" s="51">
        <v>1</v>
      </c>
      <c r="G4009" t="str">
        <f t="shared" si="124"/>
        <v>Jerami Grant</v>
      </c>
      <c r="H4009" t="str">
        <f t="shared" si="125"/>
        <v>Jerami Grant</v>
      </c>
    </row>
    <row r="4010" spans="1:8" x14ac:dyDescent="0.2">
      <c r="A4010" s="48"/>
      <c r="B4010">
        <v>24</v>
      </c>
      <c r="C4010">
        <v>3</v>
      </c>
      <c r="D4010">
        <v>2</v>
      </c>
      <c r="E4010">
        <v>3</v>
      </c>
      <c r="F4010" s="51">
        <v>1</v>
      </c>
      <c r="G4010" t="str">
        <f t="shared" si="124"/>
        <v>Jerami Grant</v>
      </c>
      <c r="H4010" t="str">
        <f t="shared" si="125"/>
        <v>Jerami Grant</v>
      </c>
    </row>
    <row r="4011" spans="1:8" x14ac:dyDescent="0.2">
      <c r="A4011" s="48"/>
      <c r="B4011">
        <v>18</v>
      </c>
      <c r="C4011">
        <v>4</v>
      </c>
      <c r="D4011">
        <v>2</v>
      </c>
      <c r="E4011">
        <v>2</v>
      </c>
      <c r="F4011" s="51">
        <v>1</v>
      </c>
      <c r="G4011" t="str">
        <f t="shared" si="124"/>
        <v>Jerami Grant</v>
      </c>
      <c r="H4011" t="str">
        <f t="shared" si="125"/>
        <v>Jerami Grant</v>
      </c>
    </row>
    <row r="4012" spans="1:8" x14ac:dyDescent="0.2">
      <c r="A4012" s="48"/>
      <c r="B4012">
        <v>7</v>
      </c>
      <c r="C4012">
        <v>0</v>
      </c>
      <c r="D4012">
        <v>1</v>
      </c>
      <c r="E4012">
        <v>1</v>
      </c>
      <c r="F4012" s="51">
        <v>1</v>
      </c>
      <c r="G4012" t="str">
        <f t="shared" si="124"/>
        <v>Jerami Grant</v>
      </c>
      <c r="H4012" t="str">
        <f t="shared" si="125"/>
        <v>Jerami Grant</v>
      </c>
    </row>
    <row r="4013" spans="1:8" x14ac:dyDescent="0.2">
      <c r="A4013" s="48"/>
      <c r="B4013">
        <v>26</v>
      </c>
      <c r="C4013">
        <v>8</v>
      </c>
      <c r="D4013">
        <v>3</v>
      </c>
      <c r="E4013">
        <v>1</v>
      </c>
      <c r="F4013" s="51">
        <v>1</v>
      </c>
      <c r="G4013" t="str">
        <f t="shared" si="124"/>
        <v>Jerami Grant</v>
      </c>
      <c r="H4013" t="str">
        <f t="shared" si="125"/>
        <v>Jerami Grant</v>
      </c>
    </row>
    <row r="4014" spans="1:8" x14ac:dyDescent="0.2">
      <c r="A4014" s="48"/>
      <c r="B4014">
        <v>17</v>
      </c>
      <c r="C4014">
        <v>5</v>
      </c>
      <c r="D4014">
        <v>4</v>
      </c>
      <c r="E4014">
        <v>2</v>
      </c>
      <c r="F4014" s="51">
        <v>1</v>
      </c>
      <c r="G4014" t="str">
        <f t="shared" si="124"/>
        <v>Jerami Grant</v>
      </c>
      <c r="H4014" t="str">
        <f t="shared" si="125"/>
        <v>Jerami Grant</v>
      </c>
    </row>
    <row r="4015" spans="1:8" x14ac:dyDescent="0.2">
      <c r="A4015" s="48"/>
      <c r="B4015">
        <v>20</v>
      </c>
      <c r="C4015">
        <v>7</v>
      </c>
      <c r="D4015">
        <v>2</v>
      </c>
      <c r="E4015">
        <v>3</v>
      </c>
      <c r="F4015" s="51">
        <v>1</v>
      </c>
      <c r="G4015" t="str">
        <f t="shared" si="124"/>
        <v>Jerami Grant</v>
      </c>
      <c r="H4015" t="str">
        <f t="shared" si="125"/>
        <v>Jerami Grant</v>
      </c>
    </row>
    <row r="4016" spans="1:8" x14ac:dyDescent="0.2">
      <c r="A4016" s="48"/>
      <c r="B4016">
        <v>32</v>
      </c>
      <c r="C4016">
        <v>10</v>
      </c>
      <c r="D4016">
        <v>5</v>
      </c>
      <c r="E4016">
        <v>4</v>
      </c>
      <c r="F4016" s="51">
        <v>1</v>
      </c>
      <c r="G4016" t="str">
        <f t="shared" si="124"/>
        <v>Jerami Grant</v>
      </c>
      <c r="H4016" t="str">
        <f t="shared" si="125"/>
        <v>Jerami Grant</v>
      </c>
    </row>
    <row r="4017" spans="1:8" x14ac:dyDescent="0.2">
      <c r="A4017" s="48"/>
      <c r="B4017">
        <v>19</v>
      </c>
      <c r="C4017">
        <v>3</v>
      </c>
      <c r="D4017">
        <v>5</v>
      </c>
      <c r="E4017">
        <v>1</v>
      </c>
      <c r="F4017" s="51">
        <v>1</v>
      </c>
      <c r="G4017" t="str">
        <f t="shared" si="124"/>
        <v>Jerami Grant</v>
      </c>
      <c r="H4017" t="str">
        <f t="shared" si="125"/>
        <v>Jerami Grant</v>
      </c>
    </row>
    <row r="4018" spans="1:8" x14ac:dyDescent="0.2">
      <c r="A4018" s="48"/>
      <c r="B4018">
        <v>36</v>
      </c>
      <c r="C4018">
        <v>2</v>
      </c>
      <c r="D4018">
        <v>0</v>
      </c>
      <c r="E4018">
        <v>5</v>
      </c>
      <c r="F4018" s="51">
        <v>1</v>
      </c>
      <c r="G4018" t="str">
        <f t="shared" si="124"/>
        <v>Jerami Grant</v>
      </c>
      <c r="H4018" t="str">
        <f t="shared" si="125"/>
        <v>Jerami Grant</v>
      </c>
    </row>
    <row r="4019" spans="1:8" x14ac:dyDescent="0.2">
      <c r="A4019" s="48"/>
      <c r="B4019">
        <v>26</v>
      </c>
      <c r="C4019">
        <v>5</v>
      </c>
      <c r="D4019">
        <v>1</v>
      </c>
      <c r="E4019">
        <v>4</v>
      </c>
      <c r="F4019" s="51">
        <v>1</v>
      </c>
      <c r="G4019" t="str">
        <f t="shared" si="124"/>
        <v>Jerami Grant</v>
      </c>
      <c r="H4019" t="str">
        <f t="shared" si="125"/>
        <v>Jerami Grant</v>
      </c>
    </row>
    <row r="4020" spans="1:8" x14ac:dyDescent="0.2">
      <c r="A4020" s="48" t="s">
        <v>1292</v>
      </c>
      <c r="B4020">
        <v>0</v>
      </c>
      <c r="C4020">
        <v>0</v>
      </c>
      <c r="D4020">
        <v>1</v>
      </c>
      <c r="E4020">
        <v>0</v>
      </c>
      <c r="F4020" s="51">
        <v>1</v>
      </c>
      <c r="G4020" t="str">
        <f t="shared" si="124"/>
        <v>A.J. Green</v>
      </c>
      <c r="H4020" t="str">
        <f t="shared" si="125"/>
        <v>A.J. Green</v>
      </c>
    </row>
    <row r="4021" spans="1:8" x14ac:dyDescent="0.2">
      <c r="A4021" s="48"/>
      <c r="B4021">
        <v>3</v>
      </c>
      <c r="C4021">
        <v>3</v>
      </c>
      <c r="D4021">
        <v>0</v>
      </c>
      <c r="E4021">
        <v>1</v>
      </c>
      <c r="F4021" s="51">
        <v>1</v>
      </c>
      <c r="G4021" t="str">
        <f t="shared" si="124"/>
        <v>A.J. Green</v>
      </c>
      <c r="H4021" t="str">
        <f t="shared" si="125"/>
        <v>A.J. Green</v>
      </c>
    </row>
    <row r="4022" spans="1:8" x14ac:dyDescent="0.2">
      <c r="A4022" s="48"/>
      <c r="B4022">
        <v>0</v>
      </c>
      <c r="C4022">
        <v>0</v>
      </c>
      <c r="D4022">
        <v>0</v>
      </c>
      <c r="E4022">
        <v>0</v>
      </c>
      <c r="F4022" s="51">
        <v>1</v>
      </c>
      <c r="G4022" t="str">
        <f t="shared" si="124"/>
        <v>A.J. Green</v>
      </c>
      <c r="H4022" t="str">
        <f t="shared" si="125"/>
        <v>A.J. Green</v>
      </c>
    </row>
    <row r="4023" spans="1:8" x14ac:dyDescent="0.2">
      <c r="A4023" s="48"/>
      <c r="B4023">
        <v>0</v>
      </c>
      <c r="C4023">
        <v>1</v>
      </c>
      <c r="D4023">
        <v>0</v>
      </c>
      <c r="E4023">
        <v>0</v>
      </c>
      <c r="F4023" s="51">
        <v>1</v>
      </c>
      <c r="G4023" t="str">
        <f t="shared" si="124"/>
        <v>A.J. Green</v>
      </c>
      <c r="H4023" t="str">
        <f t="shared" si="125"/>
        <v>A.J. Green</v>
      </c>
    </row>
    <row r="4024" spans="1:8" x14ac:dyDescent="0.2">
      <c r="A4024" s="48"/>
      <c r="B4024">
        <v>0</v>
      </c>
      <c r="C4024">
        <v>0</v>
      </c>
      <c r="D4024">
        <v>0</v>
      </c>
      <c r="E4024">
        <v>0</v>
      </c>
      <c r="F4024" s="51">
        <v>1</v>
      </c>
      <c r="G4024" t="str">
        <f t="shared" si="124"/>
        <v>A.J. Green</v>
      </c>
      <c r="H4024" t="str">
        <f t="shared" si="125"/>
        <v>A.J. Green</v>
      </c>
    </row>
    <row r="4025" spans="1:8" x14ac:dyDescent="0.2">
      <c r="A4025" s="48"/>
      <c r="B4025">
        <v>0</v>
      </c>
      <c r="C4025">
        <v>0</v>
      </c>
      <c r="D4025">
        <v>0</v>
      </c>
      <c r="E4025">
        <v>0</v>
      </c>
      <c r="F4025" s="51">
        <v>1</v>
      </c>
      <c r="G4025" t="str">
        <f t="shared" si="124"/>
        <v>A.J. Green</v>
      </c>
      <c r="H4025" t="str">
        <f t="shared" si="125"/>
        <v>A.J. Green</v>
      </c>
    </row>
    <row r="4026" spans="1:8" x14ac:dyDescent="0.2">
      <c r="A4026" s="48"/>
      <c r="B4026">
        <v>8</v>
      </c>
      <c r="C4026">
        <v>3</v>
      </c>
      <c r="D4026">
        <v>1</v>
      </c>
      <c r="E4026">
        <v>2</v>
      </c>
      <c r="F4026" s="51">
        <v>1</v>
      </c>
      <c r="G4026" t="str">
        <f t="shared" si="124"/>
        <v>A.J. Green</v>
      </c>
      <c r="H4026" t="str">
        <f t="shared" si="125"/>
        <v>A.J. Green</v>
      </c>
    </row>
    <row r="4027" spans="1:8" x14ac:dyDescent="0.2">
      <c r="A4027" s="48"/>
      <c r="B4027">
        <v>12</v>
      </c>
      <c r="C4027">
        <v>0</v>
      </c>
      <c r="D4027">
        <v>0</v>
      </c>
      <c r="E4027">
        <v>3</v>
      </c>
      <c r="F4027" s="51">
        <v>1</v>
      </c>
      <c r="G4027" t="str">
        <f t="shared" si="124"/>
        <v>A.J. Green</v>
      </c>
      <c r="H4027" t="str">
        <f t="shared" si="125"/>
        <v>A.J. Green</v>
      </c>
    </row>
    <row r="4028" spans="1:8" x14ac:dyDescent="0.2">
      <c r="A4028" s="48"/>
      <c r="B4028">
        <v>0</v>
      </c>
      <c r="C4028">
        <v>0</v>
      </c>
      <c r="D4028">
        <v>0</v>
      </c>
      <c r="E4028">
        <v>0</v>
      </c>
      <c r="F4028" s="51">
        <v>1</v>
      </c>
      <c r="G4028" t="str">
        <f t="shared" si="124"/>
        <v>A.J. Green</v>
      </c>
      <c r="H4028" t="str">
        <f t="shared" si="125"/>
        <v>A.J. Green</v>
      </c>
    </row>
    <row r="4029" spans="1:8" x14ac:dyDescent="0.2">
      <c r="A4029" s="48"/>
      <c r="B4029">
        <v>2</v>
      </c>
      <c r="C4029">
        <v>0</v>
      </c>
      <c r="D4029">
        <v>1</v>
      </c>
      <c r="E4029">
        <v>0</v>
      </c>
      <c r="F4029" s="51">
        <v>1</v>
      </c>
      <c r="G4029" t="str">
        <f t="shared" si="124"/>
        <v>A.J. Green</v>
      </c>
      <c r="H4029" t="str">
        <f t="shared" si="125"/>
        <v>A.J. Green</v>
      </c>
    </row>
    <row r="4030" spans="1:8" x14ac:dyDescent="0.2">
      <c r="A4030" s="48"/>
      <c r="B4030">
        <v>10</v>
      </c>
      <c r="C4030">
        <v>1</v>
      </c>
      <c r="D4030">
        <v>0</v>
      </c>
      <c r="E4030">
        <v>2</v>
      </c>
      <c r="F4030" s="51">
        <v>1</v>
      </c>
      <c r="G4030" t="str">
        <f t="shared" si="124"/>
        <v>A.J. Green</v>
      </c>
      <c r="H4030" t="str">
        <f t="shared" si="125"/>
        <v>A.J. Green</v>
      </c>
    </row>
    <row r="4031" spans="1:8" x14ac:dyDescent="0.2">
      <c r="A4031" s="48"/>
      <c r="B4031">
        <v>3</v>
      </c>
      <c r="C4031">
        <v>0</v>
      </c>
      <c r="D4031">
        <v>1</v>
      </c>
      <c r="E4031">
        <v>1</v>
      </c>
      <c r="F4031" s="51">
        <v>1</v>
      </c>
      <c r="G4031" t="str">
        <f t="shared" si="124"/>
        <v>A.J. Green</v>
      </c>
      <c r="H4031" t="str">
        <f t="shared" si="125"/>
        <v>A.J. Green</v>
      </c>
    </row>
    <row r="4032" spans="1:8" x14ac:dyDescent="0.2">
      <c r="A4032" s="48"/>
      <c r="B4032">
        <v>7</v>
      </c>
      <c r="C4032">
        <v>3</v>
      </c>
      <c r="D4032">
        <v>1</v>
      </c>
      <c r="E4032">
        <v>2</v>
      </c>
      <c r="F4032" s="51">
        <v>1</v>
      </c>
      <c r="G4032" t="str">
        <f t="shared" si="124"/>
        <v>A.J. Green</v>
      </c>
      <c r="H4032" t="str">
        <f t="shared" si="125"/>
        <v>A.J. Green</v>
      </c>
    </row>
    <row r="4033" spans="1:8" x14ac:dyDescent="0.2">
      <c r="A4033" s="48"/>
      <c r="B4033">
        <v>10</v>
      </c>
      <c r="C4033">
        <v>3</v>
      </c>
      <c r="D4033">
        <v>0</v>
      </c>
      <c r="E4033">
        <v>2</v>
      </c>
      <c r="F4033" s="51">
        <v>1</v>
      </c>
      <c r="G4033" t="str">
        <f t="shared" si="124"/>
        <v>A.J. Green</v>
      </c>
      <c r="H4033" t="str">
        <f t="shared" si="125"/>
        <v>A.J. Green</v>
      </c>
    </row>
    <row r="4034" spans="1:8" x14ac:dyDescent="0.2">
      <c r="A4034" s="48"/>
      <c r="B4034">
        <v>0</v>
      </c>
      <c r="C4034">
        <v>1</v>
      </c>
      <c r="D4034">
        <v>1</v>
      </c>
      <c r="E4034">
        <v>0</v>
      </c>
      <c r="F4034" s="51">
        <v>1</v>
      </c>
      <c r="G4034" t="str">
        <f t="shared" ref="G4034:G4097" si="126">IF(B4034="","",IF(A4034="",G4033,SUBSTITUTE(A4034," 2022-23 Game Log","")))</f>
        <v>A.J. Green</v>
      </c>
      <c r="H4034" t="str">
        <f t="shared" ref="H4034:H4097" si="127">IF(G4034="Luka Dončić","Luka Doncic",IF(G4034="Wendell Carter Jr.","Wendell Carter",IF(G4034="Vlatko Čančar","Vlatko Cancar",IF(G4034="Troy Brown Jr.","Troy Brown",IF(G4034="Bojan Bogdanović","Bojan Bogdanovic",IF(G4034="Nic Claxton","Nicolas Claxton",IF(G4034="Kristaps Porziņģis","Kristaps Porzingis",IF(G4034="Kelly Oubre Jr.","Kelly Oubre Jr",IF(G4034="P.J. Washington","P.J Washington",IF(G4034="P.J. Tucker","P.J Tucker",IF(G4034="Jabari Smith Jr.","Jabari Smith",IF(G4034="Alperen Şengün","Alperen Sengun",IF(G4034="Nikola Vučević","Nikola Vucevic",IF(G4034="Jusuf Nurkić","Jusuf Nurkic",IF(G4034="Nikola Jokić","Nikola Jokic",G4034)))))))))))))))</f>
        <v>A.J. Green</v>
      </c>
    </row>
    <row r="4035" spans="1:8" x14ac:dyDescent="0.2">
      <c r="A4035" s="48"/>
      <c r="B4035">
        <v>5</v>
      </c>
      <c r="C4035">
        <v>2</v>
      </c>
      <c r="D4035">
        <v>0</v>
      </c>
      <c r="E4035">
        <v>1</v>
      </c>
      <c r="F4035" s="51">
        <v>1</v>
      </c>
      <c r="G4035" t="str">
        <f t="shared" si="126"/>
        <v>A.J. Green</v>
      </c>
      <c r="H4035" t="str">
        <f t="shared" si="127"/>
        <v>A.J. Green</v>
      </c>
    </row>
    <row r="4036" spans="1:8" x14ac:dyDescent="0.2">
      <c r="A4036" s="48" t="s">
        <v>1293</v>
      </c>
      <c r="B4036">
        <v>4</v>
      </c>
      <c r="C4036">
        <v>5</v>
      </c>
      <c r="D4036">
        <v>5</v>
      </c>
      <c r="E4036">
        <v>0</v>
      </c>
      <c r="F4036" s="51">
        <v>1</v>
      </c>
      <c r="G4036" t="str">
        <f t="shared" si="126"/>
        <v>Draymond Green</v>
      </c>
      <c r="H4036" t="str">
        <f t="shared" si="127"/>
        <v>Draymond Green</v>
      </c>
    </row>
    <row r="4037" spans="1:8" x14ac:dyDescent="0.2">
      <c r="A4037" s="48"/>
      <c r="B4037">
        <v>13</v>
      </c>
      <c r="C4037">
        <v>3</v>
      </c>
      <c r="D4037">
        <v>9</v>
      </c>
      <c r="E4037">
        <v>1</v>
      </c>
      <c r="F4037" s="51">
        <v>1</v>
      </c>
      <c r="G4037" t="str">
        <f t="shared" si="126"/>
        <v>Draymond Green</v>
      </c>
      <c r="H4037" t="str">
        <f t="shared" si="127"/>
        <v>Draymond Green</v>
      </c>
    </row>
    <row r="4038" spans="1:8" x14ac:dyDescent="0.2">
      <c r="A4038" s="48"/>
      <c r="B4038">
        <v>7</v>
      </c>
      <c r="C4038">
        <v>4</v>
      </c>
      <c r="D4038">
        <v>4</v>
      </c>
      <c r="E4038">
        <v>0</v>
      </c>
      <c r="F4038" s="51">
        <v>1</v>
      </c>
      <c r="G4038" t="str">
        <f t="shared" si="126"/>
        <v>Draymond Green</v>
      </c>
      <c r="H4038" t="str">
        <f t="shared" si="127"/>
        <v>Draymond Green</v>
      </c>
    </row>
    <row r="4039" spans="1:8" x14ac:dyDescent="0.2">
      <c r="A4039" s="48"/>
      <c r="B4039">
        <v>14</v>
      </c>
      <c r="C4039">
        <v>8</v>
      </c>
      <c r="D4039">
        <v>5</v>
      </c>
      <c r="E4039">
        <v>0</v>
      </c>
      <c r="F4039" s="51">
        <v>1</v>
      </c>
      <c r="G4039" t="str">
        <f t="shared" si="126"/>
        <v>Draymond Green</v>
      </c>
      <c r="H4039" t="str">
        <f t="shared" si="127"/>
        <v>Draymond Green</v>
      </c>
    </row>
    <row r="4040" spans="1:8" x14ac:dyDescent="0.2">
      <c r="A4040" s="48"/>
      <c r="B4040">
        <v>10</v>
      </c>
      <c r="C4040">
        <v>7</v>
      </c>
      <c r="D4040">
        <v>4</v>
      </c>
      <c r="E4040">
        <v>0</v>
      </c>
      <c r="F4040" s="51">
        <v>1</v>
      </c>
      <c r="G4040" t="str">
        <f t="shared" si="126"/>
        <v>Draymond Green</v>
      </c>
      <c r="H4040" t="str">
        <f t="shared" si="127"/>
        <v>Draymond Green</v>
      </c>
    </row>
    <row r="4041" spans="1:8" x14ac:dyDescent="0.2">
      <c r="A4041" s="48"/>
      <c r="B4041">
        <v>12</v>
      </c>
      <c r="C4041">
        <v>8</v>
      </c>
      <c r="D4041">
        <v>6</v>
      </c>
      <c r="E4041">
        <v>0</v>
      </c>
      <c r="F4041" s="51">
        <v>1</v>
      </c>
      <c r="G4041" t="str">
        <f t="shared" si="126"/>
        <v>Draymond Green</v>
      </c>
      <c r="H4041" t="str">
        <f t="shared" si="127"/>
        <v>Draymond Green</v>
      </c>
    </row>
    <row r="4042" spans="1:8" x14ac:dyDescent="0.2">
      <c r="A4042" s="48"/>
      <c r="B4042">
        <v>7</v>
      </c>
      <c r="C4042">
        <v>7</v>
      </c>
      <c r="D4042">
        <v>7</v>
      </c>
      <c r="E4042">
        <v>1</v>
      </c>
      <c r="F4042" s="51">
        <v>1</v>
      </c>
      <c r="G4042" t="str">
        <f t="shared" si="126"/>
        <v>Draymond Green</v>
      </c>
      <c r="H4042" t="str">
        <f t="shared" si="127"/>
        <v>Draymond Green</v>
      </c>
    </row>
    <row r="4043" spans="1:8" x14ac:dyDescent="0.2">
      <c r="A4043" s="48"/>
      <c r="B4043">
        <v>5</v>
      </c>
      <c r="C4043">
        <v>6</v>
      </c>
      <c r="D4043">
        <v>3</v>
      </c>
      <c r="E4043">
        <v>1</v>
      </c>
      <c r="F4043" s="51">
        <v>1</v>
      </c>
      <c r="G4043" t="str">
        <f t="shared" si="126"/>
        <v>Draymond Green</v>
      </c>
      <c r="H4043" t="str">
        <f t="shared" si="127"/>
        <v>Draymond Green</v>
      </c>
    </row>
    <row r="4044" spans="1:8" x14ac:dyDescent="0.2">
      <c r="A4044" s="48"/>
      <c r="B4044">
        <v>8</v>
      </c>
      <c r="C4044">
        <v>5</v>
      </c>
      <c r="D4044">
        <v>7</v>
      </c>
      <c r="E4044">
        <v>0</v>
      </c>
      <c r="F4044" s="51">
        <v>1</v>
      </c>
      <c r="G4044" t="str">
        <f t="shared" si="126"/>
        <v>Draymond Green</v>
      </c>
      <c r="H4044" t="str">
        <f t="shared" si="127"/>
        <v>Draymond Green</v>
      </c>
    </row>
    <row r="4045" spans="1:8" x14ac:dyDescent="0.2">
      <c r="A4045" s="48"/>
      <c r="B4045">
        <v>11</v>
      </c>
      <c r="C4045">
        <v>8</v>
      </c>
      <c r="D4045">
        <v>6</v>
      </c>
      <c r="E4045">
        <v>0</v>
      </c>
      <c r="F4045" s="51">
        <v>1</v>
      </c>
      <c r="G4045" t="str">
        <f t="shared" si="126"/>
        <v>Draymond Green</v>
      </c>
      <c r="H4045" t="str">
        <f t="shared" si="127"/>
        <v>Draymond Green</v>
      </c>
    </row>
    <row r="4046" spans="1:8" x14ac:dyDescent="0.2">
      <c r="A4046" s="48"/>
      <c r="B4046">
        <v>2</v>
      </c>
      <c r="C4046">
        <v>9</v>
      </c>
      <c r="D4046">
        <v>13</v>
      </c>
      <c r="E4046">
        <v>0</v>
      </c>
      <c r="F4046" s="51">
        <v>1</v>
      </c>
      <c r="G4046" t="str">
        <f t="shared" si="126"/>
        <v>Draymond Green</v>
      </c>
      <c r="H4046" t="str">
        <f t="shared" si="127"/>
        <v>Draymond Green</v>
      </c>
    </row>
    <row r="4047" spans="1:8" x14ac:dyDescent="0.2">
      <c r="A4047" s="48"/>
      <c r="B4047">
        <v>6</v>
      </c>
      <c r="C4047">
        <v>7</v>
      </c>
      <c r="D4047">
        <v>11</v>
      </c>
      <c r="E4047">
        <v>0</v>
      </c>
      <c r="F4047" s="51">
        <v>1</v>
      </c>
      <c r="G4047" t="str">
        <f t="shared" si="126"/>
        <v>Draymond Green</v>
      </c>
      <c r="H4047" t="str">
        <f t="shared" si="127"/>
        <v>Draymond Green</v>
      </c>
    </row>
    <row r="4048" spans="1:8" x14ac:dyDescent="0.2">
      <c r="A4048" s="48"/>
      <c r="B4048">
        <v>4</v>
      </c>
      <c r="C4048">
        <v>7</v>
      </c>
      <c r="D4048">
        <v>6</v>
      </c>
      <c r="E4048">
        <v>0</v>
      </c>
      <c r="F4048" s="51">
        <v>1</v>
      </c>
      <c r="G4048" t="str">
        <f t="shared" si="126"/>
        <v>Draymond Green</v>
      </c>
      <c r="H4048" t="str">
        <f t="shared" si="127"/>
        <v>Draymond Green</v>
      </c>
    </row>
    <row r="4049" spans="1:8" x14ac:dyDescent="0.2">
      <c r="A4049" s="48"/>
      <c r="B4049">
        <v>9</v>
      </c>
      <c r="C4049">
        <v>2</v>
      </c>
      <c r="D4049">
        <v>8</v>
      </c>
      <c r="E4049">
        <v>1</v>
      </c>
      <c r="F4049" s="51">
        <v>1</v>
      </c>
      <c r="G4049" t="str">
        <f t="shared" si="126"/>
        <v>Draymond Green</v>
      </c>
      <c r="H4049" t="str">
        <f t="shared" si="127"/>
        <v>Draymond Green</v>
      </c>
    </row>
    <row r="4050" spans="1:8" x14ac:dyDescent="0.2">
      <c r="A4050" s="48"/>
      <c r="B4050">
        <v>10</v>
      </c>
      <c r="C4050">
        <v>9</v>
      </c>
      <c r="D4050">
        <v>7</v>
      </c>
      <c r="E4050">
        <v>1</v>
      </c>
      <c r="F4050" s="51">
        <v>1</v>
      </c>
      <c r="G4050" t="str">
        <f t="shared" si="126"/>
        <v>Draymond Green</v>
      </c>
      <c r="H4050" t="str">
        <f t="shared" si="127"/>
        <v>Draymond Green</v>
      </c>
    </row>
    <row r="4051" spans="1:8" x14ac:dyDescent="0.2">
      <c r="A4051" s="48"/>
      <c r="B4051">
        <v>4</v>
      </c>
      <c r="C4051">
        <v>6</v>
      </c>
      <c r="D4051">
        <v>8</v>
      </c>
      <c r="E4051">
        <v>0</v>
      </c>
      <c r="F4051" s="51">
        <v>1</v>
      </c>
      <c r="G4051" t="str">
        <f t="shared" si="126"/>
        <v>Draymond Green</v>
      </c>
      <c r="H4051" t="str">
        <f t="shared" si="127"/>
        <v>Draymond Green</v>
      </c>
    </row>
    <row r="4052" spans="1:8" x14ac:dyDescent="0.2">
      <c r="A4052" s="48"/>
      <c r="B4052">
        <v>9</v>
      </c>
      <c r="C4052">
        <v>7</v>
      </c>
      <c r="D4052">
        <v>12</v>
      </c>
      <c r="E4052">
        <v>1</v>
      </c>
      <c r="F4052" s="51">
        <v>1</v>
      </c>
      <c r="G4052" t="str">
        <f t="shared" si="126"/>
        <v>Draymond Green</v>
      </c>
      <c r="H4052" t="str">
        <f t="shared" si="127"/>
        <v>Draymond Green</v>
      </c>
    </row>
    <row r="4053" spans="1:8" x14ac:dyDescent="0.2">
      <c r="A4053" s="48"/>
      <c r="B4053">
        <v>13</v>
      </c>
      <c r="C4053">
        <v>3</v>
      </c>
      <c r="D4053">
        <v>5</v>
      </c>
      <c r="E4053">
        <v>1</v>
      </c>
      <c r="F4053" s="51">
        <v>1</v>
      </c>
      <c r="G4053" t="str">
        <f t="shared" si="126"/>
        <v>Draymond Green</v>
      </c>
      <c r="H4053" t="str">
        <f t="shared" si="127"/>
        <v>Draymond Green</v>
      </c>
    </row>
    <row r="4054" spans="1:8" x14ac:dyDescent="0.2">
      <c r="A4054" s="48"/>
      <c r="B4054">
        <v>19</v>
      </c>
      <c r="C4054">
        <v>4</v>
      </c>
      <c r="D4054">
        <v>11</v>
      </c>
      <c r="E4054">
        <v>1</v>
      </c>
      <c r="F4054" s="51">
        <v>1</v>
      </c>
      <c r="G4054" t="str">
        <f t="shared" si="126"/>
        <v>Draymond Green</v>
      </c>
      <c r="H4054" t="str">
        <f t="shared" si="127"/>
        <v>Draymond Green</v>
      </c>
    </row>
    <row r="4055" spans="1:8" x14ac:dyDescent="0.2">
      <c r="A4055" s="48"/>
      <c r="B4055">
        <v>12</v>
      </c>
      <c r="C4055">
        <v>6</v>
      </c>
      <c r="D4055">
        <v>4</v>
      </c>
      <c r="E4055">
        <v>0</v>
      </c>
      <c r="F4055" s="51">
        <v>1</v>
      </c>
      <c r="G4055" t="str">
        <f t="shared" si="126"/>
        <v>Draymond Green</v>
      </c>
      <c r="H4055" t="str">
        <f t="shared" si="127"/>
        <v>Draymond Green</v>
      </c>
    </row>
    <row r="4056" spans="1:8" x14ac:dyDescent="0.2">
      <c r="A4056" s="48"/>
      <c r="B4056">
        <v>13</v>
      </c>
      <c r="C4056">
        <v>9</v>
      </c>
      <c r="D4056">
        <v>10</v>
      </c>
      <c r="E4056">
        <v>2</v>
      </c>
      <c r="F4056" s="51">
        <v>1</v>
      </c>
      <c r="G4056" t="str">
        <f t="shared" si="126"/>
        <v>Draymond Green</v>
      </c>
      <c r="H4056" t="str">
        <f t="shared" si="127"/>
        <v>Draymond Green</v>
      </c>
    </row>
    <row r="4057" spans="1:8" x14ac:dyDescent="0.2">
      <c r="A4057" s="48"/>
      <c r="B4057">
        <v>3</v>
      </c>
      <c r="C4057">
        <v>6</v>
      </c>
      <c r="D4057">
        <v>6</v>
      </c>
      <c r="E4057">
        <v>1</v>
      </c>
      <c r="F4057" s="51">
        <v>1</v>
      </c>
      <c r="G4057" t="str">
        <f t="shared" si="126"/>
        <v>Draymond Green</v>
      </c>
      <c r="H4057" t="str">
        <f t="shared" si="127"/>
        <v>Draymond Green</v>
      </c>
    </row>
    <row r="4058" spans="1:8" x14ac:dyDescent="0.2">
      <c r="A4058" s="48"/>
      <c r="B4058">
        <v>2</v>
      </c>
      <c r="C4058">
        <v>9</v>
      </c>
      <c r="D4058">
        <v>5</v>
      </c>
      <c r="E4058">
        <v>0</v>
      </c>
      <c r="F4058" s="51">
        <v>1</v>
      </c>
      <c r="G4058" t="str">
        <f t="shared" si="126"/>
        <v>Draymond Green</v>
      </c>
      <c r="H4058" t="str">
        <f t="shared" si="127"/>
        <v>Draymond Green</v>
      </c>
    </row>
    <row r="4059" spans="1:8" x14ac:dyDescent="0.2">
      <c r="A4059" s="48"/>
      <c r="B4059">
        <v>11</v>
      </c>
      <c r="C4059">
        <v>4</v>
      </c>
      <c r="D4059">
        <v>2</v>
      </c>
      <c r="E4059">
        <v>0</v>
      </c>
      <c r="F4059" s="51">
        <v>1</v>
      </c>
      <c r="G4059" t="str">
        <f t="shared" si="126"/>
        <v>Draymond Green</v>
      </c>
      <c r="H4059" t="str">
        <f t="shared" si="127"/>
        <v>Draymond Green</v>
      </c>
    </row>
    <row r="4060" spans="1:8" x14ac:dyDescent="0.2">
      <c r="A4060" s="48"/>
      <c r="B4060">
        <v>2</v>
      </c>
      <c r="C4060">
        <v>6</v>
      </c>
      <c r="D4060">
        <v>7</v>
      </c>
      <c r="E4060">
        <v>0</v>
      </c>
      <c r="F4060" s="51">
        <v>1</v>
      </c>
      <c r="G4060" t="str">
        <f t="shared" si="126"/>
        <v>Draymond Green</v>
      </c>
      <c r="H4060" t="str">
        <f t="shared" si="127"/>
        <v>Draymond Green</v>
      </c>
    </row>
    <row r="4061" spans="1:8" x14ac:dyDescent="0.2">
      <c r="A4061" s="48"/>
      <c r="B4061">
        <v>1</v>
      </c>
      <c r="C4061">
        <v>2</v>
      </c>
      <c r="D4061">
        <v>3</v>
      </c>
      <c r="E4061">
        <v>0</v>
      </c>
      <c r="F4061" s="51">
        <v>1</v>
      </c>
      <c r="G4061" t="str">
        <f t="shared" si="126"/>
        <v>Draymond Green</v>
      </c>
      <c r="H4061" t="str">
        <f t="shared" si="127"/>
        <v>Draymond Green</v>
      </c>
    </row>
    <row r="4062" spans="1:8" x14ac:dyDescent="0.2">
      <c r="A4062" s="48"/>
      <c r="B4062">
        <v>17</v>
      </c>
      <c r="C4062">
        <v>9</v>
      </c>
      <c r="D4062">
        <v>5</v>
      </c>
      <c r="E4062">
        <v>3</v>
      </c>
      <c r="F4062" s="51">
        <v>1</v>
      </c>
      <c r="G4062" t="str">
        <f t="shared" si="126"/>
        <v>Draymond Green</v>
      </c>
      <c r="H4062" t="str">
        <f t="shared" si="127"/>
        <v>Draymond Green</v>
      </c>
    </row>
    <row r="4063" spans="1:8" x14ac:dyDescent="0.2">
      <c r="A4063" s="48"/>
      <c r="B4063">
        <v>7</v>
      </c>
      <c r="C4063">
        <v>5</v>
      </c>
      <c r="D4063">
        <v>6</v>
      </c>
      <c r="E4063">
        <v>1</v>
      </c>
      <c r="F4063" s="51">
        <v>1</v>
      </c>
      <c r="G4063" t="str">
        <f t="shared" si="126"/>
        <v>Draymond Green</v>
      </c>
      <c r="H4063" t="str">
        <f t="shared" si="127"/>
        <v>Draymond Green</v>
      </c>
    </row>
    <row r="4064" spans="1:8" x14ac:dyDescent="0.2">
      <c r="A4064" s="48"/>
      <c r="B4064">
        <v>2</v>
      </c>
      <c r="C4064">
        <v>4</v>
      </c>
      <c r="D4064">
        <v>6</v>
      </c>
      <c r="E4064">
        <v>0</v>
      </c>
      <c r="F4064" s="51">
        <v>1</v>
      </c>
      <c r="G4064" t="str">
        <f t="shared" si="126"/>
        <v>Draymond Green</v>
      </c>
      <c r="H4064" t="str">
        <f t="shared" si="127"/>
        <v>Draymond Green</v>
      </c>
    </row>
    <row r="4065" spans="1:8" x14ac:dyDescent="0.2">
      <c r="A4065" s="48"/>
      <c r="B4065">
        <v>3</v>
      </c>
      <c r="C4065">
        <v>13</v>
      </c>
      <c r="D4065">
        <v>13</v>
      </c>
      <c r="E4065">
        <v>1</v>
      </c>
      <c r="F4065" s="51">
        <v>1</v>
      </c>
      <c r="G4065" t="str">
        <f t="shared" si="126"/>
        <v>Draymond Green</v>
      </c>
      <c r="H4065" t="str">
        <f t="shared" si="127"/>
        <v>Draymond Green</v>
      </c>
    </row>
    <row r="4066" spans="1:8" x14ac:dyDescent="0.2">
      <c r="A4066" s="48"/>
      <c r="B4066">
        <v>9</v>
      </c>
      <c r="C4066">
        <v>10</v>
      </c>
      <c r="D4066">
        <v>5</v>
      </c>
      <c r="E4066">
        <v>0</v>
      </c>
      <c r="F4066" s="51">
        <v>1</v>
      </c>
      <c r="G4066" t="str">
        <f t="shared" si="126"/>
        <v>Draymond Green</v>
      </c>
      <c r="H4066" t="str">
        <f t="shared" si="127"/>
        <v>Draymond Green</v>
      </c>
    </row>
    <row r="4067" spans="1:8" x14ac:dyDescent="0.2">
      <c r="A4067" s="48"/>
      <c r="B4067">
        <v>6</v>
      </c>
      <c r="C4067">
        <v>9</v>
      </c>
      <c r="D4067">
        <v>5</v>
      </c>
      <c r="E4067">
        <v>2</v>
      </c>
      <c r="F4067" s="51">
        <v>1</v>
      </c>
      <c r="G4067" t="str">
        <f t="shared" si="126"/>
        <v>Draymond Green</v>
      </c>
      <c r="H4067" t="str">
        <f t="shared" si="127"/>
        <v>Draymond Green</v>
      </c>
    </row>
    <row r="4068" spans="1:8" x14ac:dyDescent="0.2">
      <c r="A4068" s="48"/>
      <c r="B4068">
        <v>10</v>
      </c>
      <c r="C4068">
        <v>11</v>
      </c>
      <c r="D4068">
        <v>4</v>
      </c>
      <c r="E4068">
        <v>2</v>
      </c>
      <c r="F4068" s="51">
        <v>1</v>
      </c>
      <c r="G4068" t="str">
        <f t="shared" si="126"/>
        <v>Draymond Green</v>
      </c>
      <c r="H4068" t="str">
        <f t="shared" si="127"/>
        <v>Draymond Green</v>
      </c>
    </row>
    <row r="4069" spans="1:8" x14ac:dyDescent="0.2">
      <c r="A4069" s="48"/>
      <c r="B4069">
        <v>5</v>
      </c>
      <c r="C4069">
        <v>13</v>
      </c>
      <c r="D4069">
        <v>11</v>
      </c>
      <c r="E4069">
        <v>1</v>
      </c>
      <c r="F4069" s="51">
        <v>1</v>
      </c>
      <c r="G4069" t="str">
        <f t="shared" si="126"/>
        <v>Draymond Green</v>
      </c>
      <c r="H4069" t="str">
        <f t="shared" si="127"/>
        <v>Draymond Green</v>
      </c>
    </row>
    <row r="4070" spans="1:8" x14ac:dyDescent="0.2">
      <c r="A4070" s="48"/>
      <c r="B4070">
        <v>4</v>
      </c>
      <c r="C4070">
        <v>8</v>
      </c>
      <c r="D4070">
        <v>7</v>
      </c>
      <c r="E4070">
        <v>0</v>
      </c>
      <c r="F4070" s="51">
        <v>1</v>
      </c>
      <c r="G4070" t="str">
        <f t="shared" si="126"/>
        <v>Draymond Green</v>
      </c>
      <c r="H4070" t="str">
        <f t="shared" si="127"/>
        <v>Draymond Green</v>
      </c>
    </row>
    <row r="4071" spans="1:8" x14ac:dyDescent="0.2">
      <c r="A4071" s="48" t="s">
        <v>1294</v>
      </c>
      <c r="B4071">
        <v>16</v>
      </c>
      <c r="C4071">
        <v>5</v>
      </c>
      <c r="D4071">
        <v>3</v>
      </c>
      <c r="E4071">
        <v>1</v>
      </c>
      <c r="F4071" s="51">
        <v>1</v>
      </c>
      <c r="G4071" t="str">
        <f t="shared" si="126"/>
        <v>Jalen Green</v>
      </c>
      <c r="H4071" t="str">
        <f t="shared" si="127"/>
        <v>Jalen Green</v>
      </c>
    </row>
    <row r="4072" spans="1:8" x14ac:dyDescent="0.2">
      <c r="A4072" s="48"/>
      <c r="B4072">
        <v>33</v>
      </c>
      <c r="C4072">
        <v>5</v>
      </c>
      <c r="D4072">
        <v>2</v>
      </c>
      <c r="E4072">
        <v>4</v>
      </c>
      <c r="F4072" s="51">
        <v>1</v>
      </c>
      <c r="G4072" t="str">
        <f t="shared" si="126"/>
        <v>Jalen Green</v>
      </c>
      <c r="H4072" t="str">
        <f t="shared" si="127"/>
        <v>Jalen Green</v>
      </c>
    </row>
    <row r="4073" spans="1:8" x14ac:dyDescent="0.2">
      <c r="A4073" s="48"/>
      <c r="B4073">
        <v>22</v>
      </c>
      <c r="C4073">
        <v>4</v>
      </c>
      <c r="D4073">
        <v>2</v>
      </c>
      <c r="E4073">
        <v>4</v>
      </c>
      <c r="F4073" s="51">
        <v>1</v>
      </c>
      <c r="G4073" t="str">
        <f t="shared" si="126"/>
        <v>Jalen Green</v>
      </c>
      <c r="H4073" t="str">
        <f t="shared" si="127"/>
        <v>Jalen Green</v>
      </c>
    </row>
    <row r="4074" spans="1:8" x14ac:dyDescent="0.2">
      <c r="A4074" s="48"/>
      <c r="B4074">
        <v>25</v>
      </c>
      <c r="C4074">
        <v>3</v>
      </c>
      <c r="D4074">
        <v>3</v>
      </c>
      <c r="E4074">
        <v>4</v>
      </c>
      <c r="F4074" s="51">
        <v>1</v>
      </c>
      <c r="G4074" t="str">
        <f t="shared" si="126"/>
        <v>Jalen Green</v>
      </c>
      <c r="H4074" t="str">
        <f t="shared" si="127"/>
        <v>Jalen Green</v>
      </c>
    </row>
    <row r="4075" spans="1:8" x14ac:dyDescent="0.2">
      <c r="A4075" s="48"/>
      <c r="B4075">
        <v>17</v>
      </c>
      <c r="C4075">
        <v>7</v>
      </c>
      <c r="D4075">
        <v>2</v>
      </c>
      <c r="E4075">
        <v>2</v>
      </c>
      <c r="F4075" s="51">
        <v>1</v>
      </c>
      <c r="G4075" t="str">
        <f t="shared" si="126"/>
        <v>Jalen Green</v>
      </c>
      <c r="H4075" t="str">
        <f t="shared" si="127"/>
        <v>Jalen Green</v>
      </c>
    </row>
    <row r="4076" spans="1:8" x14ac:dyDescent="0.2">
      <c r="A4076" s="48"/>
      <c r="B4076">
        <v>11</v>
      </c>
      <c r="C4076">
        <v>6</v>
      </c>
      <c r="D4076">
        <v>2</v>
      </c>
      <c r="E4076">
        <v>2</v>
      </c>
      <c r="F4076" s="51">
        <v>1</v>
      </c>
      <c r="G4076" t="str">
        <f t="shared" si="126"/>
        <v>Jalen Green</v>
      </c>
      <c r="H4076" t="str">
        <f t="shared" si="127"/>
        <v>Jalen Green</v>
      </c>
    </row>
    <row r="4077" spans="1:8" x14ac:dyDescent="0.2">
      <c r="A4077" s="48"/>
      <c r="B4077">
        <v>15</v>
      </c>
      <c r="C4077">
        <v>1</v>
      </c>
      <c r="D4077">
        <v>2</v>
      </c>
      <c r="E4077">
        <v>2</v>
      </c>
      <c r="F4077" s="51">
        <v>1</v>
      </c>
      <c r="G4077" t="str">
        <f t="shared" si="126"/>
        <v>Jalen Green</v>
      </c>
      <c r="H4077" t="str">
        <f t="shared" si="127"/>
        <v>Jalen Green</v>
      </c>
    </row>
    <row r="4078" spans="1:8" x14ac:dyDescent="0.2">
      <c r="A4078" s="48"/>
      <c r="B4078">
        <v>13</v>
      </c>
      <c r="C4078">
        <v>4</v>
      </c>
      <c r="D4078">
        <v>1</v>
      </c>
      <c r="E4078">
        <v>1</v>
      </c>
      <c r="F4078" s="51">
        <v>1</v>
      </c>
      <c r="G4078" t="str">
        <f t="shared" si="126"/>
        <v>Jalen Green</v>
      </c>
      <c r="H4078" t="str">
        <f t="shared" si="127"/>
        <v>Jalen Green</v>
      </c>
    </row>
    <row r="4079" spans="1:8" x14ac:dyDescent="0.2">
      <c r="A4079" s="48"/>
      <c r="B4079">
        <v>22</v>
      </c>
      <c r="C4079">
        <v>4</v>
      </c>
      <c r="D4079">
        <v>1</v>
      </c>
      <c r="E4079">
        <v>3</v>
      </c>
      <c r="F4079" s="51">
        <v>1</v>
      </c>
      <c r="G4079" t="str">
        <f t="shared" si="126"/>
        <v>Jalen Green</v>
      </c>
      <c r="H4079" t="str">
        <f t="shared" si="127"/>
        <v>Jalen Green</v>
      </c>
    </row>
    <row r="4080" spans="1:8" x14ac:dyDescent="0.2">
      <c r="A4080" s="48"/>
      <c r="B4080">
        <v>21</v>
      </c>
      <c r="C4080">
        <v>2</v>
      </c>
      <c r="D4080">
        <v>4</v>
      </c>
      <c r="E4080">
        <v>4</v>
      </c>
      <c r="F4080" s="51">
        <v>1</v>
      </c>
      <c r="G4080" t="str">
        <f t="shared" si="126"/>
        <v>Jalen Green</v>
      </c>
      <c r="H4080" t="str">
        <f t="shared" si="127"/>
        <v>Jalen Green</v>
      </c>
    </row>
    <row r="4081" spans="1:8" x14ac:dyDescent="0.2">
      <c r="A4081" s="48"/>
      <c r="B4081">
        <v>34</v>
      </c>
      <c r="C4081">
        <v>3</v>
      </c>
      <c r="D4081">
        <v>3</v>
      </c>
      <c r="E4081">
        <v>5</v>
      </c>
      <c r="F4081" s="51">
        <v>1</v>
      </c>
      <c r="G4081" t="str">
        <f t="shared" si="126"/>
        <v>Jalen Green</v>
      </c>
      <c r="H4081" t="str">
        <f t="shared" si="127"/>
        <v>Jalen Green</v>
      </c>
    </row>
    <row r="4082" spans="1:8" x14ac:dyDescent="0.2">
      <c r="A4082" s="48"/>
      <c r="B4082">
        <v>21</v>
      </c>
      <c r="C4082">
        <v>6</v>
      </c>
      <c r="D4082">
        <v>6</v>
      </c>
      <c r="E4082">
        <v>2</v>
      </c>
      <c r="F4082" s="51">
        <v>1</v>
      </c>
      <c r="G4082" t="str">
        <f t="shared" si="126"/>
        <v>Jalen Green</v>
      </c>
      <c r="H4082" t="str">
        <f t="shared" si="127"/>
        <v>Jalen Green</v>
      </c>
    </row>
    <row r="4083" spans="1:8" x14ac:dyDescent="0.2">
      <c r="A4083" s="48"/>
      <c r="B4083">
        <v>33</v>
      </c>
      <c r="C4083">
        <v>2</v>
      </c>
      <c r="D4083">
        <v>6</v>
      </c>
      <c r="E4083">
        <v>5</v>
      </c>
      <c r="F4083" s="51">
        <v>1</v>
      </c>
      <c r="G4083" t="str">
        <f t="shared" si="126"/>
        <v>Jalen Green</v>
      </c>
      <c r="H4083" t="str">
        <f t="shared" si="127"/>
        <v>Jalen Green</v>
      </c>
    </row>
    <row r="4084" spans="1:8" x14ac:dyDescent="0.2">
      <c r="A4084" s="48"/>
      <c r="B4084">
        <v>25</v>
      </c>
      <c r="C4084">
        <v>6</v>
      </c>
      <c r="D4084">
        <v>7</v>
      </c>
      <c r="E4084">
        <v>3</v>
      </c>
      <c r="F4084" s="51">
        <v>1</v>
      </c>
      <c r="G4084" t="str">
        <f t="shared" si="126"/>
        <v>Jalen Green</v>
      </c>
      <c r="H4084" t="str">
        <f t="shared" si="127"/>
        <v>Jalen Green</v>
      </c>
    </row>
    <row r="4085" spans="1:8" x14ac:dyDescent="0.2">
      <c r="A4085" s="48"/>
      <c r="B4085">
        <v>17</v>
      </c>
      <c r="C4085">
        <v>7</v>
      </c>
      <c r="D4085">
        <v>6</v>
      </c>
      <c r="E4085">
        <v>1</v>
      </c>
      <c r="F4085" s="51">
        <v>1</v>
      </c>
      <c r="G4085" t="str">
        <f t="shared" si="126"/>
        <v>Jalen Green</v>
      </c>
      <c r="H4085" t="str">
        <f t="shared" si="127"/>
        <v>Jalen Green</v>
      </c>
    </row>
    <row r="4086" spans="1:8" x14ac:dyDescent="0.2">
      <c r="A4086" s="48"/>
      <c r="B4086">
        <v>16</v>
      </c>
      <c r="C4086">
        <v>5</v>
      </c>
      <c r="D4086">
        <v>5</v>
      </c>
      <c r="E4086">
        <v>0</v>
      </c>
      <c r="F4086" s="51">
        <v>1</v>
      </c>
      <c r="G4086" t="str">
        <f t="shared" si="126"/>
        <v>Jalen Green</v>
      </c>
      <c r="H4086" t="str">
        <f t="shared" si="127"/>
        <v>Jalen Green</v>
      </c>
    </row>
    <row r="4087" spans="1:8" x14ac:dyDescent="0.2">
      <c r="A4087" s="48"/>
      <c r="B4087">
        <v>16</v>
      </c>
      <c r="C4087">
        <v>5</v>
      </c>
      <c r="D4087">
        <v>4</v>
      </c>
      <c r="E4087">
        <v>1</v>
      </c>
      <c r="F4087" s="51">
        <v>1</v>
      </c>
      <c r="G4087" t="str">
        <f t="shared" si="126"/>
        <v>Jalen Green</v>
      </c>
      <c r="H4087" t="str">
        <f t="shared" si="127"/>
        <v>Jalen Green</v>
      </c>
    </row>
    <row r="4088" spans="1:8" x14ac:dyDescent="0.2">
      <c r="A4088" s="48"/>
      <c r="B4088">
        <v>30</v>
      </c>
      <c r="C4088">
        <v>5</v>
      </c>
      <c r="D4088">
        <v>5</v>
      </c>
      <c r="E4088">
        <v>3</v>
      </c>
      <c r="F4088" s="51">
        <v>1</v>
      </c>
      <c r="G4088" t="str">
        <f t="shared" si="126"/>
        <v>Jalen Green</v>
      </c>
      <c r="H4088" t="str">
        <f t="shared" si="127"/>
        <v>Jalen Green</v>
      </c>
    </row>
    <row r="4089" spans="1:8" x14ac:dyDescent="0.2">
      <c r="A4089" s="48"/>
      <c r="B4089">
        <v>28</v>
      </c>
      <c r="C4089">
        <v>2</v>
      </c>
      <c r="D4089">
        <v>9</v>
      </c>
      <c r="E4089">
        <v>6</v>
      </c>
      <c r="F4089" s="51">
        <v>1</v>
      </c>
      <c r="G4089" t="str">
        <f t="shared" si="126"/>
        <v>Jalen Green</v>
      </c>
      <c r="H4089" t="str">
        <f t="shared" si="127"/>
        <v>Jalen Green</v>
      </c>
    </row>
    <row r="4090" spans="1:8" x14ac:dyDescent="0.2">
      <c r="A4090" s="48"/>
      <c r="B4090">
        <v>17</v>
      </c>
      <c r="C4090">
        <v>2</v>
      </c>
      <c r="D4090">
        <v>7</v>
      </c>
      <c r="E4090">
        <v>1</v>
      </c>
      <c r="F4090" s="51">
        <v>1</v>
      </c>
      <c r="G4090" t="str">
        <f t="shared" si="126"/>
        <v>Jalen Green</v>
      </c>
      <c r="H4090" t="str">
        <f t="shared" si="127"/>
        <v>Jalen Green</v>
      </c>
    </row>
    <row r="4091" spans="1:8" x14ac:dyDescent="0.2">
      <c r="A4091" s="48"/>
      <c r="B4091">
        <v>16</v>
      </c>
      <c r="C4091">
        <v>3</v>
      </c>
      <c r="D4091">
        <v>3</v>
      </c>
      <c r="E4091">
        <v>1</v>
      </c>
      <c r="F4091" s="51">
        <v>1</v>
      </c>
      <c r="G4091" t="str">
        <f t="shared" si="126"/>
        <v>Jalen Green</v>
      </c>
      <c r="H4091" t="str">
        <f t="shared" si="127"/>
        <v>Jalen Green</v>
      </c>
    </row>
    <row r="4092" spans="1:8" x14ac:dyDescent="0.2">
      <c r="A4092" s="48"/>
      <c r="B4092">
        <v>30</v>
      </c>
      <c r="C4092">
        <v>3</v>
      </c>
      <c r="D4092">
        <v>2</v>
      </c>
      <c r="E4092">
        <v>2</v>
      </c>
      <c r="F4092" s="51">
        <v>1</v>
      </c>
      <c r="G4092" t="str">
        <f t="shared" si="126"/>
        <v>Jalen Green</v>
      </c>
      <c r="H4092" t="str">
        <f t="shared" si="127"/>
        <v>Jalen Green</v>
      </c>
    </row>
    <row r="4093" spans="1:8" x14ac:dyDescent="0.2">
      <c r="A4093" s="48"/>
      <c r="B4093">
        <v>13</v>
      </c>
      <c r="C4093">
        <v>1</v>
      </c>
      <c r="D4093">
        <v>3</v>
      </c>
      <c r="E4093">
        <v>0</v>
      </c>
      <c r="F4093" s="51">
        <v>1</v>
      </c>
      <c r="G4093" t="str">
        <f t="shared" si="126"/>
        <v>Jalen Green</v>
      </c>
      <c r="H4093" t="str">
        <f t="shared" si="127"/>
        <v>Jalen Green</v>
      </c>
    </row>
    <row r="4094" spans="1:8" x14ac:dyDescent="0.2">
      <c r="A4094" s="48"/>
      <c r="B4094">
        <v>27</v>
      </c>
      <c r="C4094">
        <v>4</v>
      </c>
      <c r="D4094">
        <v>7</v>
      </c>
      <c r="E4094">
        <v>0</v>
      </c>
      <c r="F4094" s="51">
        <v>1</v>
      </c>
      <c r="G4094" t="str">
        <f t="shared" si="126"/>
        <v>Jalen Green</v>
      </c>
      <c r="H4094" t="str">
        <f t="shared" si="127"/>
        <v>Jalen Green</v>
      </c>
    </row>
    <row r="4095" spans="1:8" x14ac:dyDescent="0.2">
      <c r="A4095" s="48"/>
      <c r="B4095">
        <v>14</v>
      </c>
      <c r="C4095">
        <v>3</v>
      </c>
      <c r="D4095">
        <v>2</v>
      </c>
      <c r="E4095">
        <v>2</v>
      </c>
      <c r="F4095" s="51">
        <v>1</v>
      </c>
      <c r="G4095" t="str">
        <f t="shared" si="126"/>
        <v>Jalen Green</v>
      </c>
      <c r="H4095" t="str">
        <f t="shared" si="127"/>
        <v>Jalen Green</v>
      </c>
    </row>
    <row r="4096" spans="1:8" x14ac:dyDescent="0.2">
      <c r="A4096" s="48"/>
      <c r="B4096">
        <v>30</v>
      </c>
      <c r="C4096">
        <v>7</v>
      </c>
      <c r="D4096">
        <v>3</v>
      </c>
      <c r="E4096">
        <v>3</v>
      </c>
      <c r="F4096" s="51">
        <v>1</v>
      </c>
      <c r="G4096" t="str">
        <f t="shared" si="126"/>
        <v>Jalen Green</v>
      </c>
      <c r="H4096" t="str">
        <f t="shared" si="127"/>
        <v>Jalen Green</v>
      </c>
    </row>
    <row r="4097" spans="1:8" x14ac:dyDescent="0.2">
      <c r="A4097" s="48"/>
      <c r="B4097">
        <v>26</v>
      </c>
      <c r="C4097">
        <v>7</v>
      </c>
      <c r="D4097">
        <v>4</v>
      </c>
      <c r="E4097">
        <v>1</v>
      </c>
      <c r="F4097" s="51">
        <v>1</v>
      </c>
      <c r="G4097" t="str">
        <f t="shared" si="126"/>
        <v>Jalen Green</v>
      </c>
      <c r="H4097" t="str">
        <f t="shared" si="127"/>
        <v>Jalen Green</v>
      </c>
    </row>
    <row r="4098" spans="1:8" x14ac:dyDescent="0.2">
      <c r="A4098" s="48"/>
      <c r="B4098">
        <v>22</v>
      </c>
      <c r="C4098">
        <v>5</v>
      </c>
      <c r="D4098">
        <v>1</v>
      </c>
      <c r="E4098">
        <v>1</v>
      </c>
      <c r="F4098" s="51">
        <v>1</v>
      </c>
      <c r="G4098" t="str">
        <f t="shared" ref="G4098:G4161" si="128">IF(B4098="","",IF(A4098="",G4097,SUBSTITUTE(A4098," 2022-23 Game Log","")))</f>
        <v>Jalen Green</v>
      </c>
      <c r="H4098" t="str">
        <f t="shared" ref="H4098:H4161" si="129">IF(G4098="Luka Dončić","Luka Doncic",IF(G4098="Wendell Carter Jr.","Wendell Carter",IF(G4098="Vlatko Čančar","Vlatko Cancar",IF(G4098="Troy Brown Jr.","Troy Brown",IF(G4098="Bojan Bogdanović","Bojan Bogdanovic",IF(G4098="Nic Claxton","Nicolas Claxton",IF(G4098="Kristaps Porziņģis","Kristaps Porzingis",IF(G4098="Kelly Oubre Jr.","Kelly Oubre Jr",IF(G4098="P.J. Washington","P.J Washington",IF(G4098="P.J. Tucker","P.J Tucker",IF(G4098="Jabari Smith Jr.","Jabari Smith",IF(G4098="Alperen Şengün","Alperen Sengun",IF(G4098="Nikola Vučević","Nikola Vucevic",IF(G4098="Jusuf Nurkić","Jusuf Nurkic",IF(G4098="Nikola Jokić","Nikola Jokic",G4098)))))))))))))))</f>
        <v>Jalen Green</v>
      </c>
    </row>
    <row r="4099" spans="1:8" x14ac:dyDescent="0.2">
      <c r="A4099" s="48"/>
      <c r="B4099">
        <v>15</v>
      </c>
      <c r="C4099">
        <v>5</v>
      </c>
      <c r="D4099">
        <v>4</v>
      </c>
      <c r="E4099">
        <v>0</v>
      </c>
      <c r="F4099" s="51">
        <v>1</v>
      </c>
      <c r="G4099" t="str">
        <f t="shared" si="128"/>
        <v>Jalen Green</v>
      </c>
      <c r="H4099" t="str">
        <f t="shared" si="129"/>
        <v>Jalen Green</v>
      </c>
    </row>
    <row r="4100" spans="1:8" x14ac:dyDescent="0.2">
      <c r="A4100" s="48"/>
      <c r="B4100">
        <v>13</v>
      </c>
      <c r="C4100">
        <v>1</v>
      </c>
      <c r="D4100">
        <v>2</v>
      </c>
      <c r="E4100">
        <v>1</v>
      </c>
      <c r="F4100" s="51">
        <v>1</v>
      </c>
      <c r="G4100" t="str">
        <f t="shared" si="128"/>
        <v>Jalen Green</v>
      </c>
      <c r="H4100" t="str">
        <f t="shared" si="129"/>
        <v>Jalen Green</v>
      </c>
    </row>
    <row r="4101" spans="1:8" x14ac:dyDescent="0.2">
      <c r="A4101" s="48"/>
      <c r="B4101">
        <v>21</v>
      </c>
      <c r="C4101">
        <v>8</v>
      </c>
      <c r="D4101">
        <v>1</v>
      </c>
      <c r="E4101">
        <v>4</v>
      </c>
      <c r="F4101" s="51">
        <v>1</v>
      </c>
      <c r="G4101" t="str">
        <f t="shared" si="128"/>
        <v>Jalen Green</v>
      </c>
      <c r="H4101" t="str">
        <f t="shared" si="129"/>
        <v>Jalen Green</v>
      </c>
    </row>
    <row r="4102" spans="1:8" x14ac:dyDescent="0.2">
      <c r="A4102" s="48"/>
      <c r="B4102">
        <v>23</v>
      </c>
      <c r="C4102">
        <v>8</v>
      </c>
      <c r="D4102">
        <v>4</v>
      </c>
      <c r="E4102">
        <v>0</v>
      </c>
      <c r="F4102" s="51">
        <v>1</v>
      </c>
      <c r="G4102" t="str">
        <f t="shared" si="128"/>
        <v>Jalen Green</v>
      </c>
      <c r="H4102" t="str">
        <f t="shared" si="129"/>
        <v>Jalen Green</v>
      </c>
    </row>
    <row r="4103" spans="1:8" x14ac:dyDescent="0.2">
      <c r="A4103" s="48"/>
      <c r="B4103">
        <v>24</v>
      </c>
      <c r="C4103">
        <v>6</v>
      </c>
      <c r="D4103">
        <v>3</v>
      </c>
      <c r="E4103">
        <v>6</v>
      </c>
      <c r="F4103" s="51">
        <v>1</v>
      </c>
      <c r="G4103" t="str">
        <f t="shared" si="128"/>
        <v>Jalen Green</v>
      </c>
      <c r="H4103" t="str">
        <f t="shared" si="129"/>
        <v>Jalen Green</v>
      </c>
    </row>
    <row r="4104" spans="1:8" x14ac:dyDescent="0.2">
      <c r="A4104" s="48"/>
      <c r="B4104">
        <v>28</v>
      </c>
      <c r="C4104">
        <v>4</v>
      </c>
      <c r="D4104">
        <v>2</v>
      </c>
      <c r="E4104">
        <v>3</v>
      </c>
      <c r="F4104" s="51">
        <v>1</v>
      </c>
      <c r="G4104" t="str">
        <f t="shared" si="128"/>
        <v>Jalen Green</v>
      </c>
      <c r="H4104" t="str">
        <f t="shared" si="129"/>
        <v>Jalen Green</v>
      </c>
    </row>
    <row r="4105" spans="1:8" x14ac:dyDescent="0.2">
      <c r="A4105" s="48"/>
      <c r="B4105">
        <v>23</v>
      </c>
      <c r="C4105">
        <v>4</v>
      </c>
      <c r="D4105">
        <v>4</v>
      </c>
      <c r="E4105">
        <v>4</v>
      </c>
      <c r="F4105" s="51">
        <v>1</v>
      </c>
      <c r="G4105" t="str">
        <f t="shared" si="128"/>
        <v>Jalen Green</v>
      </c>
      <c r="H4105" t="str">
        <f t="shared" si="129"/>
        <v>Jalen Green</v>
      </c>
    </row>
    <row r="4106" spans="1:8" x14ac:dyDescent="0.2">
      <c r="A4106" s="48"/>
      <c r="B4106">
        <v>16</v>
      </c>
      <c r="C4106">
        <v>3</v>
      </c>
      <c r="D4106">
        <v>3</v>
      </c>
      <c r="E4106">
        <v>3</v>
      </c>
      <c r="F4106" s="51">
        <v>1</v>
      </c>
      <c r="G4106" t="str">
        <f t="shared" si="128"/>
        <v>Jalen Green</v>
      </c>
      <c r="H4106" t="str">
        <f t="shared" si="129"/>
        <v>Jalen Green</v>
      </c>
    </row>
    <row r="4107" spans="1:8" x14ac:dyDescent="0.2">
      <c r="A4107" s="48"/>
      <c r="B4107">
        <v>20</v>
      </c>
      <c r="C4107">
        <v>5</v>
      </c>
      <c r="D4107">
        <v>4</v>
      </c>
      <c r="E4107">
        <v>2</v>
      </c>
      <c r="F4107" s="51">
        <v>1</v>
      </c>
      <c r="G4107" t="str">
        <f t="shared" si="128"/>
        <v>Jalen Green</v>
      </c>
      <c r="H4107" t="str">
        <f t="shared" si="129"/>
        <v>Jalen Green</v>
      </c>
    </row>
    <row r="4108" spans="1:8" x14ac:dyDescent="0.2">
      <c r="A4108" s="48"/>
      <c r="B4108">
        <v>16</v>
      </c>
      <c r="C4108">
        <v>4</v>
      </c>
      <c r="D4108">
        <v>4</v>
      </c>
      <c r="E4108">
        <v>2</v>
      </c>
      <c r="F4108" s="51">
        <v>1</v>
      </c>
      <c r="G4108" t="str">
        <f t="shared" si="128"/>
        <v>Jalen Green</v>
      </c>
      <c r="H4108" t="str">
        <f t="shared" si="129"/>
        <v>Jalen Green</v>
      </c>
    </row>
    <row r="4109" spans="1:8" x14ac:dyDescent="0.2">
      <c r="A4109" s="48" t="s">
        <v>1295</v>
      </c>
      <c r="B4109">
        <v>8</v>
      </c>
      <c r="C4109">
        <v>7</v>
      </c>
      <c r="D4109">
        <v>0</v>
      </c>
      <c r="E4109">
        <v>2</v>
      </c>
      <c r="F4109" s="51">
        <v>1</v>
      </c>
      <c r="G4109" t="str">
        <f t="shared" si="128"/>
        <v>JaMychal Green</v>
      </c>
      <c r="H4109" t="str">
        <f t="shared" si="129"/>
        <v>JaMychal Green</v>
      </c>
    </row>
    <row r="4110" spans="1:8" x14ac:dyDescent="0.2">
      <c r="A4110" s="48"/>
      <c r="B4110">
        <v>5</v>
      </c>
      <c r="C4110">
        <v>5</v>
      </c>
      <c r="D4110">
        <v>2</v>
      </c>
      <c r="E4110">
        <v>1</v>
      </c>
      <c r="F4110" s="51">
        <v>1</v>
      </c>
      <c r="G4110" t="str">
        <f t="shared" si="128"/>
        <v>JaMychal Green</v>
      </c>
      <c r="H4110" t="str">
        <f t="shared" si="129"/>
        <v>JaMychal Green</v>
      </c>
    </row>
    <row r="4111" spans="1:8" x14ac:dyDescent="0.2">
      <c r="A4111" s="48"/>
      <c r="B4111">
        <v>3</v>
      </c>
      <c r="C4111">
        <v>4</v>
      </c>
      <c r="D4111">
        <v>0</v>
      </c>
      <c r="E4111">
        <v>0</v>
      </c>
      <c r="F4111" s="51">
        <v>1</v>
      </c>
      <c r="G4111" t="str">
        <f t="shared" si="128"/>
        <v>JaMychal Green</v>
      </c>
      <c r="H4111" t="str">
        <f t="shared" si="129"/>
        <v>JaMychal Green</v>
      </c>
    </row>
    <row r="4112" spans="1:8" x14ac:dyDescent="0.2">
      <c r="A4112" s="48"/>
      <c r="B4112">
        <v>0</v>
      </c>
      <c r="C4112">
        <v>3</v>
      </c>
      <c r="D4112">
        <v>0</v>
      </c>
      <c r="E4112">
        <v>0</v>
      </c>
      <c r="F4112" s="51">
        <v>1</v>
      </c>
      <c r="G4112" t="str">
        <f t="shared" si="128"/>
        <v>JaMychal Green</v>
      </c>
      <c r="H4112" t="str">
        <f t="shared" si="129"/>
        <v>JaMychal Green</v>
      </c>
    </row>
    <row r="4113" spans="1:8" x14ac:dyDescent="0.2">
      <c r="A4113" s="48"/>
      <c r="B4113">
        <v>6</v>
      </c>
      <c r="C4113">
        <v>5</v>
      </c>
      <c r="D4113">
        <v>2</v>
      </c>
      <c r="E4113">
        <v>0</v>
      </c>
      <c r="F4113" s="51">
        <v>1</v>
      </c>
      <c r="G4113" t="str">
        <f t="shared" si="128"/>
        <v>JaMychal Green</v>
      </c>
      <c r="H4113" t="str">
        <f t="shared" si="129"/>
        <v>JaMychal Green</v>
      </c>
    </row>
    <row r="4114" spans="1:8" x14ac:dyDescent="0.2">
      <c r="A4114" s="48"/>
      <c r="B4114">
        <v>0</v>
      </c>
      <c r="C4114">
        <v>5</v>
      </c>
      <c r="D4114">
        <v>1</v>
      </c>
      <c r="E4114">
        <v>0</v>
      </c>
      <c r="F4114" s="51">
        <v>1</v>
      </c>
      <c r="G4114" t="str">
        <f t="shared" si="128"/>
        <v>JaMychal Green</v>
      </c>
      <c r="H4114" t="str">
        <f t="shared" si="129"/>
        <v>JaMychal Green</v>
      </c>
    </row>
    <row r="4115" spans="1:8" x14ac:dyDescent="0.2">
      <c r="A4115" s="48"/>
      <c r="B4115">
        <v>6</v>
      </c>
      <c r="C4115">
        <v>2</v>
      </c>
      <c r="D4115">
        <v>0</v>
      </c>
      <c r="E4115">
        <v>0</v>
      </c>
      <c r="F4115" s="51">
        <v>1</v>
      </c>
      <c r="G4115" t="str">
        <f t="shared" si="128"/>
        <v>JaMychal Green</v>
      </c>
      <c r="H4115" t="str">
        <f t="shared" si="129"/>
        <v>JaMychal Green</v>
      </c>
    </row>
    <row r="4116" spans="1:8" x14ac:dyDescent="0.2">
      <c r="A4116" s="48"/>
      <c r="B4116">
        <v>9</v>
      </c>
      <c r="C4116">
        <v>9</v>
      </c>
      <c r="D4116">
        <v>1</v>
      </c>
      <c r="E4116">
        <v>0</v>
      </c>
      <c r="F4116" s="51">
        <v>1</v>
      </c>
      <c r="G4116" t="str">
        <f t="shared" si="128"/>
        <v>JaMychal Green</v>
      </c>
      <c r="H4116" t="str">
        <f t="shared" si="129"/>
        <v>JaMychal Green</v>
      </c>
    </row>
    <row r="4117" spans="1:8" x14ac:dyDescent="0.2">
      <c r="A4117" s="48"/>
      <c r="B4117">
        <v>7</v>
      </c>
      <c r="C4117">
        <v>6</v>
      </c>
      <c r="D4117">
        <v>0</v>
      </c>
      <c r="E4117">
        <v>1</v>
      </c>
      <c r="F4117" s="51">
        <v>1</v>
      </c>
      <c r="G4117" t="str">
        <f t="shared" si="128"/>
        <v>JaMychal Green</v>
      </c>
      <c r="H4117" t="str">
        <f t="shared" si="129"/>
        <v>JaMychal Green</v>
      </c>
    </row>
    <row r="4118" spans="1:8" x14ac:dyDescent="0.2">
      <c r="A4118" s="48"/>
      <c r="B4118">
        <v>2</v>
      </c>
      <c r="C4118">
        <v>1</v>
      </c>
      <c r="D4118">
        <v>0</v>
      </c>
      <c r="E4118">
        <v>0</v>
      </c>
      <c r="F4118" s="51">
        <v>1</v>
      </c>
      <c r="G4118" t="str">
        <f t="shared" si="128"/>
        <v>JaMychal Green</v>
      </c>
      <c r="H4118" t="str">
        <f t="shared" si="129"/>
        <v>JaMychal Green</v>
      </c>
    </row>
    <row r="4119" spans="1:8" x14ac:dyDescent="0.2">
      <c r="A4119" s="48"/>
      <c r="B4119">
        <v>9</v>
      </c>
      <c r="C4119">
        <v>5</v>
      </c>
      <c r="D4119">
        <v>2</v>
      </c>
      <c r="E4119">
        <v>1</v>
      </c>
      <c r="F4119" s="51">
        <v>1</v>
      </c>
      <c r="G4119" t="str">
        <f t="shared" si="128"/>
        <v>JaMychal Green</v>
      </c>
      <c r="H4119" t="str">
        <f t="shared" si="129"/>
        <v>JaMychal Green</v>
      </c>
    </row>
    <row r="4120" spans="1:8" x14ac:dyDescent="0.2">
      <c r="A4120" s="48"/>
      <c r="B4120">
        <v>2</v>
      </c>
      <c r="C4120">
        <v>2</v>
      </c>
      <c r="D4120">
        <v>0</v>
      </c>
      <c r="E4120">
        <v>0</v>
      </c>
      <c r="F4120" s="51">
        <v>1</v>
      </c>
      <c r="G4120" t="str">
        <f t="shared" si="128"/>
        <v>JaMychal Green</v>
      </c>
      <c r="H4120" t="str">
        <f t="shared" si="129"/>
        <v>JaMychal Green</v>
      </c>
    </row>
    <row r="4121" spans="1:8" x14ac:dyDescent="0.2">
      <c r="A4121" s="48"/>
      <c r="B4121">
        <v>12</v>
      </c>
      <c r="C4121">
        <v>3</v>
      </c>
      <c r="D4121">
        <v>2</v>
      </c>
      <c r="E4121">
        <v>0</v>
      </c>
      <c r="F4121" s="51">
        <v>1</v>
      </c>
      <c r="G4121" t="str">
        <f t="shared" si="128"/>
        <v>JaMychal Green</v>
      </c>
      <c r="H4121" t="str">
        <f t="shared" si="129"/>
        <v>JaMychal Green</v>
      </c>
    </row>
    <row r="4122" spans="1:8" x14ac:dyDescent="0.2">
      <c r="A4122" s="48"/>
      <c r="B4122">
        <v>8</v>
      </c>
      <c r="C4122">
        <v>3</v>
      </c>
      <c r="D4122">
        <v>1</v>
      </c>
      <c r="E4122">
        <v>0</v>
      </c>
      <c r="F4122" s="51">
        <v>1</v>
      </c>
      <c r="G4122" t="str">
        <f t="shared" si="128"/>
        <v>JaMychal Green</v>
      </c>
      <c r="H4122" t="str">
        <f t="shared" si="129"/>
        <v>JaMychal Green</v>
      </c>
    </row>
    <row r="4123" spans="1:8" x14ac:dyDescent="0.2">
      <c r="A4123" s="48"/>
      <c r="B4123">
        <v>10</v>
      </c>
      <c r="C4123">
        <v>8</v>
      </c>
      <c r="D4123">
        <v>1</v>
      </c>
      <c r="E4123">
        <v>0</v>
      </c>
      <c r="F4123" s="51">
        <v>1</v>
      </c>
      <c r="G4123" t="str">
        <f t="shared" si="128"/>
        <v>JaMychal Green</v>
      </c>
      <c r="H4123" t="str">
        <f t="shared" si="129"/>
        <v>JaMychal Green</v>
      </c>
    </row>
    <row r="4124" spans="1:8" x14ac:dyDescent="0.2">
      <c r="A4124" s="48"/>
      <c r="B4124">
        <v>5</v>
      </c>
      <c r="C4124">
        <v>6</v>
      </c>
      <c r="D4124">
        <v>0</v>
      </c>
      <c r="E4124">
        <v>1</v>
      </c>
      <c r="F4124" s="51">
        <v>1</v>
      </c>
      <c r="G4124" t="str">
        <f t="shared" si="128"/>
        <v>JaMychal Green</v>
      </c>
      <c r="H4124" t="str">
        <f t="shared" si="129"/>
        <v>JaMychal Green</v>
      </c>
    </row>
    <row r="4125" spans="1:8" x14ac:dyDescent="0.2">
      <c r="A4125" s="48"/>
      <c r="B4125">
        <v>8</v>
      </c>
      <c r="C4125">
        <v>2</v>
      </c>
      <c r="D4125">
        <v>1</v>
      </c>
      <c r="E4125">
        <v>0</v>
      </c>
      <c r="F4125" s="51">
        <v>1</v>
      </c>
      <c r="G4125" t="str">
        <f t="shared" si="128"/>
        <v>JaMychal Green</v>
      </c>
      <c r="H4125" t="str">
        <f t="shared" si="129"/>
        <v>JaMychal Green</v>
      </c>
    </row>
    <row r="4126" spans="1:8" x14ac:dyDescent="0.2">
      <c r="A4126" s="48"/>
      <c r="B4126">
        <v>6</v>
      </c>
      <c r="C4126">
        <v>2</v>
      </c>
      <c r="D4126">
        <v>1</v>
      </c>
      <c r="E4126">
        <v>0</v>
      </c>
      <c r="F4126" s="51">
        <v>1</v>
      </c>
      <c r="G4126" t="str">
        <f t="shared" si="128"/>
        <v>JaMychal Green</v>
      </c>
      <c r="H4126" t="str">
        <f t="shared" si="129"/>
        <v>JaMychal Green</v>
      </c>
    </row>
    <row r="4127" spans="1:8" x14ac:dyDescent="0.2">
      <c r="A4127" s="48"/>
      <c r="B4127">
        <v>3</v>
      </c>
      <c r="C4127">
        <v>1</v>
      </c>
      <c r="D4127">
        <v>0</v>
      </c>
      <c r="E4127">
        <v>0</v>
      </c>
      <c r="F4127" s="51">
        <v>1</v>
      </c>
      <c r="G4127" t="str">
        <f t="shared" si="128"/>
        <v>JaMychal Green</v>
      </c>
      <c r="H4127" t="str">
        <f t="shared" si="129"/>
        <v>JaMychal Green</v>
      </c>
    </row>
    <row r="4128" spans="1:8" x14ac:dyDescent="0.2">
      <c r="A4128" s="48"/>
      <c r="B4128">
        <v>2</v>
      </c>
      <c r="C4128">
        <v>1</v>
      </c>
      <c r="D4128">
        <v>0</v>
      </c>
      <c r="E4128">
        <v>0</v>
      </c>
      <c r="F4128" s="51">
        <v>1</v>
      </c>
      <c r="G4128" t="str">
        <f t="shared" si="128"/>
        <v>JaMychal Green</v>
      </c>
      <c r="H4128" t="str">
        <f t="shared" si="129"/>
        <v>JaMychal Green</v>
      </c>
    </row>
    <row r="4129" spans="1:8" x14ac:dyDescent="0.2">
      <c r="A4129" s="48"/>
      <c r="B4129">
        <v>4</v>
      </c>
      <c r="C4129">
        <v>3</v>
      </c>
      <c r="D4129">
        <v>0</v>
      </c>
      <c r="E4129">
        <v>0</v>
      </c>
      <c r="F4129" s="51">
        <v>1</v>
      </c>
      <c r="G4129" t="str">
        <f t="shared" si="128"/>
        <v>JaMychal Green</v>
      </c>
      <c r="H4129" t="str">
        <f t="shared" si="129"/>
        <v>JaMychal Green</v>
      </c>
    </row>
    <row r="4130" spans="1:8" x14ac:dyDescent="0.2">
      <c r="A4130" s="48"/>
      <c r="B4130">
        <v>7</v>
      </c>
      <c r="C4130">
        <v>2</v>
      </c>
      <c r="D4130">
        <v>1</v>
      </c>
      <c r="E4130">
        <v>0</v>
      </c>
      <c r="F4130" s="51">
        <v>1</v>
      </c>
      <c r="G4130" t="str">
        <f t="shared" si="128"/>
        <v>JaMychal Green</v>
      </c>
      <c r="H4130" t="str">
        <f t="shared" si="129"/>
        <v>JaMychal Green</v>
      </c>
    </row>
    <row r="4131" spans="1:8" x14ac:dyDescent="0.2">
      <c r="A4131" s="48"/>
      <c r="B4131">
        <v>7</v>
      </c>
      <c r="C4131">
        <v>4</v>
      </c>
      <c r="D4131">
        <v>1</v>
      </c>
      <c r="E4131">
        <v>1</v>
      </c>
      <c r="F4131" s="51">
        <v>1</v>
      </c>
      <c r="G4131" t="str">
        <f t="shared" si="128"/>
        <v>JaMychal Green</v>
      </c>
      <c r="H4131" t="str">
        <f t="shared" si="129"/>
        <v>JaMychal Green</v>
      </c>
    </row>
    <row r="4132" spans="1:8" x14ac:dyDescent="0.2">
      <c r="A4132" s="48"/>
      <c r="B4132">
        <v>0</v>
      </c>
      <c r="C4132">
        <v>1</v>
      </c>
      <c r="D4132">
        <v>1</v>
      </c>
      <c r="E4132">
        <v>0</v>
      </c>
      <c r="F4132" s="51">
        <v>1</v>
      </c>
      <c r="G4132" t="str">
        <f t="shared" si="128"/>
        <v>JaMychal Green</v>
      </c>
      <c r="H4132" t="str">
        <f t="shared" si="129"/>
        <v>JaMychal Green</v>
      </c>
    </row>
    <row r="4133" spans="1:8" x14ac:dyDescent="0.2">
      <c r="A4133" s="48"/>
      <c r="B4133">
        <v>3</v>
      </c>
      <c r="C4133">
        <v>2</v>
      </c>
      <c r="D4133">
        <v>0</v>
      </c>
      <c r="E4133">
        <v>1</v>
      </c>
      <c r="F4133" s="51">
        <v>1</v>
      </c>
      <c r="G4133" t="str">
        <f t="shared" si="128"/>
        <v>JaMychal Green</v>
      </c>
      <c r="H4133" t="str">
        <f t="shared" si="129"/>
        <v>JaMychal Green</v>
      </c>
    </row>
    <row r="4134" spans="1:8" x14ac:dyDescent="0.2">
      <c r="A4134" s="48"/>
      <c r="B4134">
        <v>15</v>
      </c>
      <c r="C4134">
        <v>5</v>
      </c>
      <c r="D4134">
        <v>1</v>
      </c>
      <c r="E4134">
        <v>3</v>
      </c>
      <c r="F4134" s="51">
        <v>1</v>
      </c>
      <c r="G4134" t="str">
        <f t="shared" si="128"/>
        <v>JaMychal Green</v>
      </c>
      <c r="H4134" t="str">
        <f t="shared" si="129"/>
        <v>JaMychal Green</v>
      </c>
    </row>
    <row r="4135" spans="1:8" x14ac:dyDescent="0.2">
      <c r="A4135" s="48"/>
      <c r="B4135">
        <v>1</v>
      </c>
      <c r="C4135">
        <v>8</v>
      </c>
      <c r="D4135">
        <v>2</v>
      </c>
      <c r="E4135">
        <v>0</v>
      </c>
      <c r="F4135" s="51">
        <v>1</v>
      </c>
      <c r="G4135" t="str">
        <f t="shared" si="128"/>
        <v>JaMychal Green</v>
      </c>
      <c r="H4135" t="str">
        <f t="shared" si="129"/>
        <v>JaMychal Green</v>
      </c>
    </row>
    <row r="4136" spans="1:8" x14ac:dyDescent="0.2">
      <c r="A4136" s="48"/>
      <c r="B4136">
        <v>15</v>
      </c>
      <c r="C4136">
        <v>7</v>
      </c>
      <c r="D4136">
        <v>1</v>
      </c>
      <c r="E4136">
        <v>2</v>
      </c>
      <c r="F4136" s="51">
        <v>1</v>
      </c>
      <c r="G4136" t="str">
        <f t="shared" si="128"/>
        <v>JaMychal Green</v>
      </c>
      <c r="H4136" t="str">
        <f t="shared" si="129"/>
        <v>JaMychal Green</v>
      </c>
    </row>
    <row r="4137" spans="1:8" x14ac:dyDescent="0.2">
      <c r="A4137" s="48" t="s">
        <v>1296</v>
      </c>
      <c r="B4137">
        <v>6</v>
      </c>
      <c r="C4137">
        <v>3</v>
      </c>
      <c r="D4137">
        <v>1</v>
      </c>
      <c r="E4137">
        <v>0</v>
      </c>
      <c r="F4137" s="51">
        <v>1</v>
      </c>
      <c r="G4137" t="str">
        <f t="shared" si="128"/>
        <v>Javonte Green</v>
      </c>
      <c r="H4137" t="str">
        <f t="shared" si="129"/>
        <v>Javonte Green</v>
      </c>
    </row>
    <row r="4138" spans="1:8" x14ac:dyDescent="0.2">
      <c r="A4138" s="48"/>
      <c r="B4138">
        <v>0</v>
      </c>
      <c r="C4138">
        <v>1</v>
      </c>
      <c r="D4138">
        <v>2</v>
      </c>
      <c r="E4138">
        <v>0</v>
      </c>
      <c r="F4138" s="51">
        <v>1</v>
      </c>
      <c r="G4138" t="str">
        <f t="shared" si="128"/>
        <v>Javonte Green</v>
      </c>
      <c r="H4138" t="str">
        <f t="shared" si="129"/>
        <v>Javonte Green</v>
      </c>
    </row>
    <row r="4139" spans="1:8" x14ac:dyDescent="0.2">
      <c r="A4139" s="48"/>
      <c r="B4139">
        <v>6</v>
      </c>
      <c r="C4139">
        <v>3</v>
      </c>
      <c r="D4139">
        <v>2</v>
      </c>
      <c r="E4139">
        <v>0</v>
      </c>
      <c r="F4139" s="51">
        <v>1</v>
      </c>
      <c r="G4139" t="str">
        <f t="shared" si="128"/>
        <v>Javonte Green</v>
      </c>
      <c r="H4139" t="str">
        <f t="shared" si="129"/>
        <v>Javonte Green</v>
      </c>
    </row>
    <row r="4140" spans="1:8" x14ac:dyDescent="0.2">
      <c r="A4140" s="48"/>
      <c r="B4140">
        <v>6</v>
      </c>
      <c r="C4140">
        <v>2</v>
      </c>
      <c r="D4140">
        <v>0</v>
      </c>
      <c r="E4140">
        <v>2</v>
      </c>
      <c r="F4140" s="51">
        <v>1</v>
      </c>
      <c r="G4140" t="str">
        <f t="shared" si="128"/>
        <v>Javonte Green</v>
      </c>
      <c r="H4140" t="str">
        <f t="shared" si="129"/>
        <v>Javonte Green</v>
      </c>
    </row>
    <row r="4141" spans="1:8" x14ac:dyDescent="0.2">
      <c r="A4141" s="48"/>
      <c r="B4141">
        <v>8</v>
      </c>
      <c r="C4141">
        <v>4</v>
      </c>
      <c r="D4141">
        <v>1</v>
      </c>
      <c r="E4141">
        <v>0</v>
      </c>
      <c r="F4141" s="51">
        <v>1</v>
      </c>
      <c r="G4141" t="str">
        <f t="shared" si="128"/>
        <v>Javonte Green</v>
      </c>
      <c r="H4141" t="str">
        <f t="shared" si="129"/>
        <v>Javonte Green</v>
      </c>
    </row>
    <row r="4142" spans="1:8" x14ac:dyDescent="0.2">
      <c r="A4142" s="48"/>
      <c r="B4142">
        <v>6</v>
      </c>
      <c r="C4142">
        <v>4</v>
      </c>
      <c r="D4142">
        <v>0</v>
      </c>
      <c r="E4142">
        <v>0</v>
      </c>
      <c r="F4142" s="51">
        <v>1</v>
      </c>
      <c r="G4142" t="str">
        <f t="shared" si="128"/>
        <v>Javonte Green</v>
      </c>
      <c r="H4142" t="str">
        <f t="shared" si="129"/>
        <v>Javonte Green</v>
      </c>
    </row>
    <row r="4143" spans="1:8" x14ac:dyDescent="0.2">
      <c r="A4143" s="48"/>
      <c r="B4143">
        <v>9</v>
      </c>
      <c r="C4143">
        <v>6</v>
      </c>
      <c r="D4143">
        <v>1</v>
      </c>
      <c r="E4143">
        <v>0</v>
      </c>
      <c r="F4143" s="51">
        <v>1</v>
      </c>
      <c r="G4143" t="str">
        <f t="shared" si="128"/>
        <v>Javonte Green</v>
      </c>
      <c r="H4143" t="str">
        <f t="shared" si="129"/>
        <v>Javonte Green</v>
      </c>
    </row>
    <row r="4144" spans="1:8" x14ac:dyDescent="0.2">
      <c r="A4144" s="48"/>
      <c r="B4144">
        <v>0</v>
      </c>
      <c r="C4144">
        <v>2</v>
      </c>
      <c r="D4144">
        <v>0</v>
      </c>
      <c r="E4144">
        <v>0</v>
      </c>
      <c r="F4144" s="51">
        <v>1</v>
      </c>
      <c r="G4144" t="str">
        <f t="shared" si="128"/>
        <v>Javonte Green</v>
      </c>
      <c r="H4144" t="str">
        <f t="shared" si="129"/>
        <v>Javonte Green</v>
      </c>
    </row>
    <row r="4145" spans="1:8" x14ac:dyDescent="0.2">
      <c r="A4145" s="48"/>
      <c r="B4145">
        <v>17</v>
      </c>
      <c r="C4145">
        <v>8</v>
      </c>
      <c r="D4145">
        <v>1</v>
      </c>
      <c r="E4145">
        <v>3</v>
      </c>
      <c r="F4145" s="51">
        <v>1</v>
      </c>
      <c r="G4145" t="str">
        <f t="shared" si="128"/>
        <v>Javonte Green</v>
      </c>
      <c r="H4145" t="str">
        <f t="shared" si="129"/>
        <v>Javonte Green</v>
      </c>
    </row>
    <row r="4146" spans="1:8" x14ac:dyDescent="0.2">
      <c r="A4146" s="48"/>
      <c r="B4146">
        <v>5</v>
      </c>
      <c r="C4146">
        <v>3</v>
      </c>
      <c r="D4146">
        <v>1</v>
      </c>
      <c r="E4146">
        <v>1</v>
      </c>
      <c r="F4146" s="51">
        <v>1</v>
      </c>
      <c r="G4146" t="str">
        <f t="shared" si="128"/>
        <v>Javonte Green</v>
      </c>
      <c r="H4146" t="str">
        <f t="shared" si="129"/>
        <v>Javonte Green</v>
      </c>
    </row>
    <row r="4147" spans="1:8" x14ac:dyDescent="0.2">
      <c r="A4147" s="48"/>
      <c r="B4147">
        <v>10</v>
      </c>
      <c r="C4147">
        <v>3</v>
      </c>
      <c r="D4147">
        <v>1</v>
      </c>
      <c r="E4147">
        <v>1</v>
      </c>
      <c r="F4147" s="51">
        <v>1</v>
      </c>
      <c r="G4147" t="str">
        <f t="shared" si="128"/>
        <v>Javonte Green</v>
      </c>
      <c r="H4147" t="str">
        <f t="shared" si="129"/>
        <v>Javonte Green</v>
      </c>
    </row>
    <row r="4148" spans="1:8" x14ac:dyDescent="0.2">
      <c r="A4148" s="48"/>
      <c r="B4148">
        <v>9</v>
      </c>
      <c r="C4148">
        <v>3</v>
      </c>
      <c r="D4148">
        <v>3</v>
      </c>
      <c r="E4148">
        <v>1</v>
      </c>
      <c r="F4148" s="51">
        <v>1</v>
      </c>
      <c r="G4148" t="str">
        <f t="shared" si="128"/>
        <v>Javonte Green</v>
      </c>
      <c r="H4148" t="str">
        <f t="shared" si="129"/>
        <v>Javonte Green</v>
      </c>
    </row>
    <row r="4149" spans="1:8" x14ac:dyDescent="0.2">
      <c r="A4149" s="48"/>
      <c r="B4149">
        <v>2</v>
      </c>
      <c r="C4149">
        <v>2</v>
      </c>
      <c r="D4149">
        <v>0</v>
      </c>
      <c r="E4149">
        <v>0</v>
      </c>
      <c r="F4149" s="51">
        <v>1</v>
      </c>
      <c r="G4149" t="str">
        <f t="shared" si="128"/>
        <v>Javonte Green</v>
      </c>
      <c r="H4149" t="str">
        <f t="shared" si="129"/>
        <v>Javonte Green</v>
      </c>
    </row>
    <row r="4150" spans="1:8" x14ac:dyDescent="0.2">
      <c r="A4150" s="48"/>
      <c r="B4150">
        <v>0</v>
      </c>
      <c r="C4150">
        <v>1</v>
      </c>
      <c r="D4150">
        <v>0</v>
      </c>
      <c r="E4150">
        <v>0</v>
      </c>
      <c r="F4150" s="51">
        <v>1</v>
      </c>
      <c r="G4150" t="str">
        <f t="shared" si="128"/>
        <v>Javonte Green</v>
      </c>
      <c r="H4150" t="str">
        <f t="shared" si="129"/>
        <v>Javonte Green</v>
      </c>
    </row>
    <row r="4151" spans="1:8" x14ac:dyDescent="0.2">
      <c r="A4151" s="48"/>
      <c r="B4151">
        <v>3</v>
      </c>
      <c r="C4151">
        <v>4</v>
      </c>
      <c r="D4151">
        <v>0</v>
      </c>
      <c r="E4151">
        <v>0</v>
      </c>
      <c r="F4151" s="51">
        <v>1</v>
      </c>
      <c r="G4151" t="str">
        <f t="shared" si="128"/>
        <v>Javonte Green</v>
      </c>
      <c r="H4151" t="str">
        <f t="shared" si="129"/>
        <v>Javonte Green</v>
      </c>
    </row>
    <row r="4152" spans="1:8" x14ac:dyDescent="0.2">
      <c r="A4152" s="48"/>
      <c r="B4152">
        <v>8</v>
      </c>
      <c r="C4152">
        <v>2</v>
      </c>
      <c r="D4152">
        <v>1</v>
      </c>
      <c r="E4152">
        <v>0</v>
      </c>
      <c r="F4152" s="51">
        <v>1</v>
      </c>
      <c r="G4152" t="str">
        <f t="shared" si="128"/>
        <v>Javonte Green</v>
      </c>
      <c r="H4152" t="str">
        <f t="shared" si="129"/>
        <v>Javonte Green</v>
      </c>
    </row>
    <row r="4153" spans="1:8" x14ac:dyDescent="0.2">
      <c r="A4153" s="48"/>
      <c r="B4153">
        <v>8</v>
      </c>
      <c r="C4153">
        <v>3</v>
      </c>
      <c r="D4153">
        <v>1</v>
      </c>
      <c r="E4153">
        <v>0</v>
      </c>
      <c r="F4153" s="51">
        <v>1</v>
      </c>
      <c r="G4153" t="str">
        <f t="shared" si="128"/>
        <v>Javonte Green</v>
      </c>
      <c r="H4153" t="str">
        <f t="shared" si="129"/>
        <v>Javonte Green</v>
      </c>
    </row>
    <row r="4154" spans="1:8" x14ac:dyDescent="0.2">
      <c r="A4154" s="48"/>
      <c r="B4154">
        <v>11</v>
      </c>
      <c r="C4154">
        <v>3</v>
      </c>
      <c r="D4154">
        <v>1</v>
      </c>
      <c r="E4154">
        <v>2</v>
      </c>
      <c r="F4154" s="51">
        <v>1</v>
      </c>
      <c r="G4154" t="str">
        <f t="shared" si="128"/>
        <v>Javonte Green</v>
      </c>
      <c r="H4154" t="str">
        <f t="shared" si="129"/>
        <v>Javonte Green</v>
      </c>
    </row>
    <row r="4155" spans="1:8" x14ac:dyDescent="0.2">
      <c r="A4155" s="48"/>
      <c r="B4155">
        <v>1</v>
      </c>
      <c r="C4155">
        <v>5</v>
      </c>
      <c r="D4155">
        <v>0</v>
      </c>
      <c r="E4155">
        <v>0</v>
      </c>
      <c r="F4155" s="51">
        <v>1</v>
      </c>
      <c r="G4155" t="str">
        <f t="shared" si="128"/>
        <v>Javonte Green</v>
      </c>
      <c r="H4155" t="str">
        <f t="shared" si="129"/>
        <v>Javonte Green</v>
      </c>
    </row>
    <row r="4156" spans="1:8" x14ac:dyDescent="0.2">
      <c r="A4156" s="48"/>
      <c r="B4156">
        <v>2</v>
      </c>
      <c r="C4156">
        <v>2</v>
      </c>
      <c r="D4156">
        <v>1</v>
      </c>
      <c r="E4156">
        <v>0</v>
      </c>
      <c r="F4156" s="51">
        <v>1</v>
      </c>
      <c r="G4156" t="str">
        <f t="shared" si="128"/>
        <v>Javonte Green</v>
      </c>
      <c r="H4156" t="str">
        <f t="shared" si="129"/>
        <v>Javonte Green</v>
      </c>
    </row>
    <row r="4157" spans="1:8" x14ac:dyDescent="0.2">
      <c r="A4157" s="48"/>
      <c r="B4157">
        <v>2</v>
      </c>
      <c r="C4157">
        <v>0</v>
      </c>
      <c r="D4157">
        <v>0</v>
      </c>
      <c r="E4157">
        <v>0</v>
      </c>
      <c r="F4157" s="51">
        <v>1</v>
      </c>
      <c r="G4157" t="str">
        <f t="shared" si="128"/>
        <v>Javonte Green</v>
      </c>
      <c r="H4157" t="str">
        <f t="shared" si="129"/>
        <v>Javonte Green</v>
      </c>
    </row>
    <row r="4158" spans="1:8" x14ac:dyDescent="0.2">
      <c r="A4158" s="48"/>
      <c r="B4158">
        <v>13</v>
      </c>
      <c r="C4158">
        <v>4</v>
      </c>
      <c r="D4158">
        <v>1</v>
      </c>
      <c r="E4158">
        <v>0</v>
      </c>
      <c r="F4158" s="51">
        <v>1</v>
      </c>
      <c r="G4158" t="str">
        <f t="shared" si="128"/>
        <v>Javonte Green</v>
      </c>
      <c r="H4158" t="str">
        <f t="shared" si="129"/>
        <v>Javonte Green</v>
      </c>
    </row>
    <row r="4159" spans="1:8" x14ac:dyDescent="0.2">
      <c r="A4159" s="48"/>
      <c r="B4159">
        <v>2</v>
      </c>
      <c r="C4159">
        <v>3</v>
      </c>
      <c r="D4159">
        <v>0</v>
      </c>
      <c r="E4159">
        <v>0</v>
      </c>
      <c r="F4159" s="51">
        <v>1</v>
      </c>
      <c r="G4159" t="str">
        <f t="shared" si="128"/>
        <v>Javonte Green</v>
      </c>
      <c r="H4159" t="str">
        <f t="shared" si="129"/>
        <v>Javonte Green</v>
      </c>
    </row>
    <row r="4160" spans="1:8" x14ac:dyDescent="0.2">
      <c r="A4160" s="48"/>
      <c r="B4160">
        <v>6</v>
      </c>
      <c r="C4160">
        <v>3</v>
      </c>
      <c r="D4160">
        <v>0</v>
      </c>
      <c r="E4160">
        <v>1</v>
      </c>
      <c r="F4160" s="51">
        <v>1</v>
      </c>
      <c r="G4160" t="str">
        <f t="shared" si="128"/>
        <v>Javonte Green</v>
      </c>
      <c r="H4160" t="str">
        <f t="shared" si="129"/>
        <v>Javonte Green</v>
      </c>
    </row>
    <row r="4161" spans="1:8" x14ac:dyDescent="0.2">
      <c r="A4161" s="48"/>
      <c r="B4161">
        <v>7</v>
      </c>
      <c r="C4161">
        <v>3</v>
      </c>
      <c r="D4161">
        <v>1</v>
      </c>
      <c r="E4161">
        <v>1</v>
      </c>
      <c r="F4161" s="51">
        <v>1</v>
      </c>
      <c r="G4161" t="str">
        <f t="shared" si="128"/>
        <v>Javonte Green</v>
      </c>
      <c r="H4161" t="str">
        <f t="shared" si="129"/>
        <v>Javonte Green</v>
      </c>
    </row>
    <row r="4162" spans="1:8" x14ac:dyDescent="0.2">
      <c r="A4162" s="48"/>
      <c r="B4162">
        <v>5</v>
      </c>
      <c r="C4162">
        <v>2</v>
      </c>
      <c r="D4162">
        <v>1</v>
      </c>
      <c r="E4162">
        <v>0</v>
      </c>
      <c r="F4162" s="51">
        <v>1</v>
      </c>
      <c r="G4162" t="str">
        <f t="shared" ref="G4162:G4225" si="130">IF(B4162="","",IF(A4162="",G4161,SUBSTITUTE(A4162," 2022-23 Game Log","")))</f>
        <v>Javonte Green</v>
      </c>
      <c r="H4162" t="str">
        <f t="shared" ref="H4162:H4225" si="131">IF(G4162="Luka Dončić","Luka Doncic",IF(G4162="Wendell Carter Jr.","Wendell Carter",IF(G4162="Vlatko Čančar","Vlatko Cancar",IF(G4162="Troy Brown Jr.","Troy Brown",IF(G4162="Bojan Bogdanović","Bojan Bogdanovic",IF(G4162="Nic Claxton","Nicolas Claxton",IF(G4162="Kristaps Porziņģis","Kristaps Porzingis",IF(G4162="Kelly Oubre Jr.","Kelly Oubre Jr",IF(G4162="P.J. Washington","P.J Washington",IF(G4162="P.J. Tucker","P.J Tucker",IF(G4162="Jabari Smith Jr.","Jabari Smith",IF(G4162="Alperen Şengün","Alperen Sengun",IF(G4162="Nikola Vučević","Nikola Vucevic",IF(G4162="Jusuf Nurkić","Jusuf Nurkic",IF(G4162="Nikola Jokić","Nikola Jokic",G4162)))))))))))))))</f>
        <v>Javonte Green</v>
      </c>
    </row>
    <row r="4163" spans="1:8" x14ac:dyDescent="0.2">
      <c r="A4163" s="48"/>
      <c r="B4163">
        <v>0</v>
      </c>
      <c r="C4163">
        <v>0</v>
      </c>
      <c r="D4163">
        <v>2</v>
      </c>
      <c r="E4163">
        <v>0</v>
      </c>
      <c r="F4163" s="51">
        <v>1</v>
      </c>
      <c r="G4163" t="str">
        <f t="shared" si="130"/>
        <v>Javonte Green</v>
      </c>
      <c r="H4163" t="str">
        <f t="shared" si="131"/>
        <v>Javonte Green</v>
      </c>
    </row>
    <row r="4164" spans="1:8" x14ac:dyDescent="0.2">
      <c r="A4164" s="48"/>
      <c r="B4164">
        <v>12</v>
      </c>
      <c r="C4164">
        <v>3</v>
      </c>
      <c r="D4164">
        <v>1</v>
      </c>
      <c r="E4164">
        <v>1</v>
      </c>
      <c r="F4164" s="51">
        <v>1</v>
      </c>
      <c r="G4164" t="str">
        <f t="shared" si="130"/>
        <v>Javonte Green</v>
      </c>
      <c r="H4164" t="str">
        <f t="shared" si="131"/>
        <v>Javonte Green</v>
      </c>
    </row>
    <row r="4165" spans="1:8" x14ac:dyDescent="0.2">
      <c r="A4165" s="48" t="s">
        <v>1297</v>
      </c>
      <c r="B4165">
        <v>6</v>
      </c>
      <c r="C4165">
        <v>4</v>
      </c>
      <c r="D4165">
        <v>0</v>
      </c>
      <c r="E4165">
        <v>0</v>
      </c>
      <c r="F4165" s="51">
        <v>1</v>
      </c>
      <c r="G4165" t="str">
        <f t="shared" si="130"/>
        <v>Jeff Green</v>
      </c>
      <c r="H4165" t="str">
        <f t="shared" si="131"/>
        <v>Jeff Green</v>
      </c>
    </row>
    <row r="4166" spans="1:8" x14ac:dyDescent="0.2">
      <c r="A4166" s="48"/>
      <c r="B4166">
        <v>10</v>
      </c>
      <c r="C4166">
        <v>3</v>
      </c>
      <c r="D4166">
        <v>1</v>
      </c>
      <c r="E4166">
        <v>2</v>
      </c>
      <c r="F4166" s="51">
        <v>1</v>
      </c>
      <c r="G4166" t="str">
        <f t="shared" si="130"/>
        <v>Jeff Green</v>
      </c>
      <c r="H4166" t="str">
        <f t="shared" si="131"/>
        <v>Jeff Green</v>
      </c>
    </row>
    <row r="4167" spans="1:8" x14ac:dyDescent="0.2">
      <c r="A4167" s="48"/>
      <c r="B4167">
        <v>14</v>
      </c>
      <c r="C4167">
        <v>1</v>
      </c>
      <c r="D4167">
        <v>2</v>
      </c>
      <c r="E4167">
        <v>2</v>
      </c>
      <c r="F4167" s="51">
        <v>1</v>
      </c>
      <c r="G4167" t="str">
        <f t="shared" si="130"/>
        <v>Jeff Green</v>
      </c>
      <c r="H4167" t="str">
        <f t="shared" si="131"/>
        <v>Jeff Green</v>
      </c>
    </row>
    <row r="4168" spans="1:8" x14ac:dyDescent="0.2">
      <c r="A4168" s="48"/>
      <c r="B4168">
        <v>7</v>
      </c>
      <c r="C4168">
        <v>2</v>
      </c>
      <c r="D4168">
        <v>1</v>
      </c>
      <c r="E4168">
        <v>0</v>
      </c>
      <c r="F4168" s="51">
        <v>1</v>
      </c>
      <c r="G4168" t="str">
        <f t="shared" si="130"/>
        <v>Jeff Green</v>
      </c>
      <c r="H4168" t="str">
        <f t="shared" si="131"/>
        <v>Jeff Green</v>
      </c>
    </row>
    <row r="4169" spans="1:8" x14ac:dyDescent="0.2">
      <c r="A4169" s="48"/>
      <c r="B4169">
        <v>10</v>
      </c>
      <c r="C4169">
        <v>4</v>
      </c>
      <c r="D4169">
        <v>3</v>
      </c>
      <c r="E4169">
        <v>0</v>
      </c>
      <c r="F4169" s="51">
        <v>1</v>
      </c>
      <c r="G4169" t="str">
        <f t="shared" si="130"/>
        <v>Jeff Green</v>
      </c>
      <c r="H4169" t="str">
        <f t="shared" si="131"/>
        <v>Jeff Green</v>
      </c>
    </row>
    <row r="4170" spans="1:8" x14ac:dyDescent="0.2">
      <c r="A4170" s="48"/>
      <c r="B4170">
        <v>10</v>
      </c>
      <c r="C4170">
        <v>6</v>
      </c>
      <c r="D4170">
        <v>2</v>
      </c>
      <c r="E4170">
        <v>0</v>
      </c>
      <c r="F4170" s="51">
        <v>1</v>
      </c>
      <c r="G4170" t="str">
        <f t="shared" si="130"/>
        <v>Jeff Green</v>
      </c>
      <c r="H4170" t="str">
        <f t="shared" si="131"/>
        <v>Jeff Green</v>
      </c>
    </row>
    <row r="4171" spans="1:8" x14ac:dyDescent="0.2">
      <c r="A4171" s="48"/>
      <c r="B4171">
        <v>5</v>
      </c>
      <c r="C4171">
        <v>2</v>
      </c>
      <c r="D4171">
        <v>1</v>
      </c>
      <c r="E4171">
        <v>0</v>
      </c>
      <c r="F4171" s="51">
        <v>1</v>
      </c>
      <c r="G4171" t="str">
        <f t="shared" si="130"/>
        <v>Jeff Green</v>
      </c>
      <c r="H4171" t="str">
        <f t="shared" si="131"/>
        <v>Jeff Green</v>
      </c>
    </row>
    <row r="4172" spans="1:8" x14ac:dyDescent="0.2">
      <c r="A4172" s="48"/>
      <c r="B4172">
        <v>7</v>
      </c>
      <c r="C4172">
        <v>4</v>
      </c>
      <c r="D4172">
        <v>0</v>
      </c>
      <c r="E4172">
        <v>0</v>
      </c>
      <c r="F4172" s="51">
        <v>1</v>
      </c>
      <c r="G4172" t="str">
        <f t="shared" si="130"/>
        <v>Jeff Green</v>
      </c>
      <c r="H4172" t="str">
        <f t="shared" si="131"/>
        <v>Jeff Green</v>
      </c>
    </row>
    <row r="4173" spans="1:8" x14ac:dyDescent="0.2">
      <c r="A4173" s="48"/>
      <c r="B4173">
        <v>9</v>
      </c>
      <c r="C4173">
        <v>4</v>
      </c>
      <c r="D4173">
        <v>1</v>
      </c>
      <c r="E4173">
        <v>1</v>
      </c>
      <c r="F4173" s="51">
        <v>1</v>
      </c>
      <c r="G4173" t="str">
        <f t="shared" si="130"/>
        <v>Jeff Green</v>
      </c>
      <c r="H4173" t="str">
        <f t="shared" si="131"/>
        <v>Jeff Green</v>
      </c>
    </row>
    <row r="4174" spans="1:8" x14ac:dyDescent="0.2">
      <c r="A4174" s="48"/>
      <c r="B4174">
        <v>6</v>
      </c>
      <c r="C4174">
        <v>2</v>
      </c>
      <c r="D4174">
        <v>1</v>
      </c>
      <c r="E4174">
        <v>0</v>
      </c>
      <c r="F4174" s="51">
        <v>1</v>
      </c>
      <c r="G4174" t="str">
        <f t="shared" si="130"/>
        <v>Jeff Green</v>
      </c>
      <c r="H4174" t="str">
        <f t="shared" si="131"/>
        <v>Jeff Green</v>
      </c>
    </row>
    <row r="4175" spans="1:8" x14ac:dyDescent="0.2">
      <c r="A4175" s="48"/>
      <c r="B4175">
        <v>4</v>
      </c>
      <c r="C4175">
        <v>0</v>
      </c>
      <c r="D4175">
        <v>0</v>
      </c>
      <c r="E4175">
        <v>0</v>
      </c>
      <c r="F4175" s="51">
        <v>1</v>
      </c>
      <c r="G4175" t="str">
        <f t="shared" si="130"/>
        <v>Jeff Green</v>
      </c>
      <c r="H4175" t="str">
        <f t="shared" si="131"/>
        <v>Jeff Green</v>
      </c>
    </row>
    <row r="4176" spans="1:8" x14ac:dyDescent="0.2">
      <c r="A4176" s="48"/>
      <c r="B4176">
        <v>7</v>
      </c>
      <c r="C4176">
        <v>2</v>
      </c>
      <c r="D4176">
        <v>2</v>
      </c>
      <c r="E4176">
        <v>0</v>
      </c>
      <c r="F4176" s="51">
        <v>1</v>
      </c>
      <c r="G4176" t="str">
        <f t="shared" si="130"/>
        <v>Jeff Green</v>
      </c>
      <c r="H4176" t="str">
        <f t="shared" si="131"/>
        <v>Jeff Green</v>
      </c>
    </row>
    <row r="4177" spans="1:8" x14ac:dyDescent="0.2">
      <c r="A4177" s="48"/>
      <c r="B4177">
        <v>6</v>
      </c>
      <c r="C4177">
        <v>2</v>
      </c>
      <c r="D4177">
        <v>2</v>
      </c>
      <c r="E4177">
        <v>0</v>
      </c>
      <c r="F4177" s="51">
        <v>1</v>
      </c>
      <c r="G4177" t="str">
        <f t="shared" si="130"/>
        <v>Jeff Green</v>
      </c>
      <c r="H4177" t="str">
        <f t="shared" si="131"/>
        <v>Jeff Green</v>
      </c>
    </row>
    <row r="4178" spans="1:8" x14ac:dyDescent="0.2">
      <c r="A4178" s="48"/>
      <c r="B4178">
        <v>10</v>
      </c>
      <c r="C4178">
        <v>2</v>
      </c>
      <c r="D4178">
        <v>0</v>
      </c>
      <c r="E4178">
        <v>0</v>
      </c>
      <c r="F4178" s="51">
        <v>1</v>
      </c>
      <c r="G4178" t="str">
        <f t="shared" si="130"/>
        <v>Jeff Green</v>
      </c>
      <c r="H4178" t="str">
        <f t="shared" si="131"/>
        <v>Jeff Green</v>
      </c>
    </row>
    <row r="4179" spans="1:8" x14ac:dyDescent="0.2">
      <c r="A4179" s="48"/>
      <c r="B4179">
        <v>12</v>
      </c>
      <c r="C4179">
        <v>2</v>
      </c>
      <c r="D4179">
        <v>3</v>
      </c>
      <c r="E4179">
        <v>0</v>
      </c>
      <c r="F4179" s="51">
        <v>1</v>
      </c>
      <c r="G4179" t="str">
        <f t="shared" si="130"/>
        <v>Jeff Green</v>
      </c>
      <c r="H4179" t="str">
        <f t="shared" si="131"/>
        <v>Jeff Green</v>
      </c>
    </row>
    <row r="4180" spans="1:8" x14ac:dyDescent="0.2">
      <c r="A4180" s="48"/>
      <c r="B4180">
        <v>4</v>
      </c>
      <c r="C4180">
        <v>1</v>
      </c>
      <c r="D4180">
        <v>0</v>
      </c>
      <c r="E4180">
        <v>0</v>
      </c>
      <c r="F4180" s="51">
        <v>1</v>
      </c>
      <c r="G4180" t="str">
        <f t="shared" si="130"/>
        <v>Jeff Green</v>
      </c>
      <c r="H4180" t="str">
        <f t="shared" si="131"/>
        <v>Jeff Green</v>
      </c>
    </row>
    <row r="4181" spans="1:8" x14ac:dyDescent="0.2">
      <c r="A4181" s="48"/>
      <c r="B4181">
        <v>7</v>
      </c>
      <c r="C4181">
        <v>1</v>
      </c>
      <c r="D4181">
        <v>1</v>
      </c>
      <c r="E4181">
        <v>1</v>
      </c>
      <c r="F4181" s="51">
        <v>1</v>
      </c>
      <c r="G4181" t="str">
        <f t="shared" si="130"/>
        <v>Jeff Green</v>
      </c>
      <c r="H4181" t="str">
        <f t="shared" si="131"/>
        <v>Jeff Green</v>
      </c>
    </row>
    <row r="4182" spans="1:8" x14ac:dyDescent="0.2">
      <c r="A4182" s="48"/>
      <c r="B4182">
        <v>6</v>
      </c>
      <c r="C4182">
        <v>4</v>
      </c>
      <c r="D4182">
        <v>3</v>
      </c>
      <c r="E4182">
        <v>1</v>
      </c>
      <c r="F4182" s="51">
        <v>1</v>
      </c>
      <c r="G4182" t="str">
        <f t="shared" si="130"/>
        <v>Jeff Green</v>
      </c>
      <c r="H4182" t="str">
        <f t="shared" si="131"/>
        <v>Jeff Green</v>
      </c>
    </row>
    <row r="4183" spans="1:8" x14ac:dyDescent="0.2">
      <c r="A4183" s="48"/>
      <c r="B4183">
        <v>2</v>
      </c>
      <c r="C4183">
        <v>3</v>
      </c>
      <c r="D4183">
        <v>1</v>
      </c>
      <c r="E4183">
        <v>0</v>
      </c>
      <c r="F4183" s="51">
        <v>1</v>
      </c>
      <c r="G4183" t="str">
        <f t="shared" si="130"/>
        <v>Jeff Green</v>
      </c>
      <c r="H4183" t="str">
        <f t="shared" si="131"/>
        <v>Jeff Green</v>
      </c>
    </row>
    <row r="4184" spans="1:8" x14ac:dyDescent="0.2">
      <c r="A4184" s="48"/>
      <c r="B4184">
        <v>10</v>
      </c>
      <c r="C4184">
        <v>5</v>
      </c>
      <c r="D4184">
        <v>1</v>
      </c>
      <c r="E4184">
        <v>0</v>
      </c>
      <c r="F4184" s="51">
        <v>1</v>
      </c>
      <c r="G4184" t="str">
        <f t="shared" si="130"/>
        <v>Jeff Green</v>
      </c>
      <c r="H4184" t="str">
        <f t="shared" si="131"/>
        <v>Jeff Green</v>
      </c>
    </row>
    <row r="4185" spans="1:8" x14ac:dyDescent="0.2">
      <c r="A4185" s="48"/>
      <c r="B4185">
        <v>8</v>
      </c>
      <c r="C4185">
        <v>6</v>
      </c>
      <c r="D4185">
        <v>1</v>
      </c>
      <c r="E4185">
        <v>1</v>
      </c>
      <c r="F4185" s="51">
        <v>1</v>
      </c>
      <c r="G4185" t="str">
        <f t="shared" si="130"/>
        <v>Jeff Green</v>
      </c>
      <c r="H4185" t="str">
        <f t="shared" si="131"/>
        <v>Jeff Green</v>
      </c>
    </row>
    <row r="4186" spans="1:8" x14ac:dyDescent="0.2">
      <c r="A4186" s="48"/>
      <c r="B4186">
        <v>8</v>
      </c>
      <c r="C4186">
        <v>3</v>
      </c>
      <c r="D4186">
        <v>0</v>
      </c>
      <c r="E4186">
        <v>0</v>
      </c>
      <c r="F4186" s="51">
        <v>1</v>
      </c>
      <c r="G4186" t="str">
        <f t="shared" si="130"/>
        <v>Jeff Green</v>
      </c>
      <c r="H4186" t="str">
        <f t="shared" si="131"/>
        <v>Jeff Green</v>
      </c>
    </row>
    <row r="4187" spans="1:8" x14ac:dyDescent="0.2">
      <c r="A4187" s="48"/>
      <c r="B4187">
        <v>9</v>
      </c>
      <c r="C4187">
        <v>2</v>
      </c>
      <c r="D4187">
        <v>1</v>
      </c>
      <c r="E4187">
        <v>0</v>
      </c>
      <c r="F4187" s="51">
        <v>1</v>
      </c>
      <c r="G4187" t="str">
        <f t="shared" si="130"/>
        <v>Jeff Green</v>
      </c>
      <c r="H4187" t="str">
        <f t="shared" si="131"/>
        <v>Jeff Green</v>
      </c>
    </row>
    <row r="4188" spans="1:8" x14ac:dyDescent="0.2">
      <c r="A4188" s="48"/>
      <c r="B4188">
        <v>2</v>
      </c>
      <c r="C4188">
        <v>2</v>
      </c>
      <c r="D4188">
        <v>0</v>
      </c>
      <c r="E4188">
        <v>0</v>
      </c>
      <c r="F4188" s="51">
        <v>1</v>
      </c>
      <c r="G4188" t="str">
        <f t="shared" si="130"/>
        <v>Jeff Green</v>
      </c>
      <c r="H4188" t="str">
        <f t="shared" si="131"/>
        <v>Jeff Green</v>
      </c>
    </row>
    <row r="4189" spans="1:8" x14ac:dyDescent="0.2">
      <c r="A4189" s="48" t="s">
        <v>1298</v>
      </c>
      <c r="B4189">
        <v>1</v>
      </c>
      <c r="C4189">
        <v>4</v>
      </c>
      <c r="D4189">
        <v>2</v>
      </c>
      <c r="E4189">
        <v>0</v>
      </c>
      <c r="F4189" s="51">
        <v>1</v>
      </c>
      <c r="G4189" t="str">
        <f t="shared" si="130"/>
        <v>Josh Green</v>
      </c>
      <c r="H4189" t="str">
        <f t="shared" si="131"/>
        <v>Josh Green</v>
      </c>
    </row>
    <row r="4190" spans="1:8" x14ac:dyDescent="0.2">
      <c r="A4190" s="48"/>
      <c r="B4190">
        <v>5</v>
      </c>
      <c r="C4190">
        <v>0</v>
      </c>
      <c r="D4190">
        <v>1</v>
      </c>
      <c r="E4190">
        <v>1</v>
      </c>
      <c r="F4190" s="51">
        <v>1</v>
      </c>
      <c r="G4190" t="str">
        <f t="shared" si="130"/>
        <v>Josh Green</v>
      </c>
      <c r="H4190" t="str">
        <f t="shared" si="131"/>
        <v>Josh Green</v>
      </c>
    </row>
    <row r="4191" spans="1:8" x14ac:dyDescent="0.2">
      <c r="A4191" s="48"/>
      <c r="B4191">
        <v>2</v>
      </c>
      <c r="C4191">
        <v>2</v>
      </c>
      <c r="D4191">
        <v>0</v>
      </c>
      <c r="E4191">
        <v>0</v>
      </c>
      <c r="F4191" s="51">
        <v>1</v>
      </c>
      <c r="G4191" t="str">
        <f t="shared" si="130"/>
        <v>Josh Green</v>
      </c>
      <c r="H4191" t="str">
        <f t="shared" si="131"/>
        <v>Josh Green</v>
      </c>
    </row>
    <row r="4192" spans="1:8" x14ac:dyDescent="0.2">
      <c r="A4192" s="48"/>
      <c r="B4192">
        <v>10</v>
      </c>
      <c r="C4192">
        <v>4</v>
      </c>
      <c r="D4192">
        <v>1</v>
      </c>
      <c r="E4192">
        <v>3</v>
      </c>
      <c r="F4192" s="51">
        <v>1</v>
      </c>
      <c r="G4192" t="str">
        <f t="shared" si="130"/>
        <v>Josh Green</v>
      </c>
      <c r="H4192" t="str">
        <f t="shared" si="131"/>
        <v>Josh Green</v>
      </c>
    </row>
    <row r="4193" spans="1:8" x14ac:dyDescent="0.2">
      <c r="A4193" s="48"/>
      <c r="B4193">
        <v>6</v>
      </c>
      <c r="C4193">
        <v>5</v>
      </c>
      <c r="D4193">
        <v>1</v>
      </c>
      <c r="E4193">
        <v>0</v>
      </c>
      <c r="F4193" s="51">
        <v>1</v>
      </c>
      <c r="G4193" t="str">
        <f t="shared" si="130"/>
        <v>Josh Green</v>
      </c>
      <c r="H4193" t="str">
        <f t="shared" si="131"/>
        <v>Josh Green</v>
      </c>
    </row>
    <row r="4194" spans="1:8" x14ac:dyDescent="0.2">
      <c r="A4194" s="48"/>
      <c r="B4194">
        <v>6</v>
      </c>
      <c r="C4194">
        <v>2</v>
      </c>
      <c r="D4194">
        <v>0</v>
      </c>
      <c r="E4194">
        <v>1</v>
      </c>
      <c r="F4194" s="51">
        <v>1</v>
      </c>
      <c r="G4194" t="str">
        <f t="shared" si="130"/>
        <v>Josh Green</v>
      </c>
      <c r="H4194" t="str">
        <f t="shared" si="131"/>
        <v>Josh Green</v>
      </c>
    </row>
    <row r="4195" spans="1:8" x14ac:dyDescent="0.2">
      <c r="A4195" s="48"/>
      <c r="B4195">
        <v>6</v>
      </c>
      <c r="C4195">
        <v>1</v>
      </c>
      <c r="D4195">
        <v>0</v>
      </c>
      <c r="E4195">
        <v>2</v>
      </c>
      <c r="F4195" s="51">
        <v>1</v>
      </c>
      <c r="G4195" t="str">
        <f t="shared" si="130"/>
        <v>Josh Green</v>
      </c>
      <c r="H4195" t="str">
        <f t="shared" si="131"/>
        <v>Josh Green</v>
      </c>
    </row>
    <row r="4196" spans="1:8" x14ac:dyDescent="0.2">
      <c r="A4196" s="48"/>
      <c r="B4196">
        <v>7</v>
      </c>
      <c r="C4196">
        <v>2</v>
      </c>
      <c r="D4196">
        <v>0</v>
      </c>
      <c r="E4196">
        <v>1</v>
      </c>
      <c r="F4196" s="51">
        <v>1</v>
      </c>
      <c r="G4196" t="str">
        <f t="shared" si="130"/>
        <v>Josh Green</v>
      </c>
      <c r="H4196" t="str">
        <f t="shared" si="131"/>
        <v>Josh Green</v>
      </c>
    </row>
    <row r="4197" spans="1:8" x14ac:dyDescent="0.2">
      <c r="A4197" s="48"/>
      <c r="B4197">
        <v>16</v>
      </c>
      <c r="C4197">
        <v>5</v>
      </c>
      <c r="D4197">
        <v>2</v>
      </c>
      <c r="E4197">
        <v>2</v>
      </c>
      <c r="F4197" s="51">
        <v>1</v>
      </c>
      <c r="G4197" t="str">
        <f t="shared" si="130"/>
        <v>Josh Green</v>
      </c>
      <c r="H4197" t="str">
        <f t="shared" si="131"/>
        <v>Josh Green</v>
      </c>
    </row>
    <row r="4198" spans="1:8" x14ac:dyDescent="0.2">
      <c r="A4198" s="48"/>
      <c r="B4198">
        <v>6</v>
      </c>
      <c r="C4198">
        <v>0</v>
      </c>
      <c r="D4198">
        <v>3</v>
      </c>
      <c r="E4198">
        <v>0</v>
      </c>
      <c r="F4198" s="51">
        <v>1</v>
      </c>
      <c r="G4198" t="str">
        <f t="shared" si="130"/>
        <v>Josh Green</v>
      </c>
      <c r="H4198" t="str">
        <f t="shared" si="131"/>
        <v>Josh Green</v>
      </c>
    </row>
    <row r="4199" spans="1:8" x14ac:dyDescent="0.2">
      <c r="A4199" s="48"/>
      <c r="B4199">
        <v>4</v>
      </c>
      <c r="C4199">
        <v>1</v>
      </c>
      <c r="D4199">
        <v>0</v>
      </c>
      <c r="E4199">
        <v>0</v>
      </c>
      <c r="F4199" s="51">
        <v>1</v>
      </c>
      <c r="G4199" t="str">
        <f t="shared" si="130"/>
        <v>Josh Green</v>
      </c>
      <c r="H4199" t="str">
        <f t="shared" si="131"/>
        <v>Josh Green</v>
      </c>
    </row>
    <row r="4200" spans="1:8" x14ac:dyDescent="0.2">
      <c r="A4200" s="48"/>
      <c r="B4200">
        <v>6</v>
      </c>
      <c r="C4200">
        <v>1</v>
      </c>
      <c r="D4200">
        <v>1</v>
      </c>
      <c r="E4200">
        <v>1</v>
      </c>
      <c r="F4200" s="51">
        <v>1</v>
      </c>
      <c r="G4200" t="str">
        <f t="shared" si="130"/>
        <v>Josh Green</v>
      </c>
      <c r="H4200" t="str">
        <f t="shared" si="131"/>
        <v>Josh Green</v>
      </c>
    </row>
    <row r="4201" spans="1:8" x14ac:dyDescent="0.2">
      <c r="A4201" s="48"/>
      <c r="B4201">
        <v>0</v>
      </c>
      <c r="C4201">
        <v>1</v>
      </c>
      <c r="D4201">
        <v>0</v>
      </c>
      <c r="E4201">
        <v>0</v>
      </c>
      <c r="F4201" s="51">
        <v>1</v>
      </c>
      <c r="G4201" t="str">
        <f t="shared" si="130"/>
        <v>Josh Green</v>
      </c>
      <c r="H4201" t="str">
        <f t="shared" si="131"/>
        <v>Josh Green</v>
      </c>
    </row>
    <row r="4202" spans="1:8" x14ac:dyDescent="0.2">
      <c r="A4202" s="48"/>
      <c r="B4202">
        <v>4</v>
      </c>
      <c r="C4202">
        <v>5</v>
      </c>
      <c r="D4202">
        <v>0</v>
      </c>
      <c r="E4202">
        <v>0</v>
      </c>
      <c r="F4202" s="51">
        <v>1</v>
      </c>
      <c r="G4202" t="str">
        <f t="shared" si="130"/>
        <v>Josh Green</v>
      </c>
      <c r="H4202" t="str">
        <f t="shared" si="131"/>
        <v>Josh Green</v>
      </c>
    </row>
    <row r="4203" spans="1:8" x14ac:dyDescent="0.2">
      <c r="A4203" s="48"/>
      <c r="B4203">
        <v>5</v>
      </c>
      <c r="C4203">
        <v>1</v>
      </c>
      <c r="D4203">
        <v>3</v>
      </c>
      <c r="E4203">
        <v>0</v>
      </c>
      <c r="F4203" s="51">
        <v>1</v>
      </c>
      <c r="G4203" t="str">
        <f t="shared" si="130"/>
        <v>Josh Green</v>
      </c>
      <c r="H4203" t="str">
        <f t="shared" si="131"/>
        <v>Josh Green</v>
      </c>
    </row>
    <row r="4204" spans="1:8" x14ac:dyDescent="0.2">
      <c r="A4204" s="48"/>
      <c r="B4204">
        <v>23</v>
      </c>
      <c r="C4204">
        <v>2</v>
      </c>
      <c r="D4204">
        <v>0</v>
      </c>
      <c r="E4204">
        <v>6</v>
      </c>
      <c r="F4204" s="51">
        <v>1</v>
      </c>
      <c r="G4204" t="str">
        <f t="shared" si="130"/>
        <v>Josh Green</v>
      </c>
      <c r="H4204" t="str">
        <f t="shared" si="131"/>
        <v>Josh Green</v>
      </c>
    </row>
    <row r="4205" spans="1:8" x14ac:dyDescent="0.2">
      <c r="A4205" s="48"/>
      <c r="B4205">
        <v>3</v>
      </c>
      <c r="C4205">
        <v>1</v>
      </c>
      <c r="D4205">
        <v>0</v>
      </c>
      <c r="E4205">
        <v>1</v>
      </c>
      <c r="F4205" s="51">
        <v>1</v>
      </c>
      <c r="G4205" t="str">
        <f t="shared" si="130"/>
        <v>Josh Green</v>
      </c>
      <c r="H4205" t="str">
        <f t="shared" si="131"/>
        <v>Josh Green</v>
      </c>
    </row>
    <row r="4206" spans="1:8" x14ac:dyDescent="0.2">
      <c r="A4206" s="48"/>
      <c r="B4206">
        <v>6</v>
      </c>
      <c r="C4206">
        <v>1</v>
      </c>
      <c r="D4206">
        <v>2</v>
      </c>
      <c r="E4206">
        <v>0</v>
      </c>
      <c r="F4206" s="51">
        <v>1</v>
      </c>
      <c r="G4206" t="str">
        <f t="shared" si="130"/>
        <v>Josh Green</v>
      </c>
      <c r="H4206" t="str">
        <f t="shared" si="131"/>
        <v>Josh Green</v>
      </c>
    </row>
    <row r="4207" spans="1:8" x14ac:dyDescent="0.2">
      <c r="A4207" s="48"/>
      <c r="B4207">
        <v>8</v>
      </c>
      <c r="C4207">
        <v>4</v>
      </c>
      <c r="D4207">
        <v>0</v>
      </c>
      <c r="E4207">
        <v>1</v>
      </c>
      <c r="F4207" s="51">
        <v>1</v>
      </c>
      <c r="G4207" t="str">
        <f t="shared" si="130"/>
        <v>Josh Green</v>
      </c>
      <c r="H4207" t="str">
        <f t="shared" si="131"/>
        <v>Josh Green</v>
      </c>
    </row>
    <row r="4208" spans="1:8" x14ac:dyDescent="0.2">
      <c r="A4208" s="48"/>
      <c r="B4208">
        <v>13</v>
      </c>
      <c r="C4208">
        <v>2</v>
      </c>
      <c r="D4208">
        <v>1</v>
      </c>
      <c r="E4208">
        <v>3</v>
      </c>
      <c r="F4208" s="51">
        <v>1</v>
      </c>
      <c r="G4208" t="str">
        <f t="shared" si="130"/>
        <v>Josh Green</v>
      </c>
      <c r="H4208" t="str">
        <f t="shared" si="131"/>
        <v>Josh Green</v>
      </c>
    </row>
    <row r="4209" spans="1:8" x14ac:dyDescent="0.2">
      <c r="A4209" s="48"/>
      <c r="B4209">
        <v>6</v>
      </c>
      <c r="C4209">
        <v>2</v>
      </c>
      <c r="D4209">
        <v>1</v>
      </c>
      <c r="E4209">
        <v>0</v>
      </c>
      <c r="F4209" s="51">
        <v>1</v>
      </c>
      <c r="G4209" t="str">
        <f t="shared" si="130"/>
        <v>Josh Green</v>
      </c>
      <c r="H4209" t="str">
        <f t="shared" si="131"/>
        <v>Josh Green</v>
      </c>
    </row>
    <row r="4210" spans="1:8" x14ac:dyDescent="0.2">
      <c r="A4210" s="48"/>
      <c r="B4210">
        <v>7</v>
      </c>
      <c r="C4210">
        <v>3</v>
      </c>
      <c r="D4210">
        <v>5</v>
      </c>
      <c r="E4210">
        <v>1</v>
      </c>
      <c r="F4210" s="51">
        <v>1</v>
      </c>
      <c r="G4210" t="str">
        <f t="shared" si="130"/>
        <v>Josh Green</v>
      </c>
      <c r="H4210" t="str">
        <f t="shared" si="131"/>
        <v>Josh Green</v>
      </c>
    </row>
    <row r="4211" spans="1:8" x14ac:dyDescent="0.2">
      <c r="A4211" s="48"/>
      <c r="B4211">
        <v>16</v>
      </c>
      <c r="C4211">
        <v>4</v>
      </c>
      <c r="D4211">
        <v>5</v>
      </c>
      <c r="E4211">
        <v>1</v>
      </c>
      <c r="F4211" s="51">
        <v>1</v>
      </c>
      <c r="G4211" t="str">
        <f t="shared" si="130"/>
        <v>Josh Green</v>
      </c>
      <c r="H4211" t="str">
        <f t="shared" si="131"/>
        <v>Josh Green</v>
      </c>
    </row>
    <row r="4212" spans="1:8" x14ac:dyDescent="0.2">
      <c r="A4212" s="48"/>
      <c r="B4212">
        <v>2</v>
      </c>
      <c r="C4212">
        <v>2</v>
      </c>
      <c r="D4212">
        <v>0</v>
      </c>
      <c r="E4212">
        <v>0</v>
      </c>
      <c r="F4212" s="51">
        <v>1</v>
      </c>
      <c r="G4212" t="str">
        <f t="shared" si="130"/>
        <v>Josh Green</v>
      </c>
      <c r="H4212" t="str">
        <f t="shared" si="131"/>
        <v>Josh Green</v>
      </c>
    </row>
    <row r="4213" spans="1:8" x14ac:dyDescent="0.2">
      <c r="A4213" s="48"/>
      <c r="B4213">
        <v>8</v>
      </c>
      <c r="C4213">
        <v>2</v>
      </c>
      <c r="D4213">
        <v>1</v>
      </c>
      <c r="E4213">
        <v>0</v>
      </c>
      <c r="F4213" s="51">
        <v>1</v>
      </c>
      <c r="G4213" t="str">
        <f t="shared" si="130"/>
        <v>Josh Green</v>
      </c>
      <c r="H4213" t="str">
        <f t="shared" si="131"/>
        <v>Josh Green</v>
      </c>
    </row>
    <row r="4214" spans="1:8" x14ac:dyDescent="0.2">
      <c r="A4214" s="48" t="s">
        <v>1299</v>
      </c>
      <c r="B4214">
        <v>8</v>
      </c>
      <c r="C4214">
        <v>0</v>
      </c>
      <c r="D4214">
        <v>0</v>
      </c>
      <c r="E4214">
        <v>2</v>
      </c>
      <c r="F4214" s="51">
        <v>1</v>
      </c>
      <c r="G4214" t="str">
        <f t="shared" si="130"/>
        <v>AJ Griffin</v>
      </c>
      <c r="H4214" t="str">
        <f t="shared" si="131"/>
        <v>AJ Griffin</v>
      </c>
    </row>
    <row r="4215" spans="1:8" x14ac:dyDescent="0.2">
      <c r="A4215" s="48"/>
      <c r="B4215">
        <v>10</v>
      </c>
      <c r="C4215">
        <v>0</v>
      </c>
      <c r="D4215">
        <v>0</v>
      </c>
      <c r="E4215">
        <v>2</v>
      </c>
      <c r="F4215" s="51">
        <v>1</v>
      </c>
      <c r="G4215" t="str">
        <f t="shared" si="130"/>
        <v>AJ Griffin</v>
      </c>
      <c r="H4215" t="str">
        <f t="shared" si="131"/>
        <v>AJ Griffin</v>
      </c>
    </row>
    <row r="4216" spans="1:8" x14ac:dyDescent="0.2">
      <c r="A4216" s="48"/>
      <c r="B4216">
        <v>0</v>
      </c>
      <c r="C4216">
        <v>2</v>
      </c>
      <c r="D4216">
        <v>0</v>
      </c>
      <c r="E4216">
        <v>0</v>
      </c>
      <c r="F4216" s="51">
        <v>1</v>
      </c>
      <c r="G4216" t="str">
        <f t="shared" si="130"/>
        <v>AJ Griffin</v>
      </c>
      <c r="H4216" t="str">
        <f t="shared" si="131"/>
        <v>AJ Griffin</v>
      </c>
    </row>
    <row r="4217" spans="1:8" x14ac:dyDescent="0.2">
      <c r="A4217" s="48"/>
      <c r="B4217">
        <v>2</v>
      </c>
      <c r="C4217">
        <v>2</v>
      </c>
      <c r="D4217">
        <v>1</v>
      </c>
      <c r="E4217">
        <v>0</v>
      </c>
      <c r="F4217" s="51">
        <v>1</v>
      </c>
      <c r="G4217" t="str">
        <f t="shared" si="130"/>
        <v>AJ Griffin</v>
      </c>
      <c r="H4217" t="str">
        <f t="shared" si="131"/>
        <v>AJ Griffin</v>
      </c>
    </row>
    <row r="4218" spans="1:8" x14ac:dyDescent="0.2">
      <c r="A4218" s="48"/>
      <c r="B4218">
        <v>3</v>
      </c>
      <c r="C4218">
        <v>0</v>
      </c>
      <c r="D4218">
        <v>2</v>
      </c>
      <c r="E4218">
        <v>1</v>
      </c>
      <c r="F4218" s="51">
        <v>1</v>
      </c>
      <c r="G4218" t="str">
        <f t="shared" si="130"/>
        <v>AJ Griffin</v>
      </c>
      <c r="H4218" t="str">
        <f t="shared" si="131"/>
        <v>AJ Griffin</v>
      </c>
    </row>
    <row r="4219" spans="1:8" x14ac:dyDescent="0.2">
      <c r="A4219" s="48"/>
      <c r="B4219">
        <v>24</v>
      </c>
      <c r="C4219">
        <v>4</v>
      </c>
      <c r="D4219">
        <v>1</v>
      </c>
      <c r="E4219">
        <v>2</v>
      </c>
      <c r="F4219" s="51">
        <v>1</v>
      </c>
      <c r="G4219" t="str">
        <f t="shared" si="130"/>
        <v>AJ Griffin</v>
      </c>
      <c r="H4219" t="str">
        <f t="shared" si="131"/>
        <v>AJ Griffin</v>
      </c>
    </row>
    <row r="4220" spans="1:8" x14ac:dyDescent="0.2">
      <c r="A4220" s="48"/>
      <c r="B4220">
        <v>3</v>
      </c>
      <c r="C4220">
        <v>3</v>
      </c>
      <c r="D4220">
        <v>0</v>
      </c>
      <c r="E4220">
        <v>1</v>
      </c>
      <c r="F4220" s="51">
        <v>1</v>
      </c>
      <c r="G4220" t="str">
        <f t="shared" si="130"/>
        <v>AJ Griffin</v>
      </c>
      <c r="H4220" t="str">
        <f t="shared" si="131"/>
        <v>AJ Griffin</v>
      </c>
    </row>
    <row r="4221" spans="1:8" x14ac:dyDescent="0.2">
      <c r="A4221" s="48"/>
      <c r="B4221">
        <v>3</v>
      </c>
      <c r="C4221">
        <v>2</v>
      </c>
      <c r="D4221">
        <v>1</v>
      </c>
      <c r="E4221">
        <v>1</v>
      </c>
      <c r="F4221" s="51">
        <v>1</v>
      </c>
      <c r="G4221" t="str">
        <f t="shared" si="130"/>
        <v>AJ Griffin</v>
      </c>
      <c r="H4221" t="str">
        <f t="shared" si="131"/>
        <v>AJ Griffin</v>
      </c>
    </row>
    <row r="4222" spans="1:8" x14ac:dyDescent="0.2">
      <c r="A4222" s="48"/>
      <c r="B4222">
        <v>9</v>
      </c>
      <c r="C4222">
        <v>1</v>
      </c>
      <c r="D4222">
        <v>0</v>
      </c>
      <c r="E4222">
        <v>2</v>
      </c>
      <c r="F4222" s="51">
        <v>1</v>
      </c>
      <c r="G4222" t="str">
        <f t="shared" si="130"/>
        <v>AJ Griffin</v>
      </c>
      <c r="H4222" t="str">
        <f t="shared" si="131"/>
        <v>AJ Griffin</v>
      </c>
    </row>
    <row r="4223" spans="1:8" x14ac:dyDescent="0.2">
      <c r="A4223" s="48"/>
      <c r="B4223">
        <v>7</v>
      </c>
      <c r="C4223">
        <v>2</v>
      </c>
      <c r="D4223">
        <v>1</v>
      </c>
      <c r="E4223">
        <v>1</v>
      </c>
      <c r="F4223" s="51">
        <v>1</v>
      </c>
      <c r="G4223" t="str">
        <f t="shared" si="130"/>
        <v>AJ Griffin</v>
      </c>
      <c r="H4223" t="str">
        <f t="shared" si="131"/>
        <v>AJ Griffin</v>
      </c>
    </row>
    <row r="4224" spans="1:8" x14ac:dyDescent="0.2">
      <c r="A4224" s="48"/>
      <c r="B4224">
        <v>6</v>
      </c>
      <c r="C4224">
        <v>3</v>
      </c>
      <c r="D4224">
        <v>1</v>
      </c>
      <c r="E4224">
        <v>0</v>
      </c>
      <c r="F4224" s="51">
        <v>1</v>
      </c>
      <c r="G4224" t="str">
        <f t="shared" si="130"/>
        <v>AJ Griffin</v>
      </c>
      <c r="H4224" t="str">
        <f t="shared" si="131"/>
        <v>AJ Griffin</v>
      </c>
    </row>
    <row r="4225" spans="1:8" x14ac:dyDescent="0.2">
      <c r="A4225" s="48"/>
      <c r="B4225">
        <v>17</v>
      </c>
      <c r="C4225">
        <v>5</v>
      </c>
      <c r="D4225">
        <v>1</v>
      </c>
      <c r="E4225">
        <v>1</v>
      </c>
      <c r="F4225" s="51">
        <v>1</v>
      </c>
      <c r="G4225" t="str">
        <f t="shared" si="130"/>
        <v>AJ Griffin</v>
      </c>
      <c r="H4225" t="str">
        <f t="shared" si="131"/>
        <v>AJ Griffin</v>
      </c>
    </row>
    <row r="4226" spans="1:8" x14ac:dyDescent="0.2">
      <c r="A4226" s="48"/>
      <c r="B4226">
        <v>17</v>
      </c>
      <c r="C4226">
        <v>2</v>
      </c>
      <c r="D4226">
        <v>1</v>
      </c>
      <c r="E4226">
        <v>3</v>
      </c>
      <c r="F4226" s="51">
        <v>1</v>
      </c>
      <c r="G4226" t="str">
        <f t="shared" ref="G4226:G4289" si="132">IF(B4226="","",IF(A4226="",G4225,SUBSTITUTE(A4226," 2022-23 Game Log","")))</f>
        <v>AJ Griffin</v>
      </c>
      <c r="H4226" t="str">
        <f t="shared" ref="H4226:H4289" si="133">IF(G4226="Luka Dončić","Luka Doncic",IF(G4226="Wendell Carter Jr.","Wendell Carter",IF(G4226="Vlatko Čančar","Vlatko Cancar",IF(G4226="Troy Brown Jr.","Troy Brown",IF(G4226="Bojan Bogdanović","Bojan Bogdanovic",IF(G4226="Nic Claxton","Nicolas Claxton",IF(G4226="Kristaps Porziņģis","Kristaps Porzingis",IF(G4226="Kelly Oubre Jr.","Kelly Oubre Jr",IF(G4226="P.J. Washington","P.J Washington",IF(G4226="P.J. Tucker","P.J Tucker",IF(G4226="Jabari Smith Jr.","Jabari Smith",IF(G4226="Alperen Şengün","Alperen Sengun",IF(G4226="Nikola Vučević","Nikola Vucevic",IF(G4226="Jusuf Nurkić","Jusuf Nurkic",IF(G4226="Nikola Jokić","Nikola Jokic",G4226)))))))))))))))</f>
        <v>AJ Griffin</v>
      </c>
    </row>
    <row r="4227" spans="1:8" x14ac:dyDescent="0.2">
      <c r="A4227" s="48"/>
      <c r="B4227">
        <v>12</v>
      </c>
      <c r="C4227">
        <v>3</v>
      </c>
      <c r="D4227">
        <v>2</v>
      </c>
      <c r="E4227">
        <v>2</v>
      </c>
      <c r="F4227" s="51">
        <v>1</v>
      </c>
      <c r="G4227" t="str">
        <f t="shared" si="132"/>
        <v>AJ Griffin</v>
      </c>
      <c r="H4227" t="str">
        <f t="shared" si="133"/>
        <v>AJ Griffin</v>
      </c>
    </row>
    <row r="4228" spans="1:8" x14ac:dyDescent="0.2">
      <c r="A4228" s="48"/>
      <c r="B4228">
        <v>11</v>
      </c>
      <c r="C4228">
        <v>1</v>
      </c>
      <c r="D4228">
        <v>1</v>
      </c>
      <c r="E4228">
        <v>3</v>
      </c>
      <c r="F4228" s="51">
        <v>1</v>
      </c>
      <c r="G4228" t="str">
        <f t="shared" si="132"/>
        <v>AJ Griffin</v>
      </c>
      <c r="H4228" t="str">
        <f t="shared" si="133"/>
        <v>AJ Griffin</v>
      </c>
    </row>
    <row r="4229" spans="1:8" x14ac:dyDescent="0.2">
      <c r="A4229" s="48"/>
      <c r="B4229">
        <v>8</v>
      </c>
      <c r="C4229">
        <v>2</v>
      </c>
      <c r="D4229">
        <v>0</v>
      </c>
      <c r="E4229">
        <v>2</v>
      </c>
      <c r="F4229" s="51">
        <v>1</v>
      </c>
      <c r="G4229" t="str">
        <f t="shared" si="132"/>
        <v>AJ Griffin</v>
      </c>
      <c r="H4229" t="str">
        <f t="shared" si="133"/>
        <v>AJ Griffin</v>
      </c>
    </row>
    <row r="4230" spans="1:8" x14ac:dyDescent="0.2">
      <c r="A4230" s="48"/>
      <c r="B4230">
        <v>3</v>
      </c>
      <c r="C4230">
        <v>2</v>
      </c>
      <c r="D4230">
        <v>0</v>
      </c>
      <c r="E4230">
        <v>1</v>
      </c>
      <c r="F4230" s="51">
        <v>1</v>
      </c>
      <c r="G4230" t="str">
        <f t="shared" si="132"/>
        <v>AJ Griffin</v>
      </c>
      <c r="H4230" t="str">
        <f t="shared" si="133"/>
        <v>AJ Griffin</v>
      </c>
    </row>
    <row r="4231" spans="1:8" x14ac:dyDescent="0.2">
      <c r="A4231" s="48"/>
      <c r="B4231">
        <v>15</v>
      </c>
      <c r="C4231">
        <v>1</v>
      </c>
      <c r="D4231">
        <v>1</v>
      </c>
      <c r="E4231">
        <v>3</v>
      </c>
      <c r="F4231" s="51">
        <v>1</v>
      </c>
      <c r="G4231" t="str">
        <f t="shared" si="132"/>
        <v>AJ Griffin</v>
      </c>
      <c r="H4231" t="str">
        <f t="shared" si="133"/>
        <v>AJ Griffin</v>
      </c>
    </row>
    <row r="4232" spans="1:8" x14ac:dyDescent="0.2">
      <c r="A4232" s="48"/>
      <c r="B4232">
        <v>24</v>
      </c>
      <c r="C4232">
        <v>3</v>
      </c>
      <c r="D4232">
        <v>1</v>
      </c>
      <c r="E4232">
        <v>2</v>
      </c>
      <c r="F4232" s="51">
        <v>1</v>
      </c>
      <c r="G4232" t="str">
        <f t="shared" si="132"/>
        <v>AJ Griffin</v>
      </c>
      <c r="H4232" t="str">
        <f t="shared" si="133"/>
        <v>AJ Griffin</v>
      </c>
    </row>
    <row r="4233" spans="1:8" x14ac:dyDescent="0.2">
      <c r="A4233" s="48"/>
      <c r="B4233">
        <v>11</v>
      </c>
      <c r="C4233">
        <v>4</v>
      </c>
      <c r="D4233">
        <v>2</v>
      </c>
      <c r="E4233">
        <v>3</v>
      </c>
      <c r="F4233" s="51">
        <v>1</v>
      </c>
      <c r="G4233" t="str">
        <f t="shared" si="132"/>
        <v>AJ Griffin</v>
      </c>
      <c r="H4233" t="str">
        <f t="shared" si="133"/>
        <v>AJ Griffin</v>
      </c>
    </row>
    <row r="4234" spans="1:8" x14ac:dyDescent="0.2">
      <c r="A4234" s="48"/>
      <c r="B4234">
        <v>9</v>
      </c>
      <c r="C4234">
        <v>1</v>
      </c>
      <c r="D4234">
        <v>2</v>
      </c>
      <c r="E4234">
        <v>1</v>
      </c>
      <c r="F4234" s="51">
        <v>1</v>
      </c>
      <c r="G4234" t="str">
        <f t="shared" si="132"/>
        <v>AJ Griffin</v>
      </c>
      <c r="H4234" t="str">
        <f t="shared" si="133"/>
        <v>AJ Griffin</v>
      </c>
    </row>
    <row r="4235" spans="1:8" x14ac:dyDescent="0.2">
      <c r="A4235" s="48"/>
      <c r="B4235">
        <v>10</v>
      </c>
      <c r="C4235">
        <v>2</v>
      </c>
      <c r="D4235">
        <v>2</v>
      </c>
      <c r="E4235">
        <v>1</v>
      </c>
      <c r="F4235" s="51">
        <v>1</v>
      </c>
      <c r="G4235" t="str">
        <f t="shared" si="132"/>
        <v>AJ Griffin</v>
      </c>
      <c r="H4235" t="str">
        <f t="shared" si="133"/>
        <v>AJ Griffin</v>
      </c>
    </row>
    <row r="4236" spans="1:8" x14ac:dyDescent="0.2">
      <c r="A4236" s="48"/>
      <c r="B4236">
        <v>17</v>
      </c>
      <c r="C4236">
        <v>2</v>
      </c>
      <c r="D4236">
        <v>2</v>
      </c>
      <c r="E4236">
        <v>2</v>
      </c>
      <c r="F4236" s="51">
        <v>1</v>
      </c>
      <c r="G4236" t="str">
        <f t="shared" si="132"/>
        <v>AJ Griffin</v>
      </c>
      <c r="H4236" t="str">
        <f t="shared" si="133"/>
        <v>AJ Griffin</v>
      </c>
    </row>
    <row r="4237" spans="1:8" x14ac:dyDescent="0.2">
      <c r="A4237" s="48"/>
      <c r="B4237">
        <v>13</v>
      </c>
      <c r="C4237">
        <v>3</v>
      </c>
      <c r="D4237">
        <v>1</v>
      </c>
      <c r="E4237">
        <v>2</v>
      </c>
      <c r="F4237" s="51">
        <v>1</v>
      </c>
      <c r="G4237" t="str">
        <f t="shared" si="132"/>
        <v>AJ Griffin</v>
      </c>
      <c r="H4237" t="str">
        <f t="shared" si="133"/>
        <v>AJ Griffin</v>
      </c>
    </row>
    <row r="4238" spans="1:8" x14ac:dyDescent="0.2">
      <c r="A4238" s="48"/>
      <c r="B4238">
        <v>15</v>
      </c>
      <c r="C4238">
        <v>2</v>
      </c>
      <c r="D4238">
        <v>0</v>
      </c>
      <c r="E4238">
        <v>3</v>
      </c>
      <c r="F4238" s="51">
        <v>1</v>
      </c>
      <c r="G4238" t="str">
        <f t="shared" si="132"/>
        <v>AJ Griffin</v>
      </c>
      <c r="H4238" t="str">
        <f t="shared" si="133"/>
        <v>AJ Griffin</v>
      </c>
    </row>
    <row r="4239" spans="1:8" x14ac:dyDescent="0.2">
      <c r="A4239" s="48"/>
      <c r="B4239">
        <v>13</v>
      </c>
      <c r="C4239">
        <v>2</v>
      </c>
      <c r="D4239">
        <v>2</v>
      </c>
      <c r="E4239">
        <v>3</v>
      </c>
      <c r="F4239" s="51">
        <v>1</v>
      </c>
      <c r="G4239" t="str">
        <f t="shared" si="132"/>
        <v>AJ Griffin</v>
      </c>
      <c r="H4239" t="str">
        <f t="shared" si="133"/>
        <v>AJ Griffin</v>
      </c>
    </row>
    <row r="4240" spans="1:8" x14ac:dyDescent="0.2">
      <c r="A4240" s="48"/>
      <c r="B4240">
        <v>19</v>
      </c>
      <c r="C4240">
        <v>7</v>
      </c>
      <c r="D4240">
        <v>2</v>
      </c>
      <c r="E4240">
        <v>3</v>
      </c>
      <c r="F4240" s="51">
        <v>1</v>
      </c>
      <c r="G4240" t="str">
        <f t="shared" si="132"/>
        <v>AJ Griffin</v>
      </c>
      <c r="H4240" t="str">
        <f t="shared" si="133"/>
        <v>AJ Griffin</v>
      </c>
    </row>
    <row r="4241" spans="1:8" x14ac:dyDescent="0.2">
      <c r="A4241" s="48"/>
      <c r="B4241">
        <v>14</v>
      </c>
      <c r="C4241">
        <v>3</v>
      </c>
      <c r="D4241">
        <v>0</v>
      </c>
      <c r="E4241">
        <v>4</v>
      </c>
      <c r="F4241" s="51">
        <v>1</v>
      </c>
      <c r="G4241" t="str">
        <f t="shared" si="132"/>
        <v>AJ Griffin</v>
      </c>
      <c r="H4241" t="str">
        <f t="shared" si="133"/>
        <v>AJ Griffin</v>
      </c>
    </row>
    <row r="4242" spans="1:8" x14ac:dyDescent="0.2">
      <c r="A4242" s="48"/>
      <c r="B4242">
        <v>8</v>
      </c>
      <c r="C4242">
        <v>4</v>
      </c>
      <c r="D4242">
        <v>2</v>
      </c>
      <c r="E4242">
        <v>0</v>
      </c>
      <c r="F4242" s="51">
        <v>1</v>
      </c>
      <c r="G4242" t="str">
        <f t="shared" si="132"/>
        <v>AJ Griffin</v>
      </c>
      <c r="H4242" t="str">
        <f t="shared" si="133"/>
        <v>AJ Griffin</v>
      </c>
    </row>
    <row r="4243" spans="1:8" x14ac:dyDescent="0.2">
      <c r="A4243" s="48"/>
      <c r="B4243">
        <v>9</v>
      </c>
      <c r="C4243">
        <v>1</v>
      </c>
      <c r="D4243">
        <v>1</v>
      </c>
      <c r="E4243">
        <v>1</v>
      </c>
      <c r="F4243" s="51">
        <v>1</v>
      </c>
      <c r="G4243" t="str">
        <f t="shared" si="132"/>
        <v>AJ Griffin</v>
      </c>
      <c r="H4243" t="str">
        <f t="shared" si="133"/>
        <v>AJ Griffin</v>
      </c>
    </row>
    <row r="4244" spans="1:8" x14ac:dyDescent="0.2">
      <c r="A4244" s="48"/>
      <c r="B4244">
        <v>4</v>
      </c>
      <c r="C4244">
        <v>4</v>
      </c>
      <c r="D4244">
        <v>2</v>
      </c>
      <c r="E4244">
        <v>0</v>
      </c>
      <c r="F4244" s="51">
        <v>1</v>
      </c>
      <c r="G4244" t="str">
        <f t="shared" si="132"/>
        <v>AJ Griffin</v>
      </c>
      <c r="H4244" t="str">
        <f t="shared" si="133"/>
        <v>AJ Griffin</v>
      </c>
    </row>
    <row r="4245" spans="1:8" x14ac:dyDescent="0.2">
      <c r="A4245" s="48"/>
      <c r="B4245">
        <v>13</v>
      </c>
      <c r="C4245">
        <v>1</v>
      </c>
      <c r="D4245">
        <v>2</v>
      </c>
      <c r="E4245">
        <v>3</v>
      </c>
      <c r="F4245" s="51">
        <v>1</v>
      </c>
      <c r="G4245" t="str">
        <f t="shared" si="132"/>
        <v>AJ Griffin</v>
      </c>
      <c r="H4245" t="str">
        <f t="shared" si="133"/>
        <v>AJ Griffin</v>
      </c>
    </row>
    <row r="4246" spans="1:8" x14ac:dyDescent="0.2">
      <c r="A4246" s="48"/>
      <c r="B4246">
        <v>2</v>
      </c>
      <c r="C4246">
        <v>1</v>
      </c>
      <c r="D4246">
        <v>0</v>
      </c>
      <c r="E4246">
        <v>0</v>
      </c>
      <c r="F4246" s="51">
        <v>1</v>
      </c>
      <c r="G4246" t="str">
        <f t="shared" si="132"/>
        <v>AJ Griffin</v>
      </c>
      <c r="H4246" t="str">
        <f t="shared" si="133"/>
        <v>AJ Griffin</v>
      </c>
    </row>
    <row r="4247" spans="1:8" x14ac:dyDescent="0.2">
      <c r="A4247" s="48"/>
      <c r="B4247">
        <v>5</v>
      </c>
      <c r="C4247">
        <v>1</v>
      </c>
      <c r="D4247">
        <v>2</v>
      </c>
      <c r="E4247">
        <v>1</v>
      </c>
      <c r="F4247" s="51">
        <v>1</v>
      </c>
      <c r="G4247" t="str">
        <f t="shared" si="132"/>
        <v>AJ Griffin</v>
      </c>
      <c r="H4247" t="str">
        <f t="shared" si="133"/>
        <v>AJ Griffin</v>
      </c>
    </row>
    <row r="4248" spans="1:8" x14ac:dyDescent="0.2">
      <c r="A4248" s="48" t="s">
        <v>1300</v>
      </c>
      <c r="B4248">
        <v>1</v>
      </c>
      <c r="C4248">
        <v>5</v>
      </c>
      <c r="D4248">
        <v>1</v>
      </c>
      <c r="E4248">
        <v>0</v>
      </c>
      <c r="F4248" s="51">
        <v>1</v>
      </c>
      <c r="G4248" t="str">
        <f t="shared" si="132"/>
        <v>Blake Griffin</v>
      </c>
      <c r="H4248" t="str">
        <f t="shared" si="133"/>
        <v>Blake Griffin</v>
      </c>
    </row>
    <row r="4249" spans="1:8" x14ac:dyDescent="0.2">
      <c r="A4249" s="48"/>
      <c r="B4249">
        <v>0</v>
      </c>
      <c r="C4249">
        <v>0</v>
      </c>
      <c r="D4249">
        <v>1</v>
      </c>
      <c r="E4249">
        <v>0</v>
      </c>
      <c r="F4249" s="51">
        <v>1</v>
      </c>
      <c r="G4249" t="str">
        <f t="shared" si="132"/>
        <v>Blake Griffin</v>
      </c>
      <c r="H4249" t="str">
        <f t="shared" si="133"/>
        <v>Blake Griffin</v>
      </c>
    </row>
    <row r="4250" spans="1:8" x14ac:dyDescent="0.2">
      <c r="A4250" s="48"/>
      <c r="B4250">
        <v>2</v>
      </c>
      <c r="C4250">
        <v>4</v>
      </c>
      <c r="D4250">
        <v>1</v>
      </c>
      <c r="E4250">
        <v>0</v>
      </c>
      <c r="F4250" s="51">
        <v>1</v>
      </c>
      <c r="G4250" t="str">
        <f t="shared" si="132"/>
        <v>Blake Griffin</v>
      </c>
      <c r="H4250" t="str">
        <f t="shared" si="133"/>
        <v>Blake Griffin</v>
      </c>
    </row>
    <row r="4251" spans="1:8" x14ac:dyDescent="0.2">
      <c r="A4251" s="48"/>
      <c r="B4251">
        <v>7</v>
      </c>
      <c r="C4251">
        <v>2</v>
      </c>
      <c r="D4251">
        <v>0</v>
      </c>
      <c r="E4251">
        <v>1</v>
      </c>
      <c r="F4251" s="51">
        <v>1</v>
      </c>
      <c r="G4251" t="str">
        <f t="shared" si="132"/>
        <v>Blake Griffin</v>
      </c>
      <c r="H4251" t="str">
        <f t="shared" si="133"/>
        <v>Blake Griffin</v>
      </c>
    </row>
    <row r="4252" spans="1:8" x14ac:dyDescent="0.2">
      <c r="A4252" s="48"/>
      <c r="B4252">
        <v>7</v>
      </c>
      <c r="C4252">
        <v>1</v>
      </c>
      <c r="D4252">
        <v>2</v>
      </c>
      <c r="E4252">
        <v>1</v>
      </c>
      <c r="F4252" s="51">
        <v>1</v>
      </c>
      <c r="G4252" t="str">
        <f t="shared" si="132"/>
        <v>Blake Griffin</v>
      </c>
      <c r="H4252" t="str">
        <f t="shared" si="133"/>
        <v>Blake Griffin</v>
      </c>
    </row>
    <row r="4253" spans="1:8" x14ac:dyDescent="0.2">
      <c r="A4253" s="48"/>
      <c r="B4253">
        <v>7</v>
      </c>
      <c r="C4253">
        <v>6</v>
      </c>
      <c r="D4253">
        <v>0</v>
      </c>
      <c r="E4253">
        <v>1</v>
      </c>
      <c r="F4253" s="51">
        <v>1</v>
      </c>
      <c r="G4253" t="str">
        <f t="shared" si="132"/>
        <v>Blake Griffin</v>
      </c>
      <c r="H4253" t="str">
        <f t="shared" si="133"/>
        <v>Blake Griffin</v>
      </c>
    </row>
    <row r="4254" spans="1:8" x14ac:dyDescent="0.2">
      <c r="A4254" s="48"/>
      <c r="B4254">
        <v>0</v>
      </c>
      <c r="C4254">
        <v>2</v>
      </c>
      <c r="D4254">
        <v>1</v>
      </c>
      <c r="E4254">
        <v>0</v>
      </c>
      <c r="F4254" s="51">
        <v>1</v>
      </c>
      <c r="G4254" t="str">
        <f t="shared" si="132"/>
        <v>Blake Griffin</v>
      </c>
      <c r="H4254" t="str">
        <f t="shared" si="133"/>
        <v>Blake Griffin</v>
      </c>
    </row>
    <row r="4255" spans="1:8" x14ac:dyDescent="0.2">
      <c r="A4255" s="48"/>
      <c r="B4255">
        <v>9</v>
      </c>
      <c r="C4255">
        <v>4</v>
      </c>
      <c r="D4255">
        <v>0</v>
      </c>
      <c r="E4255">
        <v>1</v>
      </c>
      <c r="F4255" s="51">
        <v>1</v>
      </c>
      <c r="G4255" t="str">
        <f t="shared" si="132"/>
        <v>Blake Griffin</v>
      </c>
      <c r="H4255" t="str">
        <f t="shared" si="133"/>
        <v>Blake Griffin</v>
      </c>
    </row>
    <row r="4256" spans="1:8" x14ac:dyDescent="0.2">
      <c r="A4256" s="48"/>
      <c r="B4256">
        <v>13</v>
      </c>
      <c r="C4256">
        <v>8</v>
      </c>
      <c r="D4256">
        <v>2</v>
      </c>
      <c r="E4256">
        <v>0</v>
      </c>
      <c r="F4256" s="51">
        <v>1</v>
      </c>
      <c r="G4256" t="str">
        <f t="shared" si="132"/>
        <v>Blake Griffin</v>
      </c>
      <c r="H4256" t="str">
        <f t="shared" si="133"/>
        <v>Blake Griffin</v>
      </c>
    </row>
    <row r="4257" spans="1:8" x14ac:dyDescent="0.2">
      <c r="A4257" s="48"/>
      <c r="B4257">
        <v>9</v>
      </c>
      <c r="C4257">
        <v>9</v>
      </c>
      <c r="D4257">
        <v>1</v>
      </c>
      <c r="E4257">
        <v>3</v>
      </c>
      <c r="F4257" s="51">
        <v>1</v>
      </c>
      <c r="G4257" t="str">
        <f t="shared" si="132"/>
        <v>Blake Griffin</v>
      </c>
      <c r="H4257" t="str">
        <f t="shared" si="133"/>
        <v>Blake Griffin</v>
      </c>
    </row>
    <row r="4258" spans="1:8" x14ac:dyDescent="0.2">
      <c r="A4258" s="48"/>
      <c r="B4258">
        <v>13</v>
      </c>
      <c r="C4258">
        <v>7</v>
      </c>
      <c r="D4258">
        <v>1</v>
      </c>
      <c r="E4258">
        <v>1</v>
      </c>
      <c r="F4258" s="51">
        <v>1</v>
      </c>
      <c r="G4258" t="str">
        <f t="shared" si="132"/>
        <v>Blake Griffin</v>
      </c>
      <c r="H4258" t="str">
        <f t="shared" si="133"/>
        <v>Blake Griffin</v>
      </c>
    </row>
    <row r="4259" spans="1:8" x14ac:dyDescent="0.2">
      <c r="A4259" s="48"/>
      <c r="B4259">
        <v>5</v>
      </c>
      <c r="C4259">
        <v>6</v>
      </c>
      <c r="D4259">
        <v>5</v>
      </c>
      <c r="E4259">
        <v>0</v>
      </c>
      <c r="F4259" s="51">
        <v>1</v>
      </c>
      <c r="G4259" t="str">
        <f t="shared" si="132"/>
        <v>Blake Griffin</v>
      </c>
      <c r="H4259" t="str">
        <f t="shared" si="133"/>
        <v>Blake Griffin</v>
      </c>
    </row>
    <row r="4260" spans="1:8" x14ac:dyDescent="0.2">
      <c r="A4260" s="48"/>
      <c r="B4260">
        <v>6</v>
      </c>
      <c r="C4260">
        <v>5</v>
      </c>
      <c r="D4260">
        <v>3</v>
      </c>
      <c r="E4260">
        <v>0</v>
      </c>
      <c r="F4260" s="51">
        <v>1</v>
      </c>
      <c r="G4260" t="str">
        <f t="shared" si="132"/>
        <v>Blake Griffin</v>
      </c>
      <c r="H4260" t="str">
        <f t="shared" si="133"/>
        <v>Blake Griffin</v>
      </c>
    </row>
    <row r="4261" spans="1:8" x14ac:dyDescent="0.2">
      <c r="A4261" s="48"/>
      <c r="B4261">
        <v>0</v>
      </c>
      <c r="C4261">
        <v>0</v>
      </c>
      <c r="D4261">
        <v>0</v>
      </c>
      <c r="E4261">
        <v>0</v>
      </c>
      <c r="F4261" s="51">
        <v>1</v>
      </c>
      <c r="G4261" t="str">
        <f t="shared" si="132"/>
        <v>Blake Griffin</v>
      </c>
      <c r="H4261" t="str">
        <f t="shared" si="133"/>
        <v>Blake Griffin</v>
      </c>
    </row>
    <row r="4262" spans="1:8" x14ac:dyDescent="0.2">
      <c r="A4262" s="48"/>
      <c r="B4262">
        <v>2</v>
      </c>
      <c r="C4262">
        <v>0</v>
      </c>
      <c r="D4262">
        <v>0</v>
      </c>
      <c r="E4262">
        <v>0</v>
      </c>
      <c r="F4262" s="51">
        <v>1</v>
      </c>
      <c r="G4262" t="str">
        <f t="shared" si="132"/>
        <v>Blake Griffin</v>
      </c>
      <c r="H4262" t="str">
        <f t="shared" si="133"/>
        <v>Blake Griffin</v>
      </c>
    </row>
    <row r="4263" spans="1:8" x14ac:dyDescent="0.2">
      <c r="A4263" s="48"/>
      <c r="B4263">
        <v>0</v>
      </c>
      <c r="C4263">
        <v>2</v>
      </c>
      <c r="D4263">
        <v>2</v>
      </c>
      <c r="E4263">
        <v>0</v>
      </c>
      <c r="F4263" s="51">
        <v>1</v>
      </c>
      <c r="G4263" t="str">
        <f t="shared" si="132"/>
        <v>Blake Griffin</v>
      </c>
      <c r="H4263" t="str">
        <f t="shared" si="133"/>
        <v>Blake Griffin</v>
      </c>
    </row>
    <row r="4264" spans="1:8" x14ac:dyDescent="0.2">
      <c r="A4264" s="48" t="s">
        <v>1301</v>
      </c>
      <c r="B4264">
        <v>0</v>
      </c>
      <c r="C4264">
        <v>0</v>
      </c>
      <c r="D4264">
        <v>1</v>
      </c>
      <c r="E4264">
        <v>0</v>
      </c>
      <c r="F4264" s="51">
        <v>1</v>
      </c>
      <c r="G4264" t="str">
        <f t="shared" si="132"/>
        <v>Quentin Grimes</v>
      </c>
      <c r="H4264" t="str">
        <f t="shared" si="133"/>
        <v>Quentin Grimes</v>
      </c>
    </row>
    <row r="4265" spans="1:8" x14ac:dyDescent="0.2">
      <c r="A4265" s="48"/>
      <c r="B4265">
        <v>2</v>
      </c>
      <c r="C4265">
        <v>1</v>
      </c>
      <c r="D4265">
        <v>1</v>
      </c>
      <c r="E4265">
        <v>0</v>
      </c>
      <c r="F4265" s="51">
        <v>1</v>
      </c>
      <c r="G4265" t="str">
        <f t="shared" si="132"/>
        <v>Quentin Grimes</v>
      </c>
      <c r="H4265" t="str">
        <f t="shared" si="133"/>
        <v>Quentin Grimes</v>
      </c>
    </row>
    <row r="4266" spans="1:8" x14ac:dyDescent="0.2">
      <c r="A4266" s="48"/>
      <c r="B4266">
        <v>3</v>
      </c>
      <c r="C4266">
        <v>0</v>
      </c>
      <c r="D4266">
        <v>0</v>
      </c>
      <c r="E4266">
        <v>1</v>
      </c>
      <c r="F4266" s="51">
        <v>1</v>
      </c>
      <c r="G4266" t="str">
        <f t="shared" si="132"/>
        <v>Quentin Grimes</v>
      </c>
      <c r="H4266" t="str">
        <f t="shared" si="133"/>
        <v>Quentin Grimes</v>
      </c>
    </row>
    <row r="4267" spans="1:8" x14ac:dyDescent="0.2">
      <c r="A4267" s="48"/>
      <c r="B4267">
        <v>5</v>
      </c>
      <c r="C4267">
        <v>2</v>
      </c>
      <c r="D4267">
        <v>0</v>
      </c>
      <c r="E4267">
        <v>1</v>
      </c>
      <c r="F4267" s="51">
        <v>1</v>
      </c>
      <c r="G4267" t="str">
        <f t="shared" si="132"/>
        <v>Quentin Grimes</v>
      </c>
      <c r="H4267" t="str">
        <f t="shared" si="133"/>
        <v>Quentin Grimes</v>
      </c>
    </row>
    <row r="4268" spans="1:8" x14ac:dyDescent="0.2">
      <c r="A4268" s="48"/>
      <c r="B4268">
        <v>0</v>
      </c>
      <c r="C4268">
        <v>0</v>
      </c>
      <c r="D4268">
        <v>0</v>
      </c>
      <c r="E4268">
        <v>0</v>
      </c>
      <c r="F4268" s="51">
        <v>1</v>
      </c>
      <c r="G4268" t="str">
        <f t="shared" si="132"/>
        <v>Quentin Grimes</v>
      </c>
      <c r="H4268" t="str">
        <f t="shared" si="133"/>
        <v>Quentin Grimes</v>
      </c>
    </row>
    <row r="4269" spans="1:8" x14ac:dyDescent="0.2">
      <c r="A4269" s="48"/>
      <c r="B4269">
        <v>3</v>
      </c>
      <c r="C4269">
        <v>0</v>
      </c>
      <c r="D4269">
        <v>0</v>
      </c>
      <c r="E4269">
        <v>1</v>
      </c>
      <c r="F4269" s="51">
        <v>1</v>
      </c>
      <c r="G4269" t="str">
        <f t="shared" si="132"/>
        <v>Quentin Grimes</v>
      </c>
      <c r="H4269" t="str">
        <f t="shared" si="133"/>
        <v>Quentin Grimes</v>
      </c>
    </row>
    <row r="4270" spans="1:8" x14ac:dyDescent="0.2">
      <c r="A4270" s="48"/>
      <c r="B4270">
        <v>10</v>
      </c>
      <c r="C4270">
        <v>5</v>
      </c>
      <c r="D4270">
        <v>8</v>
      </c>
      <c r="E4270">
        <v>1</v>
      </c>
      <c r="F4270" s="51">
        <v>1</v>
      </c>
      <c r="G4270" t="str">
        <f t="shared" si="132"/>
        <v>Quentin Grimes</v>
      </c>
      <c r="H4270" t="str">
        <f t="shared" si="133"/>
        <v>Quentin Grimes</v>
      </c>
    </row>
    <row r="4271" spans="1:8" x14ac:dyDescent="0.2">
      <c r="A4271" s="48"/>
      <c r="B4271">
        <v>8</v>
      </c>
      <c r="C4271">
        <v>5</v>
      </c>
      <c r="D4271">
        <v>1</v>
      </c>
      <c r="E4271">
        <v>0</v>
      </c>
      <c r="F4271" s="51">
        <v>1</v>
      </c>
      <c r="G4271" t="str">
        <f t="shared" si="132"/>
        <v>Quentin Grimes</v>
      </c>
      <c r="H4271" t="str">
        <f t="shared" si="133"/>
        <v>Quentin Grimes</v>
      </c>
    </row>
    <row r="4272" spans="1:8" x14ac:dyDescent="0.2">
      <c r="A4272" s="48"/>
      <c r="B4272">
        <v>7</v>
      </c>
      <c r="C4272">
        <v>5</v>
      </c>
      <c r="D4272">
        <v>5</v>
      </c>
      <c r="E4272">
        <v>1</v>
      </c>
      <c r="F4272" s="51">
        <v>1</v>
      </c>
      <c r="G4272" t="str">
        <f t="shared" si="132"/>
        <v>Quentin Grimes</v>
      </c>
      <c r="H4272" t="str">
        <f t="shared" si="133"/>
        <v>Quentin Grimes</v>
      </c>
    </row>
    <row r="4273" spans="1:8" x14ac:dyDescent="0.2">
      <c r="A4273" s="48"/>
      <c r="B4273">
        <v>5</v>
      </c>
      <c r="C4273">
        <v>2</v>
      </c>
      <c r="D4273">
        <v>4</v>
      </c>
      <c r="E4273">
        <v>1</v>
      </c>
      <c r="F4273" s="51">
        <v>1</v>
      </c>
      <c r="G4273" t="str">
        <f t="shared" si="132"/>
        <v>Quentin Grimes</v>
      </c>
      <c r="H4273" t="str">
        <f t="shared" si="133"/>
        <v>Quentin Grimes</v>
      </c>
    </row>
    <row r="4274" spans="1:8" x14ac:dyDescent="0.2">
      <c r="A4274" s="48"/>
      <c r="B4274">
        <v>16</v>
      </c>
      <c r="C4274">
        <v>6</v>
      </c>
      <c r="D4274">
        <v>2</v>
      </c>
      <c r="E4274">
        <v>3</v>
      </c>
      <c r="F4274" s="51">
        <v>1</v>
      </c>
      <c r="G4274" t="str">
        <f t="shared" si="132"/>
        <v>Quentin Grimes</v>
      </c>
      <c r="H4274" t="str">
        <f t="shared" si="133"/>
        <v>Quentin Grimes</v>
      </c>
    </row>
    <row r="4275" spans="1:8" x14ac:dyDescent="0.2">
      <c r="A4275" s="48"/>
      <c r="B4275">
        <v>7</v>
      </c>
      <c r="C4275">
        <v>5</v>
      </c>
      <c r="D4275">
        <v>0</v>
      </c>
      <c r="E4275">
        <v>1</v>
      </c>
      <c r="F4275" s="51">
        <v>1</v>
      </c>
      <c r="G4275" t="str">
        <f t="shared" si="132"/>
        <v>Quentin Grimes</v>
      </c>
      <c r="H4275" t="str">
        <f t="shared" si="133"/>
        <v>Quentin Grimes</v>
      </c>
    </row>
    <row r="4276" spans="1:8" x14ac:dyDescent="0.2">
      <c r="A4276" s="48"/>
      <c r="B4276">
        <v>9</v>
      </c>
      <c r="C4276">
        <v>2</v>
      </c>
      <c r="D4276">
        <v>1</v>
      </c>
      <c r="E4276">
        <v>1</v>
      </c>
      <c r="F4276" s="51">
        <v>1</v>
      </c>
      <c r="G4276" t="str">
        <f t="shared" si="132"/>
        <v>Quentin Grimes</v>
      </c>
      <c r="H4276" t="str">
        <f t="shared" si="133"/>
        <v>Quentin Grimes</v>
      </c>
    </row>
    <row r="4277" spans="1:8" x14ac:dyDescent="0.2">
      <c r="A4277" s="48"/>
      <c r="B4277">
        <v>4</v>
      </c>
      <c r="C4277">
        <v>6</v>
      </c>
      <c r="D4277">
        <v>1</v>
      </c>
      <c r="E4277">
        <v>0</v>
      </c>
      <c r="F4277" s="51">
        <v>1</v>
      </c>
      <c r="G4277" t="str">
        <f t="shared" si="132"/>
        <v>Quentin Grimes</v>
      </c>
      <c r="H4277" t="str">
        <f t="shared" si="133"/>
        <v>Quentin Grimes</v>
      </c>
    </row>
    <row r="4278" spans="1:8" x14ac:dyDescent="0.2">
      <c r="A4278" s="48"/>
      <c r="B4278">
        <v>23</v>
      </c>
      <c r="C4278">
        <v>4</v>
      </c>
      <c r="D4278">
        <v>2</v>
      </c>
      <c r="E4278">
        <v>5</v>
      </c>
      <c r="F4278" s="51">
        <v>1</v>
      </c>
      <c r="G4278" t="str">
        <f t="shared" si="132"/>
        <v>Quentin Grimes</v>
      </c>
      <c r="H4278" t="str">
        <f t="shared" si="133"/>
        <v>Quentin Grimes</v>
      </c>
    </row>
    <row r="4279" spans="1:8" x14ac:dyDescent="0.2">
      <c r="A4279" s="48"/>
      <c r="B4279">
        <v>11</v>
      </c>
      <c r="C4279">
        <v>6</v>
      </c>
      <c r="D4279">
        <v>0</v>
      </c>
      <c r="E4279">
        <v>1</v>
      </c>
      <c r="F4279" s="51">
        <v>1</v>
      </c>
      <c r="G4279" t="str">
        <f t="shared" si="132"/>
        <v>Quentin Grimes</v>
      </c>
      <c r="H4279" t="str">
        <f t="shared" si="133"/>
        <v>Quentin Grimes</v>
      </c>
    </row>
    <row r="4280" spans="1:8" x14ac:dyDescent="0.2">
      <c r="A4280" s="48"/>
      <c r="B4280">
        <v>7</v>
      </c>
      <c r="C4280">
        <v>6</v>
      </c>
      <c r="D4280">
        <v>3</v>
      </c>
      <c r="E4280">
        <v>1</v>
      </c>
      <c r="F4280" s="51">
        <v>1</v>
      </c>
      <c r="G4280" t="str">
        <f t="shared" si="132"/>
        <v>Quentin Grimes</v>
      </c>
      <c r="H4280" t="str">
        <f t="shared" si="133"/>
        <v>Quentin Grimes</v>
      </c>
    </row>
    <row r="4281" spans="1:8" x14ac:dyDescent="0.2">
      <c r="A4281" s="48"/>
      <c r="B4281">
        <v>14</v>
      </c>
      <c r="C4281">
        <v>5</v>
      </c>
      <c r="D4281">
        <v>2</v>
      </c>
      <c r="E4281">
        <v>4</v>
      </c>
      <c r="F4281" s="51">
        <v>1</v>
      </c>
      <c r="G4281" t="str">
        <f t="shared" si="132"/>
        <v>Quentin Grimes</v>
      </c>
      <c r="H4281" t="str">
        <f t="shared" si="133"/>
        <v>Quentin Grimes</v>
      </c>
    </row>
    <row r="4282" spans="1:8" x14ac:dyDescent="0.2">
      <c r="A4282" s="48"/>
      <c r="B4282">
        <v>22</v>
      </c>
      <c r="C4282">
        <v>2</v>
      </c>
      <c r="D4282">
        <v>2</v>
      </c>
      <c r="E4282">
        <v>5</v>
      </c>
      <c r="F4282" s="51">
        <v>1</v>
      </c>
      <c r="G4282" t="str">
        <f t="shared" si="132"/>
        <v>Quentin Grimes</v>
      </c>
      <c r="H4282" t="str">
        <f t="shared" si="133"/>
        <v>Quentin Grimes</v>
      </c>
    </row>
    <row r="4283" spans="1:8" x14ac:dyDescent="0.2">
      <c r="A4283" s="48"/>
      <c r="B4283">
        <v>6</v>
      </c>
      <c r="C4283">
        <v>6</v>
      </c>
      <c r="D4283">
        <v>2</v>
      </c>
      <c r="E4283">
        <v>1</v>
      </c>
      <c r="F4283" s="51">
        <v>1</v>
      </c>
      <c r="G4283" t="str">
        <f t="shared" si="132"/>
        <v>Quentin Grimes</v>
      </c>
      <c r="H4283" t="str">
        <f t="shared" si="133"/>
        <v>Quentin Grimes</v>
      </c>
    </row>
    <row r="4284" spans="1:8" x14ac:dyDescent="0.2">
      <c r="A4284" s="48"/>
      <c r="B4284">
        <v>19</v>
      </c>
      <c r="C4284">
        <v>1</v>
      </c>
      <c r="D4284">
        <v>4</v>
      </c>
      <c r="E4284">
        <v>4</v>
      </c>
      <c r="F4284" s="51">
        <v>1</v>
      </c>
      <c r="G4284" t="str">
        <f t="shared" si="132"/>
        <v>Quentin Grimes</v>
      </c>
      <c r="H4284" t="str">
        <f t="shared" si="133"/>
        <v>Quentin Grimes</v>
      </c>
    </row>
    <row r="4285" spans="1:8" x14ac:dyDescent="0.2">
      <c r="A4285" s="48"/>
      <c r="B4285">
        <v>8</v>
      </c>
      <c r="C4285">
        <v>3</v>
      </c>
      <c r="D4285">
        <v>1</v>
      </c>
      <c r="E4285">
        <v>2</v>
      </c>
      <c r="F4285" s="51">
        <v>1</v>
      </c>
      <c r="G4285" t="str">
        <f t="shared" si="132"/>
        <v>Quentin Grimes</v>
      </c>
      <c r="H4285" t="str">
        <f t="shared" si="133"/>
        <v>Quentin Grimes</v>
      </c>
    </row>
    <row r="4286" spans="1:8" x14ac:dyDescent="0.2">
      <c r="A4286" s="48"/>
      <c r="B4286">
        <v>10</v>
      </c>
      <c r="C4286">
        <v>3</v>
      </c>
      <c r="D4286">
        <v>6</v>
      </c>
      <c r="E4286">
        <v>2</v>
      </c>
      <c r="F4286" s="51">
        <v>1</v>
      </c>
      <c r="G4286" t="str">
        <f t="shared" si="132"/>
        <v>Quentin Grimes</v>
      </c>
      <c r="H4286" t="str">
        <f t="shared" si="133"/>
        <v>Quentin Grimes</v>
      </c>
    </row>
    <row r="4287" spans="1:8" x14ac:dyDescent="0.2">
      <c r="A4287" s="48"/>
      <c r="B4287">
        <v>33</v>
      </c>
      <c r="C4287">
        <v>6</v>
      </c>
      <c r="D4287">
        <v>4</v>
      </c>
      <c r="E4287">
        <v>7</v>
      </c>
      <c r="F4287" s="51">
        <v>1</v>
      </c>
      <c r="G4287" t="str">
        <f t="shared" si="132"/>
        <v>Quentin Grimes</v>
      </c>
      <c r="H4287" t="str">
        <f t="shared" si="133"/>
        <v>Quentin Grimes</v>
      </c>
    </row>
    <row r="4288" spans="1:8" x14ac:dyDescent="0.2">
      <c r="A4288" s="48"/>
      <c r="B4288">
        <v>9</v>
      </c>
      <c r="C4288">
        <v>4</v>
      </c>
      <c r="D4288">
        <v>0</v>
      </c>
      <c r="E4288">
        <v>1</v>
      </c>
      <c r="F4288" s="51">
        <v>1</v>
      </c>
      <c r="G4288" t="str">
        <f t="shared" si="132"/>
        <v>Quentin Grimes</v>
      </c>
      <c r="H4288" t="str">
        <f t="shared" si="133"/>
        <v>Quentin Grimes</v>
      </c>
    </row>
    <row r="4289" spans="1:8" x14ac:dyDescent="0.2">
      <c r="A4289" s="48"/>
      <c r="B4289">
        <v>19</v>
      </c>
      <c r="C4289">
        <v>2</v>
      </c>
      <c r="D4289">
        <v>2</v>
      </c>
      <c r="E4289">
        <v>3</v>
      </c>
      <c r="F4289" s="51">
        <v>1</v>
      </c>
      <c r="G4289" t="str">
        <f t="shared" si="132"/>
        <v>Quentin Grimes</v>
      </c>
      <c r="H4289" t="str">
        <f t="shared" si="133"/>
        <v>Quentin Grimes</v>
      </c>
    </row>
    <row r="4290" spans="1:8" x14ac:dyDescent="0.2">
      <c r="A4290" s="48"/>
      <c r="B4290">
        <v>12</v>
      </c>
      <c r="C4290">
        <v>3</v>
      </c>
      <c r="D4290">
        <v>5</v>
      </c>
      <c r="E4290">
        <v>2</v>
      </c>
      <c r="F4290" s="51">
        <v>1</v>
      </c>
      <c r="G4290" t="str">
        <f t="shared" ref="G4290:G4353" si="134">IF(B4290="","",IF(A4290="",G4289,SUBSTITUTE(A4290," 2022-23 Game Log","")))</f>
        <v>Quentin Grimes</v>
      </c>
      <c r="H4290" t="str">
        <f t="shared" ref="H4290:H4353" si="135">IF(G4290="Luka Dončić","Luka Doncic",IF(G4290="Wendell Carter Jr.","Wendell Carter",IF(G4290="Vlatko Čančar","Vlatko Cancar",IF(G4290="Troy Brown Jr.","Troy Brown",IF(G4290="Bojan Bogdanović","Bojan Bogdanovic",IF(G4290="Nic Claxton","Nicolas Claxton",IF(G4290="Kristaps Porziņģis","Kristaps Porzingis",IF(G4290="Kelly Oubre Jr.","Kelly Oubre Jr",IF(G4290="P.J. Washington","P.J Washington",IF(G4290="P.J. Tucker","P.J Tucker",IF(G4290="Jabari Smith Jr.","Jabari Smith",IF(G4290="Alperen Şengün","Alperen Sengun",IF(G4290="Nikola Vučević","Nikola Vucevic",IF(G4290="Jusuf Nurkić","Jusuf Nurkic",IF(G4290="Nikola Jokić","Nikola Jokic",G4290)))))))))))))))</f>
        <v>Quentin Grimes</v>
      </c>
    </row>
    <row r="4291" spans="1:8" x14ac:dyDescent="0.2">
      <c r="A4291" s="48"/>
      <c r="B4291">
        <v>14</v>
      </c>
      <c r="C4291">
        <v>2</v>
      </c>
      <c r="D4291">
        <v>1</v>
      </c>
      <c r="E4291">
        <v>3</v>
      </c>
      <c r="F4291" s="51">
        <v>1</v>
      </c>
      <c r="G4291" t="str">
        <f t="shared" si="134"/>
        <v>Quentin Grimes</v>
      </c>
      <c r="H4291" t="str">
        <f t="shared" si="135"/>
        <v>Quentin Grimes</v>
      </c>
    </row>
    <row r="4292" spans="1:8" x14ac:dyDescent="0.2">
      <c r="A4292" s="48" t="s">
        <v>1302</v>
      </c>
      <c r="B4292">
        <v>7</v>
      </c>
      <c r="C4292">
        <v>5</v>
      </c>
      <c r="D4292">
        <v>0</v>
      </c>
      <c r="E4292">
        <v>1</v>
      </c>
      <c r="F4292" s="51">
        <v>1</v>
      </c>
      <c r="G4292" t="str">
        <f t="shared" si="134"/>
        <v>Rui Hachimura</v>
      </c>
      <c r="H4292" t="str">
        <f t="shared" si="135"/>
        <v>Rui Hachimura</v>
      </c>
    </row>
    <row r="4293" spans="1:8" x14ac:dyDescent="0.2">
      <c r="A4293" s="48"/>
      <c r="B4293">
        <v>12</v>
      </c>
      <c r="C4293">
        <v>4</v>
      </c>
      <c r="D4293">
        <v>1</v>
      </c>
      <c r="E4293">
        <v>0</v>
      </c>
      <c r="F4293" s="51">
        <v>1</v>
      </c>
      <c r="G4293" t="str">
        <f t="shared" si="134"/>
        <v>Rui Hachimura</v>
      </c>
      <c r="H4293" t="str">
        <f t="shared" si="135"/>
        <v>Rui Hachimura</v>
      </c>
    </row>
    <row r="4294" spans="1:8" x14ac:dyDescent="0.2">
      <c r="A4294" s="48"/>
      <c r="B4294">
        <v>16</v>
      </c>
      <c r="C4294">
        <v>3</v>
      </c>
      <c r="D4294">
        <v>1</v>
      </c>
      <c r="E4294">
        <v>2</v>
      </c>
      <c r="F4294" s="51">
        <v>1</v>
      </c>
      <c r="G4294" t="str">
        <f t="shared" si="134"/>
        <v>Rui Hachimura</v>
      </c>
      <c r="H4294" t="str">
        <f t="shared" si="135"/>
        <v>Rui Hachimura</v>
      </c>
    </row>
    <row r="4295" spans="1:8" x14ac:dyDescent="0.2">
      <c r="A4295" s="48"/>
      <c r="B4295">
        <v>10</v>
      </c>
      <c r="C4295">
        <v>4</v>
      </c>
      <c r="D4295">
        <v>1</v>
      </c>
      <c r="E4295">
        <v>0</v>
      </c>
      <c r="F4295" s="51">
        <v>1</v>
      </c>
      <c r="G4295" t="str">
        <f t="shared" si="134"/>
        <v>Rui Hachimura</v>
      </c>
      <c r="H4295" t="str">
        <f t="shared" si="135"/>
        <v>Rui Hachimura</v>
      </c>
    </row>
    <row r="4296" spans="1:8" x14ac:dyDescent="0.2">
      <c r="A4296" s="48"/>
      <c r="B4296">
        <v>10</v>
      </c>
      <c r="C4296">
        <v>5</v>
      </c>
      <c r="D4296">
        <v>0</v>
      </c>
      <c r="E4296">
        <v>0</v>
      </c>
      <c r="F4296" s="51">
        <v>1</v>
      </c>
      <c r="G4296" t="str">
        <f t="shared" si="134"/>
        <v>Rui Hachimura</v>
      </c>
      <c r="H4296" t="str">
        <f t="shared" si="135"/>
        <v>Rui Hachimura</v>
      </c>
    </row>
    <row r="4297" spans="1:8" x14ac:dyDescent="0.2">
      <c r="A4297" s="48"/>
      <c r="B4297">
        <v>13</v>
      </c>
      <c r="C4297">
        <v>9</v>
      </c>
      <c r="D4297">
        <v>3</v>
      </c>
      <c r="E4297">
        <v>1</v>
      </c>
      <c r="F4297" s="51">
        <v>1</v>
      </c>
      <c r="G4297" t="str">
        <f t="shared" si="134"/>
        <v>Rui Hachimura</v>
      </c>
      <c r="H4297" t="str">
        <f t="shared" si="135"/>
        <v>Rui Hachimura</v>
      </c>
    </row>
    <row r="4298" spans="1:8" x14ac:dyDescent="0.2">
      <c r="A4298" s="48"/>
      <c r="B4298">
        <v>10</v>
      </c>
      <c r="C4298">
        <v>6</v>
      </c>
      <c r="D4298">
        <v>0</v>
      </c>
      <c r="E4298">
        <v>0</v>
      </c>
      <c r="F4298" s="51">
        <v>1</v>
      </c>
      <c r="G4298" t="str">
        <f t="shared" si="134"/>
        <v>Rui Hachimura</v>
      </c>
      <c r="H4298" t="str">
        <f t="shared" si="135"/>
        <v>Rui Hachimura</v>
      </c>
    </row>
    <row r="4299" spans="1:8" x14ac:dyDescent="0.2">
      <c r="A4299" s="48"/>
      <c r="B4299">
        <v>10</v>
      </c>
      <c r="C4299">
        <v>10</v>
      </c>
      <c r="D4299">
        <v>4</v>
      </c>
      <c r="E4299">
        <v>0</v>
      </c>
      <c r="F4299" s="51">
        <v>1</v>
      </c>
      <c r="G4299" t="str">
        <f t="shared" si="134"/>
        <v>Rui Hachimura</v>
      </c>
      <c r="H4299" t="str">
        <f t="shared" si="135"/>
        <v>Rui Hachimura</v>
      </c>
    </row>
    <row r="4300" spans="1:8" x14ac:dyDescent="0.2">
      <c r="A4300" s="48"/>
      <c r="B4300">
        <v>2</v>
      </c>
      <c r="C4300">
        <v>2</v>
      </c>
      <c r="D4300">
        <v>0</v>
      </c>
      <c r="E4300">
        <v>0</v>
      </c>
      <c r="F4300" s="51">
        <v>1</v>
      </c>
      <c r="G4300" t="str">
        <f t="shared" si="134"/>
        <v>Rui Hachimura</v>
      </c>
      <c r="H4300" t="str">
        <f t="shared" si="135"/>
        <v>Rui Hachimura</v>
      </c>
    </row>
    <row r="4301" spans="1:8" x14ac:dyDescent="0.2">
      <c r="A4301" s="48"/>
      <c r="B4301">
        <v>15</v>
      </c>
      <c r="C4301">
        <v>3</v>
      </c>
      <c r="D4301">
        <v>0</v>
      </c>
      <c r="E4301">
        <v>1</v>
      </c>
      <c r="F4301" s="51">
        <v>1</v>
      </c>
      <c r="G4301" t="str">
        <f t="shared" si="134"/>
        <v>Rui Hachimura</v>
      </c>
      <c r="H4301" t="str">
        <f t="shared" si="135"/>
        <v>Rui Hachimura</v>
      </c>
    </row>
    <row r="4302" spans="1:8" x14ac:dyDescent="0.2">
      <c r="A4302" s="48"/>
      <c r="B4302">
        <v>16</v>
      </c>
      <c r="C4302">
        <v>3</v>
      </c>
      <c r="D4302">
        <v>0</v>
      </c>
      <c r="E4302">
        <v>0</v>
      </c>
      <c r="F4302" s="51">
        <v>1</v>
      </c>
      <c r="G4302" t="str">
        <f t="shared" si="134"/>
        <v>Rui Hachimura</v>
      </c>
      <c r="H4302" t="str">
        <f t="shared" si="135"/>
        <v>Rui Hachimura</v>
      </c>
    </row>
    <row r="4303" spans="1:8" x14ac:dyDescent="0.2">
      <c r="A4303" s="48"/>
      <c r="B4303">
        <v>23</v>
      </c>
      <c r="C4303">
        <v>8</v>
      </c>
      <c r="D4303">
        <v>0</v>
      </c>
      <c r="E4303">
        <v>2</v>
      </c>
      <c r="F4303" s="51">
        <v>1</v>
      </c>
      <c r="G4303" t="str">
        <f t="shared" si="134"/>
        <v>Rui Hachimura</v>
      </c>
      <c r="H4303" t="str">
        <f t="shared" si="135"/>
        <v>Rui Hachimura</v>
      </c>
    </row>
    <row r="4304" spans="1:8" x14ac:dyDescent="0.2">
      <c r="A4304" s="48"/>
      <c r="B4304">
        <v>11</v>
      </c>
      <c r="C4304">
        <v>4</v>
      </c>
      <c r="D4304">
        <v>1</v>
      </c>
      <c r="E4304">
        <v>1</v>
      </c>
      <c r="F4304" s="51">
        <v>1</v>
      </c>
      <c r="G4304" t="str">
        <f t="shared" si="134"/>
        <v>Rui Hachimura</v>
      </c>
      <c r="H4304" t="str">
        <f t="shared" si="135"/>
        <v>Rui Hachimura</v>
      </c>
    </row>
    <row r="4305" spans="1:8" x14ac:dyDescent="0.2">
      <c r="A4305" s="48"/>
      <c r="B4305">
        <v>3</v>
      </c>
      <c r="C4305">
        <v>2</v>
      </c>
      <c r="D4305">
        <v>1</v>
      </c>
      <c r="E4305">
        <v>1</v>
      </c>
      <c r="F4305" s="51">
        <v>1</v>
      </c>
      <c r="G4305" t="str">
        <f t="shared" si="134"/>
        <v>Rui Hachimura</v>
      </c>
      <c r="H4305" t="str">
        <f t="shared" si="135"/>
        <v>Rui Hachimura</v>
      </c>
    </row>
    <row r="4306" spans="1:8" x14ac:dyDescent="0.2">
      <c r="A4306" s="48"/>
      <c r="B4306">
        <v>14</v>
      </c>
      <c r="C4306">
        <v>1</v>
      </c>
      <c r="D4306">
        <v>2</v>
      </c>
      <c r="E4306">
        <v>2</v>
      </c>
      <c r="F4306" s="51">
        <v>1</v>
      </c>
      <c r="G4306" t="str">
        <f t="shared" si="134"/>
        <v>Rui Hachimura</v>
      </c>
      <c r="H4306" t="str">
        <f t="shared" si="135"/>
        <v>Rui Hachimura</v>
      </c>
    </row>
    <row r="4307" spans="1:8" x14ac:dyDescent="0.2">
      <c r="A4307" s="48"/>
      <c r="B4307">
        <v>13</v>
      </c>
      <c r="C4307">
        <v>8</v>
      </c>
      <c r="D4307">
        <v>3</v>
      </c>
      <c r="E4307">
        <v>1</v>
      </c>
      <c r="F4307" s="51">
        <v>1</v>
      </c>
      <c r="G4307" t="str">
        <f t="shared" si="134"/>
        <v>Rui Hachimura</v>
      </c>
      <c r="H4307" t="str">
        <f t="shared" si="135"/>
        <v>Rui Hachimura</v>
      </c>
    </row>
    <row r="4308" spans="1:8" x14ac:dyDescent="0.2">
      <c r="A4308" s="48"/>
      <c r="B4308">
        <v>7</v>
      </c>
      <c r="C4308">
        <v>7</v>
      </c>
      <c r="D4308">
        <v>1</v>
      </c>
      <c r="E4308">
        <v>0</v>
      </c>
      <c r="F4308" s="51">
        <v>1</v>
      </c>
      <c r="G4308" t="str">
        <f t="shared" si="134"/>
        <v>Rui Hachimura</v>
      </c>
      <c r="H4308" t="str">
        <f t="shared" si="135"/>
        <v>Rui Hachimura</v>
      </c>
    </row>
    <row r="4309" spans="1:8" x14ac:dyDescent="0.2">
      <c r="A4309" s="48"/>
      <c r="B4309">
        <v>21</v>
      </c>
      <c r="C4309">
        <v>5</v>
      </c>
      <c r="D4309">
        <v>4</v>
      </c>
      <c r="E4309">
        <v>3</v>
      </c>
      <c r="F4309" s="51">
        <v>1</v>
      </c>
      <c r="G4309" t="str">
        <f t="shared" si="134"/>
        <v>Rui Hachimura</v>
      </c>
      <c r="H4309" t="str">
        <f t="shared" si="135"/>
        <v>Rui Hachimura</v>
      </c>
    </row>
    <row r="4310" spans="1:8" x14ac:dyDescent="0.2">
      <c r="A4310" s="48"/>
      <c r="B4310">
        <v>14</v>
      </c>
      <c r="C4310">
        <v>1</v>
      </c>
      <c r="D4310">
        <v>0</v>
      </c>
      <c r="E4310">
        <v>0</v>
      </c>
      <c r="F4310" s="51">
        <v>1</v>
      </c>
      <c r="G4310" t="str">
        <f t="shared" si="134"/>
        <v>Rui Hachimura</v>
      </c>
      <c r="H4310" t="str">
        <f t="shared" si="135"/>
        <v>Rui Hachimura</v>
      </c>
    </row>
    <row r="4311" spans="1:8" x14ac:dyDescent="0.2">
      <c r="A4311" s="48"/>
      <c r="B4311">
        <v>30</v>
      </c>
      <c r="C4311">
        <v>5</v>
      </c>
      <c r="D4311">
        <v>1</v>
      </c>
      <c r="E4311">
        <v>1</v>
      </c>
      <c r="F4311" s="51">
        <v>1</v>
      </c>
      <c r="G4311" t="str">
        <f t="shared" si="134"/>
        <v>Rui Hachimura</v>
      </c>
      <c r="H4311" t="str">
        <f t="shared" si="135"/>
        <v>Rui Hachimura</v>
      </c>
    </row>
    <row r="4312" spans="1:8" x14ac:dyDescent="0.2">
      <c r="A4312" s="48"/>
      <c r="B4312">
        <v>16</v>
      </c>
      <c r="C4312">
        <v>7</v>
      </c>
      <c r="D4312">
        <v>1</v>
      </c>
      <c r="E4312">
        <v>1</v>
      </c>
      <c r="F4312" s="51">
        <v>1</v>
      </c>
      <c r="G4312" t="str">
        <f t="shared" si="134"/>
        <v>Rui Hachimura</v>
      </c>
      <c r="H4312" t="str">
        <f t="shared" si="135"/>
        <v>Rui Hachimura</v>
      </c>
    </row>
    <row r="4313" spans="1:8" x14ac:dyDescent="0.2">
      <c r="A4313" s="48"/>
      <c r="B4313">
        <v>26</v>
      </c>
      <c r="C4313">
        <v>4</v>
      </c>
      <c r="D4313">
        <v>3</v>
      </c>
      <c r="E4313">
        <v>3</v>
      </c>
      <c r="F4313" s="51">
        <v>1</v>
      </c>
      <c r="G4313" t="str">
        <f t="shared" si="134"/>
        <v>Rui Hachimura</v>
      </c>
      <c r="H4313" t="str">
        <f t="shared" si="135"/>
        <v>Rui Hachimura</v>
      </c>
    </row>
    <row r="4314" spans="1:8" x14ac:dyDescent="0.2">
      <c r="A4314" s="48"/>
      <c r="B4314">
        <v>12</v>
      </c>
      <c r="C4314">
        <v>3</v>
      </c>
      <c r="D4314">
        <v>2</v>
      </c>
      <c r="E4314">
        <v>3</v>
      </c>
      <c r="F4314" s="51">
        <v>1</v>
      </c>
      <c r="G4314" t="str">
        <f t="shared" si="134"/>
        <v>Rui Hachimura</v>
      </c>
      <c r="H4314" t="str">
        <f t="shared" si="135"/>
        <v>Rui Hachimura</v>
      </c>
    </row>
    <row r="4315" spans="1:8" x14ac:dyDescent="0.2">
      <c r="A4315" s="48" t="s">
        <v>1303</v>
      </c>
      <c r="B4315">
        <v>26</v>
      </c>
      <c r="C4315">
        <v>4</v>
      </c>
      <c r="D4315">
        <v>7</v>
      </c>
      <c r="E4315">
        <v>3</v>
      </c>
      <c r="F4315" s="51">
        <v>1</v>
      </c>
      <c r="G4315" t="str">
        <f t="shared" si="134"/>
        <v>Tyrese Haliburton</v>
      </c>
      <c r="H4315" t="str">
        <f t="shared" si="135"/>
        <v>Tyrese Haliburton</v>
      </c>
    </row>
    <row r="4316" spans="1:8" x14ac:dyDescent="0.2">
      <c r="A4316" s="48"/>
      <c r="B4316">
        <v>27</v>
      </c>
      <c r="C4316">
        <v>3</v>
      </c>
      <c r="D4316">
        <v>12</v>
      </c>
      <c r="E4316">
        <v>1</v>
      </c>
      <c r="F4316" s="51">
        <v>1</v>
      </c>
      <c r="G4316" t="str">
        <f t="shared" si="134"/>
        <v>Tyrese Haliburton</v>
      </c>
      <c r="H4316" t="str">
        <f t="shared" si="135"/>
        <v>Tyrese Haliburton</v>
      </c>
    </row>
    <row r="4317" spans="1:8" x14ac:dyDescent="0.2">
      <c r="A4317" s="48"/>
      <c r="B4317">
        <v>24</v>
      </c>
      <c r="C4317">
        <v>4</v>
      </c>
      <c r="D4317">
        <v>10</v>
      </c>
      <c r="E4317">
        <v>3</v>
      </c>
      <c r="F4317" s="51">
        <v>1</v>
      </c>
      <c r="G4317" t="str">
        <f t="shared" si="134"/>
        <v>Tyrese Haliburton</v>
      </c>
      <c r="H4317" t="str">
        <f t="shared" si="135"/>
        <v>Tyrese Haliburton</v>
      </c>
    </row>
    <row r="4318" spans="1:8" x14ac:dyDescent="0.2">
      <c r="A4318" s="48"/>
      <c r="B4318">
        <v>19</v>
      </c>
      <c r="C4318">
        <v>6</v>
      </c>
      <c r="D4318">
        <v>10</v>
      </c>
      <c r="E4318">
        <v>3</v>
      </c>
      <c r="F4318" s="51">
        <v>1</v>
      </c>
      <c r="G4318" t="str">
        <f t="shared" si="134"/>
        <v>Tyrese Haliburton</v>
      </c>
      <c r="H4318" t="str">
        <f t="shared" si="135"/>
        <v>Tyrese Haliburton</v>
      </c>
    </row>
    <row r="4319" spans="1:8" x14ac:dyDescent="0.2">
      <c r="A4319" s="48"/>
      <c r="B4319">
        <v>17</v>
      </c>
      <c r="C4319">
        <v>4</v>
      </c>
      <c r="D4319">
        <v>11</v>
      </c>
      <c r="E4319">
        <v>2</v>
      </c>
      <c r="F4319" s="51">
        <v>1</v>
      </c>
      <c r="G4319" t="str">
        <f t="shared" si="134"/>
        <v>Tyrese Haliburton</v>
      </c>
      <c r="H4319" t="str">
        <f t="shared" si="135"/>
        <v>Tyrese Haliburton</v>
      </c>
    </row>
    <row r="4320" spans="1:8" x14ac:dyDescent="0.2">
      <c r="A4320" s="48"/>
      <c r="B4320">
        <v>25</v>
      </c>
      <c r="C4320">
        <v>2</v>
      </c>
      <c r="D4320">
        <v>12</v>
      </c>
      <c r="E4320">
        <v>3</v>
      </c>
      <c r="F4320" s="51">
        <v>1</v>
      </c>
      <c r="G4320" t="str">
        <f t="shared" si="134"/>
        <v>Tyrese Haliburton</v>
      </c>
      <c r="H4320" t="str">
        <f t="shared" si="135"/>
        <v>Tyrese Haliburton</v>
      </c>
    </row>
    <row r="4321" spans="1:8" x14ac:dyDescent="0.2">
      <c r="A4321" s="48"/>
      <c r="B4321">
        <v>26</v>
      </c>
      <c r="C4321">
        <v>6</v>
      </c>
      <c r="D4321">
        <v>8</v>
      </c>
      <c r="E4321">
        <v>6</v>
      </c>
      <c r="F4321" s="51">
        <v>1</v>
      </c>
      <c r="G4321" t="str">
        <f t="shared" si="134"/>
        <v>Tyrese Haliburton</v>
      </c>
      <c r="H4321" t="str">
        <f t="shared" si="135"/>
        <v>Tyrese Haliburton</v>
      </c>
    </row>
    <row r="4322" spans="1:8" x14ac:dyDescent="0.2">
      <c r="A4322" s="48"/>
      <c r="B4322">
        <v>11</v>
      </c>
      <c r="C4322">
        <v>8</v>
      </c>
      <c r="D4322">
        <v>5</v>
      </c>
      <c r="E4322">
        <v>1</v>
      </c>
      <c r="F4322" s="51">
        <v>1</v>
      </c>
      <c r="G4322" t="str">
        <f t="shared" si="134"/>
        <v>Tyrese Haliburton</v>
      </c>
      <c r="H4322" t="str">
        <f t="shared" si="135"/>
        <v>Tyrese Haliburton</v>
      </c>
    </row>
    <row r="4323" spans="1:8" x14ac:dyDescent="0.2">
      <c r="A4323" s="48"/>
      <c r="B4323">
        <v>22</v>
      </c>
      <c r="C4323">
        <v>9</v>
      </c>
      <c r="D4323">
        <v>9</v>
      </c>
      <c r="E4323">
        <v>3</v>
      </c>
      <c r="F4323" s="51">
        <v>1</v>
      </c>
      <c r="G4323" t="str">
        <f t="shared" si="134"/>
        <v>Tyrese Haliburton</v>
      </c>
      <c r="H4323" t="str">
        <f t="shared" si="135"/>
        <v>Tyrese Haliburton</v>
      </c>
    </row>
    <row r="4324" spans="1:8" x14ac:dyDescent="0.2">
      <c r="A4324" s="48"/>
      <c r="B4324">
        <v>20</v>
      </c>
      <c r="C4324">
        <v>4</v>
      </c>
      <c r="D4324">
        <v>13</v>
      </c>
      <c r="E4324">
        <v>6</v>
      </c>
      <c r="F4324" s="51">
        <v>1</v>
      </c>
      <c r="G4324" t="str">
        <f t="shared" si="134"/>
        <v>Tyrese Haliburton</v>
      </c>
      <c r="H4324" t="str">
        <f t="shared" si="135"/>
        <v>Tyrese Haliburton</v>
      </c>
    </row>
    <row r="4325" spans="1:8" x14ac:dyDescent="0.2">
      <c r="A4325" s="48"/>
      <c r="B4325">
        <v>21</v>
      </c>
      <c r="C4325">
        <v>1</v>
      </c>
      <c r="D4325">
        <v>12</v>
      </c>
      <c r="E4325">
        <v>3</v>
      </c>
      <c r="F4325" s="51">
        <v>1</v>
      </c>
      <c r="G4325" t="str">
        <f t="shared" si="134"/>
        <v>Tyrese Haliburton</v>
      </c>
      <c r="H4325" t="str">
        <f t="shared" si="135"/>
        <v>Tyrese Haliburton</v>
      </c>
    </row>
    <row r="4326" spans="1:8" x14ac:dyDescent="0.2">
      <c r="A4326" s="48"/>
      <c r="B4326">
        <v>8</v>
      </c>
      <c r="C4326">
        <v>6</v>
      </c>
      <c r="D4326">
        <v>15</v>
      </c>
      <c r="E4326">
        <v>2</v>
      </c>
      <c r="F4326" s="51">
        <v>1</v>
      </c>
      <c r="G4326" t="str">
        <f t="shared" si="134"/>
        <v>Tyrese Haliburton</v>
      </c>
      <c r="H4326" t="str">
        <f t="shared" si="135"/>
        <v>Tyrese Haliburton</v>
      </c>
    </row>
    <row r="4327" spans="1:8" x14ac:dyDescent="0.2">
      <c r="A4327" s="48"/>
      <c r="B4327">
        <v>22</v>
      </c>
      <c r="C4327">
        <v>2</v>
      </c>
      <c r="D4327">
        <v>11</v>
      </c>
      <c r="E4327">
        <v>3</v>
      </c>
      <c r="F4327" s="51">
        <v>1</v>
      </c>
      <c r="G4327" t="str">
        <f t="shared" si="134"/>
        <v>Tyrese Haliburton</v>
      </c>
      <c r="H4327" t="str">
        <f t="shared" si="135"/>
        <v>Tyrese Haliburton</v>
      </c>
    </row>
    <row r="4328" spans="1:8" x14ac:dyDescent="0.2">
      <c r="A4328" s="48"/>
      <c r="B4328">
        <v>19</v>
      </c>
      <c r="C4328">
        <v>6</v>
      </c>
      <c r="D4328">
        <v>8</v>
      </c>
      <c r="E4328">
        <v>2</v>
      </c>
      <c r="F4328" s="51">
        <v>1</v>
      </c>
      <c r="G4328" t="str">
        <f t="shared" si="134"/>
        <v>Tyrese Haliburton</v>
      </c>
      <c r="H4328" t="str">
        <f t="shared" si="135"/>
        <v>Tyrese Haliburton</v>
      </c>
    </row>
    <row r="4329" spans="1:8" x14ac:dyDescent="0.2">
      <c r="A4329" s="48"/>
      <c r="B4329">
        <v>22</v>
      </c>
      <c r="C4329">
        <v>4</v>
      </c>
      <c r="D4329">
        <v>14</v>
      </c>
      <c r="E4329">
        <v>3</v>
      </c>
      <c r="F4329" s="51">
        <v>1</v>
      </c>
      <c r="G4329" t="str">
        <f t="shared" si="134"/>
        <v>Tyrese Haliburton</v>
      </c>
      <c r="H4329" t="str">
        <f t="shared" si="135"/>
        <v>Tyrese Haliburton</v>
      </c>
    </row>
    <row r="4330" spans="1:8" x14ac:dyDescent="0.2">
      <c r="A4330" s="48"/>
      <c r="B4330">
        <v>18</v>
      </c>
      <c r="C4330">
        <v>4</v>
      </c>
      <c r="D4330">
        <v>14</v>
      </c>
      <c r="E4330">
        <v>1</v>
      </c>
      <c r="F4330" s="51">
        <v>1</v>
      </c>
      <c r="G4330" t="str">
        <f t="shared" si="134"/>
        <v>Tyrese Haliburton</v>
      </c>
      <c r="H4330" t="str">
        <f t="shared" si="135"/>
        <v>Tyrese Haliburton</v>
      </c>
    </row>
    <row r="4331" spans="1:8" x14ac:dyDescent="0.2">
      <c r="A4331" s="48"/>
      <c r="B4331">
        <v>10</v>
      </c>
      <c r="C4331">
        <v>2</v>
      </c>
      <c r="D4331">
        <v>14</v>
      </c>
      <c r="E4331">
        <v>2</v>
      </c>
      <c r="F4331" s="51">
        <v>1</v>
      </c>
      <c r="G4331" t="str">
        <f t="shared" si="134"/>
        <v>Tyrese Haliburton</v>
      </c>
      <c r="H4331" t="str">
        <f t="shared" si="135"/>
        <v>Tyrese Haliburton</v>
      </c>
    </row>
    <row r="4332" spans="1:8" x14ac:dyDescent="0.2">
      <c r="A4332" s="48"/>
      <c r="B4332">
        <v>21</v>
      </c>
      <c r="C4332">
        <v>6</v>
      </c>
      <c r="D4332">
        <v>15</v>
      </c>
      <c r="E4332">
        <v>1</v>
      </c>
      <c r="F4332" s="51">
        <v>1</v>
      </c>
      <c r="G4332" t="str">
        <f t="shared" si="134"/>
        <v>Tyrese Haliburton</v>
      </c>
      <c r="H4332" t="str">
        <f t="shared" si="135"/>
        <v>Tyrese Haliburton</v>
      </c>
    </row>
    <row r="4333" spans="1:8" x14ac:dyDescent="0.2">
      <c r="A4333" s="48"/>
      <c r="B4333">
        <v>15</v>
      </c>
      <c r="C4333">
        <v>5</v>
      </c>
      <c r="D4333">
        <v>11</v>
      </c>
      <c r="E4333">
        <v>3</v>
      </c>
      <c r="F4333" s="51">
        <v>1</v>
      </c>
      <c r="G4333" t="str">
        <f t="shared" si="134"/>
        <v>Tyrese Haliburton</v>
      </c>
      <c r="H4333" t="str">
        <f t="shared" si="135"/>
        <v>Tyrese Haliburton</v>
      </c>
    </row>
    <row r="4334" spans="1:8" x14ac:dyDescent="0.2">
      <c r="A4334" s="48"/>
      <c r="B4334">
        <v>24</v>
      </c>
      <c r="C4334">
        <v>7</v>
      </c>
      <c r="D4334">
        <v>14</v>
      </c>
      <c r="E4334">
        <v>3</v>
      </c>
      <c r="F4334" s="51">
        <v>1</v>
      </c>
      <c r="G4334" t="str">
        <f t="shared" si="134"/>
        <v>Tyrese Haliburton</v>
      </c>
      <c r="H4334" t="str">
        <f t="shared" si="135"/>
        <v>Tyrese Haliburton</v>
      </c>
    </row>
    <row r="4335" spans="1:8" x14ac:dyDescent="0.2">
      <c r="A4335" s="48"/>
      <c r="B4335">
        <v>9</v>
      </c>
      <c r="C4335">
        <v>4</v>
      </c>
      <c r="D4335">
        <v>10</v>
      </c>
      <c r="E4335">
        <v>1</v>
      </c>
      <c r="F4335" s="51">
        <v>1</v>
      </c>
      <c r="G4335" t="str">
        <f t="shared" si="134"/>
        <v>Tyrese Haliburton</v>
      </c>
      <c r="H4335" t="str">
        <f t="shared" si="135"/>
        <v>Tyrese Haliburton</v>
      </c>
    </row>
    <row r="4336" spans="1:8" x14ac:dyDescent="0.2">
      <c r="A4336" s="48"/>
      <c r="B4336">
        <v>14</v>
      </c>
      <c r="C4336">
        <v>6</v>
      </c>
      <c r="D4336">
        <v>4</v>
      </c>
      <c r="E4336">
        <v>3</v>
      </c>
      <c r="F4336" s="51">
        <v>1</v>
      </c>
      <c r="G4336" t="str">
        <f t="shared" si="134"/>
        <v>Tyrese Haliburton</v>
      </c>
      <c r="H4336" t="str">
        <f t="shared" si="135"/>
        <v>Tyrese Haliburton</v>
      </c>
    </row>
    <row r="4337" spans="1:8" x14ac:dyDescent="0.2">
      <c r="A4337" s="48"/>
      <c r="B4337">
        <v>26</v>
      </c>
      <c r="C4337">
        <v>2</v>
      </c>
      <c r="D4337">
        <v>15</v>
      </c>
      <c r="E4337">
        <v>5</v>
      </c>
      <c r="F4337" s="51">
        <v>1</v>
      </c>
      <c r="G4337" t="str">
        <f t="shared" si="134"/>
        <v>Tyrese Haliburton</v>
      </c>
      <c r="H4337" t="str">
        <f t="shared" si="135"/>
        <v>Tyrese Haliburton</v>
      </c>
    </row>
    <row r="4338" spans="1:8" x14ac:dyDescent="0.2">
      <c r="A4338" s="48"/>
      <c r="B4338">
        <v>23</v>
      </c>
      <c r="C4338">
        <v>2</v>
      </c>
      <c r="D4338">
        <v>11</v>
      </c>
      <c r="E4338">
        <v>3</v>
      </c>
      <c r="F4338" s="51">
        <v>1</v>
      </c>
      <c r="G4338" t="str">
        <f t="shared" si="134"/>
        <v>Tyrese Haliburton</v>
      </c>
      <c r="H4338" t="str">
        <f t="shared" si="135"/>
        <v>Tyrese Haliburton</v>
      </c>
    </row>
    <row r="4339" spans="1:8" x14ac:dyDescent="0.2">
      <c r="A4339" s="48"/>
      <c r="B4339">
        <v>35</v>
      </c>
      <c r="C4339">
        <v>1</v>
      </c>
      <c r="D4339">
        <v>9</v>
      </c>
      <c r="E4339">
        <v>7</v>
      </c>
      <c r="F4339" s="51">
        <v>1</v>
      </c>
      <c r="G4339" t="str">
        <f t="shared" si="134"/>
        <v>Tyrese Haliburton</v>
      </c>
      <c r="H4339" t="str">
        <f t="shared" si="135"/>
        <v>Tyrese Haliburton</v>
      </c>
    </row>
    <row r="4340" spans="1:8" x14ac:dyDescent="0.2">
      <c r="A4340" s="48"/>
      <c r="B4340">
        <v>1</v>
      </c>
      <c r="C4340">
        <v>3</v>
      </c>
      <c r="D4340">
        <v>6</v>
      </c>
      <c r="E4340">
        <v>0</v>
      </c>
      <c r="F4340" s="51">
        <v>1</v>
      </c>
      <c r="G4340" t="str">
        <f t="shared" si="134"/>
        <v>Tyrese Haliburton</v>
      </c>
      <c r="H4340" t="str">
        <f t="shared" si="135"/>
        <v>Tyrese Haliburton</v>
      </c>
    </row>
    <row r="4341" spans="1:8" x14ac:dyDescent="0.2">
      <c r="A4341" s="48"/>
      <c r="B4341">
        <v>29</v>
      </c>
      <c r="C4341">
        <v>4</v>
      </c>
      <c r="D4341">
        <v>6</v>
      </c>
      <c r="E4341">
        <v>5</v>
      </c>
      <c r="F4341" s="51">
        <v>1</v>
      </c>
      <c r="G4341" t="str">
        <f t="shared" si="134"/>
        <v>Tyrese Haliburton</v>
      </c>
      <c r="H4341" t="str">
        <f t="shared" si="135"/>
        <v>Tyrese Haliburton</v>
      </c>
    </row>
    <row r="4342" spans="1:8" x14ac:dyDescent="0.2">
      <c r="A4342" s="48"/>
      <c r="B4342">
        <v>17</v>
      </c>
      <c r="C4342">
        <v>0</v>
      </c>
      <c r="D4342">
        <v>14</v>
      </c>
      <c r="E4342">
        <v>0</v>
      </c>
      <c r="F4342" s="51">
        <v>1</v>
      </c>
      <c r="G4342" t="str">
        <f t="shared" si="134"/>
        <v>Tyrese Haliburton</v>
      </c>
      <c r="H4342" t="str">
        <f t="shared" si="135"/>
        <v>Tyrese Haliburton</v>
      </c>
    </row>
    <row r="4343" spans="1:8" x14ac:dyDescent="0.2">
      <c r="A4343" s="48"/>
      <c r="B4343">
        <v>15</v>
      </c>
      <c r="C4343">
        <v>1</v>
      </c>
      <c r="D4343">
        <v>10</v>
      </c>
      <c r="E4343">
        <v>2</v>
      </c>
      <c r="F4343" s="51">
        <v>1</v>
      </c>
      <c r="G4343" t="str">
        <f t="shared" si="134"/>
        <v>Tyrese Haliburton</v>
      </c>
      <c r="H4343" t="str">
        <f t="shared" si="135"/>
        <v>Tyrese Haliburton</v>
      </c>
    </row>
    <row r="4344" spans="1:8" x14ac:dyDescent="0.2">
      <c r="A4344" s="48"/>
      <c r="B4344">
        <v>33</v>
      </c>
      <c r="C4344">
        <v>3</v>
      </c>
      <c r="D4344">
        <v>8</v>
      </c>
      <c r="E4344">
        <v>6</v>
      </c>
      <c r="F4344" s="51">
        <v>1</v>
      </c>
      <c r="G4344" t="str">
        <f t="shared" si="134"/>
        <v>Tyrese Haliburton</v>
      </c>
      <c r="H4344" t="str">
        <f t="shared" si="135"/>
        <v>Tyrese Haliburton</v>
      </c>
    </row>
    <row r="4345" spans="1:8" x14ac:dyDescent="0.2">
      <c r="A4345" s="48"/>
      <c r="B4345">
        <v>43</v>
      </c>
      <c r="C4345">
        <v>2</v>
      </c>
      <c r="D4345">
        <v>7</v>
      </c>
      <c r="E4345">
        <v>10</v>
      </c>
      <c r="F4345" s="51">
        <v>1</v>
      </c>
      <c r="G4345" t="str">
        <f t="shared" si="134"/>
        <v>Tyrese Haliburton</v>
      </c>
      <c r="H4345" t="str">
        <f t="shared" si="135"/>
        <v>Tyrese Haliburton</v>
      </c>
    </row>
    <row r="4346" spans="1:8" x14ac:dyDescent="0.2">
      <c r="A4346" s="48"/>
      <c r="B4346">
        <v>12</v>
      </c>
      <c r="C4346">
        <v>1</v>
      </c>
      <c r="D4346">
        <v>6</v>
      </c>
      <c r="E4346">
        <v>1</v>
      </c>
      <c r="F4346" s="51">
        <v>1</v>
      </c>
      <c r="G4346" t="str">
        <f t="shared" si="134"/>
        <v>Tyrese Haliburton</v>
      </c>
      <c r="H4346" t="str">
        <f t="shared" si="135"/>
        <v>Tyrese Haliburton</v>
      </c>
    </row>
    <row r="4347" spans="1:8" x14ac:dyDescent="0.2">
      <c r="A4347" s="48"/>
      <c r="B4347">
        <v>23</v>
      </c>
      <c r="C4347">
        <v>3</v>
      </c>
      <c r="D4347">
        <v>7</v>
      </c>
      <c r="E4347">
        <v>3</v>
      </c>
      <c r="F4347" s="51">
        <v>1</v>
      </c>
      <c r="G4347" t="str">
        <f t="shared" si="134"/>
        <v>Tyrese Haliburton</v>
      </c>
      <c r="H4347" t="str">
        <f t="shared" si="135"/>
        <v>Tyrese Haliburton</v>
      </c>
    </row>
    <row r="4348" spans="1:8" x14ac:dyDescent="0.2">
      <c r="A4348" s="48"/>
      <c r="B4348">
        <v>29</v>
      </c>
      <c r="C4348">
        <v>2</v>
      </c>
      <c r="D4348">
        <v>9</v>
      </c>
      <c r="E4348">
        <v>6</v>
      </c>
      <c r="F4348" s="51">
        <v>1</v>
      </c>
      <c r="G4348" t="str">
        <f t="shared" si="134"/>
        <v>Tyrese Haliburton</v>
      </c>
      <c r="H4348" t="str">
        <f t="shared" si="135"/>
        <v>Tyrese Haliburton</v>
      </c>
    </row>
    <row r="4349" spans="1:8" x14ac:dyDescent="0.2">
      <c r="A4349" s="48"/>
      <c r="B4349">
        <v>24</v>
      </c>
      <c r="C4349">
        <v>7</v>
      </c>
      <c r="D4349">
        <v>10</v>
      </c>
      <c r="E4349">
        <v>2</v>
      </c>
      <c r="F4349" s="51">
        <v>1</v>
      </c>
      <c r="G4349" t="str">
        <f t="shared" si="134"/>
        <v>Tyrese Haliburton</v>
      </c>
      <c r="H4349" t="str">
        <f t="shared" si="135"/>
        <v>Tyrese Haliburton</v>
      </c>
    </row>
    <row r="4350" spans="1:8" x14ac:dyDescent="0.2">
      <c r="A4350" s="48"/>
      <c r="B4350">
        <v>16</v>
      </c>
      <c r="C4350">
        <v>6</v>
      </c>
      <c r="D4350">
        <v>8</v>
      </c>
      <c r="E4350">
        <v>2</v>
      </c>
      <c r="F4350" s="51">
        <v>1</v>
      </c>
      <c r="G4350" t="str">
        <f t="shared" si="134"/>
        <v>Tyrese Haliburton</v>
      </c>
      <c r="H4350" t="str">
        <f t="shared" si="135"/>
        <v>Tyrese Haliburton</v>
      </c>
    </row>
    <row r="4351" spans="1:8" x14ac:dyDescent="0.2">
      <c r="A4351" s="48"/>
      <c r="B4351">
        <v>16</v>
      </c>
      <c r="C4351">
        <v>7</v>
      </c>
      <c r="D4351">
        <v>12</v>
      </c>
      <c r="E4351">
        <v>2</v>
      </c>
      <c r="F4351" s="51">
        <v>1</v>
      </c>
      <c r="G4351" t="str">
        <f t="shared" si="134"/>
        <v>Tyrese Haliburton</v>
      </c>
      <c r="H4351" t="str">
        <f t="shared" si="135"/>
        <v>Tyrese Haliburton</v>
      </c>
    </row>
    <row r="4352" spans="1:8" x14ac:dyDescent="0.2">
      <c r="A4352" s="48" t="s">
        <v>1304</v>
      </c>
      <c r="B4352">
        <v>3</v>
      </c>
      <c r="C4352">
        <v>1</v>
      </c>
      <c r="D4352">
        <v>2</v>
      </c>
      <c r="E4352">
        <v>1</v>
      </c>
      <c r="F4352" s="51">
        <v>1</v>
      </c>
      <c r="G4352" t="str">
        <f t="shared" si="134"/>
        <v>Jordan Hall</v>
      </c>
      <c r="H4352" t="str">
        <f t="shared" si="135"/>
        <v>Jordan Hall</v>
      </c>
    </row>
    <row r="4353" spans="1:8" x14ac:dyDescent="0.2">
      <c r="A4353" s="48"/>
      <c r="B4353">
        <v>0</v>
      </c>
      <c r="C4353">
        <v>0</v>
      </c>
      <c r="D4353">
        <v>0</v>
      </c>
      <c r="E4353">
        <v>0</v>
      </c>
      <c r="F4353" s="51">
        <v>1</v>
      </c>
      <c r="G4353" t="str">
        <f t="shared" si="134"/>
        <v>Jordan Hall</v>
      </c>
      <c r="H4353" t="str">
        <f t="shared" si="135"/>
        <v>Jordan Hall</v>
      </c>
    </row>
    <row r="4354" spans="1:8" x14ac:dyDescent="0.2">
      <c r="A4354" s="48"/>
      <c r="B4354">
        <v>0</v>
      </c>
      <c r="C4354">
        <v>0</v>
      </c>
      <c r="D4354">
        <v>1</v>
      </c>
      <c r="E4354">
        <v>0</v>
      </c>
      <c r="F4354" s="51">
        <v>1</v>
      </c>
      <c r="G4354" t="str">
        <f t="shared" ref="G4354:G4417" si="136">IF(B4354="","",IF(A4354="",G4353,SUBSTITUTE(A4354," 2022-23 Game Log","")))</f>
        <v>Jordan Hall</v>
      </c>
      <c r="H4354" t="str">
        <f t="shared" ref="H4354:H4417" si="137">IF(G4354="Luka Dončić","Luka Doncic",IF(G4354="Wendell Carter Jr.","Wendell Carter",IF(G4354="Vlatko Čančar","Vlatko Cancar",IF(G4354="Troy Brown Jr.","Troy Brown",IF(G4354="Bojan Bogdanović","Bojan Bogdanovic",IF(G4354="Nic Claxton","Nicolas Claxton",IF(G4354="Kristaps Porziņģis","Kristaps Porzingis",IF(G4354="Kelly Oubre Jr.","Kelly Oubre Jr",IF(G4354="P.J. Washington","P.J Washington",IF(G4354="P.J. Tucker","P.J Tucker",IF(G4354="Jabari Smith Jr.","Jabari Smith",IF(G4354="Alperen Şengün","Alperen Sengun",IF(G4354="Nikola Vučević","Nikola Vucevic",IF(G4354="Jusuf Nurkić","Jusuf Nurkic",IF(G4354="Nikola Jokić","Nikola Jokic",G4354)))))))))))))))</f>
        <v>Jordan Hall</v>
      </c>
    </row>
    <row r="4355" spans="1:8" x14ac:dyDescent="0.2">
      <c r="A4355" s="48"/>
      <c r="B4355">
        <v>6</v>
      </c>
      <c r="C4355">
        <v>3</v>
      </c>
      <c r="D4355">
        <v>3</v>
      </c>
      <c r="E4355">
        <v>0</v>
      </c>
      <c r="F4355" s="51">
        <v>1</v>
      </c>
      <c r="G4355" t="str">
        <f t="shared" si="136"/>
        <v>Jordan Hall</v>
      </c>
      <c r="H4355" t="str">
        <f t="shared" si="137"/>
        <v>Jordan Hall</v>
      </c>
    </row>
    <row r="4356" spans="1:8" x14ac:dyDescent="0.2">
      <c r="A4356" s="48"/>
      <c r="B4356">
        <v>5</v>
      </c>
      <c r="C4356">
        <v>5</v>
      </c>
      <c r="D4356">
        <v>2</v>
      </c>
      <c r="E4356">
        <v>1</v>
      </c>
      <c r="F4356" s="51">
        <v>1</v>
      </c>
      <c r="G4356" t="str">
        <f t="shared" si="136"/>
        <v>Jordan Hall</v>
      </c>
      <c r="H4356" t="str">
        <f t="shared" si="137"/>
        <v>Jordan Hall</v>
      </c>
    </row>
    <row r="4357" spans="1:8" x14ac:dyDescent="0.2">
      <c r="A4357" s="48"/>
      <c r="B4357">
        <v>5</v>
      </c>
      <c r="C4357">
        <v>1</v>
      </c>
      <c r="D4357">
        <v>1</v>
      </c>
      <c r="E4357">
        <v>0</v>
      </c>
      <c r="F4357" s="51">
        <v>1</v>
      </c>
      <c r="G4357" t="str">
        <f t="shared" si="136"/>
        <v>Jordan Hall</v>
      </c>
      <c r="H4357" t="str">
        <f t="shared" si="137"/>
        <v>Jordan Hall</v>
      </c>
    </row>
    <row r="4358" spans="1:8" x14ac:dyDescent="0.2">
      <c r="A4358" s="48"/>
      <c r="B4358">
        <v>2</v>
      </c>
      <c r="C4358">
        <v>2</v>
      </c>
      <c r="D4358">
        <v>1</v>
      </c>
      <c r="E4358">
        <v>0</v>
      </c>
      <c r="F4358" s="51">
        <v>1</v>
      </c>
      <c r="G4358" t="str">
        <f t="shared" si="136"/>
        <v>Jordan Hall</v>
      </c>
      <c r="H4358" t="str">
        <f t="shared" si="137"/>
        <v>Jordan Hall</v>
      </c>
    </row>
    <row r="4359" spans="1:8" x14ac:dyDescent="0.2">
      <c r="A4359" s="48"/>
      <c r="B4359">
        <v>7</v>
      </c>
      <c r="C4359">
        <v>0</v>
      </c>
      <c r="D4359">
        <v>1</v>
      </c>
      <c r="E4359">
        <v>1</v>
      </c>
      <c r="F4359" s="51">
        <v>1</v>
      </c>
      <c r="G4359" t="str">
        <f t="shared" si="136"/>
        <v>Jordan Hall</v>
      </c>
      <c r="H4359" t="str">
        <f t="shared" si="137"/>
        <v>Jordan Hall</v>
      </c>
    </row>
    <row r="4360" spans="1:8" x14ac:dyDescent="0.2">
      <c r="A4360" s="48"/>
      <c r="B4360">
        <v>0</v>
      </c>
      <c r="C4360">
        <v>0</v>
      </c>
      <c r="D4360">
        <v>0</v>
      </c>
      <c r="E4360">
        <v>0</v>
      </c>
      <c r="F4360" s="51">
        <v>1</v>
      </c>
      <c r="G4360" t="str">
        <f t="shared" si="136"/>
        <v>Jordan Hall</v>
      </c>
      <c r="H4360" t="str">
        <f t="shared" si="137"/>
        <v>Jordan Hall</v>
      </c>
    </row>
    <row r="4361" spans="1:8" x14ac:dyDescent="0.2">
      <c r="A4361" s="48" t="s">
        <v>1305</v>
      </c>
      <c r="B4361">
        <v>5</v>
      </c>
      <c r="C4361">
        <v>4</v>
      </c>
      <c r="D4361">
        <v>2</v>
      </c>
      <c r="E4361">
        <v>1</v>
      </c>
      <c r="F4361" s="51">
        <v>1</v>
      </c>
      <c r="G4361" t="str">
        <f t="shared" si="136"/>
        <v>R.J. Hampton</v>
      </c>
      <c r="H4361" t="str">
        <f t="shared" si="137"/>
        <v>R.J. Hampton</v>
      </c>
    </row>
    <row r="4362" spans="1:8" x14ac:dyDescent="0.2">
      <c r="A4362" s="48"/>
      <c r="B4362">
        <v>2</v>
      </c>
      <c r="C4362">
        <v>0</v>
      </c>
      <c r="D4362">
        <v>2</v>
      </c>
      <c r="E4362">
        <v>0</v>
      </c>
      <c r="F4362" s="51">
        <v>1</v>
      </c>
      <c r="G4362" t="str">
        <f t="shared" si="136"/>
        <v>R.J. Hampton</v>
      </c>
      <c r="H4362" t="str">
        <f t="shared" si="137"/>
        <v>R.J. Hampton</v>
      </c>
    </row>
    <row r="4363" spans="1:8" x14ac:dyDescent="0.2">
      <c r="A4363" s="48"/>
      <c r="B4363">
        <v>1</v>
      </c>
      <c r="C4363">
        <v>0</v>
      </c>
      <c r="D4363">
        <v>0</v>
      </c>
      <c r="E4363">
        <v>0</v>
      </c>
      <c r="F4363" s="51">
        <v>1</v>
      </c>
      <c r="G4363" t="str">
        <f t="shared" si="136"/>
        <v>R.J. Hampton</v>
      </c>
      <c r="H4363" t="str">
        <f t="shared" si="137"/>
        <v>R.J. Hampton</v>
      </c>
    </row>
    <row r="4364" spans="1:8" x14ac:dyDescent="0.2">
      <c r="A4364" s="48"/>
      <c r="B4364">
        <v>0</v>
      </c>
      <c r="C4364">
        <v>0</v>
      </c>
      <c r="D4364">
        <v>0</v>
      </c>
      <c r="E4364">
        <v>0</v>
      </c>
      <c r="F4364" s="51">
        <v>1</v>
      </c>
      <c r="G4364" t="str">
        <f t="shared" si="136"/>
        <v>R.J. Hampton</v>
      </c>
      <c r="H4364" t="str">
        <f t="shared" si="137"/>
        <v>R.J. Hampton</v>
      </c>
    </row>
    <row r="4365" spans="1:8" x14ac:dyDescent="0.2">
      <c r="A4365" s="48"/>
      <c r="B4365">
        <v>9</v>
      </c>
      <c r="C4365">
        <v>4</v>
      </c>
      <c r="D4365">
        <v>4</v>
      </c>
      <c r="E4365">
        <v>0</v>
      </c>
      <c r="F4365" s="51">
        <v>1</v>
      </c>
      <c r="G4365" t="str">
        <f t="shared" si="136"/>
        <v>R.J. Hampton</v>
      </c>
      <c r="H4365" t="str">
        <f t="shared" si="137"/>
        <v>R.J. Hampton</v>
      </c>
    </row>
    <row r="4366" spans="1:8" x14ac:dyDescent="0.2">
      <c r="A4366" s="48"/>
      <c r="B4366">
        <v>15</v>
      </c>
      <c r="C4366">
        <v>4</v>
      </c>
      <c r="D4366">
        <v>1</v>
      </c>
      <c r="E4366">
        <v>3</v>
      </c>
      <c r="F4366" s="51">
        <v>1</v>
      </c>
      <c r="G4366" t="str">
        <f t="shared" si="136"/>
        <v>R.J. Hampton</v>
      </c>
      <c r="H4366" t="str">
        <f t="shared" si="137"/>
        <v>R.J. Hampton</v>
      </c>
    </row>
    <row r="4367" spans="1:8" x14ac:dyDescent="0.2">
      <c r="A4367" s="48"/>
      <c r="B4367">
        <v>10</v>
      </c>
      <c r="C4367">
        <v>2</v>
      </c>
      <c r="D4367">
        <v>1</v>
      </c>
      <c r="E4367">
        <v>2</v>
      </c>
      <c r="F4367" s="51">
        <v>1</v>
      </c>
      <c r="G4367" t="str">
        <f t="shared" si="136"/>
        <v>R.J. Hampton</v>
      </c>
      <c r="H4367" t="str">
        <f t="shared" si="137"/>
        <v>R.J. Hampton</v>
      </c>
    </row>
    <row r="4368" spans="1:8" x14ac:dyDescent="0.2">
      <c r="A4368" s="48"/>
      <c r="B4368">
        <v>15</v>
      </c>
      <c r="C4368">
        <v>2</v>
      </c>
      <c r="D4368">
        <v>0</v>
      </c>
      <c r="E4368">
        <v>3</v>
      </c>
      <c r="F4368" s="51">
        <v>1</v>
      </c>
      <c r="G4368" t="str">
        <f t="shared" si="136"/>
        <v>R.J. Hampton</v>
      </c>
      <c r="H4368" t="str">
        <f t="shared" si="137"/>
        <v>R.J. Hampton</v>
      </c>
    </row>
    <row r="4369" spans="1:8" x14ac:dyDescent="0.2">
      <c r="A4369" s="48"/>
      <c r="B4369">
        <v>5</v>
      </c>
      <c r="C4369">
        <v>2</v>
      </c>
      <c r="D4369">
        <v>1</v>
      </c>
      <c r="E4369">
        <v>0</v>
      </c>
      <c r="F4369" s="51">
        <v>1</v>
      </c>
      <c r="G4369" t="str">
        <f t="shared" si="136"/>
        <v>R.J. Hampton</v>
      </c>
      <c r="H4369" t="str">
        <f t="shared" si="137"/>
        <v>R.J. Hampton</v>
      </c>
    </row>
    <row r="4370" spans="1:8" x14ac:dyDescent="0.2">
      <c r="A4370" s="48"/>
      <c r="B4370">
        <v>2</v>
      </c>
      <c r="C4370">
        <v>0</v>
      </c>
      <c r="D4370">
        <v>2</v>
      </c>
      <c r="E4370">
        <v>0</v>
      </c>
      <c r="F4370" s="51">
        <v>1</v>
      </c>
      <c r="G4370" t="str">
        <f t="shared" si="136"/>
        <v>R.J. Hampton</v>
      </c>
      <c r="H4370" t="str">
        <f t="shared" si="137"/>
        <v>R.J. Hampton</v>
      </c>
    </row>
    <row r="4371" spans="1:8" x14ac:dyDescent="0.2">
      <c r="A4371" s="48"/>
      <c r="B4371">
        <v>8</v>
      </c>
      <c r="C4371">
        <v>0</v>
      </c>
      <c r="D4371">
        <v>2</v>
      </c>
      <c r="E4371">
        <v>2</v>
      </c>
      <c r="F4371" s="51">
        <v>1</v>
      </c>
      <c r="G4371" t="str">
        <f t="shared" si="136"/>
        <v>R.J. Hampton</v>
      </c>
      <c r="H4371" t="str">
        <f t="shared" si="137"/>
        <v>R.J. Hampton</v>
      </c>
    </row>
    <row r="4372" spans="1:8" x14ac:dyDescent="0.2">
      <c r="A4372" s="48"/>
      <c r="B4372">
        <v>10</v>
      </c>
      <c r="C4372">
        <v>0</v>
      </c>
      <c r="D4372">
        <v>1</v>
      </c>
      <c r="E4372">
        <v>1</v>
      </c>
      <c r="F4372" s="51">
        <v>1</v>
      </c>
      <c r="G4372" t="str">
        <f t="shared" si="136"/>
        <v>R.J. Hampton</v>
      </c>
      <c r="H4372" t="str">
        <f t="shared" si="137"/>
        <v>R.J. Hampton</v>
      </c>
    </row>
    <row r="4373" spans="1:8" x14ac:dyDescent="0.2">
      <c r="A4373" s="48"/>
      <c r="B4373">
        <v>4</v>
      </c>
      <c r="C4373">
        <v>0</v>
      </c>
      <c r="D4373">
        <v>1</v>
      </c>
      <c r="E4373">
        <v>0</v>
      </c>
      <c r="F4373" s="51">
        <v>1</v>
      </c>
      <c r="G4373" t="str">
        <f t="shared" si="136"/>
        <v>R.J. Hampton</v>
      </c>
      <c r="H4373" t="str">
        <f t="shared" si="137"/>
        <v>R.J. Hampton</v>
      </c>
    </row>
    <row r="4374" spans="1:8" x14ac:dyDescent="0.2">
      <c r="A4374" s="48"/>
      <c r="B4374">
        <v>14</v>
      </c>
      <c r="C4374">
        <v>1</v>
      </c>
      <c r="D4374">
        <v>0</v>
      </c>
      <c r="E4374">
        <v>2</v>
      </c>
      <c r="F4374" s="51">
        <v>1</v>
      </c>
      <c r="G4374" t="str">
        <f t="shared" si="136"/>
        <v>R.J. Hampton</v>
      </c>
      <c r="H4374" t="str">
        <f t="shared" si="137"/>
        <v>R.J. Hampton</v>
      </c>
    </row>
    <row r="4375" spans="1:8" x14ac:dyDescent="0.2">
      <c r="A4375" s="48"/>
      <c r="B4375">
        <v>6</v>
      </c>
      <c r="C4375">
        <v>2</v>
      </c>
      <c r="D4375">
        <v>5</v>
      </c>
      <c r="E4375">
        <v>0</v>
      </c>
      <c r="F4375" s="51">
        <v>1</v>
      </c>
      <c r="G4375" t="str">
        <f t="shared" si="136"/>
        <v>R.J. Hampton</v>
      </c>
      <c r="H4375" t="str">
        <f t="shared" si="137"/>
        <v>R.J. Hampton</v>
      </c>
    </row>
    <row r="4376" spans="1:8" x14ac:dyDescent="0.2">
      <c r="A4376" s="48"/>
      <c r="B4376">
        <v>10</v>
      </c>
      <c r="C4376">
        <v>4</v>
      </c>
      <c r="D4376">
        <v>1</v>
      </c>
      <c r="E4376">
        <v>2</v>
      </c>
      <c r="F4376" s="51">
        <v>1</v>
      </c>
      <c r="G4376" t="str">
        <f t="shared" si="136"/>
        <v>R.J. Hampton</v>
      </c>
      <c r="H4376" t="str">
        <f t="shared" si="137"/>
        <v>R.J. Hampton</v>
      </c>
    </row>
    <row r="4377" spans="1:8" x14ac:dyDescent="0.2">
      <c r="A4377" s="48"/>
      <c r="B4377">
        <v>11</v>
      </c>
      <c r="C4377">
        <v>3</v>
      </c>
      <c r="D4377">
        <v>3</v>
      </c>
      <c r="E4377">
        <v>0</v>
      </c>
      <c r="F4377" s="51">
        <v>1</v>
      </c>
      <c r="G4377" t="str">
        <f t="shared" si="136"/>
        <v>R.J. Hampton</v>
      </c>
      <c r="H4377" t="str">
        <f t="shared" si="137"/>
        <v>R.J. Hampton</v>
      </c>
    </row>
    <row r="4378" spans="1:8" x14ac:dyDescent="0.2">
      <c r="A4378" s="48"/>
      <c r="B4378">
        <v>2</v>
      </c>
      <c r="C4378">
        <v>2</v>
      </c>
      <c r="D4378">
        <v>4</v>
      </c>
      <c r="E4378">
        <v>0</v>
      </c>
      <c r="F4378" s="51">
        <v>1</v>
      </c>
      <c r="G4378" t="str">
        <f t="shared" si="136"/>
        <v>R.J. Hampton</v>
      </c>
      <c r="H4378" t="str">
        <f t="shared" si="137"/>
        <v>R.J. Hampton</v>
      </c>
    </row>
    <row r="4379" spans="1:8" x14ac:dyDescent="0.2">
      <c r="A4379" s="48"/>
      <c r="B4379">
        <v>3</v>
      </c>
      <c r="C4379">
        <v>0</v>
      </c>
      <c r="D4379">
        <v>0</v>
      </c>
      <c r="E4379">
        <v>1</v>
      </c>
      <c r="F4379" s="51">
        <v>1</v>
      </c>
      <c r="G4379" t="str">
        <f t="shared" si="136"/>
        <v>R.J. Hampton</v>
      </c>
      <c r="H4379" t="str">
        <f t="shared" si="137"/>
        <v>R.J. Hampton</v>
      </c>
    </row>
    <row r="4380" spans="1:8" x14ac:dyDescent="0.2">
      <c r="A4380" s="48"/>
      <c r="B4380">
        <v>4</v>
      </c>
      <c r="C4380">
        <v>2</v>
      </c>
      <c r="D4380">
        <v>2</v>
      </c>
      <c r="E4380">
        <v>0</v>
      </c>
      <c r="F4380" s="51">
        <v>1</v>
      </c>
      <c r="G4380" t="str">
        <f t="shared" si="136"/>
        <v>R.J. Hampton</v>
      </c>
      <c r="H4380" t="str">
        <f t="shared" si="137"/>
        <v>R.J. Hampton</v>
      </c>
    </row>
    <row r="4381" spans="1:8" x14ac:dyDescent="0.2">
      <c r="A4381" s="48"/>
      <c r="B4381">
        <v>0</v>
      </c>
      <c r="C4381">
        <v>2</v>
      </c>
      <c r="D4381">
        <v>0</v>
      </c>
      <c r="E4381">
        <v>0</v>
      </c>
      <c r="F4381" s="51">
        <v>1</v>
      </c>
      <c r="G4381" t="str">
        <f t="shared" si="136"/>
        <v>R.J. Hampton</v>
      </c>
      <c r="H4381" t="str">
        <f t="shared" si="137"/>
        <v>R.J. Hampton</v>
      </c>
    </row>
    <row r="4382" spans="1:8" x14ac:dyDescent="0.2">
      <c r="A4382" s="48"/>
      <c r="B4382">
        <v>1</v>
      </c>
      <c r="C4382">
        <v>0</v>
      </c>
      <c r="D4382">
        <v>0</v>
      </c>
      <c r="E4382">
        <v>0</v>
      </c>
      <c r="F4382" s="51">
        <v>1</v>
      </c>
      <c r="G4382" t="str">
        <f t="shared" si="136"/>
        <v>R.J. Hampton</v>
      </c>
      <c r="H4382" t="str">
        <f t="shared" si="137"/>
        <v>R.J. Hampton</v>
      </c>
    </row>
    <row r="4383" spans="1:8" x14ac:dyDescent="0.2">
      <c r="A4383" s="48"/>
      <c r="B4383">
        <v>0</v>
      </c>
      <c r="C4383">
        <v>1</v>
      </c>
      <c r="D4383">
        <v>1</v>
      </c>
      <c r="E4383">
        <v>0</v>
      </c>
      <c r="F4383" s="51">
        <v>1</v>
      </c>
      <c r="G4383" t="str">
        <f t="shared" si="136"/>
        <v>R.J. Hampton</v>
      </c>
      <c r="H4383" t="str">
        <f t="shared" si="137"/>
        <v>R.J. Hampton</v>
      </c>
    </row>
    <row r="4384" spans="1:8" x14ac:dyDescent="0.2">
      <c r="A4384" s="48"/>
      <c r="B4384">
        <v>0</v>
      </c>
      <c r="C4384">
        <v>0</v>
      </c>
      <c r="D4384">
        <v>0</v>
      </c>
      <c r="E4384">
        <v>0</v>
      </c>
      <c r="F4384" s="51">
        <v>1</v>
      </c>
      <c r="G4384" t="str">
        <f t="shared" si="136"/>
        <v>R.J. Hampton</v>
      </c>
      <c r="H4384" t="str">
        <f t="shared" si="137"/>
        <v>R.J. Hampton</v>
      </c>
    </row>
    <row r="4385" spans="1:8" x14ac:dyDescent="0.2">
      <c r="A4385" s="48"/>
      <c r="B4385">
        <v>12</v>
      </c>
      <c r="C4385">
        <v>4</v>
      </c>
      <c r="D4385">
        <v>1</v>
      </c>
      <c r="E4385">
        <v>1</v>
      </c>
      <c r="F4385" s="51">
        <v>1</v>
      </c>
      <c r="G4385" t="str">
        <f t="shared" si="136"/>
        <v>R.J. Hampton</v>
      </c>
      <c r="H4385" t="str">
        <f t="shared" si="137"/>
        <v>R.J. Hampton</v>
      </c>
    </row>
    <row r="4386" spans="1:8" x14ac:dyDescent="0.2">
      <c r="A4386" s="48" t="s">
        <v>1306</v>
      </c>
      <c r="B4386">
        <v>9</v>
      </c>
      <c r="C4386">
        <v>2</v>
      </c>
      <c r="D4386">
        <v>1</v>
      </c>
      <c r="E4386">
        <v>1</v>
      </c>
      <c r="F4386" s="51">
        <v>1</v>
      </c>
      <c r="G4386" t="str">
        <f t="shared" si="136"/>
        <v>Tim Hardaway Jr.</v>
      </c>
      <c r="H4386" t="str">
        <f t="shared" si="137"/>
        <v>Tim Hardaway Jr.</v>
      </c>
    </row>
    <row r="4387" spans="1:8" x14ac:dyDescent="0.2">
      <c r="A4387" s="48"/>
      <c r="B4387">
        <v>16</v>
      </c>
      <c r="C4387">
        <v>2</v>
      </c>
      <c r="D4387">
        <v>2</v>
      </c>
      <c r="E4387">
        <v>2</v>
      </c>
      <c r="F4387" s="51">
        <v>1</v>
      </c>
      <c r="G4387" t="str">
        <f t="shared" si="136"/>
        <v>Tim Hardaway Jr.</v>
      </c>
      <c r="H4387" t="str">
        <f t="shared" si="137"/>
        <v>Tim Hardaway Jr.</v>
      </c>
    </row>
    <row r="4388" spans="1:8" x14ac:dyDescent="0.2">
      <c r="A4388" s="48"/>
      <c r="B4388">
        <v>18</v>
      </c>
      <c r="C4388">
        <v>2</v>
      </c>
      <c r="D4388">
        <v>1</v>
      </c>
      <c r="E4388">
        <v>4</v>
      </c>
      <c r="F4388" s="51">
        <v>1</v>
      </c>
      <c r="G4388" t="str">
        <f t="shared" si="136"/>
        <v>Tim Hardaway Jr.</v>
      </c>
      <c r="H4388" t="str">
        <f t="shared" si="137"/>
        <v>Tim Hardaway Jr.</v>
      </c>
    </row>
    <row r="4389" spans="1:8" x14ac:dyDescent="0.2">
      <c r="A4389" s="48"/>
      <c r="B4389">
        <v>8</v>
      </c>
      <c r="C4389">
        <v>2</v>
      </c>
      <c r="D4389">
        <v>1</v>
      </c>
      <c r="E4389">
        <v>1</v>
      </c>
      <c r="F4389" s="51">
        <v>1</v>
      </c>
      <c r="G4389" t="str">
        <f t="shared" si="136"/>
        <v>Tim Hardaway Jr.</v>
      </c>
      <c r="H4389" t="str">
        <f t="shared" si="137"/>
        <v>Tim Hardaway Jr.</v>
      </c>
    </row>
    <row r="4390" spans="1:8" x14ac:dyDescent="0.2">
      <c r="A4390" s="48"/>
      <c r="B4390">
        <v>21</v>
      </c>
      <c r="C4390">
        <v>1</v>
      </c>
      <c r="D4390">
        <v>3</v>
      </c>
      <c r="E4390">
        <v>3</v>
      </c>
      <c r="F4390" s="51">
        <v>1</v>
      </c>
      <c r="G4390" t="str">
        <f t="shared" si="136"/>
        <v>Tim Hardaway Jr.</v>
      </c>
      <c r="H4390" t="str">
        <f t="shared" si="137"/>
        <v>Tim Hardaway Jr.</v>
      </c>
    </row>
    <row r="4391" spans="1:8" x14ac:dyDescent="0.2">
      <c r="A4391" s="48"/>
      <c r="B4391">
        <v>3</v>
      </c>
      <c r="C4391">
        <v>1</v>
      </c>
      <c r="D4391">
        <v>2</v>
      </c>
      <c r="E4391">
        <v>1</v>
      </c>
      <c r="F4391" s="51">
        <v>1</v>
      </c>
      <c r="G4391" t="str">
        <f t="shared" si="136"/>
        <v>Tim Hardaway Jr.</v>
      </c>
      <c r="H4391" t="str">
        <f t="shared" si="137"/>
        <v>Tim Hardaway Jr.</v>
      </c>
    </row>
    <row r="4392" spans="1:8" x14ac:dyDescent="0.2">
      <c r="A4392" s="48"/>
      <c r="B4392">
        <v>6</v>
      </c>
      <c r="C4392">
        <v>2</v>
      </c>
      <c r="D4392">
        <v>3</v>
      </c>
      <c r="E4392">
        <v>2</v>
      </c>
      <c r="F4392" s="51">
        <v>1</v>
      </c>
      <c r="G4392" t="str">
        <f t="shared" si="136"/>
        <v>Tim Hardaway Jr.</v>
      </c>
      <c r="H4392" t="str">
        <f t="shared" si="137"/>
        <v>Tim Hardaway Jr.</v>
      </c>
    </row>
    <row r="4393" spans="1:8" x14ac:dyDescent="0.2">
      <c r="A4393" s="48"/>
      <c r="B4393">
        <v>11</v>
      </c>
      <c r="C4393">
        <v>1</v>
      </c>
      <c r="D4393">
        <v>1</v>
      </c>
      <c r="E4393">
        <v>2</v>
      </c>
      <c r="F4393" s="51">
        <v>1</v>
      </c>
      <c r="G4393" t="str">
        <f t="shared" si="136"/>
        <v>Tim Hardaway Jr.</v>
      </c>
      <c r="H4393" t="str">
        <f t="shared" si="137"/>
        <v>Tim Hardaway Jr.</v>
      </c>
    </row>
    <row r="4394" spans="1:8" x14ac:dyDescent="0.2">
      <c r="A4394" s="48"/>
      <c r="B4394">
        <v>5</v>
      </c>
      <c r="C4394">
        <v>2</v>
      </c>
      <c r="D4394">
        <v>2</v>
      </c>
      <c r="E4394">
        <v>1</v>
      </c>
      <c r="F4394" s="51">
        <v>1</v>
      </c>
      <c r="G4394" t="str">
        <f t="shared" si="136"/>
        <v>Tim Hardaway Jr.</v>
      </c>
      <c r="H4394" t="str">
        <f t="shared" si="137"/>
        <v>Tim Hardaway Jr.</v>
      </c>
    </row>
    <row r="4395" spans="1:8" x14ac:dyDescent="0.2">
      <c r="A4395" s="48"/>
      <c r="B4395">
        <v>16</v>
      </c>
      <c r="C4395">
        <v>2</v>
      </c>
      <c r="D4395">
        <v>1</v>
      </c>
      <c r="E4395">
        <v>5</v>
      </c>
      <c r="F4395" s="51">
        <v>1</v>
      </c>
      <c r="G4395" t="str">
        <f t="shared" si="136"/>
        <v>Tim Hardaway Jr.</v>
      </c>
      <c r="H4395" t="str">
        <f t="shared" si="137"/>
        <v>Tim Hardaway Jr.</v>
      </c>
    </row>
    <row r="4396" spans="1:8" x14ac:dyDescent="0.2">
      <c r="A4396" s="48"/>
      <c r="B4396">
        <v>16</v>
      </c>
      <c r="C4396">
        <v>3</v>
      </c>
      <c r="D4396">
        <v>5</v>
      </c>
      <c r="E4396">
        <v>3</v>
      </c>
      <c r="F4396" s="51">
        <v>1</v>
      </c>
      <c r="G4396" t="str">
        <f t="shared" si="136"/>
        <v>Tim Hardaway Jr.</v>
      </c>
      <c r="H4396" t="str">
        <f t="shared" si="137"/>
        <v>Tim Hardaway Jr.</v>
      </c>
    </row>
    <row r="4397" spans="1:8" x14ac:dyDescent="0.2">
      <c r="A4397" s="48"/>
      <c r="B4397">
        <v>0</v>
      </c>
      <c r="C4397">
        <v>3</v>
      </c>
      <c r="D4397">
        <v>3</v>
      </c>
      <c r="E4397">
        <v>0</v>
      </c>
      <c r="F4397" s="51">
        <v>1</v>
      </c>
      <c r="G4397" t="str">
        <f t="shared" si="136"/>
        <v>Tim Hardaway Jr.</v>
      </c>
      <c r="H4397" t="str">
        <f t="shared" si="137"/>
        <v>Tim Hardaway Jr.</v>
      </c>
    </row>
    <row r="4398" spans="1:8" x14ac:dyDescent="0.2">
      <c r="A4398" s="48"/>
      <c r="B4398">
        <v>28</v>
      </c>
      <c r="C4398">
        <v>4</v>
      </c>
      <c r="D4398">
        <v>3</v>
      </c>
      <c r="E4398">
        <v>5</v>
      </c>
      <c r="F4398" s="51">
        <v>1</v>
      </c>
      <c r="G4398" t="str">
        <f t="shared" si="136"/>
        <v>Tim Hardaway Jr.</v>
      </c>
      <c r="H4398" t="str">
        <f t="shared" si="137"/>
        <v>Tim Hardaway Jr.</v>
      </c>
    </row>
    <row r="4399" spans="1:8" x14ac:dyDescent="0.2">
      <c r="A4399" s="48"/>
      <c r="B4399">
        <v>13</v>
      </c>
      <c r="C4399">
        <v>4</v>
      </c>
      <c r="D4399">
        <v>4</v>
      </c>
      <c r="E4399">
        <v>3</v>
      </c>
      <c r="F4399" s="51">
        <v>1</v>
      </c>
      <c r="G4399" t="str">
        <f t="shared" si="136"/>
        <v>Tim Hardaway Jr.</v>
      </c>
      <c r="H4399" t="str">
        <f t="shared" si="137"/>
        <v>Tim Hardaway Jr.</v>
      </c>
    </row>
    <row r="4400" spans="1:8" x14ac:dyDescent="0.2">
      <c r="A4400" s="48"/>
      <c r="B4400">
        <v>2</v>
      </c>
      <c r="C4400">
        <v>3</v>
      </c>
      <c r="D4400">
        <v>2</v>
      </c>
      <c r="E4400">
        <v>0</v>
      </c>
      <c r="F4400" s="51">
        <v>1</v>
      </c>
      <c r="G4400" t="str">
        <f t="shared" si="136"/>
        <v>Tim Hardaway Jr.</v>
      </c>
      <c r="H4400" t="str">
        <f t="shared" si="137"/>
        <v>Tim Hardaway Jr.</v>
      </c>
    </row>
    <row r="4401" spans="1:8" x14ac:dyDescent="0.2">
      <c r="A4401" s="48"/>
      <c r="B4401">
        <v>2</v>
      </c>
      <c r="C4401">
        <v>1</v>
      </c>
      <c r="D4401">
        <v>2</v>
      </c>
      <c r="E4401">
        <v>0</v>
      </c>
      <c r="F4401" s="51">
        <v>1</v>
      </c>
      <c r="G4401" t="str">
        <f t="shared" si="136"/>
        <v>Tim Hardaway Jr.</v>
      </c>
      <c r="H4401" t="str">
        <f t="shared" si="137"/>
        <v>Tim Hardaway Jr.</v>
      </c>
    </row>
    <row r="4402" spans="1:8" x14ac:dyDescent="0.2">
      <c r="A4402" s="48"/>
      <c r="B4402">
        <v>4</v>
      </c>
      <c r="C4402">
        <v>2</v>
      </c>
      <c r="D4402">
        <v>0</v>
      </c>
      <c r="E4402">
        <v>0</v>
      </c>
      <c r="F4402" s="51">
        <v>1</v>
      </c>
      <c r="G4402" t="str">
        <f t="shared" si="136"/>
        <v>Tim Hardaway Jr.</v>
      </c>
      <c r="H4402" t="str">
        <f t="shared" si="137"/>
        <v>Tim Hardaway Jr.</v>
      </c>
    </row>
    <row r="4403" spans="1:8" x14ac:dyDescent="0.2">
      <c r="A4403" s="48"/>
      <c r="B4403">
        <v>6</v>
      </c>
      <c r="C4403">
        <v>0</v>
      </c>
      <c r="D4403">
        <v>0</v>
      </c>
      <c r="E4403">
        <v>2</v>
      </c>
      <c r="F4403" s="51">
        <v>1</v>
      </c>
      <c r="G4403" t="str">
        <f t="shared" si="136"/>
        <v>Tim Hardaway Jr.</v>
      </c>
      <c r="H4403" t="str">
        <f t="shared" si="137"/>
        <v>Tim Hardaway Jr.</v>
      </c>
    </row>
    <row r="4404" spans="1:8" x14ac:dyDescent="0.2">
      <c r="A4404" s="48"/>
      <c r="B4404">
        <v>22</v>
      </c>
      <c r="C4404">
        <v>4</v>
      </c>
      <c r="D4404">
        <v>2</v>
      </c>
      <c r="E4404">
        <v>5</v>
      </c>
      <c r="F4404" s="51">
        <v>1</v>
      </c>
      <c r="G4404" t="str">
        <f t="shared" si="136"/>
        <v>Tim Hardaway Jr.</v>
      </c>
      <c r="H4404" t="str">
        <f t="shared" si="137"/>
        <v>Tim Hardaway Jr.</v>
      </c>
    </row>
    <row r="4405" spans="1:8" x14ac:dyDescent="0.2">
      <c r="A4405" s="48"/>
      <c r="B4405">
        <v>26</v>
      </c>
      <c r="C4405">
        <v>5</v>
      </c>
      <c r="D4405">
        <v>2</v>
      </c>
      <c r="E4405">
        <v>6</v>
      </c>
      <c r="F4405" s="51">
        <v>1</v>
      </c>
      <c r="G4405" t="str">
        <f t="shared" si="136"/>
        <v>Tim Hardaway Jr.</v>
      </c>
      <c r="H4405" t="str">
        <f t="shared" si="137"/>
        <v>Tim Hardaway Jr.</v>
      </c>
    </row>
    <row r="4406" spans="1:8" x14ac:dyDescent="0.2">
      <c r="A4406" s="48"/>
      <c r="B4406">
        <v>28</v>
      </c>
      <c r="C4406">
        <v>7</v>
      </c>
      <c r="D4406">
        <v>1</v>
      </c>
      <c r="E4406">
        <v>8</v>
      </c>
      <c r="F4406" s="51">
        <v>1</v>
      </c>
      <c r="G4406" t="str">
        <f t="shared" si="136"/>
        <v>Tim Hardaway Jr.</v>
      </c>
      <c r="H4406" t="str">
        <f t="shared" si="137"/>
        <v>Tim Hardaway Jr.</v>
      </c>
    </row>
    <row r="4407" spans="1:8" x14ac:dyDescent="0.2">
      <c r="A4407" s="48"/>
      <c r="B4407">
        <v>17</v>
      </c>
      <c r="C4407">
        <v>3</v>
      </c>
      <c r="D4407">
        <v>2</v>
      </c>
      <c r="E4407">
        <v>5</v>
      </c>
      <c r="F4407" s="51">
        <v>1</v>
      </c>
      <c r="G4407" t="str">
        <f t="shared" si="136"/>
        <v>Tim Hardaway Jr.</v>
      </c>
      <c r="H4407" t="str">
        <f t="shared" si="137"/>
        <v>Tim Hardaway Jr.</v>
      </c>
    </row>
    <row r="4408" spans="1:8" x14ac:dyDescent="0.2">
      <c r="A4408" s="48"/>
      <c r="B4408">
        <v>29</v>
      </c>
      <c r="C4408">
        <v>3</v>
      </c>
      <c r="D4408">
        <v>2</v>
      </c>
      <c r="E4408">
        <v>6</v>
      </c>
      <c r="F4408" s="51">
        <v>1</v>
      </c>
      <c r="G4408" t="str">
        <f t="shared" si="136"/>
        <v>Tim Hardaway Jr.</v>
      </c>
      <c r="H4408" t="str">
        <f t="shared" si="137"/>
        <v>Tim Hardaway Jr.</v>
      </c>
    </row>
    <row r="4409" spans="1:8" x14ac:dyDescent="0.2">
      <c r="A4409" s="48"/>
      <c r="B4409">
        <v>8</v>
      </c>
      <c r="C4409">
        <v>4</v>
      </c>
      <c r="D4409">
        <v>0</v>
      </c>
      <c r="E4409">
        <v>2</v>
      </c>
      <c r="F4409" s="51">
        <v>1</v>
      </c>
      <c r="G4409" t="str">
        <f t="shared" si="136"/>
        <v>Tim Hardaway Jr.</v>
      </c>
      <c r="H4409" t="str">
        <f t="shared" si="137"/>
        <v>Tim Hardaway Jr.</v>
      </c>
    </row>
    <row r="4410" spans="1:8" x14ac:dyDescent="0.2">
      <c r="A4410" s="48"/>
      <c r="B4410">
        <v>12</v>
      </c>
      <c r="C4410">
        <v>1</v>
      </c>
      <c r="D4410">
        <v>0</v>
      </c>
      <c r="E4410">
        <v>2</v>
      </c>
      <c r="F4410" s="51">
        <v>1</v>
      </c>
      <c r="G4410" t="str">
        <f t="shared" si="136"/>
        <v>Tim Hardaway Jr.</v>
      </c>
      <c r="H4410" t="str">
        <f t="shared" si="137"/>
        <v>Tim Hardaway Jr.</v>
      </c>
    </row>
    <row r="4411" spans="1:8" x14ac:dyDescent="0.2">
      <c r="A4411" s="48"/>
      <c r="B4411">
        <v>20</v>
      </c>
      <c r="C4411">
        <v>6</v>
      </c>
      <c r="D4411">
        <v>0</v>
      </c>
      <c r="E4411">
        <v>6</v>
      </c>
      <c r="F4411" s="51">
        <v>1</v>
      </c>
      <c r="G4411" t="str">
        <f t="shared" si="136"/>
        <v>Tim Hardaway Jr.</v>
      </c>
      <c r="H4411" t="str">
        <f t="shared" si="137"/>
        <v>Tim Hardaway Jr.</v>
      </c>
    </row>
    <row r="4412" spans="1:8" x14ac:dyDescent="0.2">
      <c r="A4412" s="48"/>
      <c r="B4412">
        <v>3</v>
      </c>
      <c r="C4412">
        <v>1</v>
      </c>
      <c r="D4412">
        <v>1</v>
      </c>
      <c r="E4412">
        <v>1</v>
      </c>
      <c r="F4412" s="51">
        <v>1</v>
      </c>
      <c r="G4412" t="str">
        <f t="shared" si="136"/>
        <v>Tim Hardaway Jr.</v>
      </c>
      <c r="H4412" t="str">
        <f t="shared" si="137"/>
        <v>Tim Hardaway Jr.</v>
      </c>
    </row>
    <row r="4413" spans="1:8" x14ac:dyDescent="0.2">
      <c r="A4413" s="48"/>
      <c r="B4413">
        <v>17</v>
      </c>
      <c r="C4413">
        <v>2</v>
      </c>
      <c r="D4413">
        <v>2</v>
      </c>
      <c r="E4413">
        <v>2</v>
      </c>
      <c r="F4413" s="51">
        <v>1</v>
      </c>
      <c r="G4413" t="str">
        <f t="shared" si="136"/>
        <v>Tim Hardaway Jr.</v>
      </c>
      <c r="H4413" t="str">
        <f t="shared" si="137"/>
        <v>Tim Hardaway Jr.</v>
      </c>
    </row>
    <row r="4414" spans="1:8" x14ac:dyDescent="0.2">
      <c r="A4414" s="48"/>
      <c r="B4414">
        <v>13</v>
      </c>
      <c r="C4414">
        <v>6</v>
      </c>
      <c r="D4414">
        <v>1</v>
      </c>
      <c r="E4414">
        <v>1</v>
      </c>
      <c r="F4414" s="51">
        <v>1</v>
      </c>
      <c r="G4414" t="str">
        <f t="shared" si="136"/>
        <v>Tim Hardaway Jr.</v>
      </c>
      <c r="H4414" t="str">
        <f t="shared" si="137"/>
        <v>Tim Hardaway Jr.</v>
      </c>
    </row>
    <row r="4415" spans="1:8" x14ac:dyDescent="0.2">
      <c r="A4415" s="48"/>
      <c r="B4415">
        <v>21</v>
      </c>
      <c r="C4415">
        <v>3</v>
      </c>
      <c r="D4415">
        <v>1</v>
      </c>
      <c r="E4415">
        <v>4</v>
      </c>
      <c r="F4415" s="51">
        <v>1</v>
      </c>
      <c r="G4415" t="str">
        <f t="shared" si="136"/>
        <v>Tim Hardaway Jr.</v>
      </c>
      <c r="H4415" t="str">
        <f t="shared" si="137"/>
        <v>Tim Hardaway Jr.</v>
      </c>
    </row>
    <row r="4416" spans="1:8" x14ac:dyDescent="0.2">
      <c r="A4416" s="48"/>
      <c r="B4416">
        <v>7</v>
      </c>
      <c r="C4416">
        <v>7</v>
      </c>
      <c r="D4416">
        <v>4</v>
      </c>
      <c r="E4416">
        <v>0</v>
      </c>
      <c r="F4416" s="51">
        <v>1</v>
      </c>
      <c r="G4416" t="str">
        <f t="shared" si="136"/>
        <v>Tim Hardaway Jr.</v>
      </c>
      <c r="H4416" t="str">
        <f t="shared" si="137"/>
        <v>Tim Hardaway Jr.</v>
      </c>
    </row>
    <row r="4417" spans="1:8" x14ac:dyDescent="0.2">
      <c r="A4417" s="48"/>
      <c r="B4417">
        <v>26</v>
      </c>
      <c r="C4417">
        <v>6</v>
      </c>
      <c r="D4417">
        <v>1</v>
      </c>
      <c r="E4417">
        <v>6</v>
      </c>
      <c r="F4417" s="51">
        <v>1</v>
      </c>
      <c r="G4417" t="str">
        <f t="shared" si="136"/>
        <v>Tim Hardaway Jr.</v>
      </c>
      <c r="H4417" t="str">
        <f t="shared" si="137"/>
        <v>Tim Hardaway Jr.</v>
      </c>
    </row>
    <row r="4418" spans="1:8" x14ac:dyDescent="0.2">
      <c r="A4418" s="48"/>
      <c r="B4418">
        <v>11</v>
      </c>
      <c r="C4418">
        <v>5</v>
      </c>
      <c r="D4418">
        <v>1</v>
      </c>
      <c r="E4418">
        <v>3</v>
      </c>
      <c r="F4418" s="51">
        <v>1</v>
      </c>
      <c r="G4418" t="str">
        <f t="shared" ref="G4418:G4481" si="138">IF(B4418="","",IF(A4418="",G4417,SUBSTITUTE(A4418," 2022-23 Game Log","")))</f>
        <v>Tim Hardaway Jr.</v>
      </c>
      <c r="H4418" t="str">
        <f t="shared" ref="H4418:H4481" si="139">IF(G4418="Luka Dončić","Luka Doncic",IF(G4418="Wendell Carter Jr.","Wendell Carter",IF(G4418="Vlatko Čančar","Vlatko Cancar",IF(G4418="Troy Brown Jr.","Troy Brown",IF(G4418="Bojan Bogdanović","Bojan Bogdanovic",IF(G4418="Nic Claxton","Nicolas Claxton",IF(G4418="Kristaps Porziņģis","Kristaps Porzingis",IF(G4418="Kelly Oubre Jr.","Kelly Oubre Jr",IF(G4418="P.J. Washington","P.J Washington",IF(G4418="P.J. Tucker","P.J Tucker",IF(G4418="Jabari Smith Jr.","Jabari Smith",IF(G4418="Alperen Şengün","Alperen Sengun",IF(G4418="Nikola Vučević","Nikola Vucevic",IF(G4418="Jusuf Nurkić","Jusuf Nurkic",IF(G4418="Nikola Jokić","Nikola Jokic",G4418)))))))))))))))</f>
        <v>Tim Hardaway Jr.</v>
      </c>
    </row>
    <row r="4419" spans="1:8" x14ac:dyDescent="0.2">
      <c r="A4419" s="48"/>
      <c r="B4419">
        <v>18</v>
      </c>
      <c r="C4419">
        <v>4</v>
      </c>
      <c r="D4419">
        <v>1</v>
      </c>
      <c r="E4419">
        <v>3</v>
      </c>
      <c r="F4419" s="51">
        <v>1</v>
      </c>
      <c r="G4419" t="str">
        <f t="shared" si="138"/>
        <v>Tim Hardaway Jr.</v>
      </c>
      <c r="H4419" t="str">
        <f t="shared" si="139"/>
        <v>Tim Hardaway Jr.</v>
      </c>
    </row>
    <row r="4420" spans="1:8" x14ac:dyDescent="0.2">
      <c r="A4420" s="48"/>
      <c r="B4420">
        <v>14</v>
      </c>
      <c r="C4420">
        <v>3</v>
      </c>
      <c r="D4420">
        <v>1</v>
      </c>
      <c r="E4420">
        <v>2</v>
      </c>
      <c r="F4420" s="51">
        <v>1</v>
      </c>
      <c r="G4420" t="str">
        <f t="shared" si="138"/>
        <v>Tim Hardaway Jr.</v>
      </c>
      <c r="H4420" t="str">
        <f t="shared" si="139"/>
        <v>Tim Hardaway Jr.</v>
      </c>
    </row>
    <row r="4421" spans="1:8" x14ac:dyDescent="0.2">
      <c r="A4421" s="48"/>
      <c r="B4421">
        <v>21</v>
      </c>
      <c r="C4421">
        <v>3</v>
      </c>
      <c r="D4421">
        <v>1</v>
      </c>
      <c r="E4421">
        <v>5</v>
      </c>
      <c r="F4421" s="51">
        <v>1</v>
      </c>
      <c r="G4421" t="str">
        <f t="shared" si="138"/>
        <v>Tim Hardaway Jr.</v>
      </c>
      <c r="H4421" t="str">
        <f t="shared" si="139"/>
        <v>Tim Hardaway Jr.</v>
      </c>
    </row>
    <row r="4422" spans="1:8" x14ac:dyDescent="0.2">
      <c r="A4422" s="48" t="s">
        <v>1307</v>
      </c>
      <c r="B4422">
        <v>35</v>
      </c>
      <c r="C4422">
        <v>8</v>
      </c>
      <c r="D4422">
        <v>7</v>
      </c>
      <c r="E4422">
        <v>5</v>
      </c>
      <c r="F4422" s="51">
        <v>1</v>
      </c>
      <c r="G4422" t="str">
        <f t="shared" si="138"/>
        <v>James Harden</v>
      </c>
      <c r="H4422" t="str">
        <f t="shared" si="139"/>
        <v>James Harden</v>
      </c>
    </row>
    <row r="4423" spans="1:8" x14ac:dyDescent="0.2">
      <c r="A4423" s="48"/>
      <c r="B4423">
        <v>31</v>
      </c>
      <c r="C4423">
        <v>8</v>
      </c>
      <c r="D4423">
        <v>9</v>
      </c>
      <c r="E4423">
        <v>1</v>
      </c>
      <c r="F4423" s="51">
        <v>1</v>
      </c>
      <c r="G4423" t="str">
        <f t="shared" si="138"/>
        <v>James Harden</v>
      </c>
      <c r="H4423" t="str">
        <f t="shared" si="139"/>
        <v>James Harden</v>
      </c>
    </row>
    <row r="4424" spans="1:8" x14ac:dyDescent="0.2">
      <c r="A4424" s="48"/>
      <c r="B4424">
        <v>12</v>
      </c>
      <c r="C4424">
        <v>9</v>
      </c>
      <c r="D4424">
        <v>12</v>
      </c>
      <c r="E4424">
        <v>1</v>
      </c>
      <c r="F4424" s="51">
        <v>1</v>
      </c>
      <c r="G4424" t="str">
        <f t="shared" si="138"/>
        <v>James Harden</v>
      </c>
      <c r="H4424" t="str">
        <f t="shared" si="139"/>
        <v>James Harden</v>
      </c>
    </row>
    <row r="4425" spans="1:8" x14ac:dyDescent="0.2">
      <c r="A4425" s="48"/>
      <c r="B4425">
        <v>29</v>
      </c>
      <c r="C4425">
        <v>9</v>
      </c>
      <c r="D4425">
        <v>11</v>
      </c>
      <c r="E4425">
        <v>5</v>
      </c>
      <c r="F4425" s="51">
        <v>1</v>
      </c>
      <c r="G4425" t="str">
        <f t="shared" si="138"/>
        <v>James Harden</v>
      </c>
      <c r="H4425" t="str">
        <f t="shared" si="139"/>
        <v>James Harden</v>
      </c>
    </row>
    <row r="4426" spans="1:8" x14ac:dyDescent="0.2">
      <c r="A4426" s="48"/>
      <c r="B4426">
        <v>18</v>
      </c>
      <c r="C4426">
        <v>7</v>
      </c>
      <c r="D4426">
        <v>9</v>
      </c>
      <c r="E4426">
        <v>3</v>
      </c>
      <c r="F4426" s="51">
        <v>1</v>
      </c>
      <c r="G4426" t="str">
        <f t="shared" si="138"/>
        <v>James Harden</v>
      </c>
      <c r="H4426" t="str">
        <f t="shared" si="139"/>
        <v>James Harden</v>
      </c>
    </row>
    <row r="4427" spans="1:8" x14ac:dyDescent="0.2">
      <c r="A4427" s="48"/>
      <c r="B4427">
        <v>11</v>
      </c>
      <c r="C4427">
        <v>4</v>
      </c>
      <c r="D4427">
        <v>4</v>
      </c>
      <c r="E4427">
        <v>0</v>
      </c>
      <c r="F4427" s="51">
        <v>1</v>
      </c>
      <c r="G4427" t="str">
        <f t="shared" si="138"/>
        <v>James Harden</v>
      </c>
      <c r="H4427" t="str">
        <f t="shared" si="139"/>
        <v>James Harden</v>
      </c>
    </row>
    <row r="4428" spans="1:8" x14ac:dyDescent="0.2">
      <c r="A4428" s="48"/>
      <c r="B4428">
        <v>15</v>
      </c>
      <c r="C4428">
        <v>6</v>
      </c>
      <c r="D4428">
        <v>11</v>
      </c>
      <c r="E4428">
        <v>0</v>
      </c>
      <c r="F4428" s="51">
        <v>1</v>
      </c>
      <c r="G4428" t="str">
        <f t="shared" si="138"/>
        <v>James Harden</v>
      </c>
      <c r="H4428" t="str">
        <f t="shared" si="139"/>
        <v>James Harden</v>
      </c>
    </row>
    <row r="4429" spans="1:8" x14ac:dyDescent="0.2">
      <c r="A4429" s="48"/>
      <c r="B4429">
        <v>23</v>
      </c>
      <c r="C4429">
        <v>7</v>
      </c>
      <c r="D4429">
        <v>17</v>
      </c>
      <c r="E4429">
        <v>2</v>
      </c>
      <c r="F4429" s="51">
        <v>1</v>
      </c>
      <c r="G4429" t="str">
        <f t="shared" si="138"/>
        <v>James Harden</v>
      </c>
      <c r="H4429" t="str">
        <f t="shared" si="139"/>
        <v>James Harden</v>
      </c>
    </row>
    <row r="4430" spans="1:8" x14ac:dyDescent="0.2">
      <c r="A4430" s="48"/>
      <c r="B4430">
        <v>24</v>
      </c>
      <c r="C4430">
        <v>5</v>
      </c>
      <c r="D4430">
        <v>10</v>
      </c>
      <c r="E4430">
        <v>3</v>
      </c>
      <c r="F4430" s="51">
        <v>1</v>
      </c>
      <c r="G4430" t="str">
        <f t="shared" si="138"/>
        <v>James Harden</v>
      </c>
      <c r="H4430" t="str">
        <f t="shared" si="139"/>
        <v>James Harden</v>
      </c>
    </row>
    <row r="4431" spans="1:8" x14ac:dyDescent="0.2">
      <c r="A4431" s="48"/>
      <c r="B4431">
        <v>21</v>
      </c>
      <c r="C4431">
        <v>4</v>
      </c>
      <c r="D4431">
        <v>7</v>
      </c>
      <c r="E4431">
        <v>4</v>
      </c>
      <c r="F4431" s="51">
        <v>1</v>
      </c>
      <c r="G4431" t="str">
        <f t="shared" si="138"/>
        <v>James Harden</v>
      </c>
      <c r="H4431" t="str">
        <f t="shared" si="139"/>
        <v>James Harden</v>
      </c>
    </row>
    <row r="4432" spans="1:8" x14ac:dyDescent="0.2">
      <c r="A4432" s="48"/>
      <c r="B4432">
        <v>28</v>
      </c>
      <c r="C4432">
        <v>4</v>
      </c>
      <c r="D4432">
        <v>12</v>
      </c>
      <c r="E4432">
        <v>3</v>
      </c>
      <c r="F4432" s="51">
        <v>1</v>
      </c>
      <c r="G4432" t="str">
        <f t="shared" si="138"/>
        <v>James Harden</v>
      </c>
      <c r="H4432" t="str">
        <f t="shared" si="139"/>
        <v>James Harden</v>
      </c>
    </row>
    <row r="4433" spans="1:8" x14ac:dyDescent="0.2">
      <c r="A4433" s="48"/>
      <c r="B4433">
        <v>19</v>
      </c>
      <c r="C4433">
        <v>9</v>
      </c>
      <c r="D4433">
        <v>16</v>
      </c>
      <c r="E4433">
        <v>3</v>
      </c>
      <c r="F4433" s="51">
        <v>1</v>
      </c>
      <c r="G4433" t="str">
        <f t="shared" si="138"/>
        <v>James Harden</v>
      </c>
      <c r="H4433" t="str">
        <f t="shared" si="139"/>
        <v>James Harden</v>
      </c>
    </row>
    <row r="4434" spans="1:8" x14ac:dyDescent="0.2">
      <c r="A4434" s="48"/>
      <c r="B4434">
        <v>21</v>
      </c>
      <c r="C4434">
        <v>7</v>
      </c>
      <c r="D4434">
        <v>15</v>
      </c>
      <c r="E4434">
        <v>4</v>
      </c>
      <c r="F4434" s="51">
        <v>1</v>
      </c>
      <c r="G4434" t="str">
        <f t="shared" si="138"/>
        <v>James Harden</v>
      </c>
      <c r="H4434" t="str">
        <f t="shared" si="139"/>
        <v>James Harden</v>
      </c>
    </row>
    <row r="4435" spans="1:8" x14ac:dyDescent="0.2">
      <c r="A4435" s="48"/>
      <c r="B4435">
        <v>27</v>
      </c>
      <c r="C4435">
        <v>5</v>
      </c>
      <c r="D4435">
        <v>9</v>
      </c>
      <c r="E4435">
        <v>4</v>
      </c>
      <c r="F4435" s="51">
        <v>1</v>
      </c>
      <c r="G4435" t="str">
        <f t="shared" si="138"/>
        <v>James Harden</v>
      </c>
      <c r="H4435" t="str">
        <f t="shared" si="139"/>
        <v>James Harden</v>
      </c>
    </row>
    <row r="4436" spans="1:8" x14ac:dyDescent="0.2">
      <c r="A4436" s="48"/>
      <c r="B4436">
        <v>14</v>
      </c>
      <c r="C4436">
        <v>7</v>
      </c>
      <c r="D4436">
        <v>8</v>
      </c>
      <c r="E4436">
        <v>1</v>
      </c>
      <c r="F4436" s="51">
        <v>1</v>
      </c>
      <c r="G4436" t="str">
        <f t="shared" si="138"/>
        <v>James Harden</v>
      </c>
      <c r="H4436" t="str">
        <f t="shared" si="139"/>
        <v>James Harden</v>
      </c>
    </row>
    <row r="4437" spans="1:8" x14ac:dyDescent="0.2">
      <c r="A4437" s="48"/>
      <c r="B4437">
        <v>15</v>
      </c>
      <c r="C4437">
        <v>2</v>
      </c>
      <c r="D4437">
        <v>8</v>
      </c>
      <c r="E4437">
        <v>2</v>
      </c>
      <c r="F4437" s="51">
        <v>1</v>
      </c>
      <c r="G4437" t="str">
        <f t="shared" si="138"/>
        <v>James Harden</v>
      </c>
      <c r="H4437" t="str">
        <f t="shared" si="139"/>
        <v>James Harden</v>
      </c>
    </row>
    <row r="4438" spans="1:8" x14ac:dyDescent="0.2">
      <c r="A4438" s="48"/>
      <c r="B4438">
        <v>20</v>
      </c>
      <c r="C4438">
        <v>11</v>
      </c>
      <c r="D4438">
        <v>21</v>
      </c>
      <c r="E4438">
        <v>3</v>
      </c>
      <c r="F4438" s="51">
        <v>1</v>
      </c>
      <c r="G4438" t="str">
        <f t="shared" si="138"/>
        <v>James Harden</v>
      </c>
      <c r="H4438" t="str">
        <f t="shared" si="139"/>
        <v>James Harden</v>
      </c>
    </row>
    <row r="4439" spans="1:8" x14ac:dyDescent="0.2">
      <c r="A4439" s="48"/>
      <c r="B4439">
        <v>29</v>
      </c>
      <c r="C4439">
        <v>4</v>
      </c>
      <c r="D4439">
        <v>13</v>
      </c>
      <c r="E4439">
        <v>5</v>
      </c>
      <c r="F4439" s="51">
        <v>1</v>
      </c>
      <c r="G4439" t="str">
        <f t="shared" si="138"/>
        <v>James Harden</v>
      </c>
      <c r="H4439" t="str">
        <f t="shared" si="139"/>
        <v>James Harden</v>
      </c>
    </row>
    <row r="4440" spans="1:8" x14ac:dyDescent="0.2">
      <c r="A4440" s="48"/>
      <c r="B4440">
        <v>26</v>
      </c>
      <c r="C4440">
        <v>7</v>
      </c>
      <c r="D4440">
        <v>13</v>
      </c>
      <c r="E4440">
        <v>2</v>
      </c>
      <c r="F4440" s="51">
        <v>1</v>
      </c>
      <c r="G4440" t="str">
        <f t="shared" si="138"/>
        <v>James Harden</v>
      </c>
      <c r="H4440" t="str">
        <f t="shared" si="139"/>
        <v>James Harden</v>
      </c>
    </row>
    <row r="4441" spans="1:8" x14ac:dyDescent="0.2">
      <c r="A4441" s="48"/>
      <c r="B4441">
        <v>20</v>
      </c>
      <c r="C4441">
        <v>1</v>
      </c>
      <c r="D4441">
        <v>10</v>
      </c>
      <c r="E4441">
        <v>4</v>
      </c>
      <c r="F4441" s="51">
        <v>1</v>
      </c>
      <c r="G4441" t="str">
        <f t="shared" si="138"/>
        <v>James Harden</v>
      </c>
      <c r="H4441" t="str">
        <f t="shared" si="139"/>
        <v>James Harden</v>
      </c>
    </row>
    <row r="4442" spans="1:8" x14ac:dyDescent="0.2">
      <c r="A4442" s="48"/>
      <c r="B4442">
        <v>27</v>
      </c>
      <c r="C4442">
        <v>2</v>
      </c>
      <c r="D4442">
        <v>8</v>
      </c>
      <c r="E4442">
        <v>3</v>
      </c>
      <c r="F4442" s="51">
        <v>1</v>
      </c>
      <c r="G4442" t="str">
        <f t="shared" si="138"/>
        <v>James Harden</v>
      </c>
      <c r="H4442" t="str">
        <f t="shared" si="139"/>
        <v>James Harden</v>
      </c>
    </row>
    <row r="4443" spans="1:8" x14ac:dyDescent="0.2">
      <c r="A4443" s="48"/>
      <c r="B4443">
        <v>26</v>
      </c>
      <c r="C4443">
        <v>6</v>
      </c>
      <c r="D4443">
        <v>8</v>
      </c>
      <c r="E4443">
        <v>2</v>
      </c>
      <c r="F4443" s="51">
        <v>1</v>
      </c>
      <c r="G4443" t="str">
        <f t="shared" si="138"/>
        <v>James Harden</v>
      </c>
      <c r="H4443" t="str">
        <f t="shared" si="139"/>
        <v>James Harden</v>
      </c>
    </row>
    <row r="4444" spans="1:8" x14ac:dyDescent="0.2">
      <c r="A4444" s="48" t="s">
        <v>1308</v>
      </c>
      <c r="B4444">
        <v>0</v>
      </c>
      <c r="C4444">
        <v>1</v>
      </c>
      <c r="D4444">
        <v>0</v>
      </c>
      <c r="E4444">
        <v>0</v>
      </c>
      <c r="F4444" s="51">
        <v>1</v>
      </c>
      <c r="G4444" t="str">
        <f t="shared" si="138"/>
        <v>Jaden Hardy</v>
      </c>
      <c r="H4444" t="str">
        <f t="shared" si="139"/>
        <v>Jaden Hardy</v>
      </c>
    </row>
    <row r="4445" spans="1:8" x14ac:dyDescent="0.2">
      <c r="A4445" s="48"/>
      <c r="B4445">
        <v>0</v>
      </c>
      <c r="C4445">
        <v>1</v>
      </c>
      <c r="D4445">
        <v>1</v>
      </c>
      <c r="E4445">
        <v>0</v>
      </c>
      <c r="F4445" s="51">
        <v>1</v>
      </c>
      <c r="G4445" t="str">
        <f t="shared" si="138"/>
        <v>Jaden Hardy</v>
      </c>
      <c r="H4445" t="str">
        <f t="shared" si="139"/>
        <v>Jaden Hardy</v>
      </c>
    </row>
    <row r="4446" spans="1:8" x14ac:dyDescent="0.2">
      <c r="A4446" s="48"/>
      <c r="B4446">
        <v>0</v>
      </c>
      <c r="C4446">
        <v>0</v>
      </c>
      <c r="D4446">
        <v>0</v>
      </c>
      <c r="E4446">
        <v>0</v>
      </c>
      <c r="F4446" s="51">
        <v>1</v>
      </c>
      <c r="G4446" t="str">
        <f t="shared" si="138"/>
        <v>Jaden Hardy</v>
      </c>
      <c r="H4446" t="str">
        <f t="shared" si="139"/>
        <v>Jaden Hardy</v>
      </c>
    </row>
    <row r="4447" spans="1:8" x14ac:dyDescent="0.2">
      <c r="A4447" s="48"/>
      <c r="B4447">
        <v>5</v>
      </c>
      <c r="C4447">
        <v>1</v>
      </c>
      <c r="D4447">
        <v>0</v>
      </c>
      <c r="E4447">
        <v>1</v>
      </c>
      <c r="F4447" s="51">
        <v>1</v>
      </c>
      <c r="G4447" t="str">
        <f t="shared" si="138"/>
        <v>Jaden Hardy</v>
      </c>
      <c r="H4447" t="str">
        <f t="shared" si="139"/>
        <v>Jaden Hardy</v>
      </c>
    </row>
    <row r="4448" spans="1:8" x14ac:dyDescent="0.2">
      <c r="A4448" s="48"/>
      <c r="B4448">
        <v>10</v>
      </c>
      <c r="C4448">
        <v>0</v>
      </c>
      <c r="D4448">
        <v>0</v>
      </c>
      <c r="E4448">
        <v>0</v>
      </c>
      <c r="F4448" s="51">
        <v>1</v>
      </c>
      <c r="G4448" t="str">
        <f t="shared" si="138"/>
        <v>Jaden Hardy</v>
      </c>
      <c r="H4448" t="str">
        <f t="shared" si="139"/>
        <v>Jaden Hardy</v>
      </c>
    </row>
    <row r="4449" spans="1:8" x14ac:dyDescent="0.2">
      <c r="A4449" s="48"/>
      <c r="B4449">
        <v>15</v>
      </c>
      <c r="C4449">
        <v>1</v>
      </c>
      <c r="D4449">
        <v>1</v>
      </c>
      <c r="E4449">
        <v>0</v>
      </c>
      <c r="F4449" s="51">
        <v>1</v>
      </c>
      <c r="G4449" t="str">
        <f t="shared" si="138"/>
        <v>Jaden Hardy</v>
      </c>
      <c r="H4449" t="str">
        <f t="shared" si="139"/>
        <v>Jaden Hardy</v>
      </c>
    </row>
    <row r="4450" spans="1:8" x14ac:dyDescent="0.2">
      <c r="A4450" s="48"/>
      <c r="B4450">
        <v>0</v>
      </c>
      <c r="C4450">
        <v>1</v>
      </c>
      <c r="D4450">
        <v>0</v>
      </c>
      <c r="E4450">
        <v>0</v>
      </c>
      <c r="F4450" s="51">
        <v>1</v>
      </c>
      <c r="G4450" t="str">
        <f t="shared" si="138"/>
        <v>Jaden Hardy</v>
      </c>
      <c r="H4450" t="str">
        <f t="shared" si="139"/>
        <v>Jaden Hardy</v>
      </c>
    </row>
    <row r="4451" spans="1:8" x14ac:dyDescent="0.2">
      <c r="A4451" s="48"/>
      <c r="B4451">
        <v>6</v>
      </c>
      <c r="C4451">
        <v>1</v>
      </c>
      <c r="D4451">
        <v>0</v>
      </c>
      <c r="E4451">
        <v>0</v>
      </c>
      <c r="F4451" s="51">
        <v>1</v>
      </c>
      <c r="G4451" t="str">
        <f t="shared" si="138"/>
        <v>Jaden Hardy</v>
      </c>
      <c r="H4451" t="str">
        <f t="shared" si="139"/>
        <v>Jaden Hardy</v>
      </c>
    </row>
    <row r="4452" spans="1:8" x14ac:dyDescent="0.2">
      <c r="A4452" s="48"/>
      <c r="B4452">
        <v>2</v>
      </c>
      <c r="C4452">
        <v>2</v>
      </c>
      <c r="D4452">
        <v>1</v>
      </c>
      <c r="E4452">
        <v>0</v>
      </c>
      <c r="F4452" s="51">
        <v>1</v>
      </c>
      <c r="G4452" t="str">
        <f t="shared" si="138"/>
        <v>Jaden Hardy</v>
      </c>
      <c r="H4452" t="str">
        <f t="shared" si="139"/>
        <v>Jaden Hardy</v>
      </c>
    </row>
    <row r="4453" spans="1:8" x14ac:dyDescent="0.2">
      <c r="A4453" s="48"/>
      <c r="B4453">
        <v>0</v>
      </c>
      <c r="C4453">
        <v>0</v>
      </c>
      <c r="D4453">
        <v>0</v>
      </c>
      <c r="E4453">
        <v>0</v>
      </c>
      <c r="F4453" s="51">
        <v>1</v>
      </c>
      <c r="G4453" t="str">
        <f t="shared" si="138"/>
        <v>Jaden Hardy</v>
      </c>
      <c r="H4453" t="str">
        <f t="shared" si="139"/>
        <v>Jaden Hardy</v>
      </c>
    </row>
    <row r="4454" spans="1:8" x14ac:dyDescent="0.2">
      <c r="A4454" s="48"/>
      <c r="B4454">
        <v>3</v>
      </c>
      <c r="C4454">
        <v>3</v>
      </c>
      <c r="D4454">
        <v>0</v>
      </c>
      <c r="E4454">
        <v>1</v>
      </c>
      <c r="F4454" s="51">
        <v>1</v>
      </c>
      <c r="G4454" t="str">
        <f t="shared" si="138"/>
        <v>Jaden Hardy</v>
      </c>
      <c r="H4454" t="str">
        <f t="shared" si="139"/>
        <v>Jaden Hardy</v>
      </c>
    </row>
    <row r="4455" spans="1:8" x14ac:dyDescent="0.2">
      <c r="A4455" s="48" t="s">
        <v>1309</v>
      </c>
      <c r="B4455">
        <v>0</v>
      </c>
      <c r="C4455">
        <v>0</v>
      </c>
      <c r="D4455">
        <v>0</v>
      </c>
      <c r="E4455">
        <v>0</v>
      </c>
      <c r="F4455" s="51">
        <v>1</v>
      </c>
      <c r="G4455" t="str">
        <f t="shared" si="138"/>
        <v>Ron Harper Jr.</v>
      </c>
      <c r="H4455" t="str">
        <f t="shared" si="139"/>
        <v>Ron Harper Jr.</v>
      </c>
    </row>
    <row r="4456" spans="1:8" x14ac:dyDescent="0.2">
      <c r="A4456" s="48"/>
      <c r="B4456">
        <v>6</v>
      </c>
      <c r="C4456">
        <v>1</v>
      </c>
      <c r="D4456">
        <v>0</v>
      </c>
      <c r="E4456">
        <v>2</v>
      </c>
      <c r="F4456" s="51">
        <v>1</v>
      </c>
      <c r="G4456" t="str">
        <f t="shared" si="138"/>
        <v>Ron Harper Jr.</v>
      </c>
      <c r="H4456" t="str">
        <f t="shared" si="139"/>
        <v>Ron Harper Jr.</v>
      </c>
    </row>
    <row r="4457" spans="1:8" x14ac:dyDescent="0.2">
      <c r="A4457" s="48" t="s">
        <v>1310</v>
      </c>
      <c r="B4457">
        <v>2</v>
      </c>
      <c r="C4457">
        <v>0</v>
      </c>
      <c r="D4457">
        <v>0</v>
      </c>
      <c r="E4457">
        <v>0</v>
      </c>
      <c r="F4457" s="51">
        <v>1</v>
      </c>
      <c r="G4457" t="str">
        <f t="shared" si="138"/>
        <v>Montrezl Harrell</v>
      </c>
      <c r="H4457" t="str">
        <f t="shared" si="139"/>
        <v>Montrezl Harrell</v>
      </c>
    </row>
    <row r="4458" spans="1:8" x14ac:dyDescent="0.2">
      <c r="A4458" s="48"/>
      <c r="B4458">
        <v>0</v>
      </c>
      <c r="C4458">
        <v>0</v>
      </c>
      <c r="D4458">
        <v>0</v>
      </c>
      <c r="E4458">
        <v>0</v>
      </c>
      <c r="F4458" s="51">
        <v>1</v>
      </c>
      <c r="G4458" t="str">
        <f t="shared" si="138"/>
        <v>Montrezl Harrell</v>
      </c>
      <c r="H4458" t="str">
        <f t="shared" si="139"/>
        <v>Montrezl Harrell</v>
      </c>
    </row>
    <row r="4459" spans="1:8" x14ac:dyDescent="0.2">
      <c r="A4459" s="48"/>
      <c r="B4459">
        <v>0</v>
      </c>
      <c r="C4459">
        <v>2</v>
      </c>
      <c r="D4459">
        <v>0</v>
      </c>
      <c r="E4459">
        <v>0</v>
      </c>
      <c r="F4459" s="51">
        <v>1</v>
      </c>
      <c r="G4459" t="str">
        <f t="shared" si="138"/>
        <v>Montrezl Harrell</v>
      </c>
      <c r="H4459" t="str">
        <f t="shared" si="139"/>
        <v>Montrezl Harrell</v>
      </c>
    </row>
    <row r="4460" spans="1:8" x14ac:dyDescent="0.2">
      <c r="A4460" s="48"/>
      <c r="B4460">
        <v>5</v>
      </c>
      <c r="C4460">
        <v>0</v>
      </c>
      <c r="D4460">
        <v>0</v>
      </c>
      <c r="E4460">
        <v>0</v>
      </c>
      <c r="F4460" s="51">
        <v>1</v>
      </c>
      <c r="G4460" t="str">
        <f t="shared" si="138"/>
        <v>Montrezl Harrell</v>
      </c>
      <c r="H4460" t="str">
        <f t="shared" si="139"/>
        <v>Montrezl Harrell</v>
      </c>
    </row>
    <row r="4461" spans="1:8" x14ac:dyDescent="0.2">
      <c r="A4461" s="48"/>
      <c r="B4461">
        <v>0</v>
      </c>
      <c r="C4461">
        <v>1</v>
      </c>
      <c r="D4461">
        <v>0</v>
      </c>
      <c r="E4461">
        <v>0</v>
      </c>
      <c r="F4461" s="51">
        <v>1</v>
      </c>
      <c r="G4461" t="str">
        <f t="shared" si="138"/>
        <v>Montrezl Harrell</v>
      </c>
      <c r="H4461" t="str">
        <f t="shared" si="139"/>
        <v>Montrezl Harrell</v>
      </c>
    </row>
    <row r="4462" spans="1:8" x14ac:dyDescent="0.2">
      <c r="A4462" s="48"/>
      <c r="B4462">
        <v>9</v>
      </c>
      <c r="C4462">
        <v>2</v>
      </c>
      <c r="D4462">
        <v>2</v>
      </c>
      <c r="E4462">
        <v>0</v>
      </c>
      <c r="F4462" s="51">
        <v>1</v>
      </c>
      <c r="G4462" t="str">
        <f t="shared" si="138"/>
        <v>Montrezl Harrell</v>
      </c>
      <c r="H4462" t="str">
        <f t="shared" si="139"/>
        <v>Montrezl Harrell</v>
      </c>
    </row>
    <row r="4463" spans="1:8" x14ac:dyDescent="0.2">
      <c r="A4463" s="48"/>
      <c r="B4463">
        <v>3</v>
      </c>
      <c r="C4463">
        <v>4</v>
      </c>
      <c r="D4463">
        <v>2</v>
      </c>
      <c r="E4463">
        <v>0</v>
      </c>
      <c r="F4463" s="51">
        <v>1</v>
      </c>
      <c r="G4463" t="str">
        <f t="shared" si="138"/>
        <v>Montrezl Harrell</v>
      </c>
      <c r="H4463" t="str">
        <f t="shared" si="139"/>
        <v>Montrezl Harrell</v>
      </c>
    </row>
    <row r="4464" spans="1:8" x14ac:dyDescent="0.2">
      <c r="A4464" s="48"/>
      <c r="B4464">
        <v>7</v>
      </c>
      <c r="C4464">
        <v>4</v>
      </c>
      <c r="D4464">
        <v>0</v>
      </c>
      <c r="E4464">
        <v>0</v>
      </c>
      <c r="F4464" s="51">
        <v>1</v>
      </c>
      <c r="G4464" t="str">
        <f t="shared" si="138"/>
        <v>Montrezl Harrell</v>
      </c>
      <c r="H4464" t="str">
        <f t="shared" si="139"/>
        <v>Montrezl Harrell</v>
      </c>
    </row>
    <row r="4465" spans="1:8" x14ac:dyDescent="0.2">
      <c r="A4465" s="48"/>
      <c r="B4465">
        <v>0</v>
      </c>
      <c r="C4465">
        <v>1</v>
      </c>
      <c r="D4465">
        <v>0</v>
      </c>
      <c r="E4465">
        <v>0</v>
      </c>
      <c r="F4465" s="51">
        <v>1</v>
      </c>
      <c r="G4465" t="str">
        <f t="shared" si="138"/>
        <v>Montrezl Harrell</v>
      </c>
      <c r="H4465" t="str">
        <f t="shared" si="139"/>
        <v>Montrezl Harrell</v>
      </c>
    </row>
    <row r="4466" spans="1:8" x14ac:dyDescent="0.2">
      <c r="A4466" s="48"/>
      <c r="B4466">
        <v>14</v>
      </c>
      <c r="C4466">
        <v>7</v>
      </c>
      <c r="D4466">
        <v>1</v>
      </c>
      <c r="E4466">
        <v>0</v>
      </c>
      <c r="F4466" s="51">
        <v>1</v>
      </c>
      <c r="G4466" t="str">
        <f t="shared" si="138"/>
        <v>Montrezl Harrell</v>
      </c>
      <c r="H4466" t="str">
        <f t="shared" si="139"/>
        <v>Montrezl Harrell</v>
      </c>
    </row>
    <row r="4467" spans="1:8" x14ac:dyDescent="0.2">
      <c r="A4467" s="48"/>
      <c r="B4467">
        <v>8</v>
      </c>
      <c r="C4467">
        <v>2</v>
      </c>
      <c r="D4467">
        <v>0</v>
      </c>
      <c r="E4467">
        <v>0</v>
      </c>
      <c r="F4467" s="51">
        <v>1</v>
      </c>
      <c r="G4467" t="str">
        <f t="shared" si="138"/>
        <v>Montrezl Harrell</v>
      </c>
      <c r="H4467" t="str">
        <f t="shared" si="139"/>
        <v>Montrezl Harrell</v>
      </c>
    </row>
    <row r="4468" spans="1:8" x14ac:dyDescent="0.2">
      <c r="A4468" s="48"/>
      <c r="B4468">
        <v>4</v>
      </c>
      <c r="C4468">
        <v>2</v>
      </c>
      <c r="D4468">
        <v>0</v>
      </c>
      <c r="E4468">
        <v>0</v>
      </c>
      <c r="F4468" s="51">
        <v>1</v>
      </c>
      <c r="G4468" t="str">
        <f t="shared" si="138"/>
        <v>Montrezl Harrell</v>
      </c>
      <c r="H4468" t="str">
        <f t="shared" si="139"/>
        <v>Montrezl Harrell</v>
      </c>
    </row>
    <row r="4469" spans="1:8" x14ac:dyDescent="0.2">
      <c r="A4469" s="48"/>
      <c r="B4469">
        <v>1</v>
      </c>
      <c r="C4469">
        <v>1</v>
      </c>
      <c r="D4469">
        <v>0</v>
      </c>
      <c r="E4469">
        <v>0</v>
      </c>
      <c r="F4469" s="51">
        <v>1</v>
      </c>
      <c r="G4469" t="str">
        <f t="shared" si="138"/>
        <v>Montrezl Harrell</v>
      </c>
      <c r="H4469" t="str">
        <f t="shared" si="139"/>
        <v>Montrezl Harrell</v>
      </c>
    </row>
    <row r="4470" spans="1:8" x14ac:dyDescent="0.2">
      <c r="A4470" s="48"/>
      <c r="B4470">
        <v>3</v>
      </c>
      <c r="C4470">
        <v>0</v>
      </c>
      <c r="D4470">
        <v>1</v>
      </c>
      <c r="E4470">
        <v>0</v>
      </c>
      <c r="F4470" s="51">
        <v>1</v>
      </c>
      <c r="G4470" t="str">
        <f t="shared" si="138"/>
        <v>Montrezl Harrell</v>
      </c>
      <c r="H4470" t="str">
        <f t="shared" si="139"/>
        <v>Montrezl Harrell</v>
      </c>
    </row>
    <row r="4471" spans="1:8" x14ac:dyDescent="0.2">
      <c r="A4471" s="48"/>
      <c r="B4471">
        <v>6</v>
      </c>
      <c r="C4471">
        <v>7</v>
      </c>
      <c r="D4471">
        <v>0</v>
      </c>
      <c r="E4471">
        <v>0</v>
      </c>
      <c r="F4471" s="51">
        <v>1</v>
      </c>
      <c r="G4471" t="str">
        <f t="shared" si="138"/>
        <v>Montrezl Harrell</v>
      </c>
      <c r="H4471" t="str">
        <f t="shared" si="139"/>
        <v>Montrezl Harrell</v>
      </c>
    </row>
    <row r="4472" spans="1:8" x14ac:dyDescent="0.2">
      <c r="A4472" s="48"/>
      <c r="B4472">
        <v>16</v>
      </c>
      <c r="C4472">
        <v>7</v>
      </c>
      <c r="D4472">
        <v>1</v>
      </c>
      <c r="E4472">
        <v>0</v>
      </c>
      <c r="F4472" s="51">
        <v>1</v>
      </c>
      <c r="G4472" t="str">
        <f t="shared" si="138"/>
        <v>Montrezl Harrell</v>
      </c>
      <c r="H4472" t="str">
        <f t="shared" si="139"/>
        <v>Montrezl Harrell</v>
      </c>
    </row>
    <row r="4473" spans="1:8" x14ac:dyDescent="0.2">
      <c r="A4473" s="48"/>
      <c r="B4473">
        <v>14</v>
      </c>
      <c r="C4473">
        <v>8</v>
      </c>
      <c r="D4473">
        <v>1</v>
      </c>
      <c r="E4473">
        <v>0</v>
      </c>
      <c r="F4473" s="51">
        <v>1</v>
      </c>
      <c r="G4473" t="str">
        <f t="shared" si="138"/>
        <v>Montrezl Harrell</v>
      </c>
      <c r="H4473" t="str">
        <f t="shared" si="139"/>
        <v>Montrezl Harrell</v>
      </c>
    </row>
    <row r="4474" spans="1:8" x14ac:dyDescent="0.2">
      <c r="A4474" s="48"/>
      <c r="B4474">
        <v>9</v>
      </c>
      <c r="C4474">
        <v>7</v>
      </c>
      <c r="D4474">
        <v>1</v>
      </c>
      <c r="E4474">
        <v>0</v>
      </c>
      <c r="F4474" s="51">
        <v>1</v>
      </c>
      <c r="G4474" t="str">
        <f t="shared" si="138"/>
        <v>Montrezl Harrell</v>
      </c>
      <c r="H4474" t="str">
        <f t="shared" si="139"/>
        <v>Montrezl Harrell</v>
      </c>
    </row>
    <row r="4475" spans="1:8" x14ac:dyDescent="0.2">
      <c r="A4475" s="48"/>
      <c r="B4475">
        <v>2</v>
      </c>
      <c r="C4475">
        <v>3</v>
      </c>
      <c r="D4475">
        <v>1</v>
      </c>
      <c r="E4475">
        <v>0</v>
      </c>
      <c r="F4475" s="51">
        <v>1</v>
      </c>
      <c r="G4475" t="str">
        <f t="shared" si="138"/>
        <v>Montrezl Harrell</v>
      </c>
      <c r="H4475" t="str">
        <f t="shared" si="139"/>
        <v>Montrezl Harrell</v>
      </c>
    </row>
    <row r="4476" spans="1:8" x14ac:dyDescent="0.2">
      <c r="A4476" s="48"/>
      <c r="B4476">
        <v>0</v>
      </c>
      <c r="C4476">
        <v>1</v>
      </c>
      <c r="D4476">
        <v>0</v>
      </c>
      <c r="E4476">
        <v>0</v>
      </c>
      <c r="F4476" s="51">
        <v>1</v>
      </c>
      <c r="G4476" t="str">
        <f t="shared" si="138"/>
        <v>Montrezl Harrell</v>
      </c>
      <c r="H4476" t="str">
        <f t="shared" si="139"/>
        <v>Montrezl Harrell</v>
      </c>
    </row>
    <row r="4477" spans="1:8" x14ac:dyDescent="0.2">
      <c r="A4477" s="48"/>
      <c r="B4477">
        <v>0</v>
      </c>
      <c r="C4477">
        <v>1</v>
      </c>
      <c r="D4477">
        <v>0</v>
      </c>
      <c r="E4477">
        <v>0</v>
      </c>
      <c r="F4477" s="51">
        <v>1</v>
      </c>
      <c r="G4477" t="str">
        <f t="shared" si="138"/>
        <v>Montrezl Harrell</v>
      </c>
      <c r="H4477" t="str">
        <f t="shared" si="139"/>
        <v>Montrezl Harrell</v>
      </c>
    </row>
    <row r="4478" spans="1:8" x14ac:dyDescent="0.2">
      <c r="A4478" s="48"/>
      <c r="B4478">
        <v>9</v>
      </c>
      <c r="C4478">
        <v>3</v>
      </c>
      <c r="D4478">
        <v>4</v>
      </c>
      <c r="E4478">
        <v>0</v>
      </c>
      <c r="F4478" s="51">
        <v>1</v>
      </c>
      <c r="G4478" t="str">
        <f t="shared" si="138"/>
        <v>Montrezl Harrell</v>
      </c>
      <c r="H4478" t="str">
        <f t="shared" si="139"/>
        <v>Montrezl Harrell</v>
      </c>
    </row>
    <row r="4479" spans="1:8" x14ac:dyDescent="0.2">
      <c r="A4479" s="48"/>
      <c r="B4479">
        <v>0</v>
      </c>
      <c r="C4479">
        <v>3</v>
      </c>
      <c r="D4479">
        <v>1</v>
      </c>
      <c r="E4479">
        <v>0</v>
      </c>
      <c r="F4479" s="51">
        <v>1</v>
      </c>
      <c r="G4479" t="str">
        <f t="shared" si="138"/>
        <v>Montrezl Harrell</v>
      </c>
      <c r="H4479" t="str">
        <f t="shared" si="139"/>
        <v>Montrezl Harrell</v>
      </c>
    </row>
    <row r="4480" spans="1:8" x14ac:dyDescent="0.2">
      <c r="A4480" s="48"/>
      <c r="B4480">
        <v>0</v>
      </c>
      <c r="C4480">
        <v>2</v>
      </c>
      <c r="D4480">
        <v>0</v>
      </c>
      <c r="E4480">
        <v>0</v>
      </c>
      <c r="F4480" s="51">
        <v>1</v>
      </c>
      <c r="G4480" t="str">
        <f t="shared" si="138"/>
        <v>Montrezl Harrell</v>
      </c>
      <c r="H4480" t="str">
        <f t="shared" si="139"/>
        <v>Montrezl Harrell</v>
      </c>
    </row>
    <row r="4481" spans="1:8" x14ac:dyDescent="0.2">
      <c r="A4481" s="48"/>
      <c r="B4481">
        <v>7</v>
      </c>
      <c r="C4481">
        <v>1</v>
      </c>
      <c r="D4481">
        <v>1</v>
      </c>
      <c r="E4481">
        <v>0</v>
      </c>
      <c r="F4481" s="51">
        <v>1</v>
      </c>
      <c r="G4481" t="str">
        <f t="shared" si="138"/>
        <v>Montrezl Harrell</v>
      </c>
      <c r="H4481" t="str">
        <f t="shared" si="139"/>
        <v>Montrezl Harrell</v>
      </c>
    </row>
    <row r="4482" spans="1:8" x14ac:dyDescent="0.2">
      <c r="A4482" s="48"/>
      <c r="B4482">
        <v>10</v>
      </c>
      <c r="C4482">
        <v>1</v>
      </c>
      <c r="D4482">
        <v>0</v>
      </c>
      <c r="E4482">
        <v>0</v>
      </c>
      <c r="F4482" s="51">
        <v>1</v>
      </c>
      <c r="G4482" t="str">
        <f t="shared" ref="G4482:G4545" si="140">IF(B4482="","",IF(A4482="",G4481,SUBSTITUTE(A4482," 2022-23 Game Log","")))</f>
        <v>Montrezl Harrell</v>
      </c>
      <c r="H4482" t="str">
        <f t="shared" ref="H4482:H4545" si="141">IF(G4482="Luka Dončić","Luka Doncic",IF(G4482="Wendell Carter Jr.","Wendell Carter",IF(G4482="Vlatko Čančar","Vlatko Cancar",IF(G4482="Troy Brown Jr.","Troy Brown",IF(G4482="Bojan Bogdanović","Bojan Bogdanovic",IF(G4482="Nic Claxton","Nicolas Claxton",IF(G4482="Kristaps Porziņģis","Kristaps Porzingis",IF(G4482="Kelly Oubre Jr.","Kelly Oubre Jr",IF(G4482="P.J. Washington","P.J Washington",IF(G4482="P.J. Tucker","P.J Tucker",IF(G4482="Jabari Smith Jr.","Jabari Smith",IF(G4482="Alperen Şengün","Alperen Sengun",IF(G4482="Nikola Vučević","Nikola Vucevic",IF(G4482="Jusuf Nurkić","Jusuf Nurkic",IF(G4482="Nikola Jokić","Nikola Jokic",G4482)))))))))))))))</f>
        <v>Montrezl Harrell</v>
      </c>
    </row>
    <row r="4483" spans="1:8" x14ac:dyDescent="0.2">
      <c r="A4483" s="48"/>
      <c r="B4483">
        <v>0</v>
      </c>
      <c r="C4483">
        <v>0</v>
      </c>
      <c r="D4483">
        <v>1</v>
      </c>
      <c r="E4483">
        <v>0</v>
      </c>
      <c r="F4483" s="51">
        <v>1</v>
      </c>
      <c r="G4483" t="str">
        <f t="shared" si="140"/>
        <v>Montrezl Harrell</v>
      </c>
      <c r="H4483" t="str">
        <f t="shared" si="141"/>
        <v>Montrezl Harrell</v>
      </c>
    </row>
    <row r="4484" spans="1:8" x14ac:dyDescent="0.2">
      <c r="A4484" s="48"/>
      <c r="B4484">
        <v>2</v>
      </c>
      <c r="C4484">
        <v>4</v>
      </c>
      <c r="D4484">
        <v>1</v>
      </c>
      <c r="E4484">
        <v>0</v>
      </c>
      <c r="F4484" s="51">
        <v>1</v>
      </c>
      <c r="G4484" t="str">
        <f t="shared" si="140"/>
        <v>Montrezl Harrell</v>
      </c>
      <c r="H4484" t="str">
        <f t="shared" si="141"/>
        <v>Montrezl Harrell</v>
      </c>
    </row>
    <row r="4485" spans="1:8" x14ac:dyDescent="0.2">
      <c r="A4485" s="48"/>
      <c r="B4485">
        <v>9</v>
      </c>
      <c r="C4485">
        <v>3</v>
      </c>
      <c r="D4485">
        <v>0</v>
      </c>
      <c r="E4485">
        <v>0</v>
      </c>
      <c r="F4485" s="51">
        <v>1</v>
      </c>
      <c r="G4485" t="str">
        <f t="shared" si="140"/>
        <v>Montrezl Harrell</v>
      </c>
      <c r="H4485" t="str">
        <f t="shared" si="141"/>
        <v>Montrezl Harrell</v>
      </c>
    </row>
    <row r="4486" spans="1:8" x14ac:dyDescent="0.2">
      <c r="A4486" s="48"/>
      <c r="B4486">
        <v>4</v>
      </c>
      <c r="C4486">
        <v>1</v>
      </c>
      <c r="D4486">
        <v>1</v>
      </c>
      <c r="E4486">
        <v>0</v>
      </c>
      <c r="F4486" s="51">
        <v>1</v>
      </c>
      <c r="G4486" t="str">
        <f t="shared" si="140"/>
        <v>Montrezl Harrell</v>
      </c>
      <c r="H4486" t="str">
        <f t="shared" si="141"/>
        <v>Montrezl Harrell</v>
      </c>
    </row>
    <row r="4487" spans="1:8" x14ac:dyDescent="0.2">
      <c r="A4487" s="48"/>
      <c r="B4487">
        <v>9</v>
      </c>
      <c r="C4487">
        <v>6</v>
      </c>
      <c r="D4487">
        <v>0</v>
      </c>
      <c r="E4487">
        <v>0</v>
      </c>
      <c r="F4487" s="51">
        <v>1</v>
      </c>
      <c r="G4487" t="str">
        <f t="shared" si="140"/>
        <v>Montrezl Harrell</v>
      </c>
      <c r="H4487" t="str">
        <f t="shared" si="141"/>
        <v>Montrezl Harrell</v>
      </c>
    </row>
    <row r="4488" spans="1:8" x14ac:dyDescent="0.2">
      <c r="A4488" s="48"/>
      <c r="B4488">
        <v>3</v>
      </c>
      <c r="C4488">
        <v>1</v>
      </c>
      <c r="D4488">
        <v>2</v>
      </c>
      <c r="E4488">
        <v>0</v>
      </c>
      <c r="F4488" s="51">
        <v>1</v>
      </c>
      <c r="G4488" t="str">
        <f t="shared" si="140"/>
        <v>Montrezl Harrell</v>
      </c>
      <c r="H4488" t="str">
        <f t="shared" si="141"/>
        <v>Montrezl Harrell</v>
      </c>
    </row>
    <row r="4489" spans="1:8" x14ac:dyDescent="0.2">
      <c r="A4489" s="48"/>
      <c r="B4489">
        <v>19</v>
      </c>
      <c r="C4489">
        <v>5</v>
      </c>
      <c r="D4489">
        <v>1</v>
      </c>
      <c r="E4489">
        <v>0</v>
      </c>
      <c r="F4489" s="51">
        <v>1</v>
      </c>
      <c r="G4489" t="str">
        <f t="shared" si="140"/>
        <v>Montrezl Harrell</v>
      </c>
      <c r="H4489" t="str">
        <f t="shared" si="141"/>
        <v>Montrezl Harrell</v>
      </c>
    </row>
    <row r="4490" spans="1:8" x14ac:dyDescent="0.2">
      <c r="A4490" s="48" t="s">
        <v>1610</v>
      </c>
      <c r="B4490">
        <v>7</v>
      </c>
      <c r="C4490">
        <v>1</v>
      </c>
      <c r="D4490">
        <v>1</v>
      </c>
      <c r="E4490">
        <v>1</v>
      </c>
      <c r="F4490" s="51">
        <v>1</v>
      </c>
      <c r="G4490" t="str">
        <f t="shared" si="140"/>
        <v>Gary Harris</v>
      </c>
      <c r="H4490" t="str">
        <f t="shared" si="141"/>
        <v>Gary Harris</v>
      </c>
    </row>
    <row r="4491" spans="1:8" x14ac:dyDescent="0.2">
      <c r="A4491" s="48"/>
      <c r="B4491">
        <v>18</v>
      </c>
      <c r="C4491">
        <v>3</v>
      </c>
      <c r="D4491">
        <v>0</v>
      </c>
      <c r="E4491">
        <v>3</v>
      </c>
      <c r="F4491" s="51">
        <v>1</v>
      </c>
      <c r="G4491" t="str">
        <f t="shared" si="140"/>
        <v>Gary Harris</v>
      </c>
      <c r="H4491" t="str">
        <f t="shared" si="141"/>
        <v>Gary Harris</v>
      </c>
    </row>
    <row r="4492" spans="1:8" x14ac:dyDescent="0.2">
      <c r="A4492" s="48"/>
      <c r="B4492">
        <v>7</v>
      </c>
      <c r="C4492">
        <v>3</v>
      </c>
      <c r="D4492">
        <v>3</v>
      </c>
      <c r="E4492">
        <v>1</v>
      </c>
      <c r="F4492" s="51">
        <v>1</v>
      </c>
      <c r="G4492" t="str">
        <f t="shared" si="140"/>
        <v>Gary Harris</v>
      </c>
      <c r="H4492" t="str">
        <f t="shared" si="141"/>
        <v>Gary Harris</v>
      </c>
    </row>
    <row r="4493" spans="1:8" x14ac:dyDescent="0.2">
      <c r="A4493" s="48"/>
      <c r="B4493">
        <v>11</v>
      </c>
      <c r="C4493">
        <v>3</v>
      </c>
      <c r="D4493">
        <v>5</v>
      </c>
      <c r="E4493">
        <v>1</v>
      </c>
      <c r="F4493" s="51">
        <v>1</v>
      </c>
      <c r="G4493" t="str">
        <f t="shared" si="140"/>
        <v>Gary Harris</v>
      </c>
      <c r="H4493" t="str">
        <f t="shared" si="141"/>
        <v>Gary Harris</v>
      </c>
    </row>
    <row r="4494" spans="1:8" x14ac:dyDescent="0.2">
      <c r="A4494" s="48"/>
      <c r="B4494">
        <v>19</v>
      </c>
      <c r="C4494">
        <v>4</v>
      </c>
      <c r="D4494">
        <v>3</v>
      </c>
      <c r="E4494">
        <v>4</v>
      </c>
      <c r="F4494" s="51">
        <v>1</v>
      </c>
      <c r="G4494" t="str">
        <f t="shared" si="140"/>
        <v>Gary Harris</v>
      </c>
      <c r="H4494" t="str">
        <f t="shared" si="141"/>
        <v>Gary Harris</v>
      </c>
    </row>
    <row r="4495" spans="1:8" x14ac:dyDescent="0.2">
      <c r="A4495" s="48"/>
      <c r="B4495">
        <v>0</v>
      </c>
      <c r="C4495">
        <v>2</v>
      </c>
      <c r="D4495">
        <v>0</v>
      </c>
      <c r="E4495">
        <v>0</v>
      </c>
      <c r="F4495" s="51">
        <v>1</v>
      </c>
      <c r="G4495" t="str">
        <f t="shared" si="140"/>
        <v>Gary Harris</v>
      </c>
      <c r="H4495" t="str">
        <f t="shared" si="141"/>
        <v>Gary Harris</v>
      </c>
    </row>
    <row r="4496" spans="1:8" x14ac:dyDescent="0.2">
      <c r="A4496" s="48"/>
      <c r="B4496">
        <v>9</v>
      </c>
      <c r="C4496">
        <v>2</v>
      </c>
      <c r="D4496">
        <v>2</v>
      </c>
      <c r="E4496">
        <v>1</v>
      </c>
      <c r="F4496" s="51">
        <v>1</v>
      </c>
      <c r="G4496" t="str">
        <f t="shared" si="140"/>
        <v>Gary Harris</v>
      </c>
      <c r="H4496" t="str">
        <f t="shared" si="141"/>
        <v>Gary Harris</v>
      </c>
    </row>
    <row r="4497" spans="1:8" x14ac:dyDescent="0.2">
      <c r="A4497" s="48"/>
      <c r="B4497">
        <v>9</v>
      </c>
      <c r="C4497">
        <v>4</v>
      </c>
      <c r="D4497">
        <v>0</v>
      </c>
      <c r="E4497">
        <v>1</v>
      </c>
      <c r="F4497" s="51">
        <v>1</v>
      </c>
      <c r="G4497" t="str">
        <f t="shared" si="140"/>
        <v>Gary Harris</v>
      </c>
      <c r="H4497" t="str">
        <f t="shared" si="141"/>
        <v>Gary Harris</v>
      </c>
    </row>
    <row r="4498" spans="1:8" x14ac:dyDescent="0.2">
      <c r="A4498" s="48"/>
      <c r="B4498">
        <v>7</v>
      </c>
      <c r="C4498">
        <v>0</v>
      </c>
      <c r="D4498">
        <v>0</v>
      </c>
      <c r="E4498">
        <v>1</v>
      </c>
      <c r="F4498" s="51">
        <v>1</v>
      </c>
      <c r="G4498" t="str">
        <f t="shared" si="140"/>
        <v>Gary Harris</v>
      </c>
      <c r="H4498" t="str">
        <f t="shared" si="141"/>
        <v>Gary Harris</v>
      </c>
    </row>
    <row r="4499" spans="1:8" x14ac:dyDescent="0.2">
      <c r="A4499" s="48"/>
      <c r="B4499">
        <v>18</v>
      </c>
      <c r="C4499">
        <v>3</v>
      </c>
      <c r="D4499">
        <v>1</v>
      </c>
      <c r="E4499">
        <v>3</v>
      </c>
      <c r="F4499" s="51">
        <v>1</v>
      </c>
      <c r="G4499" t="str">
        <f t="shared" si="140"/>
        <v>Gary Harris</v>
      </c>
      <c r="H4499" t="str">
        <f t="shared" si="141"/>
        <v>Gary Harris</v>
      </c>
    </row>
    <row r="4500" spans="1:8" x14ac:dyDescent="0.2">
      <c r="A4500" s="48" t="s">
        <v>1311</v>
      </c>
      <c r="B4500">
        <v>3</v>
      </c>
      <c r="C4500">
        <v>2</v>
      </c>
      <c r="D4500">
        <v>2</v>
      </c>
      <c r="E4500">
        <v>1</v>
      </c>
      <c r="F4500" s="51">
        <v>1</v>
      </c>
      <c r="G4500" t="str">
        <f t="shared" si="140"/>
        <v>Joe Harris</v>
      </c>
      <c r="H4500" t="str">
        <f t="shared" si="141"/>
        <v>Joe Harris</v>
      </c>
    </row>
    <row r="4501" spans="1:8" x14ac:dyDescent="0.2">
      <c r="A4501" s="48"/>
      <c r="B4501">
        <v>8</v>
      </c>
      <c r="C4501">
        <v>5</v>
      </c>
      <c r="D4501">
        <v>2</v>
      </c>
      <c r="E4501">
        <v>2</v>
      </c>
      <c r="F4501" s="51">
        <v>1</v>
      </c>
      <c r="G4501" t="str">
        <f t="shared" si="140"/>
        <v>Joe Harris</v>
      </c>
      <c r="H4501" t="str">
        <f t="shared" si="141"/>
        <v>Joe Harris</v>
      </c>
    </row>
    <row r="4502" spans="1:8" x14ac:dyDescent="0.2">
      <c r="A4502" s="48"/>
      <c r="B4502">
        <v>3</v>
      </c>
      <c r="C4502">
        <v>4</v>
      </c>
      <c r="D4502">
        <v>2</v>
      </c>
      <c r="E4502">
        <v>1</v>
      </c>
      <c r="F4502" s="51">
        <v>1</v>
      </c>
      <c r="G4502" t="str">
        <f t="shared" si="140"/>
        <v>Joe Harris</v>
      </c>
      <c r="H4502" t="str">
        <f t="shared" si="141"/>
        <v>Joe Harris</v>
      </c>
    </row>
    <row r="4503" spans="1:8" x14ac:dyDescent="0.2">
      <c r="A4503" s="48"/>
      <c r="B4503">
        <v>11</v>
      </c>
      <c r="C4503">
        <v>3</v>
      </c>
      <c r="D4503">
        <v>1</v>
      </c>
      <c r="E4503">
        <v>2</v>
      </c>
      <c r="F4503" s="51">
        <v>1</v>
      </c>
      <c r="G4503" t="str">
        <f t="shared" si="140"/>
        <v>Joe Harris</v>
      </c>
      <c r="H4503" t="str">
        <f t="shared" si="141"/>
        <v>Joe Harris</v>
      </c>
    </row>
    <row r="4504" spans="1:8" x14ac:dyDescent="0.2">
      <c r="A4504" s="48"/>
      <c r="B4504">
        <v>7</v>
      </c>
      <c r="C4504">
        <v>0</v>
      </c>
      <c r="D4504">
        <v>2</v>
      </c>
      <c r="E4504">
        <v>1</v>
      </c>
      <c r="F4504" s="51">
        <v>1</v>
      </c>
      <c r="G4504" t="str">
        <f t="shared" si="140"/>
        <v>Joe Harris</v>
      </c>
      <c r="H4504" t="str">
        <f t="shared" si="141"/>
        <v>Joe Harris</v>
      </c>
    </row>
    <row r="4505" spans="1:8" x14ac:dyDescent="0.2">
      <c r="A4505" s="48"/>
      <c r="B4505">
        <v>8</v>
      </c>
      <c r="C4505">
        <v>2</v>
      </c>
      <c r="D4505">
        <v>2</v>
      </c>
      <c r="E4505">
        <v>2</v>
      </c>
      <c r="F4505" s="51">
        <v>1</v>
      </c>
      <c r="G4505" t="str">
        <f t="shared" si="140"/>
        <v>Joe Harris</v>
      </c>
      <c r="H4505" t="str">
        <f t="shared" si="141"/>
        <v>Joe Harris</v>
      </c>
    </row>
    <row r="4506" spans="1:8" x14ac:dyDescent="0.2">
      <c r="A4506" s="48"/>
      <c r="B4506">
        <v>8</v>
      </c>
      <c r="C4506">
        <v>4</v>
      </c>
      <c r="D4506">
        <v>3</v>
      </c>
      <c r="E4506">
        <v>2</v>
      </c>
      <c r="F4506" s="51">
        <v>1</v>
      </c>
      <c r="G4506" t="str">
        <f t="shared" si="140"/>
        <v>Joe Harris</v>
      </c>
      <c r="H4506" t="str">
        <f t="shared" si="141"/>
        <v>Joe Harris</v>
      </c>
    </row>
    <row r="4507" spans="1:8" x14ac:dyDescent="0.2">
      <c r="A4507" s="48"/>
      <c r="B4507">
        <v>5</v>
      </c>
      <c r="C4507">
        <v>7</v>
      </c>
      <c r="D4507">
        <v>2</v>
      </c>
      <c r="E4507">
        <v>1</v>
      </c>
      <c r="F4507" s="51">
        <v>1</v>
      </c>
      <c r="G4507" t="str">
        <f t="shared" si="140"/>
        <v>Joe Harris</v>
      </c>
      <c r="H4507" t="str">
        <f t="shared" si="141"/>
        <v>Joe Harris</v>
      </c>
    </row>
    <row r="4508" spans="1:8" x14ac:dyDescent="0.2">
      <c r="A4508" s="48"/>
      <c r="B4508">
        <v>14</v>
      </c>
      <c r="C4508">
        <v>5</v>
      </c>
      <c r="D4508">
        <v>4</v>
      </c>
      <c r="E4508">
        <v>2</v>
      </c>
      <c r="F4508" s="51">
        <v>1</v>
      </c>
      <c r="G4508" t="str">
        <f t="shared" si="140"/>
        <v>Joe Harris</v>
      </c>
      <c r="H4508" t="str">
        <f t="shared" si="141"/>
        <v>Joe Harris</v>
      </c>
    </row>
    <row r="4509" spans="1:8" x14ac:dyDescent="0.2">
      <c r="A4509" s="48"/>
      <c r="B4509">
        <v>10</v>
      </c>
      <c r="C4509">
        <v>4</v>
      </c>
      <c r="D4509">
        <v>1</v>
      </c>
      <c r="E4509">
        <v>2</v>
      </c>
      <c r="F4509" s="51">
        <v>1</v>
      </c>
      <c r="G4509" t="str">
        <f t="shared" si="140"/>
        <v>Joe Harris</v>
      </c>
      <c r="H4509" t="str">
        <f t="shared" si="141"/>
        <v>Joe Harris</v>
      </c>
    </row>
    <row r="4510" spans="1:8" x14ac:dyDescent="0.2">
      <c r="A4510" s="48"/>
      <c r="B4510">
        <v>7</v>
      </c>
      <c r="C4510">
        <v>2</v>
      </c>
      <c r="D4510">
        <v>3</v>
      </c>
      <c r="E4510">
        <v>2</v>
      </c>
      <c r="F4510" s="51">
        <v>1</v>
      </c>
      <c r="G4510" t="str">
        <f t="shared" si="140"/>
        <v>Joe Harris</v>
      </c>
      <c r="H4510" t="str">
        <f t="shared" si="141"/>
        <v>Joe Harris</v>
      </c>
    </row>
    <row r="4511" spans="1:8" x14ac:dyDescent="0.2">
      <c r="A4511" s="48"/>
      <c r="B4511">
        <v>10</v>
      </c>
      <c r="C4511">
        <v>5</v>
      </c>
      <c r="D4511">
        <v>0</v>
      </c>
      <c r="E4511">
        <v>2</v>
      </c>
      <c r="F4511" s="51">
        <v>1</v>
      </c>
      <c r="G4511" t="str">
        <f t="shared" si="140"/>
        <v>Joe Harris</v>
      </c>
      <c r="H4511" t="str">
        <f t="shared" si="141"/>
        <v>Joe Harris</v>
      </c>
    </row>
    <row r="4512" spans="1:8" x14ac:dyDescent="0.2">
      <c r="A4512" s="48"/>
      <c r="B4512">
        <v>4</v>
      </c>
      <c r="C4512">
        <v>1</v>
      </c>
      <c r="D4512">
        <v>1</v>
      </c>
      <c r="E4512">
        <v>1</v>
      </c>
      <c r="F4512" s="51">
        <v>1</v>
      </c>
      <c r="G4512" t="str">
        <f t="shared" si="140"/>
        <v>Joe Harris</v>
      </c>
      <c r="H4512" t="str">
        <f t="shared" si="141"/>
        <v>Joe Harris</v>
      </c>
    </row>
    <row r="4513" spans="1:8" x14ac:dyDescent="0.2">
      <c r="A4513" s="48"/>
      <c r="B4513">
        <v>15</v>
      </c>
      <c r="C4513">
        <v>3</v>
      </c>
      <c r="D4513">
        <v>4</v>
      </c>
      <c r="E4513">
        <v>4</v>
      </c>
      <c r="F4513" s="51">
        <v>1</v>
      </c>
      <c r="G4513" t="str">
        <f t="shared" si="140"/>
        <v>Joe Harris</v>
      </c>
      <c r="H4513" t="str">
        <f t="shared" si="141"/>
        <v>Joe Harris</v>
      </c>
    </row>
    <row r="4514" spans="1:8" x14ac:dyDescent="0.2">
      <c r="A4514" s="48"/>
      <c r="B4514">
        <v>13</v>
      </c>
      <c r="C4514">
        <v>2</v>
      </c>
      <c r="D4514">
        <v>3</v>
      </c>
      <c r="E4514">
        <v>4</v>
      </c>
      <c r="F4514" s="51">
        <v>1</v>
      </c>
      <c r="G4514" t="str">
        <f t="shared" si="140"/>
        <v>Joe Harris</v>
      </c>
      <c r="H4514" t="str">
        <f t="shared" si="141"/>
        <v>Joe Harris</v>
      </c>
    </row>
    <row r="4515" spans="1:8" x14ac:dyDescent="0.2">
      <c r="A4515" s="48"/>
      <c r="B4515">
        <v>3</v>
      </c>
      <c r="C4515">
        <v>2</v>
      </c>
      <c r="D4515">
        <v>0</v>
      </c>
      <c r="E4515">
        <v>1</v>
      </c>
      <c r="F4515" s="51">
        <v>1</v>
      </c>
      <c r="G4515" t="str">
        <f t="shared" si="140"/>
        <v>Joe Harris</v>
      </c>
      <c r="H4515" t="str">
        <f t="shared" si="141"/>
        <v>Joe Harris</v>
      </c>
    </row>
    <row r="4516" spans="1:8" x14ac:dyDescent="0.2">
      <c r="A4516" s="48"/>
      <c r="B4516">
        <v>3</v>
      </c>
      <c r="C4516">
        <v>2</v>
      </c>
      <c r="D4516">
        <v>1</v>
      </c>
      <c r="E4516">
        <v>1</v>
      </c>
      <c r="F4516" s="51">
        <v>1</v>
      </c>
      <c r="G4516" t="str">
        <f t="shared" si="140"/>
        <v>Joe Harris</v>
      </c>
      <c r="H4516" t="str">
        <f t="shared" si="141"/>
        <v>Joe Harris</v>
      </c>
    </row>
    <row r="4517" spans="1:8" x14ac:dyDescent="0.2">
      <c r="A4517" s="48"/>
      <c r="B4517">
        <v>0</v>
      </c>
      <c r="C4517">
        <v>1</v>
      </c>
      <c r="D4517">
        <v>1</v>
      </c>
      <c r="E4517">
        <v>0</v>
      </c>
      <c r="F4517" s="51">
        <v>1</v>
      </c>
      <c r="G4517" t="str">
        <f t="shared" si="140"/>
        <v>Joe Harris</v>
      </c>
      <c r="H4517" t="str">
        <f t="shared" si="141"/>
        <v>Joe Harris</v>
      </c>
    </row>
    <row r="4518" spans="1:8" x14ac:dyDescent="0.2">
      <c r="A4518" s="48"/>
      <c r="B4518">
        <v>4</v>
      </c>
      <c r="C4518">
        <v>0</v>
      </c>
      <c r="D4518">
        <v>0</v>
      </c>
      <c r="E4518">
        <v>1</v>
      </c>
      <c r="F4518" s="51">
        <v>1</v>
      </c>
      <c r="G4518" t="str">
        <f t="shared" si="140"/>
        <v>Joe Harris</v>
      </c>
      <c r="H4518" t="str">
        <f t="shared" si="141"/>
        <v>Joe Harris</v>
      </c>
    </row>
    <row r="4519" spans="1:8" x14ac:dyDescent="0.2">
      <c r="A4519" s="48"/>
      <c r="B4519">
        <v>17</v>
      </c>
      <c r="C4519">
        <v>4</v>
      </c>
      <c r="D4519">
        <v>0</v>
      </c>
      <c r="E4519">
        <v>2</v>
      </c>
      <c r="F4519" s="51">
        <v>1</v>
      </c>
      <c r="G4519" t="str">
        <f t="shared" si="140"/>
        <v>Joe Harris</v>
      </c>
      <c r="H4519" t="str">
        <f t="shared" si="141"/>
        <v>Joe Harris</v>
      </c>
    </row>
    <row r="4520" spans="1:8" x14ac:dyDescent="0.2">
      <c r="A4520" s="48"/>
      <c r="B4520">
        <v>14</v>
      </c>
      <c r="C4520">
        <v>5</v>
      </c>
      <c r="D4520">
        <v>1</v>
      </c>
      <c r="E4520">
        <v>4</v>
      </c>
      <c r="F4520" s="51">
        <v>1</v>
      </c>
      <c r="G4520" t="str">
        <f t="shared" si="140"/>
        <v>Joe Harris</v>
      </c>
      <c r="H4520" t="str">
        <f t="shared" si="141"/>
        <v>Joe Harris</v>
      </c>
    </row>
    <row r="4521" spans="1:8" x14ac:dyDescent="0.2">
      <c r="A4521" s="48"/>
      <c r="B4521">
        <v>17</v>
      </c>
      <c r="C4521">
        <v>5</v>
      </c>
      <c r="D4521">
        <v>4</v>
      </c>
      <c r="E4521">
        <v>5</v>
      </c>
      <c r="F4521" s="51">
        <v>1</v>
      </c>
      <c r="G4521" t="str">
        <f t="shared" si="140"/>
        <v>Joe Harris</v>
      </c>
      <c r="H4521" t="str">
        <f t="shared" si="141"/>
        <v>Joe Harris</v>
      </c>
    </row>
    <row r="4522" spans="1:8" x14ac:dyDescent="0.2">
      <c r="A4522" s="48"/>
      <c r="B4522">
        <v>13</v>
      </c>
      <c r="C4522">
        <v>6</v>
      </c>
      <c r="D4522">
        <v>0</v>
      </c>
      <c r="E4522">
        <v>3</v>
      </c>
      <c r="F4522" s="51">
        <v>1</v>
      </c>
      <c r="G4522" t="str">
        <f t="shared" si="140"/>
        <v>Joe Harris</v>
      </c>
      <c r="H4522" t="str">
        <f t="shared" si="141"/>
        <v>Joe Harris</v>
      </c>
    </row>
    <row r="4523" spans="1:8" x14ac:dyDescent="0.2">
      <c r="A4523" s="48"/>
      <c r="B4523">
        <v>8</v>
      </c>
      <c r="C4523">
        <v>2</v>
      </c>
      <c r="D4523">
        <v>1</v>
      </c>
      <c r="E4523">
        <v>2</v>
      </c>
      <c r="F4523" s="51">
        <v>1</v>
      </c>
      <c r="G4523" t="str">
        <f t="shared" si="140"/>
        <v>Joe Harris</v>
      </c>
      <c r="H4523" t="str">
        <f t="shared" si="141"/>
        <v>Joe Harris</v>
      </c>
    </row>
    <row r="4524" spans="1:8" x14ac:dyDescent="0.2">
      <c r="A4524" s="48"/>
      <c r="B4524">
        <v>10</v>
      </c>
      <c r="C4524">
        <v>2</v>
      </c>
      <c r="D4524">
        <v>3</v>
      </c>
      <c r="E4524">
        <v>1</v>
      </c>
      <c r="F4524" s="51">
        <v>1</v>
      </c>
      <c r="G4524" t="str">
        <f t="shared" si="140"/>
        <v>Joe Harris</v>
      </c>
      <c r="H4524" t="str">
        <f t="shared" si="141"/>
        <v>Joe Harris</v>
      </c>
    </row>
    <row r="4525" spans="1:8" x14ac:dyDescent="0.2">
      <c r="A4525" s="48"/>
      <c r="B4525">
        <v>11</v>
      </c>
      <c r="C4525">
        <v>0</v>
      </c>
      <c r="D4525">
        <v>0</v>
      </c>
      <c r="E4525">
        <v>1</v>
      </c>
      <c r="F4525" s="51">
        <v>1</v>
      </c>
      <c r="G4525" t="str">
        <f t="shared" si="140"/>
        <v>Joe Harris</v>
      </c>
      <c r="H4525" t="str">
        <f t="shared" si="141"/>
        <v>Joe Harris</v>
      </c>
    </row>
    <row r="4526" spans="1:8" x14ac:dyDescent="0.2">
      <c r="A4526" s="48"/>
      <c r="B4526">
        <v>7</v>
      </c>
      <c r="C4526">
        <v>2</v>
      </c>
      <c r="D4526">
        <v>3</v>
      </c>
      <c r="E4526">
        <v>1</v>
      </c>
      <c r="F4526" s="51">
        <v>1</v>
      </c>
      <c r="G4526" t="str">
        <f t="shared" si="140"/>
        <v>Joe Harris</v>
      </c>
      <c r="H4526" t="str">
        <f t="shared" si="141"/>
        <v>Joe Harris</v>
      </c>
    </row>
    <row r="4527" spans="1:8" x14ac:dyDescent="0.2">
      <c r="A4527" s="48"/>
      <c r="B4527">
        <v>3</v>
      </c>
      <c r="C4527">
        <v>0</v>
      </c>
      <c r="D4527">
        <v>0</v>
      </c>
      <c r="E4527">
        <v>1</v>
      </c>
      <c r="F4527" s="51">
        <v>1</v>
      </c>
      <c r="G4527" t="str">
        <f t="shared" si="140"/>
        <v>Joe Harris</v>
      </c>
      <c r="H4527" t="str">
        <f t="shared" si="141"/>
        <v>Joe Harris</v>
      </c>
    </row>
    <row r="4528" spans="1:8" x14ac:dyDescent="0.2">
      <c r="A4528" s="48"/>
      <c r="B4528">
        <v>11</v>
      </c>
      <c r="C4528">
        <v>1</v>
      </c>
      <c r="D4528">
        <v>3</v>
      </c>
      <c r="E4528">
        <v>3</v>
      </c>
      <c r="F4528" s="51">
        <v>1</v>
      </c>
      <c r="G4528" t="str">
        <f t="shared" si="140"/>
        <v>Joe Harris</v>
      </c>
      <c r="H4528" t="str">
        <f t="shared" si="141"/>
        <v>Joe Harris</v>
      </c>
    </row>
    <row r="4529" spans="1:8" x14ac:dyDescent="0.2">
      <c r="A4529" s="48"/>
      <c r="B4529">
        <v>8</v>
      </c>
      <c r="C4529">
        <v>2</v>
      </c>
      <c r="D4529">
        <v>0</v>
      </c>
      <c r="E4529">
        <v>1</v>
      </c>
      <c r="F4529" s="51">
        <v>1</v>
      </c>
      <c r="G4529" t="str">
        <f t="shared" si="140"/>
        <v>Joe Harris</v>
      </c>
      <c r="H4529" t="str">
        <f t="shared" si="141"/>
        <v>Joe Harris</v>
      </c>
    </row>
    <row r="4530" spans="1:8" x14ac:dyDescent="0.2">
      <c r="A4530" s="48"/>
      <c r="B4530">
        <v>2</v>
      </c>
      <c r="C4530">
        <v>2</v>
      </c>
      <c r="D4530">
        <v>0</v>
      </c>
      <c r="E4530">
        <v>0</v>
      </c>
      <c r="F4530" s="51">
        <v>1</v>
      </c>
      <c r="G4530" t="str">
        <f t="shared" si="140"/>
        <v>Joe Harris</v>
      </c>
      <c r="H4530" t="str">
        <f t="shared" si="141"/>
        <v>Joe Harris</v>
      </c>
    </row>
    <row r="4531" spans="1:8" x14ac:dyDescent="0.2">
      <c r="A4531" s="48" t="s">
        <v>1312</v>
      </c>
      <c r="B4531">
        <v>0</v>
      </c>
      <c r="C4531">
        <v>1</v>
      </c>
      <c r="D4531">
        <v>0</v>
      </c>
      <c r="E4531">
        <v>0</v>
      </c>
      <c r="F4531" s="51">
        <v>1</v>
      </c>
      <c r="G4531" t="str">
        <f t="shared" si="140"/>
        <v>Kevon Harris</v>
      </c>
      <c r="H4531" t="str">
        <f t="shared" si="141"/>
        <v>Kevon Harris</v>
      </c>
    </row>
    <row r="4532" spans="1:8" x14ac:dyDescent="0.2">
      <c r="A4532" s="48"/>
      <c r="B4532">
        <v>3</v>
      </c>
      <c r="C4532">
        <v>3</v>
      </c>
      <c r="D4532">
        <v>1</v>
      </c>
      <c r="E4532">
        <v>0</v>
      </c>
      <c r="F4532" s="51">
        <v>1</v>
      </c>
      <c r="G4532" t="str">
        <f t="shared" si="140"/>
        <v>Kevon Harris</v>
      </c>
      <c r="H4532" t="str">
        <f t="shared" si="141"/>
        <v>Kevon Harris</v>
      </c>
    </row>
    <row r="4533" spans="1:8" x14ac:dyDescent="0.2">
      <c r="A4533" s="48"/>
      <c r="B4533">
        <v>0</v>
      </c>
      <c r="C4533">
        <v>3</v>
      </c>
      <c r="D4533">
        <v>0</v>
      </c>
      <c r="E4533">
        <v>0</v>
      </c>
      <c r="F4533" s="51">
        <v>1</v>
      </c>
      <c r="G4533" t="str">
        <f t="shared" si="140"/>
        <v>Kevon Harris</v>
      </c>
      <c r="H4533" t="str">
        <f t="shared" si="141"/>
        <v>Kevon Harris</v>
      </c>
    </row>
    <row r="4534" spans="1:8" x14ac:dyDescent="0.2">
      <c r="A4534" s="48"/>
      <c r="B4534">
        <v>2</v>
      </c>
      <c r="C4534">
        <v>0</v>
      </c>
      <c r="D4534">
        <v>2</v>
      </c>
      <c r="E4534">
        <v>0</v>
      </c>
      <c r="F4534" s="51">
        <v>1</v>
      </c>
      <c r="G4534" t="str">
        <f t="shared" si="140"/>
        <v>Kevon Harris</v>
      </c>
      <c r="H4534" t="str">
        <f t="shared" si="141"/>
        <v>Kevon Harris</v>
      </c>
    </row>
    <row r="4535" spans="1:8" x14ac:dyDescent="0.2">
      <c r="A4535" s="48"/>
      <c r="B4535">
        <v>12</v>
      </c>
      <c r="C4535">
        <v>3</v>
      </c>
      <c r="D4535">
        <v>1</v>
      </c>
      <c r="E4535">
        <v>2</v>
      </c>
      <c r="F4535" s="51">
        <v>1</v>
      </c>
      <c r="G4535" t="str">
        <f t="shared" si="140"/>
        <v>Kevon Harris</v>
      </c>
      <c r="H4535" t="str">
        <f t="shared" si="141"/>
        <v>Kevon Harris</v>
      </c>
    </row>
    <row r="4536" spans="1:8" x14ac:dyDescent="0.2">
      <c r="A4536" s="48"/>
      <c r="B4536">
        <v>0</v>
      </c>
      <c r="C4536">
        <v>1</v>
      </c>
      <c r="D4536">
        <v>0</v>
      </c>
      <c r="E4536">
        <v>0</v>
      </c>
      <c r="F4536" s="51">
        <v>1</v>
      </c>
      <c r="G4536" t="str">
        <f t="shared" si="140"/>
        <v>Kevon Harris</v>
      </c>
      <c r="H4536" t="str">
        <f t="shared" si="141"/>
        <v>Kevon Harris</v>
      </c>
    </row>
    <row r="4537" spans="1:8" x14ac:dyDescent="0.2">
      <c r="A4537" s="48"/>
      <c r="B4537">
        <v>12</v>
      </c>
      <c r="C4537">
        <v>5</v>
      </c>
      <c r="D4537">
        <v>0</v>
      </c>
      <c r="E4537">
        <v>2</v>
      </c>
      <c r="F4537" s="51">
        <v>1</v>
      </c>
      <c r="G4537" t="str">
        <f t="shared" si="140"/>
        <v>Kevon Harris</v>
      </c>
      <c r="H4537" t="str">
        <f t="shared" si="141"/>
        <v>Kevon Harris</v>
      </c>
    </row>
    <row r="4538" spans="1:8" x14ac:dyDescent="0.2">
      <c r="A4538" s="48"/>
      <c r="B4538">
        <v>4</v>
      </c>
      <c r="C4538">
        <v>3</v>
      </c>
      <c r="D4538">
        <v>0</v>
      </c>
      <c r="E4538">
        <v>0</v>
      </c>
      <c r="F4538" s="51">
        <v>1</v>
      </c>
      <c r="G4538" t="str">
        <f t="shared" si="140"/>
        <v>Kevon Harris</v>
      </c>
      <c r="H4538" t="str">
        <f t="shared" si="141"/>
        <v>Kevon Harris</v>
      </c>
    </row>
    <row r="4539" spans="1:8" x14ac:dyDescent="0.2">
      <c r="A4539" s="48"/>
      <c r="B4539">
        <v>2</v>
      </c>
      <c r="C4539">
        <v>2</v>
      </c>
      <c r="D4539">
        <v>1</v>
      </c>
      <c r="E4539">
        <v>0</v>
      </c>
      <c r="F4539" s="51">
        <v>1</v>
      </c>
      <c r="G4539" t="str">
        <f t="shared" si="140"/>
        <v>Kevon Harris</v>
      </c>
      <c r="H4539" t="str">
        <f t="shared" si="141"/>
        <v>Kevon Harris</v>
      </c>
    </row>
    <row r="4540" spans="1:8" x14ac:dyDescent="0.2">
      <c r="A4540" s="48"/>
      <c r="B4540">
        <v>3</v>
      </c>
      <c r="C4540">
        <v>3</v>
      </c>
      <c r="D4540">
        <v>0</v>
      </c>
      <c r="E4540">
        <v>1</v>
      </c>
      <c r="F4540" s="51">
        <v>1</v>
      </c>
      <c r="G4540" t="str">
        <f t="shared" si="140"/>
        <v>Kevon Harris</v>
      </c>
      <c r="H4540" t="str">
        <f t="shared" si="141"/>
        <v>Kevon Harris</v>
      </c>
    </row>
    <row r="4541" spans="1:8" x14ac:dyDescent="0.2">
      <c r="A4541" s="48"/>
      <c r="B4541">
        <v>9</v>
      </c>
      <c r="C4541">
        <v>1</v>
      </c>
      <c r="D4541">
        <v>1</v>
      </c>
      <c r="E4541">
        <v>0</v>
      </c>
      <c r="F4541" s="51">
        <v>1</v>
      </c>
      <c r="G4541" t="str">
        <f t="shared" si="140"/>
        <v>Kevon Harris</v>
      </c>
      <c r="H4541" t="str">
        <f t="shared" si="141"/>
        <v>Kevon Harris</v>
      </c>
    </row>
    <row r="4542" spans="1:8" x14ac:dyDescent="0.2">
      <c r="A4542" s="48"/>
      <c r="B4542">
        <v>0</v>
      </c>
      <c r="C4542">
        <v>2</v>
      </c>
      <c r="D4542">
        <v>0</v>
      </c>
      <c r="E4542">
        <v>0</v>
      </c>
      <c r="F4542" s="51">
        <v>1</v>
      </c>
      <c r="G4542" t="str">
        <f t="shared" si="140"/>
        <v>Kevon Harris</v>
      </c>
      <c r="H4542" t="str">
        <f t="shared" si="141"/>
        <v>Kevon Harris</v>
      </c>
    </row>
    <row r="4543" spans="1:8" x14ac:dyDescent="0.2">
      <c r="A4543" s="48"/>
      <c r="B4543">
        <v>2</v>
      </c>
      <c r="C4543">
        <v>6</v>
      </c>
      <c r="D4543">
        <v>1</v>
      </c>
      <c r="E4543">
        <v>0</v>
      </c>
      <c r="F4543" s="51">
        <v>1</v>
      </c>
      <c r="G4543" t="str">
        <f t="shared" si="140"/>
        <v>Kevon Harris</v>
      </c>
      <c r="H4543" t="str">
        <f t="shared" si="141"/>
        <v>Kevon Harris</v>
      </c>
    </row>
    <row r="4544" spans="1:8" x14ac:dyDescent="0.2">
      <c r="A4544" s="48"/>
      <c r="B4544">
        <v>4</v>
      </c>
      <c r="C4544">
        <v>2</v>
      </c>
      <c r="D4544">
        <v>0</v>
      </c>
      <c r="E4544">
        <v>0</v>
      </c>
      <c r="F4544" s="51">
        <v>1</v>
      </c>
      <c r="G4544" t="str">
        <f t="shared" si="140"/>
        <v>Kevon Harris</v>
      </c>
      <c r="H4544" t="str">
        <f t="shared" si="141"/>
        <v>Kevon Harris</v>
      </c>
    </row>
    <row r="4545" spans="1:8" x14ac:dyDescent="0.2">
      <c r="A4545" s="48"/>
      <c r="B4545">
        <v>9</v>
      </c>
      <c r="C4545">
        <v>1</v>
      </c>
      <c r="D4545">
        <v>0</v>
      </c>
      <c r="E4545">
        <v>0</v>
      </c>
      <c r="F4545" s="51">
        <v>1</v>
      </c>
      <c r="G4545" t="str">
        <f t="shared" si="140"/>
        <v>Kevon Harris</v>
      </c>
      <c r="H4545" t="str">
        <f t="shared" si="141"/>
        <v>Kevon Harris</v>
      </c>
    </row>
    <row r="4546" spans="1:8" x14ac:dyDescent="0.2">
      <c r="A4546" s="48"/>
      <c r="B4546">
        <v>3</v>
      </c>
      <c r="C4546">
        <v>1</v>
      </c>
      <c r="D4546">
        <v>0</v>
      </c>
      <c r="E4546">
        <v>0</v>
      </c>
      <c r="F4546" s="51">
        <v>1</v>
      </c>
      <c r="G4546" t="str">
        <f t="shared" ref="G4546:G4609" si="142">IF(B4546="","",IF(A4546="",G4545,SUBSTITUTE(A4546," 2022-23 Game Log","")))</f>
        <v>Kevon Harris</v>
      </c>
      <c r="H4546" t="str">
        <f t="shared" ref="H4546:H4609" si="143">IF(G4546="Luka Dončić","Luka Doncic",IF(G4546="Wendell Carter Jr.","Wendell Carter",IF(G4546="Vlatko Čančar","Vlatko Cancar",IF(G4546="Troy Brown Jr.","Troy Brown",IF(G4546="Bojan Bogdanović","Bojan Bogdanovic",IF(G4546="Nic Claxton","Nicolas Claxton",IF(G4546="Kristaps Porziņģis","Kristaps Porzingis",IF(G4546="Kelly Oubre Jr.","Kelly Oubre Jr",IF(G4546="P.J. Washington","P.J Washington",IF(G4546="P.J. Tucker","P.J Tucker",IF(G4546="Jabari Smith Jr.","Jabari Smith",IF(G4546="Alperen Şengün","Alperen Sengun",IF(G4546="Nikola Vučević","Nikola Vucevic",IF(G4546="Jusuf Nurkić","Jusuf Nurkic",IF(G4546="Nikola Jokić","Nikola Jokic",G4546)))))))))))))))</f>
        <v>Kevon Harris</v>
      </c>
    </row>
    <row r="4547" spans="1:8" x14ac:dyDescent="0.2">
      <c r="A4547" s="48"/>
      <c r="B4547">
        <v>5</v>
      </c>
      <c r="C4547">
        <v>3</v>
      </c>
      <c r="D4547">
        <v>2</v>
      </c>
      <c r="E4547">
        <v>1</v>
      </c>
      <c r="F4547" s="51">
        <v>1</v>
      </c>
      <c r="G4547" t="str">
        <f t="shared" si="142"/>
        <v>Kevon Harris</v>
      </c>
      <c r="H4547" t="str">
        <f t="shared" si="143"/>
        <v>Kevon Harris</v>
      </c>
    </row>
    <row r="4548" spans="1:8" x14ac:dyDescent="0.2">
      <c r="A4548" s="48"/>
      <c r="B4548">
        <v>2</v>
      </c>
      <c r="C4548">
        <v>1</v>
      </c>
      <c r="D4548">
        <v>1</v>
      </c>
      <c r="E4548">
        <v>0</v>
      </c>
      <c r="F4548" s="51">
        <v>1</v>
      </c>
      <c r="G4548" t="str">
        <f t="shared" si="142"/>
        <v>Kevon Harris</v>
      </c>
      <c r="H4548" t="str">
        <f t="shared" si="143"/>
        <v>Kevon Harris</v>
      </c>
    </row>
    <row r="4549" spans="1:8" x14ac:dyDescent="0.2">
      <c r="A4549" s="48"/>
      <c r="B4549">
        <v>0</v>
      </c>
      <c r="C4549">
        <v>2</v>
      </c>
      <c r="D4549">
        <v>0</v>
      </c>
      <c r="E4549">
        <v>0</v>
      </c>
      <c r="F4549" s="51">
        <v>1</v>
      </c>
      <c r="G4549" t="str">
        <f t="shared" si="142"/>
        <v>Kevon Harris</v>
      </c>
      <c r="H4549" t="str">
        <f t="shared" si="143"/>
        <v>Kevon Harris</v>
      </c>
    </row>
    <row r="4550" spans="1:8" x14ac:dyDescent="0.2">
      <c r="A4550" s="48"/>
      <c r="B4550">
        <v>6</v>
      </c>
      <c r="C4550">
        <v>1</v>
      </c>
      <c r="D4550">
        <v>0</v>
      </c>
      <c r="E4550">
        <v>2</v>
      </c>
      <c r="F4550" s="51">
        <v>1</v>
      </c>
      <c r="G4550" t="str">
        <f t="shared" si="142"/>
        <v>Kevon Harris</v>
      </c>
      <c r="H4550" t="str">
        <f t="shared" si="143"/>
        <v>Kevon Harris</v>
      </c>
    </row>
    <row r="4551" spans="1:8" x14ac:dyDescent="0.2">
      <c r="A4551" s="48"/>
      <c r="B4551">
        <v>0</v>
      </c>
      <c r="C4551">
        <v>0</v>
      </c>
      <c r="D4551">
        <v>0</v>
      </c>
      <c r="E4551">
        <v>0</v>
      </c>
      <c r="F4551" s="51">
        <v>1</v>
      </c>
      <c r="G4551" t="str">
        <f t="shared" si="142"/>
        <v>Kevon Harris</v>
      </c>
      <c r="H4551" t="str">
        <f t="shared" si="143"/>
        <v>Kevon Harris</v>
      </c>
    </row>
    <row r="4552" spans="1:8" x14ac:dyDescent="0.2">
      <c r="A4552" s="48"/>
      <c r="B4552">
        <v>5</v>
      </c>
      <c r="C4552">
        <v>1</v>
      </c>
      <c r="D4552">
        <v>0</v>
      </c>
      <c r="E4552">
        <v>1</v>
      </c>
      <c r="F4552" s="51">
        <v>1</v>
      </c>
      <c r="G4552" t="str">
        <f t="shared" si="142"/>
        <v>Kevon Harris</v>
      </c>
      <c r="H4552" t="str">
        <f t="shared" si="143"/>
        <v>Kevon Harris</v>
      </c>
    </row>
    <row r="4553" spans="1:8" x14ac:dyDescent="0.2">
      <c r="A4553" s="48"/>
      <c r="B4553">
        <v>0</v>
      </c>
      <c r="C4553">
        <v>2</v>
      </c>
      <c r="D4553">
        <v>0</v>
      </c>
      <c r="E4553">
        <v>0</v>
      </c>
      <c r="F4553" s="51">
        <v>1</v>
      </c>
      <c r="G4553" t="str">
        <f t="shared" si="142"/>
        <v>Kevon Harris</v>
      </c>
      <c r="H4553" t="str">
        <f t="shared" si="143"/>
        <v>Kevon Harris</v>
      </c>
    </row>
    <row r="4554" spans="1:8" x14ac:dyDescent="0.2">
      <c r="A4554" s="48"/>
      <c r="B4554">
        <v>0</v>
      </c>
      <c r="C4554">
        <v>0</v>
      </c>
      <c r="D4554">
        <v>0</v>
      </c>
      <c r="E4554">
        <v>0</v>
      </c>
      <c r="F4554" s="51">
        <v>1</v>
      </c>
      <c r="G4554" t="str">
        <f t="shared" si="142"/>
        <v>Kevon Harris</v>
      </c>
      <c r="H4554" t="str">
        <f t="shared" si="143"/>
        <v>Kevon Harris</v>
      </c>
    </row>
    <row r="4555" spans="1:8" x14ac:dyDescent="0.2">
      <c r="A4555" s="48"/>
      <c r="B4555">
        <v>6</v>
      </c>
      <c r="C4555">
        <v>2</v>
      </c>
      <c r="D4555">
        <v>1</v>
      </c>
      <c r="E4555">
        <v>2</v>
      </c>
      <c r="F4555" s="51">
        <v>1</v>
      </c>
      <c r="G4555" t="str">
        <f t="shared" si="142"/>
        <v>Kevon Harris</v>
      </c>
      <c r="H4555" t="str">
        <f t="shared" si="143"/>
        <v>Kevon Harris</v>
      </c>
    </row>
    <row r="4556" spans="1:8" x14ac:dyDescent="0.2">
      <c r="A4556" s="48"/>
      <c r="B4556">
        <v>8</v>
      </c>
      <c r="C4556">
        <v>3</v>
      </c>
      <c r="D4556">
        <v>1</v>
      </c>
      <c r="E4556">
        <v>0</v>
      </c>
      <c r="F4556" s="51">
        <v>1</v>
      </c>
      <c r="G4556" t="str">
        <f t="shared" si="142"/>
        <v>Kevon Harris</v>
      </c>
      <c r="H4556" t="str">
        <f t="shared" si="143"/>
        <v>Kevon Harris</v>
      </c>
    </row>
    <row r="4557" spans="1:8" x14ac:dyDescent="0.2">
      <c r="A4557" s="48" t="s">
        <v>1313</v>
      </c>
      <c r="B4557">
        <v>18</v>
      </c>
      <c r="C4557">
        <v>2</v>
      </c>
      <c r="D4557">
        <v>0</v>
      </c>
      <c r="E4557">
        <v>3</v>
      </c>
      <c r="F4557" s="51">
        <v>1</v>
      </c>
      <c r="G4557" t="str">
        <f t="shared" si="142"/>
        <v>Tobias Harris</v>
      </c>
      <c r="H4557" t="str">
        <f t="shared" si="143"/>
        <v>Tobias Harris</v>
      </c>
    </row>
    <row r="4558" spans="1:8" x14ac:dyDescent="0.2">
      <c r="A4558" s="48"/>
      <c r="B4558">
        <v>9</v>
      </c>
      <c r="C4558">
        <v>10</v>
      </c>
      <c r="D4558">
        <v>2</v>
      </c>
      <c r="E4558">
        <v>1</v>
      </c>
      <c r="F4558" s="51">
        <v>1</v>
      </c>
      <c r="G4558" t="str">
        <f t="shared" si="142"/>
        <v>Tobias Harris</v>
      </c>
      <c r="H4558" t="str">
        <f t="shared" si="143"/>
        <v>Tobias Harris</v>
      </c>
    </row>
    <row r="4559" spans="1:8" x14ac:dyDescent="0.2">
      <c r="A4559" s="48"/>
      <c r="B4559">
        <v>15</v>
      </c>
      <c r="C4559">
        <v>4</v>
      </c>
      <c r="D4559">
        <v>2</v>
      </c>
      <c r="E4559">
        <v>3</v>
      </c>
      <c r="F4559" s="51">
        <v>1</v>
      </c>
      <c r="G4559" t="str">
        <f t="shared" si="142"/>
        <v>Tobias Harris</v>
      </c>
      <c r="H4559" t="str">
        <f t="shared" si="143"/>
        <v>Tobias Harris</v>
      </c>
    </row>
    <row r="4560" spans="1:8" x14ac:dyDescent="0.2">
      <c r="A4560" s="48"/>
      <c r="B4560">
        <v>18</v>
      </c>
      <c r="C4560">
        <v>8</v>
      </c>
      <c r="D4560">
        <v>2</v>
      </c>
      <c r="E4560">
        <v>4</v>
      </c>
      <c r="F4560" s="51">
        <v>1</v>
      </c>
      <c r="G4560" t="str">
        <f t="shared" si="142"/>
        <v>Tobias Harris</v>
      </c>
      <c r="H4560" t="str">
        <f t="shared" si="143"/>
        <v>Tobias Harris</v>
      </c>
    </row>
    <row r="4561" spans="1:8" x14ac:dyDescent="0.2">
      <c r="A4561" s="48"/>
      <c r="B4561">
        <v>3</v>
      </c>
      <c r="C4561">
        <v>8</v>
      </c>
      <c r="D4561">
        <v>6</v>
      </c>
      <c r="E4561">
        <v>1</v>
      </c>
      <c r="F4561" s="51">
        <v>1</v>
      </c>
      <c r="G4561" t="str">
        <f t="shared" si="142"/>
        <v>Tobias Harris</v>
      </c>
      <c r="H4561" t="str">
        <f t="shared" si="143"/>
        <v>Tobias Harris</v>
      </c>
    </row>
    <row r="4562" spans="1:8" x14ac:dyDescent="0.2">
      <c r="A4562" s="48"/>
      <c r="B4562">
        <v>13</v>
      </c>
      <c r="C4562">
        <v>5</v>
      </c>
      <c r="D4562">
        <v>3</v>
      </c>
      <c r="E4562">
        <v>2</v>
      </c>
      <c r="F4562" s="51">
        <v>1</v>
      </c>
      <c r="G4562" t="str">
        <f t="shared" si="142"/>
        <v>Tobias Harris</v>
      </c>
      <c r="H4562" t="str">
        <f t="shared" si="143"/>
        <v>Tobias Harris</v>
      </c>
    </row>
    <row r="4563" spans="1:8" x14ac:dyDescent="0.2">
      <c r="A4563" s="48"/>
      <c r="B4563">
        <v>13</v>
      </c>
      <c r="C4563">
        <v>5</v>
      </c>
      <c r="D4563">
        <v>3</v>
      </c>
      <c r="E4563">
        <v>3</v>
      </c>
      <c r="F4563" s="51">
        <v>1</v>
      </c>
      <c r="G4563" t="str">
        <f t="shared" si="142"/>
        <v>Tobias Harris</v>
      </c>
      <c r="H4563" t="str">
        <f t="shared" si="143"/>
        <v>Tobias Harris</v>
      </c>
    </row>
    <row r="4564" spans="1:8" x14ac:dyDescent="0.2">
      <c r="A4564" s="48"/>
      <c r="B4564">
        <v>16</v>
      </c>
      <c r="C4564">
        <v>5</v>
      </c>
      <c r="D4564">
        <v>1</v>
      </c>
      <c r="E4564">
        <v>1</v>
      </c>
      <c r="F4564" s="51">
        <v>1</v>
      </c>
      <c r="G4564" t="str">
        <f t="shared" si="142"/>
        <v>Tobias Harris</v>
      </c>
      <c r="H4564" t="str">
        <f t="shared" si="143"/>
        <v>Tobias Harris</v>
      </c>
    </row>
    <row r="4565" spans="1:8" x14ac:dyDescent="0.2">
      <c r="A4565" s="48"/>
      <c r="B4565">
        <v>16</v>
      </c>
      <c r="C4565">
        <v>9</v>
      </c>
      <c r="D4565">
        <v>4</v>
      </c>
      <c r="E4565">
        <v>4</v>
      </c>
      <c r="F4565" s="51">
        <v>1</v>
      </c>
      <c r="G4565" t="str">
        <f t="shared" si="142"/>
        <v>Tobias Harris</v>
      </c>
      <c r="H4565" t="str">
        <f t="shared" si="143"/>
        <v>Tobias Harris</v>
      </c>
    </row>
    <row r="4566" spans="1:8" x14ac:dyDescent="0.2">
      <c r="A4566" s="48"/>
      <c r="B4566">
        <v>23</v>
      </c>
      <c r="C4566">
        <v>9</v>
      </c>
      <c r="D4566">
        <v>4</v>
      </c>
      <c r="E4566">
        <v>3</v>
      </c>
      <c r="F4566" s="51">
        <v>1</v>
      </c>
      <c r="G4566" t="str">
        <f t="shared" si="142"/>
        <v>Tobias Harris</v>
      </c>
      <c r="H4566" t="str">
        <f t="shared" si="143"/>
        <v>Tobias Harris</v>
      </c>
    </row>
    <row r="4567" spans="1:8" x14ac:dyDescent="0.2">
      <c r="A4567" s="48"/>
      <c r="B4567">
        <v>21</v>
      </c>
      <c r="C4567">
        <v>8</v>
      </c>
      <c r="D4567">
        <v>6</v>
      </c>
      <c r="E4567">
        <v>3</v>
      </c>
      <c r="F4567" s="51">
        <v>1</v>
      </c>
      <c r="G4567" t="str">
        <f t="shared" si="142"/>
        <v>Tobias Harris</v>
      </c>
      <c r="H4567" t="str">
        <f t="shared" si="143"/>
        <v>Tobias Harris</v>
      </c>
    </row>
    <row r="4568" spans="1:8" x14ac:dyDescent="0.2">
      <c r="A4568" s="48"/>
      <c r="B4568">
        <v>12</v>
      </c>
      <c r="C4568">
        <v>2</v>
      </c>
      <c r="D4568">
        <v>3</v>
      </c>
      <c r="E4568">
        <v>0</v>
      </c>
      <c r="F4568" s="51">
        <v>1</v>
      </c>
      <c r="G4568" t="str">
        <f t="shared" si="142"/>
        <v>Tobias Harris</v>
      </c>
      <c r="H4568" t="str">
        <f t="shared" si="143"/>
        <v>Tobias Harris</v>
      </c>
    </row>
    <row r="4569" spans="1:8" x14ac:dyDescent="0.2">
      <c r="A4569" s="48"/>
      <c r="B4569">
        <v>21</v>
      </c>
      <c r="C4569">
        <v>6</v>
      </c>
      <c r="D4569">
        <v>2</v>
      </c>
      <c r="E4569">
        <v>1</v>
      </c>
      <c r="F4569" s="51">
        <v>1</v>
      </c>
      <c r="G4569" t="str">
        <f t="shared" si="142"/>
        <v>Tobias Harris</v>
      </c>
      <c r="H4569" t="str">
        <f t="shared" si="143"/>
        <v>Tobias Harris</v>
      </c>
    </row>
    <row r="4570" spans="1:8" x14ac:dyDescent="0.2">
      <c r="A4570" s="48"/>
      <c r="B4570">
        <v>8</v>
      </c>
      <c r="C4570">
        <v>6</v>
      </c>
      <c r="D4570">
        <v>2</v>
      </c>
      <c r="E4570">
        <v>0</v>
      </c>
      <c r="F4570" s="51">
        <v>1</v>
      </c>
      <c r="G4570" t="str">
        <f t="shared" si="142"/>
        <v>Tobias Harris</v>
      </c>
      <c r="H4570" t="str">
        <f t="shared" si="143"/>
        <v>Tobias Harris</v>
      </c>
    </row>
    <row r="4571" spans="1:8" x14ac:dyDescent="0.2">
      <c r="A4571" s="48"/>
      <c r="B4571">
        <v>24</v>
      </c>
      <c r="C4571">
        <v>6</v>
      </c>
      <c r="D4571">
        <v>3</v>
      </c>
      <c r="E4571">
        <v>1</v>
      </c>
      <c r="F4571" s="51">
        <v>1</v>
      </c>
      <c r="G4571" t="str">
        <f t="shared" si="142"/>
        <v>Tobias Harris</v>
      </c>
      <c r="H4571" t="str">
        <f t="shared" si="143"/>
        <v>Tobias Harris</v>
      </c>
    </row>
    <row r="4572" spans="1:8" x14ac:dyDescent="0.2">
      <c r="A4572" s="48"/>
      <c r="B4572">
        <v>19</v>
      </c>
      <c r="C4572">
        <v>5</v>
      </c>
      <c r="D4572">
        <v>0</v>
      </c>
      <c r="E4572">
        <v>1</v>
      </c>
      <c r="F4572" s="51">
        <v>1</v>
      </c>
      <c r="G4572" t="str">
        <f t="shared" si="142"/>
        <v>Tobias Harris</v>
      </c>
      <c r="H4572" t="str">
        <f t="shared" si="143"/>
        <v>Tobias Harris</v>
      </c>
    </row>
    <row r="4573" spans="1:8" x14ac:dyDescent="0.2">
      <c r="A4573" s="48"/>
      <c r="B4573">
        <v>23</v>
      </c>
      <c r="C4573">
        <v>10</v>
      </c>
      <c r="D4573">
        <v>5</v>
      </c>
      <c r="E4573">
        <v>1</v>
      </c>
      <c r="F4573" s="51">
        <v>1</v>
      </c>
      <c r="G4573" t="str">
        <f t="shared" si="142"/>
        <v>Tobias Harris</v>
      </c>
      <c r="H4573" t="str">
        <f t="shared" si="143"/>
        <v>Tobias Harris</v>
      </c>
    </row>
    <row r="4574" spans="1:8" x14ac:dyDescent="0.2">
      <c r="A4574" s="48"/>
      <c r="B4574">
        <v>25</v>
      </c>
      <c r="C4574">
        <v>5</v>
      </c>
      <c r="D4574">
        <v>5</v>
      </c>
      <c r="E4574">
        <v>2</v>
      </c>
      <c r="F4574" s="51">
        <v>1</v>
      </c>
      <c r="G4574" t="str">
        <f t="shared" si="142"/>
        <v>Tobias Harris</v>
      </c>
      <c r="H4574" t="str">
        <f t="shared" si="143"/>
        <v>Tobias Harris</v>
      </c>
    </row>
    <row r="4575" spans="1:8" x14ac:dyDescent="0.2">
      <c r="A4575" s="48"/>
      <c r="B4575">
        <v>24</v>
      </c>
      <c r="C4575">
        <v>10</v>
      </c>
      <c r="D4575">
        <v>1</v>
      </c>
      <c r="E4575">
        <v>3</v>
      </c>
      <c r="F4575" s="51">
        <v>1</v>
      </c>
      <c r="G4575" t="str">
        <f t="shared" si="142"/>
        <v>Tobias Harris</v>
      </c>
      <c r="H4575" t="str">
        <f t="shared" si="143"/>
        <v>Tobias Harris</v>
      </c>
    </row>
    <row r="4576" spans="1:8" x14ac:dyDescent="0.2">
      <c r="A4576" s="48"/>
      <c r="B4576">
        <v>3</v>
      </c>
      <c r="C4576">
        <v>1</v>
      </c>
      <c r="D4576">
        <v>3</v>
      </c>
      <c r="E4576">
        <v>0</v>
      </c>
      <c r="F4576" s="51">
        <v>1</v>
      </c>
      <c r="G4576" t="str">
        <f t="shared" si="142"/>
        <v>Tobias Harris</v>
      </c>
      <c r="H4576" t="str">
        <f t="shared" si="143"/>
        <v>Tobias Harris</v>
      </c>
    </row>
    <row r="4577" spans="1:8" x14ac:dyDescent="0.2">
      <c r="A4577" s="48"/>
      <c r="B4577">
        <v>21</v>
      </c>
      <c r="C4577">
        <v>11</v>
      </c>
      <c r="D4577">
        <v>1</v>
      </c>
      <c r="E4577">
        <v>5</v>
      </c>
      <c r="F4577" s="51">
        <v>1</v>
      </c>
      <c r="G4577" t="str">
        <f t="shared" si="142"/>
        <v>Tobias Harris</v>
      </c>
      <c r="H4577" t="str">
        <f t="shared" si="143"/>
        <v>Tobias Harris</v>
      </c>
    </row>
    <row r="4578" spans="1:8" x14ac:dyDescent="0.2">
      <c r="A4578" s="48"/>
      <c r="B4578">
        <v>27</v>
      </c>
      <c r="C4578">
        <v>4</v>
      </c>
      <c r="D4578">
        <v>1</v>
      </c>
      <c r="E4578">
        <v>7</v>
      </c>
      <c r="F4578" s="51">
        <v>1</v>
      </c>
      <c r="G4578" t="str">
        <f t="shared" si="142"/>
        <v>Tobias Harris</v>
      </c>
      <c r="H4578" t="str">
        <f t="shared" si="143"/>
        <v>Tobias Harris</v>
      </c>
    </row>
    <row r="4579" spans="1:8" x14ac:dyDescent="0.2">
      <c r="A4579" s="48"/>
      <c r="B4579">
        <v>14</v>
      </c>
      <c r="C4579">
        <v>9</v>
      </c>
      <c r="D4579">
        <v>4</v>
      </c>
      <c r="E4579">
        <v>2</v>
      </c>
      <c r="F4579" s="51">
        <v>1</v>
      </c>
      <c r="G4579" t="str">
        <f t="shared" si="142"/>
        <v>Tobias Harris</v>
      </c>
      <c r="H4579" t="str">
        <f t="shared" si="143"/>
        <v>Tobias Harris</v>
      </c>
    </row>
    <row r="4580" spans="1:8" x14ac:dyDescent="0.2">
      <c r="A4580" s="48"/>
      <c r="B4580">
        <v>17</v>
      </c>
      <c r="C4580">
        <v>4</v>
      </c>
      <c r="D4580">
        <v>2</v>
      </c>
      <c r="E4580">
        <v>2</v>
      </c>
      <c r="F4580" s="51">
        <v>1</v>
      </c>
      <c r="G4580" t="str">
        <f t="shared" si="142"/>
        <v>Tobias Harris</v>
      </c>
      <c r="H4580" t="str">
        <f t="shared" si="143"/>
        <v>Tobias Harris</v>
      </c>
    </row>
    <row r="4581" spans="1:8" x14ac:dyDescent="0.2">
      <c r="A4581" s="48"/>
      <c r="B4581">
        <v>21</v>
      </c>
      <c r="C4581">
        <v>7</v>
      </c>
      <c r="D4581">
        <v>9</v>
      </c>
      <c r="E4581">
        <v>2</v>
      </c>
      <c r="F4581" s="51">
        <v>1</v>
      </c>
      <c r="G4581" t="str">
        <f t="shared" si="142"/>
        <v>Tobias Harris</v>
      </c>
      <c r="H4581" t="str">
        <f t="shared" si="143"/>
        <v>Tobias Harris</v>
      </c>
    </row>
    <row r="4582" spans="1:8" x14ac:dyDescent="0.2">
      <c r="A4582" s="48"/>
      <c r="B4582">
        <v>21</v>
      </c>
      <c r="C4582">
        <v>4</v>
      </c>
      <c r="D4582">
        <v>1</v>
      </c>
      <c r="E4582">
        <v>5</v>
      </c>
      <c r="F4582" s="51">
        <v>1</v>
      </c>
      <c r="G4582" t="str">
        <f t="shared" si="142"/>
        <v>Tobias Harris</v>
      </c>
      <c r="H4582" t="str">
        <f t="shared" si="143"/>
        <v>Tobias Harris</v>
      </c>
    </row>
    <row r="4583" spans="1:8" x14ac:dyDescent="0.2">
      <c r="A4583" s="48"/>
      <c r="B4583">
        <v>17</v>
      </c>
      <c r="C4583">
        <v>4</v>
      </c>
      <c r="D4583">
        <v>1</v>
      </c>
      <c r="E4583">
        <v>2</v>
      </c>
      <c r="F4583" s="51">
        <v>1</v>
      </c>
      <c r="G4583" t="str">
        <f t="shared" si="142"/>
        <v>Tobias Harris</v>
      </c>
      <c r="H4583" t="str">
        <f t="shared" si="143"/>
        <v>Tobias Harris</v>
      </c>
    </row>
    <row r="4584" spans="1:8" x14ac:dyDescent="0.2">
      <c r="A4584" s="48"/>
      <c r="B4584">
        <v>14</v>
      </c>
      <c r="C4584">
        <v>8</v>
      </c>
      <c r="D4584">
        <v>2</v>
      </c>
      <c r="E4584">
        <v>2</v>
      </c>
      <c r="F4584" s="51">
        <v>1</v>
      </c>
      <c r="G4584" t="str">
        <f t="shared" si="142"/>
        <v>Tobias Harris</v>
      </c>
      <c r="H4584" t="str">
        <f t="shared" si="143"/>
        <v>Tobias Harris</v>
      </c>
    </row>
    <row r="4585" spans="1:8" x14ac:dyDescent="0.2">
      <c r="A4585" s="48"/>
      <c r="B4585">
        <v>8</v>
      </c>
      <c r="C4585">
        <v>6</v>
      </c>
      <c r="D4585">
        <v>2</v>
      </c>
      <c r="E4585">
        <v>0</v>
      </c>
      <c r="F4585" s="51">
        <v>1</v>
      </c>
      <c r="G4585" t="str">
        <f t="shared" si="142"/>
        <v>Tobias Harris</v>
      </c>
      <c r="H4585" t="str">
        <f t="shared" si="143"/>
        <v>Tobias Harris</v>
      </c>
    </row>
    <row r="4586" spans="1:8" x14ac:dyDescent="0.2">
      <c r="A4586" s="48"/>
      <c r="B4586">
        <v>15</v>
      </c>
      <c r="C4586">
        <v>4</v>
      </c>
      <c r="D4586">
        <v>2</v>
      </c>
      <c r="E4586">
        <v>0</v>
      </c>
      <c r="F4586" s="51">
        <v>1</v>
      </c>
      <c r="G4586" t="str">
        <f t="shared" si="142"/>
        <v>Tobias Harris</v>
      </c>
      <c r="H4586" t="str">
        <f t="shared" si="143"/>
        <v>Tobias Harris</v>
      </c>
    </row>
    <row r="4587" spans="1:8" x14ac:dyDescent="0.2">
      <c r="A4587" s="48"/>
      <c r="B4587">
        <v>14</v>
      </c>
      <c r="C4587">
        <v>5</v>
      </c>
      <c r="D4587">
        <v>3</v>
      </c>
      <c r="E4587">
        <v>2</v>
      </c>
      <c r="F4587" s="51">
        <v>1</v>
      </c>
      <c r="G4587" t="str">
        <f t="shared" si="142"/>
        <v>Tobias Harris</v>
      </c>
      <c r="H4587" t="str">
        <f t="shared" si="143"/>
        <v>Tobias Harris</v>
      </c>
    </row>
    <row r="4588" spans="1:8" x14ac:dyDescent="0.2">
      <c r="A4588" s="48"/>
      <c r="B4588">
        <v>23</v>
      </c>
      <c r="C4588">
        <v>9</v>
      </c>
      <c r="D4588">
        <v>4</v>
      </c>
      <c r="E4588">
        <v>1</v>
      </c>
      <c r="F4588" s="51">
        <v>1</v>
      </c>
      <c r="G4588" t="str">
        <f t="shared" si="142"/>
        <v>Tobias Harris</v>
      </c>
      <c r="H4588" t="str">
        <f t="shared" si="143"/>
        <v>Tobias Harris</v>
      </c>
    </row>
    <row r="4589" spans="1:8" x14ac:dyDescent="0.2">
      <c r="A4589" s="48"/>
      <c r="B4589">
        <v>5</v>
      </c>
      <c r="C4589">
        <v>6</v>
      </c>
      <c r="D4589">
        <v>1</v>
      </c>
      <c r="E4589">
        <v>0</v>
      </c>
      <c r="F4589" s="51">
        <v>1</v>
      </c>
      <c r="G4589" t="str">
        <f t="shared" si="142"/>
        <v>Tobias Harris</v>
      </c>
      <c r="H4589" t="str">
        <f t="shared" si="143"/>
        <v>Tobias Harris</v>
      </c>
    </row>
    <row r="4590" spans="1:8" x14ac:dyDescent="0.2">
      <c r="A4590" s="48"/>
      <c r="B4590">
        <v>19</v>
      </c>
      <c r="C4590">
        <v>10</v>
      </c>
      <c r="D4590">
        <v>3</v>
      </c>
      <c r="E4590">
        <v>1</v>
      </c>
      <c r="F4590" s="51">
        <v>1</v>
      </c>
      <c r="G4590" t="str">
        <f t="shared" si="142"/>
        <v>Tobias Harris</v>
      </c>
      <c r="H4590" t="str">
        <f t="shared" si="143"/>
        <v>Tobias Harris</v>
      </c>
    </row>
    <row r="4591" spans="1:8" x14ac:dyDescent="0.2">
      <c r="A4591" s="48" t="s">
        <v>1314</v>
      </c>
      <c r="B4591">
        <v>19</v>
      </c>
      <c r="C4591">
        <v>7</v>
      </c>
      <c r="D4591">
        <v>5</v>
      </c>
      <c r="E4591">
        <v>0</v>
      </c>
      <c r="F4591" s="51">
        <v>1</v>
      </c>
      <c r="G4591" t="str">
        <f t="shared" si="142"/>
        <v>Josh Hart</v>
      </c>
      <c r="H4591" t="str">
        <f t="shared" si="143"/>
        <v>Josh Hart</v>
      </c>
    </row>
    <row r="4592" spans="1:8" x14ac:dyDescent="0.2">
      <c r="A4592" s="48"/>
      <c r="B4592">
        <v>10</v>
      </c>
      <c r="C4592">
        <v>7</v>
      </c>
      <c r="D4592">
        <v>3</v>
      </c>
      <c r="E4592">
        <v>1</v>
      </c>
      <c r="F4592" s="51">
        <v>1</v>
      </c>
      <c r="G4592" t="str">
        <f t="shared" si="142"/>
        <v>Josh Hart</v>
      </c>
      <c r="H4592" t="str">
        <f t="shared" si="143"/>
        <v>Josh Hart</v>
      </c>
    </row>
    <row r="4593" spans="1:8" x14ac:dyDescent="0.2">
      <c r="A4593" s="48"/>
      <c r="B4593">
        <v>9</v>
      </c>
      <c r="C4593">
        <v>16</v>
      </c>
      <c r="D4593">
        <v>5</v>
      </c>
      <c r="E4593">
        <v>1</v>
      </c>
      <c r="F4593" s="51">
        <v>1</v>
      </c>
      <c r="G4593" t="str">
        <f t="shared" si="142"/>
        <v>Josh Hart</v>
      </c>
      <c r="H4593" t="str">
        <f t="shared" si="143"/>
        <v>Josh Hart</v>
      </c>
    </row>
    <row r="4594" spans="1:8" x14ac:dyDescent="0.2">
      <c r="A4594" s="48"/>
      <c r="B4594">
        <v>6</v>
      </c>
      <c r="C4594">
        <v>11</v>
      </c>
      <c r="D4594">
        <v>1</v>
      </c>
      <c r="E4594">
        <v>0</v>
      </c>
      <c r="F4594" s="51">
        <v>1</v>
      </c>
      <c r="G4594" t="str">
        <f t="shared" si="142"/>
        <v>Josh Hart</v>
      </c>
      <c r="H4594" t="str">
        <f t="shared" si="143"/>
        <v>Josh Hart</v>
      </c>
    </row>
    <row r="4595" spans="1:8" x14ac:dyDescent="0.2">
      <c r="A4595" s="48"/>
      <c r="B4595">
        <v>10</v>
      </c>
      <c r="C4595">
        <v>6</v>
      </c>
      <c r="D4595">
        <v>6</v>
      </c>
      <c r="E4595">
        <v>1</v>
      </c>
      <c r="F4595" s="51">
        <v>1</v>
      </c>
      <c r="G4595" t="str">
        <f t="shared" si="142"/>
        <v>Josh Hart</v>
      </c>
      <c r="H4595" t="str">
        <f t="shared" si="143"/>
        <v>Josh Hart</v>
      </c>
    </row>
    <row r="4596" spans="1:8" x14ac:dyDescent="0.2">
      <c r="A4596" s="48"/>
      <c r="B4596">
        <v>9</v>
      </c>
      <c r="C4596">
        <v>8</v>
      </c>
      <c r="D4596">
        <v>4</v>
      </c>
      <c r="E4596">
        <v>0</v>
      </c>
      <c r="F4596" s="51">
        <v>1</v>
      </c>
      <c r="G4596" t="str">
        <f t="shared" si="142"/>
        <v>Josh Hart</v>
      </c>
      <c r="H4596" t="str">
        <f t="shared" si="143"/>
        <v>Josh Hart</v>
      </c>
    </row>
    <row r="4597" spans="1:8" x14ac:dyDescent="0.2">
      <c r="A4597" s="48"/>
      <c r="B4597">
        <v>5</v>
      </c>
      <c r="C4597">
        <v>6</v>
      </c>
      <c r="D4597">
        <v>4</v>
      </c>
      <c r="E4597">
        <v>0</v>
      </c>
      <c r="F4597" s="51">
        <v>1</v>
      </c>
      <c r="G4597" t="str">
        <f t="shared" si="142"/>
        <v>Josh Hart</v>
      </c>
      <c r="H4597" t="str">
        <f t="shared" si="143"/>
        <v>Josh Hart</v>
      </c>
    </row>
    <row r="4598" spans="1:8" x14ac:dyDescent="0.2">
      <c r="A4598" s="48"/>
      <c r="B4598">
        <v>7</v>
      </c>
      <c r="C4598">
        <v>9</v>
      </c>
      <c r="D4598">
        <v>6</v>
      </c>
      <c r="E4598">
        <v>1</v>
      </c>
      <c r="F4598" s="51">
        <v>1</v>
      </c>
      <c r="G4598" t="str">
        <f t="shared" si="142"/>
        <v>Josh Hart</v>
      </c>
      <c r="H4598" t="str">
        <f t="shared" si="143"/>
        <v>Josh Hart</v>
      </c>
    </row>
    <row r="4599" spans="1:8" x14ac:dyDescent="0.2">
      <c r="A4599" s="48"/>
      <c r="B4599">
        <v>4</v>
      </c>
      <c r="C4599">
        <v>7</v>
      </c>
      <c r="D4599">
        <v>8</v>
      </c>
      <c r="E4599">
        <v>1</v>
      </c>
      <c r="F4599" s="51">
        <v>1</v>
      </c>
      <c r="G4599" t="str">
        <f t="shared" si="142"/>
        <v>Josh Hart</v>
      </c>
      <c r="H4599" t="str">
        <f t="shared" si="143"/>
        <v>Josh Hart</v>
      </c>
    </row>
    <row r="4600" spans="1:8" x14ac:dyDescent="0.2">
      <c r="A4600" s="48"/>
      <c r="B4600">
        <v>12</v>
      </c>
      <c r="C4600">
        <v>9</v>
      </c>
      <c r="D4600">
        <v>8</v>
      </c>
      <c r="E4600">
        <v>1</v>
      </c>
      <c r="F4600" s="51">
        <v>1</v>
      </c>
      <c r="G4600" t="str">
        <f t="shared" si="142"/>
        <v>Josh Hart</v>
      </c>
      <c r="H4600" t="str">
        <f t="shared" si="143"/>
        <v>Josh Hart</v>
      </c>
    </row>
    <row r="4601" spans="1:8" x14ac:dyDescent="0.2">
      <c r="A4601" s="48"/>
      <c r="B4601">
        <v>5</v>
      </c>
      <c r="C4601">
        <v>11</v>
      </c>
      <c r="D4601">
        <v>2</v>
      </c>
      <c r="E4601">
        <v>0</v>
      </c>
      <c r="F4601" s="51">
        <v>1</v>
      </c>
      <c r="G4601" t="str">
        <f t="shared" si="142"/>
        <v>Josh Hart</v>
      </c>
      <c r="H4601" t="str">
        <f t="shared" si="143"/>
        <v>Josh Hart</v>
      </c>
    </row>
    <row r="4602" spans="1:8" x14ac:dyDescent="0.2">
      <c r="A4602" s="48"/>
      <c r="B4602">
        <v>17</v>
      </c>
      <c r="C4602">
        <v>7</v>
      </c>
      <c r="D4602">
        <v>2</v>
      </c>
      <c r="E4602">
        <v>1</v>
      </c>
      <c r="F4602" s="51">
        <v>1</v>
      </c>
      <c r="G4602" t="str">
        <f t="shared" si="142"/>
        <v>Josh Hart</v>
      </c>
      <c r="H4602" t="str">
        <f t="shared" si="143"/>
        <v>Josh Hart</v>
      </c>
    </row>
    <row r="4603" spans="1:8" x14ac:dyDescent="0.2">
      <c r="A4603" s="48"/>
      <c r="B4603">
        <v>2</v>
      </c>
      <c r="C4603">
        <v>9</v>
      </c>
      <c r="D4603">
        <v>3</v>
      </c>
      <c r="E4603">
        <v>0</v>
      </c>
      <c r="F4603" s="51">
        <v>1</v>
      </c>
      <c r="G4603" t="str">
        <f t="shared" si="142"/>
        <v>Josh Hart</v>
      </c>
      <c r="H4603" t="str">
        <f t="shared" si="143"/>
        <v>Josh Hart</v>
      </c>
    </row>
    <row r="4604" spans="1:8" x14ac:dyDescent="0.2">
      <c r="A4604" s="48"/>
      <c r="B4604">
        <v>6</v>
      </c>
      <c r="C4604">
        <v>7</v>
      </c>
      <c r="D4604">
        <v>5</v>
      </c>
      <c r="E4604">
        <v>0</v>
      </c>
      <c r="F4604" s="51">
        <v>1</v>
      </c>
      <c r="G4604" t="str">
        <f t="shared" si="142"/>
        <v>Josh Hart</v>
      </c>
      <c r="H4604" t="str">
        <f t="shared" si="143"/>
        <v>Josh Hart</v>
      </c>
    </row>
    <row r="4605" spans="1:8" x14ac:dyDescent="0.2">
      <c r="A4605" s="48"/>
      <c r="B4605">
        <v>7</v>
      </c>
      <c r="C4605">
        <v>6</v>
      </c>
      <c r="D4605">
        <v>2</v>
      </c>
      <c r="E4605">
        <v>1</v>
      </c>
      <c r="F4605" s="51">
        <v>1</v>
      </c>
      <c r="G4605" t="str">
        <f t="shared" si="142"/>
        <v>Josh Hart</v>
      </c>
      <c r="H4605" t="str">
        <f t="shared" si="143"/>
        <v>Josh Hart</v>
      </c>
    </row>
    <row r="4606" spans="1:8" x14ac:dyDescent="0.2">
      <c r="A4606" s="48"/>
      <c r="B4606">
        <v>19</v>
      </c>
      <c r="C4606">
        <v>8</v>
      </c>
      <c r="D4606">
        <v>2</v>
      </c>
      <c r="E4606">
        <v>1</v>
      </c>
      <c r="F4606" s="51">
        <v>1</v>
      </c>
      <c r="G4606" t="str">
        <f t="shared" si="142"/>
        <v>Josh Hart</v>
      </c>
      <c r="H4606" t="str">
        <f t="shared" si="143"/>
        <v>Josh Hart</v>
      </c>
    </row>
    <row r="4607" spans="1:8" x14ac:dyDescent="0.2">
      <c r="A4607" s="48"/>
      <c r="B4607">
        <v>17</v>
      </c>
      <c r="C4607">
        <v>9</v>
      </c>
      <c r="D4607">
        <v>2</v>
      </c>
      <c r="E4607">
        <v>2</v>
      </c>
      <c r="F4607" s="51">
        <v>1</v>
      </c>
      <c r="G4607" t="str">
        <f t="shared" si="142"/>
        <v>Josh Hart</v>
      </c>
      <c r="H4607" t="str">
        <f t="shared" si="143"/>
        <v>Josh Hart</v>
      </c>
    </row>
    <row r="4608" spans="1:8" x14ac:dyDescent="0.2">
      <c r="A4608" s="48"/>
      <c r="B4608">
        <v>8</v>
      </c>
      <c r="C4608">
        <v>3</v>
      </c>
      <c r="D4608">
        <v>9</v>
      </c>
      <c r="E4608">
        <v>0</v>
      </c>
      <c r="F4608" s="51">
        <v>1</v>
      </c>
      <c r="G4608" t="str">
        <f t="shared" si="142"/>
        <v>Josh Hart</v>
      </c>
      <c r="H4608" t="str">
        <f t="shared" si="143"/>
        <v>Josh Hart</v>
      </c>
    </row>
    <row r="4609" spans="1:8" x14ac:dyDescent="0.2">
      <c r="A4609" s="48"/>
      <c r="B4609">
        <v>10</v>
      </c>
      <c r="C4609">
        <v>19</v>
      </c>
      <c r="D4609">
        <v>4</v>
      </c>
      <c r="E4609">
        <v>0</v>
      </c>
      <c r="F4609" s="51">
        <v>1</v>
      </c>
      <c r="G4609" t="str">
        <f t="shared" si="142"/>
        <v>Josh Hart</v>
      </c>
      <c r="H4609" t="str">
        <f t="shared" si="143"/>
        <v>Josh Hart</v>
      </c>
    </row>
    <row r="4610" spans="1:8" x14ac:dyDescent="0.2">
      <c r="A4610" s="48"/>
      <c r="B4610">
        <v>9</v>
      </c>
      <c r="C4610">
        <v>4</v>
      </c>
      <c r="D4610">
        <v>3</v>
      </c>
      <c r="E4610">
        <v>1</v>
      </c>
      <c r="F4610" s="51">
        <v>1</v>
      </c>
      <c r="G4610" t="str">
        <f t="shared" ref="G4610:G4673" si="144">IF(B4610="","",IF(A4610="",G4609,SUBSTITUTE(A4610," 2022-23 Game Log","")))</f>
        <v>Josh Hart</v>
      </c>
      <c r="H4610" t="str">
        <f t="shared" ref="H4610:H4673" si="145">IF(G4610="Luka Dončić","Luka Doncic",IF(G4610="Wendell Carter Jr.","Wendell Carter",IF(G4610="Vlatko Čančar","Vlatko Cancar",IF(G4610="Troy Brown Jr.","Troy Brown",IF(G4610="Bojan Bogdanović","Bojan Bogdanovic",IF(G4610="Nic Claxton","Nicolas Claxton",IF(G4610="Kristaps Porziņģis","Kristaps Porzingis",IF(G4610="Kelly Oubre Jr.","Kelly Oubre Jr",IF(G4610="P.J. Washington","P.J Washington",IF(G4610="P.J. Tucker","P.J Tucker",IF(G4610="Jabari Smith Jr.","Jabari Smith",IF(G4610="Alperen Şengün","Alperen Sengun",IF(G4610="Nikola Vučević","Nikola Vucevic",IF(G4610="Jusuf Nurkić","Jusuf Nurkic",IF(G4610="Nikola Jokić","Nikola Jokic",G4610)))))))))))))))</f>
        <v>Josh Hart</v>
      </c>
    </row>
    <row r="4611" spans="1:8" x14ac:dyDescent="0.2">
      <c r="A4611" s="48"/>
      <c r="B4611">
        <v>9</v>
      </c>
      <c r="C4611">
        <v>7</v>
      </c>
      <c r="D4611">
        <v>6</v>
      </c>
      <c r="E4611">
        <v>1</v>
      </c>
      <c r="F4611" s="51">
        <v>1</v>
      </c>
      <c r="G4611" t="str">
        <f t="shared" si="144"/>
        <v>Josh Hart</v>
      </c>
      <c r="H4611" t="str">
        <f t="shared" si="145"/>
        <v>Josh Hart</v>
      </c>
    </row>
    <row r="4612" spans="1:8" x14ac:dyDescent="0.2">
      <c r="A4612" s="48"/>
      <c r="B4612">
        <v>11</v>
      </c>
      <c r="C4612">
        <v>10</v>
      </c>
      <c r="D4612">
        <v>3</v>
      </c>
      <c r="E4612">
        <v>1</v>
      </c>
      <c r="F4612" s="51">
        <v>1</v>
      </c>
      <c r="G4612" t="str">
        <f t="shared" si="144"/>
        <v>Josh Hart</v>
      </c>
      <c r="H4612" t="str">
        <f t="shared" si="145"/>
        <v>Josh Hart</v>
      </c>
    </row>
    <row r="4613" spans="1:8" x14ac:dyDescent="0.2">
      <c r="A4613" s="48"/>
      <c r="B4613">
        <v>12</v>
      </c>
      <c r="C4613">
        <v>6</v>
      </c>
      <c r="D4613">
        <v>3</v>
      </c>
      <c r="E4613">
        <v>0</v>
      </c>
      <c r="F4613" s="51">
        <v>1</v>
      </c>
      <c r="G4613" t="str">
        <f t="shared" si="144"/>
        <v>Josh Hart</v>
      </c>
      <c r="H4613" t="str">
        <f t="shared" si="145"/>
        <v>Josh Hart</v>
      </c>
    </row>
    <row r="4614" spans="1:8" x14ac:dyDescent="0.2">
      <c r="A4614" s="48"/>
      <c r="B4614">
        <v>11</v>
      </c>
      <c r="C4614">
        <v>8</v>
      </c>
      <c r="D4614">
        <v>4</v>
      </c>
      <c r="E4614">
        <v>3</v>
      </c>
      <c r="F4614" s="51">
        <v>1</v>
      </c>
      <c r="G4614" t="str">
        <f t="shared" si="144"/>
        <v>Josh Hart</v>
      </c>
      <c r="H4614" t="str">
        <f t="shared" si="145"/>
        <v>Josh Hart</v>
      </c>
    </row>
    <row r="4615" spans="1:8" x14ac:dyDescent="0.2">
      <c r="A4615" s="48"/>
      <c r="B4615">
        <v>8</v>
      </c>
      <c r="C4615">
        <v>7</v>
      </c>
      <c r="D4615">
        <v>2</v>
      </c>
      <c r="E4615">
        <v>2</v>
      </c>
      <c r="F4615" s="51">
        <v>1</v>
      </c>
      <c r="G4615" t="str">
        <f t="shared" si="144"/>
        <v>Josh Hart</v>
      </c>
      <c r="H4615" t="str">
        <f t="shared" si="145"/>
        <v>Josh Hart</v>
      </c>
    </row>
    <row r="4616" spans="1:8" x14ac:dyDescent="0.2">
      <c r="A4616" s="48"/>
      <c r="B4616">
        <v>5</v>
      </c>
      <c r="C4616">
        <v>10</v>
      </c>
      <c r="D4616">
        <v>3</v>
      </c>
      <c r="E4616">
        <v>0</v>
      </c>
      <c r="F4616" s="51">
        <v>1</v>
      </c>
      <c r="G4616" t="str">
        <f t="shared" si="144"/>
        <v>Josh Hart</v>
      </c>
      <c r="H4616" t="str">
        <f t="shared" si="145"/>
        <v>Josh Hart</v>
      </c>
    </row>
    <row r="4617" spans="1:8" x14ac:dyDescent="0.2">
      <c r="A4617" s="48"/>
      <c r="B4617">
        <v>6</v>
      </c>
      <c r="C4617">
        <v>4</v>
      </c>
      <c r="D4617">
        <v>1</v>
      </c>
      <c r="E4617">
        <v>0</v>
      </c>
      <c r="F4617" s="51">
        <v>1</v>
      </c>
      <c r="G4617" t="str">
        <f t="shared" si="144"/>
        <v>Josh Hart</v>
      </c>
      <c r="H4617" t="str">
        <f t="shared" si="145"/>
        <v>Josh Hart</v>
      </c>
    </row>
    <row r="4618" spans="1:8" x14ac:dyDescent="0.2">
      <c r="A4618" s="48"/>
      <c r="B4618">
        <v>12</v>
      </c>
      <c r="C4618">
        <v>13</v>
      </c>
      <c r="D4618">
        <v>1</v>
      </c>
      <c r="E4618">
        <v>1</v>
      </c>
      <c r="F4618" s="51">
        <v>1</v>
      </c>
      <c r="G4618" t="str">
        <f t="shared" si="144"/>
        <v>Josh Hart</v>
      </c>
      <c r="H4618" t="str">
        <f t="shared" si="145"/>
        <v>Josh Hart</v>
      </c>
    </row>
    <row r="4619" spans="1:8" x14ac:dyDescent="0.2">
      <c r="A4619" s="48"/>
      <c r="B4619">
        <v>13</v>
      </c>
      <c r="C4619">
        <v>8</v>
      </c>
      <c r="D4619">
        <v>6</v>
      </c>
      <c r="E4619">
        <v>1</v>
      </c>
      <c r="F4619" s="51">
        <v>1</v>
      </c>
      <c r="G4619" t="str">
        <f t="shared" si="144"/>
        <v>Josh Hart</v>
      </c>
      <c r="H4619" t="str">
        <f t="shared" si="145"/>
        <v>Josh Hart</v>
      </c>
    </row>
    <row r="4620" spans="1:8" x14ac:dyDescent="0.2">
      <c r="A4620" s="48"/>
      <c r="B4620">
        <v>13</v>
      </c>
      <c r="C4620">
        <v>5</v>
      </c>
      <c r="D4620">
        <v>2</v>
      </c>
      <c r="E4620">
        <v>1</v>
      </c>
      <c r="F4620" s="51">
        <v>1</v>
      </c>
      <c r="G4620" t="str">
        <f t="shared" si="144"/>
        <v>Josh Hart</v>
      </c>
      <c r="H4620" t="str">
        <f t="shared" si="145"/>
        <v>Josh Hart</v>
      </c>
    </row>
    <row r="4621" spans="1:8" x14ac:dyDescent="0.2">
      <c r="A4621" s="48"/>
      <c r="B4621">
        <v>14</v>
      </c>
      <c r="C4621">
        <v>11</v>
      </c>
      <c r="D4621">
        <v>6</v>
      </c>
      <c r="E4621">
        <v>0</v>
      </c>
      <c r="F4621" s="51">
        <v>1</v>
      </c>
      <c r="G4621" t="str">
        <f t="shared" si="144"/>
        <v>Josh Hart</v>
      </c>
      <c r="H4621" t="str">
        <f t="shared" si="145"/>
        <v>Josh Hart</v>
      </c>
    </row>
    <row r="4622" spans="1:8" x14ac:dyDescent="0.2">
      <c r="A4622" s="48"/>
      <c r="B4622">
        <v>11</v>
      </c>
      <c r="C4622">
        <v>13</v>
      </c>
      <c r="D4622">
        <v>3</v>
      </c>
      <c r="E4622">
        <v>0</v>
      </c>
      <c r="F4622" s="51">
        <v>1</v>
      </c>
      <c r="G4622" t="str">
        <f t="shared" si="144"/>
        <v>Josh Hart</v>
      </c>
      <c r="H4622" t="str">
        <f t="shared" si="145"/>
        <v>Josh Hart</v>
      </c>
    </row>
    <row r="4623" spans="1:8" x14ac:dyDescent="0.2">
      <c r="A4623" s="48"/>
      <c r="B4623">
        <v>12</v>
      </c>
      <c r="C4623">
        <v>11</v>
      </c>
      <c r="D4623">
        <v>7</v>
      </c>
      <c r="E4623">
        <v>1</v>
      </c>
      <c r="F4623" s="51">
        <v>1</v>
      </c>
      <c r="G4623" t="str">
        <f t="shared" si="144"/>
        <v>Josh Hart</v>
      </c>
      <c r="H4623" t="str">
        <f t="shared" si="145"/>
        <v>Josh Hart</v>
      </c>
    </row>
    <row r="4624" spans="1:8" x14ac:dyDescent="0.2">
      <c r="A4624" s="48"/>
      <c r="B4624">
        <v>6</v>
      </c>
      <c r="C4624">
        <v>6</v>
      </c>
      <c r="D4624">
        <v>7</v>
      </c>
      <c r="E4624">
        <v>0</v>
      </c>
      <c r="F4624" s="51">
        <v>1</v>
      </c>
      <c r="G4624" t="str">
        <f t="shared" si="144"/>
        <v>Josh Hart</v>
      </c>
      <c r="H4624" t="str">
        <f t="shared" si="145"/>
        <v>Josh Hart</v>
      </c>
    </row>
    <row r="4625" spans="1:8" x14ac:dyDescent="0.2">
      <c r="A4625" s="48"/>
      <c r="B4625">
        <v>1</v>
      </c>
      <c r="C4625">
        <v>2</v>
      </c>
      <c r="D4625">
        <v>4</v>
      </c>
      <c r="E4625">
        <v>0</v>
      </c>
      <c r="F4625" s="51">
        <v>1</v>
      </c>
      <c r="G4625" t="str">
        <f t="shared" si="144"/>
        <v>Josh Hart</v>
      </c>
      <c r="H4625" t="str">
        <f t="shared" si="145"/>
        <v>Josh Hart</v>
      </c>
    </row>
    <row r="4626" spans="1:8" x14ac:dyDescent="0.2">
      <c r="A4626" s="48" t="s">
        <v>1315</v>
      </c>
      <c r="B4626">
        <v>16</v>
      </c>
      <c r="C4626">
        <v>8</v>
      </c>
      <c r="D4626">
        <v>4</v>
      </c>
      <c r="E4626">
        <v>0</v>
      </c>
      <c r="F4626" s="51">
        <v>1</v>
      </c>
      <c r="G4626" t="str">
        <f t="shared" si="144"/>
        <v>Isaiah Hartenstein</v>
      </c>
      <c r="H4626" t="str">
        <f t="shared" si="145"/>
        <v>Isaiah Hartenstein</v>
      </c>
    </row>
    <row r="4627" spans="1:8" x14ac:dyDescent="0.2">
      <c r="A4627" s="48"/>
      <c r="B4627">
        <v>6</v>
      </c>
      <c r="C4627">
        <v>11</v>
      </c>
      <c r="D4627">
        <v>0</v>
      </c>
      <c r="E4627">
        <v>1</v>
      </c>
      <c r="F4627" s="51">
        <v>1</v>
      </c>
      <c r="G4627" t="str">
        <f t="shared" si="144"/>
        <v>Isaiah Hartenstein</v>
      </c>
      <c r="H4627" t="str">
        <f t="shared" si="145"/>
        <v>Isaiah Hartenstein</v>
      </c>
    </row>
    <row r="4628" spans="1:8" x14ac:dyDescent="0.2">
      <c r="A4628" s="48"/>
      <c r="B4628">
        <v>7</v>
      </c>
      <c r="C4628">
        <v>9</v>
      </c>
      <c r="D4628">
        <v>0</v>
      </c>
      <c r="E4628">
        <v>0</v>
      </c>
      <c r="F4628" s="51">
        <v>1</v>
      </c>
      <c r="G4628" t="str">
        <f t="shared" si="144"/>
        <v>Isaiah Hartenstein</v>
      </c>
      <c r="H4628" t="str">
        <f t="shared" si="145"/>
        <v>Isaiah Hartenstein</v>
      </c>
    </row>
    <row r="4629" spans="1:8" x14ac:dyDescent="0.2">
      <c r="A4629" s="48"/>
      <c r="B4629">
        <v>8</v>
      </c>
      <c r="C4629">
        <v>3</v>
      </c>
      <c r="D4629">
        <v>0</v>
      </c>
      <c r="E4629">
        <v>0</v>
      </c>
      <c r="F4629" s="51">
        <v>1</v>
      </c>
      <c r="G4629" t="str">
        <f t="shared" si="144"/>
        <v>Isaiah Hartenstein</v>
      </c>
      <c r="H4629" t="str">
        <f t="shared" si="145"/>
        <v>Isaiah Hartenstein</v>
      </c>
    </row>
    <row r="4630" spans="1:8" x14ac:dyDescent="0.2">
      <c r="A4630" s="48"/>
      <c r="B4630">
        <v>6</v>
      </c>
      <c r="C4630">
        <v>8</v>
      </c>
      <c r="D4630">
        <v>2</v>
      </c>
      <c r="E4630">
        <v>0</v>
      </c>
      <c r="F4630" s="51">
        <v>1</v>
      </c>
      <c r="G4630" t="str">
        <f t="shared" si="144"/>
        <v>Isaiah Hartenstein</v>
      </c>
      <c r="H4630" t="str">
        <f t="shared" si="145"/>
        <v>Isaiah Hartenstein</v>
      </c>
    </row>
    <row r="4631" spans="1:8" x14ac:dyDescent="0.2">
      <c r="A4631" s="48"/>
      <c r="B4631">
        <v>12</v>
      </c>
      <c r="C4631">
        <v>9</v>
      </c>
      <c r="D4631">
        <v>1</v>
      </c>
      <c r="E4631">
        <v>0</v>
      </c>
      <c r="F4631" s="51">
        <v>1</v>
      </c>
      <c r="G4631" t="str">
        <f t="shared" si="144"/>
        <v>Isaiah Hartenstein</v>
      </c>
      <c r="H4631" t="str">
        <f t="shared" si="145"/>
        <v>Isaiah Hartenstein</v>
      </c>
    </row>
    <row r="4632" spans="1:8" x14ac:dyDescent="0.2">
      <c r="A4632" s="48"/>
      <c r="B4632">
        <v>3</v>
      </c>
      <c r="C4632">
        <v>6</v>
      </c>
      <c r="D4632">
        <v>1</v>
      </c>
      <c r="E4632">
        <v>1</v>
      </c>
      <c r="F4632" s="51">
        <v>1</v>
      </c>
      <c r="G4632" t="str">
        <f t="shared" si="144"/>
        <v>Isaiah Hartenstein</v>
      </c>
      <c r="H4632" t="str">
        <f t="shared" si="145"/>
        <v>Isaiah Hartenstein</v>
      </c>
    </row>
    <row r="4633" spans="1:8" x14ac:dyDescent="0.2">
      <c r="A4633" s="48"/>
      <c r="B4633">
        <v>8</v>
      </c>
      <c r="C4633">
        <v>10</v>
      </c>
      <c r="D4633">
        <v>0</v>
      </c>
      <c r="E4633">
        <v>0</v>
      </c>
      <c r="F4633" s="51">
        <v>1</v>
      </c>
      <c r="G4633" t="str">
        <f t="shared" si="144"/>
        <v>Isaiah Hartenstein</v>
      </c>
      <c r="H4633" t="str">
        <f t="shared" si="145"/>
        <v>Isaiah Hartenstein</v>
      </c>
    </row>
    <row r="4634" spans="1:8" x14ac:dyDescent="0.2">
      <c r="A4634" s="48"/>
      <c r="B4634">
        <v>10</v>
      </c>
      <c r="C4634">
        <v>14</v>
      </c>
      <c r="D4634">
        <v>1</v>
      </c>
      <c r="E4634">
        <v>0</v>
      </c>
      <c r="F4634" s="51">
        <v>1</v>
      </c>
      <c r="G4634" t="str">
        <f t="shared" si="144"/>
        <v>Isaiah Hartenstein</v>
      </c>
      <c r="H4634" t="str">
        <f t="shared" si="145"/>
        <v>Isaiah Hartenstein</v>
      </c>
    </row>
    <row r="4635" spans="1:8" x14ac:dyDescent="0.2">
      <c r="A4635" s="48"/>
      <c r="B4635">
        <v>4</v>
      </c>
      <c r="C4635">
        <v>6</v>
      </c>
      <c r="D4635">
        <v>2</v>
      </c>
      <c r="E4635">
        <v>0</v>
      </c>
      <c r="F4635" s="51">
        <v>1</v>
      </c>
      <c r="G4635" t="str">
        <f t="shared" si="144"/>
        <v>Isaiah Hartenstein</v>
      </c>
      <c r="H4635" t="str">
        <f t="shared" si="145"/>
        <v>Isaiah Hartenstein</v>
      </c>
    </row>
    <row r="4636" spans="1:8" x14ac:dyDescent="0.2">
      <c r="A4636" s="48"/>
      <c r="B4636">
        <v>2</v>
      </c>
      <c r="C4636">
        <v>5</v>
      </c>
      <c r="D4636">
        <v>0</v>
      </c>
      <c r="E4636">
        <v>0</v>
      </c>
      <c r="F4636" s="51">
        <v>1</v>
      </c>
      <c r="G4636" t="str">
        <f t="shared" si="144"/>
        <v>Isaiah Hartenstein</v>
      </c>
      <c r="H4636" t="str">
        <f t="shared" si="145"/>
        <v>Isaiah Hartenstein</v>
      </c>
    </row>
    <row r="4637" spans="1:8" x14ac:dyDescent="0.2">
      <c r="A4637" s="48"/>
      <c r="B4637">
        <v>6</v>
      </c>
      <c r="C4637">
        <v>12</v>
      </c>
      <c r="D4637">
        <v>0</v>
      </c>
      <c r="E4637">
        <v>0</v>
      </c>
      <c r="F4637" s="51">
        <v>1</v>
      </c>
      <c r="G4637" t="str">
        <f t="shared" si="144"/>
        <v>Isaiah Hartenstein</v>
      </c>
      <c r="H4637" t="str">
        <f t="shared" si="145"/>
        <v>Isaiah Hartenstein</v>
      </c>
    </row>
    <row r="4638" spans="1:8" x14ac:dyDescent="0.2">
      <c r="A4638" s="48"/>
      <c r="B4638">
        <v>14</v>
      </c>
      <c r="C4638">
        <v>7</v>
      </c>
      <c r="D4638">
        <v>1</v>
      </c>
      <c r="E4638">
        <v>1</v>
      </c>
      <c r="F4638" s="51">
        <v>1</v>
      </c>
      <c r="G4638" t="str">
        <f t="shared" si="144"/>
        <v>Isaiah Hartenstein</v>
      </c>
      <c r="H4638" t="str">
        <f t="shared" si="145"/>
        <v>Isaiah Hartenstein</v>
      </c>
    </row>
    <row r="4639" spans="1:8" x14ac:dyDescent="0.2">
      <c r="A4639" s="48"/>
      <c r="B4639">
        <v>2</v>
      </c>
      <c r="C4639">
        <v>9</v>
      </c>
      <c r="D4639">
        <v>1</v>
      </c>
      <c r="E4639">
        <v>0</v>
      </c>
      <c r="F4639" s="51">
        <v>1</v>
      </c>
      <c r="G4639" t="str">
        <f t="shared" si="144"/>
        <v>Isaiah Hartenstein</v>
      </c>
      <c r="H4639" t="str">
        <f t="shared" si="145"/>
        <v>Isaiah Hartenstein</v>
      </c>
    </row>
    <row r="4640" spans="1:8" x14ac:dyDescent="0.2">
      <c r="A4640" s="48"/>
      <c r="B4640">
        <v>0</v>
      </c>
      <c r="C4640">
        <v>3</v>
      </c>
      <c r="D4640">
        <v>0</v>
      </c>
      <c r="E4640">
        <v>0</v>
      </c>
      <c r="F4640" s="51">
        <v>1</v>
      </c>
      <c r="G4640" t="str">
        <f t="shared" si="144"/>
        <v>Isaiah Hartenstein</v>
      </c>
      <c r="H4640" t="str">
        <f t="shared" si="145"/>
        <v>Isaiah Hartenstein</v>
      </c>
    </row>
    <row r="4641" spans="1:8" x14ac:dyDescent="0.2">
      <c r="A4641" s="48"/>
      <c r="B4641">
        <v>8</v>
      </c>
      <c r="C4641">
        <v>5</v>
      </c>
      <c r="D4641">
        <v>0</v>
      </c>
      <c r="E4641">
        <v>1</v>
      </c>
      <c r="F4641" s="51">
        <v>1</v>
      </c>
      <c r="G4641" t="str">
        <f t="shared" si="144"/>
        <v>Isaiah Hartenstein</v>
      </c>
      <c r="H4641" t="str">
        <f t="shared" si="145"/>
        <v>Isaiah Hartenstein</v>
      </c>
    </row>
    <row r="4642" spans="1:8" x14ac:dyDescent="0.2">
      <c r="A4642" s="48"/>
      <c r="B4642">
        <v>7</v>
      </c>
      <c r="C4642">
        <v>3</v>
      </c>
      <c r="D4642">
        <v>1</v>
      </c>
      <c r="E4642">
        <v>0</v>
      </c>
      <c r="F4642" s="51">
        <v>1</v>
      </c>
      <c r="G4642" t="str">
        <f t="shared" si="144"/>
        <v>Isaiah Hartenstein</v>
      </c>
      <c r="H4642" t="str">
        <f t="shared" si="145"/>
        <v>Isaiah Hartenstein</v>
      </c>
    </row>
    <row r="4643" spans="1:8" x14ac:dyDescent="0.2">
      <c r="A4643" s="48"/>
      <c r="B4643">
        <v>2</v>
      </c>
      <c r="C4643">
        <v>8</v>
      </c>
      <c r="D4643">
        <v>0</v>
      </c>
      <c r="E4643">
        <v>0</v>
      </c>
      <c r="F4643" s="51">
        <v>1</v>
      </c>
      <c r="G4643" t="str">
        <f t="shared" si="144"/>
        <v>Isaiah Hartenstein</v>
      </c>
      <c r="H4643" t="str">
        <f t="shared" si="145"/>
        <v>Isaiah Hartenstein</v>
      </c>
    </row>
    <row r="4644" spans="1:8" x14ac:dyDescent="0.2">
      <c r="A4644" s="48"/>
      <c r="B4644">
        <v>6</v>
      </c>
      <c r="C4644">
        <v>2</v>
      </c>
      <c r="D4644">
        <v>2</v>
      </c>
      <c r="E4644">
        <v>0</v>
      </c>
      <c r="F4644" s="51">
        <v>1</v>
      </c>
      <c r="G4644" t="str">
        <f t="shared" si="144"/>
        <v>Isaiah Hartenstein</v>
      </c>
      <c r="H4644" t="str">
        <f t="shared" si="145"/>
        <v>Isaiah Hartenstein</v>
      </c>
    </row>
    <row r="4645" spans="1:8" x14ac:dyDescent="0.2">
      <c r="A4645" s="48"/>
      <c r="B4645">
        <v>4</v>
      </c>
      <c r="C4645">
        <v>4</v>
      </c>
      <c r="D4645">
        <v>0</v>
      </c>
      <c r="E4645">
        <v>0</v>
      </c>
      <c r="F4645" s="51">
        <v>1</v>
      </c>
      <c r="G4645" t="str">
        <f t="shared" si="144"/>
        <v>Isaiah Hartenstein</v>
      </c>
      <c r="H4645" t="str">
        <f t="shared" si="145"/>
        <v>Isaiah Hartenstein</v>
      </c>
    </row>
    <row r="4646" spans="1:8" x14ac:dyDescent="0.2">
      <c r="A4646" s="48"/>
      <c r="B4646">
        <v>8</v>
      </c>
      <c r="C4646">
        <v>5</v>
      </c>
      <c r="D4646">
        <v>1</v>
      </c>
      <c r="E4646">
        <v>0</v>
      </c>
      <c r="F4646" s="51">
        <v>1</v>
      </c>
      <c r="G4646" t="str">
        <f t="shared" si="144"/>
        <v>Isaiah Hartenstein</v>
      </c>
      <c r="H4646" t="str">
        <f t="shared" si="145"/>
        <v>Isaiah Hartenstein</v>
      </c>
    </row>
    <row r="4647" spans="1:8" x14ac:dyDescent="0.2">
      <c r="A4647" s="48"/>
      <c r="B4647">
        <v>2</v>
      </c>
      <c r="C4647">
        <v>5</v>
      </c>
      <c r="D4647">
        <v>0</v>
      </c>
      <c r="E4647">
        <v>0</v>
      </c>
      <c r="F4647" s="51">
        <v>1</v>
      </c>
      <c r="G4647" t="str">
        <f t="shared" si="144"/>
        <v>Isaiah Hartenstein</v>
      </c>
      <c r="H4647" t="str">
        <f t="shared" si="145"/>
        <v>Isaiah Hartenstein</v>
      </c>
    </row>
    <row r="4648" spans="1:8" x14ac:dyDescent="0.2">
      <c r="A4648" s="48"/>
      <c r="B4648">
        <v>2</v>
      </c>
      <c r="C4648">
        <v>4</v>
      </c>
      <c r="D4648">
        <v>0</v>
      </c>
      <c r="E4648">
        <v>0</v>
      </c>
      <c r="F4648" s="51">
        <v>1</v>
      </c>
      <c r="G4648" t="str">
        <f t="shared" si="144"/>
        <v>Isaiah Hartenstein</v>
      </c>
      <c r="H4648" t="str">
        <f t="shared" si="145"/>
        <v>Isaiah Hartenstein</v>
      </c>
    </row>
    <row r="4649" spans="1:8" x14ac:dyDescent="0.2">
      <c r="A4649" s="48"/>
      <c r="B4649">
        <v>10</v>
      </c>
      <c r="C4649">
        <v>9</v>
      </c>
      <c r="D4649">
        <v>1</v>
      </c>
      <c r="E4649">
        <v>0</v>
      </c>
      <c r="F4649" s="51">
        <v>1</v>
      </c>
      <c r="G4649" t="str">
        <f t="shared" si="144"/>
        <v>Isaiah Hartenstein</v>
      </c>
      <c r="H4649" t="str">
        <f t="shared" si="145"/>
        <v>Isaiah Hartenstein</v>
      </c>
    </row>
    <row r="4650" spans="1:8" x14ac:dyDescent="0.2">
      <c r="A4650" s="48"/>
      <c r="B4650">
        <v>4</v>
      </c>
      <c r="C4650">
        <v>5</v>
      </c>
      <c r="D4650">
        <v>2</v>
      </c>
      <c r="E4650">
        <v>0</v>
      </c>
      <c r="F4650" s="51">
        <v>1</v>
      </c>
      <c r="G4650" t="str">
        <f t="shared" si="144"/>
        <v>Isaiah Hartenstein</v>
      </c>
      <c r="H4650" t="str">
        <f t="shared" si="145"/>
        <v>Isaiah Hartenstein</v>
      </c>
    </row>
    <row r="4651" spans="1:8" x14ac:dyDescent="0.2">
      <c r="A4651" s="48"/>
      <c r="B4651">
        <v>11</v>
      </c>
      <c r="C4651">
        <v>8</v>
      </c>
      <c r="D4651">
        <v>2</v>
      </c>
      <c r="E4651">
        <v>1</v>
      </c>
      <c r="F4651" s="51">
        <v>1</v>
      </c>
      <c r="G4651" t="str">
        <f t="shared" si="144"/>
        <v>Isaiah Hartenstein</v>
      </c>
      <c r="H4651" t="str">
        <f t="shared" si="145"/>
        <v>Isaiah Hartenstein</v>
      </c>
    </row>
    <row r="4652" spans="1:8" x14ac:dyDescent="0.2">
      <c r="A4652" s="48"/>
      <c r="B4652">
        <v>4</v>
      </c>
      <c r="C4652">
        <v>9</v>
      </c>
      <c r="D4652">
        <v>0</v>
      </c>
      <c r="E4652">
        <v>0</v>
      </c>
      <c r="F4652" s="51">
        <v>1</v>
      </c>
      <c r="G4652" t="str">
        <f t="shared" si="144"/>
        <v>Isaiah Hartenstein</v>
      </c>
      <c r="H4652" t="str">
        <f t="shared" si="145"/>
        <v>Isaiah Hartenstein</v>
      </c>
    </row>
    <row r="4653" spans="1:8" x14ac:dyDescent="0.2">
      <c r="A4653" s="48"/>
      <c r="B4653">
        <v>6</v>
      </c>
      <c r="C4653">
        <v>8</v>
      </c>
      <c r="D4653">
        <v>1</v>
      </c>
      <c r="E4653">
        <v>1</v>
      </c>
      <c r="F4653" s="51">
        <v>1</v>
      </c>
      <c r="G4653" t="str">
        <f t="shared" si="144"/>
        <v>Isaiah Hartenstein</v>
      </c>
      <c r="H4653" t="str">
        <f t="shared" si="145"/>
        <v>Isaiah Hartenstein</v>
      </c>
    </row>
    <row r="4654" spans="1:8" x14ac:dyDescent="0.2">
      <c r="A4654" s="48"/>
      <c r="B4654">
        <v>3</v>
      </c>
      <c r="C4654">
        <v>10</v>
      </c>
      <c r="D4654">
        <v>0</v>
      </c>
      <c r="E4654">
        <v>0</v>
      </c>
      <c r="F4654" s="51">
        <v>1</v>
      </c>
      <c r="G4654" t="str">
        <f t="shared" si="144"/>
        <v>Isaiah Hartenstein</v>
      </c>
      <c r="H4654" t="str">
        <f t="shared" si="145"/>
        <v>Isaiah Hartenstein</v>
      </c>
    </row>
    <row r="4655" spans="1:8" x14ac:dyDescent="0.2">
      <c r="A4655" s="48"/>
      <c r="B4655">
        <v>2</v>
      </c>
      <c r="C4655">
        <v>6</v>
      </c>
      <c r="D4655">
        <v>2</v>
      </c>
      <c r="E4655">
        <v>0</v>
      </c>
      <c r="F4655" s="51">
        <v>1</v>
      </c>
      <c r="G4655" t="str">
        <f t="shared" si="144"/>
        <v>Isaiah Hartenstein</v>
      </c>
      <c r="H4655" t="str">
        <f t="shared" si="145"/>
        <v>Isaiah Hartenstein</v>
      </c>
    </row>
    <row r="4656" spans="1:8" x14ac:dyDescent="0.2">
      <c r="A4656" s="48"/>
      <c r="B4656">
        <v>2</v>
      </c>
      <c r="C4656">
        <v>5</v>
      </c>
      <c r="D4656">
        <v>3</v>
      </c>
      <c r="E4656">
        <v>0</v>
      </c>
      <c r="F4656" s="51">
        <v>1</v>
      </c>
      <c r="G4656" t="str">
        <f t="shared" si="144"/>
        <v>Isaiah Hartenstein</v>
      </c>
      <c r="H4656" t="str">
        <f t="shared" si="145"/>
        <v>Isaiah Hartenstein</v>
      </c>
    </row>
    <row r="4657" spans="1:8" x14ac:dyDescent="0.2">
      <c r="A4657" s="48"/>
      <c r="B4657">
        <v>2</v>
      </c>
      <c r="C4657">
        <v>7</v>
      </c>
      <c r="D4657">
        <v>0</v>
      </c>
      <c r="E4657">
        <v>0</v>
      </c>
      <c r="F4657" s="51">
        <v>1</v>
      </c>
      <c r="G4657" t="str">
        <f t="shared" si="144"/>
        <v>Isaiah Hartenstein</v>
      </c>
      <c r="H4657" t="str">
        <f t="shared" si="145"/>
        <v>Isaiah Hartenstein</v>
      </c>
    </row>
    <row r="4658" spans="1:8" x14ac:dyDescent="0.2">
      <c r="A4658" s="48"/>
      <c r="B4658">
        <v>5</v>
      </c>
      <c r="C4658">
        <v>7</v>
      </c>
      <c r="D4658">
        <v>0</v>
      </c>
      <c r="E4658">
        <v>1</v>
      </c>
      <c r="F4658" s="51">
        <v>1</v>
      </c>
      <c r="G4658" t="str">
        <f t="shared" si="144"/>
        <v>Isaiah Hartenstein</v>
      </c>
      <c r="H4658" t="str">
        <f t="shared" si="145"/>
        <v>Isaiah Hartenstein</v>
      </c>
    </row>
    <row r="4659" spans="1:8" x14ac:dyDescent="0.2">
      <c r="A4659" s="48"/>
      <c r="B4659">
        <v>2</v>
      </c>
      <c r="C4659">
        <v>1</v>
      </c>
      <c r="D4659">
        <v>0</v>
      </c>
      <c r="E4659">
        <v>0</v>
      </c>
      <c r="F4659" s="51">
        <v>1</v>
      </c>
      <c r="G4659" t="str">
        <f t="shared" si="144"/>
        <v>Isaiah Hartenstein</v>
      </c>
      <c r="H4659" t="str">
        <f t="shared" si="145"/>
        <v>Isaiah Hartenstein</v>
      </c>
    </row>
    <row r="4660" spans="1:8" x14ac:dyDescent="0.2">
      <c r="A4660" s="48"/>
      <c r="B4660">
        <v>5</v>
      </c>
      <c r="C4660">
        <v>1</v>
      </c>
      <c r="D4660">
        <v>0</v>
      </c>
      <c r="E4660">
        <v>1</v>
      </c>
      <c r="F4660" s="51">
        <v>1</v>
      </c>
      <c r="G4660" t="str">
        <f t="shared" si="144"/>
        <v>Isaiah Hartenstein</v>
      </c>
      <c r="H4660" t="str">
        <f t="shared" si="145"/>
        <v>Isaiah Hartenstein</v>
      </c>
    </row>
    <row r="4661" spans="1:8" x14ac:dyDescent="0.2">
      <c r="A4661" s="48"/>
      <c r="B4661">
        <v>4</v>
      </c>
      <c r="C4661">
        <v>5</v>
      </c>
      <c r="D4661">
        <v>0</v>
      </c>
      <c r="E4661">
        <v>0</v>
      </c>
      <c r="F4661" s="51">
        <v>1</v>
      </c>
      <c r="G4661" t="str">
        <f t="shared" si="144"/>
        <v>Isaiah Hartenstein</v>
      </c>
      <c r="H4661" t="str">
        <f t="shared" si="145"/>
        <v>Isaiah Hartenstein</v>
      </c>
    </row>
    <row r="4662" spans="1:8" x14ac:dyDescent="0.2">
      <c r="A4662" s="48"/>
      <c r="B4662">
        <v>0</v>
      </c>
      <c r="C4662">
        <v>4</v>
      </c>
      <c r="D4662">
        <v>1</v>
      </c>
      <c r="E4662">
        <v>0</v>
      </c>
      <c r="F4662" s="51">
        <v>1</v>
      </c>
      <c r="G4662" t="str">
        <f t="shared" si="144"/>
        <v>Isaiah Hartenstein</v>
      </c>
      <c r="H4662" t="str">
        <f t="shared" si="145"/>
        <v>Isaiah Hartenstein</v>
      </c>
    </row>
    <row r="4663" spans="1:8" x14ac:dyDescent="0.2">
      <c r="A4663" s="48"/>
      <c r="B4663">
        <v>3</v>
      </c>
      <c r="C4663">
        <v>1</v>
      </c>
      <c r="D4663">
        <v>2</v>
      </c>
      <c r="E4663">
        <v>0</v>
      </c>
      <c r="F4663" s="51">
        <v>1</v>
      </c>
      <c r="G4663" t="str">
        <f t="shared" si="144"/>
        <v>Isaiah Hartenstein</v>
      </c>
      <c r="H4663" t="str">
        <f t="shared" si="145"/>
        <v>Isaiah Hartenstein</v>
      </c>
    </row>
    <row r="4664" spans="1:8" x14ac:dyDescent="0.2">
      <c r="A4664" s="48"/>
      <c r="B4664">
        <v>8</v>
      </c>
      <c r="C4664">
        <v>5</v>
      </c>
      <c r="D4664">
        <v>0</v>
      </c>
      <c r="E4664">
        <v>0</v>
      </c>
      <c r="F4664" s="51">
        <v>1</v>
      </c>
      <c r="G4664" t="str">
        <f t="shared" si="144"/>
        <v>Isaiah Hartenstein</v>
      </c>
      <c r="H4664" t="str">
        <f t="shared" si="145"/>
        <v>Isaiah Hartenstein</v>
      </c>
    </row>
    <row r="4665" spans="1:8" x14ac:dyDescent="0.2">
      <c r="A4665" s="48" t="s">
        <v>1316</v>
      </c>
      <c r="B4665">
        <v>0</v>
      </c>
      <c r="C4665">
        <v>1</v>
      </c>
      <c r="D4665">
        <v>0</v>
      </c>
      <c r="E4665">
        <v>0</v>
      </c>
      <c r="F4665" s="51">
        <v>1</v>
      </c>
      <c r="G4665" t="str">
        <f t="shared" si="144"/>
        <v>Udonis Haslem</v>
      </c>
      <c r="H4665" t="str">
        <f t="shared" si="145"/>
        <v>Udonis Haslem</v>
      </c>
    </row>
    <row r="4666" spans="1:8" x14ac:dyDescent="0.2">
      <c r="A4666" s="48"/>
      <c r="B4666">
        <v>3</v>
      </c>
      <c r="C4666">
        <v>1</v>
      </c>
      <c r="D4666">
        <v>0</v>
      </c>
      <c r="E4666">
        <v>0</v>
      </c>
      <c r="F4666" s="51">
        <v>1</v>
      </c>
      <c r="G4666" t="str">
        <f t="shared" si="144"/>
        <v>Udonis Haslem</v>
      </c>
      <c r="H4666" t="str">
        <f t="shared" si="145"/>
        <v>Udonis Haslem</v>
      </c>
    </row>
    <row r="4667" spans="1:8" x14ac:dyDescent="0.2">
      <c r="A4667" s="48"/>
      <c r="B4667">
        <v>0</v>
      </c>
      <c r="C4667">
        <v>1</v>
      </c>
      <c r="D4667">
        <v>0</v>
      </c>
      <c r="E4667">
        <v>0</v>
      </c>
      <c r="F4667" s="51">
        <v>1</v>
      </c>
      <c r="G4667" t="str">
        <f t="shared" si="144"/>
        <v>Udonis Haslem</v>
      </c>
      <c r="H4667" t="str">
        <f t="shared" si="145"/>
        <v>Udonis Haslem</v>
      </c>
    </row>
    <row r="4668" spans="1:8" x14ac:dyDescent="0.2">
      <c r="A4668" s="48"/>
      <c r="B4668">
        <v>0</v>
      </c>
      <c r="C4668">
        <v>1</v>
      </c>
      <c r="D4668">
        <v>0</v>
      </c>
      <c r="E4668">
        <v>0</v>
      </c>
      <c r="F4668" s="51">
        <v>1</v>
      </c>
      <c r="G4668" t="str">
        <f t="shared" si="144"/>
        <v>Udonis Haslem</v>
      </c>
      <c r="H4668" t="str">
        <f t="shared" si="145"/>
        <v>Udonis Haslem</v>
      </c>
    </row>
    <row r="4669" spans="1:8" x14ac:dyDescent="0.2">
      <c r="A4669" s="48"/>
      <c r="B4669">
        <v>0</v>
      </c>
      <c r="C4669">
        <v>2</v>
      </c>
      <c r="D4669">
        <v>0</v>
      </c>
      <c r="E4669">
        <v>0</v>
      </c>
      <c r="F4669" s="51">
        <v>1</v>
      </c>
      <c r="G4669" t="str">
        <f t="shared" si="144"/>
        <v>Udonis Haslem</v>
      </c>
      <c r="H4669" t="str">
        <f t="shared" si="145"/>
        <v>Udonis Haslem</v>
      </c>
    </row>
    <row r="4670" spans="1:8" x14ac:dyDescent="0.2">
      <c r="A4670" s="48" t="s">
        <v>1317</v>
      </c>
      <c r="B4670">
        <v>0</v>
      </c>
      <c r="C4670">
        <v>0</v>
      </c>
      <c r="D4670">
        <v>0</v>
      </c>
      <c r="E4670">
        <v>0</v>
      </c>
      <c r="F4670" s="51">
        <v>1</v>
      </c>
      <c r="G4670" t="str">
        <f t="shared" si="144"/>
        <v>Sam Hauser</v>
      </c>
      <c r="H4670" t="str">
        <f t="shared" si="145"/>
        <v>Sam Hauser</v>
      </c>
    </row>
    <row r="4671" spans="1:8" x14ac:dyDescent="0.2">
      <c r="A4671" s="48"/>
      <c r="B4671">
        <v>6</v>
      </c>
      <c r="C4671">
        <v>0</v>
      </c>
      <c r="D4671">
        <v>0</v>
      </c>
      <c r="E4671">
        <v>2</v>
      </c>
      <c r="F4671" s="51">
        <v>1</v>
      </c>
      <c r="G4671" t="str">
        <f t="shared" si="144"/>
        <v>Sam Hauser</v>
      </c>
      <c r="H4671" t="str">
        <f t="shared" si="145"/>
        <v>Sam Hauser</v>
      </c>
    </row>
    <row r="4672" spans="1:8" x14ac:dyDescent="0.2">
      <c r="A4672" s="48"/>
      <c r="B4672">
        <v>9</v>
      </c>
      <c r="C4672">
        <v>2</v>
      </c>
      <c r="D4672">
        <v>0</v>
      </c>
      <c r="E4672">
        <v>3</v>
      </c>
      <c r="F4672" s="51">
        <v>1</v>
      </c>
      <c r="G4672" t="str">
        <f t="shared" si="144"/>
        <v>Sam Hauser</v>
      </c>
      <c r="H4672" t="str">
        <f t="shared" si="145"/>
        <v>Sam Hauser</v>
      </c>
    </row>
    <row r="4673" spans="1:8" x14ac:dyDescent="0.2">
      <c r="A4673" s="48"/>
      <c r="B4673">
        <v>4</v>
      </c>
      <c r="C4673">
        <v>2</v>
      </c>
      <c r="D4673">
        <v>1</v>
      </c>
      <c r="E4673">
        <v>1</v>
      </c>
      <c r="F4673" s="51">
        <v>1</v>
      </c>
      <c r="G4673" t="str">
        <f t="shared" si="144"/>
        <v>Sam Hauser</v>
      </c>
      <c r="H4673" t="str">
        <f t="shared" si="145"/>
        <v>Sam Hauser</v>
      </c>
    </row>
    <row r="4674" spans="1:8" x14ac:dyDescent="0.2">
      <c r="A4674" s="48"/>
      <c r="B4674">
        <v>5</v>
      </c>
      <c r="C4674">
        <v>1</v>
      </c>
      <c r="D4674">
        <v>0</v>
      </c>
      <c r="E4674">
        <v>1</v>
      </c>
      <c r="F4674" s="51">
        <v>1</v>
      </c>
      <c r="G4674" t="str">
        <f t="shared" ref="G4674:G4737" si="146">IF(B4674="","",IF(A4674="",G4673,SUBSTITUTE(A4674," 2022-23 Game Log","")))</f>
        <v>Sam Hauser</v>
      </c>
      <c r="H4674" t="str">
        <f t="shared" ref="H4674:H4737" si="147">IF(G4674="Luka Dončić","Luka Doncic",IF(G4674="Wendell Carter Jr.","Wendell Carter",IF(G4674="Vlatko Čančar","Vlatko Cancar",IF(G4674="Troy Brown Jr.","Troy Brown",IF(G4674="Bojan Bogdanović","Bojan Bogdanovic",IF(G4674="Nic Claxton","Nicolas Claxton",IF(G4674="Kristaps Porziņģis","Kristaps Porzingis",IF(G4674="Kelly Oubre Jr.","Kelly Oubre Jr",IF(G4674="P.J. Washington","P.J Washington",IF(G4674="P.J. Tucker","P.J Tucker",IF(G4674="Jabari Smith Jr.","Jabari Smith",IF(G4674="Alperen Şengün","Alperen Sengun",IF(G4674="Nikola Vučević","Nikola Vucevic",IF(G4674="Jusuf Nurkić","Jusuf Nurkic",IF(G4674="Nikola Jokić","Nikola Jokic",G4674)))))))))))))))</f>
        <v>Sam Hauser</v>
      </c>
    </row>
    <row r="4675" spans="1:8" x14ac:dyDescent="0.2">
      <c r="A4675" s="48"/>
      <c r="B4675">
        <v>9</v>
      </c>
      <c r="C4675">
        <v>5</v>
      </c>
      <c r="D4675">
        <v>2</v>
      </c>
      <c r="E4675">
        <v>3</v>
      </c>
      <c r="F4675" s="51">
        <v>1</v>
      </c>
      <c r="G4675" t="str">
        <f t="shared" si="146"/>
        <v>Sam Hauser</v>
      </c>
      <c r="H4675" t="str">
        <f t="shared" si="147"/>
        <v>Sam Hauser</v>
      </c>
    </row>
    <row r="4676" spans="1:8" x14ac:dyDescent="0.2">
      <c r="A4676" s="48"/>
      <c r="B4676">
        <v>0</v>
      </c>
      <c r="C4676">
        <v>0</v>
      </c>
      <c r="D4676">
        <v>0</v>
      </c>
      <c r="E4676">
        <v>0</v>
      </c>
      <c r="F4676" s="51">
        <v>1</v>
      </c>
      <c r="G4676" t="str">
        <f t="shared" si="146"/>
        <v>Sam Hauser</v>
      </c>
      <c r="H4676" t="str">
        <f t="shared" si="147"/>
        <v>Sam Hauser</v>
      </c>
    </row>
    <row r="4677" spans="1:8" x14ac:dyDescent="0.2">
      <c r="A4677" s="48"/>
      <c r="B4677">
        <v>8</v>
      </c>
      <c r="C4677">
        <v>4</v>
      </c>
      <c r="D4677">
        <v>0</v>
      </c>
      <c r="E4677">
        <v>2</v>
      </c>
      <c r="F4677" s="51">
        <v>1</v>
      </c>
      <c r="G4677" t="str">
        <f t="shared" si="146"/>
        <v>Sam Hauser</v>
      </c>
      <c r="H4677" t="str">
        <f t="shared" si="147"/>
        <v>Sam Hauser</v>
      </c>
    </row>
    <row r="4678" spans="1:8" x14ac:dyDescent="0.2">
      <c r="A4678" s="48"/>
      <c r="B4678">
        <v>17</v>
      </c>
      <c r="C4678">
        <v>3</v>
      </c>
      <c r="D4678">
        <v>2</v>
      </c>
      <c r="E4678">
        <v>5</v>
      </c>
      <c r="F4678" s="51">
        <v>1</v>
      </c>
      <c r="G4678" t="str">
        <f t="shared" si="146"/>
        <v>Sam Hauser</v>
      </c>
      <c r="H4678" t="str">
        <f t="shared" si="147"/>
        <v>Sam Hauser</v>
      </c>
    </row>
    <row r="4679" spans="1:8" x14ac:dyDescent="0.2">
      <c r="A4679" s="48"/>
      <c r="B4679">
        <v>5</v>
      </c>
      <c r="C4679">
        <v>1</v>
      </c>
      <c r="D4679">
        <v>1</v>
      </c>
      <c r="E4679">
        <v>1</v>
      </c>
      <c r="F4679" s="51">
        <v>1</v>
      </c>
      <c r="G4679" t="str">
        <f t="shared" si="146"/>
        <v>Sam Hauser</v>
      </c>
      <c r="H4679" t="str">
        <f t="shared" si="147"/>
        <v>Sam Hauser</v>
      </c>
    </row>
    <row r="4680" spans="1:8" x14ac:dyDescent="0.2">
      <c r="A4680" s="48"/>
      <c r="B4680">
        <v>24</v>
      </c>
      <c r="C4680">
        <v>2</v>
      </c>
      <c r="D4680">
        <v>0</v>
      </c>
      <c r="E4680">
        <v>6</v>
      </c>
      <c r="F4680" s="51">
        <v>1</v>
      </c>
      <c r="G4680" t="str">
        <f t="shared" si="146"/>
        <v>Sam Hauser</v>
      </c>
      <c r="H4680" t="str">
        <f t="shared" si="147"/>
        <v>Sam Hauser</v>
      </c>
    </row>
    <row r="4681" spans="1:8" x14ac:dyDescent="0.2">
      <c r="A4681" s="48"/>
      <c r="B4681">
        <v>5</v>
      </c>
      <c r="C4681">
        <v>5</v>
      </c>
      <c r="D4681">
        <v>1</v>
      </c>
      <c r="E4681">
        <v>1</v>
      </c>
      <c r="F4681" s="51">
        <v>1</v>
      </c>
      <c r="G4681" t="str">
        <f t="shared" si="146"/>
        <v>Sam Hauser</v>
      </c>
      <c r="H4681" t="str">
        <f t="shared" si="147"/>
        <v>Sam Hauser</v>
      </c>
    </row>
    <row r="4682" spans="1:8" x14ac:dyDescent="0.2">
      <c r="A4682" s="48"/>
      <c r="B4682">
        <v>5</v>
      </c>
      <c r="C4682">
        <v>1</v>
      </c>
      <c r="D4682">
        <v>1</v>
      </c>
      <c r="E4682">
        <v>1</v>
      </c>
      <c r="F4682" s="51">
        <v>1</v>
      </c>
      <c r="G4682" t="str">
        <f t="shared" si="146"/>
        <v>Sam Hauser</v>
      </c>
      <c r="H4682" t="str">
        <f t="shared" si="147"/>
        <v>Sam Hauser</v>
      </c>
    </row>
    <row r="4683" spans="1:8" x14ac:dyDescent="0.2">
      <c r="A4683" s="48"/>
      <c r="B4683">
        <v>6</v>
      </c>
      <c r="C4683">
        <v>1</v>
      </c>
      <c r="D4683">
        <v>0</v>
      </c>
      <c r="E4683">
        <v>2</v>
      </c>
      <c r="F4683" s="51">
        <v>1</v>
      </c>
      <c r="G4683" t="str">
        <f t="shared" si="146"/>
        <v>Sam Hauser</v>
      </c>
      <c r="H4683" t="str">
        <f t="shared" si="147"/>
        <v>Sam Hauser</v>
      </c>
    </row>
    <row r="4684" spans="1:8" x14ac:dyDescent="0.2">
      <c r="A4684" s="48"/>
      <c r="B4684">
        <v>15</v>
      </c>
      <c r="C4684">
        <v>6</v>
      </c>
      <c r="D4684">
        <v>0</v>
      </c>
      <c r="E4684">
        <v>5</v>
      </c>
      <c r="F4684" s="51">
        <v>1</v>
      </c>
      <c r="G4684" t="str">
        <f t="shared" si="146"/>
        <v>Sam Hauser</v>
      </c>
      <c r="H4684" t="str">
        <f t="shared" si="147"/>
        <v>Sam Hauser</v>
      </c>
    </row>
    <row r="4685" spans="1:8" x14ac:dyDescent="0.2">
      <c r="A4685" s="48"/>
      <c r="B4685">
        <v>6</v>
      </c>
      <c r="C4685">
        <v>4</v>
      </c>
      <c r="D4685">
        <v>2</v>
      </c>
      <c r="E4685">
        <v>2</v>
      </c>
      <c r="F4685" s="51">
        <v>1</v>
      </c>
      <c r="G4685" t="str">
        <f t="shared" si="146"/>
        <v>Sam Hauser</v>
      </c>
      <c r="H4685" t="str">
        <f t="shared" si="147"/>
        <v>Sam Hauser</v>
      </c>
    </row>
    <row r="4686" spans="1:8" x14ac:dyDescent="0.2">
      <c r="A4686" s="48"/>
      <c r="B4686">
        <v>4</v>
      </c>
      <c r="C4686">
        <v>2</v>
      </c>
      <c r="D4686">
        <v>0</v>
      </c>
      <c r="E4686">
        <v>1</v>
      </c>
      <c r="F4686" s="51">
        <v>1</v>
      </c>
      <c r="G4686" t="str">
        <f t="shared" si="146"/>
        <v>Sam Hauser</v>
      </c>
      <c r="H4686" t="str">
        <f t="shared" si="147"/>
        <v>Sam Hauser</v>
      </c>
    </row>
    <row r="4687" spans="1:8" x14ac:dyDescent="0.2">
      <c r="A4687" s="48"/>
      <c r="B4687">
        <v>3</v>
      </c>
      <c r="C4687">
        <v>3</v>
      </c>
      <c r="D4687">
        <v>1</v>
      </c>
      <c r="E4687">
        <v>1</v>
      </c>
      <c r="F4687" s="51">
        <v>1</v>
      </c>
      <c r="G4687" t="str">
        <f t="shared" si="146"/>
        <v>Sam Hauser</v>
      </c>
      <c r="H4687" t="str">
        <f t="shared" si="147"/>
        <v>Sam Hauser</v>
      </c>
    </row>
    <row r="4688" spans="1:8" x14ac:dyDescent="0.2">
      <c r="A4688" s="48"/>
      <c r="B4688">
        <v>9</v>
      </c>
      <c r="C4688">
        <v>3</v>
      </c>
      <c r="D4688">
        <v>1</v>
      </c>
      <c r="E4688">
        <v>3</v>
      </c>
      <c r="F4688" s="51">
        <v>1</v>
      </c>
      <c r="G4688" t="str">
        <f t="shared" si="146"/>
        <v>Sam Hauser</v>
      </c>
      <c r="H4688" t="str">
        <f t="shared" si="147"/>
        <v>Sam Hauser</v>
      </c>
    </row>
    <row r="4689" spans="1:8" x14ac:dyDescent="0.2">
      <c r="A4689" s="48"/>
      <c r="B4689">
        <v>14</v>
      </c>
      <c r="C4689">
        <v>5</v>
      </c>
      <c r="D4689">
        <v>1</v>
      </c>
      <c r="E4689">
        <v>3</v>
      </c>
      <c r="F4689" s="51">
        <v>1</v>
      </c>
      <c r="G4689" t="str">
        <f t="shared" si="146"/>
        <v>Sam Hauser</v>
      </c>
      <c r="H4689" t="str">
        <f t="shared" si="147"/>
        <v>Sam Hauser</v>
      </c>
    </row>
    <row r="4690" spans="1:8" x14ac:dyDescent="0.2">
      <c r="A4690" s="48"/>
      <c r="B4690">
        <v>11</v>
      </c>
      <c r="C4690">
        <v>3</v>
      </c>
      <c r="D4690">
        <v>2</v>
      </c>
      <c r="E4690">
        <v>3</v>
      </c>
      <c r="F4690" s="51">
        <v>1</v>
      </c>
      <c r="G4690" t="str">
        <f t="shared" si="146"/>
        <v>Sam Hauser</v>
      </c>
      <c r="H4690" t="str">
        <f t="shared" si="147"/>
        <v>Sam Hauser</v>
      </c>
    </row>
    <row r="4691" spans="1:8" x14ac:dyDescent="0.2">
      <c r="A4691" s="48"/>
      <c r="B4691">
        <v>0</v>
      </c>
      <c r="C4691">
        <v>0</v>
      </c>
      <c r="D4691">
        <v>1</v>
      </c>
      <c r="E4691">
        <v>0</v>
      </c>
      <c r="F4691" s="51">
        <v>1</v>
      </c>
      <c r="G4691" t="str">
        <f t="shared" si="146"/>
        <v>Sam Hauser</v>
      </c>
      <c r="H4691" t="str">
        <f t="shared" si="147"/>
        <v>Sam Hauser</v>
      </c>
    </row>
    <row r="4692" spans="1:8" x14ac:dyDescent="0.2">
      <c r="A4692" s="48"/>
      <c r="B4692">
        <v>5</v>
      </c>
      <c r="C4692">
        <v>2</v>
      </c>
      <c r="D4692">
        <v>1</v>
      </c>
      <c r="E4692">
        <v>1</v>
      </c>
      <c r="F4692" s="51">
        <v>1</v>
      </c>
      <c r="G4692" t="str">
        <f t="shared" si="146"/>
        <v>Sam Hauser</v>
      </c>
      <c r="H4692" t="str">
        <f t="shared" si="147"/>
        <v>Sam Hauser</v>
      </c>
    </row>
    <row r="4693" spans="1:8" x14ac:dyDescent="0.2">
      <c r="A4693" s="48"/>
      <c r="B4693">
        <v>3</v>
      </c>
      <c r="C4693">
        <v>3</v>
      </c>
      <c r="D4693">
        <v>1</v>
      </c>
      <c r="E4693">
        <v>1</v>
      </c>
      <c r="F4693" s="51">
        <v>1</v>
      </c>
      <c r="G4693" t="str">
        <f t="shared" si="146"/>
        <v>Sam Hauser</v>
      </c>
      <c r="H4693" t="str">
        <f t="shared" si="147"/>
        <v>Sam Hauser</v>
      </c>
    </row>
    <row r="4694" spans="1:8" x14ac:dyDescent="0.2">
      <c r="A4694" s="48"/>
      <c r="B4694">
        <v>5</v>
      </c>
      <c r="C4694">
        <v>3</v>
      </c>
      <c r="D4694">
        <v>1</v>
      </c>
      <c r="E4694">
        <v>1</v>
      </c>
      <c r="F4694" s="51">
        <v>1</v>
      </c>
      <c r="G4694" t="str">
        <f t="shared" si="146"/>
        <v>Sam Hauser</v>
      </c>
      <c r="H4694" t="str">
        <f t="shared" si="147"/>
        <v>Sam Hauser</v>
      </c>
    </row>
    <row r="4695" spans="1:8" x14ac:dyDescent="0.2">
      <c r="A4695" s="48"/>
      <c r="B4695">
        <v>6</v>
      </c>
      <c r="C4695">
        <v>6</v>
      </c>
      <c r="D4695">
        <v>0</v>
      </c>
      <c r="E4695">
        <v>2</v>
      </c>
      <c r="F4695" s="51">
        <v>1</v>
      </c>
      <c r="G4695" t="str">
        <f t="shared" si="146"/>
        <v>Sam Hauser</v>
      </c>
      <c r="H4695" t="str">
        <f t="shared" si="147"/>
        <v>Sam Hauser</v>
      </c>
    </row>
    <row r="4696" spans="1:8" x14ac:dyDescent="0.2">
      <c r="A4696" s="48"/>
      <c r="B4696">
        <v>3</v>
      </c>
      <c r="C4696">
        <v>1</v>
      </c>
      <c r="D4696">
        <v>0</v>
      </c>
      <c r="E4696">
        <v>1</v>
      </c>
      <c r="F4696" s="51">
        <v>1</v>
      </c>
      <c r="G4696" t="str">
        <f t="shared" si="146"/>
        <v>Sam Hauser</v>
      </c>
      <c r="H4696" t="str">
        <f t="shared" si="147"/>
        <v>Sam Hauser</v>
      </c>
    </row>
    <row r="4697" spans="1:8" x14ac:dyDescent="0.2">
      <c r="A4697" s="48"/>
      <c r="B4697">
        <v>5</v>
      </c>
      <c r="C4697">
        <v>1</v>
      </c>
      <c r="D4697">
        <v>1</v>
      </c>
      <c r="E4697">
        <v>1</v>
      </c>
      <c r="F4697" s="51">
        <v>1</v>
      </c>
      <c r="G4697" t="str">
        <f t="shared" si="146"/>
        <v>Sam Hauser</v>
      </c>
      <c r="H4697" t="str">
        <f t="shared" si="147"/>
        <v>Sam Hauser</v>
      </c>
    </row>
    <row r="4698" spans="1:8" x14ac:dyDescent="0.2">
      <c r="A4698" s="48"/>
      <c r="B4698">
        <v>3</v>
      </c>
      <c r="C4698">
        <v>2</v>
      </c>
      <c r="D4698">
        <v>0</v>
      </c>
      <c r="E4698">
        <v>1</v>
      </c>
      <c r="F4698" s="51">
        <v>1</v>
      </c>
      <c r="G4698" t="str">
        <f t="shared" si="146"/>
        <v>Sam Hauser</v>
      </c>
      <c r="H4698" t="str">
        <f t="shared" si="147"/>
        <v>Sam Hauser</v>
      </c>
    </row>
    <row r="4699" spans="1:8" x14ac:dyDescent="0.2">
      <c r="A4699" s="48"/>
      <c r="B4699">
        <v>0</v>
      </c>
      <c r="C4699">
        <v>2</v>
      </c>
      <c r="D4699">
        <v>0</v>
      </c>
      <c r="E4699">
        <v>0</v>
      </c>
      <c r="F4699" s="51">
        <v>1</v>
      </c>
      <c r="G4699" t="str">
        <f t="shared" si="146"/>
        <v>Sam Hauser</v>
      </c>
      <c r="H4699" t="str">
        <f t="shared" si="147"/>
        <v>Sam Hauser</v>
      </c>
    </row>
    <row r="4700" spans="1:8" x14ac:dyDescent="0.2">
      <c r="A4700" s="48"/>
      <c r="B4700">
        <v>5</v>
      </c>
      <c r="C4700">
        <v>3</v>
      </c>
      <c r="D4700">
        <v>2</v>
      </c>
      <c r="E4700">
        <v>1</v>
      </c>
      <c r="F4700" s="51">
        <v>1</v>
      </c>
      <c r="G4700" t="str">
        <f t="shared" si="146"/>
        <v>Sam Hauser</v>
      </c>
      <c r="H4700" t="str">
        <f t="shared" si="147"/>
        <v>Sam Hauser</v>
      </c>
    </row>
    <row r="4701" spans="1:8" x14ac:dyDescent="0.2">
      <c r="A4701" s="48"/>
      <c r="B4701">
        <v>10</v>
      </c>
      <c r="C4701">
        <v>6</v>
      </c>
      <c r="D4701">
        <v>0</v>
      </c>
      <c r="E4701">
        <v>2</v>
      </c>
      <c r="F4701" s="51">
        <v>1</v>
      </c>
      <c r="G4701" t="str">
        <f t="shared" si="146"/>
        <v>Sam Hauser</v>
      </c>
      <c r="H4701" t="str">
        <f t="shared" si="147"/>
        <v>Sam Hauser</v>
      </c>
    </row>
    <row r="4702" spans="1:8" x14ac:dyDescent="0.2">
      <c r="A4702" s="48"/>
      <c r="B4702">
        <v>0</v>
      </c>
      <c r="C4702">
        <v>1</v>
      </c>
      <c r="D4702">
        <v>1</v>
      </c>
      <c r="E4702">
        <v>0</v>
      </c>
      <c r="F4702" s="51">
        <v>1</v>
      </c>
      <c r="G4702" t="str">
        <f t="shared" si="146"/>
        <v>Sam Hauser</v>
      </c>
      <c r="H4702" t="str">
        <f t="shared" si="147"/>
        <v>Sam Hauser</v>
      </c>
    </row>
    <row r="4703" spans="1:8" x14ac:dyDescent="0.2">
      <c r="A4703" s="48"/>
      <c r="B4703">
        <v>6</v>
      </c>
      <c r="C4703">
        <v>2</v>
      </c>
      <c r="D4703">
        <v>1</v>
      </c>
      <c r="E4703">
        <v>2</v>
      </c>
      <c r="F4703" s="51">
        <v>1</v>
      </c>
      <c r="G4703" t="str">
        <f t="shared" si="146"/>
        <v>Sam Hauser</v>
      </c>
      <c r="H4703" t="str">
        <f t="shared" si="147"/>
        <v>Sam Hauser</v>
      </c>
    </row>
    <row r="4704" spans="1:8" x14ac:dyDescent="0.2">
      <c r="A4704" s="48"/>
      <c r="B4704">
        <v>3</v>
      </c>
      <c r="C4704">
        <v>4</v>
      </c>
      <c r="D4704">
        <v>2</v>
      </c>
      <c r="E4704">
        <v>1</v>
      </c>
      <c r="F4704" s="51">
        <v>1</v>
      </c>
      <c r="G4704" t="str">
        <f t="shared" si="146"/>
        <v>Sam Hauser</v>
      </c>
      <c r="H4704" t="str">
        <f t="shared" si="147"/>
        <v>Sam Hauser</v>
      </c>
    </row>
    <row r="4705" spans="1:8" x14ac:dyDescent="0.2">
      <c r="A4705" s="48"/>
      <c r="B4705">
        <v>3</v>
      </c>
      <c r="C4705">
        <v>3</v>
      </c>
      <c r="D4705">
        <v>1</v>
      </c>
      <c r="E4705">
        <v>1</v>
      </c>
      <c r="F4705" s="51">
        <v>1</v>
      </c>
      <c r="G4705" t="str">
        <f t="shared" si="146"/>
        <v>Sam Hauser</v>
      </c>
      <c r="H4705" t="str">
        <f t="shared" si="147"/>
        <v>Sam Hauser</v>
      </c>
    </row>
    <row r="4706" spans="1:8" x14ac:dyDescent="0.2">
      <c r="A4706" s="48"/>
      <c r="B4706">
        <v>5</v>
      </c>
      <c r="C4706">
        <v>0</v>
      </c>
      <c r="D4706">
        <v>0</v>
      </c>
      <c r="E4706">
        <v>1</v>
      </c>
      <c r="F4706" s="51">
        <v>1</v>
      </c>
      <c r="G4706" t="str">
        <f t="shared" si="146"/>
        <v>Sam Hauser</v>
      </c>
      <c r="H4706" t="str">
        <f t="shared" si="147"/>
        <v>Sam Hauser</v>
      </c>
    </row>
    <row r="4707" spans="1:8" x14ac:dyDescent="0.2">
      <c r="A4707" s="48"/>
      <c r="B4707">
        <v>6</v>
      </c>
      <c r="C4707">
        <v>4</v>
      </c>
      <c r="D4707">
        <v>0</v>
      </c>
      <c r="E4707">
        <v>2</v>
      </c>
      <c r="F4707" s="51">
        <v>1</v>
      </c>
      <c r="G4707" t="str">
        <f t="shared" si="146"/>
        <v>Sam Hauser</v>
      </c>
      <c r="H4707" t="str">
        <f t="shared" si="147"/>
        <v>Sam Hauser</v>
      </c>
    </row>
    <row r="4708" spans="1:8" x14ac:dyDescent="0.2">
      <c r="A4708" s="48" t="s">
        <v>1318</v>
      </c>
      <c r="B4708">
        <v>0</v>
      </c>
      <c r="C4708">
        <v>0</v>
      </c>
      <c r="D4708">
        <v>0</v>
      </c>
      <c r="E4708">
        <v>0</v>
      </c>
      <c r="F4708" s="51">
        <v>1</v>
      </c>
      <c r="G4708" t="str">
        <f t="shared" si="146"/>
        <v>Jaxson Hayes</v>
      </c>
      <c r="H4708" t="str">
        <f t="shared" si="147"/>
        <v>Jaxson Hayes</v>
      </c>
    </row>
    <row r="4709" spans="1:8" x14ac:dyDescent="0.2">
      <c r="A4709" s="48"/>
      <c r="B4709">
        <v>0</v>
      </c>
      <c r="C4709">
        <v>2</v>
      </c>
      <c r="D4709">
        <v>1</v>
      </c>
      <c r="E4709">
        <v>0</v>
      </c>
      <c r="F4709" s="51">
        <v>1</v>
      </c>
      <c r="G4709" t="str">
        <f t="shared" si="146"/>
        <v>Jaxson Hayes</v>
      </c>
      <c r="H4709" t="str">
        <f t="shared" si="147"/>
        <v>Jaxson Hayes</v>
      </c>
    </row>
    <row r="4710" spans="1:8" x14ac:dyDescent="0.2">
      <c r="A4710" s="48"/>
      <c r="B4710">
        <v>0</v>
      </c>
      <c r="C4710">
        <v>1</v>
      </c>
      <c r="D4710">
        <v>1</v>
      </c>
      <c r="E4710">
        <v>0</v>
      </c>
      <c r="F4710" s="51">
        <v>1</v>
      </c>
      <c r="G4710" t="str">
        <f t="shared" si="146"/>
        <v>Jaxson Hayes</v>
      </c>
      <c r="H4710" t="str">
        <f t="shared" si="147"/>
        <v>Jaxson Hayes</v>
      </c>
    </row>
    <row r="4711" spans="1:8" x14ac:dyDescent="0.2">
      <c r="A4711" s="48"/>
      <c r="B4711">
        <v>2</v>
      </c>
      <c r="C4711">
        <v>1</v>
      </c>
      <c r="D4711">
        <v>1</v>
      </c>
      <c r="E4711">
        <v>0</v>
      </c>
      <c r="F4711" s="51">
        <v>1</v>
      </c>
      <c r="G4711" t="str">
        <f t="shared" si="146"/>
        <v>Jaxson Hayes</v>
      </c>
      <c r="H4711" t="str">
        <f t="shared" si="147"/>
        <v>Jaxson Hayes</v>
      </c>
    </row>
    <row r="4712" spans="1:8" x14ac:dyDescent="0.2">
      <c r="A4712" s="48"/>
      <c r="B4712">
        <v>0</v>
      </c>
      <c r="C4712">
        <v>1</v>
      </c>
      <c r="D4712">
        <v>0</v>
      </c>
      <c r="E4712">
        <v>0</v>
      </c>
      <c r="F4712" s="51">
        <v>1</v>
      </c>
      <c r="G4712" t="str">
        <f t="shared" si="146"/>
        <v>Jaxson Hayes</v>
      </c>
      <c r="H4712" t="str">
        <f t="shared" si="147"/>
        <v>Jaxson Hayes</v>
      </c>
    </row>
    <row r="4713" spans="1:8" x14ac:dyDescent="0.2">
      <c r="A4713" s="48"/>
      <c r="B4713">
        <v>2</v>
      </c>
      <c r="C4713">
        <v>3</v>
      </c>
      <c r="D4713">
        <v>0</v>
      </c>
      <c r="E4713">
        <v>0</v>
      </c>
      <c r="F4713" s="51">
        <v>1</v>
      </c>
      <c r="G4713" t="str">
        <f t="shared" si="146"/>
        <v>Jaxson Hayes</v>
      </c>
      <c r="H4713" t="str">
        <f t="shared" si="147"/>
        <v>Jaxson Hayes</v>
      </c>
    </row>
    <row r="4714" spans="1:8" x14ac:dyDescent="0.2">
      <c r="A4714" s="48"/>
      <c r="B4714">
        <v>1</v>
      </c>
      <c r="C4714">
        <v>3</v>
      </c>
      <c r="D4714">
        <v>0</v>
      </c>
      <c r="E4714">
        <v>0</v>
      </c>
      <c r="F4714" s="51">
        <v>1</v>
      </c>
      <c r="G4714" t="str">
        <f t="shared" si="146"/>
        <v>Jaxson Hayes</v>
      </c>
      <c r="H4714" t="str">
        <f t="shared" si="147"/>
        <v>Jaxson Hayes</v>
      </c>
    </row>
    <row r="4715" spans="1:8" x14ac:dyDescent="0.2">
      <c r="A4715" s="48"/>
      <c r="B4715">
        <v>5</v>
      </c>
      <c r="C4715">
        <v>3</v>
      </c>
      <c r="D4715">
        <v>2</v>
      </c>
      <c r="E4715">
        <v>0</v>
      </c>
      <c r="F4715" s="51">
        <v>1</v>
      </c>
      <c r="G4715" t="str">
        <f t="shared" si="146"/>
        <v>Jaxson Hayes</v>
      </c>
      <c r="H4715" t="str">
        <f t="shared" si="147"/>
        <v>Jaxson Hayes</v>
      </c>
    </row>
    <row r="4716" spans="1:8" x14ac:dyDescent="0.2">
      <c r="A4716" s="48"/>
      <c r="B4716">
        <v>0</v>
      </c>
      <c r="C4716">
        <v>2</v>
      </c>
      <c r="D4716">
        <v>0</v>
      </c>
      <c r="E4716">
        <v>0</v>
      </c>
      <c r="F4716" s="51">
        <v>1</v>
      </c>
      <c r="G4716" t="str">
        <f t="shared" si="146"/>
        <v>Jaxson Hayes</v>
      </c>
      <c r="H4716" t="str">
        <f t="shared" si="147"/>
        <v>Jaxson Hayes</v>
      </c>
    </row>
    <row r="4717" spans="1:8" x14ac:dyDescent="0.2">
      <c r="A4717" s="48"/>
      <c r="B4717">
        <v>0</v>
      </c>
      <c r="C4717">
        <v>1</v>
      </c>
      <c r="D4717">
        <v>0</v>
      </c>
      <c r="E4717">
        <v>0</v>
      </c>
      <c r="F4717" s="51">
        <v>1</v>
      </c>
      <c r="G4717" t="str">
        <f t="shared" si="146"/>
        <v>Jaxson Hayes</v>
      </c>
      <c r="H4717" t="str">
        <f t="shared" si="147"/>
        <v>Jaxson Hayes</v>
      </c>
    </row>
    <row r="4718" spans="1:8" x14ac:dyDescent="0.2">
      <c r="A4718" s="48"/>
      <c r="B4718">
        <v>6</v>
      </c>
      <c r="C4718">
        <v>3</v>
      </c>
      <c r="D4718">
        <v>0</v>
      </c>
      <c r="E4718">
        <v>0</v>
      </c>
      <c r="F4718" s="51">
        <v>1</v>
      </c>
      <c r="G4718" t="str">
        <f t="shared" si="146"/>
        <v>Jaxson Hayes</v>
      </c>
      <c r="H4718" t="str">
        <f t="shared" si="147"/>
        <v>Jaxson Hayes</v>
      </c>
    </row>
    <row r="4719" spans="1:8" x14ac:dyDescent="0.2">
      <c r="A4719" s="48"/>
      <c r="B4719">
        <v>21</v>
      </c>
      <c r="C4719">
        <v>6</v>
      </c>
      <c r="D4719">
        <v>4</v>
      </c>
      <c r="E4719">
        <v>0</v>
      </c>
      <c r="F4719" s="51">
        <v>1</v>
      </c>
      <c r="G4719" t="str">
        <f t="shared" si="146"/>
        <v>Jaxson Hayes</v>
      </c>
      <c r="H4719" t="str">
        <f t="shared" si="147"/>
        <v>Jaxson Hayes</v>
      </c>
    </row>
    <row r="4720" spans="1:8" x14ac:dyDescent="0.2">
      <c r="A4720" s="48"/>
      <c r="B4720">
        <v>15</v>
      </c>
      <c r="C4720">
        <v>9</v>
      </c>
      <c r="D4720">
        <v>2</v>
      </c>
      <c r="E4720">
        <v>0</v>
      </c>
      <c r="F4720" s="51">
        <v>1</v>
      </c>
      <c r="G4720" t="str">
        <f t="shared" si="146"/>
        <v>Jaxson Hayes</v>
      </c>
      <c r="H4720" t="str">
        <f t="shared" si="147"/>
        <v>Jaxson Hayes</v>
      </c>
    </row>
    <row r="4721" spans="1:8" x14ac:dyDescent="0.2">
      <c r="A4721" s="48"/>
      <c r="B4721">
        <v>3</v>
      </c>
      <c r="C4721">
        <v>3</v>
      </c>
      <c r="D4721">
        <v>0</v>
      </c>
      <c r="E4721">
        <v>1</v>
      </c>
      <c r="F4721" s="51">
        <v>1</v>
      </c>
      <c r="G4721" t="str">
        <f t="shared" si="146"/>
        <v>Jaxson Hayes</v>
      </c>
      <c r="H4721" t="str">
        <f t="shared" si="147"/>
        <v>Jaxson Hayes</v>
      </c>
    </row>
    <row r="4722" spans="1:8" x14ac:dyDescent="0.2">
      <c r="A4722" s="48"/>
      <c r="B4722">
        <v>3</v>
      </c>
      <c r="C4722">
        <v>1</v>
      </c>
      <c r="D4722">
        <v>1</v>
      </c>
      <c r="E4722">
        <v>0</v>
      </c>
      <c r="F4722" s="51">
        <v>1</v>
      </c>
      <c r="G4722" t="str">
        <f t="shared" si="146"/>
        <v>Jaxson Hayes</v>
      </c>
      <c r="H4722" t="str">
        <f t="shared" si="147"/>
        <v>Jaxson Hayes</v>
      </c>
    </row>
    <row r="4723" spans="1:8" x14ac:dyDescent="0.2">
      <c r="A4723" s="48"/>
      <c r="B4723">
        <v>13</v>
      </c>
      <c r="C4723">
        <v>4</v>
      </c>
      <c r="D4723">
        <v>1</v>
      </c>
      <c r="E4723">
        <v>1</v>
      </c>
      <c r="F4723" s="51">
        <v>1</v>
      </c>
      <c r="G4723" t="str">
        <f t="shared" si="146"/>
        <v>Jaxson Hayes</v>
      </c>
      <c r="H4723" t="str">
        <f t="shared" si="147"/>
        <v>Jaxson Hayes</v>
      </c>
    </row>
    <row r="4724" spans="1:8" x14ac:dyDescent="0.2">
      <c r="A4724" s="48"/>
      <c r="B4724">
        <v>10</v>
      </c>
      <c r="C4724">
        <v>2</v>
      </c>
      <c r="D4724">
        <v>1</v>
      </c>
      <c r="E4724">
        <v>1</v>
      </c>
      <c r="F4724" s="51">
        <v>1</v>
      </c>
      <c r="G4724" t="str">
        <f t="shared" si="146"/>
        <v>Jaxson Hayes</v>
      </c>
      <c r="H4724" t="str">
        <f t="shared" si="147"/>
        <v>Jaxson Hayes</v>
      </c>
    </row>
    <row r="4725" spans="1:8" x14ac:dyDescent="0.2">
      <c r="A4725" s="48"/>
      <c r="B4725">
        <v>4</v>
      </c>
      <c r="C4725">
        <v>7</v>
      </c>
      <c r="D4725">
        <v>1</v>
      </c>
      <c r="E4725">
        <v>0</v>
      </c>
      <c r="F4725" s="51">
        <v>1</v>
      </c>
      <c r="G4725" t="str">
        <f t="shared" si="146"/>
        <v>Jaxson Hayes</v>
      </c>
      <c r="H4725" t="str">
        <f t="shared" si="147"/>
        <v>Jaxson Hayes</v>
      </c>
    </row>
    <row r="4726" spans="1:8" x14ac:dyDescent="0.2">
      <c r="A4726" s="48" t="s">
        <v>1319</v>
      </c>
      <c r="B4726">
        <v>3</v>
      </c>
      <c r="C4726">
        <v>5</v>
      </c>
      <c r="D4726">
        <v>5</v>
      </c>
      <c r="E4726">
        <v>0</v>
      </c>
      <c r="F4726" s="51">
        <v>1</v>
      </c>
      <c r="G4726" t="str">
        <f t="shared" si="146"/>
        <v>Killian Hayes</v>
      </c>
      <c r="H4726" t="str">
        <f t="shared" si="147"/>
        <v>Killian Hayes</v>
      </c>
    </row>
    <row r="4727" spans="1:8" x14ac:dyDescent="0.2">
      <c r="A4727" s="48"/>
      <c r="B4727">
        <v>1</v>
      </c>
      <c r="C4727">
        <v>1</v>
      </c>
      <c r="D4727">
        <v>5</v>
      </c>
      <c r="E4727">
        <v>0</v>
      </c>
      <c r="F4727" s="51">
        <v>1</v>
      </c>
      <c r="G4727" t="str">
        <f t="shared" si="146"/>
        <v>Killian Hayes</v>
      </c>
      <c r="H4727" t="str">
        <f t="shared" si="147"/>
        <v>Killian Hayes</v>
      </c>
    </row>
    <row r="4728" spans="1:8" x14ac:dyDescent="0.2">
      <c r="A4728" s="48"/>
      <c r="B4728">
        <v>5</v>
      </c>
      <c r="C4728">
        <v>0</v>
      </c>
      <c r="D4728">
        <v>2</v>
      </c>
      <c r="E4728">
        <v>1</v>
      </c>
      <c r="F4728" s="51">
        <v>1</v>
      </c>
      <c r="G4728" t="str">
        <f t="shared" si="146"/>
        <v>Killian Hayes</v>
      </c>
      <c r="H4728" t="str">
        <f t="shared" si="147"/>
        <v>Killian Hayes</v>
      </c>
    </row>
    <row r="4729" spans="1:8" x14ac:dyDescent="0.2">
      <c r="A4729" s="48"/>
      <c r="B4729">
        <v>0</v>
      </c>
      <c r="C4729">
        <v>2</v>
      </c>
      <c r="D4729">
        <v>0</v>
      </c>
      <c r="E4729">
        <v>0</v>
      </c>
      <c r="F4729" s="51">
        <v>1</v>
      </c>
      <c r="G4729" t="str">
        <f t="shared" si="146"/>
        <v>Killian Hayes</v>
      </c>
      <c r="H4729" t="str">
        <f t="shared" si="147"/>
        <v>Killian Hayes</v>
      </c>
    </row>
    <row r="4730" spans="1:8" x14ac:dyDescent="0.2">
      <c r="A4730" s="48"/>
      <c r="B4730">
        <v>5</v>
      </c>
      <c r="C4730">
        <v>1</v>
      </c>
      <c r="D4730">
        <v>4</v>
      </c>
      <c r="E4730">
        <v>1</v>
      </c>
      <c r="F4730" s="51">
        <v>1</v>
      </c>
      <c r="G4730" t="str">
        <f t="shared" si="146"/>
        <v>Killian Hayes</v>
      </c>
      <c r="H4730" t="str">
        <f t="shared" si="147"/>
        <v>Killian Hayes</v>
      </c>
    </row>
    <row r="4731" spans="1:8" x14ac:dyDescent="0.2">
      <c r="A4731" s="48"/>
      <c r="B4731">
        <v>2</v>
      </c>
      <c r="C4731">
        <v>5</v>
      </c>
      <c r="D4731">
        <v>4</v>
      </c>
      <c r="E4731">
        <v>0</v>
      </c>
      <c r="F4731" s="51">
        <v>1</v>
      </c>
      <c r="G4731" t="str">
        <f t="shared" si="146"/>
        <v>Killian Hayes</v>
      </c>
      <c r="H4731" t="str">
        <f t="shared" si="147"/>
        <v>Killian Hayes</v>
      </c>
    </row>
    <row r="4732" spans="1:8" x14ac:dyDescent="0.2">
      <c r="A4732" s="48"/>
      <c r="B4732">
        <v>4</v>
      </c>
      <c r="C4732">
        <v>2</v>
      </c>
      <c r="D4732">
        <v>5</v>
      </c>
      <c r="E4732">
        <v>0</v>
      </c>
      <c r="F4732" s="51">
        <v>1</v>
      </c>
      <c r="G4732" t="str">
        <f t="shared" si="146"/>
        <v>Killian Hayes</v>
      </c>
      <c r="H4732" t="str">
        <f t="shared" si="147"/>
        <v>Killian Hayes</v>
      </c>
    </row>
    <row r="4733" spans="1:8" x14ac:dyDescent="0.2">
      <c r="A4733" s="48"/>
      <c r="B4733">
        <v>0</v>
      </c>
      <c r="C4733">
        <v>4</v>
      </c>
      <c r="D4733">
        <v>3</v>
      </c>
      <c r="E4733">
        <v>0</v>
      </c>
      <c r="F4733" s="51">
        <v>1</v>
      </c>
      <c r="G4733" t="str">
        <f t="shared" si="146"/>
        <v>Killian Hayes</v>
      </c>
      <c r="H4733" t="str">
        <f t="shared" si="147"/>
        <v>Killian Hayes</v>
      </c>
    </row>
    <row r="4734" spans="1:8" x14ac:dyDescent="0.2">
      <c r="A4734" s="48"/>
      <c r="B4734">
        <v>5</v>
      </c>
      <c r="C4734">
        <v>0</v>
      </c>
      <c r="D4734">
        <v>1</v>
      </c>
      <c r="E4734">
        <v>1</v>
      </c>
      <c r="F4734" s="51">
        <v>1</v>
      </c>
      <c r="G4734" t="str">
        <f t="shared" si="146"/>
        <v>Killian Hayes</v>
      </c>
      <c r="H4734" t="str">
        <f t="shared" si="147"/>
        <v>Killian Hayes</v>
      </c>
    </row>
    <row r="4735" spans="1:8" x14ac:dyDescent="0.2">
      <c r="A4735" s="48"/>
      <c r="B4735">
        <v>2</v>
      </c>
      <c r="C4735">
        <v>1</v>
      </c>
      <c r="D4735">
        <v>2</v>
      </c>
      <c r="E4735">
        <v>0</v>
      </c>
      <c r="F4735" s="51">
        <v>1</v>
      </c>
      <c r="G4735" t="str">
        <f t="shared" si="146"/>
        <v>Killian Hayes</v>
      </c>
      <c r="H4735" t="str">
        <f t="shared" si="147"/>
        <v>Killian Hayes</v>
      </c>
    </row>
    <row r="4736" spans="1:8" x14ac:dyDescent="0.2">
      <c r="A4736" s="48"/>
      <c r="B4736">
        <v>5</v>
      </c>
      <c r="C4736">
        <v>0</v>
      </c>
      <c r="D4736">
        <v>4</v>
      </c>
      <c r="E4736">
        <v>0</v>
      </c>
      <c r="F4736" s="51">
        <v>1</v>
      </c>
      <c r="G4736" t="str">
        <f t="shared" si="146"/>
        <v>Killian Hayes</v>
      </c>
      <c r="H4736" t="str">
        <f t="shared" si="147"/>
        <v>Killian Hayes</v>
      </c>
    </row>
    <row r="4737" spans="1:8" x14ac:dyDescent="0.2">
      <c r="A4737" s="48"/>
      <c r="B4737">
        <v>16</v>
      </c>
      <c r="C4737">
        <v>2</v>
      </c>
      <c r="D4737">
        <v>1</v>
      </c>
      <c r="E4737">
        <v>1</v>
      </c>
      <c r="F4737" s="51">
        <v>1</v>
      </c>
      <c r="G4737" t="str">
        <f t="shared" si="146"/>
        <v>Killian Hayes</v>
      </c>
      <c r="H4737" t="str">
        <f t="shared" si="147"/>
        <v>Killian Hayes</v>
      </c>
    </row>
    <row r="4738" spans="1:8" x14ac:dyDescent="0.2">
      <c r="A4738" s="48"/>
      <c r="B4738">
        <v>11</v>
      </c>
      <c r="C4738">
        <v>6</v>
      </c>
      <c r="D4738">
        <v>7</v>
      </c>
      <c r="E4738">
        <v>1</v>
      </c>
      <c r="F4738" s="51">
        <v>1</v>
      </c>
      <c r="G4738" t="str">
        <f t="shared" ref="G4738:G4801" si="148">IF(B4738="","",IF(A4738="",G4737,SUBSTITUTE(A4738," 2022-23 Game Log","")))</f>
        <v>Killian Hayes</v>
      </c>
      <c r="H4738" t="str">
        <f t="shared" ref="H4738:H4801" si="149">IF(G4738="Luka Dončić","Luka Doncic",IF(G4738="Wendell Carter Jr.","Wendell Carter",IF(G4738="Vlatko Čančar","Vlatko Cancar",IF(G4738="Troy Brown Jr.","Troy Brown",IF(G4738="Bojan Bogdanović","Bojan Bogdanovic",IF(G4738="Nic Claxton","Nicolas Claxton",IF(G4738="Kristaps Porziņģis","Kristaps Porzingis",IF(G4738="Kelly Oubre Jr.","Kelly Oubre Jr",IF(G4738="P.J. Washington","P.J Washington",IF(G4738="P.J. Tucker","P.J Tucker",IF(G4738="Jabari Smith Jr.","Jabari Smith",IF(G4738="Alperen Şengün","Alperen Sengun",IF(G4738="Nikola Vučević","Nikola Vucevic",IF(G4738="Jusuf Nurkić","Jusuf Nurkic",IF(G4738="Nikola Jokić","Nikola Jokic",G4738)))))))))))))))</f>
        <v>Killian Hayes</v>
      </c>
    </row>
    <row r="4739" spans="1:8" x14ac:dyDescent="0.2">
      <c r="A4739" s="48"/>
      <c r="B4739">
        <v>15</v>
      </c>
      <c r="C4739">
        <v>6</v>
      </c>
      <c r="D4739">
        <v>7</v>
      </c>
      <c r="E4739">
        <v>3</v>
      </c>
      <c r="F4739" s="51">
        <v>1</v>
      </c>
      <c r="G4739" t="str">
        <f t="shared" si="148"/>
        <v>Killian Hayes</v>
      </c>
      <c r="H4739" t="str">
        <f t="shared" si="149"/>
        <v>Killian Hayes</v>
      </c>
    </row>
    <row r="4740" spans="1:8" x14ac:dyDescent="0.2">
      <c r="A4740" s="48"/>
      <c r="B4740">
        <v>6</v>
      </c>
      <c r="C4740">
        <v>3</v>
      </c>
      <c r="D4740">
        <v>2</v>
      </c>
      <c r="E4740">
        <v>0</v>
      </c>
      <c r="F4740" s="51">
        <v>1</v>
      </c>
      <c r="G4740" t="str">
        <f t="shared" si="148"/>
        <v>Killian Hayes</v>
      </c>
      <c r="H4740" t="str">
        <f t="shared" si="149"/>
        <v>Killian Hayes</v>
      </c>
    </row>
    <row r="4741" spans="1:8" x14ac:dyDescent="0.2">
      <c r="A4741" s="48"/>
      <c r="B4741">
        <v>5</v>
      </c>
      <c r="C4741">
        <v>3</v>
      </c>
      <c r="D4741">
        <v>1</v>
      </c>
      <c r="E4741">
        <v>0</v>
      </c>
      <c r="F4741" s="51">
        <v>1</v>
      </c>
      <c r="G4741" t="str">
        <f t="shared" si="148"/>
        <v>Killian Hayes</v>
      </c>
      <c r="H4741" t="str">
        <f t="shared" si="149"/>
        <v>Killian Hayes</v>
      </c>
    </row>
    <row r="4742" spans="1:8" x14ac:dyDescent="0.2">
      <c r="A4742" s="48"/>
      <c r="B4742">
        <v>18</v>
      </c>
      <c r="C4742">
        <v>2</v>
      </c>
      <c r="D4742">
        <v>9</v>
      </c>
      <c r="E4742">
        <v>4</v>
      </c>
      <c r="F4742" s="51">
        <v>1</v>
      </c>
      <c r="G4742" t="str">
        <f t="shared" si="148"/>
        <v>Killian Hayes</v>
      </c>
      <c r="H4742" t="str">
        <f t="shared" si="149"/>
        <v>Killian Hayes</v>
      </c>
    </row>
    <row r="4743" spans="1:8" x14ac:dyDescent="0.2">
      <c r="A4743" s="48"/>
      <c r="B4743">
        <v>9</v>
      </c>
      <c r="C4743">
        <v>1</v>
      </c>
      <c r="D4743">
        <v>6</v>
      </c>
      <c r="E4743">
        <v>2</v>
      </c>
      <c r="F4743" s="51">
        <v>1</v>
      </c>
      <c r="G4743" t="str">
        <f t="shared" si="148"/>
        <v>Killian Hayes</v>
      </c>
      <c r="H4743" t="str">
        <f t="shared" si="149"/>
        <v>Killian Hayes</v>
      </c>
    </row>
    <row r="4744" spans="1:8" x14ac:dyDescent="0.2">
      <c r="A4744" s="48"/>
      <c r="B4744">
        <v>9</v>
      </c>
      <c r="C4744">
        <v>1</v>
      </c>
      <c r="D4744">
        <v>9</v>
      </c>
      <c r="E4744">
        <v>1</v>
      </c>
      <c r="F4744" s="51">
        <v>1</v>
      </c>
      <c r="G4744" t="str">
        <f t="shared" si="148"/>
        <v>Killian Hayes</v>
      </c>
      <c r="H4744" t="str">
        <f t="shared" si="149"/>
        <v>Killian Hayes</v>
      </c>
    </row>
    <row r="4745" spans="1:8" x14ac:dyDescent="0.2">
      <c r="A4745" s="48"/>
      <c r="B4745">
        <v>2</v>
      </c>
      <c r="C4745">
        <v>3</v>
      </c>
      <c r="D4745">
        <v>3</v>
      </c>
      <c r="E4745">
        <v>0</v>
      </c>
      <c r="F4745" s="51">
        <v>1</v>
      </c>
      <c r="G4745" t="str">
        <f t="shared" si="148"/>
        <v>Killian Hayes</v>
      </c>
      <c r="H4745" t="str">
        <f t="shared" si="149"/>
        <v>Killian Hayes</v>
      </c>
    </row>
    <row r="4746" spans="1:8" x14ac:dyDescent="0.2">
      <c r="A4746" s="48"/>
      <c r="B4746">
        <v>17</v>
      </c>
      <c r="C4746">
        <v>8</v>
      </c>
      <c r="D4746">
        <v>9</v>
      </c>
      <c r="E4746">
        <v>1</v>
      </c>
      <c r="F4746" s="51">
        <v>1</v>
      </c>
      <c r="G4746" t="str">
        <f t="shared" si="148"/>
        <v>Killian Hayes</v>
      </c>
      <c r="H4746" t="str">
        <f t="shared" si="149"/>
        <v>Killian Hayes</v>
      </c>
    </row>
    <row r="4747" spans="1:8" x14ac:dyDescent="0.2">
      <c r="A4747" s="48"/>
      <c r="B4747">
        <v>16</v>
      </c>
      <c r="C4747">
        <v>3</v>
      </c>
      <c r="D4747">
        <v>8</v>
      </c>
      <c r="E4747">
        <v>2</v>
      </c>
      <c r="F4747" s="51">
        <v>1</v>
      </c>
      <c r="G4747" t="str">
        <f t="shared" si="148"/>
        <v>Killian Hayes</v>
      </c>
      <c r="H4747" t="str">
        <f t="shared" si="149"/>
        <v>Killian Hayes</v>
      </c>
    </row>
    <row r="4748" spans="1:8" x14ac:dyDescent="0.2">
      <c r="A4748" s="48"/>
      <c r="B4748">
        <v>11</v>
      </c>
      <c r="C4748">
        <v>1</v>
      </c>
      <c r="D4748">
        <v>6</v>
      </c>
      <c r="E4748">
        <v>1</v>
      </c>
      <c r="F4748" s="51">
        <v>1</v>
      </c>
      <c r="G4748" t="str">
        <f t="shared" si="148"/>
        <v>Killian Hayes</v>
      </c>
      <c r="H4748" t="str">
        <f t="shared" si="149"/>
        <v>Killian Hayes</v>
      </c>
    </row>
    <row r="4749" spans="1:8" x14ac:dyDescent="0.2">
      <c r="A4749" s="48"/>
      <c r="B4749">
        <v>22</v>
      </c>
      <c r="C4749">
        <v>4</v>
      </c>
      <c r="D4749">
        <v>8</v>
      </c>
      <c r="E4749">
        <v>2</v>
      </c>
      <c r="F4749" s="51">
        <v>1</v>
      </c>
      <c r="G4749" t="str">
        <f t="shared" si="148"/>
        <v>Killian Hayes</v>
      </c>
      <c r="H4749" t="str">
        <f t="shared" si="149"/>
        <v>Killian Hayes</v>
      </c>
    </row>
    <row r="4750" spans="1:8" x14ac:dyDescent="0.2">
      <c r="A4750" s="48"/>
      <c r="B4750">
        <v>13</v>
      </c>
      <c r="C4750">
        <v>2</v>
      </c>
      <c r="D4750">
        <v>6</v>
      </c>
      <c r="E4750">
        <v>3</v>
      </c>
      <c r="F4750" s="51">
        <v>1</v>
      </c>
      <c r="G4750" t="str">
        <f t="shared" si="148"/>
        <v>Killian Hayes</v>
      </c>
      <c r="H4750" t="str">
        <f t="shared" si="149"/>
        <v>Killian Hayes</v>
      </c>
    </row>
    <row r="4751" spans="1:8" x14ac:dyDescent="0.2">
      <c r="A4751" s="48"/>
      <c r="B4751">
        <v>6</v>
      </c>
      <c r="C4751">
        <v>1</v>
      </c>
      <c r="D4751">
        <v>6</v>
      </c>
      <c r="E4751">
        <v>2</v>
      </c>
      <c r="F4751" s="51">
        <v>1</v>
      </c>
      <c r="G4751" t="str">
        <f t="shared" si="148"/>
        <v>Killian Hayes</v>
      </c>
      <c r="H4751" t="str">
        <f t="shared" si="149"/>
        <v>Killian Hayes</v>
      </c>
    </row>
    <row r="4752" spans="1:8" x14ac:dyDescent="0.2">
      <c r="A4752" s="48"/>
      <c r="B4752">
        <v>17</v>
      </c>
      <c r="C4752">
        <v>6</v>
      </c>
      <c r="D4752">
        <v>12</v>
      </c>
      <c r="E4752">
        <v>1</v>
      </c>
      <c r="F4752" s="51">
        <v>1</v>
      </c>
      <c r="G4752" t="str">
        <f t="shared" si="148"/>
        <v>Killian Hayes</v>
      </c>
      <c r="H4752" t="str">
        <f t="shared" si="149"/>
        <v>Killian Hayes</v>
      </c>
    </row>
    <row r="4753" spans="1:8" x14ac:dyDescent="0.2">
      <c r="A4753" s="48"/>
      <c r="B4753">
        <v>5</v>
      </c>
      <c r="C4753">
        <v>1</v>
      </c>
      <c r="D4753">
        <v>5</v>
      </c>
      <c r="E4753">
        <v>0</v>
      </c>
      <c r="F4753" s="51">
        <v>1</v>
      </c>
      <c r="G4753" t="str">
        <f t="shared" si="148"/>
        <v>Killian Hayes</v>
      </c>
      <c r="H4753" t="str">
        <f t="shared" si="149"/>
        <v>Killian Hayes</v>
      </c>
    </row>
    <row r="4754" spans="1:8" x14ac:dyDescent="0.2">
      <c r="A4754" s="48"/>
      <c r="B4754">
        <v>5</v>
      </c>
      <c r="C4754">
        <v>3</v>
      </c>
      <c r="D4754">
        <v>9</v>
      </c>
      <c r="E4754">
        <v>1</v>
      </c>
      <c r="F4754" s="51">
        <v>1</v>
      </c>
      <c r="G4754" t="str">
        <f t="shared" si="148"/>
        <v>Killian Hayes</v>
      </c>
      <c r="H4754" t="str">
        <f t="shared" si="149"/>
        <v>Killian Hayes</v>
      </c>
    </row>
    <row r="4755" spans="1:8" x14ac:dyDescent="0.2">
      <c r="A4755" s="48"/>
      <c r="B4755">
        <v>25</v>
      </c>
      <c r="C4755">
        <v>7</v>
      </c>
      <c r="D4755">
        <v>8</v>
      </c>
      <c r="E4755">
        <v>5</v>
      </c>
      <c r="F4755" s="51">
        <v>1</v>
      </c>
      <c r="G4755" t="str">
        <f t="shared" si="148"/>
        <v>Killian Hayes</v>
      </c>
      <c r="H4755" t="str">
        <f t="shared" si="149"/>
        <v>Killian Hayes</v>
      </c>
    </row>
    <row r="4756" spans="1:8" x14ac:dyDescent="0.2">
      <c r="A4756" s="48"/>
      <c r="B4756">
        <v>11</v>
      </c>
      <c r="C4756">
        <v>1</v>
      </c>
      <c r="D4756">
        <v>4</v>
      </c>
      <c r="E4756">
        <v>1</v>
      </c>
      <c r="F4756" s="51">
        <v>1</v>
      </c>
      <c r="G4756" t="str">
        <f t="shared" si="148"/>
        <v>Killian Hayes</v>
      </c>
      <c r="H4756" t="str">
        <f t="shared" si="149"/>
        <v>Killian Hayes</v>
      </c>
    </row>
    <row r="4757" spans="1:8" x14ac:dyDescent="0.2">
      <c r="A4757" s="48"/>
      <c r="B4757">
        <v>10</v>
      </c>
      <c r="C4757">
        <v>5</v>
      </c>
      <c r="D4757">
        <v>8</v>
      </c>
      <c r="E4757">
        <v>0</v>
      </c>
      <c r="F4757" s="51">
        <v>1</v>
      </c>
      <c r="G4757" t="str">
        <f t="shared" si="148"/>
        <v>Killian Hayes</v>
      </c>
      <c r="H4757" t="str">
        <f t="shared" si="149"/>
        <v>Killian Hayes</v>
      </c>
    </row>
    <row r="4758" spans="1:8" x14ac:dyDescent="0.2">
      <c r="A4758" s="48"/>
      <c r="B4758">
        <v>4</v>
      </c>
      <c r="C4758">
        <v>4</v>
      </c>
      <c r="D4758">
        <v>5</v>
      </c>
      <c r="E4758">
        <v>0</v>
      </c>
      <c r="F4758" s="51">
        <v>1</v>
      </c>
      <c r="G4758" t="str">
        <f t="shared" si="148"/>
        <v>Killian Hayes</v>
      </c>
      <c r="H4758" t="str">
        <f t="shared" si="149"/>
        <v>Killian Hayes</v>
      </c>
    </row>
    <row r="4759" spans="1:8" x14ac:dyDescent="0.2">
      <c r="A4759" s="48"/>
      <c r="B4759">
        <v>12</v>
      </c>
      <c r="C4759">
        <v>2</v>
      </c>
      <c r="D4759">
        <v>4</v>
      </c>
      <c r="E4759">
        <v>0</v>
      </c>
      <c r="F4759" s="51">
        <v>1</v>
      </c>
      <c r="G4759" t="str">
        <f t="shared" si="148"/>
        <v>Killian Hayes</v>
      </c>
      <c r="H4759" t="str">
        <f t="shared" si="149"/>
        <v>Killian Hayes</v>
      </c>
    </row>
    <row r="4760" spans="1:8" x14ac:dyDescent="0.2">
      <c r="A4760" s="48"/>
      <c r="B4760">
        <v>17</v>
      </c>
      <c r="C4760">
        <v>5</v>
      </c>
      <c r="D4760">
        <v>5</v>
      </c>
      <c r="E4760">
        <v>1</v>
      </c>
      <c r="F4760" s="51">
        <v>1</v>
      </c>
      <c r="G4760" t="str">
        <f t="shared" si="148"/>
        <v>Killian Hayes</v>
      </c>
      <c r="H4760" t="str">
        <f t="shared" si="149"/>
        <v>Killian Hayes</v>
      </c>
    </row>
    <row r="4761" spans="1:8" x14ac:dyDescent="0.2">
      <c r="A4761" s="48"/>
      <c r="B4761">
        <v>18</v>
      </c>
      <c r="C4761">
        <v>5</v>
      </c>
      <c r="D4761">
        <v>10</v>
      </c>
      <c r="E4761">
        <v>4</v>
      </c>
      <c r="F4761" s="51">
        <v>1</v>
      </c>
      <c r="G4761" t="str">
        <f t="shared" si="148"/>
        <v>Killian Hayes</v>
      </c>
      <c r="H4761" t="str">
        <f t="shared" si="149"/>
        <v>Killian Hayes</v>
      </c>
    </row>
    <row r="4762" spans="1:8" x14ac:dyDescent="0.2">
      <c r="A4762" s="48"/>
      <c r="B4762">
        <v>5</v>
      </c>
      <c r="C4762">
        <v>2</v>
      </c>
      <c r="D4762">
        <v>3</v>
      </c>
      <c r="E4762">
        <v>1</v>
      </c>
      <c r="F4762" s="51">
        <v>1</v>
      </c>
      <c r="G4762" t="str">
        <f t="shared" si="148"/>
        <v>Killian Hayes</v>
      </c>
      <c r="H4762" t="str">
        <f t="shared" si="149"/>
        <v>Killian Hayes</v>
      </c>
    </row>
    <row r="4763" spans="1:8" x14ac:dyDescent="0.2">
      <c r="A4763" s="48"/>
      <c r="B4763">
        <v>9</v>
      </c>
      <c r="C4763">
        <v>2</v>
      </c>
      <c r="D4763">
        <v>13</v>
      </c>
      <c r="E4763">
        <v>1</v>
      </c>
      <c r="F4763" s="51">
        <v>1</v>
      </c>
      <c r="G4763" t="str">
        <f t="shared" si="148"/>
        <v>Killian Hayes</v>
      </c>
      <c r="H4763" t="str">
        <f t="shared" si="149"/>
        <v>Killian Hayes</v>
      </c>
    </row>
    <row r="4764" spans="1:8" x14ac:dyDescent="0.2">
      <c r="A4764" s="48" t="s">
        <v>1320</v>
      </c>
      <c r="B4764">
        <v>20</v>
      </c>
      <c r="C4764">
        <v>5</v>
      </c>
      <c r="D4764">
        <v>2</v>
      </c>
      <c r="E4764">
        <v>1</v>
      </c>
      <c r="F4764" s="51">
        <v>1</v>
      </c>
      <c r="G4764" t="str">
        <f t="shared" si="148"/>
        <v>Gordon Hayward</v>
      </c>
      <c r="H4764" t="str">
        <f t="shared" si="149"/>
        <v>Gordon Hayward</v>
      </c>
    </row>
    <row r="4765" spans="1:8" x14ac:dyDescent="0.2">
      <c r="A4765" s="48"/>
      <c r="B4765">
        <v>26</v>
      </c>
      <c r="C4765">
        <v>2</v>
      </c>
      <c r="D4765">
        <v>7</v>
      </c>
      <c r="E4765">
        <v>1</v>
      </c>
      <c r="F4765" s="51">
        <v>1</v>
      </c>
      <c r="G4765" t="str">
        <f t="shared" si="148"/>
        <v>Gordon Hayward</v>
      </c>
      <c r="H4765" t="str">
        <f t="shared" si="149"/>
        <v>Gordon Hayward</v>
      </c>
    </row>
    <row r="4766" spans="1:8" x14ac:dyDescent="0.2">
      <c r="A4766" s="48"/>
      <c r="B4766">
        <v>12</v>
      </c>
      <c r="C4766">
        <v>3</v>
      </c>
      <c r="D4766">
        <v>5</v>
      </c>
      <c r="E4766">
        <v>1</v>
      </c>
      <c r="F4766" s="51">
        <v>1</v>
      </c>
      <c r="G4766" t="str">
        <f t="shared" si="148"/>
        <v>Gordon Hayward</v>
      </c>
      <c r="H4766" t="str">
        <f t="shared" si="149"/>
        <v>Gordon Hayward</v>
      </c>
    </row>
    <row r="4767" spans="1:8" x14ac:dyDescent="0.2">
      <c r="A4767" s="48"/>
      <c r="B4767">
        <v>21</v>
      </c>
      <c r="C4767">
        <v>9</v>
      </c>
      <c r="D4767">
        <v>4</v>
      </c>
      <c r="E4767">
        <v>1</v>
      </c>
      <c r="F4767" s="51">
        <v>1</v>
      </c>
      <c r="G4767" t="str">
        <f t="shared" si="148"/>
        <v>Gordon Hayward</v>
      </c>
      <c r="H4767" t="str">
        <f t="shared" si="149"/>
        <v>Gordon Hayward</v>
      </c>
    </row>
    <row r="4768" spans="1:8" x14ac:dyDescent="0.2">
      <c r="A4768" s="48"/>
      <c r="B4768">
        <v>18</v>
      </c>
      <c r="C4768">
        <v>6</v>
      </c>
      <c r="D4768">
        <v>3</v>
      </c>
      <c r="E4768">
        <v>3</v>
      </c>
      <c r="F4768" s="51">
        <v>1</v>
      </c>
      <c r="G4768" t="str">
        <f t="shared" si="148"/>
        <v>Gordon Hayward</v>
      </c>
      <c r="H4768" t="str">
        <f t="shared" si="149"/>
        <v>Gordon Hayward</v>
      </c>
    </row>
    <row r="4769" spans="1:8" x14ac:dyDescent="0.2">
      <c r="A4769" s="48"/>
      <c r="B4769">
        <v>23</v>
      </c>
      <c r="C4769">
        <v>2</v>
      </c>
      <c r="D4769">
        <v>4</v>
      </c>
      <c r="E4769">
        <v>1</v>
      </c>
      <c r="F4769" s="51">
        <v>1</v>
      </c>
      <c r="G4769" t="str">
        <f t="shared" si="148"/>
        <v>Gordon Hayward</v>
      </c>
      <c r="H4769" t="str">
        <f t="shared" si="149"/>
        <v>Gordon Hayward</v>
      </c>
    </row>
    <row r="4770" spans="1:8" x14ac:dyDescent="0.2">
      <c r="A4770" s="48"/>
      <c r="B4770">
        <v>12</v>
      </c>
      <c r="C4770">
        <v>4</v>
      </c>
      <c r="D4770">
        <v>6</v>
      </c>
      <c r="E4770">
        <v>1</v>
      </c>
      <c r="F4770" s="51">
        <v>1</v>
      </c>
      <c r="G4770" t="str">
        <f t="shared" si="148"/>
        <v>Gordon Hayward</v>
      </c>
      <c r="H4770" t="str">
        <f t="shared" si="149"/>
        <v>Gordon Hayward</v>
      </c>
    </row>
    <row r="4771" spans="1:8" x14ac:dyDescent="0.2">
      <c r="A4771" s="48"/>
      <c r="B4771">
        <v>7</v>
      </c>
      <c r="C4771">
        <v>3</v>
      </c>
      <c r="D4771">
        <v>2</v>
      </c>
      <c r="E4771">
        <v>1</v>
      </c>
      <c r="F4771" s="51">
        <v>1</v>
      </c>
      <c r="G4771" t="str">
        <f t="shared" si="148"/>
        <v>Gordon Hayward</v>
      </c>
      <c r="H4771" t="str">
        <f t="shared" si="149"/>
        <v>Gordon Hayward</v>
      </c>
    </row>
    <row r="4772" spans="1:8" x14ac:dyDescent="0.2">
      <c r="A4772" s="48"/>
      <c r="B4772">
        <v>13</v>
      </c>
      <c r="C4772">
        <v>6</v>
      </c>
      <c r="D4772">
        <v>7</v>
      </c>
      <c r="E4772">
        <v>2</v>
      </c>
      <c r="F4772" s="51">
        <v>1</v>
      </c>
      <c r="G4772" t="str">
        <f t="shared" si="148"/>
        <v>Gordon Hayward</v>
      </c>
      <c r="H4772" t="str">
        <f t="shared" si="149"/>
        <v>Gordon Hayward</v>
      </c>
    </row>
    <row r="4773" spans="1:8" x14ac:dyDescent="0.2">
      <c r="A4773" s="48"/>
      <c r="B4773">
        <v>20</v>
      </c>
      <c r="C4773">
        <v>5</v>
      </c>
      <c r="D4773">
        <v>5</v>
      </c>
      <c r="E4773">
        <v>3</v>
      </c>
      <c r="F4773" s="51">
        <v>1</v>
      </c>
      <c r="G4773" t="str">
        <f t="shared" si="148"/>
        <v>Gordon Hayward</v>
      </c>
      <c r="H4773" t="str">
        <f t="shared" si="149"/>
        <v>Gordon Hayward</v>
      </c>
    </row>
    <row r="4774" spans="1:8" x14ac:dyDescent="0.2">
      <c r="A4774" s="48"/>
      <c r="B4774">
        <v>7</v>
      </c>
      <c r="C4774">
        <v>2</v>
      </c>
      <c r="D4774">
        <v>3</v>
      </c>
      <c r="E4774">
        <v>1</v>
      </c>
      <c r="F4774" s="51">
        <v>1</v>
      </c>
      <c r="G4774" t="str">
        <f t="shared" si="148"/>
        <v>Gordon Hayward</v>
      </c>
      <c r="H4774" t="str">
        <f t="shared" si="149"/>
        <v>Gordon Hayward</v>
      </c>
    </row>
    <row r="4775" spans="1:8" x14ac:dyDescent="0.2">
      <c r="A4775" s="48"/>
      <c r="B4775">
        <v>9</v>
      </c>
      <c r="C4775">
        <v>3</v>
      </c>
      <c r="D4775">
        <v>5</v>
      </c>
      <c r="E4775">
        <v>1</v>
      </c>
      <c r="F4775" s="51">
        <v>1</v>
      </c>
      <c r="G4775" t="str">
        <f t="shared" si="148"/>
        <v>Gordon Hayward</v>
      </c>
      <c r="H4775" t="str">
        <f t="shared" si="149"/>
        <v>Gordon Hayward</v>
      </c>
    </row>
    <row r="4776" spans="1:8" x14ac:dyDescent="0.2">
      <c r="A4776" s="48"/>
      <c r="B4776">
        <v>15</v>
      </c>
      <c r="C4776">
        <v>10</v>
      </c>
      <c r="D4776">
        <v>4</v>
      </c>
      <c r="E4776">
        <v>2</v>
      </c>
      <c r="F4776" s="51">
        <v>1</v>
      </c>
      <c r="G4776" t="str">
        <f t="shared" si="148"/>
        <v>Gordon Hayward</v>
      </c>
      <c r="H4776" t="str">
        <f t="shared" si="149"/>
        <v>Gordon Hayward</v>
      </c>
    </row>
    <row r="4777" spans="1:8" x14ac:dyDescent="0.2">
      <c r="A4777" s="48"/>
      <c r="B4777">
        <v>19</v>
      </c>
      <c r="C4777">
        <v>5</v>
      </c>
      <c r="D4777">
        <v>1</v>
      </c>
      <c r="E4777">
        <v>1</v>
      </c>
      <c r="F4777" s="51">
        <v>1</v>
      </c>
      <c r="G4777" t="str">
        <f t="shared" si="148"/>
        <v>Gordon Hayward</v>
      </c>
      <c r="H4777" t="str">
        <f t="shared" si="149"/>
        <v>Gordon Hayward</v>
      </c>
    </row>
    <row r="4778" spans="1:8" x14ac:dyDescent="0.2">
      <c r="A4778" s="48"/>
      <c r="B4778">
        <v>6</v>
      </c>
      <c r="C4778">
        <v>9</v>
      </c>
      <c r="D4778">
        <v>3</v>
      </c>
      <c r="E4778">
        <v>0</v>
      </c>
      <c r="F4778" s="51">
        <v>1</v>
      </c>
      <c r="G4778" t="str">
        <f t="shared" si="148"/>
        <v>Gordon Hayward</v>
      </c>
      <c r="H4778" t="str">
        <f t="shared" si="149"/>
        <v>Gordon Hayward</v>
      </c>
    </row>
    <row r="4779" spans="1:8" x14ac:dyDescent="0.2">
      <c r="A4779" s="48"/>
      <c r="B4779">
        <v>15</v>
      </c>
      <c r="C4779">
        <v>6</v>
      </c>
      <c r="D4779">
        <v>4</v>
      </c>
      <c r="E4779">
        <v>1</v>
      </c>
      <c r="F4779" s="51">
        <v>1</v>
      </c>
      <c r="G4779" t="str">
        <f t="shared" si="148"/>
        <v>Gordon Hayward</v>
      </c>
      <c r="H4779" t="str">
        <f t="shared" si="149"/>
        <v>Gordon Hayward</v>
      </c>
    </row>
    <row r="4780" spans="1:8" x14ac:dyDescent="0.2">
      <c r="A4780" s="48"/>
      <c r="B4780">
        <v>10</v>
      </c>
      <c r="C4780">
        <v>5</v>
      </c>
      <c r="D4780">
        <v>2</v>
      </c>
      <c r="E4780">
        <v>0</v>
      </c>
      <c r="F4780" s="51">
        <v>1</v>
      </c>
      <c r="G4780" t="str">
        <f t="shared" si="148"/>
        <v>Gordon Hayward</v>
      </c>
      <c r="H4780" t="str">
        <f t="shared" si="149"/>
        <v>Gordon Hayward</v>
      </c>
    </row>
    <row r="4781" spans="1:8" x14ac:dyDescent="0.2">
      <c r="A4781" s="48"/>
      <c r="B4781">
        <v>14</v>
      </c>
      <c r="C4781">
        <v>5</v>
      </c>
      <c r="D4781">
        <v>3</v>
      </c>
      <c r="E4781">
        <v>2</v>
      </c>
      <c r="F4781" s="51">
        <v>1</v>
      </c>
      <c r="G4781" t="str">
        <f t="shared" si="148"/>
        <v>Gordon Hayward</v>
      </c>
      <c r="H4781" t="str">
        <f t="shared" si="149"/>
        <v>Gordon Hayward</v>
      </c>
    </row>
    <row r="4782" spans="1:8" x14ac:dyDescent="0.2">
      <c r="A4782" s="48"/>
      <c r="B4782">
        <v>10</v>
      </c>
      <c r="C4782">
        <v>6</v>
      </c>
      <c r="D4782">
        <v>6</v>
      </c>
      <c r="E4782">
        <v>0</v>
      </c>
      <c r="F4782" s="51">
        <v>1</v>
      </c>
      <c r="G4782" t="str">
        <f t="shared" si="148"/>
        <v>Gordon Hayward</v>
      </c>
      <c r="H4782" t="str">
        <f t="shared" si="149"/>
        <v>Gordon Hayward</v>
      </c>
    </row>
    <row r="4783" spans="1:8" x14ac:dyDescent="0.2">
      <c r="A4783" s="48"/>
      <c r="B4783">
        <v>2</v>
      </c>
      <c r="C4783">
        <v>3</v>
      </c>
      <c r="D4783">
        <v>3</v>
      </c>
      <c r="E4783">
        <v>0</v>
      </c>
      <c r="F4783" s="51">
        <v>1</v>
      </c>
      <c r="G4783" t="str">
        <f t="shared" si="148"/>
        <v>Gordon Hayward</v>
      </c>
      <c r="H4783" t="str">
        <f t="shared" si="149"/>
        <v>Gordon Hayward</v>
      </c>
    </row>
    <row r="4784" spans="1:8" x14ac:dyDescent="0.2">
      <c r="A4784" s="48"/>
      <c r="B4784">
        <v>8</v>
      </c>
      <c r="C4784">
        <v>0</v>
      </c>
      <c r="D4784">
        <v>3</v>
      </c>
      <c r="E4784">
        <v>1</v>
      </c>
      <c r="F4784" s="51">
        <v>1</v>
      </c>
      <c r="G4784" t="str">
        <f t="shared" si="148"/>
        <v>Gordon Hayward</v>
      </c>
      <c r="H4784" t="str">
        <f t="shared" si="149"/>
        <v>Gordon Hayward</v>
      </c>
    </row>
    <row r="4785" spans="1:8" x14ac:dyDescent="0.2">
      <c r="A4785" s="48" t="s">
        <v>1321</v>
      </c>
      <c r="B4785">
        <v>0</v>
      </c>
      <c r="C4785">
        <v>1</v>
      </c>
      <c r="D4785">
        <v>0</v>
      </c>
      <c r="E4785">
        <v>0</v>
      </c>
      <c r="F4785" s="51">
        <v>1</v>
      </c>
      <c r="G4785" t="str">
        <f t="shared" si="148"/>
        <v>Juancho Hernangómez</v>
      </c>
      <c r="H4785" t="str">
        <f t="shared" si="149"/>
        <v>Juancho Hernangómez</v>
      </c>
    </row>
    <row r="4786" spans="1:8" x14ac:dyDescent="0.2">
      <c r="A4786" s="48"/>
      <c r="B4786">
        <v>0</v>
      </c>
      <c r="C4786">
        <v>0</v>
      </c>
      <c r="D4786">
        <v>0</v>
      </c>
      <c r="E4786">
        <v>0</v>
      </c>
      <c r="F4786" s="51">
        <v>1</v>
      </c>
      <c r="G4786" t="str">
        <f t="shared" si="148"/>
        <v>Juancho Hernangómez</v>
      </c>
      <c r="H4786" t="str">
        <f t="shared" si="149"/>
        <v>Juancho Hernangómez</v>
      </c>
    </row>
    <row r="4787" spans="1:8" x14ac:dyDescent="0.2">
      <c r="A4787" s="48"/>
      <c r="B4787">
        <v>0</v>
      </c>
      <c r="C4787">
        <v>0</v>
      </c>
      <c r="D4787">
        <v>1</v>
      </c>
      <c r="E4787">
        <v>0</v>
      </c>
      <c r="F4787" s="51">
        <v>1</v>
      </c>
      <c r="G4787" t="str">
        <f t="shared" si="148"/>
        <v>Juancho Hernangómez</v>
      </c>
      <c r="H4787" t="str">
        <f t="shared" si="149"/>
        <v>Juancho Hernangómez</v>
      </c>
    </row>
    <row r="4788" spans="1:8" x14ac:dyDescent="0.2">
      <c r="A4788" s="48"/>
      <c r="B4788">
        <v>0</v>
      </c>
      <c r="C4788">
        <v>1</v>
      </c>
      <c r="D4788">
        <v>1</v>
      </c>
      <c r="E4788">
        <v>0</v>
      </c>
      <c r="F4788" s="51">
        <v>1</v>
      </c>
      <c r="G4788" t="str">
        <f t="shared" si="148"/>
        <v>Juancho Hernangómez</v>
      </c>
      <c r="H4788" t="str">
        <f t="shared" si="149"/>
        <v>Juancho Hernangómez</v>
      </c>
    </row>
    <row r="4789" spans="1:8" x14ac:dyDescent="0.2">
      <c r="A4789" s="48"/>
      <c r="B4789">
        <v>5</v>
      </c>
      <c r="C4789">
        <v>2</v>
      </c>
      <c r="D4789">
        <v>1</v>
      </c>
      <c r="E4789">
        <v>1</v>
      </c>
      <c r="F4789" s="51">
        <v>1</v>
      </c>
      <c r="G4789" t="str">
        <f t="shared" si="148"/>
        <v>Juancho Hernangómez</v>
      </c>
      <c r="H4789" t="str">
        <f t="shared" si="149"/>
        <v>Juancho Hernangómez</v>
      </c>
    </row>
    <row r="4790" spans="1:8" x14ac:dyDescent="0.2">
      <c r="A4790" s="48"/>
      <c r="B4790">
        <v>9</v>
      </c>
      <c r="C4790">
        <v>4</v>
      </c>
      <c r="D4790">
        <v>2</v>
      </c>
      <c r="E4790">
        <v>2</v>
      </c>
      <c r="F4790" s="51">
        <v>1</v>
      </c>
      <c r="G4790" t="str">
        <f t="shared" si="148"/>
        <v>Juancho Hernangómez</v>
      </c>
      <c r="H4790" t="str">
        <f t="shared" si="149"/>
        <v>Juancho Hernangómez</v>
      </c>
    </row>
    <row r="4791" spans="1:8" x14ac:dyDescent="0.2">
      <c r="A4791" s="48"/>
      <c r="B4791">
        <v>0</v>
      </c>
      <c r="C4791">
        <v>8</v>
      </c>
      <c r="D4791">
        <v>1</v>
      </c>
      <c r="E4791">
        <v>0</v>
      </c>
      <c r="F4791" s="51">
        <v>1</v>
      </c>
      <c r="G4791" t="str">
        <f t="shared" si="148"/>
        <v>Juancho Hernangómez</v>
      </c>
      <c r="H4791" t="str">
        <f t="shared" si="149"/>
        <v>Juancho Hernangómez</v>
      </c>
    </row>
    <row r="4792" spans="1:8" x14ac:dyDescent="0.2">
      <c r="A4792" s="48"/>
      <c r="B4792">
        <v>9</v>
      </c>
      <c r="C4792">
        <v>6</v>
      </c>
      <c r="D4792">
        <v>3</v>
      </c>
      <c r="E4792">
        <v>1</v>
      </c>
      <c r="F4792" s="51">
        <v>1</v>
      </c>
      <c r="G4792" t="str">
        <f t="shared" si="148"/>
        <v>Juancho Hernangómez</v>
      </c>
      <c r="H4792" t="str">
        <f t="shared" si="149"/>
        <v>Juancho Hernangómez</v>
      </c>
    </row>
    <row r="4793" spans="1:8" x14ac:dyDescent="0.2">
      <c r="A4793" s="48"/>
      <c r="B4793">
        <v>0</v>
      </c>
      <c r="C4793">
        <v>4</v>
      </c>
      <c r="D4793">
        <v>1</v>
      </c>
      <c r="E4793">
        <v>0</v>
      </c>
      <c r="F4793" s="51">
        <v>1</v>
      </c>
      <c r="G4793" t="str">
        <f t="shared" si="148"/>
        <v>Juancho Hernangómez</v>
      </c>
      <c r="H4793" t="str">
        <f t="shared" si="149"/>
        <v>Juancho Hernangómez</v>
      </c>
    </row>
    <row r="4794" spans="1:8" x14ac:dyDescent="0.2">
      <c r="A4794" s="48"/>
      <c r="B4794">
        <v>10</v>
      </c>
      <c r="C4794">
        <v>9</v>
      </c>
      <c r="D4794">
        <v>0</v>
      </c>
      <c r="E4794">
        <v>0</v>
      </c>
      <c r="F4794" s="51">
        <v>1</v>
      </c>
      <c r="G4794" t="str">
        <f t="shared" si="148"/>
        <v>Juancho Hernangómez</v>
      </c>
      <c r="H4794" t="str">
        <f t="shared" si="149"/>
        <v>Juancho Hernangómez</v>
      </c>
    </row>
    <row r="4795" spans="1:8" x14ac:dyDescent="0.2">
      <c r="A4795" s="48"/>
      <c r="B4795">
        <v>10</v>
      </c>
      <c r="C4795">
        <v>10</v>
      </c>
      <c r="D4795">
        <v>0</v>
      </c>
      <c r="E4795">
        <v>1</v>
      </c>
      <c r="F4795" s="51">
        <v>1</v>
      </c>
      <c r="G4795" t="str">
        <f t="shared" si="148"/>
        <v>Juancho Hernangómez</v>
      </c>
      <c r="H4795" t="str">
        <f t="shared" si="149"/>
        <v>Juancho Hernangómez</v>
      </c>
    </row>
    <row r="4796" spans="1:8" x14ac:dyDescent="0.2">
      <c r="A4796" s="48"/>
      <c r="B4796">
        <v>10</v>
      </c>
      <c r="C4796">
        <v>5</v>
      </c>
      <c r="D4796">
        <v>0</v>
      </c>
      <c r="E4796">
        <v>2</v>
      </c>
      <c r="F4796" s="51">
        <v>1</v>
      </c>
      <c r="G4796" t="str">
        <f t="shared" si="148"/>
        <v>Juancho Hernangómez</v>
      </c>
      <c r="H4796" t="str">
        <f t="shared" si="149"/>
        <v>Juancho Hernangómez</v>
      </c>
    </row>
    <row r="4797" spans="1:8" x14ac:dyDescent="0.2">
      <c r="A4797" s="48"/>
      <c r="B4797">
        <v>5</v>
      </c>
      <c r="C4797">
        <v>6</v>
      </c>
      <c r="D4797">
        <v>0</v>
      </c>
      <c r="E4797">
        <v>1</v>
      </c>
      <c r="F4797" s="51">
        <v>1</v>
      </c>
      <c r="G4797" t="str">
        <f t="shared" si="148"/>
        <v>Juancho Hernangómez</v>
      </c>
      <c r="H4797" t="str">
        <f t="shared" si="149"/>
        <v>Juancho Hernangómez</v>
      </c>
    </row>
    <row r="4798" spans="1:8" x14ac:dyDescent="0.2">
      <c r="A4798" s="48"/>
      <c r="B4798">
        <v>9</v>
      </c>
      <c r="C4798">
        <v>3</v>
      </c>
      <c r="D4798">
        <v>3</v>
      </c>
      <c r="E4798">
        <v>1</v>
      </c>
      <c r="F4798" s="51">
        <v>1</v>
      </c>
      <c r="G4798" t="str">
        <f t="shared" si="148"/>
        <v>Juancho Hernangómez</v>
      </c>
      <c r="H4798" t="str">
        <f t="shared" si="149"/>
        <v>Juancho Hernangómez</v>
      </c>
    </row>
    <row r="4799" spans="1:8" x14ac:dyDescent="0.2">
      <c r="A4799" s="48"/>
      <c r="B4799">
        <v>3</v>
      </c>
      <c r="C4799">
        <v>6</v>
      </c>
      <c r="D4799">
        <v>0</v>
      </c>
      <c r="E4799">
        <v>1</v>
      </c>
      <c r="F4799" s="51">
        <v>1</v>
      </c>
      <c r="G4799" t="str">
        <f t="shared" si="148"/>
        <v>Juancho Hernangómez</v>
      </c>
      <c r="H4799" t="str">
        <f t="shared" si="149"/>
        <v>Juancho Hernangómez</v>
      </c>
    </row>
    <row r="4800" spans="1:8" x14ac:dyDescent="0.2">
      <c r="A4800" s="48"/>
      <c r="B4800">
        <v>1</v>
      </c>
      <c r="C4800">
        <v>0</v>
      </c>
      <c r="D4800">
        <v>0</v>
      </c>
      <c r="E4800">
        <v>0</v>
      </c>
      <c r="F4800" s="51">
        <v>1</v>
      </c>
      <c r="G4800" t="str">
        <f t="shared" si="148"/>
        <v>Juancho Hernangómez</v>
      </c>
      <c r="H4800" t="str">
        <f t="shared" si="149"/>
        <v>Juancho Hernangómez</v>
      </c>
    </row>
    <row r="4801" spans="1:8" x14ac:dyDescent="0.2">
      <c r="A4801" s="48"/>
      <c r="B4801">
        <v>5</v>
      </c>
      <c r="C4801">
        <v>5</v>
      </c>
      <c r="D4801">
        <v>1</v>
      </c>
      <c r="E4801">
        <v>0</v>
      </c>
      <c r="F4801" s="51">
        <v>1</v>
      </c>
      <c r="G4801" t="str">
        <f t="shared" si="148"/>
        <v>Juancho Hernangómez</v>
      </c>
      <c r="H4801" t="str">
        <f t="shared" si="149"/>
        <v>Juancho Hernangómez</v>
      </c>
    </row>
    <row r="4802" spans="1:8" x14ac:dyDescent="0.2">
      <c r="A4802" s="48"/>
      <c r="B4802">
        <v>8</v>
      </c>
      <c r="C4802">
        <v>6</v>
      </c>
      <c r="D4802">
        <v>1</v>
      </c>
      <c r="E4802">
        <v>1</v>
      </c>
      <c r="F4802" s="51">
        <v>1</v>
      </c>
      <c r="G4802" t="str">
        <f t="shared" ref="G4802:G4865" si="150">IF(B4802="","",IF(A4802="",G4801,SUBSTITUTE(A4802," 2022-23 Game Log","")))</f>
        <v>Juancho Hernangómez</v>
      </c>
      <c r="H4802" t="str">
        <f t="shared" ref="H4802:H4865" si="151">IF(G4802="Luka Dončić","Luka Doncic",IF(G4802="Wendell Carter Jr.","Wendell Carter",IF(G4802="Vlatko Čančar","Vlatko Cancar",IF(G4802="Troy Brown Jr.","Troy Brown",IF(G4802="Bojan Bogdanović","Bojan Bogdanovic",IF(G4802="Nic Claxton","Nicolas Claxton",IF(G4802="Kristaps Porziņģis","Kristaps Porzingis",IF(G4802="Kelly Oubre Jr.","Kelly Oubre Jr",IF(G4802="P.J. Washington","P.J Washington",IF(G4802="P.J. Tucker","P.J Tucker",IF(G4802="Jabari Smith Jr.","Jabari Smith",IF(G4802="Alperen Şengün","Alperen Sengun",IF(G4802="Nikola Vučević","Nikola Vucevic",IF(G4802="Jusuf Nurkić","Jusuf Nurkic",IF(G4802="Nikola Jokić","Nikola Jokic",G4802)))))))))))))))</f>
        <v>Juancho Hernangómez</v>
      </c>
    </row>
    <row r="4803" spans="1:8" x14ac:dyDescent="0.2">
      <c r="A4803" s="48"/>
      <c r="B4803">
        <v>3</v>
      </c>
      <c r="C4803">
        <v>4</v>
      </c>
      <c r="D4803">
        <v>0</v>
      </c>
      <c r="E4803">
        <v>1</v>
      </c>
      <c r="F4803" s="51">
        <v>1</v>
      </c>
      <c r="G4803" t="str">
        <f t="shared" si="150"/>
        <v>Juancho Hernangómez</v>
      </c>
      <c r="H4803" t="str">
        <f t="shared" si="151"/>
        <v>Juancho Hernangómez</v>
      </c>
    </row>
    <row r="4804" spans="1:8" x14ac:dyDescent="0.2">
      <c r="A4804" s="48"/>
      <c r="B4804">
        <v>7</v>
      </c>
      <c r="C4804">
        <v>1</v>
      </c>
      <c r="D4804">
        <v>0</v>
      </c>
      <c r="E4804">
        <v>1</v>
      </c>
      <c r="F4804" s="51">
        <v>1</v>
      </c>
      <c r="G4804" t="str">
        <f t="shared" si="150"/>
        <v>Juancho Hernangómez</v>
      </c>
      <c r="H4804" t="str">
        <f t="shared" si="151"/>
        <v>Juancho Hernangómez</v>
      </c>
    </row>
    <row r="4805" spans="1:8" x14ac:dyDescent="0.2">
      <c r="A4805" s="48"/>
      <c r="B4805">
        <v>4</v>
      </c>
      <c r="C4805">
        <v>5</v>
      </c>
      <c r="D4805">
        <v>0</v>
      </c>
      <c r="E4805">
        <v>0</v>
      </c>
      <c r="F4805" s="51">
        <v>1</v>
      </c>
      <c r="G4805" t="str">
        <f t="shared" si="150"/>
        <v>Juancho Hernangómez</v>
      </c>
      <c r="H4805" t="str">
        <f t="shared" si="151"/>
        <v>Juancho Hernangómez</v>
      </c>
    </row>
    <row r="4806" spans="1:8" x14ac:dyDescent="0.2">
      <c r="A4806" s="48"/>
      <c r="B4806">
        <v>3</v>
      </c>
      <c r="C4806">
        <v>3</v>
      </c>
      <c r="D4806">
        <v>1</v>
      </c>
      <c r="E4806">
        <v>1</v>
      </c>
      <c r="F4806" s="51">
        <v>1</v>
      </c>
      <c r="G4806" t="str">
        <f t="shared" si="150"/>
        <v>Juancho Hernangómez</v>
      </c>
      <c r="H4806" t="str">
        <f t="shared" si="151"/>
        <v>Juancho Hernangómez</v>
      </c>
    </row>
    <row r="4807" spans="1:8" x14ac:dyDescent="0.2">
      <c r="A4807" s="48"/>
      <c r="B4807">
        <v>0</v>
      </c>
      <c r="C4807">
        <v>1</v>
      </c>
      <c r="D4807">
        <v>1</v>
      </c>
      <c r="E4807">
        <v>0</v>
      </c>
      <c r="F4807" s="51">
        <v>1</v>
      </c>
      <c r="G4807" t="str">
        <f t="shared" si="150"/>
        <v>Juancho Hernangómez</v>
      </c>
      <c r="H4807" t="str">
        <f t="shared" si="151"/>
        <v>Juancho Hernangómez</v>
      </c>
    </row>
    <row r="4808" spans="1:8" x14ac:dyDescent="0.2">
      <c r="A4808" s="48"/>
      <c r="B4808">
        <v>0</v>
      </c>
      <c r="C4808">
        <v>2</v>
      </c>
      <c r="D4808">
        <v>0</v>
      </c>
      <c r="E4808">
        <v>0</v>
      </c>
      <c r="F4808" s="51">
        <v>1</v>
      </c>
      <c r="G4808" t="str">
        <f t="shared" si="150"/>
        <v>Juancho Hernangómez</v>
      </c>
      <c r="H4808" t="str">
        <f t="shared" si="151"/>
        <v>Juancho Hernangómez</v>
      </c>
    </row>
    <row r="4809" spans="1:8" x14ac:dyDescent="0.2">
      <c r="A4809" s="48"/>
      <c r="B4809">
        <v>0</v>
      </c>
      <c r="C4809">
        <v>1</v>
      </c>
      <c r="D4809">
        <v>0</v>
      </c>
      <c r="E4809">
        <v>0</v>
      </c>
      <c r="F4809" s="51">
        <v>1</v>
      </c>
      <c r="G4809" t="str">
        <f t="shared" si="150"/>
        <v>Juancho Hernangómez</v>
      </c>
      <c r="H4809" t="str">
        <f t="shared" si="151"/>
        <v>Juancho Hernangómez</v>
      </c>
    </row>
    <row r="4810" spans="1:8" x14ac:dyDescent="0.2">
      <c r="A4810" s="48"/>
      <c r="B4810">
        <v>0</v>
      </c>
      <c r="C4810">
        <v>1</v>
      </c>
      <c r="D4810">
        <v>0</v>
      </c>
      <c r="E4810">
        <v>0</v>
      </c>
      <c r="F4810" s="51">
        <v>1</v>
      </c>
      <c r="G4810" t="str">
        <f t="shared" si="150"/>
        <v>Juancho Hernangómez</v>
      </c>
      <c r="H4810" t="str">
        <f t="shared" si="151"/>
        <v>Juancho Hernangómez</v>
      </c>
    </row>
    <row r="4811" spans="1:8" x14ac:dyDescent="0.2">
      <c r="A4811" s="48" t="s">
        <v>1322</v>
      </c>
      <c r="B4811">
        <v>2</v>
      </c>
      <c r="C4811">
        <v>5</v>
      </c>
      <c r="D4811">
        <v>0</v>
      </c>
      <c r="E4811">
        <v>0</v>
      </c>
      <c r="F4811" s="51">
        <v>1</v>
      </c>
      <c r="G4811" t="str">
        <f t="shared" si="150"/>
        <v>Willy Hernangómez</v>
      </c>
      <c r="H4811" t="str">
        <f t="shared" si="151"/>
        <v>Willy Hernangómez</v>
      </c>
    </row>
    <row r="4812" spans="1:8" x14ac:dyDescent="0.2">
      <c r="A4812" s="48"/>
      <c r="B4812">
        <v>2</v>
      </c>
      <c r="C4812">
        <v>4</v>
      </c>
      <c r="D4812">
        <v>1</v>
      </c>
      <c r="E4812">
        <v>0</v>
      </c>
      <c r="F4812" s="51">
        <v>1</v>
      </c>
      <c r="G4812" t="str">
        <f t="shared" si="150"/>
        <v>Willy Hernangómez</v>
      </c>
      <c r="H4812" t="str">
        <f t="shared" si="151"/>
        <v>Willy Hernangómez</v>
      </c>
    </row>
    <row r="4813" spans="1:8" x14ac:dyDescent="0.2">
      <c r="A4813" s="48"/>
      <c r="B4813">
        <v>8</v>
      </c>
      <c r="C4813">
        <v>3</v>
      </c>
      <c r="D4813">
        <v>0</v>
      </c>
      <c r="E4813">
        <v>0</v>
      </c>
      <c r="F4813" s="51">
        <v>1</v>
      </c>
      <c r="G4813" t="str">
        <f t="shared" si="150"/>
        <v>Willy Hernangómez</v>
      </c>
      <c r="H4813" t="str">
        <f t="shared" si="151"/>
        <v>Willy Hernangómez</v>
      </c>
    </row>
    <row r="4814" spans="1:8" x14ac:dyDescent="0.2">
      <c r="A4814" s="48"/>
      <c r="B4814">
        <v>0</v>
      </c>
      <c r="C4814">
        <v>0</v>
      </c>
      <c r="D4814">
        <v>0</v>
      </c>
      <c r="E4814">
        <v>0</v>
      </c>
      <c r="F4814" s="51">
        <v>1</v>
      </c>
      <c r="G4814" t="str">
        <f t="shared" si="150"/>
        <v>Willy Hernangómez</v>
      </c>
      <c r="H4814" t="str">
        <f t="shared" si="151"/>
        <v>Willy Hernangómez</v>
      </c>
    </row>
    <row r="4815" spans="1:8" x14ac:dyDescent="0.2">
      <c r="A4815" s="48"/>
      <c r="B4815">
        <v>5</v>
      </c>
      <c r="C4815">
        <v>2</v>
      </c>
      <c r="D4815">
        <v>0</v>
      </c>
      <c r="E4815">
        <v>0</v>
      </c>
      <c r="F4815" s="51">
        <v>1</v>
      </c>
      <c r="G4815" t="str">
        <f t="shared" si="150"/>
        <v>Willy Hernangómez</v>
      </c>
      <c r="H4815" t="str">
        <f t="shared" si="151"/>
        <v>Willy Hernangómez</v>
      </c>
    </row>
    <row r="4816" spans="1:8" x14ac:dyDescent="0.2">
      <c r="A4816" s="48"/>
      <c r="B4816">
        <v>3</v>
      </c>
      <c r="C4816">
        <v>1</v>
      </c>
      <c r="D4816">
        <v>0</v>
      </c>
      <c r="E4816">
        <v>0</v>
      </c>
      <c r="F4816" s="51">
        <v>1</v>
      </c>
      <c r="G4816" t="str">
        <f t="shared" si="150"/>
        <v>Willy Hernangómez</v>
      </c>
      <c r="H4816" t="str">
        <f t="shared" si="151"/>
        <v>Willy Hernangómez</v>
      </c>
    </row>
    <row r="4817" spans="1:8" x14ac:dyDescent="0.2">
      <c r="A4817" s="48"/>
      <c r="B4817">
        <v>6</v>
      </c>
      <c r="C4817">
        <v>5</v>
      </c>
      <c r="D4817">
        <v>0</v>
      </c>
      <c r="E4817">
        <v>0</v>
      </c>
      <c r="F4817" s="51">
        <v>1</v>
      </c>
      <c r="G4817" t="str">
        <f t="shared" si="150"/>
        <v>Willy Hernangómez</v>
      </c>
      <c r="H4817" t="str">
        <f t="shared" si="151"/>
        <v>Willy Hernangómez</v>
      </c>
    </row>
    <row r="4818" spans="1:8" x14ac:dyDescent="0.2">
      <c r="A4818" s="48"/>
      <c r="B4818">
        <v>10</v>
      </c>
      <c r="C4818">
        <v>9</v>
      </c>
      <c r="D4818">
        <v>0</v>
      </c>
      <c r="E4818">
        <v>0</v>
      </c>
      <c r="F4818" s="51">
        <v>1</v>
      </c>
      <c r="G4818" t="str">
        <f t="shared" si="150"/>
        <v>Willy Hernangómez</v>
      </c>
      <c r="H4818" t="str">
        <f t="shared" si="151"/>
        <v>Willy Hernangómez</v>
      </c>
    </row>
    <row r="4819" spans="1:8" x14ac:dyDescent="0.2">
      <c r="A4819" s="48"/>
      <c r="B4819">
        <v>4</v>
      </c>
      <c r="C4819">
        <v>3</v>
      </c>
      <c r="D4819">
        <v>1</v>
      </c>
      <c r="E4819">
        <v>0</v>
      </c>
      <c r="F4819" s="51">
        <v>1</v>
      </c>
      <c r="G4819" t="str">
        <f t="shared" si="150"/>
        <v>Willy Hernangómez</v>
      </c>
      <c r="H4819" t="str">
        <f t="shared" si="151"/>
        <v>Willy Hernangómez</v>
      </c>
    </row>
    <row r="4820" spans="1:8" x14ac:dyDescent="0.2">
      <c r="A4820" s="48"/>
      <c r="B4820">
        <v>12</v>
      </c>
      <c r="C4820">
        <v>8</v>
      </c>
      <c r="D4820">
        <v>3</v>
      </c>
      <c r="E4820">
        <v>0</v>
      </c>
      <c r="F4820" s="51">
        <v>1</v>
      </c>
      <c r="G4820" t="str">
        <f t="shared" si="150"/>
        <v>Willy Hernangómez</v>
      </c>
      <c r="H4820" t="str">
        <f t="shared" si="151"/>
        <v>Willy Hernangómez</v>
      </c>
    </row>
    <row r="4821" spans="1:8" x14ac:dyDescent="0.2">
      <c r="A4821" s="48"/>
      <c r="B4821">
        <v>0</v>
      </c>
      <c r="C4821">
        <v>0</v>
      </c>
      <c r="D4821">
        <v>0</v>
      </c>
      <c r="E4821">
        <v>0</v>
      </c>
      <c r="F4821" s="51">
        <v>1</v>
      </c>
      <c r="G4821" t="str">
        <f t="shared" si="150"/>
        <v>Willy Hernangómez</v>
      </c>
      <c r="H4821" t="str">
        <f t="shared" si="151"/>
        <v>Willy Hernangómez</v>
      </c>
    </row>
    <row r="4822" spans="1:8" x14ac:dyDescent="0.2">
      <c r="A4822" s="48"/>
      <c r="B4822">
        <v>9</v>
      </c>
      <c r="C4822">
        <v>1</v>
      </c>
      <c r="D4822">
        <v>2</v>
      </c>
      <c r="E4822">
        <v>1</v>
      </c>
      <c r="F4822" s="51">
        <v>1</v>
      </c>
      <c r="G4822" t="str">
        <f t="shared" si="150"/>
        <v>Willy Hernangómez</v>
      </c>
      <c r="H4822" t="str">
        <f t="shared" si="151"/>
        <v>Willy Hernangómez</v>
      </c>
    </row>
    <row r="4823" spans="1:8" x14ac:dyDescent="0.2">
      <c r="A4823" s="48"/>
      <c r="B4823">
        <v>5</v>
      </c>
      <c r="C4823">
        <v>1</v>
      </c>
      <c r="D4823">
        <v>0</v>
      </c>
      <c r="E4823">
        <v>0</v>
      </c>
      <c r="F4823" s="51">
        <v>1</v>
      </c>
      <c r="G4823" t="str">
        <f t="shared" si="150"/>
        <v>Willy Hernangómez</v>
      </c>
      <c r="H4823" t="str">
        <f t="shared" si="151"/>
        <v>Willy Hernangómez</v>
      </c>
    </row>
    <row r="4824" spans="1:8" x14ac:dyDescent="0.2">
      <c r="A4824" s="48"/>
      <c r="B4824">
        <v>13</v>
      </c>
      <c r="C4824">
        <v>7</v>
      </c>
      <c r="D4824">
        <v>5</v>
      </c>
      <c r="E4824">
        <v>0</v>
      </c>
      <c r="F4824" s="51">
        <v>1</v>
      </c>
      <c r="G4824" t="str">
        <f t="shared" si="150"/>
        <v>Willy Hernangómez</v>
      </c>
      <c r="H4824" t="str">
        <f t="shared" si="151"/>
        <v>Willy Hernangómez</v>
      </c>
    </row>
    <row r="4825" spans="1:8" x14ac:dyDescent="0.2">
      <c r="A4825" s="48"/>
      <c r="B4825">
        <v>5</v>
      </c>
      <c r="C4825">
        <v>6</v>
      </c>
      <c r="D4825">
        <v>1</v>
      </c>
      <c r="E4825">
        <v>0</v>
      </c>
      <c r="F4825" s="51">
        <v>1</v>
      </c>
      <c r="G4825" t="str">
        <f t="shared" si="150"/>
        <v>Willy Hernangómez</v>
      </c>
      <c r="H4825" t="str">
        <f t="shared" si="151"/>
        <v>Willy Hernangómez</v>
      </c>
    </row>
    <row r="4826" spans="1:8" x14ac:dyDescent="0.2">
      <c r="A4826" s="48"/>
      <c r="B4826">
        <v>7</v>
      </c>
      <c r="C4826">
        <v>7</v>
      </c>
      <c r="D4826">
        <v>2</v>
      </c>
      <c r="E4826">
        <v>0</v>
      </c>
      <c r="F4826" s="51">
        <v>1</v>
      </c>
      <c r="G4826" t="str">
        <f t="shared" si="150"/>
        <v>Willy Hernangómez</v>
      </c>
      <c r="H4826" t="str">
        <f t="shared" si="151"/>
        <v>Willy Hernangómez</v>
      </c>
    </row>
    <row r="4827" spans="1:8" x14ac:dyDescent="0.2">
      <c r="A4827" s="48"/>
      <c r="B4827">
        <v>13</v>
      </c>
      <c r="C4827">
        <v>4</v>
      </c>
      <c r="D4827">
        <v>0</v>
      </c>
      <c r="E4827">
        <v>0</v>
      </c>
      <c r="F4827" s="51">
        <v>1</v>
      </c>
      <c r="G4827" t="str">
        <f t="shared" si="150"/>
        <v>Willy Hernangómez</v>
      </c>
      <c r="H4827" t="str">
        <f t="shared" si="151"/>
        <v>Willy Hernangómez</v>
      </c>
    </row>
    <row r="4828" spans="1:8" x14ac:dyDescent="0.2">
      <c r="A4828" s="48"/>
      <c r="B4828">
        <v>11</v>
      </c>
      <c r="C4828">
        <v>7</v>
      </c>
      <c r="D4828">
        <v>0</v>
      </c>
      <c r="E4828">
        <v>0</v>
      </c>
      <c r="F4828" s="51">
        <v>1</v>
      </c>
      <c r="G4828" t="str">
        <f t="shared" si="150"/>
        <v>Willy Hernangómez</v>
      </c>
      <c r="H4828" t="str">
        <f t="shared" si="151"/>
        <v>Willy Hernangómez</v>
      </c>
    </row>
    <row r="4829" spans="1:8" x14ac:dyDescent="0.2">
      <c r="A4829" s="48"/>
      <c r="B4829">
        <v>9</v>
      </c>
      <c r="C4829">
        <v>8</v>
      </c>
      <c r="D4829">
        <v>1</v>
      </c>
      <c r="E4829">
        <v>0</v>
      </c>
      <c r="F4829" s="51">
        <v>1</v>
      </c>
      <c r="G4829" t="str">
        <f t="shared" si="150"/>
        <v>Willy Hernangómez</v>
      </c>
      <c r="H4829" t="str">
        <f t="shared" si="151"/>
        <v>Willy Hernangómez</v>
      </c>
    </row>
    <row r="4830" spans="1:8" x14ac:dyDescent="0.2">
      <c r="A4830" s="48"/>
      <c r="B4830">
        <v>14</v>
      </c>
      <c r="C4830">
        <v>7</v>
      </c>
      <c r="D4830">
        <v>1</v>
      </c>
      <c r="E4830">
        <v>0</v>
      </c>
      <c r="F4830" s="51">
        <v>1</v>
      </c>
      <c r="G4830" t="str">
        <f t="shared" si="150"/>
        <v>Willy Hernangómez</v>
      </c>
      <c r="H4830" t="str">
        <f t="shared" si="151"/>
        <v>Willy Hernangómez</v>
      </c>
    </row>
    <row r="4831" spans="1:8" x14ac:dyDescent="0.2">
      <c r="A4831" s="48" t="s">
        <v>1323</v>
      </c>
      <c r="B4831">
        <v>23</v>
      </c>
      <c r="C4831">
        <v>6</v>
      </c>
      <c r="D4831">
        <v>1</v>
      </c>
      <c r="E4831">
        <v>4</v>
      </c>
      <c r="F4831" s="51">
        <v>1</v>
      </c>
      <c r="G4831" t="str">
        <f t="shared" si="150"/>
        <v>Tyler Herro</v>
      </c>
      <c r="H4831" t="str">
        <f t="shared" si="151"/>
        <v>Tyler Herro</v>
      </c>
    </row>
    <row r="4832" spans="1:8" x14ac:dyDescent="0.2">
      <c r="A4832" s="48"/>
      <c r="B4832">
        <v>25</v>
      </c>
      <c r="C4832">
        <v>6</v>
      </c>
      <c r="D4832">
        <v>3</v>
      </c>
      <c r="E4832">
        <v>2</v>
      </c>
      <c r="F4832" s="51">
        <v>1</v>
      </c>
      <c r="G4832" t="str">
        <f t="shared" si="150"/>
        <v>Tyler Herro</v>
      </c>
      <c r="H4832" t="str">
        <f t="shared" si="151"/>
        <v>Tyler Herro</v>
      </c>
    </row>
    <row r="4833" spans="1:8" x14ac:dyDescent="0.2">
      <c r="A4833" s="48"/>
      <c r="B4833">
        <v>14</v>
      </c>
      <c r="C4833">
        <v>8</v>
      </c>
      <c r="D4833">
        <v>6</v>
      </c>
      <c r="E4833">
        <v>1</v>
      </c>
      <c r="F4833" s="51">
        <v>1</v>
      </c>
      <c r="G4833" t="str">
        <f t="shared" si="150"/>
        <v>Tyler Herro</v>
      </c>
      <c r="H4833" t="str">
        <f t="shared" si="151"/>
        <v>Tyler Herro</v>
      </c>
    </row>
    <row r="4834" spans="1:8" x14ac:dyDescent="0.2">
      <c r="A4834" s="48"/>
      <c r="B4834">
        <v>22</v>
      </c>
      <c r="C4834">
        <v>15</v>
      </c>
      <c r="D4834">
        <v>4</v>
      </c>
      <c r="E4834">
        <v>2</v>
      </c>
      <c r="F4834" s="51">
        <v>1</v>
      </c>
      <c r="G4834" t="str">
        <f t="shared" si="150"/>
        <v>Tyler Herro</v>
      </c>
      <c r="H4834" t="str">
        <f t="shared" si="151"/>
        <v>Tyler Herro</v>
      </c>
    </row>
    <row r="4835" spans="1:8" x14ac:dyDescent="0.2">
      <c r="A4835" s="48"/>
      <c r="B4835">
        <v>14</v>
      </c>
      <c r="C4835">
        <v>4</v>
      </c>
      <c r="D4835">
        <v>4</v>
      </c>
      <c r="E4835">
        <v>3</v>
      </c>
      <c r="F4835" s="51">
        <v>1</v>
      </c>
      <c r="G4835" t="str">
        <f t="shared" si="150"/>
        <v>Tyler Herro</v>
      </c>
      <c r="H4835" t="str">
        <f t="shared" si="151"/>
        <v>Tyler Herro</v>
      </c>
    </row>
    <row r="4836" spans="1:8" x14ac:dyDescent="0.2">
      <c r="A4836" s="48"/>
      <c r="B4836">
        <v>7</v>
      </c>
      <c r="C4836">
        <v>4</v>
      </c>
      <c r="D4836">
        <v>2</v>
      </c>
      <c r="E4836">
        <v>1</v>
      </c>
      <c r="F4836" s="51">
        <v>1</v>
      </c>
      <c r="G4836" t="str">
        <f t="shared" si="150"/>
        <v>Tyler Herro</v>
      </c>
      <c r="H4836" t="str">
        <f t="shared" si="151"/>
        <v>Tyler Herro</v>
      </c>
    </row>
    <row r="4837" spans="1:8" x14ac:dyDescent="0.2">
      <c r="A4837" s="48"/>
      <c r="B4837">
        <v>34</v>
      </c>
      <c r="C4837">
        <v>3</v>
      </c>
      <c r="D4837">
        <v>0</v>
      </c>
      <c r="E4837">
        <v>5</v>
      </c>
      <c r="F4837" s="51">
        <v>1</v>
      </c>
      <c r="G4837" t="str">
        <f t="shared" si="150"/>
        <v>Tyler Herro</v>
      </c>
      <c r="H4837" t="str">
        <f t="shared" si="151"/>
        <v>Tyler Herro</v>
      </c>
    </row>
    <row r="4838" spans="1:8" x14ac:dyDescent="0.2">
      <c r="A4838" s="48"/>
      <c r="B4838">
        <v>2</v>
      </c>
      <c r="C4838">
        <v>1</v>
      </c>
      <c r="D4838">
        <v>1</v>
      </c>
      <c r="E4838">
        <v>0</v>
      </c>
      <c r="F4838" s="51">
        <v>1</v>
      </c>
      <c r="G4838" t="str">
        <f t="shared" si="150"/>
        <v>Tyler Herro</v>
      </c>
      <c r="H4838" t="str">
        <f t="shared" si="151"/>
        <v>Tyler Herro</v>
      </c>
    </row>
    <row r="4839" spans="1:8" x14ac:dyDescent="0.2">
      <c r="A4839" s="48"/>
      <c r="B4839">
        <v>26</v>
      </c>
      <c r="C4839">
        <v>12</v>
      </c>
      <c r="D4839">
        <v>0</v>
      </c>
      <c r="E4839">
        <v>2</v>
      </c>
      <c r="F4839" s="51">
        <v>1</v>
      </c>
      <c r="G4839" t="str">
        <f t="shared" si="150"/>
        <v>Tyler Herro</v>
      </c>
      <c r="H4839" t="str">
        <f t="shared" si="151"/>
        <v>Tyler Herro</v>
      </c>
    </row>
    <row r="4840" spans="1:8" x14ac:dyDescent="0.2">
      <c r="A4840" s="48"/>
      <c r="B4840">
        <v>29</v>
      </c>
      <c r="C4840">
        <v>5</v>
      </c>
      <c r="D4840">
        <v>5</v>
      </c>
      <c r="E4840">
        <v>4</v>
      </c>
      <c r="F4840" s="51">
        <v>1</v>
      </c>
      <c r="G4840" t="str">
        <f t="shared" si="150"/>
        <v>Tyler Herro</v>
      </c>
      <c r="H4840" t="str">
        <f t="shared" si="151"/>
        <v>Tyler Herro</v>
      </c>
    </row>
    <row r="4841" spans="1:8" x14ac:dyDescent="0.2">
      <c r="A4841" s="48"/>
      <c r="B4841">
        <v>17</v>
      </c>
      <c r="C4841">
        <v>5</v>
      </c>
      <c r="D4841">
        <v>3</v>
      </c>
      <c r="E4841">
        <v>5</v>
      </c>
      <c r="F4841" s="51">
        <v>1</v>
      </c>
      <c r="G4841" t="str">
        <f t="shared" si="150"/>
        <v>Tyler Herro</v>
      </c>
      <c r="H4841" t="str">
        <f t="shared" si="151"/>
        <v>Tyler Herro</v>
      </c>
    </row>
    <row r="4842" spans="1:8" x14ac:dyDescent="0.2">
      <c r="A4842" s="48"/>
      <c r="B4842">
        <v>11</v>
      </c>
      <c r="C4842">
        <v>5</v>
      </c>
      <c r="D4842">
        <v>10</v>
      </c>
      <c r="E4842">
        <v>2</v>
      </c>
      <c r="F4842" s="51">
        <v>1</v>
      </c>
      <c r="G4842" t="str">
        <f t="shared" si="150"/>
        <v>Tyler Herro</v>
      </c>
      <c r="H4842" t="str">
        <f t="shared" si="151"/>
        <v>Tyler Herro</v>
      </c>
    </row>
    <row r="4843" spans="1:8" x14ac:dyDescent="0.2">
      <c r="A4843" s="48"/>
      <c r="B4843">
        <v>11</v>
      </c>
      <c r="C4843">
        <v>11</v>
      </c>
      <c r="D4843">
        <v>10</v>
      </c>
      <c r="E4843">
        <v>0</v>
      </c>
      <c r="F4843" s="51">
        <v>1</v>
      </c>
      <c r="G4843" t="str">
        <f t="shared" si="150"/>
        <v>Tyler Herro</v>
      </c>
      <c r="H4843" t="str">
        <f t="shared" si="151"/>
        <v>Tyler Herro</v>
      </c>
    </row>
    <row r="4844" spans="1:8" x14ac:dyDescent="0.2">
      <c r="A4844" s="48"/>
      <c r="B4844">
        <v>22</v>
      </c>
      <c r="C4844">
        <v>6</v>
      </c>
      <c r="D4844">
        <v>9</v>
      </c>
      <c r="E4844">
        <v>2</v>
      </c>
      <c r="F4844" s="51">
        <v>1</v>
      </c>
      <c r="G4844" t="str">
        <f t="shared" si="150"/>
        <v>Tyler Herro</v>
      </c>
      <c r="H4844" t="str">
        <f t="shared" si="151"/>
        <v>Tyler Herro</v>
      </c>
    </row>
    <row r="4845" spans="1:8" x14ac:dyDescent="0.2">
      <c r="A4845" s="48"/>
      <c r="B4845">
        <v>26</v>
      </c>
      <c r="C4845">
        <v>5</v>
      </c>
      <c r="D4845">
        <v>3</v>
      </c>
      <c r="E4845">
        <v>6</v>
      </c>
      <c r="F4845" s="51">
        <v>1</v>
      </c>
      <c r="G4845" t="str">
        <f t="shared" si="150"/>
        <v>Tyler Herro</v>
      </c>
      <c r="H4845" t="str">
        <f t="shared" si="151"/>
        <v>Tyler Herro</v>
      </c>
    </row>
    <row r="4846" spans="1:8" x14ac:dyDescent="0.2">
      <c r="A4846" s="48"/>
      <c r="B4846">
        <v>23</v>
      </c>
      <c r="C4846">
        <v>13</v>
      </c>
      <c r="D4846">
        <v>5</v>
      </c>
      <c r="E4846">
        <v>3</v>
      </c>
      <c r="F4846" s="51">
        <v>1</v>
      </c>
      <c r="G4846" t="str">
        <f t="shared" si="150"/>
        <v>Tyler Herro</v>
      </c>
      <c r="H4846" t="str">
        <f t="shared" si="151"/>
        <v>Tyler Herro</v>
      </c>
    </row>
    <row r="4847" spans="1:8" x14ac:dyDescent="0.2">
      <c r="A4847" s="48"/>
      <c r="B4847">
        <v>34</v>
      </c>
      <c r="C4847">
        <v>3</v>
      </c>
      <c r="D4847">
        <v>6</v>
      </c>
      <c r="E4847">
        <v>2</v>
      </c>
      <c r="F4847" s="51">
        <v>1</v>
      </c>
      <c r="G4847" t="str">
        <f t="shared" si="150"/>
        <v>Tyler Herro</v>
      </c>
      <c r="H4847" t="str">
        <f t="shared" si="151"/>
        <v>Tyler Herro</v>
      </c>
    </row>
    <row r="4848" spans="1:8" x14ac:dyDescent="0.2">
      <c r="A4848" s="48"/>
      <c r="B4848">
        <v>19</v>
      </c>
      <c r="C4848">
        <v>9</v>
      </c>
      <c r="D4848">
        <v>3</v>
      </c>
      <c r="E4848">
        <v>4</v>
      </c>
      <c r="F4848" s="51">
        <v>1</v>
      </c>
      <c r="G4848" t="str">
        <f t="shared" si="150"/>
        <v>Tyler Herro</v>
      </c>
      <c r="H4848" t="str">
        <f t="shared" si="151"/>
        <v>Tyler Herro</v>
      </c>
    </row>
    <row r="4849" spans="1:8" x14ac:dyDescent="0.2">
      <c r="A4849" s="48"/>
      <c r="B4849">
        <v>23</v>
      </c>
      <c r="C4849">
        <v>5</v>
      </c>
      <c r="D4849">
        <v>5</v>
      </c>
      <c r="E4849">
        <v>5</v>
      </c>
      <c r="F4849" s="51">
        <v>1</v>
      </c>
      <c r="G4849" t="str">
        <f t="shared" si="150"/>
        <v>Tyler Herro</v>
      </c>
      <c r="H4849" t="str">
        <f t="shared" si="151"/>
        <v>Tyler Herro</v>
      </c>
    </row>
    <row r="4850" spans="1:8" x14ac:dyDescent="0.2">
      <c r="A4850" s="48"/>
      <c r="B4850">
        <v>8</v>
      </c>
      <c r="C4850">
        <v>3</v>
      </c>
      <c r="D4850">
        <v>6</v>
      </c>
      <c r="E4850">
        <v>2</v>
      </c>
      <c r="F4850" s="51">
        <v>1</v>
      </c>
      <c r="G4850" t="str">
        <f t="shared" si="150"/>
        <v>Tyler Herro</v>
      </c>
      <c r="H4850" t="str">
        <f t="shared" si="151"/>
        <v>Tyler Herro</v>
      </c>
    </row>
    <row r="4851" spans="1:8" x14ac:dyDescent="0.2">
      <c r="A4851" s="48"/>
      <c r="B4851">
        <v>35</v>
      </c>
      <c r="C4851">
        <v>3</v>
      </c>
      <c r="D4851">
        <v>2</v>
      </c>
      <c r="E4851">
        <v>9</v>
      </c>
      <c r="F4851" s="51">
        <v>1</v>
      </c>
      <c r="G4851" t="str">
        <f t="shared" si="150"/>
        <v>Tyler Herro</v>
      </c>
      <c r="H4851" t="str">
        <f t="shared" si="151"/>
        <v>Tyler Herro</v>
      </c>
    </row>
    <row r="4852" spans="1:8" x14ac:dyDescent="0.2">
      <c r="A4852" s="48"/>
      <c r="B4852">
        <v>41</v>
      </c>
      <c r="C4852">
        <v>6</v>
      </c>
      <c r="D4852">
        <v>2</v>
      </c>
      <c r="E4852">
        <v>10</v>
      </c>
      <c r="F4852" s="51">
        <v>1</v>
      </c>
      <c r="G4852" t="str">
        <f t="shared" si="150"/>
        <v>Tyler Herro</v>
      </c>
      <c r="H4852" t="str">
        <f t="shared" si="151"/>
        <v>Tyler Herro</v>
      </c>
    </row>
    <row r="4853" spans="1:8" x14ac:dyDescent="0.2">
      <c r="A4853" s="48"/>
      <c r="B4853">
        <v>21</v>
      </c>
      <c r="C4853">
        <v>6</v>
      </c>
      <c r="D4853">
        <v>7</v>
      </c>
      <c r="E4853">
        <v>3</v>
      </c>
      <c r="F4853" s="51">
        <v>1</v>
      </c>
      <c r="G4853" t="str">
        <f t="shared" si="150"/>
        <v>Tyler Herro</v>
      </c>
      <c r="H4853" t="str">
        <f t="shared" si="151"/>
        <v>Tyler Herro</v>
      </c>
    </row>
    <row r="4854" spans="1:8" x14ac:dyDescent="0.2">
      <c r="A4854" s="48"/>
      <c r="B4854">
        <v>19</v>
      </c>
      <c r="C4854">
        <v>3</v>
      </c>
      <c r="D4854">
        <v>7</v>
      </c>
      <c r="E4854">
        <v>4</v>
      </c>
      <c r="F4854" s="51">
        <v>1</v>
      </c>
      <c r="G4854" t="str">
        <f t="shared" si="150"/>
        <v>Tyler Herro</v>
      </c>
      <c r="H4854" t="str">
        <f t="shared" si="151"/>
        <v>Tyler Herro</v>
      </c>
    </row>
    <row r="4855" spans="1:8" x14ac:dyDescent="0.2">
      <c r="A4855" s="48"/>
      <c r="B4855">
        <v>28</v>
      </c>
      <c r="C4855">
        <v>4</v>
      </c>
      <c r="D4855">
        <v>2</v>
      </c>
      <c r="E4855">
        <v>5</v>
      </c>
      <c r="F4855" s="51">
        <v>1</v>
      </c>
      <c r="G4855" t="str">
        <f t="shared" si="150"/>
        <v>Tyler Herro</v>
      </c>
      <c r="H4855" t="str">
        <f t="shared" si="151"/>
        <v>Tyler Herro</v>
      </c>
    </row>
    <row r="4856" spans="1:8" x14ac:dyDescent="0.2">
      <c r="A4856" s="48"/>
      <c r="B4856">
        <v>14</v>
      </c>
      <c r="C4856">
        <v>2</v>
      </c>
      <c r="D4856">
        <v>8</v>
      </c>
      <c r="E4856">
        <v>0</v>
      </c>
      <c r="F4856" s="51">
        <v>1</v>
      </c>
      <c r="G4856" t="str">
        <f t="shared" si="150"/>
        <v>Tyler Herro</v>
      </c>
      <c r="H4856" t="str">
        <f t="shared" si="151"/>
        <v>Tyler Herro</v>
      </c>
    </row>
    <row r="4857" spans="1:8" x14ac:dyDescent="0.2">
      <c r="A4857" s="48"/>
      <c r="B4857">
        <v>18</v>
      </c>
      <c r="C4857">
        <v>4</v>
      </c>
      <c r="D4857">
        <v>9</v>
      </c>
      <c r="E4857">
        <v>3</v>
      </c>
      <c r="F4857" s="51">
        <v>1</v>
      </c>
      <c r="G4857" t="str">
        <f t="shared" si="150"/>
        <v>Tyler Herro</v>
      </c>
      <c r="H4857" t="str">
        <f t="shared" si="151"/>
        <v>Tyler Herro</v>
      </c>
    </row>
    <row r="4858" spans="1:8" x14ac:dyDescent="0.2">
      <c r="A4858" s="48"/>
      <c r="B4858">
        <v>26</v>
      </c>
      <c r="C4858">
        <v>10</v>
      </c>
      <c r="D4858">
        <v>5</v>
      </c>
      <c r="E4858">
        <v>4</v>
      </c>
      <c r="F4858" s="51">
        <v>1</v>
      </c>
      <c r="G4858" t="str">
        <f t="shared" si="150"/>
        <v>Tyler Herro</v>
      </c>
      <c r="H4858" t="str">
        <f t="shared" si="151"/>
        <v>Tyler Herro</v>
      </c>
    </row>
    <row r="4859" spans="1:8" x14ac:dyDescent="0.2">
      <c r="A4859" s="48"/>
      <c r="B4859">
        <v>29</v>
      </c>
      <c r="C4859">
        <v>9</v>
      </c>
      <c r="D4859">
        <v>6</v>
      </c>
      <c r="E4859">
        <v>3</v>
      </c>
      <c r="F4859" s="51">
        <v>1</v>
      </c>
      <c r="G4859" t="str">
        <f t="shared" si="150"/>
        <v>Tyler Herro</v>
      </c>
      <c r="H4859" t="str">
        <f t="shared" si="151"/>
        <v>Tyler Herro</v>
      </c>
    </row>
    <row r="4860" spans="1:8" x14ac:dyDescent="0.2">
      <c r="A4860" s="48"/>
      <c r="B4860">
        <v>23</v>
      </c>
      <c r="C4860">
        <v>7</v>
      </c>
      <c r="D4860">
        <v>3</v>
      </c>
      <c r="E4860">
        <v>5</v>
      </c>
      <c r="F4860" s="51">
        <v>1</v>
      </c>
      <c r="G4860" t="str">
        <f t="shared" si="150"/>
        <v>Tyler Herro</v>
      </c>
      <c r="H4860" t="str">
        <f t="shared" si="151"/>
        <v>Tyler Herro</v>
      </c>
    </row>
    <row r="4861" spans="1:8" x14ac:dyDescent="0.2">
      <c r="A4861" s="48"/>
      <c r="B4861">
        <v>9</v>
      </c>
      <c r="C4861">
        <v>4</v>
      </c>
      <c r="D4861">
        <v>3</v>
      </c>
      <c r="E4861">
        <v>1</v>
      </c>
      <c r="F4861" s="51">
        <v>1</v>
      </c>
      <c r="G4861" t="str">
        <f t="shared" si="150"/>
        <v>Tyler Herro</v>
      </c>
      <c r="H4861" t="str">
        <f t="shared" si="151"/>
        <v>Tyler Herro</v>
      </c>
    </row>
    <row r="4862" spans="1:8" x14ac:dyDescent="0.2">
      <c r="A4862" s="48" t="s">
        <v>1324</v>
      </c>
      <c r="B4862">
        <v>16</v>
      </c>
      <c r="C4862">
        <v>10</v>
      </c>
      <c r="D4862">
        <v>3</v>
      </c>
      <c r="E4862">
        <v>4</v>
      </c>
      <c r="F4862" s="51">
        <v>1</v>
      </c>
      <c r="G4862" t="str">
        <f t="shared" si="150"/>
        <v>Buddy Hield</v>
      </c>
      <c r="H4862" t="str">
        <f t="shared" si="151"/>
        <v>Buddy Hield</v>
      </c>
    </row>
    <row r="4863" spans="1:8" x14ac:dyDescent="0.2">
      <c r="A4863" s="48"/>
      <c r="B4863">
        <v>13</v>
      </c>
      <c r="C4863">
        <v>5</v>
      </c>
      <c r="D4863">
        <v>2</v>
      </c>
      <c r="E4863">
        <v>3</v>
      </c>
      <c r="F4863" s="51">
        <v>1</v>
      </c>
      <c r="G4863" t="str">
        <f t="shared" si="150"/>
        <v>Buddy Hield</v>
      </c>
      <c r="H4863" t="str">
        <f t="shared" si="151"/>
        <v>Buddy Hield</v>
      </c>
    </row>
    <row r="4864" spans="1:8" x14ac:dyDescent="0.2">
      <c r="A4864" s="48"/>
      <c r="B4864">
        <v>6</v>
      </c>
      <c r="C4864">
        <v>2</v>
      </c>
      <c r="D4864">
        <v>1</v>
      </c>
      <c r="E4864">
        <v>2</v>
      </c>
      <c r="F4864" s="51">
        <v>1</v>
      </c>
      <c r="G4864" t="str">
        <f t="shared" si="150"/>
        <v>Buddy Hield</v>
      </c>
      <c r="H4864" t="str">
        <f t="shared" si="151"/>
        <v>Buddy Hield</v>
      </c>
    </row>
    <row r="4865" spans="1:8" x14ac:dyDescent="0.2">
      <c r="A4865" s="48"/>
      <c r="B4865">
        <v>18</v>
      </c>
      <c r="C4865">
        <v>6</v>
      </c>
      <c r="D4865">
        <v>6</v>
      </c>
      <c r="E4865">
        <v>3</v>
      </c>
      <c r="F4865" s="51">
        <v>1</v>
      </c>
      <c r="G4865" t="str">
        <f t="shared" si="150"/>
        <v>Buddy Hield</v>
      </c>
      <c r="H4865" t="str">
        <f t="shared" si="151"/>
        <v>Buddy Hield</v>
      </c>
    </row>
    <row r="4866" spans="1:8" x14ac:dyDescent="0.2">
      <c r="A4866" s="48"/>
      <c r="B4866">
        <v>25</v>
      </c>
      <c r="C4866">
        <v>3</v>
      </c>
      <c r="D4866">
        <v>4</v>
      </c>
      <c r="E4866">
        <v>7</v>
      </c>
      <c r="F4866" s="51">
        <v>1</v>
      </c>
      <c r="G4866" t="str">
        <f t="shared" ref="G4866:G4929" si="152">IF(B4866="","",IF(A4866="",G4865,SUBSTITUTE(A4866," 2022-23 Game Log","")))</f>
        <v>Buddy Hield</v>
      </c>
      <c r="H4866" t="str">
        <f t="shared" ref="H4866:H4929" si="153">IF(G4866="Luka Dončić","Luka Doncic",IF(G4866="Wendell Carter Jr.","Wendell Carter",IF(G4866="Vlatko Čančar","Vlatko Cancar",IF(G4866="Troy Brown Jr.","Troy Brown",IF(G4866="Bojan Bogdanović","Bojan Bogdanovic",IF(G4866="Nic Claxton","Nicolas Claxton",IF(G4866="Kristaps Porziņģis","Kristaps Porzingis",IF(G4866="Kelly Oubre Jr.","Kelly Oubre Jr",IF(G4866="P.J. Washington","P.J Washington",IF(G4866="P.J. Tucker","P.J Tucker",IF(G4866="Jabari Smith Jr.","Jabari Smith",IF(G4866="Alperen Şengün","Alperen Sengun",IF(G4866="Nikola Vučević","Nikola Vucevic",IF(G4866="Jusuf Nurkić","Jusuf Nurkic",IF(G4866="Nikola Jokić","Nikola Jokic",G4866)))))))))))))))</f>
        <v>Buddy Hield</v>
      </c>
    </row>
    <row r="4867" spans="1:8" x14ac:dyDescent="0.2">
      <c r="A4867" s="48"/>
      <c r="B4867">
        <v>25</v>
      </c>
      <c r="C4867">
        <v>5</v>
      </c>
      <c r="D4867">
        <v>2</v>
      </c>
      <c r="E4867">
        <v>5</v>
      </c>
      <c r="F4867" s="51">
        <v>1</v>
      </c>
      <c r="G4867" t="str">
        <f t="shared" si="152"/>
        <v>Buddy Hield</v>
      </c>
      <c r="H4867" t="str">
        <f t="shared" si="153"/>
        <v>Buddy Hield</v>
      </c>
    </row>
    <row r="4868" spans="1:8" x14ac:dyDescent="0.2">
      <c r="A4868" s="48"/>
      <c r="B4868">
        <v>17</v>
      </c>
      <c r="C4868">
        <v>9</v>
      </c>
      <c r="D4868">
        <v>8</v>
      </c>
      <c r="E4868">
        <v>5</v>
      </c>
      <c r="F4868" s="51">
        <v>1</v>
      </c>
      <c r="G4868" t="str">
        <f t="shared" si="152"/>
        <v>Buddy Hield</v>
      </c>
      <c r="H4868" t="str">
        <f t="shared" si="153"/>
        <v>Buddy Hield</v>
      </c>
    </row>
    <row r="4869" spans="1:8" x14ac:dyDescent="0.2">
      <c r="A4869" s="48"/>
      <c r="B4869">
        <v>22</v>
      </c>
      <c r="C4869">
        <v>3</v>
      </c>
      <c r="D4869">
        <v>7</v>
      </c>
      <c r="E4869">
        <v>3</v>
      </c>
      <c r="F4869" s="51">
        <v>1</v>
      </c>
      <c r="G4869" t="str">
        <f t="shared" si="152"/>
        <v>Buddy Hield</v>
      </c>
      <c r="H4869" t="str">
        <f t="shared" si="153"/>
        <v>Buddy Hield</v>
      </c>
    </row>
    <row r="4870" spans="1:8" x14ac:dyDescent="0.2">
      <c r="A4870" s="48"/>
      <c r="B4870">
        <v>25</v>
      </c>
      <c r="C4870">
        <v>9</v>
      </c>
      <c r="D4870">
        <v>0</v>
      </c>
      <c r="E4870">
        <v>5</v>
      </c>
      <c r="F4870" s="51">
        <v>1</v>
      </c>
      <c r="G4870" t="str">
        <f t="shared" si="152"/>
        <v>Buddy Hield</v>
      </c>
      <c r="H4870" t="str">
        <f t="shared" si="153"/>
        <v>Buddy Hield</v>
      </c>
    </row>
    <row r="4871" spans="1:8" x14ac:dyDescent="0.2">
      <c r="A4871" s="48"/>
      <c r="B4871">
        <v>20</v>
      </c>
      <c r="C4871">
        <v>5</v>
      </c>
      <c r="D4871">
        <v>3</v>
      </c>
      <c r="E4871">
        <v>5</v>
      </c>
      <c r="F4871" s="51">
        <v>1</v>
      </c>
      <c r="G4871" t="str">
        <f t="shared" si="152"/>
        <v>Buddy Hield</v>
      </c>
      <c r="H4871" t="str">
        <f t="shared" si="153"/>
        <v>Buddy Hield</v>
      </c>
    </row>
    <row r="4872" spans="1:8" x14ac:dyDescent="0.2">
      <c r="A4872" s="48"/>
      <c r="B4872">
        <v>17</v>
      </c>
      <c r="C4872">
        <v>1</v>
      </c>
      <c r="D4872">
        <v>0</v>
      </c>
      <c r="E4872">
        <v>2</v>
      </c>
      <c r="F4872" s="51">
        <v>1</v>
      </c>
      <c r="G4872" t="str">
        <f t="shared" si="152"/>
        <v>Buddy Hield</v>
      </c>
      <c r="H4872" t="str">
        <f t="shared" si="153"/>
        <v>Buddy Hield</v>
      </c>
    </row>
    <row r="4873" spans="1:8" x14ac:dyDescent="0.2">
      <c r="A4873" s="48"/>
      <c r="B4873">
        <v>22</v>
      </c>
      <c r="C4873">
        <v>8</v>
      </c>
      <c r="D4873">
        <v>2</v>
      </c>
      <c r="E4873">
        <v>5</v>
      </c>
      <c r="F4873" s="51">
        <v>1</v>
      </c>
      <c r="G4873" t="str">
        <f t="shared" si="152"/>
        <v>Buddy Hield</v>
      </c>
      <c r="H4873" t="str">
        <f t="shared" si="153"/>
        <v>Buddy Hield</v>
      </c>
    </row>
    <row r="4874" spans="1:8" x14ac:dyDescent="0.2">
      <c r="A4874" s="48"/>
      <c r="B4874">
        <v>19</v>
      </c>
      <c r="C4874">
        <v>2</v>
      </c>
      <c r="D4874">
        <v>4</v>
      </c>
      <c r="E4874">
        <v>3</v>
      </c>
      <c r="F4874" s="51">
        <v>1</v>
      </c>
      <c r="G4874" t="str">
        <f t="shared" si="152"/>
        <v>Buddy Hield</v>
      </c>
      <c r="H4874" t="str">
        <f t="shared" si="153"/>
        <v>Buddy Hield</v>
      </c>
    </row>
    <row r="4875" spans="1:8" x14ac:dyDescent="0.2">
      <c r="A4875" s="48"/>
      <c r="B4875">
        <v>10</v>
      </c>
      <c r="C4875">
        <v>4</v>
      </c>
      <c r="D4875">
        <v>1</v>
      </c>
      <c r="E4875">
        <v>3</v>
      </c>
      <c r="F4875" s="51">
        <v>1</v>
      </c>
      <c r="G4875" t="str">
        <f t="shared" si="152"/>
        <v>Buddy Hield</v>
      </c>
      <c r="H4875" t="str">
        <f t="shared" si="153"/>
        <v>Buddy Hield</v>
      </c>
    </row>
    <row r="4876" spans="1:8" x14ac:dyDescent="0.2">
      <c r="A4876" s="48"/>
      <c r="B4876">
        <v>15</v>
      </c>
      <c r="C4876">
        <v>2</v>
      </c>
      <c r="D4876">
        <v>2</v>
      </c>
      <c r="E4876">
        <v>5</v>
      </c>
      <c r="F4876" s="51">
        <v>1</v>
      </c>
      <c r="G4876" t="str">
        <f t="shared" si="152"/>
        <v>Buddy Hield</v>
      </c>
      <c r="H4876" t="str">
        <f t="shared" si="153"/>
        <v>Buddy Hield</v>
      </c>
    </row>
    <row r="4877" spans="1:8" x14ac:dyDescent="0.2">
      <c r="A4877" s="48"/>
      <c r="B4877">
        <v>9</v>
      </c>
      <c r="C4877">
        <v>5</v>
      </c>
      <c r="D4877">
        <v>0</v>
      </c>
      <c r="E4877">
        <v>1</v>
      </c>
      <c r="F4877" s="51">
        <v>1</v>
      </c>
      <c r="G4877" t="str">
        <f t="shared" si="152"/>
        <v>Buddy Hield</v>
      </c>
      <c r="H4877" t="str">
        <f t="shared" si="153"/>
        <v>Buddy Hield</v>
      </c>
    </row>
    <row r="4878" spans="1:8" x14ac:dyDescent="0.2">
      <c r="A4878" s="48"/>
      <c r="B4878">
        <v>13</v>
      </c>
      <c r="C4878">
        <v>3</v>
      </c>
      <c r="D4878">
        <v>2</v>
      </c>
      <c r="E4878">
        <v>3</v>
      </c>
      <c r="F4878" s="51">
        <v>1</v>
      </c>
      <c r="G4878" t="str">
        <f t="shared" si="152"/>
        <v>Buddy Hield</v>
      </c>
      <c r="H4878" t="str">
        <f t="shared" si="153"/>
        <v>Buddy Hield</v>
      </c>
    </row>
    <row r="4879" spans="1:8" x14ac:dyDescent="0.2">
      <c r="A4879" s="48"/>
      <c r="B4879">
        <v>26</v>
      </c>
      <c r="C4879">
        <v>3</v>
      </c>
      <c r="D4879">
        <v>3</v>
      </c>
      <c r="E4879">
        <v>5</v>
      </c>
      <c r="F4879" s="51">
        <v>1</v>
      </c>
      <c r="G4879" t="str">
        <f t="shared" si="152"/>
        <v>Buddy Hield</v>
      </c>
      <c r="H4879" t="str">
        <f t="shared" si="153"/>
        <v>Buddy Hield</v>
      </c>
    </row>
    <row r="4880" spans="1:8" x14ac:dyDescent="0.2">
      <c r="A4880" s="48"/>
      <c r="B4880">
        <v>10</v>
      </c>
      <c r="C4880">
        <v>4</v>
      </c>
      <c r="D4880">
        <v>3</v>
      </c>
      <c r="E4880">
        <v>1</v>
      </c>
      <c r="F4880" s="51">
        <v>1</v>
      </c>
      <c r="G4880" t="str">
        <f t="shared" si="152"/>
        <v>Buddy Hield</v>
      </c>
      <c r="H4880" t="str">
        <f t="shared" si="153"/>
        <v>Buddy Hield</v>
      </c>
    </row>
    <row r="4881" spans="1:8" x14ac:dyDescent="0.2">
      <c r="A4881" s="48"/>
      <c r="B4881">
        <v>15</v>
      </c>
      <c r="C4881">
        <v>4</v>
      </c>
      <c r="D4881">
        <v>1</v>
      </c>
      <c r="E4881">
        <v>1</v>
      </c>
      <c r="F4881" s="51">
        <v>1</v>
      </c>
      <c r="G4881" t="str">
        <f t="shared" si="152"/>
        <v>Buddy Hield</v>
      </c>
      <c r="H4881" t="str">
        <f t="shared" si="153"/>
        <v>Buddy Hield</v>
      </c>
    </row>
    <row r="4882" spans="1:8" x14ac:dyDescent="0.2">
      <c r="A4882" s="48"/>
      <c r="B4882">
        <v>17</v>
      </c>
      <c r="C4882">
        <v>4</v>
      </c>
      <c r="D4882">
        <v>1</v>
      </c>
      <c r="E4882">
        <v>3</v>
      </c>
      <c r="F4882" s="51">
        <v>1</v>
      </c>
      <c r="G4882" t="str">
        <f t="shared" si="152"/>
        <v>Buddy Hield</v>
      </c>
      <c r="H4882" t="str">
        <f t="shared" si="153"/>
        <v>Buddy Hield</v>
      </c>
    </row>
    <row r="4883" spans="1:8" x14ac:dyDescent="0.2">
      <c r="A4883" s="48"/>
      <c r="B4883">
        <v>6</v>
      </c>
      <c r="C4883">
        <v>0</v>
      </c>
      <c r="D4883">
        <v>1</v>
      </c>
      <c r="E4883">
        <v>1</v>
      </c>
      <c r="F4883" s="51">
        <v>1</v>
      </c>
      <c r="G4883" t="str">
        <f t="shared" si="152"/>
        <v>Buddy Hield</v>
      </c>
      <c r="H4883" t="str">
        <f t="shared" si="153"/>
        <v>Buddy Hield</v>
      </c>
    </row>
    <row r="4884" spans="1:8" x14ac:dyDescent="0.2">
      <c r="A4884" s="48"/>
      <c r="B4884">
        <v>22</v>
      </c>
      <c r="C4884">
        <v>11</v>
      </c>
      <c r="D4884">
        <v>3</v>
      </c>
      <c r="E4884">
        <v>4</v>
      </c>
      <c r="F4884" s="51">
        <v>1</v>
      </c>
      <c r="G4884" t="str">
        <f t="shared" si="152"/>
        <v>Buddy Hield</v>
      </c>
      <c r="H4884" t="str">
        <f t="shared" si="153"/>
        <v>Buddy Hield</v>
      </c>
    </row>
    <row r="4885" spans="1:8" x14ac:dyDescent="0.2">
      <c r="A4885" s="48"/>
      <c r="B4885">
        <v>17</v>
      </c>
      <c r="C4885">
        <v>9</v>
      </c>
      <c r="D4885">
        <v>5</v>
      </c>
      <c r="E4885">
        <v>4</v>
      </c>
      <c r="F4885" s="51">
        <v>1</v>
      </c>
      <c r="G4885" t="str">
        <f t="shared" si="152"/>
        <v>Buddy Hield</v>
      </c>
      <c r="H4885" t="str">
        <f t="shared" si="153"/>
        <v>Buddy Hield</v>
      </c>
    </row>
    <row r="4886" spans="1:8" x14ac:dyDescent="0.2">
      <c r="A4886" s="48"/>
      <c r="B4886">
        <v>26</v>
      </c>
      <c r="C4886">
        <v>3</v>
      </c>
      <c r="D4886">
        <v>1</v>
      </c>
      <c r="E4886">
        <v>7</v>
      </c>
      <c r="F4886" s="51">
        <v>1</v>
      </c>
      <c r="G4886" t="str">
        <f t="shared" si="152"/>
        <v>Buddy Hield</v>
      </c>
      <c r="H4886" t="str">
        <f t="shared" si="153"/>
        <v>Buddy Hield</v>
      </c>
    </row>
    <row r="4887" spans="1:8" x14ac:dyDescent="0.2">
      <c r="A4887" s="48"/>
      <c r="B4887">
        <v>28</v>
      </c>
      <c r="C4887">
        <v>2</v>
      </c>
      <c r="D4887">
        <v>4</v>
      </c>
      <c r="E4887">
        <v>4</v>
      </c>
      <c r="F4887" s="51">
        <v>1</v>
      </c>
      <c r="G4887" t="str">
        <f t="shared" si="152"/>
        <v>Buddy Hield</v>
      </c>
      <c r="H4887" t="str">
        <f t="shared" si="153"/>
        <v>Buddy Hield</v>
      </c>
    </row>
    <row r="4888" spans="1:8" x14ac:dyDescent="0.2">
      <c r="A4888" s="48"/>
      <c r="B4888">
        <v>17</v>
      </c>
      <c r="C4888">
        <v>4</v>
      </c>
      <c r="D4888">
        <v>2</v>
      </c>
      <c r="E4888">
        <v>4</v>
      </c>
      <c r="F4888" s="51">
        <v>1</v>
      </c>
      <c r="G4888" t="str">
        <f t="shared" si="152"/>
        <v>Buddy Hield</v>
      </c>
      <c r="H4888" t="str">
        <f t="shared" si="153"/>
        <v>Buddy Hield</v>
      </c>
    </row>
    <row r="4889" spans="1:8" x14ac:dyDescent="0.2">
      <c r="A4889" s="48"/>
      <c r="B4889">
        <v>19</v>
      </c>
      <c r="C4889">
        <v>9</v>
      </c>
      <c r="D4889">
        <v>2</v>
      </c>
      <c r="E4889">
        <v>3</v>
      </c>
      <c r="F4889" s="51">
        <v>1</v>
      </c>
      <c r="G4889" t="str">
        <f t="shared" si="152"/>
        <v>Buddy Hield</v>
      </c>
      <c r="H4889" t="str">
        <f t="shared" si="153"/>
        <v>Buddy Hield</v>
      </c>
    </row>
    <row r="4890" spans="1:8" x14ac:dyDescent="0.2">
      <c r="A4890" s="48"/>
      <c r="B4890">
        <v>17</v>
      </c>
      <c r="C4890">
        <v>5</v>
      </c>
      <c r="D4890">
        <v>1</v>
      </c>
      <c r="E4890">
        <v>3</v>
      </c>
      <c r="F4890" s="51">
        <v>1</v>
      </c>
      <c r="G4890" t="str">
        <f t="shared" si="152"/>
        <v>Buddy Hield</v>
      </c>
      <c r="H4890" t="str">
        <f t="shared" si="153"/>
        <v>Buddy Hield</v>
      </c>
    </row>
    <row r="4891" spans="1:8" x14ac:dyDescent="0.2">
      <c r="A4891" s="48"/>
      <c r="B4891">
        <v>14</v>
      </c>
      <c r="C4891">
        <v>1</v>
      </c>
      <c r="D4891">
        <v>5</v>
      </c>
      <c r="E4891">
        <v>4</v>
      </c>
      <c r="F4891" s="51">
        <v>1</v>
      </c>
      <c r="G4891" t="str">
        <f t="shared" si="152"/>
        <v>Buddy Hield</v>
      </c>
      <c r="H4891" t="str">
        <f t="shared" si="153"/>
        <v>Buddy Hield</v>
      </c>
    </row>
    <row r="4892" spans="1:8" x14ac:dyDescent="0.2">
      <c r="A4892" s="48"/>
      <c r="B4892">
        <v>23</v>
      </c>
      <c r="C4892">
        <v>3</v>
      </c>
      <c r="D4892">
        <v>3</v>
      </c>
      <c r="E4892">
        <v>5</v>
      </c>
      <c r="F4892" s="51">
        <v>1</v>
      </c>
      <c r="G4892" t="str">
        <f t="shared" si="152"/>
        <v>Buddy Hield</v>
      </c>
      <c r="H4892" t="str">
        <f t="shared" si="153"/>
        <v>Buddy Hield</v>
      </c>
    </row>
    <row r="4893" spans="1:8" x14ac:dyDescent="0.2">
      <c r="A4893" s="48"/>
      <c r="B4893">
        <v>8</v>
      </c>
      <c r="C4893">
        <v>5</v>
      </c>
      <c r="D4893">
        <v>5</v>
      </c>
      <c r="E4893">
        <v>2</v>
      </c>
      <c r="F4893" s="51">
        <v>1</v>
      </c>
      <c r="G4893" t="str">
        <f t="shared" si="152"/>
        <v>Buddy Hield</v>
      </c>
      <c r="H4893" t="str">
        <f t="shared" si="153"/>
        <v>Buddy Hield</v>
      </c>
    </row>
    <row r="4894" spans="1:8" x14ac:dyDescent="0.2">
      <c r="A4894" s="48"/>
      <c r="B4894">
        <v>21</v>
      </c>
      <c r="C4894">
        <v>5</v>
      </c>
      <c r="D4894">
        <v>2</v>
      </c>
      <c r="E4894">
        <v>7</v>
      </c>
      <c r="F4894" s="51">
        <v>1</v>
      </c>
      <c r="G4894" t="str">
        <f t="shared" si="152"/>
        <v>Buddy Hield</v>
      </c>
      <c r="H4894" t="str">
        <f t="shared" si="153"/>
        <v>Buddy Hield</v>
      </c>
    </row>
    <row r="4895" spans="1:8" x14ac:dyDescent="0.2">
      <c r="A4895" s="48"/>
      <c r="B4895">
        <v>12</v>
      </c>
      <c r="C4895">
        <v>3</v>
      </c>
      <c r="D4895">
        <v>1</v>
      </c>
      <c r="E4895">
        <v>4</v>
      </c>
      <c r="F4895" s="51">
        <v>1</v>
      </c>
      <c r="G4895" t="str">
        <f t="shared" si="152"/>
        <v>Buddy Hield</v>
      </c>
      <c r="H4895" t="str">
        <f t="shared" si="153"/>
        <v>Buddy Hield</v>
      </c>
    </row>
    <row r="4896" spans="1:8" x14ac:dyDescent="0.2">
      <c r="A4896" s="48"/>
      <c r="B4896">
        <v>28</v>
      </c>
      <c r="C4896">
        <v>9</v>
      </c>
      <c r="D4896">
        <v>2</v>
      </c>
      <c r="E4896">
        <v>6</v>
      </c>
      <c r="F4896" s="51">
        <v>1</v>
      </c>
      <c r="G4896" t="str">
        <f t="shared" si="152"/>
        <v>Buddy Hield</v>
      </c>
      <c r="H4896" t="str">
        <f t="shared" si="153"/>
        <v>Buddy Hield</v>
      </c>
    </row>
    <row r="4897" spans="1:8" x14ac:dyDescent="0.2">
      <c r="A4897" s="48"/>
      <c r="B4897">
        <v>25</v>
      </c>
      <c r="C4897">
        <v>3</v>
      </c>
      <c r="D4897">
        <v>3</v>
      </c>
      <c r="E4897">
        <v>5</v>
      </c>
      <c r="F4897" s="51">
        <v>1</v>
      </c>
      <c r="G4897" t="str">
        <f t="shared" si="152"/>
        <v>Buddy Hield</v>
      </c>
      <c r="H4897" t="str">
        <f t="shared" si="153"/>
        <v>Buddy Hield</v>
      </c>
    </row>
    <row r="4898" spans="1:8" x14ac:dyDescent="0.2">
      <c r="A4898" s="48"/>
      <c r="B4898">
        <v>18</v>
      </c>
      <c r="C4898">
        <v>8</v>
      </c>
      <c r="D4898">
        <v>2</v>
      </c>
      <c r="E4898">
        <v>5</v>
      </c>
      <c r="F4898" s="51">
        <v>1</v>
      </c>
      <c r="G4898" t="str">
        <f t="shared" si="152"/>
        <v>Buddy Hield</v>
      </c>
      <c r="H4898" t="str">
        <f t="shared" si="153"/>
        <v>Buddy Hield</v>
      </c>
    </row>
    <row r="4899" spans="1:8" x14ac:dyDescent="0.2">
      <c r="A4899" s="48"/>
      <c r="B4899">
        <v>19</v>
      </c>
      <c r="C4899">
        <v>5</v>
      </c>
      <c r="D4899">
        <v>4</v>
      </c>
      <c r="E4899">
        <v>4</v>
      </c>
      <c r="F4899" s="51">
        <v>1</v>
      </c>
      <c r="G4899" t="str">
        <f t="shared" si="152"/>
        <v>Buddy Hield</v>
      </c>
      <c r="H4899" t="str">
        <f t="shared" si="153"/>
        <v>Buddy Hield</v>
      </c>
    </row>
    <row r="4900" spans="1:8" x14ac:dyDescent="0.2">
      <c r="A4900" s="48"/>
      <c r="B4900">
        <v>24</v>
      </c>
      <c r="C4900">
        <v>9</v>
      </c>
      <c r="D4900">
        <v>6</v>
      </c>
      <c r="E4900">
        <v>6</v>
      </c>
      <c r="F4900" s="51">
        <v>1</v>
      </c>
      <c r="G4900" t="str">
        <f t="shared" si="152"/>
        <v>Buddy Hield</v>
      </c>
      <c r="H4900" t="str">
        <f t="shared" si="153"/>
        <v>Buddy Hield</v>
      </c>
    </row>
    <row r="4901" spans="1:8" x14ac:dyDescent="0.2">
      <c r="A4901" s="48" t="s">
        <v>1325</v>
      </c>
      <c r="B4901">
        <v>0</v>
      </c>
      <c r="C4901">
        <v>0</v>
      </c>
      <c r="D4901">
        <v>0</v>
      </c>
      <c r="E4901">
        <v>0</v>
      </c>
      <c r="F4901" s="51">
        <v>1</v>
      </c>
      <c r="G4901" t="str">
        <f t="shared" si="152"/>
        <v>Haywood Highsmith</v>
      </c>
      <c r="H4901" t="str">
        <f t="shared" si="153"/>
        <v>Haywood Highsmith</v>
      </c>
    </row>
    <row r="4902" spans="1:8" x14ac:dyDescent="0.2">
      <c r="A4902" s="48"/>
      <c r="B4902">
        <v>0</v>
      </c>
      <c r="C4902">
        <v>2</v>
      </c>
      <c r="D4902">
        <v>0</v>
      </c>
      <c r="E4902">
        <v>0</v>
      </c>
      <c r="F4902" s="51">
        <v>1</v>
      </c>
      <c r="G4902" t="str">
        <f t="shared" si="152"/>
        <v>Haywood Highsmith</v>
      </c>
      <c r="H4902" t="str">
        <f t="shared" si="153"/>
        <v>Haywood Highsmith</v>
      </c>
    </row>
    <row r="4903" spans="1:8" x14ac:dyDescent="0.2">
      <c r="A4903" s="48"/>
      <c r="B4903">
        <v>0</v>
      </c>
      <c r="C4903">
        <v>1</v>
      </c>
      <c r="D4903">
        <v>0</v>
      </c>
      <c r="E4903">
        <v>0</v>
      </c>
      <c r="F4903" s="51">
        <v>1</v>
      </c>
      <c r="G4903" t="str">
        <f t="shared" si="152"/>
        <v>Haywood Highsmith</v>
      </c>
      <c r="H4903" t="str">
        <f t="shared" si="153"/>
        <v>Haywood Highsmith</v>
      </c>
    </row>
    <row r="4904" spans="1:8" x14ac:dyDescent="0.2">
      <c r="A4904" s="48"/>
      <c r="B4904">
        <v>2</v>
      </c>
      <c r="C4904">
        <v>1</v>
      </c>
      <c r="D4904">
        <v>0</v>
      </c>
      <c r="E4904">
        <v>0</v>
      </c>
      <c r="F4904" s="51">
        <v>1</v>
      </c>
      <c r="G4904" t="str">
        <f t="shared" si="152"/>
        <v>Haywood Highsmith</v>
      </c>
      <c r="H4904" t="str">
        <f t="shared" si="153"/>
        <v>Haywood Highsmith</v>
      </c>
    </row>
    <row r="4905" spans="1:8" x14ac:dyDescent="0.2">
      <c r="A4905" s="48"/>
      <c r="B4905">
        <v>0</v>
      </c>
      <c r="C4905">
        <v>0</v>
      </c>
      <c r="D4905">
        <v>0</v>
      </c>
      <c r="E4905">
        <v>0</v>
      </c>
      <c r="F4905" s="51">
        <v>1</v>
      </c>
      <c r="G4905" t="str">
        <f t="shared" si="152"/>
        <v>Haywood Highsmith</v>
      </c>
      <c r="H4905" t="str">
        <f t="shared" si="153"/>
        <v>Haywood Highsmith</v>
      </c>
    </row>
    <row r="4906" spans="1:8" x14ac:dyDescent="0.2">
      <c r="A4906" s="48"/>
      <c r="B4906">
        <v>0</v>
      </c>
      <c r="C4906">
        <v>0</v>
      </c>
      <c r="D4906">
        <v>0</v>
      </c>
      <c r="E4906">
        <v>0</v>
      </c>
      <c r="F4906" s="51">
        <v>1</v>
      </c>
      <c r="G4906" t="str">
        <f t="shared" si="152"/>
        <v>Haywood Highsmith</v>
      </c>
      <c r="H4906" t="str">
        <f t="shared" si="153"/>
        <v>Haywood Highsmith</v>
      </c>
    </row>
    <row r="4907" spans="1:8" x14ac:dyDescent="0.2">
      <c r="A4907" s="48"/>
      <c r="B4907">
        <v>12</v>
      </c>
      <c r="C4907">
        <v>14</v>
      </c>
      <c r="D4907">
        <v>2</v>
      </c>
      <c r="E4907">
        <v>1</v>
      </c>
      <c r="F4907" s="51">
        <v>1</v>
      </c>
      <c r="G4907" t="str">
        <f t="shared" si="152"/>
        <v>Haywood Highsmith</v>
      </c>
      <c r="H4907" t="str">
        <f t="shared" si="153"/>
        <v>Haywood Highsmith</v>
      </c>
    </row>
    <row r="4908" spans="1:8" x14ac:dyDescent="0.2">
      <c r="A4908" s="48"/>
      <c r="B4908">
        <v>0</v>
      </c>
      <c r="C4908">
        <v>4</v>
      </c>
      <c r="D4908">
        <v>0</v>
      </c>
      <c r="E4908">
        <v>0</v>
      </c>
      <c r="F4908" s="51">
        <v>1</v>
      </c>
      <c r="G4908" t="str">
        <f t="shared" si="152"/>
        <v>Haywood Highsmith</v>
      </c>
      <c r="H4908" t="str">
        <f t="shared" si="153"/>
        <v>Haywood Highsmith</v>
      </c>
    </row>
    <row r="4909" spans="1:8" x14ac:dyDescent="0.2">
      <c r="A4909" s="48"/>
      <c r="B4909">
        <v>12</v>
      </c>
      <c r="C4909">
        <v>5</v>
      </c>
      <c r="D4909">
        <v>0</v>
      </c>
      <c r="E4909">
        <v>2</v>
      </c>
      <c r="F4909" s="51">
        <v>1</v>
      </c>
      <c r="G4909" t="str">
        <f t="shared" si="152"/>
        <v>Haywood Highsmith</v>
      </c>
      <c r="H4909" t="str">
        <f t="shared" si="153"/>
        <v>Haywood Highsmith</v>
      </c>
    </row>
    <row r="4910" spans="1:8" x14ac:dyDescent="0.2">
      <c r="A4910" s="48"/>
      <c r="B4910">
        <v>5</v>
      </c>
      <c r="C4910">
        <v>8</v>
      </c>
      <c r="D4910">
        <v>1</v>
      </c>
      <c r="E4910">
        <v>1</v>
      </c>
      <c r="F4910" s="51">
        <v>1</v>
      </c>
      <c r="G4910" t="str">
        <f t="shared" si="152"/>
        <v>Haywood Highsmith</v>
      </c>
      <c r="H4910" t="str">
        <f t="shared" si="153"/>
        <v>Haywood Highsmith</v>
      </c>
    </row>
    <row r="4911" spans="1:8" x14ac:dyDescent="0.2">
      <c r="A4911" s="48"/>
      <c r="B4911">
        <v>6</v>
      </c>
      <c r="C4911">
        <v>7</v>
      </c>
      <c r="D4911">
        <v>1</v>
      </c>
      <c r="E4911">
        <v>1</v>
      </c>
      <c r="F4911" s="51">
        <v>1</v>
      </c>
      <c r="G4911" t="str">
        <f t="shared" si="152"/>
        <v>Haywood Highsmith</v>
      </c>
      <c r="H4911" t="str">
        <f t="shared" si="153"/>
        <v>Haywood Highsmith</v>
      </c>
    </row>
    <row r="4912" spans="1:8" x14ac:dyDescent="0.2">
      <c r="A4912" s="48"/>
      <c r="B4912">
        <v>0</v>
      </c>
      <c r="C4912">
        <v>3</v>
      </c>
      <c r="D4912">
        <v>2</v>
      </c>
      <c r="E4912">
        <v>0</v>
      </c>
      <c r="F4912" s="51">
        <v>1</v>
      </c>
      <c r="G4912" t="str">
        <f t="shared" si="152"/>
        <v>Haywood Highsmith</v>
      </c>
      <c r="H4912" t="str">
        <f t="shared" si="153"/>
        <v>Haywood Highsmith</v>
      </c>
    </row>
    <row r="4913" spans="1:8" x14ac:dyDescent="0.2">
      <c r="A4913" s="48"/>
      <c r="B4913">
        <v>16</v>
      </c>
      <c r="C4913">
        <v>8</v>
      </c>
      <c r="D4913">
        <v>2</v>
      </c>
      <c r="E4913">
        <v>4</v>
      </c>
      <c r="F4913" s="51">
        <v>1</v>
      </c>
      <c r="G4913" t="str">
        <f t="shared" si="152"/>
        <v>Haywood Highsmith</v>
      </c>
      <c r="H4913" t="str">
        <f t="shared" si="153"/>
        <v>Haywood Highsmith</v>
      </c>
    </row>
    <row r="4914" spans="1:8" x14ac:dyDescent="0.2">
      <c r="A4914" s="48"/>
      <c r="B4914">
        <v>2</v>
      </c>
      <c r="C4914">
        <v>5</v>
      </c>
      <c r="D4914">
        <v>1</v>
      </c>
      <c r="E4914">
        <v>0</v>
      </c>
      <c r="F4914" s="51">
        <v>1</v>
      </c>
      <c r="G4914" t="str">
        <f t="shared" si="152"/>
        <v>Haywood Highsmith</v>
      </c>
      <c r="H4914" t="str">
        <f t="shared" si="153"/>
        <v>Haywood Highsmith</v>
      </c>
    </row>
    <row r="4915" spans="1:8" x14ac:dyDescent="0.2">
      <c r="A4915" s="48"/>
      <c r="B4915">
        <v>6</v>
      </c>
      <c r="C4915">
        <v>6</v>
      </c>
      <c r="D4915">
        <v>0</v>
      </c>
      <c r="E4915">
        <v>2</v>
      </c>
      <c r="F4915" s="51">
        <v>1</v>
      </c>
      <c r="G4915" t="str">
        <f t="shared" si="152"/>
        <v>Haywood Highsmith</v>
      </c>
      <c r="H4915" t="str">
        <f t="shared" si="153"/>
        <v>Haywood Highsmith</v>
      </c>
    </row>
    <row r="4916" spans="1:8" x14ac:dyDescent="0.2">
      <c r="A4916" s="48"/>
      <c r="B4916">
        <v>0</v>
      </c>
      <c r="C4916">
        <v>3</v>
      </c>
      <c r="D4916">
        <v>1</v>
      </c>
      <c r="E4916">
        <v>0</v>
      </c>
      <c r="F4916" s="51">
        <v>1</v>
      </c>
      <c r="G4916" t="str">
        <f t="shared" si="152"/>
        <v>Haywood Highsmith</v>
      </c>
      <c r="H4916" t="str">
        <f t="shared" si="153"/>
        <v>Haywood Highsmith</v>
      </c>
    </row>
    <row r="4917" spans="1:8" x14ac:dyDescent="0.2">
      <c r="A4917" s="48"/>
      <c r="B4917">
        <v>0</v>
      </c>
      <c r="C4917">
        <v>1</v>
      </c>
      <c r="D4917">
        <v>0</v>
      </c>
      <c r="E4917">
        <v>0</v>
      </c>
      <c r="F4917" s="51">
        <v>1</v>
      </c>
      <c r="G4917" t="str">
        <f t="shared" si="152"/>
        <v>Haywood Highsmith</v>
      </c>
      <c r="H4917" t="str">
        <f t="shared" si="153"/>
        <v>Haywood Highsmith</v>
      </c>
    </row>
    <row r="4918" spans="1:8" x14ac:dyDescent="0.2">
      <c r="A4918" s="48"/>
      <c r="B4918">
        <v>0</v>
      </c>
      <c r="C4918">
        <v>3</v>
      </c>
      <c r="D4918">
        <v>3</v>
      </c>
      <c r="E4918">
        <v>0</v>
      </c>
      <c r="F4918" s="51">
        <v>1</v>
      </c>
      <c r="G4918" t="str">
        <f t="shared" si="152"/>
        <v>Haywood Highsmith</v>
      </c>
      <c r="H4918" t="str">
        <f t="shared" si="153"/>
        <v>Haywood Highsmith</v>
      </c>
    </row>
    <row r="4919" spans="1:8" x14ac:dyDescent="0.2">
      <c r="A4919" s="48"/>
      <c r="B4919">
        <v>8</v>
      </c>
      <c r="C4919">
        <v>7</v>
      </c>
      <c r="D4919">
        <v>3</v>
      </c>
      <c r="E4919">
        <v>2</v>
      </c>
      <c r="F4919" s="51">
        <v>1</v>
      </c>
      <c r="G4919" t="str">
        <f t="shared" si="152"/>
        <v>Haywood Highsmith</v>
      </c>
      <c r="H4919" t="str">
        <f t="shared" si="153"/>
        <v>Haywood Highsmith</v>
      </c>
    </row>
    <row r="4920" spans="1:8" x14ac:dyDescent="0.2">
      <c r="A4920" s="48"/>
      <c r="B4920">
        <v>3</v>
      </c>
      <c r="C4920">
        <v>5</v>
      </c>
      <c r="D4920">
        <v>0</v>
      </c>
      <c r="E4920">
        <v>0</v>
      </c>
      <c r="F4920" s="51">
        <v>1</v>
      </c>
      <c r="G4920" t="str">
        <f t="shared" si="152"/>
        <v>Haywood Highsmith</v>
      </c>
      <c r="H4920" t="str">
        <f t="shared" si="153"/>
        <v>Haywood Highsmith</v>
      </c>
    </row>
    <row r="4921" spans="1:8" x14ac:dyDescent="0.2">
      <c r="A4921" s="48"/>
      <c r="B4921">
        <v>18</v>
      </c>
      <c r="C4921">
        <v>2</v>
      </c>
      <c r="D4921">
        <v>2</v>
      </c>
      <c r="E4921">
        <v>4</v>
      </c>
      <c r="F4921" s="51">
        <v>1</v>
      </c>
      <c r="G4921" t="str">
        <f t="shared" si="152"/>
        <v>Haywood Highsmith</v>
      </c>
      <c r="H4921" t="str">
        <f t="shared" si="153"/>
        <v>Haywood Highsmith</v>
      </c>
    </row>
    <row r="4922" spans="1:8" x14ac:dyDescent="0.2">
      <c r="A4922" s="48"/>
      <c r="B4922">
        <v>10</v>
      </c>
      <c r="C4922">
        <v>3</v>
      </c>
      <c r="D4922">
        <v>2</v>
      </c>
      <c r="E4922">
        <v>0</v>
      </c>
      <c r="F4922" s="51">
        <v>1</v>
      </c>
      <c r="G4922" t="str">
        <f t="shared" si="152"/>
        <v>Haywood Highsmith</v>
      </c>
      <c r="H4922" t="str">
        <f t="shared" si="153"/>
        <v>Haywood Highsmith</v>
      </c>
    </row>
    <row r="4923" spans="1:8" x14ac:dyDescent="0.2">
      <c r="A4923" s="48"/>
      <c r="B4923">
        <v>3</v>
      </c>
      <c r="C4923">
        <v>2</v>
      </c>
      <c r="D4923">
        <v>1</v>
      </c>
      <c r="E4923">
        <v>0</v>
      </c>
      <c r="F4923" s="51">
        <v>1</v>
      </c>
      <c r="G4923" t="str">
        <f t="shared" si="152"/>
        <v>Haywood Highsmith</v>
      </c>
      <c r="H4923" t="str">
        <f t="shared" si="153"/>
        <v>Haywood Highsmith</v>
      </c>
    </row>
    <row r="4924" spans="1:8" x14ac:dyDescent="0.2">
      <c r="A4924" s="48"/>
      <c r="B4924">
        <v>0</v>
      </c>
      <c r="C4924">
        <v>0</v>
      </c>
      <c r="D4924">
        <v>0</v>
      </c>
      <c r="E4924">
        <v>0</v>
      </c>
      <c r="F4924" s="51">
        <v>1</v>
      </c>
      <c r="G4924" t="str">
        <f t="shared" si="152"/>
        <v>Haywood Highsmith</v>
      </c>
      <c r="H4924" t="str">
        <f t="shared" si="153"/>
        <v>Haywood Highsmith</v>
      </c>
    </row>
    <row r="4925" spans="1:8" x14ac:dyDescent="0.2">
      <c r="A4925" s="48"/>
      <c r="B4925">
        <v>7</v>
      </c>
      <c r="C4925">
        <v>2</v>
      </c>
      <c r="D4925">
        <v>0</v>
      </c>
      <c r="E4925">
        <v>1</v>
      </c>
      <c r="F4925" s="51">
        <v>1</v>
      </c>
      <c r="G4925" t="str">
        <f t="shared" si="152"/>
        <v>Haywood Highsmith</v>
      </c>
      <c r="H4925" t="str">
        <f t="shared" si="153"/>
        <v>Haywood Highsmith</v>
      </c>
    </row>
    <row r="4926" spans="1:8" x14ac:dyDescent="0.2">
      <c r="A4926" s="48"/>
      <c r="B4926">
        <v>6</v>
      </c>
      <c r="C4926">
        <v>1</v>
      </c>
      <c r="D4926">
        <v>0</v>
      </c>
      <c r="E4926">
        <v>0</v>
      </c>
      <c r="F4926" s="51">
        <v>1</v>
      </c>
      <c r="G4926" t="str">
        <f t="shared" si="152"/>
        <v>Haywood Highsmith</v>
      </c>
      <c r="H4926" t="str">
        <f t="shared" si="153"/>
        <v>Haywood Highsmith</v>
      </c>
    </row>
    <row r="4927" spans="1:8" x14ac:dyDescent="0.2">
      <c r="A4927" s="48" t="s">
        <v>1326</v>
      </c>
      <c r="B4927">
        <v>4</v>
      </c>
      <c r="C4927">
        <v>1</v>
      </c>
      <c r="D4927">
        <v>0</v>
      </c>
      <c r="E4927">
        <v>0</v>
      </c>
      <c r="F4927" s="51">
        <v>1</v>
      </c>
      <c r="G4927" t="str">
        <f t="shared" si="152"/>
        <v>George Hill</v>
      </c>
      <c r="H4927" t="str">
        <f t="shared" si="153"/>
        <v>George Hill</v>
      </c>
    </row>
    <row r="4928" spans="1:8" x14ac:dyDescent="0.2">
      <c r="A4928" s="48"/>
      <c r="B4928">
        <v>9</v>
      </c>
      <c r="C4928">
        <v>2</v>
      </c>
      <c r="D4928">
        <v>6</v>
      </c>
      <c r="E4928">
        <v>2</v>
      </c>
      <c r="F4928" s="51">
        <v>1</v>
      </c>
      <c r="G4928" t="str">
        <f t="shared" si="152"/>
        <v>George Hill</v>
      </c>
      <c r="H4928" t="str">
        <f t="shared" si="153"/>
        <v>George Hill</v>
      </c>
    </row>
    <row r="4929" spans="1:8" x14ac:dyDescent="0.2">
      <c r="A4929" s="48"/>
      <c r="B4929">
        <v>8</v>
      </c>
      <c r="C4929">
        <v>3</v>
      </c>
      <c r="D4929">
        <v>4</v>
      </c>
      <c r="E4929">
        <v>0</v>
      </c>
      <c r="F4929" s="51">
        <v>1</v>
      </c>
      <c r="G4929" t="str">
        <f t="shared" si="152"/>
        <v>George Hill</v>
      </c>
      <c r="H4929" t="str">
        <f t="shared" si="153"/>
        <v>George Hill</v>
      </c>
    </row>
    <row r="4930" spans="1:8" x14ac:dyDescent="0.2">
      <c r="A4930" s="48"/>
      <c r="B4930">
        <v>12</v>
      </c>
      <c r="C4930">
        <v>4</v>
      </c>
      <c r="D4930">
        <v>2</v>
      </c>
      <c r="E4930">
        <v>2</v>
      </c>
      <c r="F4930" s="51">
        <v>1</v>
      </c>
      <c r="G4930" t="str">
        <f t="shared" ref="G4930:G4993" si="154">IF(B4930="","",IF(A4930="",G4929,SUBSTITUTE(A4930," 2022-23 Game Log","")))</f>
        <v>George Hill</v>
      </c>
      <c r="H4930" t="str">
        <f t="shared" ref="H4930:H4993" si="155">IF(G4930="Luka Dončić","Luka Doncic",IF(G4930="Wendell Carter Jr.","Wendell Carter",IF(G4930="Vlatko Čančar","Vlatko Cancar",IF(G4930="Troy Brown Jr.","Troy Brown",IF(G4930="Bojan Bogdanović","Bojan Bogdanovic",IF(G4930="Nic Claxton","Nicolas Claxton",IF(G4930="Kristaps Porziņģis","Kristaps Porzingis",IF(G4930="Kelly Oubre Jr.","Kelly Oubre Jr",IF(G4930="P.J. Washington","P.J Washington",IF(G4930="P.J. Tucker","P.J Tucker",IF(G4930="Jabari Smith Jr.","Jabari Smith",IF(G4930="Alperen Şengün","Alperen Sengun",IF(G4930="Nikola Vučević","Nikola Vucevic",IF(G4930="Jusuf Nurkić","Jusuf Nurkic",IF(G4930="Nikola Jokić","Nikola Jokic",G4930)))))))))))))))</f>
        <v>George Hill</v>
      </c>
    </row>
    <row r="4931" spans="1:8" x14ac:dyDescent="0.2">
      <c r="A4931" s="48"/>
      <c r="B4931">
        <v>0</v>
      </c>
      <c r="C4931">
        <v>0</v>
      </c>
      <c r="D4931">
        <v>2</v>
      </c>
      <c r="E4931">
        <v>0</v>
      </c>
      <c r="F4931" s="51">
        <v>1</v>
      </c>
      <c r="G4931" t="str">
        <f t="shared" si="154"/>
        <v>George Hill</v>
      </c>
      <c r="H4931" t="str">
        <f t="shared" si="155"/>
        <v>George Hill</v>
      </c>
    </row>
    <row r="4932" spans="1:8" x14ac:dyDescent="0.2">
      <c r="A4932" s="48"/>
      <c r="B4932">
        <v>3</v>
      </c>
      <c r="C4932">
        <v>1</v>
      </c>
      <c r="D4932">
        <v>2</v>
      </c>
      <c r="E4932">
        <v>0</v>
      </c>
      <c r="F4932" s="51">
        <v>1</v>
      </c>
      <c r="G4932" t="str">
        <f t="shared" si="154"/>
        <v>George Hill</v>
      </c>
      <c r="H4932" t="str">
        <f t="shared" si="155"/>
        <v>George Hill</v>
      </c>
    </row>
    <row r="4933" spans="1:8" x14ac:dyDescent="0.2">
      <c r="A4933" s="48"/>
      <c r="B4933">
        <v>7</v>
      </c>
      <c r="C4933">
        <v>4</v>
      </c>
      <c r="D4933">
        <v>3</v>
      </c>
      <c r="E4933">
        <v>1</v>
      </c>
      <c r="F4933" s="51">
        <v>1</v>
      </c>
      <c r="G4933" t="str">
        <f t="shared" si="154"/>
        <v>George Hill</v>
      </c>
      <c r="H4933" t="str">
        <f t="shared" si="155"/>
        <v>George Hill</v>
      </c>
    </row>
    <row r="4934" spans="1:8" x14ac:dyDescent="0.2">
      <c r="A4934" s="48"/>
      <c r="B4934">
        <v>2</v>
      </c>
      <c r="C4934">
        <v>0</v>
      </c>
      <c r="D4934">
        <v>1</v>
      </c>
      <c r="E4934">
        <v>0</v>
      </c>
      <c r="F4934" s="51">
        <v>1</v>
      </c>
      <c r="G4934" t="str">
        <f t="shared" si="154"/>
        <v>George Hill</v>
      </c>
      <c r="H4934" t="str">
        <f t="shared" si="155"/>
        <v>George Hill</v>
      </c>
    </row>
    <row r="4935" spans="1:8" x14ac:dyDescent="0.2">
      <c r="A4935" s="48"/>
      <c r="B4935">
        <v>2</v>
      </c>
      <c r="C4935">
        <v>2</v>
      </c>
      <c r="D4935">
        <v>2</v>
      </c>
      <c r="E4935">
        <v>0</v>
      </c>
      <c r="F4935" s="51">
        <v>1</v>
      </c>
      <c r="G4935" t="str">
        <f t="shared" si="154"/>
        <v>George Hill</v>
      </c>
      <c r="H4935" t="str">
        <f t="shared" si="155"/>
        <v>George Hill</v>
      </c>
    </row>
    <row r="4936" spans="1:8" x14ac:dyDescent="0.2">
      <c r="A4936" s="48"/>
      <c r="B4936">
        <v>2</v>
      </c>
      <c r="C4936">
        <v>0</v>
      </c>
      <c r="D4936">
        <v>0</v>
      </c>
      <c r="E4936">
        <v>0</v>
      </c>
      <c r="F4936" s="51">
        <v>1</v>
      </c>
      <c r="G4936" t="str">
        <f t="shared" si="154"/>
        <v>George Hill</v>
      </c>
      <c r="H4936" t="str">
        <f t="shared" si="155"/>
        <v>George Hill</v>
      </c>
    </row>
    <row r="4937" spans="1:8" x14ac:dyDescent="0.2">
      <c r="A4937" s="48"/>
      <c r="B4937">
        <v>12</v>
      </c>
      <c r="C4937">
        <v>2</v>
      </c>
      <c r="D4937">
        <v>5</v>
      </c>
      <c r="E4937">
        <v>1</v>
      </c>
      <c r="F4937" s="51">
        <v>1</v>
      </c>
      <c r="G4937" t="str">
        <f t="shared" si="154"/>
        <v>George Hill</v>
      </c>
      <c r="H4937" t="str">
        <f t="shared" si="155"/>
        <v>George Hill</v>
      </c>
    </row>
    <row r="4938" spans="1:8" x14ac:dyDescent="0.2">
      <c r="A4938" s="48"/>
      <c r="B4938">
        <v>5</v>
      </c>
      <c r="C4938">
        <v>2</v>
      </c>
      <c r="D4938">
        <v>4</v>
      </c>
      <c r="E4938">
        <v>0</v>
      </c>
      <c r="F4938" s="51">
        <v>1</v>
      </c>
      <c r="G4938" t="str">
        <f t="shared" si="154"/>
        <v>George Hill</v>
      </c>
      <c r="H4938" t="str">
        <f t="shared" si="155"/>
        <v>George Hill</v>
      </c>
    </row>
    <row r="4939" spans="1:8" x14ac:dyDescent="0.2">
      <c r="A4939" s="48"/>
      <c r="B4939">
        <v>2</v>
      </c>
      <c r="C4939">
        <v>3</v>
      </c>
      <c r="D4939">
        <v>3</v>
      </c>
      <c r="E4939">
        <v>0</v>
      </c>
      <c r="F4939" s="51">
        <v>1</v>
      </c>
      <c r="G4939" t="str">
        <f t="shared" si="154"/>
        <v>George Hill</v>
      </c>
      <c r="H4939" t="str">
        <f t="shared" si="155"/>
        <v>George Hill</v>
      </c>
    </row>
    <row r="4940" spans="1:8" x14ac:dyDescent="0.2">
      <c r="A4940" s="48"/>
      <c r="B4940">
        <v>7</v>
      </c>
      <c r="C4940">
        <v>3</v>
      </c>
      <c r="D4940">
        <v>3</v>
      </c>
      <c r="E4940">
        <v>1</v>
      </c>
      <c r="F4940" s="51">
        <v>1</v>
      </c>
      <c r="G4940" t="str">
        <f t="shared" si="154"/>
        <v>George Hill</v>
      </c>
      <c r="H4940" t="str">
        <f t="shared" si="155"/>
        <v>George Hill</v>
      </c>
    </row>
    <row r="4941" spans="1:8" x14ac:dyDescent="0.2">
      <c r="A4941" s="48"/>
      <c r="B4941">
        <v>7</v>
      </c>
      <c r="C4941">
        <v>0</v>
      </c>
      <c r="D4941">
        <v>2</v>
      </c>
      <c r="E4941">
        <v>2</v>
      </c>
      <c r="F4941" s="51">
        <v>1</v>
      </c>
      <c r="G4941" t="str">
        <f t="shared" si="154"/>
        <v>George Hill</v>
      </c>
      <c r="H4941" t="str">
        <f t="shared" si="155"/>
        <v>George Hill</v>
      </c>
    </row>
    <row r="4942" spans="1:8" x14ac:dyDescent="0.2">
      <c r="A4942" s="48"/>
      <c r="B4942">
        <v>0</v>
      </c>
      <c r="C4942">
        <v>5</v>
      </c>
      <c r="D4942">
        <v>5</v>
      </c>
      <c r="E4942">
        <v>0</v>
      </c>
      <c r="F4942" s="51">
        <v>1</v>
      </c>
      <c r="G4942" t="str">
        <f t="shared" si="154"/>
        <v>George Hill</v>
      </c>
      <c r="H4942" t="str">
        <f t="shared" si="155"/>
        <v>George Hill</v>
      </c>
    </row>
    <row r="4943" spans="1:8" x14ac:dyDescent="0.2">
      <c r="A4943" s="48"/>
      <c r="B4943">
        <v>10</v>
      </c>
      <c r="C4943">
        <v>1</v>
      </c>
      <c r="D4943">
        <v>0</v>
      </c>
      <c r="E4943">
        <v>2</v>
      </c>
      <c r="F4943" s="51">
        <v>1</v>
      </c>
      <c r="G4943" t="str">
        <f t="shared" si="154"/>
        <v>George Hill</v>
      </c>
      <c r="H4943" t="str">
        <f t="shared" si="155"/>
        <v>George Hill</v>
      </c>
    </row>
    <row r="4944" spans="1:8" x14ac:dyDescent="0.2">
      <c r="A4944" s="48"/>
      <c r="B4944">
        <v>5</v>
      </c>
      <c r="C4944">
        <v>2</v>
      </c>
      <c r="D4944">
        <v>2</v>
      </c>
      <c r="E4944">
        <v>1</v>
      </c>
      <c r="F4944" s="51">
        <v>1</v>
      </c>
      <c r="G4944" t="str">
        <f t="shared" si="154"/>
        <v>George Hill</v>
      </c>
      <c r="H4944" t="str">
        <f t="shared" si="155"/>
        <v>George Hill</v>
      </c>
    </row>
    <row r="4945" spans="1:8" x14ac:dyDescent="0.2">
      <c r="A4945" s="48"/>
      <c r="B4945">
        <v>5</v>
      </c>
      <c r="C4945">
        <v>2</v>
      </c>
      <c r="D4945">
        <v>2</v>
      </c>
      <c r="E4945">
        <v>1</v>
      </c>
      <c r="F4945" s="51">
        <v>1</v>
      </c>
      <c r="G4945" t="str">
        <f t="shared" si="154"/>
        <v>George Hill</v>
      </c>
      <c r="H4945" t="str">
        <f t="shared" si="155"/>
        <v>George Hill</v>
      </c>
    </row>
    <row r="4946" spans="1:8" x14ac:dyDescent="0.2">
      <c r="A4946" s="48"/>
      <c r="B4946">
        <v>5</v>
      </c>
      <c r="C4946">
        <v>2</v>
      </c>
      <c r="D4946">
        <v>1</v>
      </c>
      <c r="E4946">
        <v>0</v>
      </c>
      <c r="F4946" s="51">
        <v>1</v>
      </c>
      <c r="G4946" t="str">
        <f t="shared" si="154"/>
        <v>George Hill</v>
      </c>
      <c r="H4946" t="str">
        <f t="shared" si="155"/>
        <v>George Hill</v>
      </c>
    </row>
    <row r="4947" spans="1:8" x14ac:dyDescent="0.2">
      <c r="A4947" s="48"/>
      <c r="B4947">
        <v>0</v>
      </c>
      <c r="C4947">
        <v>1</v>
      </c>
      <c r="D4947">
        <v>1</v>
      </c>
      <c r="E4947">
        <v>0</v>
      </c>
      <c r="F4947" s="51">
        <v>1</v>
      </c>
      <c r="G4947" t="str">
        <f t="shared" si="154"/>
        <v>George Hill</v>
      </c>
      <c r="H4947" t="str">
        <f t="shared" si="155"/>
        <v>George Hill</v>
      </c>
    </row>
    <row r="4948" spans="1:8" x14ac:dyDescent="0.2">
      <c r="A4948" s="48"/>
      <c r="B4948">
        <v>8</v>
      </c>
      <c r="C4948">
        <v>2</v>
      </c>
      <c r="D4948">
        <v>5</v>
      </c>
      <c r="E4948">
        <v>0</v>
      </c>
      <c r="F4948" s="51">
        <v>1</v>
      </c>
      <c r="G4948" t="str">
        <f t="shared" si="154"/>
        <v>George Hill</v>
      </c>
      <c r="H4948" t="str">
        <f t="shared" si="155"/>
        <v>George Hill</v>
      </c>
    </row>
    <row r="4949" spans="1:8" x14ac:dyDescent="0.2">
      <c r="A4949" s="48"/>
      <c r="B4949">
        <v>0</v>
      </c>
      <c r="C4949">
        <v>1</v>
      </c>
      <c r="D4949">
        <v>2</v>
      </c>
      <c r="E4949">
        <v>0</v>
      </c>
      <c r="F4949" s="51">
        <v>1</v>
      </c>
      <c r="G4949" t="str">
        <f t="shared" si="154"/>
        <v>George Hill</v>
      </c>
      <c r="H4949" t="str">
        <f t="shared" si="155"/>
        <v>George Hill</v>
      </c>
    </row>
    <row r="4950" spans="1:8" x14ac:dyDescent="0.2">
      <c r="A4950" s="48"/>
      <c r="B4950">
        <v>3</v>
      </c>
      <c r="C4950">
        <v>2</v>
      </c>
      <c r="D4950">
        <v>3</v>
      </c>
      <c r="E4950">
        <v>1</v>
      </c>
      <c r="F4950" s="51">
        <v>1</v>
      </c>
      <c r="G4950" t="str">
        <f t="shared" si="154"/>
        <v>George Hill</v>
      </c>
      <c r="H4950" t="str">
        <f t="shared" si="155"/>
        <v>George Hill</v>
      </c>
    </row>
    <row r="4951" spans="1:8" x14ac:dyDescent="0.2">
      <c r="A4951" s="48"/>
      <c r="B4951">
        <v>6</v>
      </c>
      <c r="C4951">
        <v>3</v>
      </c>
      <c r="D4951">
        <v>4</v>
      </c>
      <c r="E4951">
        <v>2</v>
      </c>
      <c r="F4951" s="51">
        <v>1</v>
      </c>
      <c r="G4951" t="str">
        <f t="shared" si="154"/>
        <v>George Hill</v>
      </c>
      <c r="H4951" t="str">
        <f t="shared" si="155"/>
        <v>George Hill</v>
      </c>
    </row>
    <row r="4952" spans="1:8" x14ac:dyDescent="0.2">
      <c r="A4952" s="48"/>
      <c r="B4952">
        <v>0</v>
      </c>
      <c r="C4952">
        <v>2</v>
      </c>
      <c r="D4952">
        <v>1</v>
      </c>
      <c r="E4952">
        <v>0</v>
      </c>
      <c r="F4952" s="51">
        <v>1</v>
      </c>
      <c r="G4952" t="str">
        <f t="shared" si="154"/>
        <v>George Hill</v>
      </c>
      <c r="H4952" t="str">
        <f t="shared" si="155"/>
        <v>George Hill</v>
      </c>
    </row>
    <row r="4953" spans="1:8" x14ac:dyDescent="0.2">
      <c r="A4953" s="48"/>
      <c r="B4953">
        <v>5</v>
      </c>
      <c r="C4953">
        <v>5</v>
      </c>
      <c r="D4953">
        <v>3</v>
      </c>
      <c r="E4953">
        <v>1</v>
      </c>
      <c r="F4953" s="51">
        <v>1</v>
      </c>
      <c r="G4953" t="str">
        <f t="shared" si="154"/>
        <v>George Hill</v>
      </c>
      <c r="H4953" t="str">
        <f t="shared" si="155"/>
        <v>George Hill</v>
      </c>
    </row>
    <row r="4954" spans="1:8" x14ac:dyDescent="0.2">
      <c r="A4954" s="48"/>
      <c r="B4954">
        <v>5</v>
      </c>
      <c r="C4954">
        <v>3</v>
      </c>
      <c r="D4954">
        <v>5</v>
      </c>
      <c r="E4954">
        <v>1</v>
      </c>
      <c r="F4954" s="51">
        <v>1</v>
      </c>
      <c r="G4954" t="str">
        <f t="shared" si="154"/>
        <v>George Hill</v>
      </c>
      <c r="H4954" t="str">
        <f t="shared" si="155"/>
        <v>George Hill</v>
      </c>
    </row>
    <row r="4955" spans="1:8" x14ac:dyDescent="0.2">
      <c r="A4955" s="48"/>
      <c r="B4955">
        <v>9</v>
      </c>
      <c r="C4955">
        <v>5</v>
      </c>
      <c r="D4955">
        <v>3</v>
      </c>
      <c r="E4955">
        <v>1</v>
      </c>
      <c r="F4955" s="51">
        <v>1</v>
      </c>
      <c r="G4955" t="str">
        <f t="shared" si="154"/>
        <v>George Hill</v>
      </c>
      <c r="H4955" t="str">
        <f t="shared" si="155"/>
        <v>George Hill</v>
      </c>
    </row>
    <row r="4956" spans="1:8" x14ac:dyDescent="0.2">
      <c r="A4956" s="48"/>
      <c r="B4956">
        <v>8</v>
      </c>
      <c r="C4956">
        <v>1</v>
      </c>
      <c r="D4956">
        <v>1</v>
      </c>
      <c r="E4956">
        <v>0</v>
      </c>
      <c r="F4956" s="51">
        <v>1</v>
      </c>
      <c r="G4956" t="str">
        <f t="shared" si="154"/>
        <v>George Hill</v>
      </c>
      <c r="H4956" t="str">
        <f t="shared" si="155"/>
        <v>George Hill</v>
      </c>
    </row>
    <row r="4957" spans="1:8" x14ac:dyDescent="0.2">
      <c r="A4957" s="48" t="s">
        <v>1327</v>
      </c>
      <c r="B4957">
        <v>0</v>
      </c>
      <c r="C4957">
        <v>1</v>
      </c>
      <c r="D4957">
        <v>0</v>
      </c>
      <c r="E4957">
        <v>0</v>
      </c>
      <c r="F4957" s="51">
        <v>1</v>
      </c>
      <c r="G4957" t="str">
        <f t="shared" si="154"/>
        <v>Malcolm Hill</v>
      </c>
      <c r="H4957" t="str">
        <f t="shared" si="155"/>
        <v>Malcolm Hill</v>
      </c>
    </row>
    <row r="4958" spans="1:8" x14ac:dyDescent="0.2">
      <c r="A4958" s="48"/>
      <c r="B4958">
        <v>0</v>
      </c>
      <c r="C4958">
        <v>0</v>
      </c>
      <c r="D4958">
        <v>0</v>
      </c>
      <c r="E4958">
        <v>0</v>
      </c>
      <c r="F4958" s="51">
        <v>1</v>
      </c>
      <c r="G4958" t="str">
        <f t="shared" si="154"/>
        <v>Malcolm Hill</v>
      </c>
      <c r="H4958" t="str">
        <f t="shared" si="155"/>
        <v>Malcolm Hill</v>
      </c>
    </row>
    <row r="4959" spans="1:8" x14ac:dyDescent="0.2">
      <c r="A4959" s="48"/>
      <c r="B4959">
        <v>0</v>
      </c>
      <c r="C4959">
        <v>0</v>
      </c>
      <c r="D4959">
        <v>0</v>
      </c>
      <c r="E4959">
        <v>0</v>
      </c>
      <c r="F4959" s="51">
        <v>1</v>
      </c>
      <c r="G4959" t="str">
        <f t="shared" si="154"/>
        <v>Malcolm Hill</v>
      </c>
      <c r="H4959" t="str">
        <f t="shared" si="155"/>
        <v>Malcolm Hill</v>
      </c>
    </row>
    <row r="4960" spans="1:8" x14ac:dyDescent="0.2">
      <c r="A4960" s="48" t="s">
        <v>1328</v>
      </c>
      <c r="B4960">
        <v>5</v>
      </c>
      <c r="C4960">
        <v>0</v>
      </c>
      <c r="D4960">
        <v>1</v>
      </c>
      <c r="E4960">
        <v>1</v>
      </c>
      <c r="F4960" s="51">
        <v>1</v>
      </c>
      <c r="G4960" t="str">
        <f t="shared" si="154"/>
        <v>Aaron Holiday</v>
      </c>
      <c r="H4960" t="str">
        <f t="shared" si="155"/>
        <v>Aaron Holiday</v>
      </c>
    </row>
    <row r="4961" spans="1:8" x14ac:dyDescent="0.2">
      <c r="A4961" s="48"/>
      <c r="B4961">
        <v>4</v>
      </c>
      <c r="C4961">
        <v>2</v>
      </c>
      <c r="D4961">
        <v>1</v>
      </c>
      <c r="E4961">
        <v>0</v>
      </c>
      <c r="F4961" s="51">
        <v>1</v>
      </c>
      <c r="G4961" t="str">
        <f t="shared" si="154"/>
        <v>Aaron Holiday</v>
      </c>
      <c r="H4961" t="str">
        <f t="shared" si="155"/>
        <v>Aaron Holiday</v>
      </c>
    </row>
    <row r="4962" spans="1:8" x14ac:dyDescent="0.2">
      <c r="A4962" s="48"/>
      <c r="B4962">
        <v>2</v>
      </c>
      <c r="C4962">
        <v>0</v>
      </c>
      <c r="D4962">
        <v>0</v>
      </c>
      <c r="E4962">
        <v>0</v>
      </c>
      <c r="F4962" s="51">
        <v>1</v>
      </c>
      <c r="G4962" t="str">
        <f t="shared" si="154"/>
        <v>Aaron Holiday</v>
      </c>
      <c r="H4962" t="str">
        <f t="shared" si="155"/>
        <v>Aaron Holiday</v>
      </c>
    </row>
    <row r="4963" spans="1:8" x14ac:dyDescent="0.2">
      <c r="A4963" s="48"/>
      <c r="B4963">
        <v>10</v>
      </c>
      <c r="C4963">
        <v>2</v>
      </c>
      <c r="D4963">
        <v>2</v>
      </c>
      <c r="E4963">
        <v>2</v>
      </c>
      <c r="F4963" s="51">
        <v>1</v>
      </c>
      <c r="G4963" t="str">
        <f t="shared" si="154"/>
        <v>Aaron Holiday</v>
      </c>
      <c r="H4963" t="str">
        <f t="shared" si="155"/>
        <v>Aaron Holiday</v>
      </c>
    </row>
    <row r="4964" spans="1:8" x14ac:dyDescent="0.2">
      <c r="A4964" s="48"/>
      <c r="B4964">
        <v>14</v>
      </c>
      <c r="C4964">
        <v>2</v>
      </c>
      <c r="D4964">
        <v>3</v>
      </c>
      <c r="E4964">
        <v>1</v>
      </c>
      <c r="F4964" s="51">
        <v>1</v>
      </c>
      <c r="G4964" t="str">
        <f t="shared" si="154"/>
        <v>Aaron Holiday</v>
      </c>
      <c r="H4964" t="str">
        <f t="shared" si="155"/>
        <v>Aaron Holiday</v>
      </c>
    </row>
    <row r="4965" spans="1:8" x14ac:dyDescent="0.2">
      <c r="A4965" s="48"/>
      <c r="B4965">
        <v>3</v>
      </c>
      <c r="C4965">
        <v>1</v>
      </c>
      <c r="D4965">
        <v>2</v>
      </c>
      <c r="E4965">
        <v>1</v>
      </c>
      <c r="F4965" s="51">
        <v>1</v>
      </c>
      <c r="G4965" t="str">
        <f t="shared" si="154"/>
        <v>Aaron Holiday</v>
      </c>
      <c r="H4965" t="str">
        <f t="shared" si="155"/>
        <v>Aaron Holiday</v>
      </c>
    </row>
    <row r="4966" spans="1:8" x14ac:dyDescent="0.2">
      <c r="A4966" s="48"/>
      <c r="B4966">
        <v>0</v>
      </c>
      <c r="C4966">
        <v>0</v>
      </c>
      <c r="D4966">
        <v>1</v>
      </c>
      <c r="E4966">
        <v>0</v>
      </c>
      <c r="F4966" s="51">
        <v>1</v>
      </c>
      <c r="G4966" t="str">
        <f t="shared" si="154"/>
        <v>Aaron Holiday</v>
      </c>
      <c r="H4966" t="str">
        <f t="shared" si="155"/>
        <v>Aaron Holiday</v>
      </c>
    </row>
    <row r="4967" spans="1:8" x14ac:dyDescent="0.2">
      <c r="A4967" s="48"/>
      <c r="B4967">
        <v>8</v>
      </c>
      <c r="C4967">
        <v>2</v>
      </c>
      <c r="D4967">
        <v>3</v>
      </c>
      <c r="E4967">
        <v>1</v>
      </c>
      <c r="F4967" s="51">
        <v>1</v>
      </c>
      <c r="G4967" t="str">
        <f t="shared" si="154"/>
        <v>Aaron Holiday</v>
      </c>
      <c r="H4967" t="str">
        <f t="shared" si="155"/>
        <v>Aaron Holiday</v>
      </c>
    </row>
    <row r="4968" spans="1:8" x14ac:dyDescent="0.2">
      <c r="A4968" s="48"/>
      <c r="B4968">
        <v>5</v>
      </c>
      <c r="C4968">
        <v>3</v>
      </c>
      <c r="D4968">
        <v>2</v>
      </c>
      <c r="E4968">
        <v>1</v>
      </c>
      <c r="F4968" s="51">
        <v>1</v>
      </c>
      <c r="G4968" t="str">
        <f t="shared" si="154"/>
        <v>Aaron Holiday</v>
      </c>
      <c r="H4968" t="str">
        <f t="shared" si="155"/>
        <v>Aaron Holiday</v>
      </c>
    </row>
    <row r="4969" spans="1:8" x14ac:dyDescent="0.2">
      <c r="A4969" s="48"/>
      <c r="B4969">
        <v>4</v>
      </c>
      <c r="C4969">
        <v>0</v>
      </c>
      <c r="D4969">
        <v>5</v>
      </c>
      <c r="E4969">
        <v>0</v>
      </c>
      <c r="F4969" s="51">
        <v>1</v>
      </c>
      <c r="G4969" t="str">
        <f t="shared" si="154"/>
        <v>Aaron Holiday</v>
      </c>
      <c r="H4969" t="str">
        <f t="shared" si="155"/>
        <v>Aaron Holiday</v>
      </c>
    </row>
    <row r="4970" spans="1:8" x14ac:dyDescent="0.2">
      <c r="A4970" s="48"/>
      <c r="B4970">
        <v>2</v>
      </c>
      <c r="C4970">
        <v>3</v>
      </c>
      <c r="D4970">
        <v>2</v>
      </c>
      <c r="E4970">
        <v>0</v>
      </c>
      <c r="F4970" s="51">
        <v>1</v>
      </c>
      <c r="G4970" t="str">
        <f t="shared" si="154"/>
        <v>Aaron Holiday</v>
      </c>
      <c r="H4970" t="str">
        <f t="shared" si="155"/>
        <v>Aaron Holiday</v>
      </c>
    </row>
    <row r="4971" spans="1:8" x14ac:dyDescent="0.2">
      <c r="A4971" s="48"/>
      <c r="B4971">
        <v>4</v>
      </c>
      <c r="C4971">
        <v>2</v>
      </c>
      <c r="D4971">
        <v>1</v>
      </c>
      <c r="E4971">
        <v>0</v>
      </c>
      <c r="F4971" s="51">
        <v>1</v>
      </c>
      <c r="G4971" t="str">
        <f t="shared" si="154"/>
        <v>Aaron Holiday</v>
      </c>
      <c r="H4971" t="str">
        <f t="shared" si="155"/>
        <v>Aaron Holiday</v>
      </c>
    </row>
    <row r="4972" spans="1:8" x14ac:dyDescent="0.2">
      <c r="A4972" s="48"/>
      <c r="B4972">
        <v>5</v>
      </c>
      <c r="C4972">
        <v>0</v>
      </c>
      <c r="D4972">
        <v>0</v>
      </c>
      <c r="E4972">
        <v>1</v>
      </c>
      <c r="F4972" s="51">
        <v>1</v>
      </c>
      <c r="G4972" t="str">
        <f t="shared" si="154"/>
        <v>Aaron Holiday</v>
      </c>
      <c r="H4972" t="str">
        <f t="shared" si="155"/>
        <v>Aaron Holiday</v>
      </c>
    </row>
    <row r="4973" spans="1:8" x14ac:dyDescent="0.2">
      <c r="A4973" s="48"/>
      <c r="B4973">
        <v>4</v>
      </c>
      <c r="C4973">
        <v>3</v>
      </c>
      <c r="D4973">
        <v>2</v>
      </c>
      <c r="E4973">
        <v>0</v>
      </c>
      <c r="F4973" s="51">
        <v>1</v>
      </c>
      <c r="G4973" t="str">
        <f t="shared" si="154"/>
        <v>Aaron Holiday</v>
      </c>
      <c r="H4973" t="str">
        <f t="shared" si="155"/>
        <v>Aaron Holiday</v>
      </c>
    </row>
    <row r="4974" spans="1:8" x14ac:dyDescent="0.2">
      <c r="A4974" s="48"/>
      <c r="B4974">
        <v>2</v>
      </c>
      <c r="C4974">
        <v>2</v>
      </c>
      <c r="D4974">
        <v>0</v>
      </c>
      <c r="E4974">
        <v>0</v>
      </c>
      <c r="F4974" s="51">
        <v>1</v>
      </c>
      <c r="G4974" t="str">
        <f t="shared" si="154"/>
        <v>Aaron Holiday</v>
      </c>
      <c r="H4974" t="str">
        <f t="shared" si="155"/>
        <v>Aaron Holiday</v>
      </c>
    </row>
    <row r="4975" spans="1:8" x14ac:dyDescent="0.2">
      <c r="A4975" s="48"/>
      <c r="B4975">
        <v>0</v>
      </c>
      <c r="C4975">
        <v>1</v>
      </c>
      <c r="D4975">
        <v>0</v>
      </c>
      <c r="E4975">
        <v>0</v>
      </c>
      <c r="F4975" s="51">
        <v>1</v>
      </c>
      <c r="G4975" t="str">
        <f t="shared" si="154"/>
        <v>Aaron Holiday</v>
      </c>
      <c r="H4975" t="str">
        <f t="shared" si="155"/>
        <v>Aaron Holiday</v>
      </c>
    </row>
    <row r="4976" spans="1:8" x14ac:dyDescent="0.2">
      <c r="A4976" s="48"/>
      <c r="B4976">
        <v>3</v>
      </c>
      <c r="C4976">
        <v>3</v>
      </c>
      <c r="D4976">
        <v>0</v>
      </c>
      <c r="E4976">
        <v>1</v>
      </c>
      <c r="F4976" s="51">
        <v>1</v>
      </c>
      <c r="G4976" t="str">
        <f t="shared" si="154"/>
        <v>Aaron Holiday</v>
      </c>
      <c r="H4976" t="str">
        <f t="shared" si="155"/>
        <v>Aaron Holiday</v>
      </c>
    </row>
    <row r="4977" spans="1:8" x14ac:dyDescent="0.2">
      <c r="A4977" s="48"/>
      <c r="B4977">
        <v>9</v>
      </c>
      <c r="C4977">
        <v>0</v>
      </c>
      <c r="D4977">
        <v>2</v>
      </c>
      <c r="E4977">
        <v>3</v>
      </c>
      <c r="F4977" s="51">
        <v>1</v>
      </c>
      <c r="G4977" t="str">
        <f t="shared" si="154"/>
        <v>Aaron Holiday</v>
      </c>
      <c r="H4977" t="str">
        <f t="shared" si="155"/>
        <v>Aaron Holiday</v>
      </c>
    </row>
    <row r="4978" spans="1:8" x14ac:dyDescent="0.2">
      <c r="A4978" s="48"/>
      <c r="B4978">
        <v>2</v>
      </c>
      <c r="C4978">
        <v>2</v>
      </c>
      <c r="D4978">
        <v>1</v>
      </c>
      <c r="E4978">
        <v>0</v>
      </c>
      <c r="F4978" s="51">
        <v>1</v>
      </c>
      <c r="G4978" t="str">
        <f t="shared" si="154"/>
        <v>Aaron Holiday</v>
      </c>
      <c r="H4978" t="str">
        <f t="shared" si="155"/>
        <v>Aaron Holiday</v>
      </c>
    </row>
    <row r="4979" spans="1:8" x14ac:dyDescent="0.2">
      <c r="A4979" s="48"/>
      <c r="B4979">
        <v>0</v>
      </c>
      <c r="C4979">
        <v>0</v>
      </c>
      <c r="D4979">
        <v>0</v>
      </c>
      <c r="E4979">
        <v>0</v>
      </c>
      <c r="F4979" s="51">
        <v>1</v>
      </c>
      <c r="G4979" t="str">
        <f t="shared" si="154"/>
        <v>Aaron Holiday</v>
      </c>
      <c r="H4979" t="str">
        <f t="shared" si="155"/>
        <v>Aaron Holiday</v>
      </c>
    </row>
    <row r="4980" spans="1:8" x14ac:dyDescent="0.2">
      <c r="A4980" s="48"/>
      <c r="B4980">
        <v>10</v>
      </c>
      <c r="C4980">
        <v>2</v>
      </c>
      <c r="D4980">
        <v>1</v>
      </c>
      <c r="E4980">
        <v>2</v>
      </c>
      <c r="F4980" s="51">
        <v>1</v>
      </c>
      <c r="G4980" t="str">
        <f t="shared" si="154"/>
        <v>Aaron Holiday</v>
      </c>
      <c r="H4980" t="str">
        <f t="shared" si="155"/>
        <v>Aaron Holiday</v>
      </c>
    </row>
    <row r="4981" spans="1:8" x14ac:dyDescent="0.2">
      <c r="A4981" s="48"/>
      <c r="B4981">
        <v>7</v>
      </c>
      <c r="C4981">
        <v>4</v>
      </c>
      <c r="D4981">
        <v>4</v>
      </c>
      <c r="E4981">
        <v>1</v>
      </c>
      <c r="F4981" s="51">
        <v>1</v>
      </c>
      <c r="G4981" t="str">
        <f t="shared" si="154"/>
        <v>Aaron Holiday</v>
      </c>
      <c r="H4981" t="str">
        <f t="shared" si="155"/>
        <v>Aaron Holiday</v>
      </c>
    </row>
    <row r="4982" spans="1:8" x14ac:dyDescent="0.2">
      <c r="A4982" s="48"/>
      <c r="B4982">
        <v>4</v>
      </c>
      <c r="C4982">
        <v>2</v>
      </c>
      <c r="D4982">
        <v>1</v>
      </c>
      <c r="E4982">
        <v>0</v>
      </c>
      <c r="F4982" s="51">
        <v>1</v>
      </c>
      <c r="G4982" t="str">
        <f t="shared" si="154"/>
        <v>Aaron Holiday</v>
      </c>
      <c r="H4982" t="str">
        <f t="shared" si="155"/>
        <v>Aaron Holiday</v>
      </c>
    </row>
    <row r="4983" spans="1:8" x14ac:dyDescent="0.2">
      <c r="A4983" s="48"/>
      <c r="B4983">
        <v>6</v>
      </c>
      <c r="C4983">
        <v>1</v>
      </c>
      <c r="D4983">
        <v>0</v>
      </c>
      <c r="E4983">
        <v>1</v>
      </c>
      <c r="F4983" s="51">
        <v>1</v>
      </c>
      <c r="G4983" t="str">
        <f t="shared" si="154"/>
        <v>Aaron Holiday</v>
      </c>
      <c r="H4983" t="str">
        <f t="shared" si="155"/>
        <v>Aaron Holiday</v>
      </c>
    </row>
    <row r="4984" spans="1:8" x14ac:dyDescent="0.2">
      <c r="A4984" s="48"/>
      <c r="B4984">
        <v>15</v>
      </c>
      <c r="C4984">
        <v>3</v>
      </c>
      <c r="D4984">
        <v>6</v>
      </c>
      <c r="E4984">
        <v>1</v>
      </c>
      <c r="F4984" s="51">
        <v>1</v>
      </c>
      <c r="G4984" t="str">
        <f t="shared" si="154"/>
        <v>Aaron Holiday</v>
      </c>
      <c r="H4984" t="str">
        <f t="shared" si="155"/>
        <v>Aaron Holiday</v>
      </c>
    </row>
    <row r="4985" spans="1:8" x14ac:dyDescent="0.2">
      <c r="A4985" s="48"/>
      <c r="B4985">
        <v>11</v>
      </c>
      <c r="C4985">
        <v>2</v>
      </c>
      <c r="D4985">
        <v>3</v>
      </c>
      <c r="E4985">
        <v>1</v>
      </c>
      <c r="F4985" s="51">
        <v>1</v>
      </c>
      <c r="G4985" t="str">
        <f t="shared" si="154"/>
        <v>Aaron Holiday</v>
      </c>
      <c r="H4985" t="str">
        <f t="shared" si="155"/>
        <v>Aaron Holiday</v>
      </c>
    </row>
    <row r="4986" spans="1:8" x14ac:dyDescent="0.2">
      <c r="A4986" s="48"/>
      <c r="B4986">
        <v>4</v>
      </c>
      <c r="C4986">
        <v>0</v>
      </c>
      <c r="D4986">
        <v>2</v>
      </c>
      <c r="E4986">
        <v>0</v>
      </c>
      <c r="F4986" s="51">
        <v>1</v>
      </c>
      <c r="G4986" t="str">
        <f t="shared" si="154"/>
        <v>Aaron Holiday</v>
      </c>
      <c r="H4986" t="str">
        <f t="shared" si="155"/>
        <v>Aaron Holiday</v>
      </c>
    </row>
    <row r="4987" spans="1:8" x14ac:dyDescent="0.2">
      <c r="A4987" s="48"/>
      <c r="B4987">
        <v>0</v>
      </c>
      <c r="C4987">
        <v>0</v>
      </c>
      <c r="D4987">
        <v>0</v>
      </c>
      <c r="E4987">
        <v>0</v>
      </c>
      <c r="F4987" s="51">
        <v>1</v>
      </c>
      <c r="G4987" t="str">
        <f t="shared" si="154"/>
        <v>Aaron Holiday</v>
      </c>
      <c r="H4987" t="str">
        <f t="shared" si="155"/>
        <v>Aaron Holiday</v>
      </c>
    </row>
    <row r="4988" spans="1:8" x14ac:dyDescent="0.2">
      <c r="A4988" s="48"/>
      <c r="B4988">
        <v>3</v>
      </c>
      <c r="C4988">
        <v>0</v>
      </c>
      <c r="D4988">
        <v>1</v>
      </c>
      <c r="E4988">
        <v>1</v>
      </c>
      <c r="F4988" s="51">
        <v>1</v>
      </c>
      <c r="G4988" t="str">
        <f t="shared" si="154"/>
        <v>Aaron Holiday</v>
      </c>
      <c r="H4988" t="str">
        <f t="shared" si="155"/>
        <v>Aaron Holiday</v>
      </c>
    </row>
    <row r="4989" spans="1:8" x14ac:dyDescent="0.2">
      <c r="A4989" s="48"/>
      <c r="B4989">
        <v>0</v>
      </c>
      <c r="C4989">
        <v>1</v>
      </c>
      <c r="D4989">
        <v>2</v>
      </c>
      <c r="E4989">
        <v>0</v>
      </c>
      <c r="F4989" s="51">
        <v>1</v>
      </c>
      <c r="G4989" t="str">
        <f t="shared" si="154"/>
        <v>Aaron Holiday</v>
      </c>
      <c r="H4989" t="str">
        <f t="shared" si="155"/>
        <v>Aaron Holiday</v>
      </c>
    </row>
    <row r="4990" spans="1:8" x14ac:dyDescent="0.2">
      <c r="A4990" s="48"/>
      <c r="B4990">
        <v>10</v>
      </c>
      <c r="C4990">
        <v>3</v>
      </c>
      <c r="D4990">
        <v>3</v>
      </c>
      <c r="E4990">
        <v>2</v>
      </c>
      <c r="F4990" s="51">
        <v>1</v>
      </c>
      <c r="G4990" t="str">
        <f t="shared" si="154"/>
        <v>Aaron Holiday</v>
      </c>
      <c r="H4990" t="str">
        <f t="shared" si="155"/>
        <v>Aaron Holiday</v>
      </c>
    </row>
    <row r="4991" spans="1:8" x14ac:dyDescent="0.2">
      <c r="A4991" s="48"/>
      <c r="B4991">
        <v>3</v>
      </c>
      <c r="C4991">
        <v>2</v>
      </c>
      <c r="D4991">
        <v>0</v>
      </c>
      <c r="E4991">
        <v>1</v>
      </c>
      <c r="F4991" s="51">
        <v>1</v>
      </c>
      <c r="G4991" t="str">
        <f t="shared" si="154"/>
        <v>Aaron Holiday</v>
      </c>
      <c r="H4991" t="str">
        <f t="shared" si="155"/>
        <v>Aaron Holiday</v>
      </c>
    </row>
    <row r="4992" spans="1:8" x14ac:dyDescent="0.2">
      <c r="A4992" s="48"/>
      <c r="B4992">
        <v>5</v>
      </c>
      <c r="C4992">
        <v>2</v>
      </c>
      <c r="D4992">
        <v>1</v>
      </c>
      <c r="E4992">
        <v>1</v>
      </c>
      <c r="F4992" s="51">
        <v>1</v>
      </c>
      <c r="G4992" t="str">
        <f t="shared" si="154"/>
        <v>Aaron Holiday</v>
      </c>
      <c r="H4992" t="str">
        <f t="shared" si="155"/>
        <v>Aaron Holiday</v>
      </c>
    </row>
    <row r="4993" spans="1:8" x14ac:dyDescent="0.2">
      <c r="A4993" s="48"/>
      <c r="B4993">
        <v>2</v>
      </c>
      <c r="C4993">
        <v>0</v>
      </c>
      <c r="D4993">
        <v>0</v>
      </c>
      <c r="E4993">
        <v>0</v>
      </c>
      <c r="F4993" s="51">
        <v>1</v>
      </c>
      <c r="G4993" t="str">
        <f t="shared" si="154"/>
        <v>Aaron Holiday</v>
      </c>
      <c r="H4993" t="str">
        <f t="shared" si="155"/>
        <v>Aaron Holiday</v>
      </c>
    </row>
    <row r="4994" spans="1:8" x14ac:dyDescent="0.2">
      <c r="A4994" s="48" t="s">
        <v>1329</v>
      </c>
      <c r="B4994">
        <v>6</v>
      </c>
      <c r="C4994">
        <v>4</v>
      </c>
      <c r="D4994">
        <v>8</v>
      </c>
      <c r="E4994">
        <v>0</v>
      </c>
      <c r="F4994" s="51">
        <v>1</v>
      </c>
      <c r="G4994" t="str">
        <f t="shared" ref="G4994:G5057" si="156">IF(B4994="","",IF(A4994="",G4993,SUBSTITUTE(A4994," 2022-23 Game Log","")))</f>
        <v>Jrue Holiday</v>
      </c>
      <c r="H4994" t="str">
        <f t="shared" ref="H4994:H5057" si="157">IF(G4994="Luka Dončić","Luka Doncic",IF(G4994="Wendell Carter Jr.","Wendell Carter",IF(G4994="Vlatko Čančar","Vlatko Cancar",IF(G4994="Troy Brown Jr.","Troy Brown",IF(G4994="Bojan Bogdanović","Bojan Bogdanovic",IF(G4994="Nic Claxton","Nicolas Claxton",IF(G4994="Kristaps Porziņģis","Kristaps Porzingis",IF(G4994="Kelly Oubre Jr.","Kelly Oubre Jr",IF(G4994="P.J. Washington","P.J Washington",IF(G4994="P.J. Tucker","P.J Tucker",IF(G4994="Jabari Smith Jr.","Jabari Smith",IF(G4994="Alperen Şengün","Alperen Sengun",IF(G4994="Nikola Vučević","Nikola Vucevic",IF(G4994="Jusuf Nurkić","Jusuf Nurkic",IF(G4994="Nikola Jokić","Nikola Jokic",G4994)))))))))))))))</f>
        <v>Jrue Holiday</v>
      </c>
    </row>
    <row r="4995" spans="1:8" x14ac:dyDescent="0.2">
      <c r="A4995" s="48"/>
      <c r="B4995">
        <v>19</v>
      </c>
      <c r="C4995">
        <v>5</v>
      </c>
      <c r="D4995">
        <v>10</v>
      </c>
      <c r="E4995">
        <v>3</v>
      </c>
      <c r="F4995" s="51">
        <v>1</v>
      </c>
      <c r="G4995" t="str">
        <f t="shared" si="156"/>
        <v>Jrue Holiday</v>
      </c>
      <c r="H4995" t="str">
        <f t="shared" si="157"/>
        <v>Jrue Holiday</v>
      </c>
    </row>
    <row r="4996" spans="1:8" x14ac:dyDescent="0.2">
      <c r="A4996" s="48"/>
      <c r="B4996">
        <v>15</v>
      </c>
      <c r="C4996">
        <v>7</v>
      </c>
      <c r="D4996">
        <v>4</v>
      </c>
      <c r="E4996">
        <v>1</v>
      </c>
      <c r="F4996" s="51">
        <v>1</v>
      </c>
      <c r="G4996" t="str">
        <f t="shared" si="156"/>
        <v>Jrue Holiday</v>
      </c>
      <c r="H4996" t="str">
        <f t="shared" si="157"/>
        <v>Jrue Holiday</v>
      </c>
    </row>
    <row r="4997" spans="1:8" x14ac:dyDescent="0.2">
      <c r="A4997" s="48"/>
      <c r="B4997">
        <v>16</v>
      </c>
      <c r="C4997">
        <v>5</v>
      </c>
      <c r="D4997">
        <v>6</v>
      </c>
      <c r="E4997">
        <v>2</v>
      </c>
      <c r="F4997" s="51">
        <v>1</v>
      </c>
      <c r="G4997" t="str">
        <f t="shared" si="156"/>
        <v>Jrue Holiday</v>
      </c>
      <c r="H4997" t="str">
        <f t="shared" si="157"/>
        <v>Jrue Holiday</v>
      </c>
    </row>
    <row r="4998" spans="1:8" x14ac:dyDescent="0.2">
      <c r="A4998" s="48"/>
      <c r="B4998">
        <v>34</v>
      </c>
      <c r="C4998">
        <v>2</v>
      </c>
      <c r="D4998">
        <v>12</v>
      </c>
      <c r="E4998">
        <v>3</v>
      </c>
      <c r="F4998" s="51">
        <v>1</v>
      </c>
      <c r="G4998" t="str">
        <f t="shared" si="156"/>
        <v>Jrue Holiday</v>
      </c>
      <c r="H4998" t="str">
        <f t="shared" si="157"/>
        <v>Jrue Holiday</v>
      </c>
    </row>
    <row r="4999" spans="1:8" x14ac:dyDescent="0.2">
      <c r="A4999" s="48"/>
      <c r="B4999">
        <v>25</v>
      </c>
      <c r="C4999">
        <v>7</v>
      </c>
      <c r="D4999">
        <v>10</v>
      </c>
      <c r="E4999">
        <v>5</v>
      </c>
      <c r="F4999" s="51">
        <v>1</v>
      </c>
      <c r="G4999" t="str">
        <f t="shared" si="156"/>
        <v>Jrue Holiday</v>
      </c>
      <c r="H4999" t="str">
        <f t="shared" si="157"/>
        <v>Jrue Holiday</v>
      </c>
    </row>
    <row r="5000" spans="1:8" x14ac:dyDescent="0.2">
      <c r="A5000" s="48"/>
      <c r="B5000">
        <v>26</v>
      </c>
      <c r="C5000">
        <v>7</v>
      </c>
      <c r="D5000">
        <v>3</v>
      </c>
      <c r="E5000">
        <v>4</v>
      </c>
      <c r="F5000" s="51">
        <v>1</v>
      </c>
      <c r="G5000" t="str">
        <f t="shared" si="156"/>
        <v>Jrue Holiday</v>
      </c>
      <c r="H5000" t="str">
        <f t="shared" si="157"/>
        <v>Jrue Holiday</v>
      </c>
    </row>
    <row r="5001" spans="1:8" x14ac:dyDescent="0.2">
      <c r="A5001" s="48"/>
      <c r="B5001">
        <v>29</v>
      </c>
      <c r="C5001">
        <v>8</v>
      </c>
      <c r="D5001">
        <v>6</v>
      </c>
      <c r="E5001">
        <v>4</v>
      </c>
      <c r="F5001" s="51">
        <v>1</v>
      </c>
      <c r="G5001" t="str">
        <f t="shared" si="156"/>
        <v>Jrue Holiday</v>
      </c>
      <c r="H5001" t="str">
        <f t="shared" si="157"/>
        <v>Jrue Holiday</v>
      </c>
    </row>
    <row r="5002" spans="1:8" x14ac:dyDescent="0.2">
      <c r="A5002" s="48"/>
      <c r="B5002">
        <v>10</v>
      </c>
      <c r="C5002">
        <v>6</v>
      </c>
      <c r="D5002">
        <v>13</v>
      </c>
      <c r="E5002">
        <v>0</v>
      </c>
      <c r="F5002" s="51">
        <v>1</v>
      </c>
      <c r="G5002" t="str">
        <f t="shared" si="156"/>
        <v>Jrue Holiday</v>
      </c>
      <c r="H5002" t="str">
        <f t="shared" si="157"/>
        <v>Jrue Holiday</v>
      </c>
    </row>
    <row r="5003" spans="1:8" x14ac:dyDescent="0.2">
      <c r="A5003" s="48"/>
      <c r="B5003">
        <v>16</v>
      </c>
      <c r="C5003">
        <v>6</v>
      </c>
      <c r="D5003">
        <v>7</v>
      </c>
      <c r="E5003">
        <v>2</v>
      </c>
      <c r="F5003" s="51">
        <v>1</v>
      </c>
      <c r="G5003" t="str">
        <f t="shared" si="156"/>
        <v>Jrue Holiday</v>
      </c>
      <c r="H5003" t="str">
        <f t="shared" si="157"/>
        <v>Jrue Holiday</v>
      </c>
    </row>
    <row r="5004" spans="1:8" x14ac:dyDescent="0.2">
      <c r="A5004" s="48"/>
      <c r="B5004">
        <v>10</v>
      </c>
      <c r="C5004">
        <v>3</v>
      </c>
      <c r="D5004">
        <v>4</v>
      </c>
      <c r="E5004">
        <v>0</v>
      </c>
      <c r="F5004" s="51">
        <v>1</v>
      </c>
      <c r="G5004" t="str">
        <f t="shared" si="156"/>
        <v>Jrue Holiday</v>
      </c>
      <c r="H5004" t="str">
        <f t="shared" si="157"/>
        <v>Jrue Holiday</v>
      </c>
    </row>
    <row r="5005" spans="1:8" x14ac:dyDescent="0.2">
      <c r="A5005" s="48"/>
      <c r="B5005">
        <v>17</v>
      </c>
      <c r="C5005">
        <v>4</v>
      </c>
      <c r="D5005">
        <v>6</v>
      </c>
      <c r="E5005">
        <v>1</v>
      </c>
      <c r="F5005" s="51">
        <v>1</v>
      </c>
      <c r="G5005" t="str">
        <f t="shared" si="156"/>
        <v>Jrue Holiday</v>
      </c>
      <c r="H5005" t="str">
        <f t="shared" si="157"/>
        <v>Jrue Holiday</v>
      </c>
    </row>
    <row r="5006" spans="1:8" x14ac:dyDescent="0.2">
      <c r="A5006" s="48"/>
      <c r="B5006">
        <v>14</v>
      </c>
      <c r="C5006">
        <v>5</v>
      </c>
      <c r="D5006">
        <v>11</v>
      </c>
      <c r="E5006">
        <v>1</v>
      </c>
      <c r="F5006" s="51">
        <v>1</v>
      </c>
      <c r="G5006" t="str">
        <f t="shared" si="156"/>
        <v>Jrue Holiday</v>
      </c>
      <c r="H5006" t="str">
        <f t="shared" si="157"/>
        <v>Jrue Holiday</v>
      </c>
    </row>
    <row r="5007" spans="1:8" x14ac:dyDescent="0.2">
      <c r="A5007" s="48"/>
      <c r="B5007">
        <v>9</v>
      </c>
      <c r="C5007">
        <v>3</v>
      </c>
      <c r="D5007">
        <v>5</v>
      </c>
      <c r="E5007">
        <v>1</v>
      </c>
      <c r="F5007" s="51">
        <v>1</v>
      </c>
      <c r="G5007" t="str">
        <f t="shared" si="156"/>
        <v>Jrue Holiday</v>
      </c>
      <c r="H5007" t="str">
        <f t="shared" si="157"/>
        <v>Jrue Holiday</v>
      </c>
    </row>
    <row r="5008" spans="1:8" x14ac:dyDescent="0.2">
      <c r="A5008" s="48"/>
      <c r="B5008">
        <v>16</v>
      </c>
      <c r="C5008">
        <v>1</v>
      </c>
      <c r="D5008">
        <v>6</v>
      </c>
      <c r="E5008">
        <v>2</v>
      </c>
      <c r="F5008" s="51">
        <v>1</v>
      </c>
      <c r="G5008" t="str">
        <f t="shared" si="156"/>
        <v>Jrue Holiday</v>
      </c>
      <c r="H5008" t="str">
        <f t="shared" si="157"/>
        <v>Jrue Holiday</v>
      </c>
    </row>
    <row r="5009" spans="1:8" x14ac:dyDescent="0.2">
      <c r="A5009" s="48"/>
      <c r="B5009">
        <v>22</v>
      </c>
      <c r="C5009">
        <v>6</v>
      </c>
      <c r="D5009">
        <v>5</v>
      </c>
      <c r="E5009">
        <v>2</v>
      </c>
      <c r="F5009" s="51">
        <v>1</v>
      </c>
      <c r="G5009" t="str">
        <f t="shared" si="156"/>
        <v>Jrue Holiday</v>
      </c>
      <c r="H5009" t="str">
        <f t="shared" si="157"/>
        <v>Jrue Holiday</v>
      </c>
    </row>
    <row r="5010" spans="1:8" x14ac:dyDescent="0.2">
      <c r="A5010" s="48"/>
      <c r="B5010">
        <v>28</v>
      </c>
      <c r="C5010">
        <v>6</v>
      </c>
      <c r="D5010">
        <v>9</v>
      </c>
      <c r="E5010">
        <v>6</v>
      </c>
      <c r="F5010" s="51">
        <v>1</v>
      </c>
      <c r="G5010" t="str">
        <f t="shared" si="156"/>
        <v>Jrue Holiday</v>
      </c>
      <c r="H5010" t="str">
        <f t="shared" si="157"/>
        <v>Jrue Holiday</v>
      </c>
    </row>
    <row r="5011" spans="1:8" x14ac:dyDescent="0.2">
      <c r="A5011" s="48"/>
      <c r="B5011">
        <v>17</v>
      </c>
      <c r="C5011">
        <v>8</v>
      </c>
      <c r="D5011">
        <v>10</v>
      </c>
      <c r="E5011">
        <v>1</v>
      </c>
      <c r="F5011" s="51">
        <v>1</v>
      </c>
      <c r="G5011" t="str">
        <f t="shared" si="156"/>
        <v>Jrue Holiday</v>
      </c>
      <c r="H5011" t="str">
        <f t="shared" si="157"/>
        <v>Jrue Holiday</v>
      </c>
    </row>
    <row r="5012" spans="1:8" x14ac:dyDescent="0.2">
      <c r="A5012" s="48"/>
      <c r="B5012">
        <v>31</v>
      </c>
      <c r="C5012">
        <v>5</v>
      </c>
      <c r="D5012">
        <v>6</v>
      </c>
      <c r="E5012">
        <v>2</v>
      </c>
      <c r="F5012" s="51">
        <v>1</v>
      </c>
      <c r="G5012" t="str">
        <f t="shared" si="156"/>
        <v>Jrue Holiday</v>
      </c>
      <c r="H5012" t="str">
        <f t="shared" si="157"/>
        <v>Jrue Holiday</v>
      </c>
    </row>
    <row r="5013" spans="1:8" x14ac:dyDescent="0.2">
      <c r="A5013" s="48"/>
      <c r="B5013">
        <v>17</v>
      </c>
      <c r="C5013">
        <v>7</v>
      </c>
      <c r="D5013">
        <v>6</v>
      </c>
      <c r="E5013">
        <v>3</v>
      </c>
      <c r="F5013" s="51">
        <v>1</v>
      </c>
      <c r="G5013" t="str">
        <f t="shared" si="156"/>
        <v>Jrue Holiday</v>
      </c>
      <c r="H5013" t="str">
        <f t="shared" si="157"/>
        <v>Jrue Holiday</v>
      </c>
    </row>
    <row r="5014" spans="1:8" x14ac:dyDescent="0.2">
      <c r="A5014" s="48"/>
      <c r="B5014">
        <v>25</v>
      </c>
      <c r="C5014">
        <v>6</v>
      </c>
      <c r="D5014">
        <v>8</v>
      </c>
      <c r="E5014">
        <v>4</v>
      </c>
      <c r="F5014" s="51">
        <v>1</v>
      </c>
      <c r="G5014" t="str">
        <f t="shared" si="156"/>
        <v>Jrue Holiday</v>
      </c>
      <c r="H5014" t="str">
        <f t="shared" si="157"/>
        <v>Jrue Holiday</v>
      </c>
    </row>
    <row r="5015" spans="1:8" x14ac:dyDescent="0.2">
      <c r="A5015" s="48"/>
      <c r="B5015">
        <v>21</v>
      </c>
      <c r="C5015">
        <v>4</v>
      </c>
      <c r="D5015">
        <v>8</v>
      </c>
      <c r="E5015">
        <v>3</v>
      </c>
      <c r="F5015" s="51">
        <v>1</v>
      </c>
      <c r="G5015" t="str">
        <f t="shared" si="156"/>
        <v>Jrue Holiday</v>
      </c>
      <c r="H5015" t="str">
        <f t="shared" si="157"/>
        <v>Jrue Holiday</v>
      </c>
    </row>
    <row r="5016" spans="1:8" x14ac:dyDescent="0.2">
      <c r="A5016" s="48"/>
      <c r="B5016">
        <v>18</v>
      </c>
      <c r="C5016">
        <v>4</v>
      </c>
      <c r="D5016">
        <v>11</v>
      </c>
      <c r="E5016">
        <v>2</v>
      </c>
      <c r="F5016" s="51">
        <v>1</v>
      </c>
      <c r="G5016" t="str">
        <f t="shared" si="156"/>
        <v>Jrue Holiday</v>
      </c>
      <c r="H5016" t="str">
        <f t="shared" si="157"/>
        <v>Jrue Holiday</v>
      </c>
    </row>
    <row r="5017" spans="1:8" x14ac:dyDescent="0.2">
      <c r="A5017" s="48"/>
      <c r="B5017">
        <v>9</v>
      </c>
      <c r="C5017">
        <v>9</v>
      </c>
      <c r="D5017">
        <v>8</v>
      </c>
      <c r="E5017">
        <v>1</v>
      </c>
      <c r="F5017" s="51">
        <v>1</v>
      </c>
      <c r="G5017" t="str">
        <f t="shared" si="156"/>
        <v>Jrue Holiday</v>
      </c>
      <c r="H5017" t="str">
        <f t="shared" si="157"/>
        <v>Jrue Holiday</v>
      </c>
    </row>
    <row r="5018" spans="1:8" x14ac:dyDescent="0.2">
      <c r="A5018" s="48"/>
      <c r="B5018">
        <v>18</v>
      </c>
      <c r="C5018">
        <v>3</v>
      </c>
      <c r="D5018">
        <v>5</v>
      </c>
      <c r="E5018">
        <v>2</v>
      </c>
      <c r="F5018" s="51">
        <v>1</v>
      </c>
      <c r="G5018" t="str">
        <f t="shared" si="156"/>
        <v>Jrue Holiday</v>
      </c>
      <c r="H5018" t="str">
        <f t="shared" si="157"/>
        <v>Jrue Holiday</v>
      </c>
    </row>
    <row r="5019" spans="1:8" x14ac:dyDescent="0.2">
      <c r="A5019" s="48"/>
      <c r="B5019">
        <v>23</v>
      </c>
      <c r="C5019">
        <v>6</v>
      </c>
      <c r="D5019">
        <v>7</v>
      </c>
      <c r="E5019">
        <v>3</v>
      </c>
      <c r="F5019" s="51">
        <v>1</v>
      </c>
      <c r="G5019" t="str">
        <f t="shared" si="156"/>
        <v>Jrue Holiday</v>
      </c>
      <c r="H5019" t="str">
        <f t="shared" si="157"/>
        <v>Jrue Holiday</v>
      </c>
    </row>
    <row r="5020" spans="1:8" x14ac:dyDescent="0.2">
      <c r="A5020" s="48"/>
      <c r="B5020">
        <v>6</v>
      </c>
      <c r="C5020">
        <v>1</v>
      </c>
      <c r="D5020">
        <v>0</v>
      </c>
      <c r="E5020">
        <v>2</v>
      </c>
      <c r="F5020" s="51">
        <v>1</v>
      </c>
      <c r="G5020" t="str">
        <f t="shared" si="156"/>
        <v>Jrue Holiday</v>
      </c>
      <c r="H5020" t="str">
        <f t="shared" si="157"/>
        <v>Jrue Holiday</v>
      </c>
    </row>
    <row r="5021" spans="1:8" x14ac:dyDescent="0.2">
      <c r="A5021" s="48" t="s">
        <v>1330</v>
      </c>
      <c r="B5021">
        <v>3</v>
      </c>
      <c r="C5021">
        <v>1</v>
      </c>
      <c r="D5021">
        <v>3</v>
      </c>
      <c r="E5021">
        <v>1</v>
      </c>
      <c r="F5021" s="51">
        <v>1</v>
      </c>
      <c r="G5021" t="str">
        <f t="shared" si="156"/>
        <v>Justin Holiday</v>
      </c>
      <c r="H5021" t="str">
        <f t="shared" si="157"/>
        <v>Justin Holiday</v>
      </c>
    </row>
    <row r="5022" spans="1:8" x14ac:dyDescent="0.2">
      <c r="A5022" s="48"/>
      <c r="B5022">
        <v>9</v>
      </c>
      <c r="C5022">
        <v>1</v>
      </c>
      <c r="D5022">
        <v>2</v>
      </c>
      <c r="E5022">
        <v>3</v>
      </c>
      <c r="F5022" s="51">
        <v>1</v>
      </c>
      <c r="G5022" t="str">
        <f t="shared" si="156"/>
        <v>Justin Holiday</v>
      </c>
      <c r="H5022" t="str">
        <f t="shared" si="157"/>
        <v>Justin Holiday</v>
      </c>
    </row>
    <row r="5023" spans="1:8" x14ac:dyDescent="0.2">
      <c r="A5023" s="48"/>
      <c r="B5023">
        <v>3</v>
      </c>
      <c r="C5023">
        <v>0</v>
      </c>
      <c r="D5023">
        <v>0</v>
      </c>
      <c r="E5023">
        <v>1</v>
      </c>
      <c r="F5023" s="51">
        <v>1</v>
      </c>
      <c r="G5023" t="str">
        <f t="shared" si="156"/>
        <v>Justin Holiday</v>
      </c>
      <c r="H5023" t="str">
        <f t="shared" si="157"/>
        <v>Justin Holiday</v>
      </c>
    </row>
    <row r="5024" spans="1:8" x14ac:dyDescent="0.2">
      <c r="A5024" s="48"/>
      <c r="B5024">
        <v>2</v>
      </c>
      <c r="C5024">
        <v>3</v>
      </c>
      <c r="D5024">
        <v>3</v>
      </c>
      <c r="E5024">
        <v>0</v>
      </c>
      <c r="F5024" s="51">
        <v>1</v>
      </c>
      <c r="G5024" t="str">
        <f t="shared" si="156"/>
        <v>Justin Holiday</v>
      </c>
      <c r="H5024" t="str">
        <f t="shared" si="157"/>
        <v>Justin Holiday</v>
      </c>
    </row>
    <row r="5025" spans="1:8" x14ac:dyDescent="0.2">
      <c r="A5025" s="48"/>
      <c r="B5025">
        <v>4</v>
      </c>
      <c r="C5025">
        <v>0</v>
      </c>
      <c r="D5025">
        <v>3</v>
      </c>
      <c r="E5025">
        <v>0</v>
      </c>
      <c r="F5025" s="51">
        <v>1</v>
      </c>
      <c r="G5025" t="str">
        <f t="shared" si="156"/>
        <v>Justin Holiday</v>
      </c>
      <c r="H5025" t="str">
        <f t="shared" si="157"/>
        <v>Justin Holiday</v>
      </c>
    </row>
    <row r="5026" spans="1:8" x14ac:dyDescent="0.2">
      <c r="A5026" s="48"/>
      <c r="B5026">
        <v>10</v>
      </c>
      <c r="C5026">
        <v>0</v>
      </c>
      <c r="D5026">
        <v>0</v>
      </c>
      <c r="E5026">
        <v>2</v>
      </c>
      <c r="F5026" s="51">
        <v>1</v>
      </c>
      <c r="G5026" t="str">
        <f t="shared" si="156"/>
        <v>Justin Holiday</v>
      </c>
      <c r="H5026" t="str">
        <f t="shared" si="157"/>
        <v>Justin Holiday</v>
      </c>
    </row>
    <row r="5027" spans="1:8" x14ac:dyDescent="0.2">
      <c r="A5027" s="48"/>
      <c r="B5027">
        <v>12</v>
      </c>
      <c r="C5027">
        <v>0</v>
      </c>
      <c r="D5027">
        <v>1</v>
      </c>
      <c r="E5027">
        <v>2</v>
      </c>
      <c r="F5027" s="51">
        <v>1</v>
      </c>
      <c r="G5027" t="str">
        <f t="shared" si="156"/>
        <v>Justin Holiday</v>
      </c>
      <c r="H5027" t="str">
        <f t="shared" si="157"/>
        <v>Justin Holiday</v>
      </c>
    </row>
    <row r="5028" spans="1:8" x14ac:dyDescent="0.2">
      <c r="A5028" s="48"/>
      <c r="B5028">
        <v>3</v>
      </c>
      <c r="C5028">
        <v>1</v>
      </c>
      <c r="D5028">
        <v>2</v>
      </c>
      <c r="E5028">
        <v>1</v>
      </c>
      <c r="F5028" s="51">
        <v>1</v>
      </c>
      <c r="G5028" t="str">
        <f t="shared" si="156"/>
        <v>Justin Holiday</v>
      </c>
      <c r="H5028" t="str">
        <f t="shared" si="157"/>
        <v>Justin Holiday</v>
      </c>
    </row>
    <row r="5029" spans="1:8" x14ac:dyDescent="0.2">
      <c r="A5029" s="48"/>
      <c r="B5029">
        <v>5</v>
      </c>
      <c r="C5029">
        <v>1</v>
      </c>
      <c r="D5029">
        <v>0</v>
      </c>
      <c r="E5029">
        <v>1</v>
      </c>
      <c r="F5029" s="51">
        <v>1</v>
      </c>
      <c r="G5029" t="str">
        <f t="shared" si="156"/>
        <v>Justin Holiday</v>
      </c>
      <c r="H5029" t="str">
        <f t="shared" si="157"/>
        <v>Justin Holiday</v>
      </c>
    </row>
    <row r="5030" spans="1:8" x14ac:dyDescent="0.2">
      <c r="A5030" s="48"/>
      <c r="B5030">
        <v>14</v>
      </c>
      <c r="C5030">
        <v>0</v>
      </c>
      <c r="D5030">
        <v>0</v>
      </c>
      <c r="E5030">
        <v>4</v>
      </c>
      <c r="F5030" s="51">
        <v>1</v>
      </c>
      <c r="G5030" t="str">
        <f t="shared" si="156"/>
        <v>Justin Holiday</v>
      </c>
      <c r="H5030" t="str">
        <f t="shared" si="157"/>
        <v>Justin Holiday</v>
      </c>
    </row>
    <row r="5031" spans="1:8" x14ac:dyDescent="0.2">
      <c r="A5031" s="48"/>
      <c r="B5031">
        <v>10</v>
      </c>
      <c r="C5031">
        <v>2</v>
      </c>
      <c r="D5031">
        <v>0</v>
      </c>
      <c r="E5031">
        <v>2</v>
      </c>
      <c r="F5031" s="51">
        <v>1</v>
      </c>
      <c r="G5031" t="str">
        <f t="shared" si="156"/>
        <v>Justin Holiday</v>
      </c>
      <c r="H5031" t="str">
        <f t="shared" si="157"/>
        <v>Justin Holiday</v>
      </c>
    </row>
    <row r="5032" spans="1:8" x14ac:dyDescent="0.2">
      <c r="A5032" s="48"/>
      <c r="B5032">
        <v>6</v>
      </c>
      <c r="C5032">
        <v>4</v>
      </c>
      <c r="D5032">
        <v>0</v>
      </c>
      <c r="E5032">
        <v>2</v>
      </c>
      <c r="F5032" s="51">
        <v>1</v>
      </c>
      <c r="G5032" t="str">
        <f t="shared" si="156"/>
        <v>Justin Holiday</v>
      </c>
      <c r="H5032" t="str">
        <f t="shared" si="157"/>
        <v>Justin Holiday</v>
      </c>
    </row>
    <row r="5033" spans="1:8" x14ac:dyDescent="0.2">
      <c r="A5033" s="48"/>
      <c r="B5033">
        <v>0</v>
      </c>
      <c r="C5033">
        <v>3</v>
      </c>
      <c r="D5033">
        <v>1</v>
      </c>
      <c r="E5033">
        <v>0</v>
      </c>
      <c r="F5033" s="51">
        <v>1</v>
      </c>
      <c r="G5033" t="str">
        <f t="shared" si="156"/>
        <v>Justin Holiday</v>
      </c>
      <c r="H5033" t="str">
        <f t="shared" si="157"/>
        <v>Justin Holiday</v>
      </c>
    </row>
    <row r="5034" spans="1:8" x14ac:dyDescent="0.2">
      <c r="A5034" s="48"/>
      <c r="B5034">
        <v>0</v>
      </c>
      <c r="C5034">
        <v>0</v>
      </c>
      <c r="D5034">
        <v>0</v>
      </c>
      <c r="E5034">
        <v>0</v>
      </c>
      <c r="F5034" s="51">
        <v>1</v>
      </c>
      <c r="G5034" t="str">
        <f t="shared" si="156"/>
        <v>Justin Holiday</v>
      </c>
      <c r="H5034" t="str">
        <f t="shared" si="157"/>
        <v>Justin Holiday</v>
      </c>
    </row>
    <row r="5035" spans="1:8" x14ac:dyDescent="0.2">
      <c r="A5035" s="48"/>
      <c r="B5035">
        <v>5</v>
      </c>
      <c r="C5035">
        <v>0</v>
      </c>
      <c r="D5035">
        <v>0</v>
      </c>
      <c r="E5035">
        <v>1</v>
      </c>
      <c r="F5035" s="51">
        <v>1</v>
      </c>
      <c r="G5035" t="str">
        <f t="shared" si="156"/>
        <v>Justin Holiday</v>
      </c>
      <c r="H5035" t="str">
        <f t="shared" si="157"/>
        <v>Justin Holiday</v>
      </c>
    </row>
    <row r="5036" spans="1:8" x14ac:dyDescent="0.2">
      <c r="A5036" s="48"/>
      <c r="B5036">
        <v>0</v>
      </c>
      <c r="C5036">
        <v>0</v>
      </c>
      <c r="D5036">
        <v>1</v>
      </c>
      <c r="E5036">
        <v>0</v>
      </c>
      <c r="F5036" s="51">
        <v>1</v>
      </c>
      <c r="G5036" t="str">
        <f t="shared" si="156"/>
        <v>Justin Holiday</v>
      </c>
      <c r="H5036" t="str">
        <f t="shared" si="157"/>
        <v>Justin Holiday</v>
      </c>
    </row>
    <row r="5037" spans="1:8" x14ac:dyDescent="0.2">
      <c r="A5037" s="48"/>
      <c r="B5037">
        <v>0</v>
      </c>
      <c r="C5037">
        <v>0</v>
      </c>
      <c r="D5037">
        <v>0</v>
      </c>
      <c r="E5037">
        <v>0</v>
      </c>
      <c r="F5037" s="51">
        <v>1</v>
      </c>
      <c r="G5037" t="str">
        <f t="shared" si="156"/>
        <v>Justin Holiday</v>
      </c>
      <c r="H5037" t="str">
        <f t="shared" si="157"/>
        <v>Justin Holiday</v>
      </c>
    </row>
    <row r="5038" spans="1:8" x14ac:dyDescent="0.2">
      <c r="A5038" s="48"/>
      <c r="B5038">
        <v>16</v>
      </c>
      <c r="C5038">
        <v>1</v>
      </c>
      <c r="D5038">
        <v>1</v>
      </c>
      <c r="E5038">
        <v>4</v>
      </c>
      <c r="F5038" s="51">
        <v>1</v>
      </c>
      <c r="G5038" t="str">
        <f t="shared" si="156"/>
        <v>Justin Holiday</v>
      </c>
      <c r="H5038" t="str">
        <f t="shared" si="157"/>
        <v>Justin Holiday</v>
      </c>
    </row>
    <row r="5039" spans="1:8" x14ac:dyDescent="0.2">
      <c r="A5039" s="48"/>
      <c r="B5039">
        <v>5</v>
      </c>
      <c r="C5039">
        <v>1</v>
      </c>
      <c r="D5039">
        <v>0</v>
      </c>
      <c r="E5039">
        <v>1</v>
      </c>
      <c r="F5039" s="51">
        <v>1</v>
      </c>
      <c r="G5039" t="str">
        <f t="shared" si="156"/>
        <v>Justin Holiday</v>
      </c>
      <c r="H5039" t="str">
        <f t="shared" si="157"/>
        <v>Justin Holiday</v>
      </c>
    </row>
    <row r="5040" spans="1:8" x14ac:dyDescent="0.2">
      <c r="A5040" s="48"/>
      <c r="B5040">
        <v>0</v>
      </c>
      <c r="C5040">
        <v>1</v>
      </c>
      <c r="D5040">
        <v>0</v>
      </c>
      <c r="E5040">
        <v>0</v>
      </c>
      <c r="F5040" s="51">
        <v>1</v>
      </c>
      <c r="G5040" t="str">
        <f t="shared" si="156"/>
        <v>Justin Holiday</v>
      </c>
      <c r="H5040" t="str">
        <f t="shared" si="157"/>
        <v>Justin Holiday</v>
      </c>
    </row>
    <row r="5041" spans="1:8" x14ac:dyDescent="0.2">
      <c r="A5041" s="48"/>
      <c r="B5041">
        <v>0</v>
      </c>
      <c r="C5041">
        <v>0</v>
      </c>
      <c r="D5041">
        <v>0</v>
      </c>
      <c r="E5041">
        <v>0</v>
      </c>
      <c r="F5041" s="51">
        <v>1</v>
      </c>
      <c r="G5041" t="str">
        <f t="shared" si="156"/>
        <v>Justin Holiday</v>
      </c>
      <c r="H5041" t="str">
        <f t="shared" si="157"/>
        <v>Justin Holiday</v>
      </c>
    </row>
    <row r="5042" spans="1:8" x14ac:dyDescent="0.2">
      <c r="A5042" s="48"/>
      <c r="B5042">
        <v>6</v>
      </c>
      <c r="C5042">
        <v>0</v>
      </c>
      <c r="D5042">
        <v>1</v>
      </c>
      <c r="E5042">
        <v>2</v>
      </c>
      <c r="F5042" s="51">
        <v>1</v>
      </c>
      <c r="G5042" t="str">
        <f t="shared" si="156"/>
        <v>Justin Holiday</v>
      </c>
      <c r="H5042" t="str">
        <f t="shared" si="157"/>
        <v>Justin Holiday</v>
      </c>
    </row>
    <row r="5043" spans="1:8" x14ac:dyDescent="0.2">
      <c r="A5043" s="48"/>
      <c r="B5043">
        <v>2</v>
      </c>
      <c r="C5043">
        <v>0</v>
      </c>
      <c r="D5043">
        <v>2</v>
      </c>
      <c r="E5043">
        <v>0</v>
      </c>
      <c r="F5043" s="51">
        <v>1</v>
      </c>
      <c r="G5043" t="str">
        <f t="shared" si="156"/>
        <v>Justin Holiday</v>
      </c>
      <c r="H5043" t="str">
        <f t="shared" si="157"/>
        <v>Justin Holiday</v>
      </c>
    </row>
    <row r="5044" spans="1:8" x14ac:dyDescent="0.2">
      <c r="A5044" s="48"/>
      <c r="B5044">
        <v>3</v>
      </c>
      <c r="C5044">
        <v>1</v>
      </c>
      <c r="D5044">
        <v>0</v>
      </c>
      <c r="E5044">
        <v>1</v>
      </c>
      <c r="F5044" s="51">
        <v>1</v>
      </c>
      <c r="G5044" t="str">
        <f t="shared" si="156"/>
        <v>Justin Holiday</v>
      </c>
      <c r="H5044" t="str">
        <f t="shared" si="157"/>
        <v>Justin Holiday</v>
      </c>
    </row>
    <row r="5045" spans="1:8" x14ac:dyDescent="0.2">
      <c r="A5045" s="48"/>
      <c r="B5045">
        <v>3</v>
      </c>
      <c r="C5045">
        <v>2</v>
      </c>
      <c r="D5045">
        <v>1</v>
      </c>
      <c r="E5045">
        <v>1</v>
      </c>
      <c r="F5045" s="51">
        <v>1</v>
      </c>
      <c r="G5045" t="str">
        <f t="shared" si="156"/>
        <v>Justin Holiday</v>
      </c>
      <c r="H5045" t="str">
        <f t="shared" si="157"/>
        <v>Justin Holiday</v>
      </c>
    </row>
    <row r="5046" spans="1:8" x14ac:dyDescent="0.2">
      <c r="A5046" s="48"/>
      <c r="B5046">
        <v>0</v>
      </c>
      <c r="C5046">
        <v>0</v>
      </c>
      <c r="D5046">
        <v>2</v>
      </c>
      <c r="E5046">
        <v>0</v>
      </c>
      <c r="F5046" s="51">
        <v>1</v>
      </c>
      <c r="G5046" t="str">
        <f t="shared" si="156"/>
        <v>Justin Holiday</v>
      </c>
      <c r="H5046" t="str">
        <f t="shared" si="157"/>
        <v>Justin Holiday</v>
      </c>
    </row>
    <row r="5047" spans="1:8" x14ac:dyDescent="0.2">
      <c r="A5047" s="48"/>
      <c r="B5047">
        <v>0</v>
      </c>
      <c r="C5047">
        <v>1</v>
      </c>
      <c r="D5047">
        <v>1</v>
      </c>
      <c r="E5047">
        <v>0</v>
      </c>
      <c r="F5047" s="51">
        <v>1</v>
      </c>
      <c r="G5047" t="str">
        <f t="shared" si="156"/>
        <v>Justin Holiday</v>
      </c>
      <c r="H5047" t="str">
        <f t="shared" si="157"/>
        <v>Justin Holiday</v>
      </c>
    </row>
    <row r="5048" spans="1:8" x14ac:dyDescent="0.2">
      <c r="A5048" s="48" t="s">
        <v>1331</v>
      </c>
      <c r="B5048">
        <v>2</v>
      </c>
      <c r="C5048">
        <v>3</v>
      </c>
      <c r="D5048">
        <v>0</v>
      </c>
      <c r="E5048">
        <v>0</v>
      </c>
      <c r="F5048" s="51">
        <v>1</v>
      </c>
      <c r="G5048" t="str">
        <f t="shared" si="156"/>
        <v>Richaun Holmes</v>
      </c>
      <c r="H5048" t="str">
        <f t="shared" si="157"/>
        <v>Richaun Holmes</v>
      </c>
    </row>
    <row r="5049" spans="1:8" x14ac:dyDescent="0.2">
      <c r="A5049" s="48"/>
      <c r="B5049">
        <v>2</v>
      </c>
      <c r="C5049">
        <v>3</v>
      </c>
      <c r="D5049">
        <v>0</v>
      </c>
      <c r="E5049">
        <v>0</v>
      </c>
      <c r="F5049" s="51">
        <v>1</v>
      </c>
      <c r="G5049" t="str">
        <f t="shared" si="156"/>
        <v>Richaun Holmes</v>
      </c>
      <c r="H5049" t="str">
        <f t="shared" si="157"/>
        <v>Richaun Holmes</v>
      </c>
    </row>
    <row r="5050" spans="1:8" x14ac:dyDescent="0.2">
      <c r="A5050" s="48"/>
      <c r="B5050">
        <v>15</v>
      </c>
      <c r="C5050">
        <v>5</v>
      </c>
      <c r="D5050">
        <v>0</v>
      </c>
      <c r="E5050">
        <v>0</v>
      </c>
      <c r="F5050" s="51">
        <v>1</v>
      </c>
      <c r="G5050" t="str">
        <f t="shared" si="156"/>
        <v>Richaun Holmes</v>
      </c>
      <c r="H5050" t="str">
        <f t="shared" si="157"/>
        <v>Richaun Holmes</v>
      </c>
    </row>
    <row r="5051" spans="1:8" x14ac:dyDescent="0.2">
      <c r="A5051" s="48"/>
      <c r="B5051">
        <v>0</v>
      </c>
      <c r="C5051">
        <v>1</v>
      </c>
      <c r="D5051">
        <v>0</v>
      </c>
      <c r="E5051">
        <v>0</v>
      </c>
      <c r="F5051" s="51">
        <v>1</v>
      </c>
      <c r="G5051" t="str">
        <f t="shared" si="156"/>
        <v>Richaun Holmes</v>
      </c>
      <c r="H5051" t="str">
        <f t="shared" si="157"/>
        <v>Richaun Holmes</v>
      </c>
    </row>
    <row r="5052" spans="1:8" x14ac:dyDescent="0.2">
      <c r="A5052" s="48"/>
      <c r="B5052">
        <v>5</v>
      </c>
      <c r="C5052">
        <v>4</v>
      </c>
      <c r="D5052">
        <v>0</v>
      </c>
      <c r="E5052">
        <v>0</v>
      </c>
      <c r="F5052" s="51">
        <v>1</v>
      </c>
      <c r="G5052" t="str">
        <f t="shared" si="156"/>
        <v>Richaun Holmes</v>
      </c>
      <c r="H5052" t="str">
        <f t="shared" si="157"/>
        <v>Richaun Holmes</v>
      </c>
    </row>
    <row r="5053" spans="1:8" x14ac:dyDescent="0.2">
      <c r="A5053" s="48"/>
      <c r="B5053">
        <v>2</v>
      </c>
      <c r="C5053">
        <v>0</v>
      </c>
      <c r="D5053">
        <v>0</v>
      </c>
      <c r="E5053">
        <v>0</v>
      </c>
      <c r="F5053" s="51">
        <v>1</v>
      </c>
      <c r="G5053" t="str">
        <f t="shared" si="156"/>
        <v>Richaun Holmes</v>
      </c>
      <c r="H5053" t="str">
        <f t="shared" si="157"/>
        <v>Richaun Holmes</v>
      </c>
    </row>
    <row r="5054" spans="1:8" x14ac:dyDescent="0.2">
      <c r="A5054" s="48"/>
      <c r="B5054">
        <v>4</v>
      </c>
      <c r="C5054">
        <v>4</v>
      </c>
      <c r="D5054">
        <v>0</v>
      </c>
      <c r="E5054">
        <v>0</v>
      </c>
      <c r="F5054" s="51">
        <v>1</v>
      </c>
      <c r="G5054" t="str">
        <f t="shared" si="156"/>
        <v>Richaun Holmes</v>
      </c>
      <c r="H5054" t="str">
        <f t="shared" si="157"/>
        <v>Richaun Holmes</v>
      </c>
    </row>
    <row r="5055" spans="1:8" x14ac:dyDescent="0.2">
      <c r="A5055" s="48"/>
      <c r="B5055">
        <v>2</v>
      </c>
      <c r="C5055">
        <v>3</v>
      </c>
      <c r="D5055">
        <v>0</v>
      </c>
      <c r="E5055">
        <v>0</v>
      </c>
      <c r="F5055" s="51">
        <v>1</v>
      </c>
      <c r="G5055" t="str">
        <f t="shared" si="156"/>
        <v>Richaun Holmes</v>
      </c>
      <c r="H5055" t="str">
        <f t="shared" si="157"/>
        <v>Richaun Holmes</v>
      </c>
    </row>
    <row r="5056" spans="1:8" x14ac:dyDescent="0.2">
      <c r="A5056" s="48"/>
      <c r="B5056">
        <v>5</v>
      </c>
      <c r="C5056">
        <v>1</v>
      </c>
      <c r="D5056">
        <v>0</v>
      </c>
      <c r="E5056">
        <v>1</v>
      </c>
      <c r="F5056" s="51">
        <v>1</v>
      </c>
      <c r="G5056" t="str">
        <f t="shared" si="156"/>
        <v>Richaun Holmes</v>
      </c>
      <c r="H5056" t="str">
        <f t="shared" si="157"/>
        <v>Richaun Holmes</v>
      </c>
    </row>
    <row r="5057" spans="1:8" x14ac:dyDescent="0.2">
      <c r="A5057" s="48"/>
      <c r="B5057">
        <v>0</v>
      </c>
      <c r="C5057">
        <v>0</v>
      </c>
      <c r="D5057">
        <v>0</v>
      </c>
      <c r="E5057">
        <v>0</v>
      </c>
      <c r="F5057" s="51">
        <v>1</v>
      </c>
      <c r="G5057" t="str">
        <f t="shared" si="156"/>
        <v>Richaun Holmes</v>
      </c>
      <c r="H5057" t="str">
        <f t="shared" si="157"/>
        <v>Richaun Holmes</v>
      </c>
    </row>
    <row r="5058" spans="1:8" x14ac:dyDescent="0.2">
      <c r="A5058" s="48"/>
      <c r="B5058">
        <v>0</v>
      </c>
      <c r="C5058">
        <v>1</v>
      </c>
      <c r="D5058">
        <v>0</v>
      </c>
      <c r="E5058">
        <v>0</v>
      </c>
      <c r="F5058" s="51">
        <v>1</v>
      </c>
      <c r="G5058" t="str">
        <f t="shared" ref="G5058:G5121" si="158">IF(B5058="","",IF(A5058="",G5057,SUBSTITUTE(A5058," 2022-23 Game Log","")))</f>
        <v>Richaun Holmes</v>
      </c>
      <c r="H5058" t="str">
        <f t="shared" ref="H5058:H5121" si="159">IF(G5058="Luka Dončić","Luka Doncic",IF(G5058="Wendell Carter Jr.","Wendell Carter",IF(G5058="Vlatko Čančar","Vlatko Cancar",IF(G5058="Troy Brown Jr.","Troy Brown",IF(G5058="Bojan Bogdanović","Bojan Bogdanovic",IF(G5058="Nic Claxton","Nicolas Claxton",IF(G5058="Kristaps Porziņģis","Kristaps Porzingis",IF(G5058="Kelly Oubre Jr.","Kelly Oubre Jr",IF(G5058="P.J. Washington","P.J Washington",IF(G5058="P.J. Tucker","P.J Tucker",IF(G5058="Jabari Smith Jr.","Jabari Smith",IF(G5058="Alperen Şengün","Alperen Sengun",IF(G5058="Nikola Vučević","Nikola Vucevic",IF(G5058="Jusuf Nurkić","Jusuf Nurkic",IF(G5058="Nikola Jokić","Nikola Jokic",G5058)))))))))))))))</f>
        <v>Richaun Holmes</v>
      </c>
    </row>
    <row r="5059" spans="1:8" x14ac:dyDescent="0.2">
      <c r="A5059" s="48"/>
      <c r="B5059">
        <v>0</v>
      </c>
      <c r="C5059">
        <v>0</v>
      </c>
      <c r="D5059">
        <v>0</v>
      </c>
      <c r="E5059">
        <v>0</v>
      </c>
      <c r="F5059" s="51">
        <v>1</v>
      </c>
      <c r="G5059" t="str">
        <f t="shared" si="158"/>
        <v>Richaun Holmes</v>
      </c>
      <c r="H5059" t="str">
        <f t="shared" si="159"/>
        <v>Richaun Holmes</v>
      </c>
    </row>
    <row r="5060" spans="1:8" x14ac:dyDescent="0.2">
      <c r="A5060" s="48"/>
      <c r="B5060">
        <v>2</v>
      </c>
      <c r="C5060">
        <v>0</v>
      </c>
      <c r="D5060">
        <v>0</v>
      </c>
      <c r="E5060">
        <v>0</v>
      </c>
      <c r="F5060" s="51">
        <v>1</v>
      </c>
      <c r="G5060" t="str">
        <f t="shared" si="158"/>
        <v>Richaun Holmes</v>
      </c>
      <c r="H5060" t="str">
        <f t="shared" si="159"/>
        <v>Richaun Holmes</v>
      </c>
    </row>
    <row r="5061" spans="1:8" x14ac:dyDescent="0.2">
      <c r="A5061" s="48"/>
      <c r="B5061">
        <v>7</v>
      </c>
      <c r="C5061">
        <v>3</v>
      </c>
      <c r="D5061">
        <v>0</v>
      </c>
      <c r="E5061">
        <v>1</v>
      </c>
      <c r="F5061" s="51">
        <v>1</v>
      </c>
      <c r="G5061" t="str">
        <f t="shared" si="158"/>
        <v>Richaun Holmes</v>
      </c>
      <c r="H5061" t="str">
        <f t="shared" si="159"/>
        <v>Richaun Holmes</v>
      </c>
    </row>
    <row r="5062" spans="1:8" x14ac:dyDescent="0.2">
      <c r="A5062" s="48"/>
      <c r="B5062">
        <v>2</v>
      </c>
      <c r="C5062">
        <v>0</v>
      </c>
      <c r="D5062">
        <v>0</v>
      </c>
      <c r="E5062">
        <v>0</v>
      </c>
      <c r="F5062" s="51">
        <v>1</v>
      </c>
      <c r="G5062" t="str">
        <f t="shared" si="158"/>
        <v>Richaun Holmes</v>
      </c>
      <c r="H5062" t="str">
        <f t="shared" si="159"/>
        <v>Richaun Holmes</v>
      </c>
    </row>
    <row r="5063" spans="1:8" x14ac:dyDescent="0.2">
      <c r="A5063" s="48"/>
      <c r="B5063">
        <v>2</v>
      </c>
      <c r="C5063">
        <v>1</v>
      </c>
      <c r="D5063">
        <v>1</v>
      </c>
      <c r="E5063">
        <v>0</v>
      </c>
      <c r="F5063" s="51">
        <v>1</v>
      </c>
      <c r="G5063" t="str">
        <f t="shared" si="158"/>
        <v>Richaun Holmes</v>
      </c>
      <c r="H5063" t="str">
        <f t="shared" si="159"/>
        <v>Richaun Holmes</v>
      </c>
    </row>
    <row r="5064" spans="1:8" x14ac:dyDescent="0.2">
      <c r="A5064" s="48"/>
      <c r="B5064">
        <v>0</v>
      </c>
      <c r="C5064">
        <v>1</v>
      </c>
      <c r="D5064">
        <v>0</v>
      </c>
      <c r="E5064">
        <v>0</v>
      </c>
      <c r="F5064" s="51">
        <v>1</v>
      </c>
      <c r="G5064" t="str">
        <f t="shared" si="158"/>
        <v>Richaun Holmes</v>
      </c>
      <c r="H5064" t="str">
        <f t="shared" si="159"/>
        <v>Richaun Holmes</v>
      </c>
    </row>
    <row r="5065" spans="1:8" x14ac:dyDescent="0.2">
      <c r="A5065" s="48"/>
      <c r="B5065">
        <v>8</v>
      </c>
      <c r="C5065">
        <v>7</v>
      </c>
      <c r="D5065">
        <v>2</v>
      </c>
      <c r="E5065">
        <v>0</v>
      </c>
      <c r="F5065" s="51">
        <v>1</v>
      </c>
      <c r="G5065" t="str">
        <f t="shared" si="158"/>
        <v>Richaun Holmes</v>
      </c>
      <c r="H5065" t="str">
        <f t="shared" si="159"/>
        <v>Richaun Holmes</v>
      </c>
    </row>
    <row r="5066" spans="1:8" x14ac:dyDescent="0.2">
      <c r="A5066" s="48"/>
      <c r="B5066">
        <v>0</v>
      </c>
      <c r="C5066">
        <v>1</v>
      </c>
      <c r="D5066">
        <v>0</v>
      </c>
      <c r="E5066">
        <v>0</v>
      </c>
      <c r="F5066" s="51">
        <v>1</v>
      </c>
      <c r="G5066" t="str">
        <f t="shared" si="158"/>
        <v>Richaun Holmes</v>
      </c>
      <c r="H5066" t="str">
        <f t="shared" si="159"/>
        <v>Richaun Holmes</v>
      </c>
    </row>
    <row r="5067" spans="1:8" x14ac:dyDescent="0.2">
      <c r="A5067" s="48"/>
      <c r="B5067">
        <v>7</v>
      </c>
      <c r="C5067">
        <v>4</v>
      </c>
      <c r="D5067">
        <v>0</v>
      </c>
      <c r="E5067">
        <v>0</v>
      </c>
      <c r="F5067" s="51">
        <v>1</v>
      </c>
      <c r="G5067" t="str">
        <f t="shared" si="158"/>
        <v>Richaun Holmes</v>
      </c>
      <c r="H5067" t="str">
        <f t="shared" si="159"/>
        <v>Richaun Holmes</v>
      </c>
    </row>
    <row r="5068" spans="1:8" x14ac:dyDescent="0.2">
      <c r="A5068" s="48"/>
      <c r="B5068">
        <v>2</v>
      </c>
      <c r="C5068">
        <v>3</v>
      </c>
      <c r="D5068">
        <v>0</v>
      </c>
      <c r="E5068">
        <v>0</v>
      </c>
      <c r="F5068" s="51">
        <v>1</v>
      </c>
      <c r="G5068" t="str">
        <f t="shared" si="158"/>
        <v>Richaun Holmes</v>
      </c>
      <c r="H5068" t="str">
        <f t="shared" si="159"/>
        <v>Richaun Holmes</v>
      </c>
    </row>
    <row r="5069" spans="1:8" x14ac:dyDescent="0.2">
      <c r="A5069" s="48"/>
      <c r="B5069">
        <v>0</v>
      </c>
      <c r="C5069">
        <v>0</v>
      </c>
      <c r="D5069">
        <v>0</v>
      </c>
      <c r="E5069">
        <v>0</v>
      </c>
      <c r="F5069" s="51">
        <v>1</v>
      </c>
      <c r="G5069" t="str">
        <f t="shared" si="158"/>
        <v>Richaun Holmes</v>
      </c>
      <c r="H5069" t="str">
        <f t="shared" si="159"/>
        <v>Richaun Holmes</v>
      </c>
    </row>
    <row r="5070" spans="1:8" x14ac:dyDescent="0.2">
      <c r="A5070" s="48"/>
      <c r="B5070">
        <v>0</v>
      </c>
      <c r="C5070">
        <v>2</v>
      </c>
      <c r="D5070">
        <v>0</v>
      </c>
      <c r="E5070">
        <v>0</v>
      </c>
      <c r="F5070" s="51">
        <v>1</v>
      </c>
      <c r="G5070" t="str">
        <f t="shared" si="158"/>
        <v>Richaun Holmes</v>
      </c>
      <c r="H5070" t="str">
        <f t="shared" si="159"/>
        <v>Richaun Holmes</v>
      </c>
    </row>
    <row r="5071" spans="1:8" x14ac:dyDescent="0.2">
      <c r="A5071" s="48" t="s">
        <v>1332</v>
      </c>
      <c r="B5071">
        <v>6</v>
      </c>
      <c r="C5071">
        <v>5</v>
      </c>
      <c r="D5071">
        <v>1</v>
      </c>
      <c r="E5071">
        <v>2</v>
      </c>
      <c r="F5071" s="51">
        <v>1</v>
      </c>
      <c r="G5071" t="str">
        <f t="shared" si="158"/>
        <v>Al Horford</v>
      </c>
      <c r="H5071" t="str">
        <f t="shared" si="159"/>
        <v>Al Horford</v>
      </c>
    </row>
    <row r="5072" spans="1:8" x14ac:dyDescent="0.2">
      <c r="A5072" s="48"/>
      <c r="B5072">
        <v>9</v>
      </c>
      <c r="C5072">
        <v>5</v>
      </c>
      <c r="D5072">
        <v>1</v>
      </c>
      <c r="E5072">
        <v>3</v>
      </c>
      <c r="F5072" s="51">
        <v>1</v>
      </c>
      <c r="G5072" t="str">
        <f t="shared" si="158"/>
        <v>Al Horford</v>
      </c>
      <c r="H5072" t="str">
        <f t="shared" si="159"/>
        <v>Al Horford</v>
      </c>
    </row>
    <row r="5073" spans="1:8" x14ac:dyDescent="0.2">
      <c r="A5073" s="48"/>
      <c r="B5073">
        <v>8</v>
      </c>
      <c r="C5073">
        <v>5</v>
      </c>
      <c r="D5073">
        <v>2</v>
      </c>
      <c r="E5073">
        <v>2</v>
      </c>
      <c r="F5073" s="51">
        <v>1</v>
      </c>
      <c r="G5073" t="str">
        <f t="shared" si="158"/>
        <v>Al Horford</v>
      </c>
      <c r="H5073" t="str">
        <f t="shared" si="159"/>
        <v>Al Horford</v>
      </c>
    </row>
    <row r="5074" spans="1:8" x14ac:dyDescent="0.2">
      <c r="A5074" s="48"/>
      <c r="B5074">
        <v>12</v>
      </c>
      <c r="C5074">
        <v>2</v>
      </c>
      <c r="D5074">
        <v>4</v>
      </c>
      <c r="E5074">
        <v>2</v>
      </c>
      <c r="F5074" s="51">
        <v>1</v>
      </c>
      <c r="G5074" t="str">
        <f t="shared" si="158"/>
        <v>Al Horford</v>
      </c>
      <c r="H5074" t="str">
        <f t="shared" si="159"/>
        <v>Al Horford</v>
      </c>
    </row>
    <row r="5075" spans="1:8" x14ac:dyDescent="0.2">
      <c r="A5075" s="48"/>
      <c r="B5075">
        <v>5</v>
      </c>
      <c r="C5075">
        <v>8</v>
      </c>
      <c r="D5075">
        <v>1</v>
      </c>
      <c r="E5075">
        <v>1</v>
      </c>
      <c r="F5075" s="51">
        <v>1</v>
      </c>
      <c r="G5075" t="str">
        <f t="shared" si="158"/>
        <v>Al Horford</v>
      </c>
      <c r="H5075" t="str">
        <f t="shared" si="159"/>
        <v>Al Horford</v>
      </c>
    </row>
    <row r="5076" spans="1:8" x14ac:dyDescent="0.2">
      <c r="A5076" s="48"/>
      <c r="B5076">
        <v>12</v>
      </c>
      <c r="C5076">
        <v>12</v>
      </c>
      <c r="D5076">
        <v>1</v>
      </c>
      <c r="E5076">
        <v>1</v>
      </c>
      <c r="F5076" s="51">
        <v>1</v>
      </c>
      <c r="G5076" t="str">
        <f t="shared" si="158"/>
        <v>Al Horford</v>
      </c>
      <c r="H5076" t="str">
        <f t="shared" si="159"/>
        <v>Al Horford</v>
      </c>
    </row>
    <row r="5077" spans="1:8" x14ac:dyDescent="0.2">
      <c r="A5077" s="48"/>
      <c r="B5077">
        <v>11</v>
      </c>
      <c r="C5077">
        <v>5</v>
      </c>
      <c r="D5077">
        <v>5</v>
      </c>
      <c r="E5077">
        <v>1</v>
      </c>
      <c r="F5077" s="51">
        <v>1</v>
      </c>
      <c r="G5077" t="str">
        <f t="shared" si="158"/>
        <v>Al Horford</v>
      </c>
      <c r="H5077" t="str">
        <f t="shared" si="159"/>
        <v>Al Horford</v>
      </c>
    </row>
    <row r="5078" spans="1:8" x14ac:dyDescent="0.2">
      <c r="A5078" s="48"/>
      <c r="B5078">
        <v>15</v>
      </c>
      <c r="C5078">
        <v>6</v>
      </c>
      <c r="D5078">
        <v>2</v>
      </c>
      <c r="E5078">
        <v>3</v>
      </c>
      <c r="F5078" s="51">
        <v>1</v>
      </c>
      <c r="G5078" t="str">
        <f t="shared" si="158"/>
        <v>Al Horford</v>
      </c>
      <c r="H5078" t="str">
        <f t="shared" si="159"/>
        <v>Al Horford</v>
      </c>
    </row>
    <row r="5079" spans="1:8" x14ac:dyDescent="0.2">
      <c r="A5079" s="48"/>
      <c r="B5079">
        <v>13</v>
      </c>
      <c r="C5079">
        <v>6</v>
      </c>
      <c r="D5079">
        <v>2</v>
      </c>
      <c r="E5079">
        <v>1</v>
      </c>
      <c r="F5079" s="51">
        <v>1</v>
      </c>
      <c r="G5079" t="str">
        <f t="shared" si="158"/>
        <v>Al Horford</v>
      </c>
      <c r="H5079" t="str">
        <f t="shared" si="159"/>
        <v>Al Horford</v>
      </c>
    </row>
    <row r="5080" spans="1:8" x14ac:dyDescent="0.2">
      <c r="A5080" s="48"/>
      <c r="B5080">
        <v>21</v>
      </c>
      <c r="C5080">
        <v>7</v>
      </c>
      <c r="D5080">
        <v>2</v>
      </c>
      <c r="E5080">
        <v>6</v>
      </c>
      <c r="F5080" s="51">
        <v>1</v>
      </c>
      <c r="G5080" t="str">
        <f t="shared" si="158"/>
        <v>Al Horford</v>
      </c>
      <c r="H5080" t="str">
        <f t="shared" si="159"/>
        <v>Al Horford</v>
      </c>
    </row>
    <row r="5081" spans="1:8" x14ac:dyDescent="0.2">
      <c r="A5081" s="48"/>
      <c r="B5081">
        <v>12</v>
      </c>
      <c r="C5081">
        <v>11</v>
      </c>
      <c r="D5081">
        <v>4</v>
      </c>
      <c r="E5081">
        <v>1</v>
      </c>
      <c r="F5081" s="51">
        <v>1</v>
      </c>
      <c r="G5081" t="str">
        <f t="shared" si="158"/>
        <v>Al Horford</v>
      </c>
      <c r="H5081" t="str">
        <f t="shared" si="159"/>
        <v>Al Horford</v>
      </c>
    </row>
    <row r="5082" spans="1:8" x14ac:dyDescent="0.2">
      <c r="A5082" s="48"/>
      <c r="B5082">
        <v>7</v>
      </c>
      <c r="C5082">
        <v>11</v>
      </c>
      <c r="D5082">
        <v>4</v>
      </c>
      <c r="E5082">
        <v>1</v>
      </c>
      <c r="F5082" s="51">
        <v>1</v>
      </c>
      <c r="G5082" t="str">
        <f t="shared" si="158"/>
        <v>Al Horford</v>
      </c>
      <c r="H5082" t="str">
        <f t="shared" si="159"/>
        <v>Al Horford</v>
      </c>
    </row>
    <row r="5083" spans="1:8" x14ac:dyDescent="0.2">
      <c r="A5083" s="48"/>
      <c r="B5083">
        <v>18</v>
      </c>
      <c r="C5083">
        <v>7</v>
      </c>
      <c r="D5083">
        <v>2</v>
      </c>
      <c r="E5083">
        <v>4</v>
      </c>
      <c r="F5083" s="51">
        <v>1</v>
      </c>
      <c r="G5083" t="str">
        <f t="shared" si="158"/>
        <v>Al Horford</v>
      </c>
      <c r="H5083" t="str">
        <f t="shared" si="159"/>
        <v>Al Horford</v>
      </c>
    </row>
    <row r="5084" spans="1:8" x14ac:dyDescent="0.2">
      <c r="A5084" s="48"/>
      <c r="B5084">
        <v>0</v>
      </c>
      <c r="C5084">
        <v>5</v>
      </c>
      <c r="D5084">
        <v>2</v>
      </c>
      <c r="E5084">
        <v>0</v>
      </c>
      <c r="F5084" s="51">
        <v>1</v>
      </c>
      <c r="G5084" t="str">
        <f t="shared" si="158"/>
        <v>Al Horford</v>
      </c>
      <c r="H5084" t="str">
        <f t="shared" si="159"/>
        <v>Al Horford</v>
      </c>
    </row>
    <row r="5085" spans="1:8" x14ac:dyDescent="0.2">
      <c r="A5085" s="48"/>
      <c r="B5085">
        <v>14</v>
      </c>
      <c r="C5085">
        <v>5</v>
      </c>
      <c r="D5085">
        <v>4</v>
      </c>
      <c r="E5085">
        <v>4</v>
      </c>
      <c r="F5085" s="51">
        <v>1</v>
      </c>
      <c r="G5085" t="str">
        <f t="shared" si="158"/>
        <v>Al Horford</v>
      </c>
      <c r="H5085" t="str">
        <f t="shared" si="159"/>
        <v>Al Horford</v>
      </c>
    </row>
    <row r="5086" spans="1:8" x14ac:dyDescent="0.2">
      <c r="A5086" s="48"/>
      <c r="B5086">
        <v>13</v>
      </c>
      <c r="C5086">
        <v>4</v>
      </c>
      <c r="D5086">
        <v>5</v>
      </c>
      <c r="E5086">
        <v>3</v>
      </c>
      <c r="F5086" s="51">
        <v>1</v>
      </c>
      <c r="G5086" t="str">
        <f t="shared" si="158"/>
        <v>Al Horford</v>
      </c>
      <c r="H5086" t="str">
        <f t="shared" si="159"/>
        <v>Al Horford</v>
      </c>
    </row>
    <row r="5087" spans="1:8" x14ac:dyDescent="0.2">
      <c r="A5087" s="48"/>
      <c r="B5087">
        <v>14</v>
      </c>
      <c r="C5087">
        <v>3</v>
      </c>
      <c r="D5087">
        <v>3</v>
      </c>
      <c r="E5087">
        <v>2</v>
      </c>
      <c r="F5087" s="51">
        <v>1</v>
      </c>
      <c r="G5087" t="str">
        <f t="shared" si="158"/>
        <v>Al Horford</v>
      </c>
      <c r="H5087" t="str">
        <f t="shared" si="159"/>
        <v>Al Horford</v>
      </c>
    </row>
    <row r="5088" spans="1:8" x14ac:dyDescent="0.2">
      <c r="A5088" s="48"/>
      <c r="B5088">
        <v>6</v>
      </c>
      <c r="C5088">
        <v>6</v>
      </c>
      <c r="D5088">
        <v>5</v>
      </c>
      <c r="E5088">
        <v>2</v>
      </c>
      <c r="F5088" s="51">
        <v>1</v>
      </c>
      <c r="G5088" t="str">
        <f t="shared" si="158"/>
        <v>Al Horford</v>
      </c>
      <c r="H5088" t="str">
        <f t="shared" si="159"/>
        <v>Al Horford</v>
      </c>
    </row>
    <row r="5089" spans="1:8" x14ac:dyDescent="0.2">
      <c r="A5089" s="48"/>
      <c r="B5089">
        <v>5</v>
      </c>
      <c r="C5089">
        <v>6</v>
      </c>
      <c r="D5089">
        <v>3</v>
      </c>
      <c r="E5089">
        <v>1</v>
      </c>
      <c r="F5089" s="51">
        <v>1</v>
      </c>
      <c r="G5089" t="str">
        <f t="shared" si="158"/>
        <v>Al Horford</v>
      </c>
      <c r="H5089" t="str">
        <f t="shared" si="159"/>
        <v>Al Horford</v>
      </c>
    </row>
    <row r="5090" spans="1:8" x14ac:dyDescent="0.2">
      <c r="A5090" s="48"/>
      <c r="B5090">
        <v>3</v>
      </c>
      <c r="C5090">
        <v>6</v>
      </c>
      <c r="D5090">
        <v>2</v>
      </c>
      <c r="E5090">
        <v>1</v>
      </c>
      <c r="F5090" s="51">
        <v>1</v>
      </c>
      <c r="G5090" t="str">
        <f t="shared" si="158"/>
        <v>Al Horford</v>
      </c>
      <c r="H5090" t="str">
        <f t="shared" si="159"/>
        <v>Al Horford</v>
      </c>
    </row>
    <row r="5091" spans="1:8" x14ac:dyDescent="0.2">
      <c r="A5091" s="48"/>
      <c r="B5091">
        <v>6</v>
      </c>
      <c r="C5091">
        <v>6</v>
      </c>
      <c r="D5091">
        <v>1</v>
      </c>
      <c r="E5091">
        <v>2</v>
      </c>
      <c r="F5091" s="51">
        <v>1</v>
      </c>
      <c r="G5091" t="str">
        <f t="shared" si="158"/>
        <v>Al Horford</v>
      </c>
      <c r="H5091" t="str">
        <f t="shared" si="159"/>
        <v>Al Horford</v>
      </c>
    </row>
    <row r="5092" spans="1:8" x14ac:dyDescent="0.2">
      <c r="A5092" s="48"/>
      <c r="B5092">
        <v>8</v>
      </c>
      <c r="C5092">
        <v>6</v>
      </c>
      <c r="D5092">
        <v>2</v>
      </c>
      <c r="E5092">
        <v>2</v>
      </c>
      <c r="F5092" s="51">
        <v>1</v>
      </c>
      <c r="G5092" t="str">
        <f t="shared" si="158"/>
        <v>Al Horford</v>
      </c>
      <c r="H5092" t="str">
        <f t="shared" si="159"/>
        <v>Al Horford</v>
      </c>
    </row>
    <row r="5093" spans="1:8" x14ac:dyDescent="0.2">
      <c r="A5093" s="48"/>
      <c r="B5093">
        <v>6</v>
      </c>
      <c r="C5093">
        <v>6</v>
      </c>
      <c r="D5093">
        <v>4</v>
      </c>
      <c r="E5093">
        <v>2</v>
      </c>
      <c r="F5093" s="51">
        <v>1</v>
      </c>
      <c r="G5093" t="str">
        <f t="shared" si="158"/>
        <v>Al Horford</v>
      </c>
      <c r="H5093" t="str">
        <f t="shared" si="159"/>
        <v>Al Horford</v>
      </c>
    </row>
    <row r="5094" spans="1:8" x14ac:dyDescent="0.2">
      <c r="A5094" s="48"/>
      <c r="B5094">
        <v>17</v>
      </c>
      <c r="C5094">
        <v>11</v>
      </c>
      <c r="D5094">
        <v>2</v>
      </c>
      <c r="E5094">
        <v>5</v>
      </c>
      <c r="F5094" s="51">
        <v>1</v>
      </c>
      <c r="G5094" t="str">
        <f t="shared" si="158"/>
        <v>Al Horford</v>
      </c>
      <c r="H5094" t="str">
        <f t="shared" si="159"/>
        <v>Al Horford</v>
      </c>
    </row>
    <row r="5095" spans="1:8" x14ac:dyDescent="0.2">
      <c r="A5095" s="48"/>
      <c r="B5095">
        <v>11</v>
      </c>
      <c r="C5095">
        <v>4</v>
      </c>
      <c r="D5095">
        <v>1</v>
      </c>
      <c r="E5095">
        <v>3</v>
      </c>
      <c r="F5095" s="51">
        <v>1</v>
      </c>
      <c r="G5095" t="str">
        <f t="shared" si="158"/>
        <v>Al Horford</v>
      </c>
      <c r="H5095" t="str">
        <f t="shared" si="159"/>
        <v>Al Horford</v>
      </c>
    </row>
    <row r="5096" spans="1:8" x14ac:dyDescent="0.2">
      <c r="A5096" s="48"/>
      <c r="B5096">
        <v>3</v>
      </c>
      <c r="C5096">
        <v>5</v>
      </c>
      <c r="D5096">
        <v>2</v>
      </c>
      <c r="E5096">
        <v>1</v>
      </c>
      <c r="F5096" s="51">
        <v>1</v>
      </c>
      <c r="G5096" t="str">
        <f t="shared" si="158"/>
        <v>Al Horford</v>
      </c>
      <c r="H5096" t="str">
        <f t="shared" si="159"/>
        <v>Al Horford</v>
      </c>
    </row>
    <row r="5097" spans="1:8" x14ac:dyDescent="0.2">
      <c r="A5097" s="48"/>
      <c r="B5097">
        <v>8</v>
      </c>
      <c r="C5097">
        <v>7</v>
      </c>
      <c r="D5097">
        <v>2</v>
      </c>
      <c r="E5097">
        <v>2</v>
      </c>
      <c r="F5097" s="51">
        <v>1</v>
      </c>
      <c r="G5097" t="str">
        <f t="shared" si="158"/>
        <v>Al Horford</v>
      </c>
      <c r="H5097" t="str">
        <f t="shared" si="159"/>
        <v>Al Horford</v>
      </c>
    </row>
    <row r="5098" spans="1:8" x14ac:dyDescent="0.2">
      <c r="A5098" s="48"/>
      <c r="B5098">
        <v>8</v>
      </c>
      <c r="C5098">
        <v>6</v>
      </c>
      <c r="D5098">
        <v>3</v>
      </c>
      <c r="E5098">
        <v>2</v>
      </c>
      <c r="F5098" s="51">
        <v>1</v>
      </c>
      <c r="G5098" t="str">
        <f t="shared" si="158"/>
        <v>Al Horford</v>
      </c>
      <c r="H5098" t="str">
        <f t="shared" si="159"/>
        <v>Al Horford</v>
      </c>
    </row>
    <row r="5099" spans="1:8" x14ac:dyDescent="0.2">
      <c r="A5099" s="48"/>
      <c r="B5099">
        <v>2</v>
      </c>
      <c r="C5099">
        <v>2</v>
      </c>
      <c r="D5099">
        <v>1</v>
      </c>
      <c r="E5099">
        <v>0</v>
      </c>
      <c r="F5099" s="51">
        <v>1</v>
      </c>
      <c r="G5099" t="str">
        <f t="shared" si="158"/>
        <v>Al Horford</v>
      </c>
      <c r="H5099" t="str">
        <f t="shared" si="159"/>
        <v>Al Horford</v>
      </c>
    </row>
    <row r="5100" spans="1:8" x14ac:dyDescent="0.2">
      <c r="A5100" s="48" t="s">
        <v>1333</v>
      </c>
      <c r="B5100">
        <v>3</v>
      </c>
      <c r="C5100">
        <v>0</v>
      </c>
      <c r="D5100">
        <v>1</v>
      </c>
      <c r="E5100">
        <v>0</v>
      </c>
      <c r="F5100" s="51">
        <v>1</v>
      </c>
      <c r="G5100" t="str">
        <f t="shared" si="158"/>
        <v>Talen Horton-Tucker</v>
      </c>
      <c r="H5100" t="str">
        <f t="shared" si="159"/>
        <v>Talen Horton-Tucker</v>
      </c>
    </row>
    <row r="5101" spans="1:8" x14ac:dyDescent="0.2">
      <c r="A5101" s="48"/>
      <c r="B5101">
        <v>8</v>
      </c>
      <c r="C5101">
        <v>2</v>
      </c>
      <c r="D5101">
        <v>2</v>
      </c>
      <c r="E5101">
        <v>0</v>
      </c>
      <c r="F5101" s="51">
        <v>1</v>
      </c>
      <c r="G5101" t="str">
        <f t="shared" si="158"/>
        <v>Talen Horton-Tucker</v>
      </c>
      <c r="H5101" t="str">
        <f t="shared" si="159"/>
        <v>Talen Horton-Tucker</v>
      </c>
    </row>
    <row r="5102" spans="1:8" x14ac:dyDescent="0.2">
      <c r="A5102" s="48"/>
      <c r="B5102">
        <v>7</v>
      </c>
      <c r="C5102">
        <v>3</v>
      </c>
      <c r="D5102">
        <v>0</v>
      </c>
      <c r="E5102">
        <v>1</v>
      </c>
      <c r="F5102" s="51">
        <v>1</v>
      </c>
      <c r="G5102" t="str">
        <f t="shared" si="158"/>
        <v>Talen Horton-Tucker</v>
      </c>
      <c r="H5102" t="str">
        <f t="shared" si="159"/>
        <v>Talen Horton-Tucker</v>
      </c>
    </row>
    <row r="5103" spans="1:8" x14ac:dyDescent="0.2">
      <c r="A5103" s="48"/>
      <c r="B5103">
        <v>9</v>
      </c>
      <c r="C5103">
        <v>5</v>
      </c>
      <c r="D5103">
        <v>3</v>
      </c>
      <c r="E5103">
        <v>1</v>
      </c>
      <c r="F5103" s="51">
        <v>1</v>
      </c>
      <c r="G5103" t="str">
        <f t="shared" si="158"/>
        <v>Talen Horton-Tucker</v>
      </c>
      <c r="H5103" t="str">
        <f t="shared" si="159"/>
        <v>Talen Horton-Tucker</v>
      </c>
    </row>
    <row r="5104" spans="1:8" x14ac:dyDescent="0.2">
      <c r="A5104" s="48"/>
      <c r="B5104">
        <v>14</v>
      </c>
      <c r="C5104">
        <v>7</v>
      </c>
      <c r="D5104">
        <v>4</v>
      </c>
      <c r="E5104">
        <v>2</v>
      </c>
      <c r="F5104" s="51">
        <v>1</v>
      </c>
      <c r="G5104" t="str">
        <f t="shared" si="158"/>
        <v>Talen Horton-Tucker</v>
      </c>
      <c r="H5104" t="str">
        <f t="shared" si="159"/>
        <v>Talen Horton-Tucker</v>
      </c>
    </row>
    <row r="5105" spans="1:8" x14ac:dyDescent="0.2">
      <c r="A5105" s="48"/>
      <c r="B5105">
        <v>6</v>
      </c>
      <c r="C5105">
        <v>4</v>
      </c>
      <c r="D5105">
        <v>2</v>
      </c>
      <c r="E5105">
        <v>0</v>
      </c>
      <c r="F5105" s="51">
        <v>1</v>
      </c>
      <c r="G5105" t="str">
        <f t="shared" si="158"/>
        <v>Talen Horton-Tucker</v>
      </c>
      <c r="H5105" t="str">
        <f t="shared" si="159"/>
        <v>Talen Horton-Tucker</v>
      </c>
    </row>
    <row r="5106" spans="1:8" x14ac:dyDescent="0.2">
      <c r="A5106" s="48"/>
      <c r="B5106">
        <v>1</v>
      </c>
      <c r="C5106">
        <v>1</v>
      </c>
      <c r="D5106">
        <v>0</v>
      </c>
      <c r="E5106">
        <v>0</v>
      </c>
      <c r="F5106" s="51">
        <v>1</v>
      </c>
      <c r="G5106" t="str">
        <f t="shared" si="158"/>
        <v>Talen Horton-Tucker</v>
      </c>
      <c r="H5106" t="str">
        <f t="shared" si="159"/>
        <v>Talen Horton-Tucker</v>
      </c>
    </row>
    <row r="5107" spans="1:8" x14ac:dyDescent="0.2">
      <c r="A5107" s="48"/>
      <c r="B5107">
        <v>13</v>
      </c>
      <c r="C5107">
        <v>5</v>
      </c>
      <c r="D5107">
        <v>2</v>
      </c>
      <c r="E5107">
        <v>1</v>
      </c>
      <c r="F5107" s="51">
        <v>1</v>
      </c>
      <c r="G5107" t="str">
        <f t="shared" si="158"/>
        <v>Talen Horton-Tucker</v>
      </c>
      <c r="H5107" t="str">
        <f t="shared" si="159"/>
        <v>Talen Horton-Tucker</v>
      </c>
    </row>
    <row r="5108" spans="1:8" x14ac:dyDescent="0.2">
      <c r="A5108" s="48"/>
      <c r="B5108">
        <v>2</v>
      </c>
      <c r="C5108">
        <v>0</v>
      </c>
      <c r="D5108">
        <v>0</v>
      </c>
      <c r="E5108">
        <v>0</v>
      </c>
      <c r="F5108" s="51">
        <v>1</v>
      </c>
      <c r="G5108" t="str">
        <f t="shared" si="158"/>
        <v>Talen Horton-Tucker</v>
      </c>
      <c r="H5108" t="str">
        <f t="shared" si="159"/>
        <v>Talen Horton-Tucker</v>
      </c>
    </row>
    <row r="5109" spans="1:8" x14ac:dyDescent="0.2">
      <c r="A5109" s="48"/>
      <c r="B5109">
        <v>7</v>
      </c>
      <c r="C5109">
        <v>3</v>
      </c>
      <c r="D5109">
        <v>1</v>
      </c>
      <c r="E5109">
        <v>1</v>
      </c>
      <c r="F5109" s="51">
        <v>1</v>
      </c>
      <c r="G5109" t="str">
        <f t="shared" si="158"/>
        <v>Talen Horton-Tucker</v>
      </c>
      <c r="H5109" t="str">
        <f t="shared" si="159"/>
        <v>Talen Horton-Tucker</v>
      </c>
    </row>
    <row r="5110" spans="1:8" x14ac:dyDescent="0.2">
      <c r="A5110" s="48"/>
      <c r="B5110">
        <v>5</v>
      </c>
      <c r="C5110">
        <v>2</v>
      </c>
      <c r="D5110">
        <v>0</v>
      </c>
      <c r="E5110">
        <v>1</v>
      </c>
      <c r="F5110" s="51">
        <v>1</v>
      </c>
      <c r="G5110" t="str">
        <f t="shared" si="158"/>
        <v>Talen Horton-Tucker</v>
      </c>
      <c r="H5110" t="str">
        <f t="shared" si="159"/>
        <v>Talen Horton-Tucker</v>
      </c>
    </row>
    <row r="5111" spans="1:8" x14ac:dyDescent="0.2">
      <c r="A5111" s="48"/>
      <c r="B5111">
        <v>15</v>
      </c>
      <c r="C5111">
        <v>3</v>
      </c>
      <c r="D5111">
        <v>3</v>
      </c>
      <c r="E5111">
        <v>1</v>
      </c>
      <c r="F5111" s="51">
        <v>1</v>
      </c>
      <c r="G5111" t="str">
        <f t="shared" si="158"/>
        <v>Talen Horton-Tucker</v>
      </c>
      <c r="H5111" t="str">
        <f t="shared" si="159"/>
        <v>Talen Horton-Tucker</v>
      </c>
    </row>
    <row r="5112" spans="1:8" x14ac:dyDescent="0.2">
      <c r="A5112" s="48"/>
      <c r="B5112">
        <v>8</v>
      </c>
      <c r="C5112">
        <v>3</v>
      </c>
      <c r="D5112">
        <v>5</v>
      </c>
      <c r="E5112">
        <v>2</v>
      </c>
      <c r="F5112" s="51">
        <v>1</v>
      </c>
      <c r="G5112" t="str">
        <f t="shared" si="158"/>
        <v>Talen Horton-Tucker</v>
      </c>
      <c r="H5112" t="str">
        <f t="shared" si="159"/>
        <v>Talen Horton-Tucker</v>
      </c>
    </row>
    <row r="5113" spans="1:8" x14ac:dyDescent="0.2">
      <c r="A5113" s="48"/>
      <c r="B5113">
        <v>12</v>
      </c>
      <c r="C5113">
        <v>3</v>
      </c>
      <c r="D5113">
        <v>10</v>
      </c>
      <c r="E5113">
        <v>1</v>
      </c>
      <c r="F5113" s="51">
        <v>1</v>
      </c>
      <c r="G5113" t="str">
        <f t="shared" si="158"/>
        <v>Talen Horton-Tucker</v>
      </c>
      <c r="H5113" t="str">
        <f t="shared" si="159"/>
        <v>Talen Horton-Tucker</v>
      </c>
    </row>
    <row r="5114" spans="1:8" x14ac:dyDescent="0.2">
      <c r="A5114" s="48"/>
      <c r="B5114">
        <v>7</v>
      </c>
      <c r="C5114">
        <v>1</v>
      </c>
      <c r="D5114">
        <v>5</v>
      </c>
      <c r="E5114">
        <v>1</v>
      </c>
      <c r="F5114" s="51">
        <v>1</v>
      </c>
      <c r="G5114" t="str">
        <f t="shared" si="158"/>
        <v>Talen Horton-Tucker</v>
      </c>
      <c r="H5114" t="str">
        <f t="shared" si="159"/>
        <v>Talen Horton-Tucker</v>
      </c>
    </row>
    <row r="5115" spans="1:8" x14ac:dyDescent="0.2">
      <c r="A5115" s="48"/>
      <c r="B5115">
        <v>10</v>
      </c>
      <c r="C5115">
        <v>1</v>
      </c>
      <c r="D5115">
        <v>3</v>
      </c>
      <c r="E5115">
        <v>0</v>
      </c>
      <c r="F5115" s="51">
        <v>1</v>
      </c>
      <c r="G5115" t="str">
        <f t="shared" si="158"/>
        <v>Talen Horton-Tucker</v>
      </c>
      <c r="H5115" t="str">
        <f t="shared" si="159"/>
        <v>Talen Horton-Tucker</v>
      </c>
    </row>
    <row r="5116" spans="1:8" x14ac:dyDescent="0.2">
      <c r="A5116" s="48"/>
      <c r="B5116">
        <v>7</v>
      </c>
      <c r="C5116">
        <v>1</v>
      </c>
      <c r="D5116">
        <v>3</v>
      </c>
      <c r="E5116">
        <v>0</v>
      </c>
      <c r="F5116" s="51">
        <v>1</v>
      </c>
      <c r="G5116" t="str">
        <f t="shared" si="158"/>
        <v>Talen Horton-Tucker</v>
      </c>
      <c r="H5116" t="str">
        <f t="shared" si="159"/>
        <v>Talen Horton-Tucker</v>
      </c>
    </row>
    <row r="5117" spans="1:8" x14ac:dyDescent="0.2">
      <c r="A5117" s="48"/>
      <c r="B5117">
        <v>8</v>
      </c>
      <c r="C5117">
        <v>5</v>
      </c>
      <c r="D5117">
        <v>2</v>
      </c>
      <c r="E5117">
        <v>0</v>
      </c>
      <c r="F5117" s="51">
        <v>1</v>
      </c>
      <c r="G5117" t="str">
        <f t="shared" si="158"/>
        <v>Talen Horton-Tucker</v>
      </c>
      <c r="H5117" t="str">
        <f t="shared" si="159"/>
        <v>Talen Horton-Tucker</v>
      </c>
    </row>
    <row r="5118" spans="1:8" x14ac:dyDescent="0.2">
      <c r="A5118" s="48"/>
      <c r="B5118">
        <v>14</v>
      </c>
      <c r="C5118">
        <v>2</v>
      </c>
      <c r="D5118">
        <v>2</v>
      </c>
      <c r="E5118">
        <v>2</v>
      </c>
      <c r="F5118" s="51">
        <v>1</v>
      </c>
      <c r="G5118" t="str">
        <f t="shared" si="158"/>
        <v>Talen Horton-Tucker</v>
      </c>
      <c r="H5118" t="str">
        <f t="shared" si="159"/>
        <v>Talen Horton-Tucker</v>
      </c>
    </row>
    <row r="5119" spans="1:8" x14ac:dyDescent="0.2">
      <c r="A5119" s="48"/>
      <c r="B5119">
        <v>3</v>
      </c>
      <c r="C5119">
        <v>0</v>
      </c>
      <c r="D5119">
        <v>2</v>
      </c>
      <c r="E5119">
        <v>1</v>
      </c>
      <c r="F5119" s="51">
        <v>1</v>
      </c>
      <c r="G5119" t="str">
        <f t="shared" si="158"/>
        <v>Talen Horton-Tucker</v>
      </c>
      <c r="H5119" t="str">
        <f t="shared" si="159"/>
        <v>Talen Horton-Tucker</v>
      </c>
    </row>
    <row r="5120" spans="1:8" x14ac:dyDescent="0.2">
      <c r="A5120" s="48"/>
      <c r="B5120">
        <v>0</v>
      </c>
      <c r="C5120">
        <v>3</v>
      </c>
      <c r="D5120">
        <v>0</v>
      </c>
      <c r="E5120">
        <v>0</v>
      </c>
      <c r="F5120" s="51">
        <v>1</v>
      </c>
      <c r="G5120" t="str">
        <f t="shared" si="158"/>
        <v>Talen Horton-Tucker</v>
      </c>
      <c r="H5120" t="str">
        <f t="shared" si="159"/>
        <v>Talen Horton-Tucker</v>
      </c>
    </row>
    <row r="5121" spans="1:8" x14ac:dyDescent="0.2">
      <c r="A5121" s="48"/>
      <c r="B5121">
        <v>10</v>
      </c>
      <c r="C5121">
        <v>1</v>
      </c>
      <c r="D5121">
        <v>0</v>
      </c>
      <c r="E5121">
        <v>2</v>
      </c>
      <c r="F5121" s="51">
        <v>1</v>
      </c>
      <c r="G5121" t="str">
        <f t="shared" si="158"/>
        <v>Talen Horton-Tucker</v>
      </c>
      <c r="H5121" t="str">
        <f t="shared" si="159"/>
        <v>Talen Horton-Tucker</v>
      </c>
    </row>
    <row r="5122" spans="1:8" x14ac:dyDescent="0.2">
      <c r="A5122" s="48"/>
      <c r="B5122">
        <v>3</v>
      </c>
      <c r="C5122">
        <v>3</v>
      </c>
      <c r="D5122">
        <v>0</v>
      </c>
      <c r="E5122">
        <v>1</v>
      </c>
      <c r="F5122" s="51">
        <v>1</v>
      </c>
      <c r="G5122" t="str">
        <f t="shared" ref="G5122:G5185" si="160">IF(B5122="","",IF(A5122="",G5121,SUBSTITUTE(A5122," 2022-23 Game Log","")))</f>
        <v>Talen Horton-Tucker</v>
      </c>
      <c r="H5122" t="str">
        <f t="shared" ref="H5122:H5185" si="161">IF(G5122="Luka Dončić","Luka Doncic",IF(G5122="Wendell Carter Jr.","Wendell Carter",IF(G5122="Vlatko Čančar","Vlatko Cancar",IF(G5122="Troy Brown Jr.","Troy Brown",IF(G5122="Bojan Bogdanović","Bojan Bogdanovic",IF(G5122="Nic Claxton","Nicolas Claxton",IF(G5122="Kristaps Porziņģis","Kristaps Porzingis",IF(G5122="Kelly Oubre Jr.","Kelly Oubre Jr",IF(G5122="P.J. Washington","P.J Washington",IF(G5122="P.J. Tucker","P.J Tucker",IF(G5122="Jabari Smith Jr.","Jabari Smith",IF(G5122="Alperen Şengün","Alperen Sengun",IF(G5122="Nikola Vučević","Nikola Vucevic",IF(G5122="Jusuf Nurkić","Jusuf Nurkic",IF(G5122="Nikola Jokić","Nikola Jokic",G5122)))))))))))))))</f>
        <v>Talen Horton-Tucker</v>
      </c>
    </row>
    <row r="5123" spans="1:8" x14ac:dyDescent="0.2">
      <c r="A5123" s="48"/>
      <c r="B5123">
        <v>6</v>
      </c>
      <c r="C5123">
        <v>5</v>
      </c>
      <c r="D5123">
        <v>9</v>
      </c>
      <c r="E5123">
        <v>0</v>
      </c>
      <c r="F5123" s="51">
        <v>1</v>
      </c>
      <c r="G5123" t="str">
        <f t="shared" si="160"/>
        <v>Talen Horton-Tucker</v>
      </c>
      <c r="H5123" t="str">
        <f t="shared" si="161"/>
        <v>Talen Horton-Tucker</v>
      </c>
    </row>
    <row r="5124" spans="1:8" x14ac:dyDescent="0.2">
      <c r="A5124" s="48"/>
      <c r="B5124">
        <v>2</v>
      </c>
      <c r="C5124">
        <v>3</v>
      </c>
      <c r="D5124">
        <v>3</v>
      </c>
      <c r="E5124">
        <v>0</v>
      </c>
      <c r="F5124" s="51">
        <v>1</v>
      </c>
      <c r="G5124" t="str">
        <f t="shared" si="160"/>
        <v>Talen Horton-Tucker</v>
      </c>
      <c r="H5124" t="str">
        <f t="shared" si="161"/>
        <v>Talen Horton-Tucker</v>
      </c>
    </row>
    <row r="5125" spans="1:8" x14ac:dyDescent="0.2">
      <c r="A5125" s="48"/>
      <c r="B5125">
        <v>0</v>
      </c>
      <c r="C5125">
        <v>1</v>
      </c>
      <c r="D5125">
        <v>2</v>
      </c>
      <c r="E5125">
        <v>0</v>
      </c>
      <c r="F5125" s="51">
        <v>1</v>
      </c>
      <c r="G5125" t="str">
        <f t="shared" si="160"/>
        <v>Talen Horton-Tucker</v>
      </c>
      <c r="H5125" t="str">
        <f t="shared" si="161"/>
        <v>Talen Horton-Tucker</v>
      </c>
    </row>
    <row r="5126" spans="1:8" x14ac:dyDescent="0.2">
      <c r="A5126" s="48"/>
      <c r="B5126">
        <v>19</v>
      </c>
      <c r="C5126">
        <v>7</v>
      </c>
      <c r="D5126">
        <v>4</v>
      </c>
      <c r="E5126">
        <v>1</v>
      </c>
      <c r="F5126" s="51">
        <v>1</v>
      </c>
      <c r="G5126" t="str">
        <f t="shared" si="160"/>
        <v>Talen Horton-Tucker</v>
      </c>
      <c r="H5126" t="str">
        <f t="shared" si="161"/>
        <v>Talen Horton-Tucker</v>
      </c>
    </row>
    <row r="5127" spans="1:8" x14ac:dyDescent="0.2">
      <c r="A5127" s="48"/>
      <c r="B5127">
        <v>5</v>
      </c>
      <c r="C5127">
        <v>1</v>
      </c>
      <c r="D5127">
        <v>1</v>
      </c>
      <c r="E5127">
        <v>1</v>
      </c>
      <c r="F5127" s="51">
        <v>1</v>
      </c>
      <c r="G5127" t="str">
        <f t="shared" si="160"/>
        <v>Talen Horton-Tucker</v>
      </c>
      <c r="H5127" t="str">
        <f t="shared" si="161"/>
        <v>Talen Horton-Tucker</v>
      </c>
    </row>
    <row r="5128" spans="1:8" x14ac:dyDescent="0.2">
      <c r="A5128" s="48"/>
      <c r="B5128">
        <v>4</v>
      </c>
      <c r="C5128">
        <v>3</v>
      </c>
      <c r="D5128">
        <v>2</v>
      </c>
      <c r="E5128">
        <v>0</v>
      </c>
      <c r="F5128" s="51">
        <v>1</v>
      </c>
      <c r="G5128" t="str">
        <f t="shared" si="160"/>
        <v>Talen Horton-Tucker</v>
      </c>
      <c r="H5128" t="str">
        <f t="shared" si="161"/>
        <v>Talen Horton-Tucker</v>
      </c>
    </row>
    <row r="5129" spans="1:8" x14ac:dyDescent="0.2">
      <c r="A5129" s="48"/>
      <c r="B5129">
        <v>6</v>
      </c>
      <c r="C5129">
        <v>1</v>
      </c>
      <c r="D5129">
        <v>0</v>
      </c>
      <c r="E5129">
        <v>0</v>
      </c>
      <c r="F5129" s="51">
        <v>1</v>
      </c>
      <c r="G5129" t="str">
        <f t="shared" si="160"/>
        <v>Talen Horton-Tucker</v>
      </c>
      <c r="H5129" t="str">
        <f t="shared" si="161"/>
        <v>Talen Horton-Tucker</v>
      </c>
    </row>
    <row r="5130" spans="1:8" x14ac:dyDescent="0.2">
      <c r="A5130" s="48"/>
      <c r="B5130">
        <v>0</v>
      </c>
      <c r="C5130">
        <v>0</v>
      </c>
      <c r="D5130">
        <v>1</v>
      </c>
      <c r="E5130">
        <v>0</v>
      </c>
      <c r="F5130" s="51">
        <v>1</v>
      </c>
      <c r="G5130" t="str">
        <f t="shared" si="160"/>
        <v>Talen Horton-Tucker</v>
      </c>
      <c r="H5130" t="str">
        <f t="shared" si="161"/>
        <v>Talen Horton-Tucker</v>
      </c>
    </row>
    <row r="5131" spans="1:8" x14ac:dyDescent="0.2">
      <c r="A5131" s="48"/>
      <c r="B5131">
        <v>0</v>
      </c>
      <c r="C5131">
        <v>0</v>
      </c>
      <c r="D5131">
        <v>0</v>
      </c>
      <c r="E5131">
        <v>0</v>
      </c>
      <c r="F5131" s="51">
        <v>1</v>
      </c>
      <c r="G5131" t="str">
        <f t="shared" si="160"/>
        <v>Talen Horton-Tucker</v>
      </c>
      <c r="H5131" t="str">
        <f t="shared" si="161"/>
        <v>Talen Horton-Tucker</v>
      </c>
    </row>
    <row r="5132" spans="1:8" x14ac:dyDescent="0.2">
      <c r="A5132" s="48" t="s">
        <v>1334</v>
      </c>
      <c r="B5132">
        <v>1</v>
      </c>
      <c r="C5132">
        <v>1</v>
      </c>
      <c r="D5132">
        <v>1</v>
      </c>
      <c r="E5132">
        <v>0</v>
      </c>
      <c r="F5132" s="51">
        <v>1</v>
      </c>
      <c r="G5132" t="str">
        <f t="shared" si="160"/>
        <v>Danuel House Jr.</v>
      </c>
      <c r="H5132" t="str">
        <f t="shared" si="161"/>
        <v>Danuel House Jr.</v>
      </c>
    </row>
    <row r="5133" spans="1:8" x14ac:dyDescent="0.2">
      <c r="A5133" s="48"/>
      <c r="B5133">
        <v>4</v>
      </c>
      <c r="C5133">
        <v>3</v>
      </c>
      <c r="D5133">
        <v>2</v>
      </c>
      <c r="E5133">
        <v>0</v>
      </c>
      <c r="F5133" s="51">
        <v>1</v>
      </c>
      <c r="G5133" t="str">
        <f t="shared" si="160"/>
        <v>Danuel House Jr.</v>
      </c>
      <c r="H5133" t="str">
        <f t="shared" si="161"/>
        <v>Danuel House Jr.</v>
      </c>
    </row>
    <row r="5134" spans="1:8" x14ac:dyDescent="0.2">
      <c r="A5134" s="48"/>
      <c r="B5134">
        <v>2</v>
      </c>
      <c r="C5134">
        <v>2</v>
      </c>
      <c r="D5134">
        <v>1</v>
      </c>
      <c r="E5134">
        <v>0</v>
      </c>
      <c r="F5134" s="51">
        <v>1</v>
      </c>
      <c r="G5134" t="str">
        <f t="shared" si="160"/>
        <v>Danuel House Jr.</v>
      </c>
      <c r="H5134" t="str">
        <f t="shared" si="161"/>
        <v>Danuel House Jr.</v>
      </c>
    </row>
    <row r="5135" spans="1:8" x14ac:dyDescent="0.2">
      <c r="A5135" s="48"/>
      <c r="B5135">
        <v>6</v>
      </c>
      <c r="C5135">
        <v>2</v>
      </c>
      <c r="D5135">
        <v>2</v>
      </c>
      <c r="E5135">
        <v>1</v>
      </c>
      <c r="F5135" s="51">
        <v>1</v>
      </c>
      <c r="G5135" t="str">
        <f t="shared" si="160"/>
        <v>Danuel House Jr.</v>
      </c>
      <c r="H5135" t="str">
        <f t="shared" si="161"/>
        <v>Danuel House Jr.</v>
      </c>
    </row>
    <row r="5136" spans="1:8" x14ac:dyDescent="0.2">
      <c r="A5136" s="48"/>
      <c r="B5136">
        <v>3</v>
      </c>
      <c r="C5136">
        <v>0</v>
      </c>
      <c r="D5136">
        <v>0</v>
      </c>
      <c r="E5136">
        <v>1</v>
      </c>
      <c r="F5136" s="51">
        <v>1</v>
      </c>
      <c r="G5136" t="str">
        <f t="shared" si="160"/>
        <v>Danuel House Jr.</v>
      </c>
      <c r="H5136" t="str">
        <f t="shared" si="161"/>
        <v>Danuel House Jr.</v>
      </c>
    </row>
    <row r="5137" spans="1:8" x14ac:dyDescent="0.2">
      <c r="A5137" s="48"/>
      <c r="B5137">
        <v>0</v>
      </c>
      <c r="C5137">
        <v>2</v>
      </c>
      <c r="D5137">
        <v>0</v>
      </c>
      <c r="E5137">
        <v>0</v>
      </c>
      <c r="F5137" s="51">
        <v>1</v>
      </c>
      <c r="G5137" t="str">
        <f t="shared" si="160"/>
        <v>Danuel House Jr.</v>
      </c>
      <c r="H5137" t="str">
        <f t="shared" si="161"/>
        <v>Danuel House Jr.</v>
      </c>
    </row>
    <row r="5138" spans="1:8" x14ac:dyDescent="0.2">
      <c r="A5138" s="48"/>
      <c r="B5138">
        <v>3</v>
      </c>
      <c r="C5138">
        <v>0</v>
      </c>
      <c r="D5138">
        <v>0</v>
      </c>
      <c r="E5138">
        <v>1</v>
      </c>
      <c r="F5138" s="51">
        <v>1</v>
      </c>
      <c r="G5138" t="str">
        <f t="shared" si="160"/>
        <v>Danuel House Jr.</v>
      </c>
      <c r="H5138" t="str">
        <f t="shared" si="161"/>
        <v>Danuel House Jr.</v>
      </c>
    </row>
    <row r="5139" spans="1:8" x14ac:dyDescent="0.2">
      <c r="A5139" s="48"/>
      <c r="B5139">
        <v>2</v>
      </c>
      <c r="C5139">
        <v>2</v>
      </c>
      <c r="D5139">
        <v>1</v>
      </c>
      <c r="E5139">
        <v>0</v>
      </c>
      <c r="F5139" s="51">
        <v>1</v>
      </c>
      <c r="G5139" t="str">
        <f t="shared" si="160"/>
        <v>Danuel House Jr.</v>
      </c>
      <c r="H5139" t="str">
        <f t="shared" si="161"/>
        <v>Danuel House Jr.</v>
      </c>
    </row>
    <row r="5140" spans="1:8" x14ac:dyDescent="0.2">
      <c r="A5140" s="48"/>
      <c r="B5140">
        <v>12</v>
      </c>
      <c r="C5140">
        <v>6</v>
      </c>
      <c r="D5140">
        <v>2</v>
      </c>
      <c r="E5140">
        <v>2</v>
      </c>
      <c r="F5140" s="51">
        <v>1</v>
      </c>
      <c r="G5140" t="str">
        <f t="shared" si="160"/>
        <v>Danuel House Jr.</v>
      </c>
      <c r="H5140" t="str">
        <f t="shared" si="161"/>
        <v>Danuel House Jr.</v>
      </c>
    </row>
    <row r="5141" spans="1:8" x14ac:dyDescent="0.2">
      <c r="A5141" s="48"/>
      <c r="B5141">
        <v>8</v>
      </c>
      <c r="C5141">
        <v>0</v>
      </c>
      <c r="D5141">
        <v>0</v>
      </c>
      <c r="E5141">
        <v>1</v>
      </c>
      <c r="F5141" s="51">
        <v>1</v>
      </c>
      <c r="G5141" t="str">
        <f t="shared" si="160"/>
        <v>Danuel House Jr.</v>
      </c>
      <c r="H5141" t="str">
        <f t="shared" si="161"/>
        <v>Danuel House Jr.</v>
      </c>
    </row>
    <row r="5142" spans="1:8" x14ac:dyDescent="0.2">
      <c r="A5142" s="48"/>
      <c r="B5142">
        <v>5</v>
      </c>
      <c r="C5142">
        <v>1</v>
      </c>
      <c r="D5142">
        <v>0</v>
      </c>
      <c r="E5142">
        <v>1</v>
      </c>
      <c r="F5142" s="51">
        <v>1</v>
      </c>
      <c r="G5142" t="str">
        <f t="shared" si="160"/>
        <v>Danuel House Jr.</v>
      </c>
      <c r="H5142" t="str">
        <f t="shared" si="161"/>
        <v>Danuel House Jr.</v>
      </c>
    </row>
    <row r="5143" spans="1:8" x14ac:dyDescent="0.2">
      <c r="A5143" s="48"/>
      <c r="B5143">
        <v>1</v>
      </c>
      <c r="C5143">
        <v>1</v>
      </c>
      <c r="D5143">
        <v>1</v>
      </c>
      <c r="E5143">
        <v>0</v>
      </c>
      <c r="F5143" s="51">
        <v>1</v>
      </c>
      <c r="G5143" t="str">
        <f t="shared" si="160"/>
        <v>Danuel House Jr.</v>
      </c>
      <c r="H5143" t="str">
        <f t="shared" si="161"/>
        <v>Danuel House Jr.</v>
      </c>
    </row>
    <row r="5144" spans="1:8" x14ac:dyDescent="0.2">
      <c r="A5144" s="48"/>
      <c r="B5144">
        <v>9</v>
      </c>
      <c r="C5144">
        <v>2</v>
      </c>
      <c r="D5144">
        <v>1</v>
      </c>
      <c r="E5144">
        <v>1</v>
      </c>
      <c r="F5144" s="51">
        <v>1</v>
      </c>
      <c r="G5144" t="str">
        <f t="shared" si="160"/>
        <v>Danuel House Jr.</v>
      </c>
      <c r="H5144" t="str">
        <f t="shared" si="161"/>
        <v>Danuel House Jr.</v>
      </c>
    </row>
    <row r="5145" spans="1:8" x14ac:dyDescent="0.2">
      <c r="A5145" s="48"/>
      <c r="B5145">
        <v>11</v>
      </c>
      <c r="C5145">
        <v>7</v>
      </c>
      <c r="D5145">
        <v>1</v>
      </c>
      <c r="E5145">
        <v>3</v>
      </c>
      <c r="F5145" s="51">
        <v>1</v>
      </c>
      <c r="G5145" t="str">
        <f t="shared" si="160"/>
        <v>Danuel House Jr.</v>
      </c>
      <c r="H5145" t="str">
        <f t="shared" si="161"/>
        <v>Danuel House Jr.</v>
      </c>
    </row>
    <row r="5146" spans="1:8" x14ac:dyDescent="0.2">
      <c r="A5146" s="48"/>
      <c r="B5146">
        <v>0</v>
      </c>
      <c r="C5146">
        <v>2</v>
      </c>
      <c r="D5146">
        <v>1</v>
      </c>
      <c r="E5146">
        <v>0</v>
      </c>
      <c r="F5146" s="51">
        <v>1</v>
      </c>
      <c r="G5146" t="str">
        <f t="shared" si="160"/>
        <v>Danuel House Jr.</v>
      </c>
      <c r="H5146" t="str">
        <f t="shared" si="161"/>
        <v>Danuel House Jr.</v>
      </c>
    </row>
    <row r="5147" spans="1:8" x14ac:dyDescent="0.2">
      <c r="A5147" s="48"/>
      <c r="B5147">
        <v>1</v>
      </c>
      <c r="C5147">
        <v>1</v>
      </c>
      <c r="D5147">
        <v>0</v>
      </c>
      <c r="E5147">
        <v>0</v>
      </c>
      <c r="F5147" s="51">
        <v>1</v>
      </c>
      <c r="G5147" t="str">
        <f t="shared" si="160"/>
        <v>Danuel House Jr.</v>
      </c>
      <c r="H5147" t="str">
        <f t="shared" si="161"/>
        <v>Danuel House Jr.</v>
      </c>
    </row>
    <row r="5148" spans="1:8" x14ac:dyDescent="0.2">
      <c r="A5148" s="48"/>
      <c r="B5148">
        <v>2</v>
      </c>
      <c r="C5148">
        <v>1</v>
      </c>
      <c r="D5148">
        <v>0</v>
      </c>
      <c r="E5148">
        <v>0</v>
      </c>
      <c r="F5148" s="51">
        <v>1</v>
      </c>
      <c r="G5148" t="str">
        <f t="shared" si="160"/>
        <v>Danuel House Jr.</v>
      </c>
      <c r="H5148" t="str">
        <f t="shared" si="161"/>
        <v>Danuel House Jr.</v>
      </c>
    </row>
    <row r="5149" spans="1:8" x14ac:dyDescent="0.2">
      <c r="A5149" s="48"/>
      <c r="B5149">
        <v>19</v>
      </c>
      <c r="C5149">
        <v>2</v>
      </c>
      <c r="D5149">
        <v>2</v>
      </c>
      <c r="E5149">
        <v>1</v>
      </c>
      <c r="F5149" s="51">
        <v>1</v>
      </c>
      <c r="G5149" t="str">
        <f t="shared" si="160"/>
        <v>Danuel House Jr.</v>
      </c>
      <c r="H5149" t="str">
        <f t="shared" si="161"/>
        <v>Danuel House Jr.</v>
      </c>
    </row>
    <row r="5150" spans="1:8" x14ac:dyDescent="0.2">
      <c r="A5150" s="48"/>
      <c r="B5150">
        <v>3</v>
      </c>
      <c r="C5150">
        <v>0</v>
      </c>
      <c r="D5150">
        <v>0</v>
      </c>
      <c r="E5150">
        <v>1</v>
      </c>
      <c r="F5150" s="51">
        <v>1</v>
      </c>
      <c r="G5150" t="str">
        <f t="shared" si="160"/>
        <v>Danuel House Jr.</v>
      </c>
      <c r="H5150" t="str">
        <f t="shared" si="161"/>
        <v>Danuel House Jr.</v>
      </c>
    </row>
    <row r="5151" spans="1:8" x14ac:dyDescent="0.2">
      <c r="A5151" s="48"/>
      <c r="B5151">
        <v>7</v>
      </c>
      <c r="C5151">
        <v>4</v>
      </c>
      <c r="D5151">
        <v>1</v>
      </c>
      <c r="E5151">
        <v>1</v>
      </c>
      <c r="F5151" s="51">
        <v>1</v>
      </c>
      <c r="G5151" t="str">
        <f t="shared" si="160"/>
        <v>Danuel House Jr.</v>
      </c>
      <c r="H5151" t="str">
        <f t="shared" si="161"/>
        <v>Danuel House Jr.</v>
      </c>
    </row>
    <row r="5152" spans="1:8" x14ac:dyDescent="0.2">
      <c r="A5152" s="48"/>
      <c r="B5152">
        <v>5</v>
      </c>
      <c r="C5152">
        <v>3</v>
      </c>
      <c r="D5152">
        <v>0</v>
      </c>
      <c r="E5152">
        <v>1</v>
      </c>
      <c r="F5152" s="51">
        <v>1</v>
      </c>
      <c r="G5152" t="str">
        <f t="shared" si="160"/>
        <v>Danuel House Jr.</v>
      </c>
      <c r="H5152" t="str">
        <f t="shared" si="161"/>
        <v>Danuel House Jr.</v>
      </c>
    </row>
    <row r="5153" spans="1:8" x14ac:dyDescent="0.2">
      <c r="A5153" s="48"/>
      <c r="B5153">
        <v>4</v>
      </c>
      <c r="C5153">
        <v>2</v>
      </c>
      <c r="D5153">
        <v>1</v>
      </c>
      <c r="E5153">
        <v>0</v>
      </c>
      <c r="F5153" s="51">
        <v>1</v>
      </c>
      <c r="G5153" t="str">
        <f t="shared" si="160"/>
        <v>Danuel House Jr.</v>
      </c>
      <c r="H5153" t="str">
        <f t="shared" si="161"/>
        <v>Danuel House Jr.</v>
      </c>
    </row>
    <row r="5154" spans="1:8" x14ac:dyDescent="0.2">
      <c r="A5154" s="48"/>
      <c r="B5154">
        <v>6</v>
      </c>
      <c r="C5154">
        <v>2</v>
      </c>
      <c r="D5154">
        <v>0</v>
      </c>
      <c r="E5154">
        <v>1</v>
      </c>
      <c r="F5154" s="51">
        <v>1</v>
      </c>
      <c r="G5154" t="str">
        <f t="shared" si="160"/>
        <v>Danuel House Jr.</v>
      </c>
      <c r="H5154" t="str">
        <f t="shared" si="161"/>
        <v>Danuel House Jr.</v>
      </c>
    </row>
    <row r="5155" spans="1:8" x14ac:dyDescent="0.2">
      <c r="A5155" s="48"/>
      <c r="B5155">
        <v>9</v>
      </c>
      <c r="C5155">
        <v>2</v>
      </c>
      <c r="D5155">
        <v>1</v>
      </c>
      <c r="E5155">
        <v>2</v>
      </c>
      <c r="F5155" s="51">
        <v>1</v>
      </c>
      <c r="G5155" t="str">
        <f t="shared" si="160"/>
        <v>Danuel House Jr.</v>
      </c>
      <c r="H5155" t="str">
        <f t="shared" si="161"/>
        <v>Danuel House Jr.</v>
      </c>
    </row>
    <row r="5156" spans="1:8" x14ac:dyDescent="0.2">
      <c r="A5156" s="48"/>
      <c r="B5156">
        <v>9</v>
      </c>
      <c r="C5156">
        <v>3</v>
      </c>
      <c r="D5156">
        <v>1</v>
      </c>
      <c r="E5156">
        <v>1</v>
      </c>
      <c r="F5156" s="51">
        <v>1</v>
      </c>
      <c r="G5156" t="str">
        <f t="shared" si="160"/>
        <v>Danuel House Jr.</v>
      </c>
      <c r="H5156" t="str">
        <f t="shared" si="161"/>
        <v>Danuel House Jr.</v>
      </c>
    </row>
    <row r="5157" spans="1:8" x14ac:dyDescent="0.2">
      <c r="A5157" s="48"/>
      <c r="B5157">
        <v>2</v>
      </c>
      <c r="C5157">
        <v>2</v>
      </c>
      <c r="D5157">
        <v>0</v>
      </c>
      <c r="E5157">
        <v>0</v>
      </c>
      <c r="F5157" s="51">
        <v>1</v>
      </c>
      <c r="G5157" t="str">
        <f t="shared" si="160"/>
        <v>Danuel House Jr.</v>
      </c>
      <c r="H5157" t="str">
        <f t="shared" si="161"/>
        <v>Danuel House Jr.</v>
      </c>
    </row>
    <row r="5158" spans="1:8" x14ac:dyDescent="0.2">
      <c r="A5158" s="48"/>
      <c r="B5158">
        <v>0</v>
      </c>
      <c r="C5158">
        <v>1</v>
      </c>
      <c r="D5158">
        <v>1</v>
      </c>
      <c r="E5158">
        <v>0</v>
      </c>
      <c r="F5158" s="51">
        <v>1</v>
      </c>
      <c r="G5158" t="str">
        <f t="shared" si="160"/>
        <v>Danuel House Jr.</v>
      </c>
      <c r="H5158" t="str">
        <f t="shared" si="161"/>
        <v>Danuel House Jr.</v>
      </c>
    </row>
    <row r="5159" spans="1:8" x14ac:dyDescent="0.2">
      <c r="A5159" s="48"/>
      <c r="B5159">
        <v>3</v>
      </c>
      <c r="C5159">
        <v>1</v>
      </c>
      <c r="D5159">
        <v>1</v>
      </c>
      <c r="E5159">
        <v>0</v>
      </c>
      <c r="F5159" s="51">
        <v>1</v>
      </c>
      <c r="G5159" t="str">
        <f t="shared" si="160"/>
        <v>Danuel House Jr.</v>
      </c>
      <c r="H5159" t="str">
        <f t="shared" si="161"/>
        <v>Danuel House Jr.</v>
      </c>
    </row>
    <row r="5160" spans="1:8" x14ac:dyDescent="0.2">
      <c r="A5160" s="48"/>
      <c r="B5160">
        <v>8</v>
      </c>
      <c r="C5160">
        <v>5</v>
      </c>
      <c r="D5160">
        <v>3</v>
      </c>
      <c r="E5160">
        <v>1</v>
      </c>
      <c r="F5160" s="51">
        <v>1</v>
      </c>
      <c r="G5160" t="str">
        <f t="shared" si="160"/>
        <v>Danuel House Jr.</v>
      </c>
      <c r="H5160" t="str">
        <f t="shared" si="161"/>
        <v>Danuel House Jr.</v>
      </c>
    </row>
    <row r="5161" spans="1:8" x14ac:dyDescent="0.2">
      <c r="A5161" s="48" t="s">
        <v>1335</v>
      </c>
      <c r="B5161">
        <v>0</v>
      </c>
      <c r="C5161">
        <v>3</v>
      </c>
      <c r="D5161">
        <v>0</v>
      </c>
      <c r="E5161">
        <v>0</v>
      </c>
      <c r="F5161" s="51">
        <v>1</v>
      </c>
      <c r="G5161" t="str">
        <f t="shared" si="160"/>
        <v>Caleb Houstan</v>
      </c>
      <c r="H5161" t="str">
        <f t="shared" si="161"/>
        <v>Caleb Houstan</v>
      </c>
    </row>
    <row r="5162" spans="1:8" x14ac:dyDescent="0.2">
      <c r="A5162" s="48"/>
      <c r="B5162">
        <v>7</v>
      </c>
      <c r="C5162">
        <v>3</v>
      </c>
      <c r="D5162">
        <v>0</v>
      </c>
      <c r="E5162">
        <v>1</v>
      </c>
      <c r="F5162" s="51">
        <v>1</v>
      </c>
      <c r="G5162" t="str">
        <f t="shared" si="160"/>
        <v>Caleb Houstan</v>
      </c>
      <c r="H5162" t="str">
        <f t="shared" si="161"/>
        <v>Caleb Houstan</v>
      </c>
    </row>
    <row r="5163" spans="1:8" x14ac:dyDescent="0.2">
      <c r="A5163" s="48"/>
      <c r="B5163">
        <v>2</v>
      </c>
      <c r="C5163">
        <v>0</v>
      </c>
      <c r="D5163">
        <v>0</v>
      </c>
      <c r="E5163">
        <v>0</v>
      </c>
      <c r="F5163" s="51">
        <v>1</v>
      </c>
      <c r="G5163" t="str">
        <f t="shared" si="160"/>
        <v>Caleb Houstan</v>
      </c>
      <c r="H5163" t="str">
        <f t="shared" si="161"/>
        <v>Caleb Houstan</v>
      </c>
    </row>
    <row r="5164" spans="1:8" x14ac:dyDescent="0.2">
      <c r="A5164" s="48"/>
      <c r="B5164">
        <v>3</v>
      </c>
      <c r="C5164">
        <v>3</v>
      </c>
      <c r="D5164">
        <v>2</v>
      </c>
      <c r="E5164">
        <v>1</v>
      </c>
      <c r="F5164" s="51">
        <v>1</v>
      </c>
      <c r="G5164" t="str">
        <f t="shared" si="160"/>
        <v>Caleb Houstan</v>
      </c>
      <c r="H5164" t="str">
        <f t="shared" si="161"/>
        <v>Caleb Houstan</v>
      </c>
    </row>
    <row r="5165" spans="1:8" x14ac:dyDescent="0.2">
      <c r="A5165" s="48"/>
      <c r="B5165">
        <v>3</v>
      </c>
      <c r="C5165">
        <v>1</v>
      </c>
      <c r="D5165">
        <v>1</v>
      </c>
      <c r="E5165">
        <v>1</v>
      </c>
      <c r="F5165" s="51">
        <v>1</v>
      </c>
      <c r="G5165" t="str">
        <f t="shared" si="160"/>
        <v>Caleb Houstan</v>
      </c>
      <c r="H5165" t="str">
        <f t="shared" si="161"/>
        <v>Caleb Houstan</v>
      </c>
    </row>
    <row r="5166" spans="1:8" x14ac:dyDescent="0.2">
      <c r="A5166" s="48"/>
      <c r="B5166">
        <v>2</v>
      </c>
      <c r="C5166">
        <v>1</v>
      </c>
      <c r="D5166">
        <v>0</v>
      </c>
      <c r="E5166">
        <v>0</v>
      </c>
      <c r="F5166" s="51">
        <v>1</v>
      </c>
      <c r="G5166" t="str">
        <f t="shared" si="160"/>
        <v>Caleb Houstan</v>
      </c>
      <c r="H5166" t="str">
        <f t="shared" si="161"/>
        <v>Caleb Houstan</v>
      </c>
    </row>
    <row r="5167" spans="1:8" x14ac:dyDescent="0.2">
      <c r="A5167" s="48"/>
      <c r="B5167">
        <v>0</v>
      </c>
      <c r="C5167">
        <v>1</v>
      </c>
      <c r="D5167">
        <v>0</v>
      </c>
      <c r="E5167">
        <v>0</v>
      </c>
      <c r="F5167" s="51">
        <v>1</v>
      </c>
      <c r="G5167" t="str">
        <f t="shared" si="160"/>
        <v>Caleb Houstan</v>
      </c>
      <c r="H5167" t="str">
        <f t="shared" si="161"/>
        <v>Caleb Houstan</v>
      </c>
    </row>
    <row r="5168" spans="1:8" x14ac:dyDescent="0.2">
      <c r="A5168" s="48"/>
      <c r="B5168">
        <v>8</v>
      </c>
      <c r="C5168">
        <v>2</v>
      </c>
      <c r="D5168">
        <v>1</v>
      </c>
      <c r="E5168">
        <v>1</v>
      </c>
      <c r="F5168" s="51">
        <v>1</v>
      </c>
      <c r="G5168" t="str">
        <f t="shared" si="160"/>
        <v>Caleb Houstan</v>
      </c>
      <c r="H5168" t="str">
        <f t="shared" si="161"/>
        <v>Caleb Houstan</v>
      </c>
    </row>
    <row r="5169" spans="1:8" x14ac:dyDescent="0.2">
      <c r="A5169" s="48"/>
      <c r="B5169">
        <v>3</v>
      </c>
      <c r="C5169">
        <v>2</v>
      </c>
      <c r="D5169">
        <v>0</v>
      </c>
      <c r="E5169">
        <v>1</v>
      </c>
      <c r="F5169" s="51">
        <v>1</v>
      </c>
      <c r="G5169" t="str">
        <f t="shared" si="160"/>
        <v>Caleb Houstan</v>
      </c>
      <c r="H5169" t="str">
        <f t="shared" si="161"/>
        <v>Caleb Houstan</v>
      </c>
    </row>
    <row r="5170" spans="1:8" x14ac:dyDescent="0.2">
      <c r="A5170" s="48"/>
      <c r="B5170">
        <v>6</v>
      </c>
      <c r="C5170">
        <v>4</v>
      </c>
      <c r="D5170">
        <v>1</v>
      </c>
      <c r="E5170">
        <v>2</v>
      </c>
      <c r="F5170" s="51">
        <v>1</v>
      </c>
      <c r="G5170" t="str">
        <f t="shared" si="160"/>
        <v>Caleb Houstan</v>
      </c>
      <c r="H5170" t="str">
        <f t="shared" si="161"/>
        <v>Caleb Houstan</v>
      </c>
    </row>
    <row r="5171" spans="1:8" x14ac:dyDescent="0.2">
      <c r="A5171" s="48"/>
      <c r="B5171">
        <v>3</v>
      </c>
      <c r="C5171">
        <v>4</v>
      </c>
      <c r="D5171">
        <v>0</v>
      </c>
      <c r="E5171">
        <v>1</v>
      </c>
      <c r="F5171" s="51">
        <v>1</v>
      </c>
      <c r="G5171" t="str">
        <f t="shared" si="160"/>
        <v>Caleb Houstan</v>
      </c>
      <c r="H5171" t="str">
        <f t="shared" si="161"/>
        <v>Caleb Houstan</v>
      </c>
    </row>
    <row r="5172" spans="1:8" x14ac:dyDescent="0.2">
      <c r="A5172" s="48"/>
      <c r="B5172">
        <v>2</v>
      </c>
      <c r="C5172">
        <v>2</v>
      </c>
      <c r="D5172">
        <v>1</v>
      </c>
      <c r="E5172">
        <v>0</v>
      </c>
      <c r="F5172" s="51">
        <v>1</v>
      </c>
      <c r="G5172" t="str">
        <f t="shared" si="160"/>
        <v>Caleb Houstan</v>
      </c>
      <c r="H5172" t="str">
        <f t="shared" si="161"/>
        <v>Caleb Houstan</v>
      </c>
    </row>
    <row r="5173" spans="1:8" x14ac:dyDescent="0.2">
      <c r="A5173" s="48"/>
      <c r="B5173">
        <v>4</v>
      </c>
      <c r="C5173">
        <v>1</v>
      </c>
      <c r="D5173">
        <v>1</v>
      </c>
      <c r="E5173">
        <v>1</v>
      </c>
      <c r="F5173" s="51">
        <v>1</v>
      </c>
      <c r="G5173" t="str">
        <f t="shared" si="160"/>
        <v>Caleb Houstan</v>
      </c>
      <c r="H5173" t="str">
        <f t="shared" si="161"/>
        <v>Caleb Houstan</v>
      </c>
    </row>
    <row r="5174" spans="1:8" x14ac:dyDescent="0.2">
      <c r="A5174" s="48"/>
      <c r="B5174">
        <v>7</v>
      </c>
      <c r="C5174">
        <v>2</v>
      </c>
      <c r="D5174">
        <v>2</v>
      </c>
      <c r="E5174">
        <v>1</v>
      </c>
      <c r="F5174" s="51">
        <v>1</v>
      </c>
      <c r="G5174" t="str">
        <f t="shared" si="160"/>
        <v>Caleb Houstan</v>
      </c>
      <c r="H5174" t="str">
        <f t="shared" si="161"/>
        <v>Caleb Houstan</v>
      </c>
    </row>
    <row r="5175" spans="1:8" x14ac:dyDescent="0.2">
      <c r="A5175" s="48"/>
      <c r="B5175">
        <v>12</v>
      </c>
      <c r="C5175">
        <v>1</v>
      </c>
      <c r="D5175">
        <v>3</v>
      </c>
      <c r="E5175">
        <v>4</v>
      </c>
      <c r="F5175" s="51">
        <v>1</v>
      </c>
      <c r="G5175" t="str">
        <f t="shared" si="160"/>
        <v>Caleb Houstan</v>
      </c>
      <c r="H5175" t="str">
        <f t="shared" si="161"/>
        <v>Caleb Houstan</v>
      </c>
    </row>
    <row r="5176" spans="1:8" x14ac:dyDescent="0.2">
      <c r="A5176" s="48"/>
      <c r="B5176">
        <v>3</v>
      </c>
      <c r="C5176">
        <v>7</v>
      </c>
      <c r="D5176">
        <v>1</v>
      </c>
      <c r="E5176">
        <v>1</v>
      </c>
      <c r="F5176" s="51">
        <v>1</v>
      </c>
      <c r="G5176" t="str">
        <f t="shared" si="160"/>
        <v>Caleb Houstan</v>
      </c>
      <c r="H5176" t="str">
        <f t="shared" si="161"/>
        <v>Caleb Houstan</v>
      </c>
    </row>
    <row r="5177" spans="1:8" x14ac:dyDescent="0.2">
      <c r="A5177" s="48"/>
      <c r="B5177">
        <v>5</v>
      </c>
      <c r="C5177">
        <v>5</v>
      </c>
      <c r="D5177">
        <v>1</v>
      </c>
      <c r="E5177">
        <v>1</v>
      </c>
      <c r="F5177" s="51">
        <v>1</v>
      </c>
      <c r="G5177" t="str">
        <f t="shared" si="160"/>
        <v>Caleb Houstan</v>
      </c>
      <c r="H5177" t="str">
        <f t="shared" si="161"/>
        <v>Caleb Houstan</v>
      </c>
    </row>
    <row r="5178" spans="1:8" x14ac:dyDescent="0.2">
      <c r="A5178" s="48"/>
      <c r="B5178">
        <v>3</v>
      </c>
      <c r="C5178">
        <v>2</v>
      </c>
      <c r="D5178">
        <v>0</v>
      </c>
      <c r="E5178">
        <v>1</v>
      </c>
      <c r="F5178" s="51">
        <v>1</v>
      </c>
      <c r="G5178" t="str">
        <f t="shared" si="160"/>
        <v>Caleb Houstan</v>
      </c>
      <c r="H5178" t="str">
        <f t="shared" si="161"/>
        <v>Caleb Houstan</v>
      </c>
    </row>
    <row r="5179" spans="1:8" x14ac:dyDescent="0.2">
      <c r="A5179" s="48"/>
      <c r="B5179">
        <v>8</v>
      </c>
      <c r="C5179">
        <v>4</v>
      </c>
      <c r="D5179">
        <v>2</v>
      </c>
      <c r="E5179">
        <v>2</v>
      </c>
      <c r="F5179" s="51">
        <v>1</v>
      </c>
      <c r="G5179" t="str">
        <f t="shared" si="160"/>
        <v>Caleb Houstan</v>
      </c>
      <c r="H5179" t="str">
        <f t="shared" si="161"/>
        <v>Caleb Houstan</v>
      </c>
    </row>
    <row r="5180" spans="1:8" x14ac:dyDescent="0.2">
      <c r="A5180" s="48"/>
      <c r="B5180">
        <v>3</v>
      </c>
      <c r="C5180">
        <v>5</v>
      </c>
      <c r="D5180">
        <v>0</v>
      </c>
      <c r="E5180">
        <v>1</v>
      </c>
      <c r="F5180" s="51">
        <v>1</v>
      </c>
      <c r="G5180" t="str">
        <f t="shared" si="160"/>
        <v>Caleb Houstan</v>
      </c>
      <c r="H5180" t="str">
        <f t="shared" si="161"/>
        <v>Caleb Houstan</v>
      </c>
    </row>
    <row r="5181" spans="1:8" x14ac:dyDescent="0.2">
      <c r="A5181" s="48"/>
      <c r="B5181">
        <v>5</v>
      </c>
      <c r="C5181">
        <v>2</v>
      </c>
      <c r="D5181">
        <v>0</v>
      </c>
      <c r="E5181">
        <v>0</v>
      </c>
      <c r="F5181" s="51">
        <v>1</v>
      </c>
      <c r="G5181" t="str">
        <f t="shared" si="160"/>
        <v>Caleb Houstan</v>
      </c>
      <c r="H5181" t="str">
        <f t="shared" si="161"/>
        <v>Caleb Houstan</v>
      </c>
    </row>
    <row r="5182" spans="1:8" x14ac:dyDescent="0.2">
      <c r="A5182" s="48"/>
      <c r="B5182">
        <v>3</v>
      </c>
      <c r="C5182">
        <v>0</v>
      </c>
      <c r="D5182">
        <v>0</v>
      </c>
      <c r="E5182">
        <v>1</v>
      </c>
      <c r="F5182" s="51">
        <v>1</v>
      </c>
      <c r="G5182" t="str">
        <f t="shared" si="160"/>
        <v>Caleb Houstan</v>
      </c>
      <c r="H5182" t="str">
        <f t="shared" si="161"/>
        <v>Caleb Houstan</v>
      </c>
    </row>
    <row r="5183" spans="1:8" x14ac:dyDescent="0.2">
      <c r="A5183" s="48"/>
      <c r="B5183">
        <v>3</v>
      </c>
      <c r="C5183">
        <v>1</v>
      </c>
      <c r="D5183">
        <v>0</v>
      </c>
      <c r="E5183">
        <v>1</v>
      </c>
      <c r="F5183" s="51">
        <v>1</v>
      </c>
      <c r="G5183" t="str">
        <f t="shared" si="160"/>
        <v>Caleb Houstan</v>
      </c>
      <c r="H5183" t="str">
        <f t="shared" si="161"/>
        <v>Caleb Houstan</v>
      </c>
    </row>
    <row r="5184" spans="1:8" x14ac:dyDescent="0.2">
      <c r="A5184" s="48"/>
      <c r="B5184">
        <v>2</v>
      </c>
      <c r="C5184">
        <v>2</v>
      </c>
      <c r="D5184">
        <v>0</v>
      </c>
      <c r="E5184">
        <v>0</v>
      </c>
      <c r="F5184" s="51">
        <v>1</v>
      </c>
      <c r="G5184" t="str">
        <f t="shared" si="160"/>
        <v>Caleb Houstan</v>
      </c>
      <c r="H5184" t="str">
        <f t="shared" si="161"/>
        <v>Caleb Houstan</v>
      </c>
    </row>
    <row r="5185" spans="1:8" x14ac:dyDescent="0.2">
      <c r="A5185" s="48"/>
      <c r="B5185">
        <v>8</v>
      </c>
      <c r="C5185">
        <v>2</v>
      </c>
      <c r="D5185">
        <v>0</v>
      </c>
      <c r="E5185">
        <v>2</v>
      </c>
      <c r="F5185" s="51">
        <v>1</v>
      </c>
      <c r="G5185" t="str">
        <f t="shared" si="160"/>
        <v>Caleb Houstan</v>
      </c>
      <c r="H5185" t="str">
        <f t="shared" si="161"/>
        <v>Caleb Houstan</v>
      </c>
    </row>
    <row r="5186" spans="1:8" x14ac:dyDescent="0.2">
      <c r="A5186" s="48"/>
      <c r="B5186">
        <v>11</v>
      </c>
      <c r="C5186">
        <v>5</v>
      </c>
      <c r="D5186">
        <v>1</v>
      </c>
      <c r="E5186">
        <v>3</v>
      </c>
      <c r="F5186" s="51">
        <v>1</v>
      </c>
      <c r="G5186" t="str">
        <f t="shared" ref="G5186:G5249" si="162">IF(B5186="","",IF(A5186="",G5185,SUBSTITUTE(A5186," 2022-23 Game Log","")))</f>
        <v>Caleb Houstan</v>
      </c>
      <c r="H5186" t="str">
        <f t="shared" ref="H5186:H5249" si="163">IF(G5186="Luka Dončić","Luka Doncic",IF(G5186="Wendell Carter Jr.","Wendell Carter",IF(G5186="Vlatko Čančar","Vlatko Cancar",IF(G5186="Troy Brown Jr.","Troy Brown",IF(G5186="Bojan Bogdanović","Bojan Bogdanovic",IF(G5186="Nic Claxton","Nicolas Claxton",IF(G5186="Kristaps Porziņģis","Kristaps Porzingis",IF(G5186="Kelly Oubre Jr.","Kelly Oubre Jr",IF(G5186="P.J. Washington","P.J Washington",IF(G5186="P.J. Tucker","P.J Tucker",IF(G5186="Jabari Smith Jr.","Jabari Smith",IF(G5186="Alperen Şengün","Alperen Sengun",IF(G5186="Nikola Vučević","Nikola Vucevic",IF(G5186="Jusuf Nurkić","Jusuf Nurkic",IF(G5186="Nikola Jokić","Nikola Jokic",G5186)))))))))))))))</f>
        <v>Caleb Houstan</v>
      </c>
    </row>
    <row r="5187" spans="1:8" x14ac:dyDescent="0.2">
      <c r="A5187" s="48" t="s">
        <v>1336</v>
      </c>
      <c r="B5187">
        <v>3</v>
      </c>
      <c r="C5187">
        <v>0</v>
      </c>
      <c r="D5187">
        <v>0</v>
      </c>
      <c r="E5187">
        <v>1</v>
      </c>
      <c r="F5187" s="51">
        <v>1</v>
      </c>
      <c r="G5187" t="str">
        <f t="shared" si="162"/>
        <v>Trevor Hudgins</v>
      </c>
      <c r="H5187" t="str">
        <f t="shared" si="163"/>
        <v>Trevor Hudgins</v>
      </c>
    </row>
    <row r="5188" spans="1:8" x14ac:dyDescent="0.2">
      <c r="A5188" s="48" t="s">
        <v>1337</v>
      </c>
      <c r="B5188">
        <v>23</v>
      </c>
      <c r="C5188">
        <v>3</v>
      </c>
      <c r="D5188">
        <v>2</v>
      </c>
      <c r="E5188">
        <v>6</v>
      </c>
      <c r="F5188" s="51">
        <v>1</v>
      </c>
      <c r="G5188" t="str">
        <f t="shared" si="162"/>
        <v>Kevin Huerter</v>
      </c>
      <c r="H5188" t="str">
        <f t="shared" si="163"/>
        <v>Kevin Huerter</v>
      </c>
    </row>
    <row r="5189" spans="1:8" x14ac:dyDescent="0.2">
      <c r="A5189" s="48"/>
      <c r="B5189">
        <v>18</v>
      </c>
      <c r="C5189">
        <v>3</v>
      </c>
      <c r="D5189">
        <v>5</v>
      </c>
      <c r="E5189">
        <v>5</v>
      </c>
      <c r="F5189" s="51">
        <v>1</v>
      </c>
      <c r="G5189" t="str">
        <f t="shared" si="162"/>
        <v>Kevin Huerter</v>
      </c>
      <c r="H5189" t="str">
        <f t="shared" si="163"/>
        <v>Kevin Huerter</v>
      </c>
    </row>
    <row r="5190" spans="1:8" x14ac:dyDescent="0.2">
      <c r="A5190" s="48"/>
      <c r="B5190">
        <v>9</v>
      </c>
      <c r="C5190">
        <v>5</v>
      </c>
      <c r="D5190">
        <v>4</v>
      </c>
      <c r="E5190">
        <v>1</v>
      </c>
      <c r="F5190" s="51">
        <v>1</v>
      </c>
      <c r="G5190" t="str">
        <f t="shared" si="162"/>
        <v>Kevin Huerter</v>
      </c>
      <c r="H5190" t="str">
        <f t="shared" si="163"/>
        <v>Kevin Huerter</v>
      </c>
    </row>
    <row r="5191" spans="1:8" x14ac:dyDescent="0.2">
      <c r="A5191" s="48"/>
      <c r="B5191">
        <v>7</v>
      </c>
      <c r="C5191">
        <v>2</v>
      </c>
      <c r="D5191">
        <v>2</v>
      </c>
      <c r="E5191">
        <v>1</v>
      </c>
      <c r="F5191" s="51">
        <v>1</v>
      </c>
      <c r="G5191" t="str">
        <f t="shared" si="162"/>
        <v>Kevin Huerter</v>
      </c>
      <c r="H5191" t="str">
        <f t="shared" si="163"/>
        <v>Kevin Huerter</v>
      </c>
    </row>
    <row r="5192" spans="1:8" x14ac:dyDescent="0.2">
      <c r="A5192" s="48"/>
      <c r="B5192">
        <v>27</v>
      </c>
      <c r="C5192">
        <v>3</v>
      </c>
      <c r="D5192">
        <v>7</v>
      </c>
      <c r="E5192">
        <v>7</v>
      </c>
      <c r="F5192" s="51">
        <v>1</v>
      </c>
      <c r="G5192" t="str">
        <f t="shared" si="162"/>
        <v>Kevin Huerter</v>
      </c>
      <c r="H5192" t="str">
        <f t="shared" si="163"/>
        <v>Kevin Huerter</v>
      </c>
    </row>
    <row r="5193" spans="1:8" x14ac:dyDescent="0.2">
      <c r="A5193" s="48"/>
      <c r="B5193">
        <v>26</v>
      </c>
      <c r="C5193">
        <v>2</v>
      </c>
      <c r="D5193">
        <v>5</v>
      </c>
      <c r="E5193">
        <v>5</v>
      </c>
      <c r="F5193" s="51">
        <v>1</v>
      </c>
      <c r="G5193" t="str">
        <f t="shared" si="162"/>
        <v>Kevin Huerter</v>
      </c>
      <c r="H5193" t="str">
        <f t="shared" si="163"/>
        <v>Kevin Huerter</v>
      </c>
    </row>
    <row r="5194" spans="1:8" x14ac:dyDescent="0.2">
      <c r="A5194" s="48"/>
      <c r="B5194">
        <v>22</v>
      </c>
      <c r="C5194">
        <v>2</v>
      </c>
      <c r="D5194">
        <v>2</v>
      </c>
      <c r="E5194">
        <v>4</v>
      </c>
      <c r="F5194" s="51">
        <v>1</v>
      </c>
      <c r="G5194" t="str">
        <f t="shared" si="162"/>
        <v>Kevin Huerter</v>
      </c>
      <c r="H5194" t="str">
        <f t="shared" si="163"/>
        <v>Kevin Huerter</v>
      </c>
    </row>
    <row r="5195" spans="1:8" x14ac:dyDescent="0.2">
      <c r="A5195" s="48"/>
      <c r="B5195">
        <v>9</v>
      </c>
      <c r="C5195">
        <v>1</v>
      </c>
      <c r="D5195">
        <v>2</v>
      </c>
      <c r="E5195">
        <v>3</v>
      </c>
      <c r="F5195" s="51">
        <v>1</v>
      </c>
      <c r="G5195" t="str">
        <f t="shared" si="162"/>
        <v>Kevin Huerter</v>
      </c>
      <c r="H5195" t="str">
        <f t="shared" si="163"/>
        <v>Kevin Huerter</v>
      </c>
    </row>
    <row r="5196" spans="1:8" x14ac:dyDescent="0.2">
      <c r="A5196" s="48"/>
      <c r="B5196">
        <v>11</v>
      </c>
      <c r="C5196">
        <v>3</v>
      </c>
      <c r="D5196">
        <v>1</v>
      </c>
      <c r="E5196">
        <v>3</v>
      </c>
      <c r="F5196" s="51">
        <v>1</v>
      </c>
      <c r="G5196" t="str">
        <f t="shared" si="162"/>
        <v>Kevin Huerter</v>
      </c>
      <c r="H5196" t="str">
        <f t="shared" si="163"/>
        <v>Kevin Huerter</v>
      </c>
    </row>
    <row r="5197" spans="1:8" x14ac:dyDescent="0.2">
      <c r="A5197" s="48"/>
      <c r="B5197">
        <v>14</v>
      </c>
      <c r="C5197">
        <v>0</v>
      </c>
      <c r="D5197">
        <v>2</v>
      </c>
      <c r="E5197">
        <v>2</v>
      </c>
      <c r="F5197" s="51">
        <v>1</v>
      </c>
      <c r="G5197" t="str">
        <f t="shared" si="162"/>
        <v>Kevin Huerter</v>
      </c>
      <c r="H5197" t="str">
        <f t="shared" si="163"/>
        <v>Kevin Huerter</v>
      </c>
    </row>
    <row r="5198" spans="1:8" x14ac:dyDescent="0.2">
      <c r="A5198" s="48"/>
      <c r="B5198">
        <v>16</v>
      </c>
      <c r="C5198">
        <v>6</v>
      </c>
      <c r="D5198">
        <v>2</v>
      </c>
      <c r="E5198">
        <v>4</v>
      </c>
      <c r="F5198" s="51">
        <v>1</v>
      </c>
      <c r="G5198" t="str">
        <f t="shared" si="162"/>
        <v>Kevin Huerter</v>
      </c>
      <c r="H5198" t="str">
        <f t="shared" si="163"/>
        <v>Kevin Huerter</v>
      </c>
    </row>
    <row r="5199" spans="1:8" x14ac:dyDescent="0.2">
      <c r="A5199" s="48"/>
      <c r="B5199">
        <v>17</v>
      </c>
      <c r="C5199">
        <v>5</v>
      </c>
      <c r="D5199">
        <v>4</v>
      </c>
      <c r="E5199">
        <v>4</v>
      </c>
      <c r="F5199" s="51">
        <v>1</v>
      </c>
      <c r="G5199" t="str">
        <f t="shared" si="162"/>
        <v>Kevin Huerter</v>
      </c>
      <c r="H5199" t="str">
        <f t="shared" si="163"/>
        <v>Kevin Huerter</v>
      </c>
    </row>
    <row r="5200" spans="1:8" x14ac:dyDescent="0.2">
      <c r="A5200" s="48"/>
      <c r="B5200">
        <v>19</v>
      </c>
      <c r="C5200">
        <v>2</v>
      </c>
      <c r="D5200">
        <v>3</v>
      </c>
      <c r="E5200">
        <v>5</v>
      </c>
      <c r="F5200" s="51">
        <v>1</v>
      </c>
      <c r="G5200" t="str">
        <f t="shared" si="162"/>
        <v>Kevin Huerter</v>
      </c>
      <c r="H5200" t="str">
        <f t="shared" si="163"/>
        <v>Kevin Huerter</v>
      </c>
    </row>
    <row r="5201" spans="1:8" x14ac:dyDescent="0.2">
      <c r="A5201" s="48"/>
      <c r="B5201">
        <v>7</v>
      </c>
      <c r="C5201">
        <v>2</v>
      </c>
      <c r="D5201">
        <v>6</v>
      </c>
      <c r="E5201">
        <v>1</v>
      </c>
      <c r="F5201" s="51">
        <v>1</v>
      </c>
      <c r="G5201" t="str">
        <f t="shared" si="162"/>
        <v>Kevin Huerter</v>
      </c>
      <c r="H5201" t="str">
        <f t="shared" si="163"/>
        <v>Kevin Huerter</v>
      </c>
    </row>
    <row r="5202" spans="1:8" x14ac:dyDescent="0.2">
      <c r="A5202" s="48"/>
      <c r="B5202">
        <v>24</v>
      </c>
      <c r="C5202">
        <v>5</v>
      </c>
      <c r="D5202">
        <v>5</v>
      </c>
      <c r="E5202">
        <v>4</v>
      </c>
      <c r="F5202" s="51">
        <v>1</v>
      </c>
      <c r="G5202" t="str">
        <f t="shared" si="162"/>
        <v>Kevin Huerter</v>
      </c>
      <c r="H5202" t="str">
        <f t="shared" si="163"/>
        <v>Kevin Huerter</v>
      </c>
    </row>
    <row r="5203" spans="1:8" x14ac:dyDescent="0.2">
      <c r="A5203" s="48"/>
      <c r="B5203">
        <v>18</v>
      </c>
      <c r="C5203">
        <v>6</v>
      </c>
      <c r="D5203">
        <v>1</v>
      </c>
      <c r="E5203">
        <v>4</v>
      </c>
      <c r="F5203" s="51">
        <v>1</v>
      </c>
      <c r="G5203" t="str">
        <f t="shared" si="162"/>
        <v>Kevin Huerter</v>
      </c>
      <c r="H5203" t="str">
        <f t="shared" si="163"/>
        <v>Kevin Huerter</v>
      </c>
    </row>
    <row r="5204" spans="1:8" x14ac:dyDescent="0.2">
      <c r="A5204" s="48"/>
      <c r="B5204">
        <v>13</v>
      </c>
      <c r="C5204">
        <v>4</v>
      </c>
      <c r="D5204">
        <v>5</v>
      </c>
      <c r="E5204">
        <v>3</v>
      </c>
      <c r="F5204" s="51">
        <v>1</v>
      </c>
      <c r="G5204" t="str">
        <f t="shared" si="162"/>
        <v>Kevin Huerter</v>
      </c>
      <c r="H5204" t="str">
        <f t="shared" si="163"/>
        <v>Kevin Huerter</v>
      </c>
    </row>
    <row r="5205" spans="1:8" x14ac:dyDescent="0.2">
      <c r="A5205" s="48"/>
      <c r="B5205">
        <v>7</v>
      </c>
      <c r="C5205">
        <v>3</v>
      </c>
      <c r="D5205">
        <v>3</v>
      </c>
      <c r="E5205">
        <v>0</v>
      </c>
      <c r="F5205" s="51">
        <v>1</v>
      </c>
      <c r="G5205" t="str">
        <f t="shared" si="162"/>
        <v>Kevin Huerter</v>
      </c>
      <c r="H5205" t="str">
        <f t="shared" si="163"/>
        <v>Kevin Huerter</v>
      </c>
    </row>
    <row r="5206" spans="1:8" x14ac:dyDescent="0.2">
      <c r="A5206" s="48"/>
      <c r="B5206">
        <v>18</v>
      </c>
      <c r="C5206">
        <v>7</v>
      </c>
      <c r="D5206">
        <v>3</v>
      </c>
      <c r="E5206">
        <v>0</v>
      </c>
      <c r="F5206" s="51">
        <v>1</v>
      </c>
      <c r="G5206" t="str">
        <f t="shared" si="162"/>
        <v>Kevin Huerter</v>
      </c>
      <c r="H5206" t="str">
        <f t="shared" si="163"/>
        <v>Kevin Huerter</v>
      </c>
    </row>
    <row r="5207" spans="1:8" x14ac:dyDescent="0.2">
      <c r="A5207" s="48"/>
      <c r="B5207">
        <v>13</v>
      </c>
      <c r="C5207">
        <v>5</v>
      </c>
      <c r="D5207">
        <v>0</v>
      </c>
      <c r="E5207">
        <v>2</v>
      </c>
      <c r="F5207" s="51">
        <v>1</v>
      </c>
      <c r="G5207" t="str">
        <f t="shared" si="162"/>
        <v>Kevin Huerter</v>
      </c>
      <c r="H5207" t="str">
        <f t="shared" si="163"/>
        <v>Kevin Huerter</v>
      </c>
    </row>
    <row r="5208" spans="1:8" x14ac:dyDescent="0.2">
      <c r="A5208" s="48"/>
      <c r="B5208">
        <v>12</v>
      </c>
      <c r="C5208">
        <v>2</v>
      </c>
      <c r="D5208">
        <v>4</v>
      </c>
      <c r="E5208">
        <v>1</v>
      </c>
      <c r="F5208" s="51">
        <v>1</v>
      </c>
      <c r="G5208" t="str">
        <f t="shared" si="162"/>
        <v>Kevin Huerter</v>
      </c>
      <c r="H5208" t="str">
        <f t="shared" si="163"/>
        <v>Kevin Huerter</v>
      </c>
    </row>
    <row r="5209" spans="1:8" x14ac:dyDescent="0.2">
      <c r="A5209" s="48"/>
      <c r="B5209">
        <v>12</v>
      </c>
      <c r="C5209">
        <v>0</v>
      </c>
      <c r="D5209">
        <v>3</v>
      </c>
      <c r="E5209">
        <v>1</v>
      </c>
      <c r="F5209" s="51">
        <v>1</v>
      </c>
      <c r="G5209" t="str">
        <f t="shared" si="162"/>
        <v>Kevin Huerter</v>
      </c>
      <c r="H5209" t="str">
        <f t="shared" si="163"/>
        <v>Kevin Huerter</v>
      </c>
    </row>
    <row r="5210" spans="1:8" x14ac:dyDescent="0.2">
      <c r="A5210" s="48"/>
      <c r="B5210">
        <v>13</v>
      </c>
      <c r="C5210">
        <v>3</v>
      </c>
      <c r="D5210">
        <v>3</v>
      </c>
      <c r="E5210">
        <v>3</v>
      </c>
      <c r="F5210" s="51">
        <v>1</v>
      </c>
      <c r="G5210" t="str">
        <f t="shared" si="162"/>
        <v>Kevin Huerter</v>
      </c>
      <c r="H5210" t="str">
        <f t="shared" si="163"/>
        <v>Kevin Huerter</v>
      </c>
    </row>
    <row r="5211" spans="1:8" x14ac:dyDescent="0.2">
      <c r="A5211" s="48"/>
      <c r="B5211">
        <v>19</v>
      </c>
      <c r="C5211">
        <v>5</v>
      </c>
      <c r="D5211">
        <v>2</v>
      </c>
      <c r="E5211">
        <v>3</v>
      </c>
      <c r="F5211" s="51">
        <v>1</v>
      </c>
      <c r="G5211" t="str">
        <f t="shared" si="162"/>
        <v>Kevin Huerter</v>
      </c>
      <c r="H5211" t="str">
        <f t="shared" si="163"/>
        <v>Kevin Huerter</v>
      </c>
    </row>
    <row r="5212" spans="1:8" x14ac:dyDescent="0.2">
      <c r="A5212" s="48"/>
      <c r="B5212">
        <v>17</v>
      </c>
      <c r="C5212">
        <v>5</v>
      </c>
      <c r="D5212">
        <v>6</v>
      </c>
      <c r="E5212">
        <v>2</v>
      </c>
      <c r="F5212" s="51">
        <v>1</v>
      </c>
      <c r="G5212" t="str">
        <f t="shared" si="162"/>
        <v>Kevin Huerter</v>
      </c>
      <c r="H5212" t="str">
        <f t="shared" si="163"/>
        <v>Kevin Huerter</v>
      </c>
    </row>
    <row r="5213" spans="1:8" x14ac:dyDescent="0.2">
      <c r="A5213" s="48"/>
      <c r="B5213">
        <v>7</v>
      </c>
      <c r="C5213">
        <v>0</v>
      </c>
      <c r="D5213">
        <v>1</v>
      </c>
      <c r="E5213">
        <v>1</v>
      </c>
      <c r="F5213" s="51">
        <v>1</v>
      </c>
      <c r="G5213" t="str">
        <f t="shared" si="162"/>
        <v>Kevin Huerter</v>
      </c>
      <c r="H5213" t="str">
        <f t="shared" si="163"/>
        <v>Kevin Huerter</v>
      </c>
    </row>
    <row r="5214" spans="1:8" x14ac:dyDescent="0.2">
      <c r="A5214" s="48"/>
      <c r="B5214">
        <v>13</v>
      </c>
      <c r="C5214">
        <v>2</v>
      </c>
      <c r="D5214">
        <v>4</v>
      </c>
      <c r="E5214">
        <v>3</v>
      </c>
      <c r="F5214" s="51">
        <v>1</v>
      </c>
      <c r="G5214" t="str">
        <f t="shared" si="162"/>
        <v>Kevin Huerter</v>
      </c>
      <c r="H5214" t="str">
        <f t="shared" si="163"/>
        <v>Kevin Huerter</v>
      </c>
    </row>
    <row r="5215" spans="1:8" x14ac:dyDescent="0.2">
      <c r="A5215" s="48"/>
      <c r="B5215">
        <v>9</v>
      </c>
      <c r="C5215">
        <v>3</v>
      </c>
      <c r="D5215">
        <v>1</v>
      </c>
      <c r="E5215">
        <v>3</v>
      </c>
      <c r="F5215" s="51">
        <v>1</v>
      </c>
      <c r="G5215" t="str">
        <f t="shared" si="162"/>
        <v>Kevin Huerter</v>
      </c>
      <c r="H5215" t="str">
        <f t="shared" si="163"/>
        <v>Kevin Huerter</v>
      </c>
    </row>
    <row r="5216" spans="1:8" x14ac:dyDescent="0.2">
      <c r="A5216" s="48"/>
      <c r="B5216">
        <v>26</v>
      </c>
      <c r="C5216">
        <v>5</v>
      </c>
      <c r="D5216">
        <v>1</v>
      </c>
      <c r="E5216">
        <v>3</v>
      </c>
      <c r="F5216" s="51">
        <v>1</v>
      </c>
      <c r="G5216" t="str">
        <f t="shared" si="162"/>
        <v>Kevin Huerter</v>
      </c>
      <c r="H5216" t="str">
        <f t="shared" si="163"/>
        <v>Kevin Huerter</v>
      </c>
    </row>
    <row r="5217" spans="1:8" x14ac:dyDescent="0.2">
      <c r="A5217" s="48"/>
      <c r="B5217">
        <v>14</v>
      </c>
      <c r="C5217">
        <v>2</v>
      </c>
      <c r="D5217">
        <v>0</v>
      </c>
      <c r="E5217">
        <v>2</v>
      </c>
      <c r="F5217" s="51">
        <v>1</v>
      </c>
      <c r="G5217" t="str">
        <f t="shared" si="162"/>
        <v>Kevin Huerter</v>
      </c>
      <c r="H5217" t="str">
        <f t="shared" si="163"/>
        <v>Kevin Huerter</v>
      </c>
    </row>
    <row r="5218" spans="1:8" x14ac:dyDescent="0.2">
      <c r="A5218" s="48"/>
      <c r="B5218">
        <v>21</v>
      </c>
      <c r="C5218">
        <v>4</v>
      </c>
      <c r="D5218">
        <v>1</v>
      </c>
      <c r="E5218">
        <v>3</v>
      </c>
      <c r="F5218" s="51">
        <v>1</v>
      </c>
      <c r="G5218" t="str">
        <f t="shared" si="162"/>
        <v>Kevin Huerter</v>
      </c>
      <c r="H5218" t="str">
        <f t="shared" si="163"/>
        <v>Kevin Huerter</v>
      </c>
    </row>
    <row r="5219" spans="1:8" x14ac:dyDescent="0.2">
      <c r="A5219" s="48"/>
      <c r="B5219">
        <v>6</v>
      </c>
      <c r="C5219">
        <v>2</v>
      </c>
      <c r="D5219">
        <v>1</v>
      </c>
      <c r="E5219">
        <v>2</v>
      </c>
      <c r="F5219" s="51">
        <v>1</v>
      </c>
      <c r="G5219" t="str">
        <f t="shared" si="162"/>
        <v>Kevin Huerter</v>
      </c>
      <c r="H5219" t="str">
        <f t="shared" si="163"/>
        <v>Kevin Huerter</v>
      </c>
    </row>
    <row r="5220" spans="1:8" x14ac:dyDescent="0.2">
      <c r="A5220" s="48"/>
      <c r="B5220">
        <v>30</v>
      </c>
      <c r="C5220">
        <v>2</v>
      </c>
      <c r="D5220">
        <v>2</v>
      </c>
      <c r="E5220">
        <v>6</v>
      </c>
      <c r="F5220" s="51">
        <v>1</v>
      </c>
      <c r="G5220" t="str">
        <f t="shared" si="162"/>
        <v>Kevin Huerter</v>
      </c>
      <c r="H5220" t="str">
        <f t="shared" si="163"/>
        <v>Kevin Huerter</v>
      </c>
    </row>
    <row r="5221" spans="1:8" x14ac:dyDescent="0.2">
      <c r="A5221" s="48"/>
      <c r="B5221">
        <v>14</v>
      </c>
      <c r="C5221">
        <v>6</v>
      </c>
      <c r="D5221">
        <v>5</v>
      </c>
      <c r="E5221">
        <v>3</v>
      </c>
      <c r="F5221" s="51">
        <v>1</v>
      </c>
      <c r="G5221" t="str">
        <f t="shared" si="162"/>
        <v>Kevin Huerter</v>
      </c>
      <c r="H5221" t="str">
        <f t="shared" si="163"/>
        <v>Kevin Huerter</v>
      </c>
    </row>
    <row r="5222" spans="1:8" x14ac:dyDescent="0.2">
      <c r="A5222" s="48"/>
      <c r="B5222">
        <v>16</v>
      </c>
      <c r="C5222">
        <v>4</v>
      </c>
      <c r="D5222">
        <v>1</v>
      </c>
      <c r="E5222">
        <v>2</v>
      </c>
      <c r="F5222" s="51">
        <v>1</v>
      </c>
      <c r="G5222" t="str">
        <f t="shared" si="162"/>
        <v>Kevin Huerter</v>
      </c>
      <c r="H5222" t="str">
        <f t="shared" si="163"/>
        <v>Kevin Huerter</v>
      </c>
    </row>
    <row r="5223" spans="1:8" x14ac:dyDescent="0.2">
      <c r="A5223" s="48"/>
      <c r="B5223">
        <v>24</v>
      </c>
      <c r="C5223">
        <v>3</v>
      </c>
      <c r="D5223">
        <v>5</v>
      </c>
      <c r="E5223">
        <v>4</v>
      </c>
      <c r="F5223" s="51">
        <v>1</v>
      </c>
      <c r="G5223" t="str">
        <f t="shared" si="162"/>
        <v>Kevin Huerter</v>
      </c>
      <c r="H5223" t="str">
        <f t="shared" si="163"/>
        <v>Kevin Huerter</v>
      </c>
    </row>
    <row r="5224" spans="1:8" x14ac:dyDescent="0.2">
      <c r="A5224" s="48" t="s">
        <v>1338</v>
      </c>
      <c r="B5224">
        <v>22</v>
      </c>
      <c r="C5224">
        <v>3</v>
      </c>
      <c r="D5224">
        <v>1</v>
      </c>
      <c r="E5224">
        <v>1</v>
      </c>
      <c r="F5224" s="51">
        <v>1</v>
      </c>
      <c r="G5224" t="str">
        <f t="shared" si="162"/>
        <v>De'Andre Hunter</v>
      </c>
      <c r="H5224" t="str">
        <f t="shared" si="163"/>
        <v>De'Andre Hunter</v>
      </c>
    </row>
    <row r="5225" spans="1:8" x14ac:dyDescent="0.2">
      <c r="A5225" s="48"/>
      <c r="B5225">
        <v>12</v>
      </c>
      <c r="C5225">
        <v>6</v>
      </c>
      <c r="D5225">
        <v>1</v>
      </c>
      <c r="E5225">
        <v>1</v>
      </c>
      <c r="F5225" s="51">
        <v>1</v>
      </c>
      <c r="G5225" t="str">
        <f t="shared" si="162"/>
        <v>De'Andre Hunter</v>
      </c>
      <c r="H5225" t="str">
        <f t="shared" si="163"/>
        <v>De'Andre Hunter</v>
      </c>
    </row>
    <row r="5226" spans="1:8" x14ac:dyDescent="0.2">
      <c r="A5226" s="48"/>
      <c r="B5226">
        <v>10</v>
      </c>
      <c r="C5226">
        <v>5</v>
      </c>
      <c r="D5226">
        <v>4</v>
      </c>
      <c r="E5226">
        <v>1</v>
      </c>
      <c r="F5226" s="51">
        <v>1</v>
      </c>
      <c r="G5226" t="str">
        <f t="shared" si="162"/>
        <v>De'Andre Hunter</v>
      </c>
      <c r="H5226" t="str">
        <f t="shared" si="163"/>
        <v>De'Andre Hunter</v>
      </c>
    </row>
    <row r="5227" spans="1:8" x14ac:dyDescent="0.2">
      <c r="A5227" s="48"/>
      <c r="B5227">
        <v>17</v>
      </c>
      <c r="C5227">
        <v>3</v>
      </c>
      <c r="D5227">
        <v>1</v>
      </c>
      <c r="E5227">
        <v>2</v>
      </c>
      <c r="F5227" s="51">
        <v>1</v>
      </c>
      <c r="G5227" t="str">
        <f t="shared" si="162"/>
        <v>De'Andre Hunter</v>
      </c>
      <c r="H5227" t="str">
        <f t="shared" si="163"/>
        <v>De'Andre Hunter</v>
      </c>
    </row>
    <row r="5228" spans="1:8" x14ac:dyDescent="0.2">
      <c r="A5228" s="48"/>
      <c r="B5228">
        <v>12</v>
      </c>
      <c r="C5228">
        <v>2</v>
      </c>
      <c r="D5228">
        <v>1</v>
      </c>
      <c r="E5228">
        <v>2</v>
      </c>
      <c r="F5228" s="51">
        <v>1</v>
      </c>
      <c r="G5228" t="str">
        <f t="shared" si="162"/>
        <v>De'Andre Hunter</v>
      </c>
      <c r="H5228" t="str">
        <f t="shared" si="163"/>
        <v>De'Andre Hunter</v>
      </c>
    </row>
    <row r="5229" spans="1:8" x14ac:dyDescent="0.2">
      <c r="A5229" s="48"/>
      <c r="B5229">
        <v>14</v>
      </c>
      <c r="C5229">
        <v>5</v>
      </c>
      <c r="D5229">
        <v>0</v>
      </c>
      <c r="E5229">
        <v>2</v>
      </c>
      <c r="F5229" s="51">
        <v>1</v>
      </c>
      <c r="G5229" t="str">
        <f t="shared" si="162"/>
        <v>De'Andre Hunter</v>
      </c>
      <c r="H5229" t="str">
        <f t="shared" si="163"/>
        <v>De'Andre Hunter</v>
      </c>
    </row>
    <row r="5230" spans="1:8" x14ac:dyDescent="0.2">
      <c r="A5230" s="48"/>
      <c r="B5230">
        <v>11</v>
      </c>
      <c r="C5230">
        <v>1</v>
      </c>
      <c r="D5230">
        <v>1</v>
      </c>
      <c r="E5230">
        <v>3</v>
      </c>
      <c r="F5230" s="51">
        <v>1</v>
      </c>
      <c r="G5230" t="str">
        <f t="shared" si="162"/>
        <v>De'Andre Hunter</v>
      </c>
      <c r="H5230" t="str">
        <f t="shared" si="163"/>
        <v>De'Andre Hunter</v>
      </c>
    </row>
    <row r="5231" spans="1:8" x14ac:dyDescent="0.2">
      <c r="A5231" s="48"/>
      <c r="B5231">
        <v>21</v>
      </c>
      <c r="C5231">
        <v>3</v>
      </c>
      <c r="D5231">
        <v>1</v>
      </c>
      <c r="E5231">
        <v>2</v>
      </c>
      <c r="F5231" s="51">
        <v>1</v>
      </c>
      <c r="G5231" t="str">
        <f t="shared" si="162"/>
        <v>De'Andre Hunter</v>
      </c>
      <c r="H5231" t="str">
        <f t="shared" si="163"/>
        <v>De'Andre Hunter</v>
      </c>
    </row>
    <row r="5232" spans="1:8" x14ac:dyDescent="0.2">
      <c r="A5232" s="48"/>
      <c r="B5232">
        <v>15</v>
      </c>
      <c r="C5232">
        <v>6</v>
      </c>
      <c r="D5232">
        <v>1</v>
      </c>
      <c r="E5232">
        <v>2</v>
      </c>
      <c r="F5232" s="51">
        <v>1</v>
      </c>
      <c r="G5232" t="str">
        <f t="shared" si="162"/>
        <v>De'Andre Hunter</v>
      </c>
      <c r="H5232" t="str">
        <f t="shared" si="163"/>
        <v>De'Andre Hunter</v>
      </c>
    </row>
    <row r="5233" spans="1:8" x14ac:dyDescent="0.2">
      <c r="A5233" s="48"/>
      <c r="B5233">
        <v>10</v>
      </c>
      <c r="C5233">
        <v>6</v>
      </c>
      <c r="D5233">
        <v>1</v>
      </c>
      <c r="E5233">
        <v>0</v>
      </c>
      <c r="F5233" s="51">
        <v>1</v>
      </c>
      <c r="G5233" t="str">
        <f t="shared" si="162"/>
        <v>De'Andre Hunter</v>
      </c>
      <c r="H5233" t="str">
        <f t="shared" si="163"/>
        <v>De'Andre Hunter</v>
      </c>
    </row>
    <row r="5234" spans="1:8" x14ac:dyDescent="0.2">
      <c r="A5234" s="48"/>
      <c r="B5234">
        <v>22</v>
      </c>
      <c r="C5234">
        <v>3</v>
      </c>
      <c r="D5234">
        <v>0</v>
      </c>
      <c r="E5234">
        <v>1</v>
      </c>
      <c r="F5234" s="51">
        <v>1</v>
      </c>
      <c r="G5234" t="str">
        <f t="shared" si="162"/>
        <v>De'Andre Hunter</v>
      </c>
      <c r="H5234" t="str">
        <f t="shared" si="163"/>
        <v>De'Andre Hunter</v>
      </c>
    </row>
    <row r="5235" spans="1:8" x14ac:dyDescent="0.2">
      <c r="A5235" s="48"/>
      <c r="B5235">
        <v>14</v>
      </c>
      <c r="C5235">
        <v>4</v>
      </c>
      <c r="D5235">
        <v>0</v>
      </c>
      <c r="E5235">
        <v>1</v>
      </c>
      <c r="F5235" s="51">
        <v>1</v>
      </c>
      <c r="G5235" t="str">
        <f t="shared" si="162"/>
        <v>De'Andre Hunter</v>
      </c>
      <c r="H5235" t="str">
        <f t="shared" si="163"/>
        <v>De'Andre Hunter</v>
      </c>
    </row>
    <row r="5236" spans="1:8" x14ac:dyDescent="0.2">
      <c r="A5236" s="48"/>
      <c r="B5236">
        <v>15</v>
      </c>
      <c r="C5236">
        <v>4</v>
      </c>
      <c r="D5236">
        <v>0</v>
      </c>
      <c r="E5236">
        <v>0</v>
      </c>
      <c r="F5236" s="51">
        <v>1</v>
      </c>
      <c r="G5236" t="str">
        <f t="shared" si="162"/>
        <v>De'Andre Hunter</v>
      </c>
      <c r="H5236" t="str">
        <f t="shared" si="163"/>
        <v>De'Andre Hunter</v>
      </c>
    </row>
    <row r="5237" spans="1:8" x14ac:dyDescent="0.2">
      <c r="A5237" s="48"/>
      <c r="B5237">
        <v>24</v>
      </c>
      <c r="C5237">
        <v>3</v>
      </c>
      <c r="D5237">
        <v>2</v>
      </c>
      <c r="E5237">
        <v>2</v>
      </c>
      <c r="F5237" s="51">
        <v>1</v>
      </c>
      <c r="G5237" t="str">
        <f t="shared" si="162"/>
        <v>De'Andre Hunter</v>
      </c>
      <c r="H5237" t="str">
        <f t="shared" si="163"/>
        <v>De'Andre Hunter</v>
      </c>
    </row>
    <row r="5238" spans="1:8" x14ac:dyDescent="0.2">
      <c r="A5238" s="48"/>
      <c r="B5238">
        <v>13</v>
      </c>
      <c r="C5238">
        <v>4</v>
      </c>
      <c r="D5238">
        <v>0</v>
      </c>
      <c r="E5238">
        <v>2</v>
      </c>
      <c r="F5238" s="51">
        <v>1</v>
      </c>
      <c r="G5238" t="str">
        <f t="shared" si="162"/>
        <v>De'Andre Hunter</v>
      </c>
      <c r="H5238" t="str">
        <f t="shared" si="163"/>
        <v>De'Andre Hunter</v>
      </c>
    </row>
    <row r="5239" spans="1:8" x14ac:dyDescent="0.2">
      <c r="A5239" s="48"/>
      <c r="B5239">
        <v>22</v>
      </c>
      <c r="C5239">
        <v>5</v>
      </c>
      <c r="D5239">
        <v>1</v>
      </c>
      <c r="E5239">
        <v>1</v>
      </c>
      <c r="F5239" s="51">
        <v>1</v>
      </c>
      <c r="G5239" t="str">
        <f t="shared" si="162"/>
        <v>De'Andre Hunter</v>
      </c>
      <c r="H5239" t="str">
        <f t="shared" si="163"/>
        <v>De'Andre Hunter</v>
      </c>
    </row>
    <row r="5240" spans="1:8" x14ac:dyDescent="0.2">
      <c r="A5240" s="48"/>
      <c r="B5240">
        <v>13</v>
      </c>
      <c r="C5240">
        <v>10</v>
      </c>
      <c r="D5240">
        <v>3</v>
      </c>
      <c r="E5240">
        <v>1</v>
      </c>
      <c r="F5240" s="51">
        <v>1</v>
      </c>
      <c r="G5240" t="str">
        <f t="shared" si="162"/>
        <v>De'Andre Hunter</v>
      </c>
      <c r="H5240" t="str">
        <f t="shared" si="163"/>
        <v>De'Andre Hunter</v>
      </c>
    </row>
    <row r="5241" spans="1:8" x14ac:dyDescent="0.2">
      <c r="A5241" s="48"/>
      <c r="B5241">
        <v>8</v>
      </c>
      <c r="C5241">
        <v>5</v>
      </c>
      <c r="D5241">
        <v>0</v>
      </c>
      <c r="E5241">
        <v>0</v>
      </c>
      <c r="F5241" s="51">
        <v>1</v>
      </c>
      <c r="G5241" t="str">
        <f t="shared" si="162"/>
        <v>De'Andre Hunter</v>
      </c>
      <c r="H5241" t="str">
        <f t="shared" si="163"/>
        <v>De'Andre Hunter</v>
      </c>
    </row>
    <row r="5242" spans="1:8" x14ac:dyDescent="0.2">
      <c r="A5242" s="48"/>
      <c r="B5242">
        <v>18</v>
      </c>
      <c r="C5242">
        <v>3</v>
      </c>
      <c r="D5242">
        <v>2</v>
      </c>
      <c r="E5242">
        <v>2</v>
      </c>
      <c r="F5242" s="51">
        <v>1</v>
      </c>
      <c r="G5242" t="str">
        <f t="shared" si="162"/>
        <v>De'Andre Hunter</v>
      </c>
      <c r="H5242" t="str">
        <f t="shared" si="163"/>
        <v>De'Andre Hunter</v>
      </c>
    </row>
    <row r="5243" spans="1:8" x14ac:dyDescent="0.2">
      <c r="A5243" s="48"/>
      <c r="B5243">
        <v>18</v>
      </c>
      <c r="C5243">
        <v>3</v>
      </c>
      <c r="D5243">
        <v>3</v>
      </c>
      <c r="E5243">
        <v>2</v>
      </c>
      <c r="F5243" s="51">
        <v>1</v>
      </c>
      <c r="G5243" t="str">
        <f t="shared" si="162"/>
        <v>De'Andre Hunter</v>
      </c>
      <c r="H5243" t="str">
        <f t="shared" si="163"/>
        <v>De'Andre Hunter</v>
      </c>
    </row>
    <row r="5244" spans="1:8" x14ac:dyDescent="0.2">
      <c r="A5244" s="48"/>
      <c r="B5244">
        <v>2</v>
      </c>
      <c r="C5244">
        <v>0</v>
      </c>
      <c r="D5244">
        <v>0</v>
      </c>
      <c r="E5244">
        <v>0</v>
      </c>
      <c r="F5244" s="51">
        <v>1</v>
      </c>
      <c r="G5244" t="str">
        <f t="shared" si="162"/>
        <v>De'Andre Hunter</v>
      </c>
      <c r="H5244" t="str">
        <f t="shared" si="163"/>
        <v>De'Andre Hunter</v>
      </c>
    </row>
    <row r="5245" spans="1:8" x14ac:dyDescent="0.2">
      <c r="A5245" s="48"/>
      <c r="B5245">
        <v>16</v>
      </c>
      <c r="C5245">
        <v>3</v>
      </c>
      <c r="D5245">
        <v>2</v>
      </c>
      <c r="E5245">
        <v>2</v>
      </c>
      <c r="F5245" s="51">
        <v>1</v>
      </c>
      <c r="G5245" t="str">
        <f t="shared" si="162"/>
        <v>De'Andre Hunter</v>
      </c>
      <c r="H5245" t="str">
        <f t="shared" si="163"/>
        <v>De'Andre Hunter</v>
      </c>
    </row>
    <row r="5246" spans="1:8" x14ac:dyDescent="0.2">
      <c r="A5246" s="48"/>
      <c r="B5246">
        <v>19</v>
      </c>
      <c r="C5246">
        <v>1</v>
      </c>
      <c r="D5246">
        <v>0</v>
      </c>
      <c r="E5246">
        <v>2</v>
      </c>
      <c r="F5246" s="51">
        <v>1</v>
      </c>
      <c r="G5246" t="str">
        <f t="shared" si="162"/>
        <v>De'Andre Hunter</v>
      </c>
      <c r="H5246" t="str">
        <f t="shared" si="163"/>
        <v>De'Andre Hunter</v>
      </c>
    </row>
    <row r="5247" spans="1:8" x14ac:dyDescent="0.2">
      <c r="A5247" s="48"/>
      <c r="B5247">
        <v>25</v>
      </c>
      <c r="C5247">
        <v>6</v>
      </c>
      <c r="D5247">
        <v>3</v>
      </c>
      <c r="E5247">
        <v>4</v>
      </c>
      <c r="F5247" s="51">
        <v>1</v>
      </c>
      <c r="G5247" t="str">
        <f t="shared" si="162"/>
        <v>De'Andre Hunter</v>
      </c>
      <c r="H5247" t="str">
        <f t="shared" si="163"/>
        <v>De'Andre Hunter</v>
      </c>
    </row>
    <row r="5248" spans="1:8" x14ac:dyDescent="0.2">
      <c r="A5248" s="48"/>
      <c r="B5248">
        <v>11</v>
      </c>
      <c r="C5248">
        <v>2</v>
      </c>
      <c r="D5248">
        <v>1</v>
      </c>
      <c r="E5248">
        <v>0</v>
      </c>
      <c r="F5248" s="51">
        <v>1</v>
      </c>
      <c r="G5248" t="str">
        <f t="shared" si="162"/>
        <v>De'Andre Hunter</v>
      </c>
      <c r="H5248" t="str">
        <f t="shared" si="163"/>
        <v>De'Andre Hunter</v>
      </c>
    </row>
    <row r="5249" spans="1:8" x14ac:dyDescent="0.2">
      <c r="A5249" s="48"/>
      <c r="B5249">
        <v>16</v>
      </c>
      <c r="C5249">
        <v>4</v>
      </c>
      <c r="D5249">
        <v>2</v>
      </c>
      <c r="E5249">
        <v>3</v>
      </c>
      <c r="F5249" s="51">
        <v>1</v>
      </c>
      <c r="G5249" t="str">
        <f t="shared" si="162"/>
        <v>De'Andre Hunter</v>
      </c>
      <c r="H5249" t="str">
        <f t="shared" si="163"/>
        <v>De'Andre Hunter</v>
      </c>
    </row>
    <row r="5250" spans="1:8" x14ac:dyDescent="0.2">
      <c r="A5250" s="48"/>
      <c r="B5250">
        <v>10</v>
      </c>
      <c r="C5250">
        <v>9</v>
      </c>
      <c r="D5250">
        <v>2</v>
      </c>
      <c r="E5250">
        <v>0</v>
      </c>
      <c r="F5250" s="51">
        <v>1</v>
      </c>
      <c r="G5250" t="str">
        <f t="shared" ref="G5250:G5313" si="164">IF(B5250="","",IF(A5250="",G5249,SUBSTITUTE(A5250," 2022-23 Game Log","")))</f>
        <v>De'Andre Hunter</v>
      </c>
      <c r="H5250" t="str">
        <f t="shared" ref="H5250:H5313" si="165">IF(G5250="Luka Dončić","Luka Doncic",IF(G5250="Wendell Carter Jr.","Wendell Carter",IF(G5250="Vlatko Čančar","Vlatko Cancar",IF(G5250="Troy Brown Jr.","Troy Brown",IF(G5250="Bojan Bogdanović","Bojan Bogdanovic",IF(G5250="Nic Claxton","Nicolas Claxton",IF(G5250="Kristaps Porziņģis","Kristaps Porzingis",IF(G5250="Kelly Oubre Jr.","Kelly Oubre Jr",IF(G5250="P.J. Washington","P.J Washington",IF(G5250="P.J. Tucker","P.J Tucker",IF(G5250="Jabari Smith Jr.","Jabari Smith",IF(G5250="Alperen Şengün","Alperen Sengun",IF(G5250="Nikola Vučević","Nikola Vucevic",IF(G5250="Jusuf Nurkić","Jusuf Nurkic",IF(G5250="Nikola Jokić","Nikola Jokic",G5250)))))))))))))))</f>
        <v>De'Andre Hunter</v>
      </c>
    </row>
    <row r="5251" spans="1:8" x14ac:dyDescent="0.2">
      <c r="A5251" s="48"/>
      <c r="B5251">
        <v>9</v>
      </c>
      <c r="C5251">
        <v>5</v>
      </c>
      <c r="D5251">
        <v>1</v>
      </c>
      <c r="E5251">
        <v>1</v>
      </c>
      <c r="F5251" s="51">
        <v>1</v>
      </c>
      <c r="G5251" t="str">
        <f t="shared" si="164"/>
        <v>De'Andre Hunter</v>
      </c>
      <c r="H5251" t="str">
        <f t="shared" si="165"/>
        <v>De'Andre Hunter</v>
      </c>
    </row>
    <row r="5252" spans="1:8" x14ac:dyDescent="0.2">
      <c r="A5252" s="48"/>
      <c r="B5252">
        <v>17</v>
      </c>
      <c r="C5252">
        <v>4</v>
      </c>
      <c r="D5252">
        <v>2</v>
      </c>
      <c r="E5252">
        <v>2</v>
      </c>
      <c r="F5252" s="51">
        <v>1</v>
      </c>
      <c r="G5252" t="str">
        <f t="shared" si="164"/>
        <v>De'Andre Hunter</v>
      </c>
      <c r="H5252" t="str">
        <f t="shared" si="165"/>
        <v>De'Andre Hunter</v>
      </c>
    </row>
    <row r="5253" spans="1:8" x14ac:dyDescent="0.2">
      <c r="A5253" s="48"/>
      <c r="B5253">
        <v>22</v>
      </c>
      <c r="C5253">
        <v>8</v>
      </c>
      <c r="D5253">
        <v>1</v>
      </c>
      <c r="E5253">
        <v>2</v>
      </c>
      <c r="F5253" s="51">
        <v>1</v>
      </c>
      <c r="G5253" t="str">
        <f t="shared" si="164"/>
        <v>De'Andre Hunter</v>
      </c>
      <c r="H5253" t="str">
        <f t="shared" si="165"/>
        <v>De'Andre Hunter</v>
      </c>
    </row>
    <row r="5254" spans="1:8" x14ac:dyDescent="0.2">
      <c r="A5254" s="48" t="s">
        <v>1339</v>
      </c>
      <c r="B5254">
        <v>10</v>
      </c>
      <c r="C5254">
        <v>0</v>
      </c>
      <c r="D5254">
        <v>3</v>
      </c>
      <c r="E5254">
        <v>1</v>
      </c>
      <c r="F5254" s="51">
        <v>1</v>
      </c>
      <c r="G5254" t="str">
        <f t="shared" si="164"/>
        <v>Bones Hyland</v>
      </c>
      <c r="H5254" t="str">
        <f t="shared" si="165"/>
        <v>Bones Hyland</v>
      </c>
    </row>
    <row r="5255" spans="1:8" x14ac:dyDescent="0.2">
      <c r="A5255" s="48"/>
      <c r="B5255">
        <v>14</v>
      </c>
      <c r="C5255">
        <v>0</v>
      </c>
      <c r="D5255">
        <v>5</v>
      </c>
      <c r="E5255">
        <v>1</v>
      </c>
      <c r="F5255" s="51">
        <v>1</v>
      </c>
      <c r="G5255" t="str">
        <f t="shared" si="164"/>
        <v>Bones Hyland</v>
      </c>
      <c r="H5255" t="str">
        <f t="shared" si="165"/>
        <v>Bones Hyland</v>
      </c>
    </row>
    <row r="5256" spans="1:8" x14ac:dyDescent="0.2">
      <c r="A5256" s="48"/>
      <c r="B5256">
        <v>1</v>
      </c>
      <c r="C5256">
        <v>1</v>
      </c>
      <c r="D5256">
        <v>3</v>
      </c>
      <c r="E5256">
        <v>0</v>
      </c>
      <c r="F5256" s="51">
        <v>1</v>
      </c>
      <c r="G5256" t="str">
        <f t="shared" si="164"/>
        <v>Bones Hyland</v>
      </c>
      <c r="H5256" t="str">
        <f t="shared" si="165"/>
        <v>Bones Hyland</v>
      </c>
    </row>
    <row r="5257" spans="1:8" x14ac:dyDescent="0.2">
      <c r="A5257" s="48"/>
      <c r="B5257">
        <v>15</v>
      </c>
      <c r="C5257">
        <v>1</v>
      </c>
      <c r="D5257">
        <v>3</v>
      </c>
      <c r="E5257">
        <v>4</v>
      </c>
      <c r="F5257" s="51">
        <v>1</v>
      </c>
      <c r="G5257" t="str">
        <f t="shared" si="164"/>
        <v>Bones Hyland</v>
      </c>
      <c r="H5257" t="str">
        <f t="shared" si="165"/>
        <v>Bones Hyland</v>
      </c>
    </row>
    <row r="5258" spans="1:8" x14ac:dyDescent="0.2">
      <c r="A5258" s="48"/>
      <c r="B5258">
        <v>6</v>
      </c>
      <c r="C5258">
        <v>3</v>
      </c>
      <c r="D5258">
        <v>5</v>
      </c>
      <c r="E5258">
        <v>1</v>
      </c>
      <c r="F5258" s="51">
        <v>1</v>
      </c>
      <c r="G5258" t="str">
        <f t="shared" si="164"/>
        <v>Bones Hyland</v>
      </c>
      <c r="H5258" t="str">
        <f t="shared" si="165"/>
        <v>Bones Hyland</v>
      </c>
    </row>
    <row r="5259" spans="1:8" x14ac:dyDescent="0.2">
      <c r="A5259" s="48"/>
      <c r="B5259">
        <v>26</v>
      </c>
      <c r="C5259">
        <v>1</v>
      </c>
      <c r="D5259">
        <v>3</v>
      </c>
      <c r="E5259">
        <v>7</v>
      </c>
      <c r="F5259" s="51">
        <v>1</v>
      </c>
      <c r="G5259" t="str">
        <f t="shared" si="164"/>
        <v>Bones Hyland</v>
      </c>
      <c r="H5259" t="str">
        <f t="shared" si="165"/>
        <v>Bones Hyland</v>
      </c>
    </row>
    <row r="5260" spans="1:8" x14ac:dyDescent="0.2">
      <c r="A5260" s="48"/>
      <c r="B5260">
        <v>24</v>
      </c>
      <c r="C5260">
        <v>5</v>
      </c>
      <c r="D5260">
        <v>7</v>
      </c>
      <c r="E5260">
        <v>6</v>
      </c>
      <c r="F5260" s="51">
        <v>1</v>
      </c>
      <c r="G5260" t="str">
        <f t="shared" si="164"/>
        <v>Bones Hyland</v>
      </c>
      <c r="H5260" t="str">
        <f t="shared" si="165"/>
        <v>Bones Hyland</v>
      </c>
    </row>
    <row r="5261" spans="1:8" x14ac:dyDescent="0.2">
      <c r="A5261" s="48"/>
      <c r="B5261">
        <v>14</v>
      </c>
      <c r="C5261">
        <v>2</v>
      </c>
      <c r="D5261">
        <v>1</v>
      </c>
      <c r="E5261">
        <v>3</v>
      </c>
      <c r="F5261" s="51">
        <v>1</v>
      </c>
      <c r="G5261" t="str">
        <f t="shared" si="164"/>
        <v>Bones Hyland</v>
      </c>
      <c r="H5261" t="str">
        <f t="shared" si="165"/>
        <v>Bones Hyland</v>
      </c>
    </row>
    <row r="5262" spans="1:8" x14ac:dyDescent="0.2">
      <c r="A5262" s="48"/>
      <c r="B5262">
        <v>16</v>
      </c>
      <c r="C5262">
        <v>2</v>
      </c>
      <c r="D5262">
        <v>3</v>
      </c>
      <c r="E5262">
        <v>3</v>
      </c>
      <c r="F5262" s="51">
        <v>1</v>
      </c>
      <c r="G5262" t="str">
        <f t="shared" si="164"/>
        <v>Bones Hyland</v>
      </c>
      <c r="H5262" t="str">
        <f t="shared" si="165"/>
        <v>Bones Hyland</v>
      </c>
    </row>
    <row r="5263" spans="1:8" x14ac:dyDescent="0.2">
      <c r="A5263" s="48"/>
      <c r="B5263">
        <v>21</v>
      </c>
      <c r="C5263">
        <v>7</v>
      </c>
      <c r="D5263">
        <v>2</v>
      </c>
      <c r="E5263">
        <v>5</v>
      </c>
      <c r="F5263" s="51">
        <v>1</v>
      </c>
      <c r="G5263" t="str">
        <f t="shared" si="164"/>
        <v>Bones Hyland</v>
      </c>
      <c r="H5263" t="str">
        <f t="shared" si="165"/>
        <v>Bones Hyland</v>
      </c>
    </row>
    <row r="5264" spans="1:8" x14ac:dyDescent="0.2">
      <c r="A5264" s="48"/>
      <c r="B5264">
        <v>17</v>
      </c>
      <c r="C5264">
        <v>2</v>
      </c>
      <c r="D5264">
        <v>6</v>
      </c>
      <c r="E5264">
        <v>3</v>
      </c>
      <c r="F5264" s="51">
        <v>1</v>
      </c>
      <c r="G5264" t="str">
        <f t="shared" si="164"/>
        <v>Bones Hyland</v>
      </c>
      <c r="H5264" t="str">
        <f t="shared" si="165"/>
        <v>Bones Hyland</v>
      </c>
    </row>
    <row r="5265" spans="1:8" x14ac:dyDescent="0.2">
      <c r="A5265" s="48"/>
      <c r="B5265">
        <v>29</v>
      </c>
      <c r="C5265">
        <v>3</v>
      </c>
      <c r="D5265">
        <v>6</v>
      </c>
      <c r="E5265">
        <v>3</v>
      </c>
      <c r="F5265" s="51">
        <v>1</v>
      </c>
      <c r="G5265" t="str">
        <f t="shared" si="164"/>
        <v>Bones Hyland</v>
      </c>
      <c r="H5265" t="str">
        <f t="shared" si="165"/>
        <v>Bones Hyland</v>
      </c>
    </row>
    <row r="5266" spans="1:8" x14ac:dyDescent="0.2">
      <c r="A5266" s="48"/>
      <c r="B5266">
        <v>2</v>
      </c>
      <c r="C5266">
        <v>0</v>
      </c>
      <c r="D5266">
        <v>0</v>
      </c>
      <c r="E5266">
        <v>0</v>
      </c>
      <c r="F5266" s="51">
        <v>1</v>
      </c>
      <c r="G5266" t="str">
        <f t="shared" si="164"/>
        <v>Bones Hyland</v>
      </c>
      <c r="H5266" t="str">
        <f t="shared" si="165"/>
        <v>Bones Hyland</v>
      </c>
    </row>
    <row r="5267" spans="1:8" x14ac:dyDescent="0.2">
      <c r="A5267" s="48"/>
      <c r="B5267">
        <v>16</v>
      </c>
      <c r="C5267">
        <v>2</v>
      </c>
      <c r="D5267">
        <v>2</v>
      </c>
      <c r="E5267">
        <v>3</v>
      </c>
      <c r="F5267" s="51">
        <v>1</v>
      </c>
      <c r="G5267" t="str">
        <f t="shared" si="164"/>
        <v>Bones Hyland</v>
      </c>
      <c r="H5267" t="str">
        <f t="shared" si="165"/>
        <v>Bones Hyland</v>
      </c>
    </row>
    <row r="5268" spans="1:8" x14ac:dyDescent="0.2">
      <c r="A5268" s="48"/>
      <c r="B5268">
        <v>0</v>
      </c>
      <c r="C5268">
        <v>0</v>
      </c>
      <c r="D5268">
        <v>1</v>
      </c>
      <c r="E5268">
        <v>0</v>
      </c>
      <c r="F5268" s="51">
        <v>1</v>
      </c>
      <c r="G5268" t="str">
        <f t="shared" si="164"/>
        <v>Bones Hyland</v>
      </c>
      <c r="H5268" t="str">
        <f t="shared" si="165"/>
        <v>Bones Hyland</v>
      </c>
    </row>
    <row r="5269" spans="1:8" x14ac:dyDescent="0.2">
      <c r="A5269" s="48"/>
      <c r="B5269">
        <v>20</v>
      </c>
      <c r="C5269">
        <v>4</v>
      </c>
      <c r="D5269">
        <v>5</v>
      </c>
      <c r="E5269">
        <v>5</v>
      </c>
      <c r="F5269" s="51">
        <v>1</v>
      </c>
      <c r="G5269" t="str">
        <f t="shared" si="164"/>
        <v>Bones Hyland</v>
      </c>
      <c r="H5269" t="str">
        <f t="shared" si="165"/>
        <v>Bones Hyland</v>
      </c>
    </row>
    <row r="5270" spans="1:8" x14ac:dyDescent="0.2">
      <c r="A5270" s="48"/>
      <c r="B5270">
        <v>13</v>
      </c>
      <c r="C5270">
        <v>5</v>
      </c>
      <c r="D5270">
        <v>4</v>
      </c>
      <c r="E5270">
        <v>3</v>
      </c>
      <c r="F5270" s="51">
        <v>1</v>
      </c>
      <c r="G5270" t="str">
        <f t="shared" si="164"/>
        <v>Bones Hyland</v>
      </c>
      <c r="H5270" t="str">
        <f t="shared" si="165"/>
        <v>Bones Hyland</v>
      </c>
    </row>
    <row r="5271" spans="1:8" x14ac:dyDescent="0.2">
      <c r="A5271" s="48"/>
      <c r="B5271">
        <v>11</v>
      </c>
      <c r="C5271">
        <v>2</v>
      </c>
      <c r="D5271">
        <v>1</v>
      </c>
      <c r="E5271">
        <v>3</v>
      </c>
      <c r="F5271" s="51">
        <v>1</v>
      </c>
      <c r="G5271" t="str">
        <f t="shared" si="164"/>
        <v>Bones Hyland</v>
      </c>
      <c r="H5271" t="str">
        <f t="shared" si="165"/>
        <v>Bones Hyland</v>
      </c>
    </row>
    <row r="5272" spans="1:8" x14ac:dyDescent="0.2">
      <c r="A5272" s="48"/>
      <c r="B5272">
        <v>23</v>
      </c>
      <c r="C5272">
        <v>2</v>
      </c>
      <c r="D5272">
        <v>6</v>
      </c>
      <c r="E5272">
        <v>2</v>
      </c>
      <c r="F5272" s="51">
        <v>1</v>
      </c>
      <c r="G5272" t="str">
        <f t="shared" si="164"/>
        <v>Bones Hyland</v>
      </c>
      <c r="H5272" t="str">
        <f t="shared" si="165"/>
        <v>Bones Hyland</v>
      </c>
    </row>
    <row r="5273" spans="1:8" x14ac:dyDescent="0.2">
      <c r="A5273" s="48"/>
      <c r="B5273">
        <v>5</v>
      </c>
      <c r="C5273">
        <v>2</v>
      </c>
      <c r="D5273">
        <v>2</v>
      </c>
      <c r="E5273">
        <v>0</v>
      </c>
      <c r="F5273" s="51">
        <v>1</v>
      </c>
      <c r="G5273" t="str">
        <f t="shared" si="164"/>
        <v>Bones Hyland</v>
      </c>
      <c r="H5273" t="str">
        <f t="shared" si="165"/>
        <v>Bones Hyland</v>
      </c>
    </row>
    <row r="5274" spans="1:8" x14ac:dyDescent="0.2">
      <c r="A5274" s="48"/>
      <c r="B5274">
        <v>7</v>
      </c>
      <c r="C5274">
        <v>1</v>
      </c>
      <c r="D5274">
        <v>1</v>
      </c>
      <c r="E5274">
        <v>1</v>
      </c>
      <c r="F5274" s="51">
        <v>1</v>
      </c>
      <c r="G5274" t="str">
        <f t="shared" si="164"/>
        <v>Bones Hyland</v>
      </c>
      <c r="H5274" t="str">
        <f t="shared" si="165"/>
        <v>Bones Hyland</v>
      </c>
    </row>
    <row r="5275" spans="1:8" x14ac:dyDescent="0.2">
      <c r="A5275" s="48"/>
      <c r="B5275">
        <v>12</v>
      </c>
      <c r="C5275">
        <v>1</v>
      </c>
      <c r="D5275">
        <v>1</v>
      </c>
      <c r="E5275">
        <v>2</v>
      </c>
      <c r="F5275" s="51">
        <v>1</v>
      </c>
      <c r="G5275" t="str">
        <f t="shared" si="164"/>
        <v>Bones Hyland</v>
      </c>
      <c r="H5275" t="str">
        <f t="shared" si="165"/>
        <v>Bones Hyland</v>
      </c>
    </row>
    <row r="5276" spans="1:8" x14ac:dyDescent="0.2">
      <c r="A5276" s="48"/>
      <c r="B5276">
        <v>7</v>
      </c>
      <c r="C5276">
        <v>3</v>
      </c>
      <c r="D5276">
        <v>1</v>
      </c>
      <c r="E5276">
        <v>1</v>
      </c>
      <c r="F5276" s="51">
        <v>1</v>
      </c>
      <c r="G5276" t="str">
        <f t="shared" si="164"/>
        <v>Bones Hyland</v>
      </c>
      <c r="H5276" t="str">
        <f t="shared" si="165"/>
        <v>Bones Hyland</v>
      </c>
    </row>
    <row r="5277" spans="1:8" x14ac:dyDescent="0.2">
      <c r="A5277" s="48"/>
      <c r="B5277">
        <v>3</v>
      </c>
      <c r="C5277">
        <v>2</v>
      </c>
      <c r="D5277">
        <v>1</v>
      </c>
      <c r="E5277">
        <v>0</v>
      </c>
      <c r="F5277" s="51">
        <v>1</v>
      </c>
      <c r="G5277" t="str">
        <f t="shared" si="164"/>
        <v>Bones Hyland</v>
      </c>
      <c r="H5277" t="str">
        <f t="shared" si="165"/>
        <v>Bones Hyland</v>
      </c>
    </row>
    <row r="5278" spans="1:8" x14ac:dyDescent="0.2">
      <c r="A5278" s="48"/>
      <c r="B5278">
        <v>5</v>
      </c>
      <c r="C5278">
        <v>1</v>
      </c>
      <c r="D5278">
        <v>6</v>
      </c>
      <c r="E5278">
        <v>1</v>
      </c>
      <c r="F5278" s="51">
        <v>1</v>
      </c>
      <c r="G5278" t="str">
        <f t="shared" si="164"/>
        <v>Bones Hyland</v>
      </c>
      <c r="H5278" t="str">
        <f t="shared" si="165"/>
        <v>Bones Hyland</v>
      </c>
    </row>
    <row r="5279" spans="1:8" x14ac:dyDescent="0.2">
      <c r="A5279" s="48"/>
      <c r="B5279">
        <v>20</v>
      </c>
      <c r="C5279">
        <v>5</v>
      </c>
      <c r="D5279">
        <v>11</v>
      </c>
      <c r="E5279">
        <v>3</v>
      </c>
      <c r="F5279" s="51">
        <v>1</v>
      </c>
      <c r="G5279" t="str">
        <f t="shared" si="164"/>
        <v>Bones Hyland</v>
      </c>
      <c r="H5279" t="str">
        <f t="shared" si="165"/>
        <v>Bones Hyland</v>
      </c>
    </row>
    <row r="5280" spans="1:8" x14ac:dyDescent="0.2">
      <c r="A5280" s="48"/>
      <c r="B5280">
        <v>16</v>
      </c>
      <c r="C5280">
        <v>1</v>
      </c>
      <c r="D5280">
        <v>4</v>
      </c>
      <c r="E5280">
        <v>5</v>
      </c>
      <c r="F5280" s="51">
        <v>1</v>
      </c>
      <c r="G5280" t="str">
        <f t="shared" si="164"/>
        <v>Bones Hyland</v>
      </c>
      <c r="H5280" t="str">
        <f t="shared" si="165"/>
        <v>Bones Hyland</v>
      </c>
    </row>
    <row r="5281" spans="1:8" x14ac:dyDescent="0.2">
      <c r="A5281" s="48"/>
      <c r="B5281">
        <v>17</v>
      </c>
      <c r="C5281">
        <v>2</v>
      </c>
      <c r="D5281">
        <v>4</v>
      </c>
      <c r="E5281">
        <v>3</v>
      </c>
      <c r="F5281" s="51">
        <v>1</v>
      </c>
      <c r="G5281" t="str">
        <f t="shared" si="164"/>
        <v>Bones Hyland</v>
      </c>
      <c r="H5281" t="str">
        <f t="shared" si="165"/>
        <v>Bones Hyland</v>
      </c>
    </row>
    <row r="5282" spans="1:8" x14ac:dyDescent="0.2">
      <c r="A5282" s="48"/>
      <c r="B5282">
        <v>18</v>
      </c>
      <c r="C5282">
        <v>6</v>
      </c>
      <c r="D5282">
        <v>2</v>
      </c>
      <c r="E5282">
        <v>4</v>
      </c>
      <c r="F5282" s="51">
        <v>1</v>
      </c>
      <c r="G5282" t="str">
        <f t="shared" si="164"/>
        <v>Bones Hyland</v>
      </c>
      <c r="H5282" t="str">
        <f t="shared" si="165"/>
        <v>Bones Hyland</v>
      </c>
    </row>
    <row r="5283" spans="1:8" x14ac:dyDescent="0.2">
      <c r="A5283" s="48" t="s">
        <v>1340</v>
      </c>
      <c r="B5283">
        <v>0</v>
      </c>
      <c r="C5283">
        <v>1</v>
      </c>
      <c r="D5283">
        <v>0</v>
      </c>
      <c r="E5283">
        <v>0</v>
      </c>
      <c r="F5283" s="51">
        <v>1</v>
      </c>
      <c r="G5283" t="str">
        <f t="shared" si="164"/>
        <v>Serge Ibaka</v>
      </c>
      <c r="H5283" t="str">
        <f t="shared" si="165"/>
        <v>Serge Ibaka</v>
      </c>
    </row>
    <row r="5284" spans="1:8" x14ac:dyDescent="0.2">
      <c r="A5284" s="48"/>
      <c r="B5284">
        <v>9</v>
      </c>
      <c r="C5284">
        <v>5</v>
      </c>
      <c r="D5284">
        <v>0</v>
      </c>
      <c r="E5284">
        <v>2</v>
      </c>
      <c r="F5284" s="51">
        <v>1</v>
      </c>
      <c r="G5284" t="str">
        <f t="shared" si="164"/>
        <v>Serge Ibaka</v>
      </c>
      <c r="H5284" t="str">
        <f t="shared" si="165"/>
        <v>Serge Ibaka</v>
      </c>
    </row>
    <row r="5285" spans="1:8" x14ac:dyDescent="0.2">
      <c r="A5285" s="48"/>
      <c r="B5285">
        <v>2</v>
      </c>
      <c r="C5285">
        <v>2</v>
      </c>
      <c r="D5285">
        <v>0</v>
      </c>
      <c r="E5285">
        <v>0</v>
      </c>
      <c r="F5285" s="51">
        <v>1</v>
      </c>
      <c r="G5285" t="str">
        <f t="shared" si="164"/>
        <v>Serge Ibaka</v>
      </c>
      <c r="H5285" t="str">
        <f t="shared" si="165"/>
        <v>Serge Ibaka</v>
      </c>
    </row>
    <row r="5286" spans="1:8" x14ac:dyDescent="0.2">
      <c r="A5286" s="48"/>
      <c r="B5286">
        <v>2</v>
      </c>
      <c r="C5286">
        <v>2</v>
      </c>
      <c r="D5286">
        <v>0</v>
      </c>
      <c r="E5286">
        <v>0</v>
      </c>
      <c r="F5286" s="51">
        <v>1</v>
      </c>
      <c r="G5286" t="str">
        <f t="shared" si="164"/>
        <v>Serge Ibaka</v>
      </c>
      <c r="H5286" t="str">
        <f t="shared" si="165"/>
        <v>Serge Ibaka</v>
      </c>
    </row>
    <row r="5287" spans="1:8" x14ac:dyDescent="0.2">
      <c r="A5287" s="48"/>
      <c r="B5287">
        <v>0</v>
      </c>
      <c r="C5287">
        <v>0</v>
      </c>
      <c r="D5287">
        <v>0</v>
      </c>
      <c r="E5287">
        <v>0</v>
      </c>
      <c r="F5287" s="51">
        <v>1</v>
      </c>
      <c r="G5287" t="str">
        <f t="shared" si="164"/>
        <v>Serge Ibaka</v>
      </c>
      <c r="H5287" t="str">
        <f t="shared" si="165"/>
        <v>Serge Ibaka</v>
      </c>
    </row>
    <row r="5288" spans="1:8" x14ac:dyDescent="0.2">
      <c r="A5288" s="48"/>
      <c r="B5288">
        <v>3</v>
      </c>
      <c r="C5288">
        <v>2</v>
      </c>
      <c r="D5288">
        <v>0</v>
      </c>
      <c r="E5288">
        <v>1</v>
      </c>
      <c r="F5288" s="51">
        <v>1</v>
      </c>
      <c r="G5288" t="str">
        <f t="shared" si="164"/>
        <v>Serge Ibaka</v>
      </c>
      <c r="H5288" t="str">
        <f t="shared" si="165"/>
        <v>Serge Ibaka</v>
      </c>
    </row>
    <row r="5289" spans="1:8" x14ac:dyDescent="0.2">
      <c r="A5289" s="48"/>
      <c r="B5289">
        <v>8</v>
      </c>
      <c r="C5289">
        <v>6</v>
      </c>
      <c r="D5289">
        <v>2</v>
      </c>
      <c r="E5289">
        <v>0</v>
      </c>
      <c r="F5289" s="51">
        <v>1</v>
      </c>
      <c r="G5289" t="str">
        <f t="shared" si="164"/>
        <v>Serge Ibaka</v>
      </c>
      <c r="H5289" t="str">
        <f t="shared" si="165"/>
        <v>Serge Ibaka</v>
      </c>
    </row>
    <row r="5290" spans="1:8" x14ac:dyDescent="0.2">
      <c r="A5290" s="48"/>
      <c r="B5290">
        <v>4</v>
      </c>
      <c r="C5290">
        <v>4</v>
      </c>
      <c r="D5290">
        <v>0</v>
      </c>
      <c r="E5290">
        <v>0</v>
      </c>
      <c r="F5290" s="51">
        <v>1</v>
      </c>
      <c r="G5290" t="str">
        <f t="shared" si="164"/>
        <v>Serge Ibaka</v>
      </c>
      <c r="H5290" t="str">
        <f t="shared" si="165"/>
        <v>Serge Ibaka</v>
      </c>
    </row>
    <row r="5291" spans="1:8" x14ac:dyDescent="0.2">
      <c r="A5291" s="48"/>
      <c r="B5291">
        <v>4</v>
      </c>
      <c r="C5291">
        <v>2</v>
      </c>
      <c r="D5291">
        <v>1</v>
      </c>
      <c r="E5291">
        <v>0</v>
      </c>
      <c r="F5291" s="51">
        <v>1</v>
      </c>
      <c r="G5291" t="str">
        <f t="shared" si="164"/>
        <v>Serge Ibaka</v>
      </c>
      <c r="H5291" t="str">
        <f t="shared" si="165"/>
        <v>Serge Ibaka</v>
      </c>
    </row>
    <row r="5292" spans="1:8" x14ac:dyDescent="0.2">
      <c r="A5292" s="48"/>
      <c r="B5292">
        <v>11</v>
      </c>
      <c r="C5292">
        <v>9</v>
      </c>
      <c r="D5292">
        <v>0</v>
      </c>
      <c r="E5292">
        <v>1</v>
      </c>
      <c r="F5292" s="51">
        <v>1</v>
      </c>
      <c r="G5292" t="str">
        <f t="shared" si="164"/>
        <v>Serge Ibaka</v>
      </c>
      <c r="H5292" t="str">
        <f t="shared" si="165"/>
        <v>Serge Ibaka</v>
      </c>
    </row>
    <row r="5293" spans="1:8" x14ac:dyDescent="0.2">
      <c r="A5293" s="48"/>
      <c r="B5293">
        <v>5</v>
      </c>
      <c r="C5293">
        <v>3</v>
      </c>
      <c r="D5293">
        <v>0</v>
      </c>
      <c r="E5293">
        <v>1</v>
      </c>
      <c r="F5293" s="51">
        <v>1</v>
      </c>
      <c r="G5293" t="str">
        <f t="shared" si="164"/>
        <v>Serge Ibaka</v>
      </c>
      <c r="H5293" t="str">
        <f t="shared" si="165"/>
        <v>Serge Ibaka</v>
      </c>
    </row>
    <row r="5294" spans="1:8" x14ac:dyDescent="0.2">
      <c r="A5294" s="48"/>
      <c r="B5294">
        <v>9</v>
      </c>
      <c r="C5294">
        <v>4</v>
      </c>
      <c r="D5294">
        <v>1</v>
      </c>
      <c r="E5294">
        <v>1</v>
      </c>
      <c r="F5294" s="51">
        <v>1</v>
      </c>
      <c r="G5294" t="str">
        <f t="shared" si="164"/>
        <v>Serge Ibaka</v>
      </c>
      <c r="H5294" t="str">
        <f t="shared" si="165"/>
        <v>Serge Ibaka</v>
      </c>
    </row>
    <row r="5295" spans="1:8" x14ac:dyDescent="0.2">
      <c r="A5295" s="48"/>
      <c r="B5295">
        <v>2</v>
      </c>
      <c r="C5295">
        <v>0</v>
      </c>
      <c r="D5295">
        <v>0</v>
      </c>
      <c r="E5295">
        <v>0</v>
      </c>
      <c r="F5295" s="51">
        <v>1</v>
      </c>
      <c r="G5295" t="str">
        <f t="shared" si="164"/>
        <v>Serge Ibaka</v>
      </c>
      <c r="H5295" t="str">
        <f t="shared" si="165"/>
        <v>Serge Ibaka</v>
      </c>
    </row>
    <row r="5296" spans="1:8" x14ac:dyDescent="0.2">
      <c r="A5296" s="48"/>
      <c r="B5296">
        <v>1</v>
      </c>
      <c r="C5296">
        <v>0</v>
      </c>
      <c r="D5296">
        <v>0</v>
      </c>
      <c r="E5296">
        <v>0</v>
      </c>
      <c r="F5296" s="51">
        <v>1</v>
      </c>
      <c r="G5296" t="str">
        <f t="shared" si="164"/>
        <v>Serge Ibaka</v>
      </c>
      <c r="H5296" t="str">
        <f t="shared" si="165"/>
        <v>Serge Ibaka</v>
      </c>
    </row>
    <row r="5297" spans="1:8" x14ac:dyDescent="0.2">
      <c r="A5297" s="48"/>
      <c r="B5297">
        <v>2</v>
      </c>
      <c r="C5297">
        <v>2</v>
      </c>
      <c r="D5297">
        <v>0</v>
      </c>
      <c r="E5297">
        <v>0</v>
      </c>
      <c r="F5297" s="51">
        <v>1</v>
      </c>
      <c r="G5297" t="str">
        <f t="shared" si="164"/>
        <v>Serge Ibaka</v>
      </c>
      <c r="H5297" t="str">
        <f t="shared" si="165"/>
        <v>Serge Ibaka</v>
      </c>
    </row>
    <row r="5298" spans="1:8" x14ac:dyDescent="0.2">
      <c r="A5298" s="48"/>
      <c r="B5298">
        <v>4</v>
      </c>
      <c r="C5298">
        <v>2</v>
      </c>
      <c r="D5298">
        <v>0</v>
      </c>
      <c r="E5298">
        <v>0</v>
      </c>
      <c r="F5298" s="51">
        <v>1</v>
      </c>
      <c r="G5298" t="str">
        <f t="shared" si="164"/>
        <v>Serge Ibaka</v>
      </c>
      <c r="H5298" t="str">
        <f t="shared" si="165"/>
        <v>Serge Ibaka</v>
      </c>
    </row>
    <row r="5299" spans="1:8" x14ac:dyDescent="0.2">
      <c r="A5299" s="48" t="s">
        <v>1688</v>
      </c>
      <c r="B5299">
        <v>0</v>
      </c>
      <c r="C5299">
        <v>1</v>
      </c>
      <c r="D5299">
        <v>2</v>
      </c>
      <c r="E5299">
        <v>0</v>
      </c>
      <c r="F5299" s="51">
        <v>1</v>
      </c>
      <c r="G5299" t="str">
        <f t="shared" si="164"/>
        <v>Joe Ingles</v>
      </c>
      <c r="H5299" t="str">
        <f t="shared" si="165"/>
        <v>Joe Ingles</v>
      </c>
    </row>
    <row r="5300" spans="1:8" x14ac:dyDescent="0.2">
      <c r="A5300" s="48"/>
      <c r="B5300">
        <v>3</v>
      </c>
      <c r="C5300">
        <v>1</v>
      </c>
      <c r="D5300">
        <v>0</v>
      </c>
      <c r="E5300">
        <v>1</v>
      </c>
      <c r="F5300" s="51">
        <v>1</v>
      </c>
      <c r="G5300" t="str">
        <f t="shared" si="164"/>
        <v>Joe Ingles</v>
      </c>
      <c r="H5300" t="str">
        <f t="shared" si="165"/>
        <v>Joe Ingles</v>
      </c>
    </row>
    <row r="5301" spans="1:8" x14ac:dyDescent="0.2">
      <c r="A5301" s="48"/>
      <c r="B5301">
        <v>0</v>
      </c>
      <c r="C5301">
        <v>0</v>
      </c>
      <c r="D5301">
        <v>2</v>
      </c>
      <c r="E5301">
        <v>0</v>
      </c>
      <c r="F5301" s="51">
        <v>1</v>
      </c>
      <c r="G5301" t="str">
        <f t="shared" si="164"/>
        <v>Joe Ingles</v>
      </c>
      <c r="H5301" t="str">
        <f t="shared" si="165"/>
        <v>Joe Ingles</v>
      </c>
    </row>
    <row r="5302" spans="1:8" x14ac:dyDescent="0.2">
      <c r="A5302" s="48"/>
      <c r="B5302">
        <v>11</v>
      </c>
      <c r="C5302">
        <v>2</v>
      </c>
      <c r="D5302">
        <v>0</v>
      </c>
      <c r="E5302">
        <v>2</v>
      </c>
      <c r="F5302" s="51">
        <v>1</v>
      </c>
      <c r="G5302" t="str">
        <f t="shared" si="164"/>
        <v>Joe Ingles</v>
      </c>
      <c r="H5302" t="str">
        <f t="shared" si="165"/>
        <v>Joe Ingles</v>
      </c>
    </row>
    <row r="5303" spans="1:8" x14ac:dyDescent="0.2">
      <c r="A5303" s="48"/>
      <c r="B5303">
        <v>5</v>
      </c>
      <c r="C5303">
        <v>3</v>
      </c>
      <c r="D5303">
        <v>3</v>
      </c>
      <c r="E5303">
        <v>1</v>
      </c>
      <c r="F5303" s="51">
        <v>1</v>
      </c>
      <c r="G5303" t="str">
        <f t="shared" si="164"/>
        <v>Joe Ingles</v>
      </c>
      <c r="H5303" t="str">
        <f t="shared" si="165"/>
        <v>Joe Ingles</v>
      </c>
    </row>
    <row r="5304" spans="1:8" x14ac:dyDescent="0.2">
      <c r="A5304" s="48"/>
      <c r="B5304">
        <v>14</v>
      </c>
      <c r="C5304">
        <v>5</v>
      </c>
      <c r="D5304">
        <v>10</v>
      </c>
      <c r="E5304">
        <v>4</v>
      </c>
      <c r="F5304" s="51">
        <v>1</v>
      </c>
      <c r="G5304" t="str">
        <f t="shared" si="164"/>
        <v>Joe Ingles</v>
      </c>
      <c r="H5304" t="str">
        <f t="shared" si="165"/>
        <v>Joe Ingles</v>
      </c>
    </row>
    <row r="5305" spans="1:8" x14ac:dyDescent="0.2">
      <c r="A5305" s="48"/>
      <c r="B5305">
        <v>0</v>
      </c>
      <c r="C5305">
        <v>0</v>
      </c>
      <c r="D5305">
        <v>6</v>
      </c>
      <c r="E5305">
        <v>0</v>
      </c>
      <c r="F5305" s="51">
        <v>1</v>
      </c>
      <c r="G5305" t="str">
        <f t="shared" si="164"/>
        <v>Joe Ingles</v>
      </c>
      <c r="H5305" t="str">
        <f t="shared" si="165"/>
        <v>Joe Ingles</v>
      </c>
    </row>
    <row r="5306" spans="1:8" x14ac:dyDescent="0.2">
      <c r="A5306" s="48"/>
      <c r="B5306">
        <v>6</v>
      </c>
      <c r="C5306">
        <v>3</v>
      </c>
      <c r="D5306">
        <v>4</v>
      </c>
      <c r="E5306">
        <v>2</v>
      </c>
      <c r="F5306" s="51">
        <v>1</v>
      </c>
      <c r="G5306" t="str">
        <f t="shared" si="164"/>
        <v>Joe Ingles</v>
      </c>
      <c r="H5306" t="str">
        <f t="shared" si="165"/>
        <v>Joe Ingles</v>
      </c>
    </row>
    <row r="5307" spans="1:8" x14ac:dyDescent="0.2">
      <c r="A5307" s="48" t="s">
        <v>1341</v>
      </c>
      <c r="B5307">
        <v>28</v>
      </c>
      <c r="C5307">
        <v>7</v>
      </c>
      <c r="D5307">
        <v>5</v>
      </c>
      <c r="E5307">
        <v>2</v>
      </c>
      <c r="F5307" s="51">
        <v>1</v>
      </c>
      <c r="G5307" t="str">
        <f t="shared" si="164"/>
        <v>Brandon Ingram</v>
      </c>
      <c r="H5307" t="str">
        <f t="shared" si="165"/>
        <v>Brandon Ingram</v>
      </c>
    </row>
    <row r="5308" spans="1:8" x14ac:dyDescent="0.2">
      <c r="A5308" s="48"/>
      <c r="B5308">
        <v>28</v>
      </c>
      <c r="C5308">
        <v>9</v>
      </c>
      <c r="D5308">
        <v>7</v>
      </c>
      <c r="E5308">
        <v>1</v>
      </c>
      <c r="F5308" s="51">
        <v>1</v>
      </c>
      <c r="G5308" t="str">
        <f t="shared" si="164"/>
        <v>Brandon Ingram</v>
      </c>
      <c r="H5308" t="str">
        <f t="shared" si="165"/>
        <v>Brandon Ingram</v>
      </c>
    </row>
    <row r="5309" spans="1:8" x14ac:dyDescent="0.2">
      <c r="A5309" s="48"/>
      <c r="B5309">
        <v>10</v>
      </c>
      <c r="C5309">
        <v>1</v>
      </c>
      <c r="D5309">
        <v>0</v>
      </c>
      <c r="E5309">
        <v>1</v>
      </c>
      <c r="F5309" s="51">
        <v>1</v>
      </c>
      <c r="G5309" t="str">
        <f t="shared" si="164"/>
        <v>Brandon Ingram</v>
      </c>
      <c r="H5309" t="str">
        <f t="shared" si="165"/>
        <v>Brandon Ingram</v>
      </c>
    </row>
    <row r="5310" spans="1:8" x14ac:dyDescent="0.2">
      <c r="A5310" s="48"/>
      <c r="B5310">
        <v>26</v>
      </c>
      <c r="C5310">
        <v>5</v>
      </c>
      <c r="D5310">
        <v>5</v>
      </c>
      <c r="E5310">
        <v>3</v>
      </c>
      <c r="F5310" s="51">
        <v>1</v>
      </c>
      <c r="G5310" t="str">
        <f t="shared" si="164"/>
        <v>Brandon Ingram</v>
      </c>
      <c r="H5310" t="str">
        <f t="shared" si="165"/>
        <v>Brandon Ingram</v>
      </c>
    </row>
    <row r="5311" spans="1:8" x14ac:dyDescent="0.2">
      <c r="A5311" s="48"/>
      <c r="B5311">
        <v>16</v>
      </c>
      <c r="C5311">
        <v>5</v>
      </c>
      <c r="D5311">
        <v>7</v>
      </c>
      <c r="E5311">
        <v>2</v>
      </c>
      <c r="F5311" s="51">
        <v>1</v>
      </c>
      <c r="G5311" t="str">
        <f t="shared" si="164"/>
        <v>Brandon Ingram</v>
      </c>
      <c r="H5311" t="str">
        <f t="shared" si="165"/>
        <v>Brandon Ingram</v>
      </c>
    </row>
    <row r="5312" spans="1:8" x14ac:dyDescent="0.2">
      <c r="A5312" s="48"/>
      <c r="B5312">
        <v>29</v>
      </c>
      <c r="C5312">
        <v>6</v>
      </c>
      <c r="D5312">
        <v>2</v>
      </c>
      <c r="E5312">
        <v>3</v>
      </c>
      <c r="F5312" s="51">
        <v>1</v>
      </c>
      <c r="G5312" t="str">
        <f t="shared" si="164"/>
        <v>Brandon Ingram</v>
      </c>
      <c r="H5312" t="str">
        <f t="shared" si="165"/>
        <v>Brandon Ingram</v>
      </c>
    </row>
    <row r="5313" spans="1:8" x14ac:dyDescent="0.2">
      <c r="A5313" s="48"/>
      <c r="B5313">
        <v>22</v>
      </c>
      <c r="C5313">
        <v>9</v>
      </c>
      <c r="D5313">
        <v>3</v>
      </c>
      <c r="E5313">
        <v>1</v>
      </c>
      <c r="F5313" s="51">
        <v>1</v>
      </c>
      <c r="G5313" t="str">
        <f t="shared" si="164"/>
        <v>Brandon Ingram</v>
      </c>
      <c r="H5313" t="str">
        <f t="shared" si="165"/>
        <v>Brandon Ingram</v>
      </c>
    </row>
    <row r="5314" spans="1:8" x14ac:dyDescent="0.2">
      <c r="A5314" s="48"/>
      <c r="B5314">
        <v>14</v>
      </c>
      <c r="C5314">
        <v>5</v>
      </c>
      <c r="D5314">
        <v>2</v>
      </c>
      <c r="E5314">
        <v>2</v>
      </c>
      <c r="F5314" s="51">
        <v>1</v>
      </c>
      <c r="G5314" t="str">
        <f t="shared" ref="G5314:G5377" si="166">IF(B5314="","",IF(A5314="",G5313,SUBSTITUTE(A5314," 2022-23 Game Log","")))</f>
        <v>Brandon Ingram</v>
      </c>
      <c r="H5314" t="str">
        <f t="shared" ref="H5314:H5377" si="167">IF(G5314="Luka Dončić","Luka Doncic",IF(G5314="Wendell Carter Jr.","Wendell Carter",IF(G5314="Vlatko Čančar","Vlatko Cancar",IF(G5314="Troy Brown Jr.","Troy Brown",IF(G5314="Bojan Bogdanović","Bojan Bogdanovic",IF(G5314="Nic Claxton","Nicolas Claxton",IF(G5314="Kristaps Porziņģis","Kristaps Porzingis",IF(G5314="Kelly Oubre Jr.","Kelly Oubre Jr",IF(G5314="P.J. Washington","P.J Washington",IF(G5314="P.J. Tucker","P.J Tucker",IF(G5314="Jabari Smith Jr.","Jabari Smith",IF(G5314="Alperen Şengün","Alperen Sengun",IF(G5314="Nikola Vučević","Nikola Vucevic",IF(G5314="Jusuf Nurkić","Jusuf Nurkic",IF(G5314="Nikola Jokić","Nikola Jokic",G5314)))))))))))))))</f>
        <v>Brandon Ingram</v>
      </c>
    </row>
    <row r="5315" spans="1:8" x14ac:dyDescent="0.2">
      <c r="A5315" s="48"/>
      <c r="B5315">
        <v>20</v>
      </c>
      <c r="C5315">
        <v>5</v>
      </c>
      <c r="D5315">
        <v>5</v>
      </c>
      <c r="E5315">
        <v>0</v>
      </c>
      <c r="F5315" s="51">
        <v>1</v>
      </c>
      <c r="G5315" t="str">
        <f t="shared" si="166"/>
        <v>Brandon Ingram</v>
      </c>
      <c r="H5315" t="str">
        <f t="shared" si="167"/>
        <v>Brandon Ingram</v>
      </c>
    </row>
    <row r="5316" spans="1:8" x14ac:dyDescent="0.2">
      <c r="A5316" s="48"/>
      <c r="B5316">
        <v>19</v>
      </c>
      <c r="C5316">
        <v>4</v>
      </c>
      <c r="D5316">
        <v>2</v>
      </c>
      <c r="E5316">
        <v>2</v>
      </c>
      <c r="F5316" s="51">
        <v>1</v>
      </c>
      <c r="G5316" t="str">
        <f t="shared" si="166"/>
        <v>Brandon Ingram</v>
      </c>
      <c r="H5316" t="str">
        <f t="shared" si="167"/>
        <v>Brandon Ingram</v>
      </c>
    </row>
    <row r="5317" spans="1:8" x14ac:dyDescent="0.2">
      <c r="A5317" s="48"/>
      <c r="B5317">
        <v>16</v>
      </c>
      <c r="C5317">
        <v>6</v>
      </c>
      <c r="D5317">
        <v>9</v>
      </c>
      <c r="E5317">
        <v>2</v>
      </c>
      <c r="F5317" s="51">
        <v>1</v>
      </c>
      <c r="G5317" t="str">
        <f t="shared" si="166"/>
        <v>Brandon Ingram</v>
      </c>
      <c r="H5317" t="str">
        <f t="shared" si="167"/>
        <v>Brandon Ingram</v>
      </c>
    </row>
    <row r="5318" spans="1:8" x14ac:dyDescent="0.2">
      <c r="A5318" s="48"/>
      <c r="B5318">
        <v>25</v>
      </c>
      <c r="C5318">
        <v>2</v>
      </c>
      <c r="D5318">
        <v>7</v>
      </c>
      <c r="E5318">
        <v>5</v>
      </c>
      <c r="F5318" s="51">
        <v>1</v>
      </c>
      <c r="G5318" t="str">
        <f t="shared" si="166"/>
        <v>Brandon Ingram</v>
      </c>
      <c r="H5318" t="str">
        <f t="shared" si="167"/>
        <v>Brandon Ingram</v>
      </c>
    </row>
    <row r="5319" spans="1:8" x14ac:dyDescent="0.2">
      <c r="A5319" s="48"/>
      <c r="B5319">
        <v>34</v>
      </c>
      <c r="C5319">
        <v>6</v>
      </c>
      <c r="D5319">
        <v>3</v>
      </c>
      <c r="E5319">
        <v>3</v>
      </c>
      <c r="F5319" s="51">
        <v>1</v>
      </c>
      <c r="G5319" t="str">
        <f t="shared" si="166"/>
        <v>Brandon Ingram</v>
      </c>
      <c r="H5319" t="str">
        <f t="shared" si="167"/>
        <v>Brandon Ingram</v>
      </c>
    </row>
    <row r="5320" spans="1:8" x14ac:dyDescent="0.2">
      <c r="A5320" s="48"/>
      <c r="B5320">
        <v>17</v>
      </c>
      <c r="C5320">
        <v>3</v>
      </c>
      <c r="D5320">
        <v>10</v>
      </c>
      <c r="E5320">
        <v>1</v>
      </c>
      <c r="F5320" s="51">
        <v>1</v>
      </c>
      <c r="G5320" t="str">
        <f t="shared" si="166"/>
        <v>Brandon Ingram</v>
      </c>
      <c r="H5320" t="str">
        <f t="shared" si="167"/>
        <v>Brandon Ingram</v>
      </c>
    </row>
    <row r="5321" spans="1:8" x14ac:dyDescent="0.2">
      <c r="A5321" s="48"/>
      <c r="B5321">
        <v>8</v>
      </c>
      <c r="C5321">
        <v>3</v>
      </c>
      <c r="D5321">
        <v>3</v>
      </c>
      <c r="E5321">
        <v>0</v>
      </c>
      <c r="F5321" s="51">
        <v>1</v>
      </c>
      <c r="G5321" t="str">
        <f t="shared" si="166"/>
        <v>Brandon Ingram</v>
      </c>
      <c r="H5321" t="str">
        <f t="shared" si="167"/>
        <v>Brandon Ingram</v>
      </c>
    </row>
    <row r="5322" spans="1:8" x14ac:dyDescent="0.2">
      <c r="A5322" s="48" t="s">
        <v>1342</v>
      </c>
      <c r="B5322">
        <v>15</v>
      </c>
      <c r="C5322">
        <v>2</v>
      </c>
      <c r="D5322">
        <v>5</v>
      </c>
      <c r="E5322">
        <v>0</v>
      </c>
      <c r="F5322" s="51">
        <v>1</v>
      </c>
      <c r="G5322" t="str">
        <f t="shared" si="166"/>
        <v>Kyrie Irving</v>
      </c>
      <c r="H5322" t="str">
        <f t="shared" si="167"/>
        <v>Kyrie Irving</v>
      </c>
    </row>
    <row r="5323" spans="1:8" x14ac:dyDescent="0.2">
      <c r="A5323" s="48"/>
      <c r="B5323">
        <v>30</v>
      </c>
      <c r="C5323">
        <v>1</v>
      </c>
      <c r="D5323">
        <v>7</v>
      </c>
      <c r="E5323">
        <v>5</v>
      </c>
      <c r="F5323" s="51">
        <v>1</v>
      </c>
      <c r="G5323" t="str">
        <f t="shared" si="166"/>
        <v>Kyrie Irving</v>
      </c>
      <c r="H5323" t="str">
        <f t="shared" si="167"/>
        <v>Kyrie Irving</v>
      </c>
    </row>
    <row r="5324" spans="1:8" x14ac:dyDescent="0.2">
      <c r="A5324" s="48"/>
      <c r="B5324">
        <v>37</v>
      </c>
      <c r="C5324">
        <v>8</v>
      </c>
      <c r="D5324">
        <v>5</v>
      </c>
      <c r="E5324">
        <v>2</v>
      </c>
      <c r="F5324" s="51">
        <v>1</v>
      </c>
      <c r="G5324" t="str">
        <f t="shared" si="166"/>
        <v>Kyrie Irving</v>
      </c>
      <c r="H5324" t="str">
        <f t="shared" si="167"/>
        <v>Kyrie Irving</v>
      </c>
    </row>
    <row r="5325" spans="1:8" x14ac:dyDescent="0.2">
      <c r="A5325" s="48"/>
      <c r="B5325">
        <v>27</v>
      </c>
      <c r="C5325">
        <v>9</v>
      </c>
      <c r="D5325">
        <v>1</v>
      </c>
      <c r="E5325">
        <v>0</v>
      </c>
      <c r="F5325" s="51">
        <v>1</v>
      </c>
      <c r="G5325" t="str">
        <f t="shared" si="166"/>
        <v>Kyrie Irving</v>
      </c>
      <c r="H5325" t="str">
        <f t="shared" si="167"/>
        <v>Kyrie Irving</v>
      </c>
    </row>
    <row r="5326" spans="1:8" x14ac:dyDescent="0.2">
      <c r="A5326" s="48"/>
      <c r="B5326">
        <v>39</v>
      </c>
      <c r="C5326">
        <v>7</v>
      </c>
      <c r="D5326">
        <v>4</v>
      </c>
      <c r="E5326">
        <v>5</v>
      </c>
      <c r="F5326" s="51">
        <v>1</v>
      </c>
      <c r="G5326" t="str">
        <f t="shared" si="166"/>
        <v>Kyrie Irving</v>
      </c>
      <c r="H5326" t="str">
        <f t="shared" si="167"/>
        <v>Kyrie Irving</v>
      </c>
    </row>
    <row r="5327" spans="1:8" x14ac:dyDescent="0.2">
      <c r="A5327" s="48"/>
      <c r="B5327">
        <v>35</v>
      </c>
      <c r="C5327">
        <v>2</v>
      </c>
      <c r="D5327">
        <v>6</v>
      </c>
      <c r="E5327">
        <v>5</v>
      </c>
      <c r="F5327" s="51">
        <v>1</v>
      </c>
      <c r="G5327" t="str">
        <f t="shared" si="166"/>
        <v>Kyrie Irving</v>
      </c>
      <c r="H5327" t="str">
        <f t="shared" si="167"/>
        <v>Kyrie Irving</v>
      </c>
    </row>
    <row r="5328" spans="1:8" x14ac:dyDescent="0.2">
      <c r="A5328" s="48"/>
      <c r="B5328">
        <v>28</v>
      </c>
      <c r="C5328">
        <v>6</v>
      </c>
      <c r="D5328">
        <v>6</v>
      </c>
      <c r="E5328">
        <v>4</v>
      </c>
      <c r="F5328" s="51">
        <v>1</v>
      </c>
      <c r="G5328" t="str">
        <f t="shared" si="166"/>
        <v>Kyrie Irving</v>
      </c>
      <c r="H5328" t="str">
        <f t="shared" si="167"/>
        <v>Kyrie Irving</v>
      </c>
    </row>
    <row r="5329" spans="1:8" x14ac:dyDescent="0.2">
      <c r="A5329" s="48"/>
      <c r="B5329">
        <v>4</v>
      </c>
      <c r="C5329">
        <v>6</v>
      </c>
      <c r="D5329">
        <v>7</v>
      </c>
      <c r="E5329">
        <v>0</v>
      </c>
      <c r="F5329" s="51">
        <v>1</v>
      </c>
      <c r="G5329" t="str">
        <f t="shared" si="166"/>
        <v>Kyrie Irving</v>
      </c>
      <c r="H5329" t="str">
        <f t="shared" si="167"/>
        <v>Kyrie Irving</v>
      </c>
    </row>
    <row r="5330" spans="1:8" x14ac:dyDescent="0.2">
      <c r="A5330" s="48"/>
      <c r="B5330">
        <v>14</v>
      </c>
      <c r="C5330">
        <v>5</v>
      </c>
      <c r="D5330">
        <v>0</v>
      </c>
      <c r="E5330">
        <v>2</v>
      </c>
      <c r="F5330" s="51">
        <v>1</v>
      </c>
      <c r="G5330" t="str">
        <f t="shared" si="166"/>
        <v>Kyrie Irving</v>
      </c>
      <c r="H5330" t="str">
        <f t="shared" si="167"/>
        <v>Kyrie Irving</v>
      </c>
    </row>
    <row r="5331" spans="1:8" x14ac:dyDescent="0.2">
      <c r="A5331" s="48"/>
      <c r="B5331">
        <v>23</v>
      </c>
      <c r="C5331">
        <v>2</v>
      </c>
      <c r="D5331">
        <v>2</v>
      </c>
      <c r="E5331">
        <v>2</v>
      </c>
      <c r="F5331" s="51">
        <v>1</v>
      </c>
      <c r="G5331" t="str">
        <f t="shared" si="166"/>
        <v>Kyrie Irving</v>
      </c>
      <c r="H5331" t="str">
        <f t="shared" si="167"/>
        <v>Kyrie Irving</v>
      </c>
    </row>
    <row r="5332" spans="1:8" x14ac:dyDescent="0.2">
      <c r="A5332" s="48"/>
      <c r="B5332">
        <v>29</v>
      </c>
      <c r="C5332">
        <v>1</v>
      </c>
      <c r="D5332">
        <v>3</v>
      </c>
      <c r="E5332">
        <v>5</v>
      </c>
      <c r="F5332" s="51">
        <v>1</v>
      </c>
      <c r="G5332" t="str">
        <f t="shared" si="166"/>
        <v>Kyrie Irving</v>
      </c>
      <c r="H5332" t="str">
        <f t="shared" si="167"/>
        <v>Kyrie Irving</v>
      </c>
    </row>
    <row r="5333" spans="1:8" x14ac:dyDescent="0.2">
      <c r="A5333" s="48"/>
      <c r="B5333">
        <v>20</v>
      </c>
      <c r="C5333">
        <v>4</v>
      </c>
      <c r="D5333">
        <v>4</v>
      </c>
      <c r="E5333">
        <v>3</v>
      </c>
      <c r="F5333" s="51">
        <v>1</v>
      </c>
      <c r="G5333" t="str">
        <f t="shared" si="166"/>
        <v>Kyrie Irving</v>
      </c>
      <c r="H5333" t="str">
        <f t="shared" si="167"/>
        <v>Kyrie Irving</v>
      </c>
    </row>
    <row r="5334" spans="1:8" x14ac:dyDescent="0.2">
      <c r="A5334" s="48"/>
      <c r="B5334">
        <v>22</v>
      </c>
      <c r="C5334">
        <v>5</v>
      </c>
      <c r="D5334">
        <v>6</v>
      </c>
      <c r="E5334">
        <v>4</v>
      </c>
      <c r="F5334" s="51">
        <v>1</v>
      </c>
      <c r="G5334" t="str">
        <f t="shared" si="166"/>
        <v>Kyrie Irving</v>
      </c>
      <c r="H5334" t="str">
        <f t="shared" si="167"/>
        <v>Kyrie Irving</v>
      </c>
    </row>
    <row r="5335" spans="1:8" x14ac:dyDescent="0.2">
      <c r="A5335" s="48"/>
      <c r="B5335">
        <v>20</v>
      </c>
      <c r="C5335">
        <v>2</v>
      </c>
      <c r="D5335">
        <v>3</v>
      </c>
      <c r="E5335">
        <v>2</v>
      </c>
      <c r="F5335" s="51">
        <v>1</v>
      </c>
      <c r="G5335" t="str">
        <f t="shared" si="166"/>
        <v>Kyrie Irving</v>
      </c>
      <c r="H5335" t="str">
        <f t="shared" si="167"/>
        <v>Kyrie Irving</v>
      </c>
    </row>
    <row r="5336" spans="1:8" x14ac:dyDescent="0.2">
      <c r="A5336" s="48"/>
      <c r="B5336">
        <v>27</v>
      </c>
      <c r="C5336">
        <v>1</v>
      </c>
      <c r="D5336">
        <v>5</v>
      </c>
      <c r="E5336">
        <v>2</v>
      </c>
      <c r="F5336" s="51">
        <v>1</v>
      </c>
      <c r="G5336" t="str">
        <f t="shared" si="166"/>
        <v>Kyrie Irving</v>
      </c>
      <c r="H5336" t="str">
        <f t="shared" si="167"/>
        <v>Kyrie Irving</v>
      </c>
    </row>
    <row r="5337" spans="1:8" x14ac:dyDescent="0.2">
      <c r="A5337" s="48"/>
      <c r="B5337">
        <v>27</v>
      </c>
      <c r="C5337">
        <v>5</v>
      </c>
      <c r="D5337">
        <v>5</v>
      </c>
      <c r="E5337">
        <v>2</v>
      </c>
      <c r="F5337" s="51">
        <v>1</v>
      </c>
      <c r="G5337" t="str">
        <f t="shared" si="166"/>
        <v>Kyrie Irving</v>
      </c>
      <c r="H5337" t="str">
        <f t="shared" si="167"/>
        <v>Kyrie Irving</v>
      </c>
    </row>
    <row r="5338" spans="1:8" x14ac:dyDescent="0.2">
      <c r="A5338" s="48"/>
      <c r="B5338">
        <v>18</v>
      </c>
      <c r="C5338">
        <v>8</v>
      </c>
      <c r="D5338">
        <v>5</v>
      </c>
      <c r="E5338">
        <v>1</v>
      </c>
      <c r="F5338" s="51">
        <v>1</v>
      </c>
      <c r="G5338" t="str">
        <f t="shared" si="166"/>
        <v>Kyrie Irving</v>
      </c>
      <c r="H5338" t="str">
        <f t="shared" si="167"/>
        <v>Kyrie Irving</v>
      </c>
    </row>
    <row r="5339" spans="1:8" x14ac:dyDescent="0.2">
      <c r="A5339" s="48"/>
      <c r="B5339">
        <v>33</v>
      </c>
      <c r="C5339">
        <v>5</v>
      </c>
      <c r="D5339">
        <v>9</v>
      </c>
      <c r="E5339">
        <v>1</v>
      </c>
      <c r="F5339" s="51">
        <v>1</v>
      </c>
      <c r="G5339" t="str">
        <f t="shared" si="166"/>
        <v>Kyrie Irving</v>
      </c>
      <c r="H5339" t="str">
        <f t="shared" si="167"/>
        <v>Kyrie Irving</v>
      </c>
    </row>
    <row r="5340" spans="1:8" x14ac:dyDescent="0.2">
      <c r="A5340" s="48"/>
      <c r="B5340">
        <v>33</v>
      </c>
      <c r="C5340">
        <v>11</v>
      </c>
      <c r="D5340">
        <v>3</v>
      </c>
      <c r="E5340">
        <v>5</v>
      </c>
      <c r="F5340" s="51">
        <v>1</v>
      </c>
      <c r="G5340" t="str">
        <f t="shared" si="166"/>
        <v>Kyrie Irving</v>
      </c>
      <c r="H5340" t="str">
        <f t="shared" si="167"/>
        <v>Kyrie Irving</v>
      </c>
    </row>
    <row r="5341" spans="1:8" x14ac:dyDescent="0.2">
      <c r="A5341" s="48"/>
      <c r="B5341">
        <v>24</v>
      </c>
      <c r="C5341">
        <v>6</v>
      </c>
      <c r="D5341">
        <v>5</v>
      </c>
      <c r="E5341">
        <v>3</v>
      </c>
      <c r="F5341" s="51">
        <v>1</v>
      </c>
      <c r="G5341" t="str">
        <f t="shared" si="166"/>
        <v>Kyrie Irving</v>
      </c>
      <c r="H5341" t="str">
        <f t="shared" si="167"/>
        <v>Kyrie Irving</v>
      </c>
    </row>
    <row r="5342" spans="1:8" x14ac:dyDescent="0.2">
      <c r="A5342" s="48"/>
      <c r="B5342">
        <v>32</v>
      </c>
      <c r="C5342">
        <v>3</v>
      </c>
      <c r="D5342">
        <v>5</v>
      </c>
      <c r="E5342">
        <v>3</v>
      </c>
      <c r="F5342" s="51">
        <v>1</v>
      </c>
      <c r="G5342" t="str">
        <f t="shared" si="166"/>
        <v>Kyrie Irving</v>
      </c>
      <c r="H5342" t="str">
        <f t="shared" si="167"/>
        <v>Kyrie Irving</v>
      </c>
    </row>
    <row r="5343" spans="1:8" x14ac:dyDescent="0.2">
      <c r="A5343" s="48"/>
      <c r="B5343">
        <v>38</v>
      </c>
      <c r="C5343">
        <v>6</v>
      </c>
      <c r="D5343">
        <v>3</v>
      </c>
      <c r="E5343">
        <v>5</v>
      </c>
      <c r="F5343" s="51">
        <v>1</v>
      </c>
      <c r="G5343" t="str">
        <f t="shared" si="166"/>
        <v>Kyrie Irving</v>
      </c>
      <c r="H5343" t="str">
        <f t="shared" si="167"/>
        <v>Kyrie Irving</v>
      </c>
    </row>
    <row r="5344" spans="1:8" x14ac:dyDescent="0.2">
      <c r="A5344" s="48"/>
      <c r="B5344">
        <v>18</v>
      </c>
      <c r="C5344">
        <v>9</v>
      </c>
      <c r="D5344">
        <v>6</v>
      </c>
      <c r="E5344">
        <v>3</v>
      </c>
      <c r="F5344" s="51">
        <v>1</v>
      </c>
      <c r="G5344" t="str">
        <f t="shared" si="166"/>
        <v>Kyrie Irving</v>
      </c>
      <c r="H5344" t="str">
        <f t="shared" si="167"/>
        <v>Kyrie Irving</v>
      </c>
    </row>
    <row r="5345" spans="1:8" x14ac:dyDescent="0.2">
      <c r="A5345" s="48"/>
      <c r="B5345">
        <v>32</v>
      </c>
      <c r="C5345">
        <v>4</v>
      </c>
      <c r="D5345">
        <v>5</v>
      </c>
      <c r="E5345">
        <v>7</v>
      </c>
      <c r="F5345" s="51">
        <v>1</v>
      </c>
      <c r="G5345" t="str">
        <f t="shared" si="166"/>
        <v>Kyrie Irving</v>
      </c>
      <c r="H5345" t="str">
        <f t="shared" si="167"/>
        <v>Kyrie Irving</v>
      </c>
    </row>
    <row r="5346" spans="1:8" x14ac:dyDescent="0.2">
      <c r="A5346" s="48"/>
      <c r="B5346">
        <v>28</v>
      </c>
      <c r="C5346">
        <v>5</v>
      </c>
      <c r="D5346">
        <v>8</v>
      </c>
      <c r="E5346">
        <v>5</v>
      </c>
      <c r="F5346" s="51">
        <v>1</v>
      </c>
      <c r="G5346" t="str">
        <f t="shared" si="166"/>
        <v>Kyrie Irving</v>
      </c>
      <c r="H5346" t="str">
        <f t="shared" si="167"/>
        <v>Kyrie Irving</v>
      </c>
    </row>
    <row r="5347" spans="1:8" x14ac:dyDescent="0.2">
      <c r="A5347" s="48"/>
      <c r="B5347">
        <v>28</v>
      </c>
      <c r="C5347">
        <v>6</v>
      </c>
      <c r="D5347">
        <v>4</v>
      </c>
      <c r="E5347">
        <v>4</v>
      </c>
      <c r="F5347" s="51">
        <v>1</v>
      </c>
      <c r="G5347" t="str">
        <f t="shared" si="166"/>
        <v>Kyrie Irving</v>
      </c>
      <c r="H5347" t="str">
        <f t="shared" si="167"/>
        <v>Kyrie Irving</v>
      </c>
    </row>
    <row r="5348" spans="1:8" x14ac:dyDescent="0.2">
      <c r="A5348" s="48"/>
      <c r="B5348">
        <v>27</v>
      </c>
      <c r="C5348">
        <v>8</v>
      </c>
      <c r="D5348">
        <v>0</v>
      </c>
      <c r="E5348">
        <v>4</v>
      </c>
      <c r="F5348" s="51">
        <v>1</v>
      </c>
      <c r="G5348" t="str">
        <f t="shared" si="166"/>
        <v>Kyrie Irving</v>
      </c>
      <c r="H5348" t="str">
        <f t="shared" si="167"/>
        <v>Kyrie Irving</v>
      </c>
    </row>
    <row r="5349" spans="1:8" x14ac:dyDescent="0.2">
      <c r="A5349" s="48"/>
      <c r="B5349">
        <v>25</v>
      </c>
      <c r="C5349">
        <v>4</v>
      </c>
      <c r="D5349">
        <v>8</v>
      </c>
      <c r="E5349">
        <v>1</v>
      </c>
      <c r="F5349" s="51">
        <v>1</v>
      </c>
      <c r="G5349" t="str">
        <f t="shared" si="166"/>
        <v>Kyrie Irving</v>
      </c>
      <c r="H5349" t="str">
        <f t="shared" si="167"/>
        <v>Kyrie Irving</v>
      </c>
    </row>
    <row r="5350" spans="1:8" x14ac:dyDescent="0.2">
      <c r="A5350" s="48" t="s">
        <v>1343</v>
      </c>
      <c r="B5350">
        <v>19</v>
      </c>
      <c r="C5350">
        <v>3</v>
      </c>
      <c r="D5350">
        <v>4</v>
      </c>
      <c r="E5350">
        <v>2</v>
      </c>
      <c r="F5350" s="51">
        <v>1</v>
      </c>
      <c r="G5350" t="str">
        <f t="shared" si="166"/>
        <v>Jaden Ivey</v>
      </c>
      <c r="H5350" t="str">
        <f t="shared" si="167"/>
        <v>Jaden Ivey</v>
      </c>
    </row>
    <row r="5351" spans="1:8" x14ac:dyDescent="0.2">
      <c r="A5351" s="48"/>
      <c r="B5351">
        <v>17</v>
      </c>
      <c r="C5351">
        <v>2</v>
      </c>
      <c r="D5351">
        <v>9</v>
      </c>
      <c r="E5351">
        <v>1</v>
      </c>
      <c r="F5351" s="51">
        <v>1</v>
      </c>
      <c r="G5351" t="str">
        <f t="shared" si="166"/>
        <v>Jaden Ivey</v>
      </c>
      <c r="H5351" t="str">
        <f t="shared" si="167"/>
        <v>Jaden Ivey</v>
      </c>
    </row>
    <row r="5352" spans="1:8" x14ac:dyDescent="0.2">
      <c r="A5352" s="48"/>
      <c r="B5352">
        <v>17</v>
      </c>
      <c r="C5352">
        <v>10</v>
      </c>
      <c r="D5352">
        <v>5</v>
      </c>
      <c r="E5352">
        <v>2</v>
      </c>
      <c r="F5352" s="51">
        <v>1</v>
      </c>
      <c r="G5352" t="str">
        <f t="shared" si="166"/>
        <v>Jaden Ivey</v>
      </c>
      <c r="H5352" t="str">
        <f t="shared" si="167"/>
        <v>Jaden Ivey</v>
      </c>
    </row>
    <row r="5353" spans="1:8" x14ac:dyDescent="0.2">
      <c r="A5353" s="48"/>
      <c r="B5353">
        <v>11</v>
      </c>
      <c r="C5353">
        <v>2</v>
      </c>
      <c r="D5353">
        <v>4</v>
      </c>
      <c r="E5353">
        <v>1</v>
      </c>
      <c r="F5353" s="51">
        <v>1</v>
      </c>
      <c r="G5353" t="str">
        <f t="shared" si="166"/>
        <v>Jaden Ivey</v>
      </c>
      <c r="H5353" t="str">
        <f t="shared" si="167"/>
        <v>Jaden Ivey</v>
      </c>
    </row>
    <row r="5354" spans="1:8" x14ac:dyDescent="0.2">
      <c r="A5354" s="48"/>
      <c r="B5354">
        <v>12</v>
      </c>
      <c r="C5354">
        <v>2</v>
      </c>
      <c r="D5354">
        <v>0</v>
      </c>
      <c r="E5354">
        <v>2</v>
      </c>
      <c r="F5354" s="51">
        <v>1</v>
      </c>
      <c r="G5354" t="str">
        <f t="shared" si="166"/>
        <v>Jaden Ivey</v>
      </c>
      <c r="H5354" t="str">
        <f t="shared" si="167"/>
        <v>Jaden Ivey</v>
      </c>
    </row>
    <row r="5355" spans="1:8" x14ac:dyDescent="0.2">
      <c r="A5355" s="48"/>
      <c r="B5355">
        <v>15</v>
      </c>
      <c r="C5355">
        <v>4</v>
      </c>
      <c r="D5355">
        <v>3</v>
      </c>
      <c r="E5355">
        <v>2</v>
      </c>
      <c r="F5355" s="51">
        <v>1</v>
      </c>
      <c r="G5355" t="str">
        <f t="shared" si="166"/>
        <v>Jaden Ivey</v>
      </c>
      <c r="H5355" t="str">
        <f t="shared" si="167"/>
        <v>Jaden Ivey</v>
      </c>
    </row>
    <row r="5356" spans="1:8" x14ac:dyDescent="0.2">
      <c r="A5356" s="48"/>
      <c r="B5356">
        <v>19</v>
      </c>
      <c r="C5356">
        <v>7</v>
      </c>
      <c r="D5356">
        <v>1</v>
      </c>
      <c r="E5356">
        <v>0</v>
      </c>
      <c r="F5356" s="51">
        <v>1</v>
      </c>
      <c r="G5356" t="str">
        <f t="shared" si="166"/>
        <v>Jaden Ivey</v>
      </c>
      <c r="H5356" t="str">
        <f t="shared" si="167"/>
        <v>Jaden Ivey</v>
      </c>
    </row>
    <row r="5357" spans="1:8" x14ac:dyDescent="0.2">
      <c r="A5357" s="48"/>
      <c r="B5357">
        <v>7</v>
      </c>
      <c r="C5357">
        <v>2</v>
      </c>
      <c r="D5357">
        <v>1</v>
      </c>
      <c r="E5357">
        <v>1</v>
      </c>
      <c r="F5357" s="51">
        <v>1</v>
      </c>
      <c r="G5357" t="str">
        <f t="shared" si="166"/>
        <v>Jaden Ivey</v>
      </c>
      <c r="H5357" t="str">
        <f t="shared" si="167"/>
        <v>Jaden Ivey</v>
      </c>
    </row>
    <row r="5358" spans="1:8" x14ac:dyDescent="0.2">
      <c r="A5358" s="48"/>
      <c r="B5358">
        <v>18</v>
      </c>
      <c r="C5358">
        <v>6</v>
      </c>
      <c r="D5358">
        <v>3</v>
      </c>
      <c r="E5358">
        <v>1</v>
      </c>
      <c r="F5358" s="51">
        <v>1</v>
      </c>
      <c r="G5358" t="str">
        <f t="shared" si="166"/>
        <v>Jaden Ivey</v>
      </c>
      <c r="H5358" t="str">
        <f t="shared" si="167"/>
        <v>Jaden Ivey</v>
      </c>
    </row>
    <row r="5359" spans="1:8" x14ac:dyDescent="0.2">
      <c r="A5359" s="48"/>
      <c r="B5359">
        <v>15</v>
      </c>
      <c r="C5359">
        <v>11</v>
      </c>
      <c r="D5359">
        <v>6</v>
      </c>
      <c r="E5359">
        <v>2</v>
      </c>
      <c r="F5359" s="51">
        <v>1</v>
      </c>
      <c r="G5359" t="str">
        <f t="shared" si="166"/>
        <v>Jaden Ivey</v>
      </c>
      <c r="H5359" t="str">
        <f t="shared" si="167"/>
        <v>Jaden Ivey</v>
      </c>
    </row>
    <row r="5360" spans="1:8" x14ac:dyDescent="0.2">
      <c r="A5360" s="48"/>
      <c r="B5360">
        <v>19</v>
      </c>
      <c r="C5360">
        <v>10</v>
      </c>
      <c r="D5360">
        <v>6</v>
      </c>
      <c r="E5360">
        <v>2</v>
      </c>
      <c r="F5360" s="51">
        <v>1</v>
      </c>
      <c r="G5360" t="str">
        <f t="shared" si="166"/>
        <v>Jaden Ivey</v>
      </c>
      <c r="H5360" t="str">
        <f t="shared" si="167"/>
        <v>Jaden Ivey</v>
      </c>
    </row>
    <row r="5361" spans="1:8" x14ac:dyDescent="0.2">
      <c r="A5361" s="48"/>
      <c r="B5361">
        <v>10</v>
      </c>
      <c r="C5361">
        <v>3</v>
      </c>
      <c r="D5361">
        <v>4</v>
      </c>
      <c r="E5361">
        <v>0</v>
      </c>
      <c r="F5361" s="51">
        <v>1</v>
      </c>
      <c r="G5361" t="str">
        <f t="shared" si="166"/>
        <v>Jaden Ivey</v>
      </c>
      <c r="H5361" t="str">
        <f t="shared" si="167"/>
        <v>Jaden Ivey</v>
      </c>
    </row>
    <row r="5362" spans="1:8" x14ac:dyDescent="0.2">
      <c r="A5362" s="48"/>
      <c r="B5362">
        <v>26</v>
      </c>
      <c r="C5362">
        <v>4</v>
      </c>
      <c r="D5362">
        <v>3</v>
      </c>
      <c r="E5362">
        <v>4</v>
      </c>
      <c r="F5362" s="51">
        <v>1</v>
      </c>
      <c r="G5362" t="str">
        <f t="shared" si="166"/>
        <v>Jaden Ivey</v>
      </c>
      <c r="H5362" t="str">
        <f t="shared" si="167"/>
        <v>Jaden Ivey</v>
      </c>
    </row>
    <row r="5363" spans="1:8" x14ac:dyDescent="0.2">
      <c r="A5363" s="48"/>
      <c r="B5363">
        <v>21</v>
      </c>
      <c r="C5363">
        <v>4</v>
      </c>
      <c r="D5363">
        <v>8</v>
      </c>
      <c r="E5363">
        <v>1</v>
      </c>
      <c r="F5363" s="51">
        <v>1</v>
      </c>
      <c r="G5363" t="str">
        <f t="shared" si="166"/>
        <v>Jaden Ivey</v>
      </c>
      <c r="H5363" t="str">
        <f t="shared" si="167"/>
        <v>Jaden Ivey</v>
      </c>
    </row>
    <row r="5364" spans="1:8" x14ac:dyDescent="0.2">
      <c r="A5364" s="48"/>
      <c r="B5364">
        <v>18</v>
      </c>
      <c r="C5364">
        <v>4</v>
      </c>
      <c r="D5364">
        <v>5</v>
      </c>
      <c r="E5364">
        <v>1</v>
      </c>
      <c r="F5364" s="51">
        <v>1</v>
      </c>
      <c r="G5364" t="str">
        <f t="shared" si="166"/>
        <v>Jaden Ivey</v>
      </c>
      <c r="H5364" t="str">
        <f t="shared" si="167"/>
        <v>Jaden Ivey</v>
      </c>
    </row>
    <row r="5365" spans="1:8" x14ac:dyDescent="0.2">
      <c r="A5365" s="48"/>
      <c r="B5365">
        <v>17</v>
      </c>
      <c r="C5365">
        <v>4</v>
      </c>
      <c r="D5365">
        <v>5</v>
      </c>
      <c r="E5365">
        <v>1</v>
      </c>
      <c r="F5365" s="51">
        <v>1</v>
      </c>
      <c r="G5365" t="str">
        <f t="shared" si="166"/>
        <v>Jaden Ivey</v>
      </c>
      <c r="H5365" t="str">
        <f t="shared" si="167"/>
        <v>Jaden Ivey</v>
      </c>
    </row>
    <row r="5366" spans="1:8" x14ac:dyDescent="0.2">
      <c r="A5366" s="48"/>
      <c r="B5366">
        <v>24</v>
      </c>
      <c r="C5366">
        <v>4</v>
      </c>
      <c r="D5366">
        <v>3</v>
      </c>
      <c r="E5366">
        <v>4</v>
      </c>
      <c r="F5366" s="51">
        <v>1</v>
      </c>
      <c r="G5366" t="str">
        <f t="shared" si="166"/>
        <v>Jaden Ivey</v>
      </c>
      <c r="H5366" t="str">
        <f t="shared" si="167"/>
        <v>Jaden Ivey</v>
      </c>
    </row>
    <row r="5367" spans="1:8" x14ac:dyDescent="0.2">
      <c r="A5367" s="48"/>
      <c r="B5367">
        <v>7</v>
      </c>
      <c r="C5367">
        <v>6</v>
      </c>
      <c r="D5367">
        <v>5</v>
      </c>
      <c r="E5367">
        <v>1</v>
      </c>
      <c r="F5367" s="51">
        <v>1</v>
      </c>
      <c r="G5367" t="str">
        <f t="shared" si="166"/>
        <v>Jaden Ivey</v>
      </c>
      <c r="H5367" t="str">
        <f t="shared" si="167"/>
        <v>Jaden Ivey</v>
      </c>
    </row>
    <row r="5368" spans="1:8" x14ac:dyDescent="0.2">
      <c r="A5368" s="48"/>
      <c r="B5368">
        <v>16</v>
      </c>
      <c r="C5368">
        <v>5</v>
      </c>
      <c r="D5368">
        <v>6</v>
      </c>
      <c r="E5368">
        <v>0</v>
      </c>
      <c r="F5368" s="51">
        <v>1</v>
      </c>
      <c r="G5368" t="str">
        <f t="shared" si="166"/>
        <v>Jaden Ivey</v>
      </c>
      <c r="H5368" t="str">
        <f t="shared" si="167"/>
        <v>Jaden Ivey</v>
      </c>
    </row>
    <row r="5369" spans="1:8" x14ac:dyDescent="0.2">
      <c r="A5369" s="48"/>
      <c r="B5369">
        <v>16</v>
      </c>
      <c r="C5369">
        <v>3</v>
      </c>
      <c r="D5369">
        <v>6</v>
      </c>
      <c r="E5369">
        <v>2</v>
      </c>
      <c r="F5369" s="51">
        <v>1</v>
      </c>
      <c r="G5369" t="str">
        <f t="shared" si="166"/>
        <v>Jaden Ivey</v>
      </c>
      <c r="H5369" t="str">
        <f t="shared" si="167"/>
        <v>Jaden Ivey</v>
      </c>
    </row>
    <row r="5370" spans="1:8" x14ac:dyDescent="0.2">
      <c r="A5370" s="48"/>
      <c r="B5370">
        <v>10</v>
      </c>
      <c r="C5370">
        <v>6</v>
      </c>
      <c r="D5370">
        <v>3</v>
      </c>
      <c r="E5370">
        <v>1</v>
      </c>
      <c r="F5370" s="51">
        <v>1</v>
      </c>
      <c r="G5370" t="str">
        <f t="shared" si="166"/>
        <v>Jaden Ivey</v>
      </c>
      <c r="H5370" t="str">
        <f t="shared" si="167"/>
        <v>Jaden Ivey</v>
      </c>
    </row>
    <row r="5371" spans="1:8" x14ac:dyDescent="0.2">
      <c r="A5371" s="48"/>
      <c r="B5371">
        <v>10</v>
      </c>
      <c r="C5371">
        <v>2</v>
      </c>
      <c r="D5371">
        <v>3</v>
      </c>
      <c r="E5371">
        <v>1</v>
      </c>
      <c r="F5371" s="51">
        <v>1</v>
      </c>
      <c r="G5371" t="str">
        <f t="shared" si="166"/>
        <v>Jaden Ivey</v>
      </c>
      <c r="H5371" t="str">
        <f t="shared" si="167"/>
        <v>Jaden Ivey</v>
      </c>
    </row>
    <row r="5372" spans="1:8" x14ac:dyDescent="0.2">
      <c r="A5372" s="48"/>
      <c r="B5372">
        <v>12</v>
      </c>
      <c r="C5372">
        <v>2</v>
      </c>
      <c r="D5372">
        <v>0</v>
      </c>
      <c r="E5372">
        <v>2</v>
      </c>
      <c r="F5372" s="51">
        <v>1</v>
      </c>
      <c r="G5372" t="str">
        <f t="shared" si="166"/>
        <v>Jaden Ivey</v>
      </c>
      <c r="H5372" t="str">
        <f t="shared" si="167"/>
        <v>Jaden Ivey</v>
      </c>
    </row>
    <row r="5373" spans="1:8" x14ac:dyDescent="0.2">
      <c r="A5373" s="48"/>
      <c r="B5373">
        <v>10</v>
      </c>
      <c r="C5373">
        <v>4</v>
      </c>
      <c r="D5373">
        <v>5</v>
      </c>
      <c r="E5373">
        <v>1</v>
      </c>
      <c r="F5373" s="51">
        <v>1</v>
      </c>
      <c r="G5373" t="str">
        <f t="shared" si="166"/>
        <v>Jaden Ivey</v>
      </c>
      <c r="H5373" t="str">
        <f t="shared" si="167"/>
        <v>Jaden Ivey</v>
      </c>
    </row>
    <row r="5374" spans="1:8" x14ac:dyDescent="0.2">
      <c r="A5374" s="48"/>
      <c r="B5374">
        <v>16</v>
      </c>
      <c r="C5374">
        <v>1</v>
      </c>
      <c r="D5374">
        <v>2</v>
      </c>
      <c r="E5374">
        <v>1</v>
      </c>
      <c r="F5374" s="51">
        <v>1</v>
      </c>
      <c r="G5374" t="str">
        <f t="shared" si="166"/>
        <v>Jaden Ivey</v>
      </c>
      <c r="H5374" t="str">
        <f t="shared" si="167"/>
        <v>Jaden Ivey</v>
      </c>
    </row>
    <row r="5375" spans="1:8" x14ac:dyDescent="0.2">
      <c r="A5375" s="48"/>
      <c r="B5375">
        <v>13</v>
      </c>
      <c r="C5375">
        <v>3</v>
      </c>
      <c r="D5375">
        <v>4</v>
      </c>
      <c r="E5375">
        <v>0</v>
      </c>
      <c r="F5375" s="51">
        <v>1</v>
      </c>
      <c r="G5375" t="str">
        <f t="shared" si="166"/>
        <v>Jaden Ivey</v>
      </c>
      <c r="H5375" t="str">
        <f t="shared" si="167"/>
        <v>Jaden Ivey</v>
      </c>
    </row>
    <row r="5376" spans="1:8" x14ac:dyDescent="0.2">
      <c r="A5376" s="48"/>
      <c r="B5376">
        <v>5</v>
      </c>
      <c r="C5376">
        <v>3</v>
      </c>
      <c r="D5376">
        <v>5</v>
      </c>
      <c r="E5376">
        <v>1</v>
      </c>
      <c r="F5376" s="51">
        <v>1</v>
      </c>
      <c r="G5376" t="str">
        <f t="shared" si="166"/>
        <v>Jaden Ivey</v>
      </c>
      <c r="H5376" t="str">
        <f t="shared" si="167"/>
        <v>Jaden Ivey</v>
      </c>
    </row>
    <row r="5377" spans="1:8" x14ac:dyDescent="0.2">
      <c r="A5377" s="48"/>
      <c r="B5377">
        <v>19</v>
      </c>
      <c r="C5377">
        <v>4</v>
      </c>
      <c r="D5377">
        <v>1</v>
      </c>
      <c r="E5377">
        <v>1</v>
      </c>
      <c r="F5377" s="51">
        <v>1</v>
      </c>
      <c r="G5377" t="str">
        <f t="shared" si="166"/>
        <v>Jaden Ivey</v>
      </c>
      <c r="H5377" t="str">
        <f t="shared" si="167"/>
        <v>Jaden Ivey</v>
      </c>
    </row>
    <row r="5378" spans="1:8" x14ac:dyDescent="0.2">
      <c r="A5378" s="48"/>
      <c r="B5378">
        <v>30</v>
      </c>
      <c r="C5378">
        <v>4</v>
      </c>
      <c r="D5378">
        <v>5</v>
      </c>
      <c r="E5378">
        <v>2</v>
      </c>
      <c r="F5378" s="51">
        <v>1</v>
      </c>
      <c r="G5378" t="str">
        <f t="shared" ref="G5378:G5441" si="168">IF(B5378="","",IF(A5378="",G5377,SUBSTITUTE(A5378," 2022-23 Game Log","")))</f>
        <v>Jaden Ivey</v>
      </c>
      <c r="H5378" t="str">
        <f t="shared" ref="H5378:H5441" si="169">IF(G5378="Luka Dončić","Luka Doncic",IF(G5378="Wendell Carter Jr.","Wendell Carter",IF(G5378="Vlatko Čančar","Vlatko Cancar",IF(G5378="Troy Brown Jr.","Troy Brown",IF(G5378="Bojan Bogdanović","Bojan Bogdanovic",IF(G5378="Nic Claxton","Nicolas Claxton",IF(G5378="Kristaps Porziņģis","Kristaps Porzingis",IF(G5378="Kelly Oubre Jr.","Kelly Oubre Jr",IF(G5378="P.J. Washington","P.J Washington",IF(G5378="P.J. Tucker","P.J Tucker",IF(G5378="Jabari Smith Jr.","Jabari Smith",IF(G5378="Alperen Şengün","Alperen Sengun",IF(G5378="Nikola Vučević","Nikola Vucevic",IF(G5378="Jusuf Nurkić","Jusuf Nurkic",IF(G5378="Nikola Jokić","Nikola Jokic",G5378)))))))))))))))</f>
        <v>Jaden Ivey</v>
      </c>
    </row>
    <row r="5379" spans="1:8" x14ac:dyDescent="0.2">
      <c r="A5379" s="48"/>
      <c r="B5379">
        <v>18</v>
      </c>
      <c r="C5379">
        <v>3</v>
      </c>
      <c r="D5379">
        <v>1</v>
      </c>
      <c r="E5379">
        <v>1</v>
      </c>
      <c r="F5379" s="51">
        <v>1</v>
      </c>
      <c r="G5379" t="str">
        <f t="shared" si="168"/>
        <v>Jaden Ivey</v>
      </c>
      <c r="H5379" t="str">
        <f t="shared" si="169"/>
        <v>Jaden Ivey</v>
      </c>
    </row>
    <row r="5380" spans="1:8" x14ac:dyDescent="0.2">
      <c r="A5380" s="48"/>
      <c r="B5380">
        <v>15</v>
      </c>
      <c r="C5380">
        <v>2</v>
      </c>
      <c r="D5380">
        <v>4</v>
      </c>
      <c r="E5380">
        <v>1</v>
      </c>
      <c r="F5380" s="51">
        <v>1</v>
      </c>
      <c r="G5380" t="str">
        <f t="shared" si="168"/>
        <v>Jaden Ivey</v>
      </c>
      <c r="H5380" t="str">
        <f t="shared" si="169"/>
        <v>Jaden Ivey</v>
      </c>
    </row>
    <row r="5381" spans="1:8" x14ac:dyDescent="0.2">
      <c r="A5381" s="48"/>
      <c r="B5381">
        <v>15</v>
      </c>
      <c r="C5381">
        <v>3</v>
      </c>
      <c r="D5381">
        <v>8</v>
      </c>
      <c r="E5381">
        <v>2</v>
      </c>
      <c r="F5381" s="51">
        <v>1</v>
      </c>
      <c r="G5381" t="str">
        <f t="shared" si="168"/>
        <v>Jaden Ivey</v>
      </c>
      <c r="H5381" t="str">
        <f t="shared" si="169"/>
        <v>Jaden Ivey</v>
      </c>
    </row>
    <row r="5382" spans="1:8" x14ac:dyDescent="0.2">
      <c r="A5382" s="48"/>
      <c r="B5382">
        <v>8</v>
      </c>
      <c r="C5382">
        <v>6</v>
      </c>
      <c r="D5382">
        <v>4</v>
      </c>
      <c r="E5382">
        <v>0</v>
      </c>
      <c r="F5382" s="51">
        <v>1</v>
      </c>
      <c r="G5382" t="str">
        <f t="shared" si="168"/>
        <v>Jaden Ivey</v>
      </c>
      <c r="H5382" t="str">
        <f t="shared" si="169"/>
        <v>Jaden Ivey</v>
      </c>
    </row>
    <row r="5383" spans="1:8" x14ac:dyDescent="0.2">
      <c r="A5383" s="48"/>
      <c r="B5383">
        <v>22</v>
      </c>
      <c r="C5383">
        <v>1</v>
      </c>
      <c r="D5383">
        <v>6</v>
      </c>
      <c r="E5383">
        <v>2</v>
      </c>
      <c r="F5383" s="51">
        <v>1</v>
      </c>
      <c r="G5383" t="str">
        <f t="shared" si="168"/>
        <v>Jaden Ivey</v>
      </c>
      <c r="H5383" t="str">
        <f t="shared" si="169"/>
        <v>Jaden Ivey</v>
      </c>
    </row>
    <row r="5384" spans="1:8" x14ac:dyDescent="0.2">
      <c r="A5384" s="48"/>
      <c r="B5384">
        <v>1</v>
      </c>
      <c r="C5384">
        <v>1</v>
      </c>
      <c r="D5384">
        <v>4</v>
      </c>
      <c r="E5384">
        <v>0</v>
      </c>
      <c r="F5384" s="51">
        <v>1</v>
      </c>
      <c r="G5384" t="str">
        <f t="shared" si="168"/>
        <v>Jaden Ivey</v>
      </c>
      <c r="H5384" t="str">
        <f t="shared" si="169"/>
        <v>Jaden Ivey</v>
      </c>
    </row>
    <row r="5385" spans="1:8" x14ac:dyDescent="0.2">
      <c r="A5385" s="48"/>
      <c r="B5385">
        <v>13</v>
      </c>
      <c r="C5385">
        <v>3</v>
      </c>
      <c r="D5385">
        <v>2</v>
      </c>
      <c r="E5385">
        <v>1</v>
      </c>
      <c r="F5385" s="51">
        <v>1</v>
      </c>
      <c r="G5385" t="str">
        <f t="shared" si="168"/>
        <v>Jaden Ivey</v>
      </c>
      <c r="H5385" t="str">
        <f t="shared" si="169"/>
        <v>Jaden Ivey</v>
      </c>
    </row>
    <row r="5386" spans="1:8" x14ac:dyDescent="0.2">
      <c r="A5386" s="48"/>
      <c r="B5386">
        <v>12</v>
      </c>
      <c r="C5386">
        <v>6</v>
      </c>
      <c r="D5386">
        <v>5</v>
      </c>
      <c r="E5386">
        <v>1</v>
      </c>
      <c r="F5386" s="51">
        <v>1</v>
      </c>
      <c r="G5386" t="str">
        <f t="shared" si="168"/>
        <v>Jaden Ivey</v>
      </c>
      <c r="H5386" t="str">
        <f t="shared" si="169"/>
        <v>Jaden Ivey</v>
      </c>
    </row>
    <row r="5387" spans="1:8" x14ac:dyDescent="0.2">
      <c r="A5387" s="48" t="s">
        <v>1344</v>
      </c>
      <c r="B5387">
        <v>3</v>
      </c>
      <c r="C5387">
        <v>3</v>
      </c>
      <c r="D5387">
        <v>0</v>
      </c>
      <c r="E5387">
        <v>0</v>
      </c>
      <c r="F5387" s="51">
        <v>1</v>
      </c>
      <c r="G5387" t="str">
        <f t="shared" si="168"/>
        <v>Isaiah Jackson</v>
      </c>
      <c r="H5387" t="str">
        <f t="shared" si="169"/>
        <v>Isaiah Jackson</v>
      </c>
    </row>
    <row r="5388" spans="1:8" x14ac:dyDescent="0.2">
      <c r="A5388" s="48"/>
      <c r="B5388">
        <v>16</v>
      </c>
      <c r="C5388">
        <v>6</v>
      </c>
      <c r="D5388">
        <v>2</v>
      </c>
      <c r="E5388">
        <v>0</v>
      </c>
      <c r="F5388" s="51">
        <v>1</v>
      </c>
      <c r="G5388" t="str">
        <f t="shared" si="168"/>
        <v>Isaiah Jackson</v>
      </c>
      <c r="H5388" t="str">
        <f t="shared" si="169"/>
        <v>Isaiah Jackson</v>
      </c>
    </row>
    <row r="5389" spans="1:8" x14ac:dyDescent="0.2">
      <c r="A5389" s="48"/>
      <c r="B5389">
        <v>8</v>
      </c>
      <c r="C5389">
        <v>5</v>
      </c>
      <c r="D5389">
        <v>1</v>
      </c>
      <c r="E5389">
        <v>0</v>
      </c>
      <c r="F5389" s="51">
        <v>1</v>
      </c>
      <c r="G5389" t="str">
        <f t="shared" si="168"/>
        <v>Isaiah Jackson</v>
      </c>
      <c r="H5389" t="str">
        <f t="shared" si="169"/>
        <v>Isaiah Jackson</v>
      </c>
    </row>
    <row r="5390" spans="1:8" x14ac:dyDescent="0.2">
      <c r="A5390" s="48"/>
      <c r="B5390">
        <v>5</v>
      </c>
      <c r="C5390">
        <v>1</v>
      </c>
      <c r="D5390">
        <v>0</v>
      </c>
      <c r="E5390">
        <v>0</v>
      </c>
      <c r="F5390" s="51">
        <v>1</v>
      </c>
      <c r="G5390" t="str">
        <f t="shared" si="168"/>
        <v>Isaiah Jackson</v>
      </c>
      <c r="H5390" t="str">
        <f t="shared" si="169"/>
        <v>Isaiah Jackson</v>
      </c>
    </row>
    <row r="5391" spans="1:8" x14ac:dyDescent="0.2">
      <c r="A5391" s="48"/>
      <c r="B5391">
        <v>8</v>
      </c>
      <c r="C5391">
        <v>7</v>
      </c>
      <c r="D5391">
        <v>1</v>
      </c>
      <c r="E5391">
        <v>0</v>
      </c>
      <c r="F5391" s="51">
        <v>1</v>
      </c>
      <c r="G5391" t="str">
        <f t="shared" si="168"/>
        <v>Isaiah Jackson</v>
      </c>
      <c r="H5391" t="str">
        <f t="shared" si="169"/>
        <v>Isaiah Jackson</v>
      </c>
    </row>
    <row r="5392" spans="1:8" x14ac:dyDescent="0.2">
      <c r="A5392" s="48"/>
      <c r="B5392">
        <v>0</v>
      </c>
      <c r="C5392">
        <v>4</v>
      </c>
      <c r="D5392">
        <v>2</v>
      </c>
      <c r="E5392">
        <v>0</v>
      </c>
      <c r="F5392" s="51">
        <v>1</v>
      </c>
      <c r="G5392" t="str">
        <f t="shared" si="168"/>
        <v>Isaiah Jackson</v>
      </c>
      <c r="H5392" t="str">
        <f t="shared" si="169"/>
        <v>Isaiah Jackson</v>
      </c>
    </row>
    <row r="5393" spans="1:8" x14ac:dyDescent="0.2">
      <c r="A5393" s="48"/>
      <c r="B5393">
        <v>18</v>
      </c>
      <c r="C5393">
        <v>10</v>
      </c>
      <c r="D5393">
        <v>4</v>
      </c>
      <c r="E5393">
        <v>0</v>
      </c>
      <c r="F5393" s="51">
        <v>1</v>
      </c>
      <c r="G5393" t="str">
        <f t="shared" si="168"/>
        <v>Isaiah Jackson</v>
      </c>
      <c r="H5393" t="str">
        <f t="shared" si="169"/>
        <v>Isaiah Jackson</v>
      </c>
    </row>
    <row r="5394" spans="1:8" x14ac:dyDescent="0.2">
      <c r="A5394" s="48"/>
      <c r="B5394">
        <v>8</v>
      </c>
      <c r="C5394">
        <v>5</v>
      </c>
      <c r="D5394">
        <v>1</v>
      </c>
      <c r="E5394">
        <v>0</v>
      </c>
      <c r="F5394" s="51">
        <v>1</v>
      </c>
      <c r="G5394" t="str">
        <f t="shared" si="168"/>
        <v>Isaiah Jackson</v>
      </c>
      <c r="H5394" t="str">
        <f t="shared" si="169"/>
        <v>Isaiah Jackson</v>
      </c>
    </row>
    <row r="5395" spans="1:8" x14ac:dyDescent="0.2">
      <c r="A5395" s="48"/>
      <c r="B5395">
        <v>6</v>
      </c>
      <c r="C5395">
        <v>4</v>
      </c>
      <c r="D5395">
        <v>0</v>
      </c>
      <c r="E5395">
        <v>0</v>
      </c>
      <c r="F5395" s="51">
        <v>1</v>
      </c>
      <c r="G5395" t="str">
        <f t="shared" si="168"/>
        <v>Isaiah Jackson</v>
      </c>
      <c r="H5395" t="str">
        <f t="shared" si="169"/>
        <v>Isaiah Jackson</v>
      </c>
    </row>
    <row r="5396" spans="1:8" x14ac:dyDescent="0.2">
      <c r="A5396" s="48"/>
      <c r="B5396">
        <v>4</v>
      </c>
      <c r="C5396">
        <v>5</v>
      </c>
      <c r="D5396">
        <v>2</v>
      </c>
      <c r="E5396">
        <v>0</v>
      </c>
      <c r="F5396" s="51">
        <v>1</v>
      </c>
      <c r="G5396" t="str">
        <f t="shared" si="168"/>
        <v>Isaiah Jackson</v>
      </c>
      <c r="H5396" t="str">
        <f t="shared" si="169"/>
        <v>Isaiah Jackson</v>
      </c>
    </row>
    <row r="5397" spans="1:8" x14ac:dyDescent="0.2">
      <c r="A5397" s="48"/>
      <c r="B5397">
        <v>17</v>
      </c>
      <c r="C5397">
        <v>10</v>
      </c>
      <c r="D5397">
        <v>1</v>
      </c>
      <c r="E5397">
        <v>0</v>
      </c>
      <c r="F5397" s="51">
        <v>1</v>
      </c>
      <c r="G5397" t="str">
        <f t="shared" si="168"/>
        <v>Isaiah Jackson</v>
      </c>
      <c r="H5397" t="str">
        <f t="shared" si="169"/>
        <v>Isaiah Jackson</v>
      </c>
    </row>
    <row r="5398" spans="1:8" x14ac:dyDescent="0.2">
      <c r="A5398" s="48"/>
      <c r="B5398">
        <v>10</v>
      </c>
      <c r="C5398">
        <v>5</v>
      </c>
      <c r="D5398">
        <v>0</v>
      </c>
      <c r="E5398">
        <v>0</v>
      </c>
      <c r="F5398" s="51">
        <v>1</v>
      </c>
      <c r="G5398" t="str">
        <f t="shared" si="168"/>
        <v>Isaiah Jackson</v>
      </c>
      <c r="H5398" t="str">
        <f t="shared" si="169"/>
        <v>Isaiah Jackson</v>
      </c>
    </row>
    <row r="5399" spans="1:8" x14ac:dyDescent="0.2">
      <c r="A5399" s="48"/>
      <c r="B5399">
        <v>6</v>
      </c>
      <c r="C5399">
        <v>1</v>
      </c>
      <c r="D5399">
        <v>2</v>
      </c>
      <c r="E5399">
        <v>0</v>
      </c>
      <c r="F5399" s="51">
        <v>1</v>
      </c>
      <c r="G5399" t="str">
        <f t="shared" si="168"/>
        <v>Isaiah Jackson</v>
      </c>
      <c r="H5399" t="str">
        <f t="shared" si="169"/>
        <v>Isaiah Jackson</v>
      </c>
    </row>
    <row r="5400" spans="1:8" x14ac:dyDescent="0.2">
      <c r="A5400" s="48"/>
      <c r="B5400">
        <v>4</v>
      </c>
      <c r="C5400">
        <v>5</v>
      </c>
      <c r="D5400">
        <v>1</v>
      </c>
      <c r="E5400">
        <v>0</v>
      </c>
      <c r="F5400" s="51">
        <v>1</v>
      </c>
      <c r="G5400" t="str">
        <f t="shared" si="168"/>
        <v>Isaiah Jackson</v>
      </c>
      <c r="H5400" t="str">
        <f t="shared" si="169"/>
        <v>Isaiah Jackson</v>
      </c>
    </row>
    <row r="5401" spans="1:8" x14ac:dyDescent="0.2">
      <c r="A5401" s="48"/>
      <c r="B5401">
        <v>2</v>
      </c>
      <c r="C5401">
        <v>3</v>
      </c>
      <c r="D5401">
        <v>1</v>
      </c>
      <c r="E5401">
        <v>0</v>
      </c>
      <c r="F5401" s="51">
        <v>1</v>
      </c>
      <c r="G5401" t="str">
        <f t="shared" si="168"/>
        <v>Isaiah Jackson</v>
      </c>
      <c r="H5401" t="str">
        <f t="shared" si="169"/>
        <v>Isaiah Jackson</v>
      </c>
    </row>
    <row r="5402" spans="1:8" x14ac:dyDescent="0.2">
      <c r="A5402" s="48"/>
      <c r="B5402">
        <v>10</v>
      </c>
      <c r="C5402">
        <v>8</v>
      </c>
      <c r="D5402">
        <v>1</v>
      </c>
      <c r="E5402">
        <v>0</v>
      </c>
      <c r="F5402" s="51">
        <v>1</v>
      </c>
      <c r="G5402" t="str">
        <f t="shared" si="168"/>
        <v>Isaiah Jackson</v>
      </c>
      <c r="H5402" t="str">
        <f t="shared" si="169"/>
        <v>Isaiah Jackson</v>
      </c>
    </row>
    <row r="5403" spans="1:8" x14ac:dyDescent="0.2">
      <c r="A5403" s="48"/>
      <c r="B5403">
        <v>6</v>
      </c>
      <c r="C5403">
        <v>4</v>
      </c>
      <c r="D5403">
        <v>0</v>
      </c>
      <c r="E5403">
        <v>0</v>
      </c>
      <c r="F5403" s="51">
        <v>1</v>
      </c>
      <c r="G5403" t="str">
        <f t="shared" si="168"/>
        <v>Isaiah Jackson</v>
      </c>
      <c r="H5403" t="str">
        <f t="shared" si="169"/>
        <v>Isaiah Jackson</v>
      </c>
    </row>
    <row r="5404" spans="1:8" x14ac:dyDescent="0.2">
      <c r="A5404" s="48"/>
      <c r="B5404">
        <v>8</v>
      </c>
      <c r="C5404">
        <v>0</v>
      </c>
      <c r="D5404">
        <v>0</v>
      </c>
      <c r="E5404">
        <v>0</v>
      </c>
      <c r="F5404" s="51">
        <v>1</v>
      </c>
      <c r="G5404" t="str">
        <f t="shared" si="168"/>
        <v>Isaiah Jackson</v>
      </c>
      <c r="H5404" t="str">
        <f t="shared" si="169"/>
        <v>Isaiah Jackson</v>
      </c>
    </row>
    <row r="5405" spans="1:8" x14ac:dyDescent="0.2">
      <c r="A5405" s="48"/>
      <c r="B5405">
        <v>0</v>
      </c>
      <c r="C5405">
        <v>1</v>
      </c>
      <c r="D5405">
        <v>0</v>
      </c>
      <c r="E5405">
        <v>0</v>
      </c>
      <c r="F5405" s="51">
        <v>1</v>
      </c>
      <c r="G5405" t="str">
        <f t="shared" si="168"/>
        <v>Isaiah Jackson</v>
      </c>
      <c r="H5405" t="str">
        <f t="shared" si="169"/>
        <v>Isaiah Jackson</v>
      </c>
    </row>
    <row r="5406" spans="1:8" x14ac:dyDescent="0.2">
      <c r="A5406" s="48"/>
      <c r="B5406">
        <v>5</v>
      </c>
      <c r="C5406">
        <v>6</v>
      </c>
      <c r="D5406">
        <v>2</v>
      </c>
      <c r="E5406">
        <v>0</v>
      </c>
      <c r="F5406" s="51">
        <v>1</v>
      </c>
      <c r="G5406" t="str">
        <f t="shared" si="168"/>
        <v>Isaiah Jackson</v>
      </c>
      <c r="H5406" t="str">
        <f t="shared" si="169"/>
        <v>Isaiah Jackson</v>
      </c>
    </row>
    <row r="5407" spans="1:8" x14ac:dyDescent="0.2">
      <c r="A5407" s="48"/>
      <c r="B5407">
        <v>8</v>
      </c>
      <c r="C5407">
        <v>4</v>
      </c>
      <c r="D5407">
        <v>2</v>
      </c>
      <c r="E5407">
        <v>1</v>
      </c>
      <c r="F5407" s="51">
        <v>1</v>
      </c>
      <c r="G5407" t="str">
        <f t="shared" si="168"/>
        <v>Isaiah Jackson</v>
      </c>
      <c r="H5407" t="str">
        <f t="shared" si="169"/>
        <v>Isaiah Jackson</v>
      </c>
    </row>
    <row r="5408" spans="1:8" x14ac:dyDescent="0.2">
      <c r="A5408" s="48"/>
      <c r="B5408">
        <v>7</v>
      </c>
      <c r="C5408">
        <v>3</v>
      </c>
      <c r="D5408">
        <v>1</v>
      </c>
      <c r="E5408">
        <v>0</v>
      </c>
      <c r="F5408" s="51">
        <v>1</v>
      </c>
      <c r="G5408" t="str">
        <f t="shared" si="168"/>
        <v>Isaiah Jackson</v>
      </c>
      <c r="H5408" t="str">
        <f t="shared" si="169"/>
        <v>Isaiah Jackson</v>
      </c>
    </row>
    <row r="5409" spans="1:8" x14ac:dyDescent="0.2">
      <c r="A5409" s="48"/>
      <c r="B5409">
        <v>13</v>
      </c>
      <c r="C5409">
        <v>1</v>
      </c>
      <c r="D5409">
        <v>0</v>
      </c>
      <c r="E5409">
        <v>0</v>
      </c>
      <c r="F5409" s="51">
        <v>1</v>
      </c>
      <c r="G5409" t="str">
        <f t="shared" si="168"/>
        <v>Isaiah Jackson</v>
      </c>
      <c r="H5409" t="str">
        <f t="shared" si="169"/>
        <v>Isaiah Jackson</v>
      </c>
    </row>
    <row r="5410" spans="1:8" x14ac:dyDescent="0.2">
      <c r="A5410" s="48"/>
      <c r="B5410">
        <v>4</v>
      </c>
      <c r="C5410">
        <v>0</v>
      </c>
      <c r="D5410">
        <v>0</v>
      </c>
      <c r="E5410">
        <v>0</v>
      </c>
      <c r="F5410" s="51">
        <v>1</v>
      </c>
      <c r="G5410" t="str">
        <f t="shared" si="168"/>
        <v>Isaiah Jackson</v>
      </c>
      <c r="H5410" t="str">
        <f t="shared" si="169"/>
        <v>Isaiah Jackson</v>
      </c>
    </row>
    <row r="5411" spans="1:8" x14ac:dyDescent="0.2">
      <c r="A5411" s="48"/>
      <c r="B5411">
        <v>2</v>
      </c>
      <c r="C5411">
        <v>2</v>
      </c>
      <c r="D5411">
        <v>1</v>
      </c>
      <c r="E5411">
        <v>0</v>
      </c>
      <c r="F5411" s="51">
        <v>1</v>
      </c>
      <c r="G5411" t="str">
        <f t="shared" si="168"/>
        <v>Isaiah Jackson</v>
      </c>
      <c r="H5411" t="str">
        <f t="shared" si="169"/>
        <v>Isaiah Jackson</v>
      </c>
    </row>
    <row r="5412" spans="1:8" x14ac:dyDescent="0.2">
      <c r="A5412" s="48"/>
      <c r="B5412">
        <v>10</v>
      </c>
      <c r="C5412">
        <v>6</v>
      </c>
      <c r="D5412">
        <v>3</v>
      </c>
      <c r="E5412">
        <v>0</v>
      </c>
      <c r="F5412" s="51">
        <v>1</v>
      </c>
      <c r="G5412" t="str">
        <f t="shared" si="168"/>
        <v>Isaiah Jackson</v>
      </c>
      <c r="H5412" t="str">
        <f t="shared" si="169"/>
        <v>Isaiah Jackson</v>
      </c>
    </row>
    <row r="5413" spans="1:8" x14ac:dyDescent="0.2">
      <c r="A5413" s="48"/>
      <c r="B5413">
        <v>2</v>
      </c>
      <c r="C5413">
        <v>8</v>
      </c>
      <c r="D5413">
        <v>0</v>
      </c>
      <c r="E5413">
        <v>0</v>
      </c>
      <c r="F5413" s="51">
        <v>1</v>
      </c>
      <c r="G5413" t="str">
        <f t="shared" si="168"/>
        <v>Isaiah Jackson</v>
      </c>
      <c r="H5413" t="str">
        <f t="shared" si="169"/>
        <v>Isaiah Jackson</v>
      </c>
    </row>
    <row r="5414" spans="1:8" x14ac:dyDescent="0.2">
      <c r="A5414" s="48"/>
      <c r="B5414">
        <v>7</v>
      </c>
      <c r="C5414">
        <v>1</v>
      </c>
      <c r="D5414">
        <v>1</v>
      </c>
      <c r="E5414">
        <v>0</v>
      </c>
      <c r="F5414" s="51">
        <v>1</v>
      </c>
      <c r="G5414" t="str">
        <f t="shared" si="168"/>
        <v>Isaiah Jackson</v>
      </c>
      <c r="H5414" t="str">
        <f t="shared" si="169"/>
        <v>Isaiah Jackson</v>
      </c>
    </row>
    <row r="5415" spans="1:8" x14ac:dyDescent="0.2">
      <c r="A5415" s="48"/>
      <c r="B5415">
        <v>0</v>
      </c>
      <c r="C5415">
        <v>1</v>
      </c>
      <c r="D5415">
        <v>0</v>
      </c>
      <c r="E5415">
        <v>0</v>
      </c>
      <c r="F5415" s="51">
        <v>1</v>
      </c>
      <c r="G5415" t="str">
        <f t="shared" si="168"/>
        <v>Isaiah Jackson</v>
      </c>
      <c r="H5415" t="str">
        <f t="shared" si="169"/>
        <v>Isaiah Jackson</v>
      </c>
    </row>
    <row r="5416" spans="1:8" x14ac:dyDescent="0.2">
      <c r="A5416" s="48" t="s">
        <v>1611</v>
      </c>
      <c r="B5416">
        <v>7</v>
      </c>
      <c r="C5416">
        <v>6</v>
      </c>
      <c r="D5416">
        <v>0</v>
      </c>
      <c r="E5416">
        <v>0</v>
      </c>
      <c r="F5416" s="51">
        <v>1</v>
      </c>
      <c r="G5416" t="str">
        <f t="shared" si="168"/>
        <v>Jaren Jackson Jr.</v>
      </c>
      <c r="H5416" t="str">
        <f t="shared" si="169"/>
        <v>Jaren Jackson Jr.</v>
      </c>
    </row>
    <row r="5417" spans="1:8" x14ac:dyDescent="0.2">
      <c r="A5417" s="48"/>
      <c r="B5417">
        <v>25</v>
      </c>
      <c r="C5417">
        <v>12</v>
      </c>
      <c r="D5417">
        <v>0</v>
      </c>
      <c r="E5417">
        <v>3</v>
      </c>
      <c r="F5417" s="51">
        <v>1</v>
      </c>
      <c r="G5417" t="str">
        <f t="shared" si="168"/>
        <v>Jaren Jackson Jr.</v>
      </c>
      <c r="H5417" t="str">
        <f t="shared" si="169"/>
        <v>Jaren Jackson Jr.</v>
      </c>
    </row>
    <row r="5418" spans="1:8" x14ac:dyDescent="0.2">
      <c r="A5418" s="48"/>
      <c r="B5418">
        <v>22</v>
      </c>
      <c r="C5418">
        <v>3</v>
      </c>
      <c r="D5418">
        <v>1</v>
      </c>
      <c r="E5418">
        <v>1</v>
      </c>
      <c r="F5418" s="51">
        <v>1</v>
      </c>
      <c r="G5418" t="str">
        <f t="shared" si="168"/>
        <v>Jaren Jackson Jr.</v>
      </c>
      <c r="H5418" t="str">
        <f t="shared" si="169"/>
        <v>Jaren Jackson Jr.</v>
      </c>
    </row>
    <row r="5419" spans="1:8" x14ac:dyDescent="0.2">
      <c r="A5419" s="48"/>
      <c r="B5419">
        <v>20</v>
      </c>
      <c r="C5419">
        <v>4</v>
      </c>
      <c r="D5419">
        <v>0</v>
      </c>
      <c r="E5419">
        <v>2</v>
      </c>
      <c r="F5419" s="51">
        <v>1</v>
      </c>
      <c r="G5419" t="str">
        <f t="shared" si="168"/>
        <v>Jaren Jackson Jr.</v>
      </c>
      <c r="H5419" t="str">
        <f t="shared" si="169"/>
        <v>Jaren Jackson Jr.</v>
      </c>
    </row>
    <row r="5420" spans="1:8" x14ac:dyDescent="0.2">
      <c r="A5420" s="48"/>
      <c r="B5420">
        <v>21</v>
      </c>
      <c r="C5420">
        <v>5</v>
      </c>
      <c r="D5420">
        <v>0</v>
      </c>
      <c r="E5420">
        <v>3</v>
      </c>
      <c r="F5420" s="51">
        <v>1</v>
      </c>
      <c r="G5420" t="str">
        <f t="shared" si="168"/>
        <v>Jaren Jackson Jr.</v>
      </c>
      <c r="H5420" t="str">
        <f t="shared" si="169"/>
        <v>Jaren Jackson Jr.</v>
      </c>
    </row>
    <row r="5421" spans="1:8" x14ac:dyDescent="0.2">
      <c r="A5421" s="48"/>
      <c r="B5421">
        <v>16</v>
      </c>
      <c r="C5421">
        <v>11</v>
      </c>
      <c r="D5421">
        <v>0</v>
      </c>
      <c r="E5421">
        <v>1</v>
      </c>
      <c r="F5421" s="51">
        <v>1</v>
      </c>
      <c r="G5421" t="str">
        <f t="shared" si="168"/>
        <v>Jaren Jackson Jr.</v>
      </c>
      <c r="H5421" t="str">
        <f t="shared" si="169"/>
        <v>Jaren Jackson Jr.</v>
      </c>
    </row>
    <row r="5422" spans="1:8" x14ac:dyDescent="0.2">
      <c r="A5422" s="48"/>
      <c r="B5422">
        <v>22</v>
      </c>
      <c r="C5422">
        <v>9</v>
      </c>
      <c r="D5422">
        <v>0</v>
      </c>
      <c r="E5422">
        <v>2</v>
      </c>
      <c r="F5422" s="51">
        <v>1</v>
      </c>
      <c r="G5422" t="str">
        <f t="shared" si="168"/>
        <v>Jaren Jackson Jr.</v>
      </c>
      <c r="H5422" t="str">
        <f t="shared" si="169"/>
        <v>Jaren Jackson Jr.</v>
      </c>
    </row>
    <row r="5423" spans="1:8" x14ac:dyDescent="0.2">
      <c r="A5423" s="48"/>
      <c r="B5423">
        <v>22</v>
      </c>
      <c r="C5423">
        <v>3</v>
      </c>
      <c r="D5423">
        <v>0</v>
      </c>
      <c r="E5423">
        <v>2</v>
      </c>
      <c r="F5423" s="51">
        <v>1</v>
      </c>
      <c r="G5423" t="str">
        <f t="shared" si="168"/>
        <v>Jaren Jackson Jr.</v>
      </c>
      <c r="H5423" t="str">
        <f t="shared" si="169"/>
        <v>Jaren Jackson Jr.</v>
      </c>
    </row>
    <row r="5424" spans="1:8" x14ac:dyDescent="0.2">
      <c r="A5424" s="48"/>
      <c r="B5424">
        <v>12</v>
      </c>
      <c r="C5424">
        <v>3</v>
      </c>
      <c r="D5424">
        <v>1</v>
      </c>
      <c r="E5424">
        <v>2</v>
      </c>
      <c r="F5424" s="51">
        <v>1</v>
      </c>
      <c r="G5424" t="str">
        <f t="shared" si="168"/>
        <v>Jaren Jackson Jr.</v>
      </c>
      <c r="H5424" t="str">
        <f t="shared" si="169"/>
        <v>Jaren Jackson Jr.</v>
      </c>
    </row>
    <row r="5425" spans="1:8" x14ac:dyDescent="0.2">
      <c r="A5425" s="48"/>
      <c r="B5425">
        <v>20</v>
      </c>
      <c r="C5425">
        <v>5</v>
      </c>
      <c r="D5425">
        <v>0</v>
      </c>
      <c r="E5425">
        <v>3</v>
      </c>
      <c r="F5425" s="51">
        <v>1</v>
      </c>
      <c r="G5425" t="str">
        <f t="shared" si="168"/>
        <v>Jaren Jackson Jr.</v>
      </c>
      <c r="H5425" t="str">
        <f t="shared" si="169"/>
        <v>Jaren Jackson Jr.</v>
      </c>
    </row>
    <row r="5426" spans="1:8" x14ac:dyDescent="0.2">
      <c r="A5426" s="48"/>
      <c r="B5426">
        <v>15</v>
      </c>
      <c r="C5426">
        <v>7</v>
      </c>
      <c r="D5426">
        <v>2</v>
      </c>
      <c r="E5426">
        <v>1</v>
      </c>
      <c r="F5426" s="51">
        <v>1</v>
      </c>
      <c r="G5426" t="str">
        <f t="shared" si="168"/>
        <v>Jaren Jackson Jr.</v>
      </c>
      <c r="H5426" t="str">
        <f t="shared" si="169"/>
        <v>Jaren Jackson Jr.</v>
      </c>
    </row>
    <row r="5427" spans="1:8" x14ac:dyDescent="0.2">
      <c r="A5427" s="48"/>
      <c r="B5427">
        <v>4</v>
      </c>
      <c r="C5427">
        <v>6</v>
      </c>
      <c r="D5427">
        <v>2</v>
      </c>
      <c r="E5427">
        <v>1</v>
      </c>
      <c r="F5427" s="51">
        <v>1</v>
      </c>
      <c r="G5427" t="str">
        <f t="shared" si="168"/>
        <v>Jaren Jackson Jr.</v>
      </c>
      <c r="H5427" t="str">
        <f t="shared" si="169"/>
        <v>Jaren Jackson Jr.</v>
      </c>
    </row>
    <row r="5428" spans="1:8" x14ac:dyDescent="0.2">
      <c r="A5428" s="48"/>
      <c r="B5428">
        <v>16</v>
      </c>
      <c r="C5428">
        <v>8</v>
      </c>
      <c r="D5428">
        <v>1</v>
      </c>
      <c r="E5428">
        <v>2</v>
      </c>
      <c r="F5428" s="51">
        <v>1</v>
      </c>
      <c r="G5428" t="str">
        <f t="shared" si="168"/>
        <v>Jaren Jackson Jr.</v>
      </c>
      <c r="H5428" t="str">
        <f t="shared" si="169"/>
        <v>Jaren Jackson Jr.</v>
      </c>
    </row>
    <row r="5429" spans="1:8" x14ac:dyDescent="0.2">
      <c r="A5429" s="48"/>
      <c r="B5429">
        <v>8</v>
      </c>
      <c r="C5429">
        <v>2</v>
      </c>
      <c r="D5429">
        <v>1</v>
      </c>
      <c r="E5429">
        <v>1</v>
      </c>
      <c r="F5429" s="51">
        <v>1</v>
      </c>
      <c r="G5429" t="str">
        <f t="shared" si="168"/>
        <v>Jaren Jackson Jr.</v>
      </c>
      <c r="H5429" t="str">
        <f t="shared" si="169"/>
        <v>Jaren Jackson Jr.</v>
      </c>
    </row>
    <row r="5430" spans="1:8" x14ac:dyDescent="0.2">
      <c r="A5430" s="48"/>
      <c r="B5430">
        <v>24</v>
      </c>
      <c r="C5430">
        <v>10</v>
      </c>
      <c r="D5430">
        <v>1</v>
      </c>
      <c r="E5430">
        <v>1</v>
      </c>
      <c r="F5430" s="51">
        <v>1</v>
      </c>
      <c r="G5430" t="str">
        <f t="shared" si="168"/>
        <v>Jaren Jackson Jr.</v>
      </c>
      <c r="H5430" t="str">
        <f t="shared" si="169"/>
        <v>Jaren Jackson Jr.</v>
      </c>
    </row>
    <row r="5431" spans="1:8" x14ac:dyDescent="0.2">
      <c r="A5431" s="48"/>
      <c r="B5431">
        <v>11</v>
      </c>
      <c r="C5431">
        <v>2</v>
      </c>
      <c r="D5431">
        <v>0</v>
      </c>
      <c r="E5431">
        <v>1</v>
      </c>
      <c r="F5431" s="51">
        <v>1</v>
      </c>
      <c r="G5431" t="str">
        <f t="shared" si="168"/>
        <v>Jaren Jackson Jr.</v>
      </c>
      <c r="H5431" t="str">
        <f t="shared" si="169"/>
        <v>Jaren Jackson Jr.</v>
      </c>
    </row>
    <row r="5432" spans="1:8" x14ac:dyDescent="0.2">
      <c r="A5432" s="48"/>
      <c r="B5432">
        <v>6</v>
      </c>
      <c r="C5432">
        <v>8</v>
      </c>
      <c r="D5432">
        <v>1</v>
      </c>
      <c r="E5432">
        <v>0</v>
      </c>
      <c r="F5432" s="51">
        <v>1</v>
      </c>
      <c r="G5432" t="str">
        <f t="shared" si="168"/>
        <v>Jaren Jackson Jr.</v>
      </c>
      <c r="H5432" t="str">
        <f t="shared" si="169"/>
        <v>Jaren Jackson Jr.</v>
      </c>
    </row>
    <row r="5433" spans="1:8" x14ac:dyDescent="0.2">
      <c r="A5433" s="48"/>
      <c r="B5433">
        <v>15</v>
      </c>
      <c r="C5433">
        <v>5</v>
      </c>
      <c r="D5433">
        <v>3</v>
      </c>
      <c r="E5433">
        <v>1</v>
      </c>
      <c r="F5433" s="51">
        <v>1</v>
      </c>
      <c r="G5433" t="str">
        <f t="shared" si="168"/>
        <v>Jaren Jackson Jr.</v>
      </c>
      <c r="H5433" t="str">
        <f t="shared" si="169"/>
        <v>Jaren Jackson Jr.</v>
      </c>
    </row>
    <row r="5434" spans="1:8" x14ac:dyDescent="0.2">
      <c r="A5434" s="48"/>
      <c r="B5434">
        <v>17</v>
      </c>
      <c r="C5434">
        <v>6</v>
      </c>
      <c r="D5434">
        <v>2</v>
      </c>
      <c r="E5434">
        <v>1</v>
      </c>
      <c r="F5434" s="51">
        <v>1</v>
      </c>
      <c r="G5434" t="str">
        <f t="shared" si="168"/>
        <v>Jaren Jackson Jr.</v>
      </c>
      <c r="H5434" t="str">
        <f t="shared" si="169"/>
        <v>Jaren Jackson Jr.</v>
      </c>
    </row>
    <row r="5435" spans="1:8" x14ac:dyDescent="0.2">
      <c r="A5435" s="48"/>
      <c r="B5435">
        <v>14</v>
      </c>
      <c r="C5435">
        <v>7</v>
      </c>
      <c r="D5435">
        <v>2</v>
      </c>
      <c r="E5435">
        <v>2</v>
      </c>
      <c r="F5435" s="51">
        <v>1</v>
      </c>
      <c r="G5435" t="str">
        <f t="shared" si="168"/>
        <v>Jaren Jackson Jr.</v>
      </c>
      <c r="H5435" t="str">
        <f t="shared" si="169"/>
        <v>Jaren Jackson Jr.</v>
      </c>
    </row>
    <row r="5436" spans="1:8" x14ac:dyDescent="0.2">
      <c r="A5436" s="48"/>
      <c r="B5436">
        <v>17</v>
      </c>
      <c r="C5436">
        <v>8</v>
      </c>
      <c r="D5436">
        <v>1</v>
      </c>
      <c r="E5436">
        <v>1</v>
      </c>
      <c r="F5436" s="51">
        <v>1</v>
      </c>
      <c r="G5436" t="str">
        <f t="shared" si="168"/>
        <v>Jaren Jackson Jr.</v>
      </c>
      <c r="H5436" t="str">
        <f t="shared" si="169"/>
        <v>Jaren Jackson Jr.</v>
      </c>
    </row>
    <row r="5437" spans="1:8" x14ac:dyDescent="0.2">
      <c r="A5437" s="48" t="s">
        <v>1345</v>
      </c>
      <c r="B5437">
        <v>6</v>
      </c>
      <c r="C5437">
        <v>0</v>
      </c>
      <c r="D5437">
        <v>0</v>
      </c>
      <c r="E5437">
        <v>2</v>
      </c>
      <c r="F5437" s="51">
        <v>1</v>
      </c>
      <c r="G5437" t="str">
        <f t="shared" si="168"/>
        <v>Justin Jackson</v>
      </c>
      <c r="H5437" t="str">
        <f t="shared" si="169"/>
        <v>Justin Jackson</v>
      </c>
    </row>
    <row r="5438" spans="1:8" x14ac:dyDescent="0.2">
      <c r="A5438" s="48"/>
      <c r="B5438">
        <v>0</v>
      </c>
      <c r="C5438">
        <v>0</v>
      </c>
      <c r="D5438">
        <v>0</v>
      </c>
      <c r="E5438">
        <v>0</v>
      </c>
      <c r="F5438" s="51">
        <v>1</v>
      </c>
      <c r="G5438" t="str">
        <f t="shared" si="168"/>
        <v>Justin Jackson</v>
      </c>
      <c r="H5438" t="str">
        <f t="shared" si="169"/>
        <v>Justin Jackson</v>
      </c>
    </row>
    <row r="5439" spans="1:8" x14ac:dyDescent="0.2">
      <c r="A5439" s="48"/>
      <c r="B5439">
        <v>0</v>
      </c>
      <c r="C5439">
        <v>1</v>
      </c>
      <c r="D5439">
        <v>1</v>
      </c>
      <c r="E5439">
        <v>0</v>
      </c>
      <c r="F5439" s="51">
        <v>1</v>
      </c>
      <c r="G5439" t="str">
        <f t="shared" si="168"/>
        <v>Justin Jackson</v>
      </c>
      <c r="H5439" t="str">
        <f t="shared" si="169"/>
        <v>Justin Jackson</v>
      </c>
    </row>
    <row r="5440" spans="1:8" x14ac:dyDescent="0.2">
      <c r="A5440" s="48"/>
      <c r="B5440">
        <v>0</v>
      </c>
      <c r="C5440">
        <v>1</v>
      </c>
      <c r="D5440">
        <v>0</v>
      </c>
      <c r="E5440">
        <v>0</v>
      </c>
      <c r="F5440" s="51">
        <v>1</v>
      </c>
      <c r="G5440" t="str">
        <f t="shared" si="168"/>
        <v>Justin Jackson</v>
      </c>
      <c r="H5440" t="str">
        <f t="shared" si="169"/>
        <v>Justin Jackson</v>
      </c>
    </row>
    <row r="5441" spans="1:8" x14ac:dyDescent="0.2">
      <c r="A5441" s="48"/>
      <c r="B5441">
        <v>0</v>
      </c>
      <c r="C5441">
        <v>0</v>
      </c>
      <c r="D5441">
        <v>0</v>
      </c>
      <c r="E5441">
        <v>0</v>
      </c>
      <c r="F5441" s="51">
        <v>1</v>
      </c>
      <c r="G5441" t="str">
        <f t="shared" si="168"/>
        <v>Justin Jackson</v>
      </c>
      <c r="H5441" t="str">
        <f t="shared" si="169"/>
        <v>Justin Jackson</v>
      </c>
    </row>
    <row r="5442" spans="1:8" x14ac:dyDescent="0.2">
      <c r="A5442" s="48"/>
      <c r="B5442">
        <v>0</v>
      </c>
      <c r="C5442">
        <v>1</v>
      </c>
      <c r="D5442">
        <v>0</v>
      </c>
      <c r="E5442">
        <v>0</v>
      </c>
      <c r="F5442" s="51">
        <v>1</v>
      </c>
      <c r="G5442" t="str">
        <f t="shared" ref="G5442:G5505" si="170">IF(B5442="","",IF(A5442="",G5441,SUBSTITUTE(A5442," 2022-23 Game Log","")))</f>
        <v>Justin Jackson</v>
      </c>
      <c r="H5442" t="str">
        <f t="shared" ref="H5442:H5505" si="171">IF(G5442="Luka Dončić","Luka Doncic",IF(G5442="Wendell Carter Jr.","Wendell Carter",IF(G5442="Vlatko Čančar","Vlatko Cancar",IF(G5442="Troy Brown Jr.","Troy Brown",IF(G5442="Bojan Bogdanović","Bojan Bogdanovic",IF(G5442="Nic Claxton","Nicolas Claxton",IF(G5442="Kristaps Porziņģis","Kristaps Porzingis",IF(G5442="Kelly Oubre Jr.","Kelly Oubre Jr",IF(G5442="P.J. Washington","P.J Washington",IF(G5442="P.J. Tucker","P.J Tucker",IF(G5442="Jabari Smith Jr.","Jabari Smith",IF(G5442="Alperen Şengün","Alperen Sengun",IF(G5442="Nikola Vučević","Nikola Vucevic",IF(G5442="Jusuf Nurkić","Jusuf Nurkic",IF(G5442="Nikola Jokić","Nikola Jokic",G5442)))))))))))))))</f>
        <v>Justin Jackson</v>
      </c>
    </row>
    <row r="5443" spans="1:8" x14ac:dyDescent="0.2">
      <c r="A5443" s="48"/>
      <c r="B5443">
        <v>0</v>
      </c>
      <c r="C5443">
        <v>0</v>
      </c>
      <c r="D5443">
        <v>0</v>
      </c>
      <c r="E5443">
        <v>0</v>
      </c>
      <c r="F5443" s="51">
        <v>1</v>
      </c>
      <c r="G5443" t="str">
        <f t="shared" si="170"/>
        <v>Justin Jackson</v>
      </c>
      <c r="H5443" t="str">
        <f t="shared" si="171"/>
        <v>Justin Jackson</v>
      </c>
    </row>
    <row r="5444" spans="1:8" x14ac:dyDescent="0.2">
      <c r="A5444" s="48"/>
      <c r="B5444">
        <v>0</v>
      </c>
      <c r="C5444">
        <v>2</v>
      </c>
      <c r="D5444">
        <v>1</v>
      </c>
      <c r="E5444">
        <v>0</v>
      </c>
      <c r="F5444" s="51">
        <v>1</v>
      </c>
      <c r="G5444" t="str">
        <f t="shared" si="170"/>
        <v>Justin Jackson</v>
      </c>
      <c r="H5444" t="str">
        <f t="shared" si="171"/>
        <v>Justin Jackson</v>
      </c>
    </row>
    <row r="5445" spans="1:8" x14ac:dyDescent="0.2">
      <c r="A5445" s="48"/>
      <c r="B5445">
        <v>0</v>
      </c>
      <c r="C5445">
        <v>0</v>
      </c>
      <c r="D5445">
        <v>0</v>
      </c>
      <c r="E5445">
        <v>0</v>
      </c>
      <c r="F5445" s="51">
        <v>1</v>
      </c>
      <c r="G5445" t="str">
        <f t="shared" si="170"/>
        <v>Justin Jackson</v>
      </c>
      <c r="H5445" t="str">
        <f t="shared" si="171"/>
        <v>Justin Jackson</v>
      </c>
    </row>
    <row r="5446" spans="1:8" x14ac:dyDescent="0.2">
      <c r="A5446" s="48"/>
      <c r="B5446">
        <v>0</v>
      </c>
      <c r="C5446">
        <v>1</v>
      </c>
      <c r="D5446">
        <v>2</v>
      </c>
      <c r="E5446">
        <v>0</v>
      </c>
      <c r="F5446" s="51">
        <v>1</v>
      </c>
      <c r="G5446" t="str">
        <f t="shared" si="170"/>
        <v>Justin Jackson</v>
      </c>
      <c r="H5446" t="str">
        <f t="shared" si="171"/>
        <v>Justin Jackson</v>
      </c>
    </row>
    <row r="5447" spans="1:8" x14ac:dyDescent="0.2">
      <c r="A5447" s="48"/>
      <c r="B5447">
        <v>0</v>
      </c>
      <c r="C5447">
        <v>0</v>
      </c>
      <c r="D5447">
        <v>0</v>
      </c>
      <c r="E5447">
        <v>0</v>
      </c>
      <c r="F5447" s="51">
        <v>1</v>
      </c>
      <c r="G5447" t="str">
        <f t="shared" si="170"/>
        <v>Justin Jackson</v>
      </c>
      <c r="H5447" t="str">
        <f t="shared" si="171"/>
        <v>Justin Jackson</v>
      </c>
    </row>
    <row r="5448" spans="1:8" x14ac:dyDescent="0.2">
      <c r="A5448" s="48"/>
      <c r="B5448">
        <v>0</v>
      </c>
      <c r="C5448">
        <v>1</v>
      </c>
      <c r="D5448">
        <v>0</v>
      </c>
      <c r="E5448">
        <v>0</v>
      </c>
      <c r="F5448" s="51">
        <v>1</v>
      </c>
      <c r="G5448" t="str">
        <f t="shared" si="170"/>
        <v>Justin Jackson</v>
      </c>
      <c r="H5448" t="str">
        <f t="shared" si="171"/>
        <v>Justin Jackson</v>
      </c>
    </row>
    <row r="5449" spans="1:8" x14ac:dyDescent="0.2">
      <c r="A5449" s="48"/>
      <c r="B5449">
        <v>0</v>
      </c>
      <c r="C5449">
        <v>0</v>
      </c>
      <c r="D5449">
        <v>0</v>
      </c>
      <c r="E5449">
        <v>0</v>
      </c>
      <c r="F5449" s="51">
        <v>1</v>
      </c>
      <c r="G5449" t="str">
        <f t="shared" si="170"/>
        <v>Justin Jackson</v>
      </c>
      <c r="H5449" t="str">
        <f t="shared" si="171"/>
        <v>Justin Jackson</v>
      </c>
    </row>
    <row r="5450" spans="1:8" x14ac:dyDescent="0.2">
      <c r="A5450" s="48"/>
      <c r="B5450">
        <v>3</v>
      </c>
      <c r="C5450">
        <v>0</v>
      </c>
      <c r="D5450">
        <v>0</v>
      </c>
      <c r="E5450">
        <v>1</v>
      </c>
      <c r="F5450" s="51">
        <v>1</v>
      </c>
      <c r="G5450" t="str">
        <f t="shared" si="170"/>
        <v>Justin Jackson</v>
      </c>
      <c r="H5450" t="str">
        <f t="shared" si="171"/>
        <v>Justin Jackson</v>
      </c>
    </row>
    <row r="5451" spans="1:8" x14ac:dyDescent="0.2">
      <c r="A5451" s="48"/>
      <c r="B5451">
        <v>0</v>
      </c>
      <c r="C5451">
        <v>0</v>
      </c>
      <c r="D5451">
        <v>2</v>
      </c>
      <c r="E5451">
        <v>0</v>
      </c>
      <c r="F5451" s="51">
        <v>1</v>
      </c>
      <c r="G5451" t="str">
        <f t="shared" si="170"/>
        <v>Justin Jackson</v>
      </c>
      <c r="H5451" t="str">
        <f t="shared" si="171"/>
        <v>Justin Jackson</v>
      </c>
    </row>
    <row r="5452" spans="1:8" x14ac:dyDescent="0.2">
      <c r="A5452" s="48"/>
      <c r="B5452">
        <v>4</v>
      </c>
      <c r="C5452">
        <v>1</v>
      </c>
      <c r="D5452">
        <v>1</v>
      </c>
      <c r="E5452">
        <v>1</v>
      </c>
      <c r="F5452" s="51">
        <v>1</v>
      </c>
      <c r="G5452" t="str">
        <f t="shared" si="170"/>
        <v>Justin Jackson</v>
      </c>
      <c r="H5452" t="str">
        <f t="shared" si="171"/>
        <v>Justin Jackson</v>
      </c>
    </row>
    <row r="5453" spans="1:8" x14ac:dyDescent="0.2">
      <c r="A5453" s="48" t="s">
        <v>1346</v>
      </c>
      <c r="B5453">
        <v>8</v>
      </c>
      <c r="C5453">
        <v>1</v>
      </c>
      <c r="D5453">
        <v>4</v>
      </c>
      <c r="E5453">
        <v>1</v>
      </c>
      <c r="F5453" s="51">
        <v>1</v>
      </c>
      <c r="G5453" t="str">
        <f t="shared" si="170"/>
        <v>Reggie Jackson</v>
      </c>
      <c r="H5453" t="str">
        <f t="shared" si="171"/>
        <v>Reggie Jackson</v>
      </c>
    </row>
    <row r="5454" spans="1:8" x14ac:dyDescent="0.2">
      <c r="A5454" s="48"/>
      <c r="B5454">
        <v>14</v>
      </c>
      <c r="C5454">
        <v>2</v>
      </c>
      <c r="D5454">
        <v>5</v>
      </c>
      <c r="E5454">
        <v>3</v>
      </c>
      <c r="F5454" s="51">
        <v>1</v>
      </c>
      <c r="G5454" t="str">
        <f t="shared" si="170"/>
        <v>Reggie Jackson</v>
      </c>
      <c r="H5454" t="str">
        <f t="shared" si="171"/>
        <v>Reggie Jackson</v>
      </c>
    </row>
    <row r="5455" spans="1:8" x14ac:dyDescent="0.2">
      <c r="A5455" s="48"/>
      <c r="B5455">
        <v>0</v>
      </c>
      <c r="C5455">
        <v>2</v>
      </c>
      <c r="D5455">
        <v>2</v>
      </c>
      <c r="E5455">
        <v>0</v>
      </c>
      <c r="F5455" s="51">
        <v>1</v>
      </c>
      <c r="G5455" t="str">
        <f t="shared" si="170"/>
        <v>Reggie Jackson</v>
      </c>
      <c r="H5455" t="str">
        <f t="shared" si="171"/>
        <v>Reggie Jackson</v>
      </c>
    </row>
    <row r="5456" spans="1:8" x14ac:dyDescent="0.2">
      <c r="A5456" s="48"/>
      <c r="B5456">
        <v>9</v>
      </c>
      <c r="C5456">
        <v>3</v>
      </c>
      <c r="D5456">
        <v>6</v>
      </c>
      <c r="E5456">
        <v>1</v>
      </c>
      <c r="F5456" s="51">
        <v>1</v>
      </c>
      <c r="G5456" t="str">
        <f t="shared" si="170"/>
        <v>Reggie Jackson</v>
      </c>
      <c r="H5456" t="str">
        <f t="shared" si="171"/>
        <v>Reggie Jackson</v>
      </c>
    </row>
    <row r="5457" spans="1:8" x14ac:dyDescent="0.2">
      <c r="A5457" s="48"/>
      <c r="B5457">
        <v>18</v>
      </c>
      <c r="C5457">
        <v>2</v>
      </c>
      <c r="D5457">
        <v>4</v>
      </c>
      <c r="E5457">
        <v>2</v>
      </c>
      <c r="F5457" s="51">
        <v>1</v>
      </c>
      <c r="G5457" t="str">
        <f t="shared" si="170"/>
        <v>Reggie Jackson</v>
      </c>
      <c r="H5457" t="str">
        <f t="shared" si="171"/>
        <v>Reggie Jackson</v>
      </c>
    </row>
    <row r="5458" spans="1:8" x14ac:dyDescent="0.2">
      <c r="A5458" s="48"/>
      <c r="B5458">
        <v>9</v>
      </c>
      <c r="C5458">
        <v>5</v>
      </c>
      <c r="D5458">
        <v>3</v>
      </c>
      <c r="E5458">
        <v>1</v>
      </c>
      <c r="F5458" s="51">
        <v>1</v>
      </c>
      <c r="G5458" t="str">
        <f t="shared" si="170"/>
        <v>Reggie Jackson</v>
      </c>
      <c r="H5458" t="str">
        <f t="shared" si="171"/>
        <v>Reggie Jackson</v>
      </c>
    </row>
    <row r="5459" spans="1:8" x14ac:dyDescent="0.2">
      <c r="A5459" s="48"/>
      <c r="B5459">
        <v>6</v>
      </c>
      <c r="C5459">
        <v>2</v>
      </c>
      <c r="D5459">
        <v>6</v>
      </c>
      <c r="E5459">
        <v>0</v>
      </c>
      <c r="F5459" s="51">
        <v>1</v>
      </c>
      <c r="G5459" t="str">
        <f t="shared" si="170"/>
        <v>Reggie Jackson</v>
      </c>
      <c r="H5459" t="str">
        <f t="shared" si="171"/>
        <v>Reggie Jackson</v>
      </c>
    </row>
    <row r="5460" spans="1:8" x14ac:dyDescent="0.2">
      <c r="A5460" s="48"/>
      <c r="B5460">
        <v>12</v>
      </c>
      <c r="C5460">
        <v>0</v>
      </c>
      <c r="D5460">
        <v>3</v>
      </c>
      <c r="E5460">
        <v>0</v>
      </c>
      <c r="F5460" s="51">
        <v>1</v>
      </c>
      <c r="G5460" t="str">
        <f t="shared" si="170"/>
        <v>Reggie Jackson</v>
      </c>
      <c r="H5460" t="str">
        <f t="shared" si="171"/>
        <v>Reggie Jackson</v>
      </c>
    </row>
    <row r="5461" spans="1:8" x14ac:dyDescent="0.2">
      <c r="A5461" s="48"/>
      <c r="B5461">
        <v>14</v>
      </c>
      <c r="C5461">
        <v>3</v>
      </c>
      <c r="D5461">
        <v>5</v>
      </c>
      <c r="E5461">
        <v>2</v>
      </c>
      <c r="F5461" s="51">
        <v>1</v>
      </c>
      <c r="G5461" t="str">
        <f t="shared" si="170"/>
        <v>Reggie Jackson</v>
      </c>
      <c r="H5461" t="str">
        <f t="shared" si="171"/>
        <v>Reggie Jackson</v>
      </c>
    </row>
    <row r="5462" spans="1:8" x14ac:dyDescent="0.2">
      <c r="A5462" s="48"/>
      <c r="B5462">
        <v>3</v>
      </c>
      <c r="C5462">
        <v>1</v>
      </c>
      <c r="D5462">
        <v>0</v>
      </c>
      <c r="E5462">
        <v>1</v>
      </c>
      <c r="F5462" s="51">
        <v>1</v>
      </c>
      <c r="G5462" t="str">
        <f t="shared" si="170"/>
        <v>Reggie Jackson</v>
      </c>
      <c r="H5462" t="str">
        <f t="shared" si="171"/>
        <v>Reggie Jackson</v>
      </c>
    </row>
    <row r="5463" spans="1:8" x14ac:dyDescent="0.2">
      <c r="A5463" s="48"/>
      <c r="B5463">
        <v>18</v>
      </c>
      <c r="C5463">
        <v>2</v>
      </c>
      <c r="D5463">
        <v>7</v>
      </c>
      <c r="E5463">
        <v>2</v>
      </c>
      <c r="F5463" s="51">
        <v>1</v>
      </c>
      <c r="G5463" t="str">
        <f t="shared" si="170"/>
        <v>Reggie Jackson</v>
      </c>
      <c r="H5463" t="str">
        <f t="shared" si="171"/>
        <v>Reggie Jackson</v>
      </c>
    </row>
    <row r="5464" spans="1:8" x14ac:dyDescent="0.2">
      <c r="A5464" s="48"/>
      <c r="B5464">
        <v>14</v>
      </c>
      <c r="C5464">
        <v>0</v>
      </c>
      <c r="D5464">
        <v>3</v>
      </c>
      <c r="E5464">
        <v>0</v>
      </c>
      <c r="F5464" s="51">
        <v>1</v>
      </c>
      <c r="G5464" t="str">
        <f t="shared" si="170"/>
        <v>Reggie Jackson</v>
      </c>
      <c r="H5464" t="str">
        <f t="shared" si="171"/>
        <v>Reggie Jackson</v>
      </c>
    </row>
    <row r="5465" spans="1:8" x14ac:dyDescent="0.2">
      <c r="A5465" s="48"/>
      <c r="B5465">
        <v>6</v>
      </c>
      <c r="C5465">
        <v>6</v>
      </c>
      <c r="D5465">
        <v>6</v>
      </c>
      <c r="E5465">
        <v>2</v>
      </c>
      <c r="F5465" s="51">
        <v>1</v>
      </c>
      <c r="G5465" t="str">
        <f t="shared" si="170"/>
        <v>Reggie Jackson</v>
      </c>
      <c r="H5465" t="str">
        <f t="shared" si="171"/>
        <v>Reggie Jackson</v>
      </c>
    </row>
    <row r="5466" spans="1:8" x14ac:dyDescent="0.2">
      <c r="A5466" s="48"/>
      <c r="B5466">
        <v>17</v>
      </c>
      <c r="C5466">
        <v>2</v>
      </c>
      <c r="D5466">
        <v>6</v>
      </c>
      <c r="E5466">
        <v>3</v>
      </c>
      <c r="F5466" s="51">
        <v>1</v>
      </c>
      <c r="G5466" t="str">
        <f t="shared" si="170"/>
        <v>Reggie Jackson</v>
      </c>
      <c r="H5466" t="str">
        <f t="shared" si="171"/>
        <v>Reggie Jackson</v>
      </c>
    </row>
    <row r="5467" spans="1:8" x14ac:dyDescent="0.2">
      <c r="A5467" s="48"/>
      <c r="B5467">
        <v>6</v>
      </c>
      <c r="C5467">
        <v>4</v>
      </c>
      <c r="D5467">
        <v>2</v>
      </c>
      <c r="E5467">
        <v>0</v>
      </c>
      <c r="F5467" s="51">
        <v>1</v>
      </c>
      <c r="G5467" t="str">
        <f t="shared" si="170"/>
        <v>Reggie Jackson</v>
      </c>
      <c r="H5467" t="str">
        <f t="shared" si="171"/>
        <v>Reggie Jackson</v>
      </c>
    </row>
    <row r="5468" spans="1:8" x14ac:dyDescent="0.2">
      <c r="A5468" s="48"/>
      <c r="B5468">
        <v>23</v>
      </c>
      <c r="C5468">
        <v>3</v>
      </c>
      <c r="D5468">
        <v>3</v>
      </c>
      <c r="E5468">
        <v>3</v>
      </c>
      <c r="F5468" s="51">
        <v>1</v>
      </c>
      <c r="G5468" t="str">
        <f t="shared" si="170"/>
        <v>Reggie Jackson</v>
      </c>
      <c r="H5468" t="str">
        <f t="shared" si="171"/>
        <v>Reggie Jackson</v>
      </c>
    </row>
    <row r="5469" spans="1:8" x14ac:dyDescent="0.2">
      <c r="A5469" s="48"/>
      <c r="B5469">
        <v>20</v>
      </c>
      <c r="C5469">
        <v>3</v>
      </c>
      <c r="D5469">
        <v>4</v>
      </c>
      <c r="E5469">
        <v>4</v>
      </c>
      <c r="F5469" s="51">
        <v>1</v>
      </c>
      <c r="G5469" t="str">
        <f t="shared" si="170"/>
        <v>Reggie Jackson</v>
      </c>
      <c r="H5469" t="str">
        <f t="shared" si="171"/>
        <v>Reggie Jackson</v>
      </c>
    </row>
    <row r="5470" spans="1:8" x14ac:dyDescent="0.2">
      <c r="A5470" s="48"/>
      <c r="B5470">
        <v>27</v>
      </c>
      <c r="C5470">
        <v>3</v>
      </c>
      <c r="D5470">
        <v>4</v>
      </c>
      <c r="E5470">
        <v>3</v>
      </c>
      <c r="F5470" s="51">
        <v>1</v>
      </c>
      <c r="G5470" t="str">
        <f t="shared" si="170"/>
        <v>Reggie Jackson</v>
      </c>
      <c r="H5470" t="str">
        <f t="shared" si="171"/>
        <v>Reggie Jackson</v>
      </c>
    </row>
    <row r="5471" spans="1:8" x14ac:dyDescent="0.2">
      <c r="A5471" s="48"/>
      <c r="B5471">
        <v>11</v>
      </c>
      <c r="C5471">
        <v>1</v>
      </c>
      <c r="D5471">
        <v>6</v>
      </c>
      <c r="E5471">
        <v>1</v>
      </c>
      <c r="F5471" s="51">
        <v>1</v>
      </c>
      <c r="G5471" t="str">
        <f t="shared" si="170"/>
        <v>Reggie Jackson</v>
      </c>
      <c r="H5471" t="str">
        <f t="shared" si="171"/>
        <v>Reggie Jackson</v>
      </c>
    </row>
    <row r="5472" spans="1:8" x14ac:dyDescent="0.2">
      <c r="A5472" s="48"/>
      <c r="B5472">
        <v>9</v>
      </c>
      <c r="C5472">
        <v>5</v>
      </c>
      <c r="D5472">
        <v>8</v>
      </c>
      <c r="E5472">
        <v>1</v>
      </c>
      <c r="F5472" s="51">
        <v>1</v>
      </c>
      <c r="G5472" t="str">
        <f t="shared" si="170"/>
        <v>Reggie Jackson</v>
      </c>
      <c r="H5472" t="str">
        <f t="shared" si="171"/>
        <v>Reggie Jackson</v>
      </c>
    </row>
    <row r="5473" spans="1:8" x14ac:dyDescent="0.2">
      <c r="A5473" s="48"/>
      <c r="B5473">
        <v>5</v>
      </c>
      <c r="C5473">
        <v>4</v>
      </c>
      <c r="D5473">
        <v>4</v>
      </c>
      <c r="E5473">
        <v>1</v>
      </c>
      <c r="F5473" s="51">
        <v>1</v>
      </c>
      <c r="G5473" t="str">
        <f t="shared" si="170"/>
        <v>Reggie Jackson</v>
      </c>
      <c r="H5473" t="str">
        <f t="shared" si="171"/>
        <v>Reggie Jackson</v>
      </c>
    </row>
    <row r="5474" spans="1:8" x14ac:dyDescent="0.2">
      <c r="A5474" s="48"/>
      <c r="B5474">
        <v>24</v>
      </c>
      <c r="C5474">
        <v>7</v>
      </c>
      <c r="D5474">
        <v>12</v>
      </c>
      <c r="E5474">
        <v>2</v>
      </c>
      <c r="F5474" s="51">
        <v>1</v>
      </c>
      <c r="G5474" t="str">
        <f t="shared" si="170"/>
        <v>Reggie Jackson</v>
      </c>
      <c r="H5474" t="str">
        <f t="shared" si="171"/>
        <v>Reggie Jackson</v>
      </c>
    </row>
    <row r="5475" spans="1:8" x14ac:dyDescent="0.2">
      <c r="A5475" s="48"/>
      <c r="B5475">
        <v>15</v>
      </c>
      <c r="C5475">
        <v>1</v>
      </c>
      <c r="D5475">
        <v>3</v>
      </c>
      <c r="E5475">
        <v>2</v>
      </c>
      <c r="F5475" s="51">
        <v>1</v>
      </c>
      <c r="G5475" t="str">
        <f t="shared" si="170"/>
        <v>Reggie Jackson</v>
      </c>
      <c r="H5475" t="str">
        <f t="shared" si="171"/>
        <v>Reggie Jackson</v>
      </c>
    </row>
    <row r="5476" spans="1:8" x14ac:dyDescent="0.2">
      <c r="A5476" s="48"/>
      <c r="B5476">
        <v>6</v>
      </c>
      <c r="C5476">
        <v>1</v>
      </c>
      <c r="D5476">
        <v>0</v>
      </c>
      <c r="E5476">
        <v>1</v>
      </c>
      <c r="F5476" s="51">
        <v>1</v>
      </c>
      <c r="G5476" t="str">
        <f t="shared" si="170"/>
        <v>Reggie Jackson</v>
      </c>
      <c r="H5476" t="str">
        <f t="shared" si="171"/>
        <v>Reggie Jackson</v>
      </c>
    </row>
    <row r="5477" spans="1:8" x14ac:dyDescent="0.2">
      <c r="A5477" s="48"/>
      <c r="B5477">
        <v>13</v>
      </c>
      <c r="C5477">
        <v>2</v>
      </c>
      <c r="D5477">
        <v>2</v>
      </c>
      <c r="E5477">
        <v>3</v>
      </c>
      <c r="F5477" s="51">
        <v>1</v>
      </c>
      <c r="G5477" t="str">
        <f t="shared" si="170"/>
        <v>Reggie Jackson</v>
      </c>
      <c r="H5477" t="str">
        <f t="shared" si="171"/>
        <v>Reggie Jackson</v>
      </c>
    </row>
    <row r="5478" spans="1:8" x14ac:dyDescent="0.2">
      <c r="A5478" s="48"/>
      <c r="B5478">
        <v>15</v>
      </c>
      <c r="C5478">
        <v>1</v>
      </c>
      <c r="D5478">
        <v>3</v>
      </c>
      <c r="E5478">
        <v>2</v>
      </c>
      <c r="F5478" s="51">
        <v>1</v>
      </c>
      <c r="G5478" t="str">
        <f t="shared" si="170"/>
        <v>Reggie Jackson</v>
      </c>
      <c r="H5478" t="str">
        <f t="shared" si="171"/>
        <v>Reggie Jackson</v>
      </c>
    </row>
    <row r="5479" spans="1:8" x14ac:dyDescent="0.2">
      <c r="A5479" s="48"/>
      <c r="B5479">
        <v>20</v>
      </c>
      <c r="C5479">
        <v>5</v>
      </c>
      <c r="D5479">
        <v>3</v>
      </c>
      <c r="E5479">
        <v>4</v>
      </c>
      <c r="F5479" s="51">
        <v>1</v>
      </c>
      <c r="G5479" t="str">
        <f t="shared" si="170"/>
        <v>Reggie Jackson</v>
      </c>
      <c r="H5479" t="str">
        <f t="shared" si="171"/>
        <v>Reggie Jackson</v>
      </c>
    </row>
    <row r="5480" spans="1:8" x14ac:dyDescent="0.2">
      <c r="A5480" s="48"/>
      <c r="B5480">
        <v>7</v>
      </c>
      <c r="C5480">
        <v>2</v>
      </c>
      <c r="D5480">
        <v>2</v>
      </c>
      <c r="E5480">
        <v>1</v>
      </c>
      <c r="F5480" s="51">
        <v>1</v>
      </c>
      <c r="G5480" t="str">
        <f t="shared" si="170"/>
        <v>Reggie Jackson</v>
      </c>
      <c r="H5480" t="str">
        <f t="shared" si="171"/>
        <v>Reggie Jackson</v>
      </c>
    </row>
    <row r="5481" spans="1:8" x14ac:dyDescent="0.2">
      <c r="A5481" s="48"/>
      <c r="B5481">
        <v>10</v>
      </c>
      <c r="C5481">
        <v>3</v>
      </c>
      <c r="D5481">
        <v>1</v>
      </c>
      <c r="E5481">
        <v>1</v>
      </c>
      <c r="F5481" s="51">
        <v>1</v>
      </c>
      <c r="G5481" t="str">
        <f t="shared" si="170"/>
        <v>Reggie Jackson</v>
      </c>
      <c r="H5481" t="str">
        <f t="shared" si="171"/>
        <v>Reggie Jackson</v>
      </c>
    </row>
    <row r="5482" spans="1:8" x14ac:dyDescent="0.2">
      <c r="A5482" s="48"/>
      <c r="B5482">
        <v>10</v>
      </c>
      <c r="C5482">
        <v>2</v>
      </c>
      <c r="D5482">
        <v>3</v>
      </c>
      <c r="E5482">
        <v>2</v>
      </c>
      <c r="F5482" s="51">
        <v>1</v>
      </c>
      <c r="G5482" t="str">
        <f t="shared" si="170"/>
        <v>Reggie Jackson</v>
      </c>
      <c r="H5482" t="str">
        <f t="shared" si="171"/>
        <v>Reggie Jackson</v>
      </c>
    </row>
    <row r="5483" spans="1:8" x14ac:dyDescent="0.2">
      <c r="A5483" s="48"/>
      <c r="B5483">
        <v>4</v>
      </c>
      <c r="C5483">
        <v>2</v>
      </c>
      <c r="D5483">
        <v>2</v>
      </c>
      <c r="E5483">
        <v>0</v>
      </c>
      <c r="F5483" s="51">
        <v>1</v>
      </c>
      <c r="G5483" t="str">
        <f t="shared" si="170"/>
        <v>Reggie Jackson</v>
      </c>
      <c r="H5483" t="str">
        <f t="shared" si="171"/>
        <v>Reggie Jackson</v>
      </c>
    </row>
    <row r="5484" spans="1:8" x14ac:dyDescent="0.2">
      <c r="A5484" s="48"/>
      <c r="B5484">
        <v>14</v>
      </c>
      <c r="C5484">
        <v>1</v>
      </c>
      <c r="D5484">
        <v>2</v>
      </c>
      <c r="E5484">
        <v>2</v>
      </c>
      <c r="F5484" s="51">
        <v>1</v>
      </c>
      <c r="G5484" t="str">
        <f t="shared" si="170"/>
        <v>Reggie Jackson</v>
      </c>
      <c r="H5484" t="str">
        <f t="shared" si="171"/>
        <v>Reggie Jackson</v>
      </c>
    </row>
    <row r="5485" spans="1:8" x14ac:dyDescent="0.2">
      <c r="A5485" s="48"/>
      <c r="B5485">
        <v>20</v>
      </c>
      <c r="C5485">
        <v>1</v>
      </c>
      <c r="D5485">
        <v>3</v>
      </c>
      <c r="E5485">
        <v>2</v>
      </c>
      <c r="F5485" s="51">
        <v>1</v>
      </c>
      <c r="G5485" t="str">
        <f t="shared" si="170"/>
        <v>Reggie Jackson</v>
      </c>
      <c r="H5485" t="str">
        <f t="shared" si="171"/>
        <v>Reggie Jackson</v>
      </c>
    </row>
    <row r="5486" spans="1:8" x14ac:dyDescent="0.2">
      <c r="A5486" s="48"/>
      <c r="B5486">
        <v>8</v>
      </c>
      <c r="C5486">
        <v>4</v>
      </c>
      <c r="D5486">
        <v>3</v>
      </c>
      <c r="E5486">
        <v>2</v>
      </c>
      <c r="F5486" s="51">
        <v>1</v>
      </c>
      <c r="G5486" t="str">
        <f t="shared" si="170"/>
        <v>Reggie Jackson</v>
      </c>
      <c r="H5486" t="str">
        <f t="shared" si="171"/>
        <v>Reggie Jackson</v>
      </c>
    </row>
    <row r="5487" spans="1:8" x14ac:dyDescent="0.2">
      <c r="A5487" s="48"/>
      <c r="B5487">
        <v>13</v>
      </c>
      <c r="C5487">
        <v>4</v>
      </c>
      <c r="D5487">
        <v>3</v>
      </c>
      <c r="E5487">
        <v>2</v>
      </c>
      <c r="F5487" s="51">
        <v>1</v>
      </c>
      <c r="G5487" t="str">
        <f t="shared" si="170"/>
        <v>Reggie Jackson</v>
      </c>
      <c r="H5487" t="str">
        <f t="shared" si="171"/>
        <v>Reggie Jackson</v>
      </c>
    </row>
    <row r="5488" spans="1:8" x14ac:dyDescent="0.2">
      <c r="A5488" s="48"/>
      <c r="B5488">
        <v>9</v>
      </c>
      <c r="C5488">
        <v>2</v>
      </c>
      <c r="D5488">
        <v>5</v>
      </c>
      <c r="E5488">
        <v>0</v>
      </c>
      <c r="F5488" s="51">
        <v>1</v>
      </c>
      <c r="G5488" t="str">
        <f t="shared" si="170"/>
        <v>Reggie Jackson</v>
      </c>
      <c r="H5488" t="str">
        <f t="shared" si="171"/>
        <v>Reggie Jackson</v>
      </c>
    </row>
    <row r="5489" spans="1:8" x14ac:dyDescent="0.2">
      <c r="A5489" s="48" t="s">
        <v>1347</v>
      </c>
      <c r="B5489">
        <v>31</v>
      </c>
      <c r="C5489">
        <v>15</v>
      </c>
      <c r="D5489">
        <v>8</v>
      </c>
      <c r="E5489">
        <v>3</v>
      </c>
      <c r="F5489" s="51">
        <v>1</v>
      </c>
      <c r="G5489" t="str">
        <f t="shared" si="170"/>
        <v>LeBron James</v>
      </c>
      <c r="H5489" t="str">
        <f t="shared" si="171"/>
        <v>LeBron James</v>
      </c>
    </row>
    <row r="5490" spans="1:8" x14ac:dyDescent="0.2">
      <c r="A5490" s="48"/>
      <c r="B5490">
        <v>20</v>
      </c>
      <c r="C5490">
        <v>10</v>
      </c>
      <c r="D5490">
        <v>6</v>
      </c>
      <c r="E5490">
        <v>2</v>
      </c>
      <c r="F5490" s="51">
        <v>1</v>
      </c>
      <c r="G5490" t="str">
        <f t="shared" si="170"/>
        <v>LeBron James</v>
      </c>
      <c r="H5490" t="str">
        <f t="shared" si="171"/>
        <v>LeBron James</v>
      </c>
    </row>
    <row r="5491" spans="1:8" x14ac:dyDescent="0.2">
      <c r="A5491" s="48"/>
      <c r="B5491">
        <v>31</v>
      </c>
      <c r="C5491">
        <v>8</v>
      </c>
      <c r="D5491">
        <v>8</v>
      </c>
      <c r="E5491">
        <v>2</v>
      </c>
      <c r="F5491" s="51">
        <v>1</v>
      </c>
      <c r="G5491" t="str">
        <f t="shared" si="170"/>
        <v>LeBron James</v>
      </c>
      <c r="H5491" t="str">
        <f t="shared" si="171"/>
        <v>LeBron James</v>
      </c>
    </row>
    <row r="5492" spans="1:8" x14ac:dyDescent="0.2">
      <c r="A5492" s="48"/>
      <c r="B5492">
        <v>19</v>
      </c>
      <c r="C5492">
        <v>7</v>
      </c>
      <c r="D5492">
        <v>9</v>
      </c>
      <c r="E5492">
        <v>2</v>
      </c>
      <c r="F5492" s="51">
        <v>1</v>
      </c>
      <c r="G5492" t="str">
        <f t="shared" si="170"/>
        <v>LeBron James</v>
      </c>
      <c r="H5492" t="str">
        <f t="shared" si="171"/>
        <v>LeBron James</v>
      </c>
    </row>
    <row r="5493" spans="1:8" x14ac:dyDescent="0.2">
      <c r="A5493" s="48"/>
      <c r="B5493">
        <v>28</v>
      </c>
      <c r="C5493">
        <v>7</v>
      </c>
      <c r="D5493">
        <v>5</v>
      </c>
      <c r="E5493">
        <v>1</v>
      </c>
      <c r="F5493" s="51">
        <v>1</v>
      </c>
      <c r="G5493" t="str">
        <f t="shared" si="170"/>
        <v>LeBron James</v>
      </c>
      <c r="H5493" t="str">
        <f t="shared" si="171"/>
        <v>LeBron James</v>
      </c>
    </row>
    <row r="5494" spans="1:8" x14ac:dyDescent="0.2">
      <c r="A5494" s="48"/>
      <c r="B5494">
        <v>26</v>
      </c>
      <c r="C5494">
        <v>6</v>
      </c>
      <c r="D5494">
        <v>8</v>
      </c>
      <c r="E5494">
        <v>2</v>
      </c>
      <c r="F5494" s="51">
        <v>1</v>
      </c>
      <c r="G5494" t="str">
        <f t="shared" si="170"/>
        <v>LeBron James</v>
      </c>
      <c r="H5494" t="str">
        <f t="shared" si="171"/>
        <v>LeBron James</v>
      </c>
    </row>
    <row r="5495" spans="1:8" x14ac:dyDescent="0.2">
      <c r="A5495" s="48"/>
      <c r="B5495">
        <v>20</v>
      </c>
      <c r="C5495">
        <v>10</v>
      </c>
      <c r="D5495">
        <v>8</v>
      </c>
      <c r="E5495">
        <v>0</v>
      </c>
      <c r="F5495" s="51">
        <v>1</v>
      </c>
      <c r="G5495" t="str">
        <f t="shared" si="170"/>
        <v>LeBron James</v>
      </c>
      <c r="H5495" t="str">
        <f t="shared" si="171"/>
        <v>LeBron James</v>
      </c>
    </row>
    <row r="5496" spans="1:8" x14ac:dyDescent="0.2">
      <c r="A5496" s="48"/>
      <c r="B5496">
        <v>17</v>
      </c>
      <c r="C5496">
        <v>10</v>
      </c>
      <c r="D5496">
        <v>8</v>
      </c>
      <c r="E5496">
        <v>0</v>
      </c>
      <c r="F5496" s="51">
        <v>1</v>
      </c>
      <c r="G5496" t="str">
        <f t="shared" si="170"/>
        <v>LeBron James</v>
      </c>
      <c r="H5496" t="str">
        <f t="shared" si="171"/>
        <v>LeBron James</v>
      </c>
    </row>
    <row r="5497" spans="1:8" x14ac:dyDescent="0.2">
      <c r="A5497" s="48"/>
      <c r="B5497">
        <v>27</v>
      </c>
      <c r="C5497">
        <v>7</v>
      </c>
      <c r="D5497">
        <v>4</v>
      </c>
      <c r="E5497">
        <v>1</v>
      </c>
      <c r="F5497" s="51">
        <v>1</v>
      </c>
      <c r="G5497" t="str">
        <f t="shared" si="170"/>
        <v>LeBron James</v>
      </c>
      <c r="H5497" t="str">
        <f t="shared" si="171"/>
        <v>LeBron James</v>
      </c>
    </row>
    <row r="5498" spans="1:8" x14ac:dyDescent="0.2">
      <c r="A5498" s="48"/>
      <c r="B5498">
        <v>30</v>
      </c>
      <c r="C5498">
        <v>8</v>
      </c>
      <c r="D5498">
        <v>5</v>
      </c>
      <c r="E5498">
        <v>4</v>
      </c>
      <c r="F5498" s="51">
        <v>1</v>
      </c>
      <c r="G5498" t="str">
        <f t="shared" si="170"/>
        <v>LeBron James</v>
      </c>
      <c r="H5498" t="str">
        <f t="shared" si="171"/>
        <v>LeBron James</v>
      </c>
    </row>
    <row r="5499" spans="1:8" x14ac:dyDescent="0.2">
      <c r="A5499" s="48"/>
      <c r="B5499">
        <v>21</v>
      </c>
      <c r="C5499">
        <v>8</v>
      </c>
      <c r="D5499">
        <v>5</v>
      </c>
      <c r="E5499">
        <v>1</v>
      </c>
      <c r="F5499" s="51">
        <v>1</v>
      </c>
      <c r="G5499" t="str">
        <f t="shared" si="170"/>
        <v>LeBron James</v>
      </c>
      <c r="H5499" t="str">
        <f t="shared" si="171"/>
        <v>LeBron James</v>
      </c>
    </row>
    <row r="5500" spans="1:8" x14ac:dyDescent="0.2">
      <c r="A5500" s="48"/>
      <c r="B5500">
        <v>39</v>
      </c>
      <c r="C5500">
        <v>11</v>
      </c>
      <c r="D5500">
        <v>3</v>
      </c>
      <c r="E5500">
        <v>7</v>
      </c>
      <c r="F5500" s="51">
        <v>1</v>
      </c>
      <c r="G5500" t="str">
        <f t="shared" si="170"/>
        <v>LeBron James</v>
      </c>
      <c r="H5500" t="str">
        <f t="shared" si="171"/>
        <v>LeBron James</v>
      </c>
    </row>
    <row r="5501" spans="1:8" x14ac:dyDescent="0.2">
      <c r="A5501" s="48"/>
      <c r="B5501">
        <v>21</v>
      </c>
      <c r="C5501">
        <v>7</v>
      </c>
      <c r="D5501">
        <v>3</v>
      </c>
      <c r="E5501">
        <v>3</v>
      </c>
      <c r="F5501" s="51">
        <v>1</v>
      </c>
      <c r="G5501" t="str">
        <f t="shared" si="170"/>
        <v>LeBron James</v>
      </c>
      <c r="H5501" t="str">
        <f t="shared" si="171"/>
        <v>LeBron James</v>
      </c>
    </row>
    <row r="5502" spans="1:8" x14ac:dyDescent="0.2">
      <c r="A5502" s="48"/>
      <c r="B5502">
        <v>31</v>
      </c>
      <c r="C5502">
        <v>7</v>
      </c>
      <c r="D5502">
        <v>8</v>
      </c>
      <c r="E5502">
        <v>6</v>
      </c>
      <c r="F5502" s="51">
        <v>1</v>
      </c>
      <c r="G5502" t="str">
        <f t="shared" si="170"/>
        <v>LeBron James</v>
      </c>
      <c r="H5502" t="str">
        <f t="shared" si="171"/>
        <v>LeBron James</v>
      </c>
    </row>
    <row r="5503" spans="1:8" x14ac:dyDescent="0.2">
      <c r="A5503" s="48"/>
      <c r="B5503">
        <v>28</v>
      </c>
      <c r="C5503">
        <v>8</v>
      </c>
      <c r="D5503">
        <v>11</v>
      </c>
      <c r="E5503">
        <v>3</v>
      </c>
      <c r="F5503" s="51">
        <v>1</v>
      </c>
      <c r="G5503" t="str">
        <f t="shared" si="170"/>
        <v>LeBron James</v>
      </c>
      <c r="H5503" t="str">
        <f t="shared" si="171"/>
        <v>LeBron James</v>
      </c>
    </row>
    <row r="5504" spans="1:8" x14ac:dyDescent="0.2">
      <c r="A5504" s="48"/>
      <c r="B5504">
        <v>29</v>
      </c>
      <c r="C5504">
        <v>8</v>
      </c>
      <c r="D5504">
        <v>6</v>
      </c>
      <c r="E5504">
        <v>2</v>
      </c>
      <c r="F5504" s="51">
        <v>1</v>
      </c>
      <c r="G5504" t="str">
        <f t="shared" si="170"/>
        <v>LeBron James</v>
      </c>
      <c r="H5504" t="str">
        <f t="shared" si="171"/>
        <v>LeBron James</v>
      </c>
    </row>
    <row r="5505" spans="1:8" x14ac:dyDescent="0.2">
      <c r="A5505" s="48"/>
      <c r="B5505">
        <v>21</v>
      </c>
      <c r="C5505">
        <v>17</v>
      </c>
      <c r="D5505">
        <v>4</v>
      </c>
      <c r="E5505">
        <v>2</v>
      </c>
      <c r="F5505" s="51">
        <v>1</v>
      </c>
      <c r="G5505" t="str">
        <f t="shared" si="170"/>
        <v>LeBron James</v>
      </c>
      <c r="H5505" t="str">
        <f t="shared" si="171"/>
        <v>LeBron James</v>
      </c>
    </row>
    <row r="5506" spans="1:8" x14ac:dyDescent="0.2">
      <c r="A5506" s="48"/>
      <c r="B5506">
        <v>23</v>
      </c>
      <c r="C5506">
        <v>4</v>
      </c>
      <c r="D5506">
        <v>6</v>
      </c>
      <c r="E5506">
        <v>1</v>
      </c>
      <c r="F5506" s="51">
        <v>1</v>
      </c>
      <c r="G5506" t="str">
        <f t="shared" ref="G5506:G5569" si="172">IF(B5506="","",IF(A5506="",G5505,SUBSTITUTE(A5506," 2022-23 Game Log","")))</f>
        <v>LeBron James</v>
      </c>
      <c r="H5506" t="str">
        <f t="shared" ref="H5506:H5569" si="173">IF(G5506="Luka Dončić","Luka Doncic",IF(G5506="Wendell Carter Jr.","Wendell Carter",IF(G5506="Vlatko Čančar","Vlatko Cancar",IF(G5506="Troy Brown Jr.","Troy Brown",IF(G5506="Bojan Bogdanović","Bojan Bogdanovic",IF(G5506="Nic Claxton","Nicolas Claxton",IF(G5506="Kristaps Porziņģis","Kristaps Porzingis",IF(G5506="Kelly Oubre Jr.","Kelly Oubre Jr",IF(G5506="P.J. Washington","P.J Washington",IF(G5506="P.J. Tucker","P.J Tucker",IF(G5506="Jabari Smith Jr.","Jabari Smith",IF(G5506="Alperen Şengün","Alperen Sengun",IF(G5506="Nikola Vučević","Nikola Vucevic",IF(G5506="Jusuf Nurkić","Jusuf Nurkic",IF(G5506="Nikola Jokić","Nikola Jokic",G5506)))))))))))))))</f>
        <v>LeBron James</v>
      </c>
    </row>
    <row r="5507" spans="1:8" x14ac:dyDescent="0.2">
      <c r="A5507" s="48"/>
      <c r="B5507">
        <v>35</v>
      </c>
      <c r="C5507">
        <v>5</v>
      </c>
      <c r="D5507">
        <v>5</v>
      </c>
      <c r="E5507">
        <v>2</v>
      </c>
      <c r="F5507" s="51">
        <v>1</v>
      </c>
      <c r="G5507" t="str">
        <f t="shared" si="172"/>
        <v>LeBron James</v>
      </c>
      <c r="H5507" t="str">
        <f t="shared" si="173"/>
        <v>LeBron James</v>
      </c>
    </row>
    <row r="5508" spans="1:8" x14ac:dyDescent="0.2">
      <c r="A5508" s="48"/>
      <c r="B5508">
        <v>33</v>
      </c>
      <c r="C5508">
        <v>9</v>
      </c>
      <c r="D5508">
        <v>9</v>
      </c>
      <c r="E5508">
        <v>3</v>
      </c>
      <c r="F5508" s="51">
        <v>1</v>
      </c>
      <c r="G5508" t="str">
        <f t="shared" si="172"/>
        <v>LeBron James</v>
      </c>
      <c r="H5508" t="str">
        <f t="shared" si="173"/>
        <v>LeBron James</v>
      </c>
    </row>
    <row r="5509" spans="1:8" x14ac:dyDescent="0.2">
      <c r="A5509" s="48"/>
      <c r="B5509">
        <v>30</v>
      </c>
      <c r="C5509">
        <v>9</v>
      </c>
      <c r="D5509">
        <v>4</v>
      </c>
      <c r="E5509">
        <v>1</v>
      </c>
      <c r="F5509" s="51">
        <v>1</v>
      </c>
      <c r="G5509" t="str">
        <f t="shared" si="172"/>
        <v>LeBron James</v>
      </c>
      <c r="H5509" t="str">
        <f t="shared" si="173"/>
        <v>LeBron James</v>
      </c>
    </row>
    <row r="5510" spans="1:8" x14ac:dyDescent="0.2">
      <c r="A5510" s="48"/>
      <c r="B5510">
        <v>33</v>
      </c>
      <c r="C5510">
        <v>7</v>
      </c>
      <c r="D5510">
        <v>9</v>
      </c>
      <c r="E5510">
        <v>1</v>
      </c>
      <c r="F5510" s="51">
        <v>1</v>
      </c>
      <c r="G5510" t="str">
        <f t="shared" si="172"/>
        <v>LeBron James</v>
      </c>
      <c r="H5510" t="str">
        <f t="shared" si="173"/>
        <v>LeBron James</v>
      </c>
    </row>
    <row r="5511" spans="1:8" x14ac:dyDescent="0.2">
      <c r="A5511" s="48"/>
      <c r="B5511">
        <v>31</v>
      </c>
      <c r="C5511">
        <v>6</v>
      </c>
      <c r="D5511">
        <v>11</v>
      </c>
      <c r="E5511">
        <v>0</v>
      </c>
      <c r="F5511" s="51">
        <v>1</v>
      </c>
      <c r="G5511" t="str">
        <f t="shared" si="172"/>
        <v>LeBron James</v>
      </c>
      <c r="H5511" t="str">
        <f t="shared" si="173"/>
        <v>LeBron James</v>
      </c>
    </row>
    <row r="5512" spans="1:8" x14ac:dyDescent="0.2">
      <c r="A5512" s="48"/>
      <c r="B5512">
        <v>34</v>
      </c>
      <c r="C5512">
        <v>2</v>
      </c>
      <c r="D5512">
        <v>8</v>
      </c>
      <c r="E5512">
        <v>4</v>
      </c>
      <c r="F5512" s="51">
        <v>1</v>
      </c>
      <c r="G5512" t="str">
        <f t="shared" si="172"/>
        <v>LeBron James</v>
      </c>
      <c r="H5512" t="str">
        <f t="shared" si="173"/>
        <v>LeBron James</v>
      </c>
    </row>
    <row r="5513" spans="1:8" x14ac:dyDescent="0.2">
      <c r="A5513" s="48"/>
      <c r="B5513">
        <v>38</v>
      </c>
      <c r="C5513">
        <v>6</v>
      </c>
      <c r="D5513">
        <v>5</v>
      </c>
      <c r="E5513">
        <v>0</v>
      </c>
      <c r="F5513" s="51">
        <v>1</v>
      </c>
      <c r="G5513" t="str">
        <f t="shared" si="172"/>
        <v>LeBron James</v>
      </c>
      <c r="H5513" t="str">
        <f t="shared" si="173"/>
        <v>LeBron James</v>
      </c>
    </row>
    <row r="5514" spans="1:8" x14ac:dyDescent="0.2">
      <c r="A5514" s="48"/>
      <c r="B5514">
        <v>28</v>
      </c>
      <c r="C5514">
        <v>7</v>
      </c>
      <c r="D5514">
        <v>5</v>
      </c>
      <c r="E5514">
        <v>0</v>
      </c>
      <c r="F5514" s="51">
        <v>1</v>
      </c>
      <c r="G5514" t="str">
        <f t="shared" si="172"/>
        <v>LeBron James</v>
      </c>
      <c r="H5514" t="str">
        <f t="shared" si="173"/>
        <v>LeBron James</v>
      </c>
    </row>
    <row r="5515" spans="1:8" x14ac:dyDescent="0.2">
      <c r="A5515" s="48"/>
      <c r="B5515">
        <v>27</v>
      </c>
      <c r="C5515">
        <v>9</v>
      </c>
      <c r="D5515">
        <v>6</v>
      </c>
      <c r="E5515">
        <v>2</v>
      </c>
      <c r="F5515" s="51">
        <v>1</v>
      </c>
      <c r="G5515" t="str">
        <f t="shared" si="172"/>
        <v>LeBron James</v>
      </c>
      <c r="H5515" t="str">
        <f t="shared" si="173"/>
        <v>LeBron James</v>
      </c>
    </row>
    <row r="5516" spans="1:8" x14ac:dyDescent="0.2">
      <c r="A5516" s="48"/>
      <c r="B5516">
        <v>47</v>
      </c>
      <c r="C5516">
        <v>10</v>
      </c>
      <c r="D5516">
        <v>9</v>
      </c>
      <c r="E5516">
        <v>4</v>
      </c>
      <c r="F5516" s="51">
        <v>1</v>
      </c>
      <c r="G5516" t="str">
        <f t="shared" si="172"/>
        <v>LeBron James</v>
      </c>
      <c r="H5516" t="str">
        <f t="shared" si="173"/>
        <v>LeBron James</v>
      </c>
    </row>
    <row r="5517" spans="1:8" x14ac:dyDescent="0.2">
      <c r="A5517" s="48"/>
      <c r="B5517">
        <v>43</v>
      </c>
      <c r="C5517">
        <v>11</v>
      </c>
      <c r="D5517">
        <v>6</v>
      </c>
      <c r="E5517">
        <v>0</v>
      </c>
      <c r="F5517" s="51">
        <v>1</v>
      </c>
      <c r="G5517" t="str">
        <f t="shared" si="172"/>
        <v>LeBron James</v>
      </c>
      <c r="H5517" t="str">
        <f t="shared" si="173"/>
        <v>LeBron James</v>
      </c>
    </row>
    <row r="5518" spans="1:8" x14ac:dyDescent="0.2">
      <c r="A5518" s="48" t="s">
        <v>1348</v>
      </c>
      <c r="B5518">
        <v>0</v>
      </c>
      <c r="C5518">
        <v>1</v>
      </c>
      <c r="D5518">
        <v>2</v>
      </c>
      <c r="E5518">
        <v>0</v>
      </c>
      <c r="F5518" s="51">
        <v>1</v>
      </c>
      <c r="G5518" t="str">
        <f t="shared" si="172"/>
        <v>Ty Jerome</v>
      </c>
      <c r="H5518" t="str">
        <f t="shared" si="173"/>
        <v>Ty Jerome</v>
      </c>
    </row>
    <row r="5519" spans="1:8" x14ac:dyDescent="0.2">
      <c r="A5519" s="48"/>
      <c r="B5519">
        <v>3</v>
      </c>
      <c r="C5519">
        <v>0</v>
      </c>
      <c r="D5519">
        <v>0</v>
      </c>
      <c r="E5519">
        <v>1</v>
      </c>
      <c r="F5519" s="51">
        <v>1</v>
      </c>
      <c r="G5519" t="str">
        <f t="shared" si="172"/>
        <v>Ty Jerome</v>
      </c>
      <c r="H5519" t="str">
        <f t="shared" si="173"/>
        <v>Ty Jerome</v>
      </c>
    </row>
    <row r="5520" spans="1:8" x14ac:dyDescent="0.2">
      <c r="A5520" s="48"/>
      <c r="B5520">
        <v>7</v>
      </c>
      <c r="C5520">
        <v>0</v>
      </c>
      <c r="D5520">
        <v>2</v>
      </c>
      <c r="E5520">
        <v>1</v>
      </c>
      <c r="F5520" s="51">
        <v>1</v>
      </c>
      <c r="G5520" t="str">
        <f t="shared" si="172"/>
        <v>Ty Jerome</v>
      </c>
      <c r="H5520" t="str">
        <f t="shared" si="173"/>
        <v>Ty Jerome</v>
      </c>
    </row>
    <row r="5521" spans="1:8" x14ac:dyDescent="0.2">
      <c r="A5521" s="48"/>
      <c r="B5521">
        <v>8</v>
      </c>
      <c r="C5521">
        <v>0</v>
      </c>
      <c r="D5521">
        <v>1</v>
      </c>
      <c r="E5521">
        <v>0</v>
      </c>
      <c r="F5521" s="51">
        <v>1</v>
      </c>
      <c r="G5521" t="str">
        <f t="shared" si="172"/>
        <v>Ty Jerome</v>
      </c>
      <c r="H5521" t="str">
        <f t="shared" si="173"/>
        <v>Ty Jerome</v>
      </c>
    </row>
    <row r="5522" spans="1:8" x14ac:dyDescent="0.2">
      <c r="A5522" s="48"/>
      <c r="B5522">
        <v>8</v>
      </c>
      <c r="C5522">
        <v>1</v>
      </c>
      <c r="D5522">
        <v>1</v>
      </c>
      <c r="E5522">
        <v>2</v>
      </c>
      <c r="F5522" s="51">
        <v>1</v>
      </c>
      <c r="G5522" t="str">
        <f t="shared" si="172"/>
        <v>Ty Jerome</v>
      </c>
      <c r="H5522" t="str">
        <f t="shared" si="173"/>
        <v>Ty Jerome</v>
      </c>
    </row>
    <row r="5523" spans="1:8" x14ac:dyDescent="0.2">
      <c r="A5523" s="48"/>
      <c r="B5523">
        <v>2</v>
      </c>
      <c r="C5523">
        <v>0</v>
      </c>
      <c r="D5523">
        <v>3</v>
      </c>
      <c r="E5523">
        <v>0</v>
      </c>
      <c r="F5523" s="51">
        <v>1</v>
      </c>
      <c r="G5523" t="str">
        <f t="shared" si="172"/>
        <v>Ty Jerome</v>
      </c>
      <c r="H5523" t="str">
        <f t="shared" si="173"/>
        <v>Ty Jerome</v>
      </c>
    </row>
    <row r="5524" spans="1:8" x14ac:dyDescent="0.2">
      <c r="A5524" s="48"/>
      <c r="B5524">
        <v>18</v>
      </c>
      <c r="C5524">
        <v>6</v>
      </c>
      <c r="D5524">
        <v>5</v>
      </c>
      <c r="E5524">
        <v>2</v>
      </c>
      <c r="F5524" s="51">
        <v>1</v>
      </c>
      <c r="G5524" t="str">
        <f t="shared" si="172"/>
        <v>Ty Jerome</v>
      </c>
      <c r="H5524" t="str">
        <f t="shared" si="173"/>
        <v>Ty Jerome</v>
      </c>
    </row>
    <row r="5525" spans="1:8" x14ac:dyDescent="0.2">
      <c r="A5525" s="48"/>
      <c r="B5525">
        <v>2</v>
      </c>
      <c r="C5525">
        <v>0</v>
      </c>
      <c r="D5525">
        <v>1</v>
      </c>
      <c r="E5525">
        <v>0</v>
      </c>
      <c r="F5525" s="51">
        <v>1</v>
      </c>
      <c r="G5525" t="str">
        <f t="shared" si="172"/>
        <v>Ty Jerome</v>
      </c>
      <c r="H5525" t="str">
        <f t="shared" si="173"/>
        <v>Ty Jerome</v>
      </c>
    </row>
    <row r="5526" spans="1:8" x14ac:dyDescent="0.2">
      <c r="A5526" s="48"/>
      <c r="B5526">
        <v>7</v>
      </c>
      <c r="C5526">
        <v>1</v>
      </c>
      <c r="D5526">
        <v>3</v>
      </c>
      <c r="E5526">
        <v>1</v>
      </c>
      <c r="F5526" s="51">
        <v>1</v>
      </c>
      <c r="G5526" t="str">
        <f t="shared" si="172"/>
        <v>Ty Jerome</v>
      </c>
      <c r="H5526" t="str">
        <f t="shared" si="173"/>
        <v>Ty Jerome</v>
      </c>
    </row>
    <row r="5527" spans="1:8" x14ac:dyDescent="0.2">
      <c r="A5527" s="48"/>
      <c r="B5527">
        <v>2</v>
      </c>
      <c r="C5527">
        <v>0</v>
      </c>
      <c r="D5527">
        <v>1</v>
      </c>
      <c r="E5527">
        <v>0</v>
      </c>
      <c r="F5527" s="51">
        <v>1</v>
      </c>
      <c r="G5527" t="str">
        <f t="shared" si="172"/>
        <v>Ty Jerome</v>
      </c>
      <c r="H5527" t="str">
        <f t="shared" si="173"/>
        <v>Ty Jerome</v>
      </c>
    </row>
    <row r="5528" spans="1:8" x14ac:dyDescent="0.2">
      <c r="A5528" s="48"/>
      <c r="B5528">
        <v>4</v>
      </c>
      <c r="C5528">
        <v>3</v>
      </c>
      <c r="D5528">
        <v>2</v>
      </c>
      <c r="E5528">
        <v>0</v>
      </c>
      <c r="F5528" s="51">
        <v>1</v>
      </c>
      <c r="G5528" t="str">
        <f t="shared" si="172"/>
        <v>Ty Jerome</v>
      </c>
      <c r="H5528" t="str">
        <f t="shared" si="173"/>
        <v>Ty Jerome</v>
      </c>
    </row>
    <row r="5529" spans="1:8" x14ac:dyDescent="0.2">
      <c r="A5529" s="48"/>
      <c r="B5529">
        <v>0</v>
      </c>
      <c r="C5529">
        <v>0</v>
      </c>
      <c r="D5529">
        <v>0</v>
      </c>
      <c r="E5529">
        <v>0</v>
      </c>
      <c r="F5529" s="51">
        <v>1</v>
      </c>
      <c r="G5529" t="str">
        <f t="shared" si="172"/>
        <v>Ty Jerome</v>
      </c>
      <c r="H5529" t="str">
        <f t="shared" si="173"/>
        <v>Ty Jerome</v>
      </c>
    </row>
    <row r="5530" spans="1:8" x14ac:dyDescent="0.2">
      <c r="A5530" s="48"/>
      <c r="B5530">
        <v>2</v>
      </c>
      <c r="C5530">
        <v>2</v>
      </c>
      <c r="D5530">
        <v>1</v>
      </c>
      <c r="E5530">
        <v>0</v>
      </c>
      <c r="F5530" s="51">
        <v>1</v>
      </c>
      <c r="G5530" t="str">
        <f t="shared" si="172"/>
        <v>Ty Jerome</v>
      </c>
      <c r="H5530" t="str">
        <f t="shared" si="173"/>
        <v>Ty Jerome</v>
      </c>
    </row>
    <row r="5531" spans="1:8" x14ac:dyDescent="0.2">
      <c r="A5531" s="48"/>
      <c r="B5531">
        <v>9</v>
      </c>
      <c r="C5531">
        <v>4</v>
      </c>
      <c r="D5531">
        <v>4</v>
      </c>
      <c r="E5531">
        <v>1</v>
      </c>
      <c r="F5531" s="51">
        <v>1</v>
      </c>
      <c r="G5531" t="str">
        <f t="shared" si="172"/>
        <v>Ty Jerome</v>
      </c>
      <c r="H5531" t="str">
        <f t="shared" si="173"/>
        <v>Ty Jerome</v>
      </c>
    </row>
    <row r="5532" spans="1:8" x14ac:dyDescent="0.2">
      <c r="A5532" s="48"/>
      <c r="B5532">
        <v>9</v>
      </c>
      <c r="C5532">
        <v>3</v>
      </c>
      <c r="D5532">
        <v>4</v>
      </c>
      <c r="E5532">
        <v>2</v>
      </c>
      <c r="F5532" s="51">
        <v>1</v>
      </c>
      <c r="G5532" t="str">
        <f t="shared" si="172"/>
        <v>Ty Jerome</v>
      </c>
      <c r="H5532" t="str">
        <f t="shared" si="173"/>
        <v>Ty Jerome</v>
      </c>
    </row>
    <row r="5533" spans="1:8" x14ac:dyDescent="0.2">
      <c r="A5533" s="48"/>
      <c r="B5533">
        <v>11</v>
      </c>
      <c r="C5533">
        <v>0</v>
      </c>
      <c r="D5533">
        <v>3</v>
      </c>
      <c r="E5533">
        <v>1</v>
      </c>
      <c r="F5533" s="51">
        <v>1</v>
      </c>
      <c r="G5533" t="str">
        <f t="shared" si="172"/>
        <v>Ty Jerome</v>
      </c>
      <c r="H5533" t="str">
        <f t="shared" si="173"/>
        <v>Ty Jerome</v>
      </c>
    </row>
    <row r="5534" spans="1:8" x14ac:dyDescent="0.2">
      <c r="A5534" s="48"/>
      <c r="B5534">
        <v>14</v>
      </c>
      <c r="C5534">
        <v>3</v>
      </c>
      <c r="D5534">
        <v>7</v>
      </c>
      <c r="E5534">
        <v>1</v>
      </c>
      <c r="F5534" s="51">
        <v>1</v>
      </c>
      <c r="G5534" t="str">
        <f t="shared" si="172"/>
        <v>Ty Jerome</v>
      </c>
      <c r="H5534" t="str">
        <f t="shared" si="173"/>
        <v>Ty Jerome</v>
      </c>
    </row>
    <row r="5535" spans="1:8" x14ac:dyDescent="0.2">
      <c r="A5535" s="48"/>
      <c r="B5535">
        <v>14</v>
      </c>
      <c r="C5535">
        <v>4</v>
      </c>
      <c r="D5535">
        <v>1</v>
      </c>
      <c r="E5535">
        <v>2</v>
      </c>
      <c r="F5535" s="51">
        <v>1</v>
      </c>
      <c r="G5535" t="str">
        <f t="shared" si="172"/>
        <v>Ty Jerome</v>
      </c>
      <c r="H5535" t="str">
        <f t="shared" si="173"/>
        <v>Ty Jerome</v>
      </c>
    </row>
    <row r="5536" spans="1:8" x14ac:dyDescent="0.2">
      <c r="A5536" s="48"/>
      <c r="B5536">
        <v>5</v>
      </c>
      <c r="C5536">
        <v>0</v>
      </c>
      <c r="D5536">
        <v>4</v>
      </c>
      <c r="E5536">
        <v>1</v>
      </c>
      <c r="F5536" s="51">
        <v>1</v>
      </c>
      <c r="G5536" t="str">
        <f t="shared" si="172"/>
        <v>Ty Jerome</v>
      </c>
      <c r="H5536" t="str">
        <f t="shared" si="173"/>
        <v>Ty Jerome</v>
      </c>
    </row>
    <row r="5537" spans="1:8" x14ac:dyDescent="0.2">
      <c r="A5537" s="48"/>
      <c r="B5537">
        <v>17</v>
      </c>
      <c r="C5537">
        <v>7</v>
      </c>
      <c r="D5537">
        <v>2</v>
      </c>
      <c r="E5537">
        <v>2</v>
      </c>
      <c r="F5537" s="51">
        <v>1</v>
      </c>
      <c r="G5537" t="str">
        <f t="shared" si="172"/>
        <v>Ty Jerome</v>
      </c>
      <c r="H5537" t="str">
        <f t="shared" si="173"/>
        <v>Ty Jerome</v>
      </c>
    </row>
    <row r="5538" spans="1:8" x14ac:dyDescent="0.2">
      <c r="A5538" s="48"/>
      <c r="B5538">
        <v>9</v>
      </c>
      <c r="C5538">
        <v>1</v>
      </c>
      <c r="D5538">
        <v>4</v>
      </c>
      <c r="E5538">
        <v>1</v>
      </c>
      <c r="F5538" s="51">
        <v>1</v>
      </c>
      <c r="G5538" t="str">
        <f t="shared" si="172"/>
        <v>Ty Jerome</v>
      </c>
      <c r="H5538" t="str">
        <f t="shared" si="173"/>
        <v>Ty Jerome</v>
      </c>
    </row>
    <row r="5539" spans="1:8" x14ac:dyDescent="0.2">
      <c r="A5539" s="48"/>
      <c r="B5539">
        <v>3</v>
      </c>
      <c r="C5539">
        <v>2</v>
      </c>
      <c r="D5539">
        <v>2</v>
      </c>
      <c r="E5539">
        <v>0</v>
      </c>
      <c r="F5539" s="51">
        <v>1</v>
      </c>
      <c r="G5539" t="str">
        <f t="shared" si="172"/>
        <v>Ty Jerome</v>
      </c>
      <c r="H5539" t="str">
        <f t="shared" si="173"/>
        <v>Ty Jerome</v>
      </c>
    </row>
    <row r="5540" spans="1:8" x14ac:dyDescent="0.2">
      <c r="A5540" s="48"/>
      <c r="B5540">
        <v>18</v>
      </c>
      <c r="C5540">
        <v>0</v>
      </c>
      <c r="D5540">
        <v>3</v>
      </c>
      <c r="E5540">
        <v>3</v>
      </c>
      <c r="F5540" s="51">
        <v>1</v>
      </c>
      <c r="G5540" t="str">
        <f t="shared" si="172"/>
        <v>Ty Jerome</v>
      </c>
      <c r="H5540" t="str">
        <f t="shared" si="173"/>
        <v>Ty Jerome</v>
      </c>
    </row>
    <row r="5541" spans="1:8" x14ac:dyDescent="0.2">
      <c r="A5541" s="48" t="s">
        <v>1349</v>
      </c>
      <c r="B5541">
        <v>0</v>
      </c>
      <c r="C5541">
        <v>0</v>
      </c>
      <c r="D5541">
        <v>0</v>
      </c>
      <c r="E5541">
        <v>0</v>
      </c>
      <c r="F5541" s="51">
        <v>1</v>
      </c>
      <c r="G5541" t="str">
        <f t="shared" si="172"/>
        <v>Isaiah Joe</v>
      </c>
      <c r="H5541" t="str">
        <f t="shared" si="173"/>
        <v>Isaiah Joe</v>
      </c>
    </row>
    <row r="5542" spans="1:8" x14ac:dyDescent="0.2">
      <c r="A5542" s="48"/>
      <c r="B5542">
        <v>2</v>
      </c>
      <c r="C5542">
        <v>1</v>
      </c>
      <c r="D5542">
        <v>3</v>
      </c>
      <c r="E5542">
        <v>0</v>
      </c>
      <c r="F5542" s="51">
        <v>1</v>
      </c>
      <c r="G5542" t="str">
        <f t="shared" si="172"/>
        <v>Isaiah Joe</v>
      </c>
      <c r="H5542" t="str">
        <f t="shared" si="173"/>
        <v>Isaiah Joe</v>
      </c>
    </row>
    <row r="5543" spans="1:8" x14ac:dyDescent="0.2">
      <c r="A5543" s="48"/>
      <c r="B5543">
        <v>0</v>
      </c>
      <c r="C5543">
        <v>0</v>
      </c>
      <c r="D5543">
        <v>0</v>
      </c>
      <c r="E5543">
        <v>0</v>
      </c>
      <c r="F5543" s="51">
        <v>1</v>
      </c>
      <c r="G5543" t="str">
        <f t="shared" si="172"/>
        <v>Isaiah Joe</v>
      </c>
      <c r="H5543" t="str">
        <f t="shared" si="173"/>
        <v>Isaiah Joe</v>
      </c>
    </row>
    <row r="5544" spans="1:8" x14ac:dyDescent="0.2">
      <c r="A5544" s="48"/>
      <c r="B5544">
        <v>0</v>
      </c>
      <c r="C5544">
        <v>0</v>
      </c>
      <c r="D5544">
        <v>0</v>
      </c>
      <c r="E5544">
        <v>0</v>
      </c>
      <c r="F5544" s="51">
        <v>1</v>
      </c>
      <c r="G5544" t="str">
        <f t="shared" si="172"/>
        <v>Isaiah Joe</v>
      </c>
      <c r="H5544" t="str">
        <f t="shared" si="173"/>
        <v>Isaiah Joe</v>
      </c>
    </row>
    <row r="5545" spans="1:8" x14ac:dyDescent="0.2">
      <c r="A5545" s="48"/>
      <c r="B5545">
        <v>15</v>
      </c>
      <c r="C5545">
        <v>2</v>
      </c>
      <c r="D5545">
        <v>1</v>
      </c>
      <c r="E5545">
        <v>3</v>
      </c>
      <c r="F5545" s="51">
        <v>1</v>
      </c>
      <c r="G5545" t="str">
        <f t="shared" si="172"/>
        <v>Isaiah Joe</v>
      </c>
      <c r="H5545" t="str">
        <f t="shared" si="173"/>
        <v>Isaiah Joe</v>
      </c>
    </row>
    <row r="5546" spans="1:8" x14ac:dyDescent="0.2">
      <c r="A5546" s="48"/>
      <c r="B5546">
        <v>0</v>
      </c>
      <c r="C5546">
        <v>0</v>
      </c>
      <c r="D5546">
        <v>0</v>
      </c>
      <c r="E5546">
        <v>0</v>
      </c>
      <c r="F5546" s="51">
        <v>1</v>
      </c>
      <c r="G5546" t="str">
        <f t="shared" si="172"/>
        <v>Isaiah Joe</v>
      </c>
      <c r="H5546" t="str">
        <f t="shared" si="173"/>
        <v>Isaiah Joe</v>
      </c>
    </row>
    <row r="5547" spans="1:8" x14ac:dyDescent="0.2">
      <c r="A5547" s="48"/>
      <c r="B5547">
        <v>8</v>
      </c>
      <c r="C5547">
        <v>1</v>
      </c>
      <c r="D5547">
        <v>0</v>
      </c>
      <c r="E5547">
        <v>2</v>
      </c>
      <c r="F5547" s="51">
        <v>1</v>
      </c>
      <c r="G5547" t="str">
        <f t="shared" si="172"/>
        <v>Isaiah Joe</v>
      </c>
      <c r="H5547" t="str">
        <f t="shared" si="173"/>
        <v>Isaiah Joe</v>
      </c>
    </row>
    <row r="5548" spans="1:8" x14ac:dyDescent="0.2">
      <c r="A5548" s="48"/>
      <c r="B5548">
        <v>3</v>
      </c>
      <c r="C5548">
        <v>2</v>
      </c>
      <c r="D5548">
        <v>1</v>
      </c>
      <c r="E5548">
        <v>1</v>
      </c>
      <c r="F5548" s="51">
        <v>1</v>
      </c>
      <c r="G5548" t="str">
        <f t="shared" si="172"/>
        <v>Isaiah Joe</v>
      </c>
      <c r="H5548" t="str">
        <f t="shared" si="173"/>
        <v>Isaiah Joe</v>
      </c>
    </row>
    <row r="5549" spans="1:8" x14ac:dyDescent="0.2">
      <c r="A5549" s="48"/>
      <c r="B5549">
        <v>2</v>
      </c>
      <c r="C5549">
        <v>0</v>
      </c>
      <c r="D5549">
        <v>0</v>
      </c>
      <c r="E5549">
        <v>0</v>
      </c>
      <c r="F5549" s="51">
        <v>1</v>
      </c>
      <c r="G5549" t="str">
        <f t="shared" si="172"/>
        <v>Isaiah Joe</v>
      </c>
      <c r="H5549" t="str">
        <f t="shared" si="173"/>
        <v>Isaiah Joe</v>
      </c>
    </row>
    <row r="5550" spans="1:8" x14ac:dyDescent="0.2">
      <c r="A5550" s="48"/>
      <c r="B5550">
        <v>8</v>
      </c>
      <c r="C5550">
        <v>3</v>
      </c>
      <c r="D5550">
        <v>1</v>
      </c>
      <c r="E5550">
        <v>2</v>
      </c>
      <c r="F5550" s="51">
        <v>1</v>
      </c>
      <c r="G5550" t="str">
        <f t="shared" si="172"/>
        <v>Isaiah Joe</v>
      </c>
      <c r="H5550" t="str">
        <f t="shared" si="173"/>
        <v>Isaiah Joe</v>
      </c>
    </row>
    <row r="5551" spans="1:8" x14ac:dyDescent="0.2">
      <c r="A5551" s="48"/>
      <c r="B5551">
        <v>1</v>
      </c>
      <c r="C5551">
        <v>3</v>
      </c>
      <c r="D5551">
        <v>0</v>
      </c>
      <c r="E5551">
        <v>0</v>
      </c>
      <c r="F5551" s="51">
        <v>1</v>
      </c>
      <c r="G5551" t="str">
        <f t="shared" si="172"/>
        <v>Isaiah Joe</v>
      </c>
      <c r="H5551" t="str">
        <f t="shared" si="173"/>
        <v>Isaiah Joe</v>
      </c>
    </row>
    <row r="5552" spans="1:8" x14ac:dyDescent="0.2">
      <c r="A5552" s="48"/>
      <c r="B5552">
        <v>0</v>
      </c>
      <c r="C5552">
        <v>1</v>
      </c>
      <c r="D5552">
        <v>2</v>
      </c>
      <c r="E5552">
        <v>0</v>
      </c>
      <c r="F5552" s="51">
        <v>1</v>
      </c>
      <c r="G5552" t="str">
        <f t="shared" si="172"/>
        <v>Isaiah Joe</v>
      </c>
      <c r="H5552" t="str">
        <f t="shared" si="173"/>
        <v>Isaiah Joe</v>
      </c>
    </row>
    <row r="5553" spans="1:8" x14ac:dyDescent="0.2">
      <c r="A5553" s="48"/>
      <c r="B5553">
        <v>21</v>
      </c>
      <c r="C5553">
        <v>2</v>
      </c>
      <c r="D5553">
        <v>1</v>
      </c>
      <c r="E5553">
        <v>7</v>
      </c>
      <c r="F5553" s="51">
        <v>1</v>
      </c>
      <c r="G5553" t="str">
        <f t="shared" si="172"/>
        <v>Isaiah Joe</v>
      </c>
      <c r="H5553" t="str">
        <f t="shared" si="173"/>
        <v>Isaiah Joe</v>
      </c>
    </row>
    <row r="5554" spans="1:8" x14ac:dyDescent="0.2">
      <c r="A5554" s="48"/>
      <c r="B5554">
        <v>8</v>
      </c>
      <c r="C5554">
        <v>2</v>
      </c>
      <c r="D5554">
        <v>0</v>
      </c>
      <c r="E5554">
        <v>2</v>
      </c>
      <c r="F5554" s="51">
        <v>1</v>
      </c>
      <c r="G5554" t="str">
        <f t="shared" si="172"/>
        <v>Isaiah Joe</v>
      </c>
      <c r="H5554" t="str">
        <f t="shared" si="173"/>
        <v>Isaiah Joe</v>
      </c>
    </row>
    <row r="5555" spans="1:8" x14ac:dyDescent="0.2">
      <c r="A5555" s="48"/>
      <c r="B5555">
        <v>6</v>
      </c>
      <c r="C5555">
        <v>3</v>
      </c>
      <c r="D5555">
        <v>3</v>
      </c>
      <c r="E5555">
        <v>2</v>
      </c>
      <c r="F5555" s="51">
        <v>1</v>
      </c>
      <c r="G5555" t="str">
        <f t="shared" si="172"/>
        <v>Isaiah Joe</v>
      </c>
      <c r="H5555" t="str">
        <f t="shared" si="173"/>
        <v>Isaiah Joe</v>
      </c>
    </row>
    <row r="5556" spans="1:8" x14ac:dyDescent="0.2">
      <c r="A5556" s="48"/>
      <c r="B5556">
        <v>5</v>
      </c>
      <c r="C5556">
        <v>1</v>
      </c>
      <c r="D5556">
        <v>2</v>
      </c>
      <c r="E5556">
        <v>1</v>
      </c>
      <c r="F5556" s="51">
        <v>1</v>
      </c>
      <c r="G5556" t="str">
        <f t="shared" si="172"/>
        <v>Isaiah Joe</v>
      </c>
      <c r="H5556" t="str">
        <f t="shared" si="173"/>
        <v>Isaiah Joe</v>
      </c>
    </row>
    <row r="5557" spans="1:8" x14ac:dyDescent="0.2">
      <c r="A5557" s="48"/>
      <c r="B5557">
        <v>9</v>
      </c>
      <c r="C5557">
        <v>1</v>
      </c>
      <c r="D5557">
        <v>2</v>
      </c>
      <c r="E5557">
        <v>3</v>
      </c>
      <c r="F5557" s="51">
        <v>1</v>
      </c>
      <c r="G5557" t="str">
        <f t="shared" si="172"/>
        <v>Isaiah Joe</v>
      </c>
      <c r="H5557" t="str">
        <f t="shared" si="173"/>
        <v>Isaiah Joe</v>
      </c>
    </row>
    <row r="5558" spans="1:8" x14ac:dyDescent="0.2">
      <c r="A5558" s="48"/>
      <c r="B5558">
        <v>8</v>
      </c>
      <c r="C5558">
        <v>5</v>
      </c>
      <c r="D5558">
        <v>2</v>
      </c>
      <c r="E5558">
        <v>2</v>
      </c>
      <c r="F5558" s="51">
        <v>1</v>
      </c>
      <c r="G5558" t="str">
        <f t="shared" si="172"/>
        <v>Isaiah Joe</v>
      </c>
      <c r="H5558" t="str">
        <f t="shared" si="173"/>
        <v>Isaiah Joe</v>
      </c>
    </row>
    <row r="5559" spans="1:8" x14ac:dyDescent="0.2">
      <c r="A5559" s="48"/>
      <c r="B5559">
        <v>12</v>
      </c>
      <c r="C5559">
        <v>3</v>
      </c>
      <c r="D5559">
        <v>1</v>
      </c>
      <c r="E5559">
        <v>3</v>
      </c>
      <c r="F5559" s="51">
        <v>1</v>
      </c>
      <c r="G5559" t="str">
        <f t="shared" si="172"/>
        <v>Isaiah Joe</v>
      </c>
      <c r="H5559" t="str">
        <f t="shared" si="173"/>
        <v>Isaiah Joe</v>
      </c>
    </row>
    <row r="5560" spans="1:8" x14ac:dyDescent="0.2">
      <c r="A5560" s="48"/>
      <c r="B5560">
        <v>12</v>
      </c>
      <c r="C5560">
        <v>7</v>
      </c>
      <c r="D5560">
        <v>1</v>
      </c>
      <c r="E5560">
        <v>4</v>
      </c>
      <c r="F5560" s="51">
        <v>1</v>
      </c>
      <c r="G5560" t="str">
        <f t="shared" si="172"/>
        <v>Isaiah Joe</v>
      </c>
      <c r="H5560" t="str">
        <f t="shared" si="173"/>
        <v>Isaiah Joe</v>
      </c>
    </row>
    <row r="5561" spans="1:8" x14ac:dyDescent="0.2">
      <c r="A5561" s="48"/>
      <c r="B5561">
        <v>3</v>
      </c>
      <c r="C5561">
        <v>2</v>
      </c>
      <c r="D5561">
        <v>2</v>
      </c>
      <c r="E5561">
        <v>0</v>
      </c>
      <c r="F5561" s="51">
        <v>1</v>
      </c>
      <c r="G5561" t="str">
        <f t="shared" si="172"/>
        <v>Isaiah Joe</v>
      </c>
      <c r="H5561" t="str">
        <f t="shared" si="173"/>
        <v>Isaiah Joe</v>
      </c>
    </row>
    <row r="5562" spans="1:8" x14ac:dyDescent="0.2">
      <c r="A5562" s="48"/>
      <c r="B5562">
        <v>6</v>
      </c>
      <c r="C5562">
        <v>0</v>
      </c>
      <c r="D5562">
        <v>1</v>
      </c>
      <c r="E5562">
        <v>1</v>
      </c>
      <c r="F5562" s="51">
        <v>1</v>
      </c>
      <c r="G5562" t="str">
        <f t="shared" si="172"/>
        <v>Isaiah Joe</v>
      </c>
      <c r="H5562" t="str">
        <f t="shared" si="173"/>
        <v>Isaiah Joe</v>
      </c>
    </row>
    <row r="5563" spans="1:8" x14ac:dyDescent="0.2">
      <c r="A5563" s="48"/>
      <c r="B5563">
        <v>23</v>
      </c>
      <c r="C5563">
        <v>3</v>
      </c>
      <c r="D5563">
        <v>0</v>
      </c>
      <c r="E5563">
        <v>5</v>
      </c>
      <c r="F5563" s="51">
        <v>1</v>
      </c>
      <c r="G5563" t="str">
        <f t="shared" si="172"/>
        <v>Isaiah Joe</v>
      </c>
      <c r="H5563" t="str">
        <f t="shared" si="173"/>
        <v>Isaiah Joe</v>
      </c>
    </row>
    <row r="5564" spans="1:8" x14ac:dyDescent="0.2">
      <c r="A5564" s="48"/>
      <c r="B5564">
        <v>11</v>
      </c>
      <c r="C5564">
        <v>3</v>
      </c>
      <c r="D5564">
        <v>1</v>
      </c>
      <c r="E5564">
        <v>3</v>
      </c>
      <c r="F5564" s="51">
        <v>1</v>
      </c>
      <c r="G5564" t="str">
        <f t="shared" si="172"/>
        <v>Isaiah Joe</v>
      </c>
      <c r="H5564" t="str">
        <f t="shared" si="173"/>
        <v>Isaiah Joe</v>
      </c>
    </row>
    <row r="5565" spans="1:8" x14ac:dyDescent="0.2">
      <c r="A5565" s="48"/>
      <c r="B5565">
        <v>6</v>
      </c>
      <c r="C5565">
        <v>2</v>
      </c>
      <c r="D5565">
        <v>1</v>
      </c>
      <c r="E5565">
        <v>2</v>
      </c>
      <c r="F5565" s="51">
        <v>1</v>
      </c>
      <c r="G5565" t="str">
        <f t="shared" si="172"/>
        <v>Isaiah Joe</v>
      </c>
      <c r="H5565" t="str">
        <f t="shared" si="173"/>
        <v>Isaiah Joe</v>
      </c>
    </row>
    <row r="5566" spans="1:8" x14ac:dyDescent="0.2">
      <c r="A5566" s="48"/>
      <c r="B5566">
        <v>0</v>
      </c>
      <c r="C5566">
        <v>0</v>
      </c>
      <c r="D5566">
        <v>1</v>
      </c>
      <c r="E5566">
        <v>0</v>
      </c>
      <c r="F5566" s="51">
        <v>1</v>
      </c>
      <c r="G5566" t="str">
        <f t="shared" si="172"/>
        <v>Isaiah Joe</v>
      </c>
      <c r="H5566" t="str">
        <f t="shared" si="173"/>
        <v>Isaiah Joe</v>
      </c>
    </row>
    <row r="5567" spans="1:8" x14ac:dyDescent="0.2">
      <c r="A5567" s="48"/>
      <c r="B5567">
        <v>6</v>
      </c>
      <c r="C5567">
        <v>1</v>
      </c>
      <c r="D5567">
        <v>0</v>
      </c>
      <c r="E5567">
        <v>1</v>
      </c>
      <c r="F5567" s="51">
        <v>1</v>
      </c>
      <c r="G5567" t="str">
        <f t="shared" si="172"/>
        <v>Isaiah Joe</v>
      </c>
      <c r="H5567" t="str">
        <f t="shared" si="173"/>
        <v>Isaiah Joe</v>
      </c>
    </row>
    <row r="5568" spans="1:8" x14ac:dyDescent="0.2">
      <c r="A5568" s="48"/>
      <c r="B5568">
        <v>3</v>
      </c>
      <c r="C5568">
        <v>0</v>
      </c>
      <c r="D5568">
        <v>1</v>
      </c>
      <c r="E5568">
        <v>1</v>
      </c>
      <c r="F5568" s="51">
        <v>1</v>
      </c>
      <c r="G5568" t="str">
        <f t="shared" si="172"/>
        <v>Isaiah Joe</v>
      </c>
      <c r="H5568" t="str">
        <f t="shared" si="173"/>
        <v>Isaiah Joe</v>
      </c>
    </row>
    <row r="5569" spans="1:8" x14ac:dyDescent="0.2">
      <c r="A5569" s="48"/>
      <c r="B5569">
        <v>8</v>
      </c>
      <c r="C5569">
        <v>5</v>
      </c>
      <c r="D5569">
        <v>1</v>
      </c>
      <c r="E5569">
        <v>2</v>
      </c>
      <c r="F5569" s="51">
        <v>1</v>
      </c>
      <c r="G5569" t="str">
        <f t="shared" si="172"/>
        <v>Isaiah Joe</v>
      </c>
      <c r="H5569" t="str">
        <f t="shared" si="173"/>
        <v>Isaiah Joe</v>
      </c>
    </row>
    <row r="5570" spans="1:8" x14ac:dyDescent="0.2">
      <c r="A5570" s="48"/>
      <c r="B5570">
        <v>21</v>
      </c>
      <c r="C5570">
        <v>4</v>
      </c>
      <c r="D5570">
        <v>4</v>
      </c>
      <c r="E5570">
        <v>3</v>
      </c>
      <c r="F5570" s="51">
        <v>1</v>
      </c>
      <c r="G5570" t="str">
        <f t="shared" ref="G5570:G5633" si="174">IF(B5570="","",IF(A5570="",G5569,SUBSTITUTE(A5570," 2022-23 Game Log","")))</f>
        <v>Isaiah Joe</v>
      </c>
      <c r="H5570" t="str">
        <f t="shared" ref="H5570:H5633" si="175">IF(G5570="Luka Dončić","Luka Doncic",IF(G5570="Wendell Carter Jr.","Wendell Carter",IF(G5570="Vlatko Čančar","Vlatko Cancar",IF(G5570="Troy Brown Jr.","Troy Brown",IF(G5570="Bojan Bogdanović","Bojan Bogdanovic",IF(G5570="Nic Claxton","Nicolas Claxton",IF(G5570="Kristaps Porziņģis","Kristaps Porzingis",IF(G5570="Kelly Oubre Jr.","Kelly Oubre Jr",IF(G5570="P.J. Washington","P.J Washington",IF(G5570="P.J. Tucker","P.J Tucker",IF(G5570="Jabari Smith Jr.","Jabari Smith",IF(G5570="Alperen Şengün","Alperen Sengun",IF(G5570="Nikola Vučević","Nikola Vucevic",IF(G5570="Jusuf Nurkić","Jusuf Nurkic",IF(G5570="Nikola Jokić","Nikola Jokic",G5570)))))))))))))))</f>
        <v>Isaiah Joe</v>
      </c>
    </row>
    <row r="5571" spans="1:8" x14ac:dyDescent="0.2">
      <c r="A5571" s="48"/>
      <c r="B5571">
        <v>13</v>
      </c>
      <c r="C5571">
        <v>1</v>
      </c>
      <c r="D5571">
        <v>1</v>
      </c>
      <c r="E5571">
        <v>3</v>
      </c>
      <c r="F5571" s="51">
        <v>1</v>
      </c>
      <c r="G5571" t="str">
        <f t="shared" si="174"/>
        <v>Isaiah Joe</v>
      </c>
      <c r="H5571" t="str">
        <f t="shared" si="175"/>
        <v>Isaiah Joe</v>
      </c>
    </row>
    <row r="5572" spans="1:8" x14ac:dyDescent="0.2">
      <c r="A5572" s="48" t="s">
        <v>1634</v>
      </c>
      <c r="B5572">
        <v>2</v>
      </c>
      <c r="C5572">
        <v>3</v>
      </c>
      <c r="D5572">
        <v>0</v>
      </c>
      <c r="E5572">
        <v>0</v>
      </c>
      <c r="F5572" s="51">
        <v>1</v>
      </c>
      <c r="G5572" t="str">
        <f t="shared" si="174"/>
        <v>Alize Johnson</v>
      </c>
      <c r="H5572" t="str">
        <f t="shared" si="175"/>
        <v>Alize Johnson</v>
      </c>
    </row>
    <row r="5573" spans="1:8" x14ac:dyDescent="0.2">
      <c r="A5573" s="48"/>
      <c r="B5573">
        <v>0</v>
      </c>
      <c r="C5573">
        <v>2</v>
      </c>
      <c r="D5573">
        <v>0</v>
      </c>
      <c r="E5573">
        <v>0</v>
      </c>
      <c r="F5573" s="51">
        <v>1</v>
      </c>
      <c r="G5573" t="str">
        <f t="shared" si="174"/>
        <v>Alize Johnson</v>
      </c>
      <c r="H5573" t="str">
        <f t="shared" si="175"/>
        <v>Alize Johnson</v>
      </c>
    </row>
    <row r="5574" spans="1:8" x14ac:dyDescent="0.2">
      <c r="A5574" s="48"/>
      <c r="B5574">
        <v>5</v>
      </c>
      <c r="C5574">
        <v>4</v>
      </c>
      <c r="D5574">
        <v>0</v>
      </c>
      <c r="E5574">
        <v>0</v>
      </c>
      <c r="F5574" s="51">
        <v>1</v>
      </c>
      <c r="G5574" t="str">
        <f t="shared" si="174"/>
        <v>Alize Johnson</v>
      </c>
      <c r="H5574" t="str">
        <f t="shared" si="175"/>
        <v>Alize Johnson</v>
      </c>
    </row>
    <row r="5575" spans="1:8" x14ac:dyDescent="0.2">
      <c r="A5575" s="48"/>
      <c r="B5575">
        <v>0</v>
      </c>
      <c r="C5575">
        <v>1</v>
      </c>
      <c r="D5575">
        <v>1</v>
      </c>
      <c r="E5575">
        <v>0</v>
      </c>
      <c r="F5575" s="51">
        <v>1</v>
      </c>
      <c r="G5575" t="str">
        <f t="shared" si="174"/>
        <v>Alize Johnson</v>
      </c>
      <c r="H5575" t="str">
        <f t="shared" si="175"/>
        <v>Alize Johnson</v>
      </c>
    </row>
    <row r="5576" spans="1:8" x14ac:dyDescent="0.2">
      <c r="A5576" s="48" t="s">
        <v>1350</v>
      </c>
      <c r="B5576">
        <v>15</v>
      </c>
      <c r="C5576">
        <v>3</v>
      </c>
      <c r="D5576">
        <v>0</v>
      </c>
      <c r="E5576">
        <v>3</v>
      </c>
      <c r="F5576" s="51">
        <v>1</v>
      </c>
      <c r="G5576" t="str">
        <f t="shared" si="174"/>
        <v>Cameron Johnson</v>
      </c>
      <c r="H5576" t="str">
        <f t="shared" si="175"/>
        <v>Cameron Johnson</v>
      </c>
    </row>
    <row r="5577" spans="1:8" x14ac:dyDescent="0.2">
      <c r="A5577" s="48"/>
      <c r="B5577">
        <v>5</v>
      </c>
      <c r="C5577">
        <v>3</v>
      </c>
      <c r="D5577">
        <v>2</v>
      </c>
      <c r="E5577">
        <v>1</v>
      </c>
      <c r="F5577" s="51">
        <v>1</v>
      </c>
      <c r="G5577" t="str">
        <f t="shared" si="174"/>
        <v>Cameron Johnson</v>
      </c>
      <c r="H5577" t="str">
        <f t="shared" si="175"/>
        <v>Cameron Johnson</v>
      </c>
    </row>
    <row r="5578" spans="1:8" x14ac:dyDescent="0.2">
      <c r="A5578" s="48"/>
      <c r="B5578">
        <v>11</v>
      </c>
      <c r="C5578">
        <v>5</v>
      </c>
      <c r="D5578">
        <v>2</v>
      </c>
      <c r="E5578">
        <v>3</v>
      </c>
      <c r="F5578" s="51">
        <v>1</v>
      </c>
      <c r="G5578" t="str">
        <f t="shared" si="174"/>
        <v>Cameron Johnson</v>
      </c>
      <c r="H5578" t="str">
        <f t="shared" si="175"/>
        <v>Cameron Johnson</v>
      </c>
    </row>
    <row r="5579" spans="1:8" x14ac:dyDescent="0.2">
      <c r="A5579" s="48"/>
      <c r="B5579">
        <v>9</v>
      </c>
      <c r="C5579">
        <v>5</v>
      </c>
      <c r="D5579">
        <v>2</v>
      </c>
      <c r="E5579">
        <v>1</v>
      </c>
      <c r="F5579" s="51">
        <v>1</v>
      </c>
      <c r="G5579" t="str">
        <f t="shared" si="174"/>
        <v>Cameron Johnson</v>
      </c>
      <c r="H5579" t="str">
        <f t="shared" si="175"/>
        <v>Cameron Johnson</v>
      </c>
    </row>
    <row r="5580" spans="1:8" x14ac:dyDescent="0.2">
      <c r="A5580" s="48"/>
      <c r="B5580">
        <v>16</v>
      </c>
      <c r="C5580">
        <v>2</v>
      </c>
      <c r="D5580">
        <v>3</v>
      </c>
      <c r="E5580">
        <v>2</v>
      </c>
      <c r="F5580" s="51">
        <v>1</v>
      </c>
      <c r="G5580" t="str">
        <f t="shared" si="174"/>
        <v>Cameron Johnson</v>
      </c>
      <c r="H5580" t="str">
        <f t="shared" si="175"/>
        <v>Cameron Johnson</v>
      </c>
    </row>
    <row r="5581" spans="1:8" x14ac:dyDescent="0.2">
      <c r="A5581" s="48"/>
      <c r="B5581">
        <v>19</v>
      </c>
      <c r="C5581">
        <v>7</v>
      </c>
      <c r="D5581">
        <v>1</v>
      </c>
      <c r="E5581">
        <v>5</v>
      </c>
      <c r="F5581" s="51">
        <v>1</v>
      </c>
      <c r="G5581" t="str">
        <f t="shared" si="174"/>
        <v>Cameron Johnson</v>
      </c>
      <c r="H5581" t="str">
        <f t="shared" si="175"/>
        <v>Cameron Johnson</v>
      </c>
    </row>
    <row r="5582" spans="1:8" x14ac:dyDescent="0.2">
      <c r="A5582" s="48"/>
      <c r="B5582">
        <v>29</v>
      </c>
      <c r="C5582">
        <v>2</v>
      </c>
      <c r="D5582">
        <v>3</v>
      </c>
      <c r="E5582">
        <v>7</v>
      </c>
      <c r="F5582" s="51">
        <v>1</v>
      </c>
      <c r="G5582" t="str">
        <f t="shared" si="174"/>
        <v>Cameron Johnson</v>
      </c>
      <c r="H5582" t="str">
        <f t="shared" si="175"/>
        <v>Cameron Johnson</v>
      </c>
    </row>
    <row r="5583" spans="1:8" x14ac:dyDescent="0.2">
      <c r="A5583" s="48"/>
      <c r="B5583">
        <v>0</v>
      </c>
      <c r="C5583">
        <v>0</v>
      </c>
      <c r="D5583">
        <v>1</v>
      </c>
      <c r="E5583">
        <v>0</v>
      </c>
      <c r="F5583" s="51">
        <v>1</v>
      </c>
      <c r="G5583" t="str">
        <f t="shared" si="174"/>
        <v>Cameron Johnson</v>
      </c>
      <c r="H5583" t="str">
        <f t="shared" si="175"/>
        <v>Cameron Johnson</v>
      </c>
    </row>
    <row r="5584" spans="1:8" x14ac:dyDescent="0.2">
      <c r="A5584" s="48" t="s">
        <v>1351</v>
      </c>
      <c r="B5584">
        <v>5</v>
      </c>
      <c r="C5584">
        <v>1</v>
      </c>
      <c r="D5584">
        <v>0</v>
      </c>
      <c r="E5584">
        <v>0</v>
      </c>
      <c r="F5584" s="51">
        <v>1</v>
      </c>
      <c r="G5584" t="str">
        <f t="shared" si="174"/>
        <v>Jalen Johnson</v>
      </c>
      <c r="H5584" t="str">
        <f t="shared" si="175"/>
        <v>Jalen Johnson</v>
      </c>
    </row>
    <row r="5585" spans="1:8" x14ac:dyDescent="0.2">
      <c r="A5585" s="48"/>
      <c r="B5585">
        <v>4</v>
      </c>
      <c r="C5585">
        <v>1</v>
      </c>
      <c r="D5585">
        <v>0</v>
      </c>
      <c r="E5585">
        <v>0</v>
      </c>
      <c r="F5585" s="51">
        <v>1</v>
      </c>
      <c r="G5585" t="str">
        <f t="shared" si="174"/>
        <v>Jalen Johnson</v>
      </c>
      <c r="H5585" t="str">
        <f t="shared" si="175"/>
        <v>Jalen Johnson</v>
      </c>
    </row>
    <row r="5586" spans="1:8" x14ac:dyDescent="0.2">
      <c r="A5586" s="48"/>
      <c r="B5586">
        <v>3</v>
      </c>
      <c r="C5586">
        <v>2</v>
      </c>
      <c r="D5586">
        <v>0</v>
      </c>
      <c r="E5586">
        <v>0</v>
      </c>
      <c r="F5586" s="51">
        <v>1</v>
      </c>
      <c r="G5586" t="str">
        <f t="shared" si="174"/>
        <v>Jalen Johnson</v>
      </c>
      <c r="H5586" t="str">
        <f t="shared" si="175"/>
        <v>Jalen Johnson</v>
      </c>
    </row>
    <row r="5587" spans="1:8" x14ac:dyDescent="0.2">
      <c r="A5587" s="48"/>
      <c r="B5587">
        <v>5</v>
      </c>
      <c r="C5587">
        <v>3</v>
      </c>
      <c r="D5587">
        <v>0</v>
      </c>
      <c r="E5587">
        <v>1</v>
      </c>
      <c r="F5587" s="51">
        <v>1</v>
      </c>
      <c r="G5587" t="str">
        <f t="shared" si="174"/>
        <v>Jalen Johnson</v>
      </c>
      <c r="H5587" t="str">
        <f t="shared" si="175"/>
        <v>Jalen Johnson</v>
      </c>
    </row>
    <row r="5588" spans="1:8" x14ac:dyDescent="0.2">
      <c r="A5588" s="48"/>
      <c r="B5588">
        <v>7</v>
      </c>
      <c r="C5588">
        <v>5</v>
      </c>
      <c r="D5588">
        <v>2</v>
      </c>
      <c r="E5588">
        <v>1</v>
      </c>
      <c r="F5588" s="51">
        <v>1</v>
      </c>
      <c r="G5588" t="str">
        <f t="shared" si="174"/>
        <v>Jalen Johnson</v>
      </c>
      <c r="H5588" t="str">
        <f t="shared" si="175"/>
        <v>Jalen Johnson</v>
      </c>
    </row>
    <row r="5589" spans="1:8" x14ac:dyDescent="0.2">
      <c r="A5589" s="48"/>
      <c r="B5589">
        <v>4</v>
      </c>
      <c r="C5589">
        <v>2</v>
      </c>
      <c r="D5589">
        <v>2</v>
      </c>
      <c r="E5589">
        <v>0</v>
      </c>
      <c r="F5589" s="51">
        <v>1</v>
      </c>
      <c r="G5589" t="str">
        <f t="shared" si="174"/>
        <v>Jalen Johnson</v>
      </c>
      <c r="H5589" t="str">
        <f t="shared" si="175"/>
        <v>Jalen Johnson</v>
      </c>
    </row>
    <row r="5590" spans="1:8" x14ac:dyDescent="0.2">
      <c r="A5590" s="48"/>
      <c r="B5590">
        <v>5</v>
      </c>
      <c r="C5590">
        <v>4</v>
      </c>
      <c r="D5590">
        <v>1</v>
      </c>
      <c r="E5590">
        <v>0</v>
      </c>
      <c r="F5590" s="51">
        <v>1</v>
      </c>
      <c r="G5590" t="str">
        <f t="shared" si="174"/>
        <v>Jalen Johnson</v>
      </c>
      <c r="H5590" t="str">
        <f t="shared" si="175"/>
        <v>Jalen Johnson</v>
      </c>
    </row>
    <row r="5591" spans="1:8" x14ac:dyDescent="0.2">
      <c r="A5591" s="48"/>
      <c r="B5591">
        <v>0</v>
      </c>
      <c r="C5591">
        <v>4</v>
      </c>
      <c r="D5591">
        <v>0</v>
      </c>
      <c r="E5591">
        <v>0</v>
      </c>
      <c r="F5591" s="51">
        <v>1</v>
      </c>
      <c r="G5591" t="str">
        <f t="shared" si="174"/>
        <v>Jalen Johnson</v>
      </c>
      <c r="H5591" t="str">
        <f t="shared" si="175"/>
        <v>Jalen Johnson</v>
      </c>
    </row>
    <row r="5592" spans="1:8" x14ac:dyDescent="0.2">
      <c r="A5592" s="48"/>
      <c r="B5592">
        <v>11</v>
      </c>
      <c r="C5592">
        <v>4</v>
      </c>
      <c r="D5592">
        <v>1</v>
      </c>
      <c r="E5592">
        <v>1</v>
      </c>
      <c r="F5592" s="51">
        <v>1</v>
      </c>
      <c r="G5592" t="str">
        <f t="shared" si="174"/>
        <v>Jalen Johnson</v>
      </c>
      <c r="H5592" t="str">
        <f t="shared" si="175"/>
        <v>Jalen Johnson</v>
      </c>
    </row>
    <row r="5593" spans="1:8" x14ac:dyDescent="0.2">
      <c r="A5593" s="48"/>
      <c r="B5593">
        <v>5</v>
      </c>
      <c r="C5593">
        <v>8</v>
      </c>
      <c r="D5593">
        <v>2</v>
      </c>
      <c r="E5593">
        <v>0</v>
      </c>
      <c r="F5593" s="51">
        <v>1</v>
      </c>
      <c r="G5593" t="str">
        <f t="shared" si="174"/>
        <v>Jalen Johnson</v>
      </c>
      <c r="H5593" t="str">
        <f t="shared" si="175"/>
        <v>Jalen Johnson</v>
      </c>
    </row>
    <row r="5594" spans="1:8" x14ac:dyDescent="0.2">
      <c r="A5594" s="48"/>
      <c r="B5594">
        <v>0</v>
      </c>
      <c r="C5594">
        <v>5</v>
      </c>
      <c r="D5594">
        <v>1</v>
      </c>
      <c r="E5594">
        <v>0</v>
      </c>
      <c r="F5594" s="51">
        <v>1</v>
      </c>
      <c r="G5594" t="str">
        <f t="shared" si="174"/>
        <v>Jalen Johnson</v>
      </c>
      <c r="H5594" t="str">
        <f t="shared" si="175"/>
        <v>Jalen Johnson</v>
      </c>
    </row>
    <row r="5595" spans="1:8" x14ac:dyDescent="0.2">
      <c r="A5595" s="48"/>
      <c r="B5595">
        <v>2</v>
      </c>
      <c r="C5595">
        <v>1</v>
      </c>
      <c r="D5595">
        <v>0</v>
      </c>
      <c r="E5595">
        <v>0</v>
      </c>
      <c r="F5595" s="51">
        <v>1</v>
      </c>
      <c r="G5595" t="str">
        <f t="shared" si="174"/>
        <v>Jalen Johnson</v>
      </c>
      <c r="H5595" t="str">
        <f t="shared" si="175"/>
        <v>Jalen Johnson</v>
      </c>
    </row>
    <row r="5596" spans="1:8" x14ac:dyDescent="0.2">
      <c r="A5596" s="48"/>
      <c r="B5596">
        <v>4</v>
      </c>
      <c r="C5596">
        <v>2</v>
      </c>
      <c r="D5596">
        <v>0</v>
      </c>
      <c r="E5596">
        <v>0</v>
      </c>
      <c r="F5596" s="51">
        <v>1</v>
      </c>
      <c r="G5596" t="str">
        <f t="shared" si="174"/>
        <v>Jalen Johnson</v>
      </c>
      <c r="H5596" t="str">
        <f t="shared" si="175"/>
        <v>Jalen Johnson</v>
      </c>
    </row>
    <row r="5597" spans="1:8" x14ac:dyDescent="0.2">
      <c r="A5597" s="48"/>
      <c r="B5597">
        <v>5</v>
      </c>
      <c r="C5597">
        <v>2</v>
      </c>
      <c r="D5597">
        <v>1</v>
      </c>
      <c r="E5597">
        <v>0</v>
      </c>
      <c r="F5597" s="51">
        <v>1</v>
      </c>
      <c r="G5597" t="str">
        <f t="shared" si="174"/>
        <v>Jalen Johnson</v>
      </c>
      <c r="H5597" t="str">
        <f t="shared" si="175"/>
        <v>Jalen Johnson</v>
      </c>
    </row>
    <row r="5598" spans="1:8" x14ac:dyDescent="0.2">
      <c r="A5598" s="48"/>
      <c r="B5598">
        <v>7</v>
      </c>
      <c r="C5598">
        <v>4</v>
      </c>
      <c r="D5598">
        <v>0</v>
      </c>
      <c r="E5598">
        <v>0</v>
      </c>
      <c r="F5598" s="51">
        <v>1</v>
      </c>
      <c r="G5598" t="str">
        <f t="shared" si="174"/>
        <v>Jalen Johnson</v>
      </c>
      <c r="H5598" t="str">
        <f t="shared" si="175"/>
        <v>Jalen Johnson</v>
      </c>
    </row>
    <row r="5599" spans="1:8" x14ac:dyDescent="0.2">
      <c r="A5599" s="48"/>
      <c r="B5599">
        <v>0</v>
      </c>
      <c r="C5599">
        <v>0</v>
      </c>
      <c r="D5599">
        <v>0</v>
      </c>
      <c r="E5599">
        <v>0</v>
      </c>
      <c r="F5599" s="51">
        <v>1</v>
      </c>
      <c r="G5599" t="str">
        <f t="shared" si="174"/>
        <v>Jalen Johnson</v>
      </c>
      <c r="H5599" t="str">
        <f t="shared" si="175"/>
        <v>Jalen Johnson</v>
      </c>
    </row>
    <row r="5600" spans="1:8" x14ac:dyDescent="0.2">
      <c r="A5600" s="48"/>
      <c r="B5600">
        <v>8</v>
      </c>
      <c r="C5600">
        <v>1</v>
      </c>
      <c r="D5600">
        <v>1</v>
      </c>
      <c r="E5600">
        <v>2</v>
      </c>
      <c r="F5600" s="51">
        <v>1</v>
      </c>
      <c r="G5600" t="str">
        <f t="shared" si="174"/>
        <v>Jalen Johnson</v>
      </c>
      <c r="H5600" t="str">
        <f t="shared" si="175"/>
        <v>Jalen Johnson</v>
      </c>
    </row>
    <row r="5601" spans="1:8" x14ac:dyDescent="0.2">
      <c r="A5601" s="48"/>
      <c r="B5601">
        <v>8</v>
      </c>
      <c r="C5601">
        <v>2</v>
      </c>
      <c r="D5601">
        <v>1</v>
      </c>
      <c r="E5601">
        <v>0</v>
      </c>
      <c r="F5601" s="51">
        <v>1</v>
      </c>
      <c r="G5601" t="str">
        <f t="shared" si="174"/>
        <v>Jalen Johnson</v>
      </c>
      <c r="H5601" t="str">
        <f t="shared" si="175"/>
        <v>Jalen Johnson</v>
      </c>
    </row>
    <row r="5602" spans="1:8" x14ac:dyDescent="0.2">
      <c r="A5602" s="48"/>
      <c r="B5602">
        <v>4</v>
      </c>
      <c r="C5602">
        <v>1</v>
      </c>
      <c r="D5602">
        <v>1</v>
      </c>
      <c r="E5602">
        <v>0</v>
      </c>
      <c r="F5602" s="51">
        <v>1</v>
      </c>
      <c r="G5602" t="str">
        <f t="shared" si="174"/>
        <v>Jalen Johnson</v>
      </c>
      <c r="H5602" t="str">
        <f t="shared" si="175"/>
        <v>Jalen Johnson</v>
      </c>
    </row>
    <row r="5603" spans="1:8" x14ac:dyDescent="0.2">
      <c r="A5603" s="48"/>
      <c r="B5603">
        <v>0</v>
      </c>
      <c r="C5603">
        <v>5</v>
      </c>
      <c r="D5603">
        <v>1</v>
      </c>
      <c r="E5603">
        <v>0</v>
      </c>
      <c r="F5603" s="51">
        <v>1</v>
      </c>
      <c r="G5603" t="str">
        <f t="shared" si="174"/>
        <v>Jalen Johnson</v>
      </c>
      <c r="H5603" t="str">
        <f t="shared" si="175"/>
        <v>Jalen Johnson</v>
      </c>
    </row>
    <row r="5604" spans="1:8" x14ac:dyDescent="0.2">
      <c r="A5604" s="48"/>
      <c r="B5604">
        <v>10</v>
      </c>
      <c r="C5604">
        <v>10</v>
      </c>
      <c r="D5604">
        <v>4</v>
      </c>
      <c r="E5604">
        <v>0</v>
      </c>
      <c r="F5604" s="51">
        <v>1</v>
      </c>
      <c r="G5604" t="str">
        <f t="shared" si="174"/>
        <v>Jalen Johnson</v>
      </c>
      <c r="H5604" t="str">
        <f t="shared" si="175"/>
        <v>Jalen Johnson</v>
      </c>
    </row>
    <row r="5605" spans="1:8" x14ac:dyDescent="0.2">
      <c r="A5605" s="48"/>
      <c r="B5605">
        <v>7</v>
      </c>
      <c r="C5605">
        <v>9</v>
      </c>
      <c r="D5605">
        <v>3</v>
      </c>
      <c r="E5605">
        <v>1</v>
      </c>
      <c r="F5605" s="51">
        <v>1</v>
      </c>
      <c r="G5605" t="str">
        <f t="shared" si="174"/>
        <v>Jalen Johnson</v>
      </c>
      <c r="H5605" t="str">
        <f t="shared" si="175"/>
        <v>Jalen Johnson</v>
      </c>
    </row>
    <row r="5606" spans="1:8" x14ac:dyDescent="0.2">
      <c r="A5606" s="48"/>
      <c r="B5606">
        <v>6</v>
      </c>
      <c r="C5606">
        <v>3</v>
      </c>
      <c r="D5606">
        <v>1</v>
      </c>
      <c r="E5606">
        <v>1</v>
      </c>
      <c r="F5606" s="51">
        <v>1</v>
      </c>
      <c r="G5606" t="str">
        <f t="shared" si="174"/>
        <v>Jalen Johnson</v>
      </c>
      <c r="H5606" t="str">
        <f t="shared" si="175"/>
        <v>Jalen Johnson</v>
      </c>
    </row>
    <row r="5607" spans="1:8" x14ac:dyDescent="0.2">
      <c r="A5607" s="48"/>
      <c r="B5607">
        <v>2</v>
      </c>
      <c r="C5607">
        <v>7</v>
      </c>
      <c r="D5607">
        <v>2</v>
      </c>
      <c r="E5607">
        <v>0</v>
      </c>
      <c r="F5607" s="51">
        <v>1</v>
      </c>
      <c r="G5607" t="str">
        <f t="shared" si="174"/>
        <v>Jalen Johnson</v>
      </c>
      <c r="H5607" t="str">
        <f t="shared" si="175"/>
        <v>Jalen Johnson</v>
      </c>
    </row>
    <row r="5608" spans="1:8" x14ac:dyDescent="0.2">
      <c r="A5608" s="48"/>
      <c r="B5608">
        <v>1</v>
      </c>
      <c r="C5608">
        <v>4</v>
      </c>
      <c r="D5608">
        <v>1</v>
      </c>
      <c r="E5608">
        <v>0</v>
      </c>
      <c r="F5608" s="51">
        <v>1</v>
      </c>
      <c r="G5608" t="str">
        <f t="shared" si="174"/>
        <v>Jalen Johnson</v>
      </c>
      <c r="H5608" t="str">
        <f t="shared" si="175"/>
        <v>Jalen Johnson</v>
      </c>
    </row>
    <row r="5609" spans="1:8" x14ac:dyDescent="0.2">
      <c r="A5609" s="48"/>
      <c r="B5609">
        <v>14</v>
      </c>
      <c r="C5609">
        <v>9</v>
      </c>
      <c r="D5609">
        <v>3</v>
      </c>
      <c r="E5609">
        <v>2</v>
      </c>
      <c r="F5609" s="51">
        <v>1</v>
      </c>
      <c r="G5609" t="str">
        <f t="shared" si="174"/>
        <v>Jalen Johnson</v>
      </c>
      <c r="H5609" t="str">
        <f t="shared" si="175"/>
        <v>Jalen Johnson</v>
      </c>
    </row>
    <row r="5610" spans="1:8" x14ac:dyDescent="0.2">
      <c r="A5610" s="48"/>
      <c r="B5610">
        <v>9</v>
      </c>
      <c r="C5610">
        <v>0</v>
      </c>
      <c r="D5610">
        <v>1</v>
      </c>
      <c r="E5610">
        <v>1</v>
      </c>
      <c r="F5610" s="51">
        <v>1</v>
      </c>
      <c r="G5610" t="str">
        <f t="shared" si="174"/>
        <v>Jalen Johnson</v>
      </c>
      <c r="H5610" t="str">
        <f t="shared" si="175"/>
        <v>Jalen Johnson</v>
      </c>
    </row>
    <row r="5611" spans="1:8" x14ac:dyDescent="0.2">
      <c r="A5611" s="48"/>
      <c r="B5611">
        <v>4</v>
      </c>
      <c r="C5611">
        <v>5</v>
      </c>
      <c r="D5611">
        <v>0</v>
      </c>
      <c r="E5611">
        <v>0</v>
      </c>
      <c r="F5611" s="51">
        <v>1</v>
      </c>
      <c r="G5611" t="str">
        <f t="shared" si="174"/>
        <v>Jalen Johnson</v>
      </c>
      <c r="H5611" t="str">
        <f t="shared" si="175"/>
        <v>Jalen Johnson</v>
      </c>
    </row>
    <row r="5612" spans="1:8" x14ac:dyDescent="0.2">
      <c r="A5612" s="48"/>
      <c r="B5612">
        <v>0</v>
      </c>
      <c r="C5612">
        <v>3</v>
      </c>
      <c r="D5612">
        <v>2</v>
      </c>
      <c r="E5612">
        <v>0</v>
      </c>
      <c r="F5612" s="51">
        <v>1</v>
      </c>
      <c r="G5612" t="str">
        <f t="shared" si="174"/>
        <v>Jalen Johnson</v>
      </c>
      <c r="H5612" t="str">
        <f t="shared" si="175"/>
        <v>Jalen Johnson</v>
      </c>
    </row>
    <row r="5613" spans="1:8" x14ac:dyDescent="0.2">
      <c r="A5613" s="48"/>
      <c r="B5613">
        <v>0</v>
      </c>
      <c r="C5613">
        <v>1</v>
      </c>
      <c r="D5613">
        <v>0</v>
      </c>
      <c r="E5613">
        <v>0</v>
      </c>
      <c r="F5613" s="51">
        <v>1</v>
      </c>
      <c r="G5613" t="str">
        <f t="shared" si="174"/>
        <v>Jalen Johnson</v>
      </c>
      <c r="H5613" t="str">
        <f t="shared" si="175"/>
        <v>Jalen Johnson</v>
      </c>
    </row>
    <row r="5614" spans="1:8" x14ac:dyDescent="0.2">
      <c r="A5614" s="48"/>
      <c r="B5614">
        <v>2</v>
      </c>
      <c r="C5614">
        <v>1</v>
      </c>
      <c r="D5614">
        <v>0</v>
      </c>
      <c r="E5614">
        <v>0</v>
      </c>
      <c r="F5614" s="51">
        <v>1</v>
      </c>
      <c r="G5614" t="str">
        <f t="shared" si="174"/>
        <v>Jalen Johnson</v>
      </c>
      <c r="H5614" t="str">
        <f t="shared" si="175"/>
        <v>Jalen Johnson</v>
      </c>
    </row>
    <row r="5615" spans="1:8" x14ac:dyDescent="0.2">
      <c r="A5615" s="48"/>
      <c r="B5615">
        <v>8</v>
      </c>
      <c r="C5615">
        <v>8</v>
      </c>
      <c r="D5615">
        <v>5</v>
      </c>
      <c r="E5615">
        <v>0</v>
      </c>
      <c r="F5615" s="51">
        <v>1</v>
      </c>
      <c r="G5615" t="str">
        <f t="shared" si="174"/>
        <v>Jalen Johnson</v>
      </c>
      <c r="H5615" t="str">
        <f t="shared" si="175"/>
        <v>Jalen Johnson</v>
      </c>
    </row>
    <row r="5616" spans="1:8" x14ac:dyDescent="0.2">
      <c r="A5616" s="48"/>
      <c r="B5616">
        <v>14</v>
      </c>
      <c r="C5616">
        <v>6</v>
      </c>
      <c r="D5616">
        <v>0</v>
      </c>
      <c r="E5616">
        <v>1</v>
      </c>
      <c r="F5616" s="51">
        <v>1</v>
      </c>
      <c r="G5616" t="str">
        <f t="shared" si="174"/>
        <v>Jalen Johnson</v>
      </c>
      <c r="H5616" t="str">
        <f t="shared" si="175"/>
        <v>Jalen Johnson</v>
      </c>
    </row>
    <row r="5617" spans="1:8" x14ac:dyDescent="0.2">
      <c r="A5617" s="48"/>
      <c r="B5617">
        <v>15</v>
      </c>
      <c r="C5617">
        <v>7</v>
      </c>
      <c r="D5617">
        <v>0</v>
      </c>
      <c r="E5617">
        <v>1</v>
      </c>
      <c r="F5617" s="51">
        <v>1</v>
      </c>
      <c r="G5617" t="str">
        <f t="shared" si="174"/>
        <v>Jalen Johnson</v>
      </c>
      <c r="H5617" t="str">
        <f t="shared" si="175"/>
        <v>Jalen Johnson</v>
      </c>
    </row>
    <row r="5618" spans="1:8" x14ac:dyDescent="0.2">
      <c r="A5618" s="48"/>
      <c r="B5618">
        <v>0</v>
      </c>
      <c r="C5618">
        <v>0</v>
      </c>
      <c r="D5618">
        <v>0</v>
      </c>
      <c r="E5618">
        <v>0</v>
      </c>
      <c r="F5618" s="51">
        <v>1</v>
      </c>
      <c r="G5618" t="str">
        <f t="shared" si="174"/>
        <v>Jalen Johnson</v>
      </c>
      <c r="H5618" t="str">
        <f t="shared" si="175"/>
        <v>Jalen Johnson</v>
      </c>
    </row>
    <row r="5619" spans="1:8" x14ac:dyDescent="0.2">
      <c r="A5619" s="48"/>
      <c r="B5619">
        <v>2</v>
      </c>
      <c r="C5619">
        <v>1</v>
      </c>
      <c r="D5619">
        <v>1</v>
      </c>
      <c r="E5619">
        <v>0</v>
      </c>
      <c r="F5619" s="51">
        <v>1</v>
      </c>
      <c r="G5619" t="str">
        <f t="shared" si="174"/>
        <v>Jalen Johnson</v>
      </c>
      <c r="H5619" t="str">
        <f t="shared" si="175"/>
        <v>Jalen Johnson</v>
      </c>
    </row>
    <row r="5620" spans="1:8" x14ac:dyDescent="0.2">
      <c r="A5620" s="48" t="s">
        <v>1352</v>
      </c>
      <c r="B5620">
        <v>2</v>
      </c>
      <c r="C5620">
        <v>2</v>
      </c>
      <c r="D5620">
        <v>1</v>
      </c>
      <c r="E5620">
        <v>0</v>
      </c>
      <c r="F5620" s="51">
        <v>1</v>
      </c>
      <c r="G5620" t="str">
        <f t="shared" si="174"/>
        <v>James Johnson</v>
      </c>
      <c r="H5620" t="str">
        <f t="shared" si="175"/>
        <v>James Johnson</v>
      </c>
    </row>
    <row r="5621" spans="1:8" x14ac:dyDescent="0.2">
      <c r="A5621" s="48"/>
      <c r="B5621">
        <v>5</v>
      </c>
      <c r="C5621">
        <v>2</v>
      </c>
      <c r="D5621">
        <v>2</v>
      </c>
      <c r="E5621">
        <v>1</v>
      </c>
      <c r="F5621" s="51">
        <v>1</v>
      </c>
      <c r="G5621" t="str">
        <f t="shared" si="174"/>
        <v>James Johnson</v>
      </c>
      <c r="H5621" t="str">
        <f t="shared" si="175"/>
        <v>James Johnson</v>
      </c>
    </row>
    <row r="5622" spans="1:8" x14ac:dyDescent="0.2">
      <c r="A5622" s="48"/>
      <c r="B5622">
        <v>4</v>
      </c>
      <c r="C5622">
        <v>3</v>
      </c>
      <c r="D5622">
        <v>1</v>
      </c>
      <c r="E5622">
        <v>0</v>
      </c>
      <c r="F5622" s="51">
        <v>1</v>
      </c>
      <c r="G5622" t="str">
        <f t="shared" si="174"/>
        <v>James Johnson</v>
      </c>
      <c r="H5622" t="str">
        <f t="shared" si="175"/>
        <v>James Johnson</v>
      </c>
    </row>
    <row r="5623" spans="1:8" x14ac:dyDescent="0.2">
      <c r="A5623" s="48"/>
      <c r="B5623">
        <v>0</v>
      </c>
      <c r="C5623">
        <v>0</v>
      </c>
      <c r="D5623">
        <v>0</v>
      </c>
      <c r="E5623">
        <v>0</v>
      </c>
      <c r="F5623" s="51">
        <v>1</v>
      </c>
      <c r="G5623" t="str">
        <f t="shared" si="174"/>
        <v>James Johnson</v>
      </c>
      <c r="H5623" t="str">
        <f t="shared" si="175"/>
        <v>James Johnson</v>
      </c>
    </row>
    <row r="5624" spans="1:8" x14ac:dyDescent="0.2">
      <c r="A5624" s="48"/>
      <c r="B5624">
        <v>2</v>
      </c>
      <c r="C5624">
        <v>1</v>
      </c>
      <c r="D5624">
        <v>1</v>
      </c>
      <c r="E5624">
        <v>0</v>
      </c>
      <c r="F5624" s="51">
        <v>1</v>
      </c>
      <c r="G5624" t="str">
        <f t="shared" si="174"/>
        <v>James Johnson</v>
      </c>
      <c r="H5624" t="str">
        <f t="shared" si="175"/>
        <v>James Johnson</v>
      </c>
    </row>
    <row r="5625" spans="1:8" x14ac:dyDescent="0.2">
      <c r="A5625" s="48"/>
      <c r="B5625">
        <v>0</v>
      </c>
      <c r="C5625">
        <v>0</v>
      </c>
      <c r="D5625">
        <v>0</v>
      </c>
      <c r="E5625">
        <v>0</v>
      </c>
      <c r="F5625" s="51">
        <v>1</v>
      </c>
      <c r="G5625" t="str">
        <f t="shared" si="174"/>
        <v>James Johnson</v>
      </c>
      <c r="H5625" t="str">
        <f t="shared" si="175"/>
        <v>James Johnson</v>
      </c>
    </row>
    <row r="5626" spans="1:8" x14ac:dyDescent="0.2">
      <c r="A5626" s="48"/>
      <c r="B5626">
        <v>0</v>
      </c>
      <c r="C5626">
        <v>0</v>
      </c>
      <c r="D5626">
        <v>0</v>
      </c>
      <c r="E5626">
        <v>0</v>
      </c>
      <c r="F5626" s="51">
        <v>1</v>
      </c>
      <c r="G5626" t="str">
        <f t="shared" si="174"/>
        <v>James Johnson</v>
      </c>
      <c r="H5626" t="str">
        <f t="shared" si="175"/>
        <v>James Johnson</v>
      </c>
    </row>
    <row r="5627" spans="1:8" x14ac:dyDescent="0.2">
      <c r="A5627" s="48"/>
      <c r="B5627">
        <v>2</v>
      </c>
      <c r="C5627">
        <v>0</v>
      </c>
      <c r="D5627">
        <v>0</v>
      </c>
      <c r="E5627">
        <v>0</v>
      </c>
      <c r="F5627" s="51">
        <v>1</v>
      </c>
      <c r="G5627" t="str">
        <f t="shared" si="174"/>
        <v>James Johnson</v>
      </c>
      <c r="H5627" t="str">
        <f t="shared" si="175"/>
        <v>James Johnson</v>
      </c>
    </row>
    <row r="5628" spans="1:8" x14ac:dyDescent="0.2">
      <c r="A5628" s="48"/>
      <c r="B5628">
        <v>0</v>
      </c>
      <c r="C5628">
        <v>0</v>
      </c>
      <c r="D5628">
        <v>0</v>
      </c>
      <c r="E5628">
        <v>0</v>
      </c>
      <c r="F5628" s="51">
        <v>1</v>
      </c>
      <c r="G5628" t="str">
        <f t="shared" si="174"/>
        <v>James Johnson</v>
      </c>
      <c r="H5628" t="str">
        <f t="shared" si="175"/>
        <v>James Johnson</v>
      </c>
    </row>
    <row r="5629" spans="1:8" x14ac:dyDescent="0.2">
      <c r="A5629" s="48" t="s">
        <v>1353</v>
      </c>
      <c r="B5629">
        <v>20</v>
      </c>
      <c r="C5629">
        <v>11</v>
      </c>
      <c r="D5629">
        <v>4</v>
      </c>
      <c r="E5629">
        <v>3</v>
      </c>
      <c r="F5629" s="51">
        <v>1</v>
      </c>
      <c r="G5629" t="str">
        <f t="shared" si="174"/>
        <v>Keldon Johnson</v>
      </c>
      <c r="H5629" t="str">
        <f t="shared" si="175"/>
        <v>Keldon Johnson</v>
      </c>
    </row>
    <row r="5630" spans="1:8" x14ac:dyDescent="0.2">
      <c r="A5630" s="48"/>
      <c r="B5630">
        <v>23</v>
      </c>
      <c r="C5630">
        <v>3</v>
      </c>
      <c r="D5630">
        <v>6</v>
      </c>
      <c r="E5630">
        <v>4</v>
      </c>
      <c r="F5630" s="51">
        <v>1</v>
      </c>
      <c r="G5630" t="str">
        <f t="shared" si="174"/>
        <v>Keldon Johnson</v>
      </c>
      <c r="H5630" t="str">
        <f t="shared" si="175"/>
        <v>Keldon Johnson</v>
      </c>
    </row>
    <row r="5631" spans="1:8" x14ac:dyDescent="0.2">
      <c r="A5631" s="48"/>
      <c r="B5631">
        <v>21</v>
      </c>
      <c r="C5631">
        <v>8</v>
      </c>
      <c r="D5631">
        <v>0</v>
      </c>
      <c r="E5631">
        <v>3</v>
      </c>
      <c r="F5631" s="51">
        <v>1</v>
      </c>
      <c r="G5631" t="str">
        <f t="shared" si="174"/>
        <v>Keldon Johnson</v>
      </c>
      <c r="H5631" t="str">
        <f t="shared" si="175"/>
        <v>Keldon Johnson</v>
      </c>
    </row>
    <row r="5632" spans="1:8" x14ac:dyDescent="0.2">
      <c r="A5632" s="48"/>
      <c r="B5632">
        <v>18</v>
      </c>
      <c r="C5632">
        <v>3</v>
      </c>
      <c r="D5632">
        <v>4</v>
      </c>
      <c r="E5632">
        <v>1</v>
      </c>
      <c r="F5632" s="51">
        <v>1</v>
      </c>
      <c r="G5632" t="str">
        <f t="shared" si="174"/>
        <v>Keldon Johnson</v>
      </c>
      <c r="H5632" t="str">
        <f t="shared" si="175"/>
        <v>Keldon Johnson</v>
      </c>
    </row>
    <row r="5633" spans="1:8" x14ac:dyDescent="0.2">
      <c r="A5633" s="48"/>
      <c r="B5633">
        <v>27</v>
      </c>
      <c r="C5633">
        <v>4</v>
      </c>
      <c r="D5633">
        <v>3</v>
      </c>
      <c r="E5633">
        <v>5</v>
      </c>
      <c r="F5633" s="51">
        <v>1</v>
      </c>
      <c r="G5633" t="str">
        <f t="shared" si="174"/>
        <v>Keldon Johnson</v>
      </c>
      <c r="H5633" t="str">
        <f t="shared" si="175"/>
        <v>Keldon Johnson</v>
      </c>
    </row>
    <row r="5634" spans="1:8" x14ac:dyDescent="0.2">
      <c r="A5634" s="48"/>
      <c r="B5634">
        <v>33</v>
      </c>
      <c r="C5634">
        <v>3</v>
      </c>
      <c r="D5634">
        <v>4</v>
      </c>
      <c r="E5634">
        <v>6</v>
      </c>
      <c r="F5634" s="51">
        <v>1</v>
      </c>
      <c r="G5634" t="str">
        <f t="shared" ref="G5634:G5697" si="176">IF(B5634="","",IF(A5634="",G5633,SUBSTITUTE(A5634," 2022-23 Game Log","")))</f>
        <v>Keldon Johnson</v>
      </c>
      <c r="H5634" t="str">
        <f t="shared" ref="H5634:H5697" si="177">IF(G5634="Luka Dončić","Luka Doncic",IF(G5634="Wendell Carter Jr.","Wendell Carter",IF(G5634="Vlatko Čančar","Vlatko Cancar",IF(G5634="Troy Brown Jr.","Troy Brown",IF(G5634="Bojan Bogdanović","Bojan Bogdanovic",IF(G5634="Nic Claxton","Nicolas Claxton",IF(G5634="Kristaps Porziņģis","Kristaps Porzingis",IF(G5634="Kelly Oubre Jr.","Kelly Oubre Jr",IF(G5634="P.J. Washington","P.J Washington",IF(G5634="P.J. Tucker","P.J Tucker",IF(G5634="Jabari Smith Jr.","Jabari Smith",IF(G5634="Alperen Şengün","Alperen Sengun",IF(G5634="Nikola Vučević","Nikola Vucevic",IF(G5634="Jusuf Nurkić","Jusuf Nurkic",IF(G5634="Nikola Jokić","Nikola Jokic",G5634)))))))))))))))</f>
        <v>Keldon Johnson</v>
      </c>
    </row>
    <row r="5635" spans="1:8" x14ac:dyDescent="0.2">
      <c r="A5635" s="48"/>
      <c r="B5635">
        <v>25</v>
      </c>
      <c r="C5635">
        <v>6</v>
      </c>
      <c r="D5635">
        <v>8</v>
      </c>
      <c r="E5635">
        <v>5</v>
      </c>
      <c r="F5635" s="51">
        <v>1</v>
      </c>
      <c r="G5635" t="str">
        <f t="shared" si="176"/>
        <v>Keldon Johnson</v>
      </c>
      <c r="H5635" t="str">
        <f t="shared" si="177"/>
        <v>Keldon Johnson</v>
      </c>
    </row>
    <row r="5636" spans="1:8" x14ac:dyDescent="0.2">
      <c r="A5636" s="48"/>
      <c r="B5636">
        <v>16</v>
      </c>
      <c r="C5636">
        <v>7</v>
      </c>
      <c r="D5636">
        <v>3</v>
      </c>
      <c r="E5636">
        <v>2</v>
      </c>
      <c r="F5636" s="51">
        <v>1</v>
      </c>
      <c r="G5636" t="str">
        <f t="shared" si="176"/>
        <v>Keldon Johnson</v>
      </c>
      <c r="H5636" t="str">
        <f t="shared" si="177"/>
        <v>Keldon Johnson</v>
      </c>
    </row>
    <row r="5637" spans="1:8" x14ac:dyDescent="0.2">
      <c r="A5637" s="48"/>
      <c r="B5637">
        <v>25</v>
      </c>
      <c r="C5637">
        <v>3</v>
      </c>
      <c r="D5637">
        <v>4</v>
      </c>
      <c r="E5637">
        <v>4</v>
      </c>
      <c r="F5637" s="51">
        <v>1</v>
      </c>
      <c r="G5637" t="str">
        <f t="shared" si="176"/>
        <v>Keldon Johnson</v>
      </c>
      <c r="H5637" t="str">
        <f t="shared" si="177"/>
        <v>Keldon Johnson</v>
      </c>
    </row>
    <row r="5638" spans="1:8" x14ac:dyDescent="0.2">
      <c r="A5638" s="48"/>
      <c r="B5638">
        <v>30</v>
      </c>
      <c r="C5638">
        <v>5</v>
      </c>
      <c r="D5638">
        <v>2</v>
      </c>
      <c r="E5638">
        <v>5</v>
      </c>
      <c r="F5638" s="51">
        <v>1</v>
      </c>
      <c r="G5638" t="str">
        <f t="shared" si="176"/>
        <v>Keldon Johnson</v>
      </c>
      <c r="H5638" t="str">
        <f t="shared" si="177"/>
        <v>Keldon Johnson</v>
      </c>
    </row>
    <row r="5639" spans="1:8" x14ac:dyDescent="0.2">
      <c r="A5639" s="48"/>
      <c r="B5639">
        <v>16</v>
      </c>
      <c r="C5639">
        <v>8</v>
      </c>
      <c r="D5639">
        <v>4</v>
      </c>
      <c r="E5639">
        <v>2</v>
      </c>
      <c r="F5639" s="51">
        <v>1</v>
      </c>
      <c r="G5639" t="str">
        <f t="shared" si="176"/>
        <v>Keldon Johnson</v>
      </c>
      <c r="H5639" t="str">
        <f t="shared" si="177"/>
        <v>Keldon Johnson</v>
      </c>
    </row>
    <row r="5640" spans="1:8" x14ac:dyDescent="0.2">
      <c r="A5640" s="48"/>
      <c r="B5640">
        <v>29</v>
      </c>
      <c r="C5640">
        <v>2</v>
      </c>
      <c r="D5640">
        <v>2</v>
      </c>
      <c r="E5640">
        <v>5</v>
      </c>
      <c r="F5640" s="51">
        <v>1</v>
      </c>
      <c r="G5640" t="str">
        <f t="shared" si="176"/>
        <v>Keldon Johnson</v>
      </c>
      <c r="H5640" t="str">
        <f t="shared" si="177"/>
        <v>Keldon Johnson</v>
      </c>
    </row>
    <row r="5641" spans="1:8" x14ac:dyDescent="0.2">
      <c r="A5641" s="48"/>
      <c r="B5641">
        <v>15</v>
      </c>
      <c r="C5641">
        <v>1</v>
      </c>
      <c r="D5641">
        <v>1</v>
      </c>
      <c r="E5641">
        <v>3</v>
      </c>
      <c r="F5641" s="51">
        <v>1</v>
      </c>
      <c r="G5641" t="str">
        <f t="shared" si="176"/>
        <v>Keldon Johnson</v>
      </c>
      <c r="H5641" t="str">
        <f t="shared" si="177"/>
        <v>Keldon Johnson</v>
      </c>
    </row>
    <row r="5642" spans="1:8" x14ac:dyDescent="0.2">
      <c r="A5642" s="48"/>
      <c r="B5642">
        <v>20</v>
      </c>
      <c r="C5642">
        <v>5</v>
      </c>
      <c r="D5642">
        <v>5</v>
      </c>
      <c r="E5642">
        <v>4</v>
      </c>
      <c r="F5642" s="51">
        <v>1</v>
      </c>
      <c r="G5642" t="str">
        <f t="shared" si="176"/>
        <v>Keldon Johnson</v>
      </c>
      <c r="H5642" t="str">
        <f t="shared" si="177"/>
        <v>Keldon Johnson</v>
      </c>
    </row>
    <row r="5643" spans="1:8" x14ac:dyDescent="0.2">
      <c r="A5643" s="48"/>
      <c r="B5643">
        <v>11</v>
      </c>
      <c r="C5643">
        <v>2</v>
      </c>
      <c r="D5643">
        <v>1</v>
      </c>
      <c r="E5643">
        <v>1</v>
      </c>
      <c r="F5643" s="51">
        <v>1</v>
      </c>
      <c r="G5643" t="str">
        <f t="shared" si="176"/>
        <v>Keldon Johnson</v>
      </c>
      <c r="H5643" t="str">
        <f t="shared" si="177"/>
        <v>Keldon Johnson</v>
      </c>
    </row>
    <row r="5644" spans="1:8" x14ac:dyDescent="0.2">
      <c r="A5644" s="48"/>
      <c r="B5644">
        <v>12</v>
      </c>
      <c r="C5644">
        <v>3</v>
      </c>
      <c r="D5644">
        <v>1</v>
      </c>
      <c r="E5644">
        <v>1</v>
      </c>
      <c r="F5644" s="51">
        <v>1</v>
      </c>
      <c r="G5644" t="str">
        <f t="shared" si="176"/>
        <v>Keldon Johnson</v>
      </c>
      <c r="H5644" t="str">
        <f t="shared" si="177"/>
        <v>Keldon Johnson</v>
      </c>
    </row>
    <row r="5645" spans="1:8" x14ac:dyDescent="0.2">
      <c r="A5645" s="48"/>
      <c r="B5645">
        <v>5</v>
      </c>
      <c r="C5645">
        <v>1</v>
      </c>
      <c r="D5645">
        <v>0</v>
      </c>
      <c r="E5645">
        <v>0</v>
      </c>
      <c r="F5645" s="51">
        <v>1</v>
      </c>
      <c r="G5645" t="str">
        <f t="shared" si="176"/>
        <v>Keldon Johnson</v>
      </c>
      <c r="H5645" t="str">
        <f t="shared" si="177"/>
        <v>Keldon Johnson</v>
      </c>
    </row>
    <row r="5646" spans="1:8" x14ac:dyDescent="0.2">
      <c r="A5646" s="48"/>
      <c r="B5646">
        <v>15</v>
      </c>
      <c r="C5646">
        <v>9</v>
      </c>
      <c r="D5646">
        <v>2</v>
      </c>
      <c r="E5646">
        <v>1</v>
      </c>
      <c r="F5646" s="51">
        <v>1</v>
      </c>
      <c r="G5646" t="str">
        <f t="shared" si="176"/>
        <v>Keldon Johnson</v>
      </c>
      <c r="H5646" t="str">
        <f t="shared" si="177"/>
        <v>Keldon Johnson</v>
      </c>
    </row>
    <row r="5647" spans="1:8" x14ac:dyDescent="0.2">
      <c r="A5647" s="48"/>
      <c r="B5647">
        <v>26</v>
      </c>
      <c r="C5647">
        <v>10</v>
      </c>
      <c r="D5647">
        <v>3</v>
      </c>
      <c r="E5647">
        <v>3</v>
      </c>
      <c r="F5647" s="51">
        <v>1</v>
      </c>
      <c r="G5647" t="str">
        <f t="shared" si="176"/>
        <v>Keldon Johnson</v>
      </c>
      <c r="H5647" t="str">
        <f t="shared" si="177"/>
        <v>Keldon Johnson</v>
      </c>
    </row>
    <row r="5648" spans="1:8" x14ac:dyDescent="0.2">
      <c r="A5648" s="48"/>
      <c r="B5648">
        <v>19</v>
      </c>
      <c r="C5648">
        <v>7</v>
      </c>
      <c r="D5648">
        <v>6</v>
      </c>
      <c r="E5648">
        <v>4</v>
      </c>
      <c r="F5648" s="51">
        <v>1</v>
      </c>
      <c r="G5648" t="str">
        <f t="shared" si="176"/>
        <v>Keldon Johnson</v>
      </c>
      <c r="H5648" t="str">
        <f t="shared" si="177"/>
        <v>Keldon Johnson</v>
      </c>
    </row>
    <row r="5649" spans="1:8" x14ac:dyDescent="0.2">
      <c r="A5649" s="48"/>
      <c r="B5649">
        <v>15</v>
      </c>
      <c r="C5649">
        <v>6</v>
      </c>
      <c r="D5649">
        <v>3</v>
      </c>
      <c r="E5649">
        <v>1</v>
      </c>
      <c r="F5649" s="51">
        <v>1</v>
      </c>
      <c r="G5649" t="str">
        <f t="shared" si="176"/>
        <v>Keldon Johnson</v>
      </c>
      <c r="H5649" t="str">
        <f t="shared" si="177"/>
        <v>Keldon Johnson</v>
      </c>
    </row>
    <row r="5650" spans="1:8" x14ac:dyDescent="0.2">
      <c r="A5650" s="48"/>
      <c r="B5650">
        <v>27</v>
      </c>
      <c r="C5650">
        <v>5</v>
      </c>
      <c r="D5650">
        <v>2</v>
      </c>
      <c r="E5650">
        <v>1</v>
      </c>
      <c r="F5650" s="51">
        <v>1</v>
      </c>
      <c r="G5650" t="str">
        <f t="shared" si="176"/>
        <v>Keldon Johnson</v>
      </c>
      <c r="H5650" t="str">
        <f t="shared" si="177"/>
        <v>Keldon Johnson</v>
      </c>
    </row>
    <row r="5651" spans="1:8" x14ac:dyDescent="0.2">
      <c r="A5651" s="48"/>
      <c r="B5651">
        <v>32</v>
      </c>
      <c r="C5651">
        <v>7</v>
      </c>
      <c r="D5651">
        <v>1</v>
      </c>
      <c r="E5651">
        <v>3</v>
      </c>
      <c r="F5651" s="51">
        <v>1</v>
      </c>
      <c r="G5651" t="str">
        <f t="shared" si="176"/>
        <v>Keldon Johnson</v>
      </c>
      <c r="H5651" t="str">
        <f t="shared" si="177"/>
        <v>Keldon Johnson</v>
      </c>
    </row>
    <row r="5652" spans="1:8" x14ac:dyDescent="0.2">
      <c r="A5652" s="48"/>
      <c r="B5652">
        <v>21</v>
      </c>
      <c r="C5652">
        <v>6</v>
      </c>
      <c r="D5652">
        <v>2</v>
      </c>
      <c r="E5652">
        <v>0</v>
      </c>
      <c r="F5652" s="51">
        <v>1</v>
      </c>
      <c r="G5652" t="str">
        <f t="shared" si="176"/>
        <v>Keldon Johnson</v>
      </c>
      <c r="H5652" t="str">
        <f t="shared" si="177"/>
        <v>Keldon Johnson</v>
      </c>
    </row>
    <row r="5653" spans="1:8" x14ac:dyDescent="0.2">
      <c r="A5653" s="48"/>
      <c r="B5653">
        <v>21</v>
      </c>
      <c r="C5653">
        <v>6</v>
      </c>
      <c r="D5653">
        <v>2</v>
      </c>
      <c r="E5653">
        <v>1</v>
      </c>
      <c r="F5653" s="51">
        <v>1</v>
      </c>
      <c r="G5653" t="str">
        <f t="shared" si="176"/>
        <v>Keldon Johnson</v>
      </c>
      <c r="H5653" t="str">
        <f t="shared" si="177"/>
        <v>Keldon Johnson</v>
      </c>
    </row>
    <row r="5654" spans="1:8" x14ac:dyDescent="0.2">
      <c r="A5654" s="48"/>
      <c r="B5654">
        <v>25</v>
      </c>
      <c r="C5654">
        <v>7</v>
      </c>
      <c r="D5654">
        <v>2</v>
      </c>
      <c r="E5654">
        <v>1</v>
      </c>
      <c r="F5654" s="51">
        <v>1</v>
      </c>
      <c r="G5654" t="str">
        <f t="shared" si="176"/>
        <v>Keldon Johnson</v>
      </c>
      <c r="H5654" t="str">
        <f t="shared" si="177"/>
        <v>Keldon Johnson</v>
      </c>
    </row>
    <row r="5655" spans="1:8" x14ac:dyDescent="0.2">
      <c r="A5655" s="48"/>
      <c r="B5655">
        <v>22</v>
      </c>
      <c r="C5655">
        <v>2</v>
      </c>
      <c r="D5655">
        <v>3</v>
      </c>
      <c r="E5655">
        <v>3</v>
      </c>
      <c r="F5655" s="51">
        <v>1</v>
      </c>
      <c r="G5655" t="str">
        <f t="shared" si="176"/>
        <v>Keldon Johnson</v>
      </c>
      <c r="H5655" t="str">
        <f t="shared" si="177"/>
        <v>Keldon Johnson</v>
      </c>
    </row>
    <row r="5656" spans="1:8" x14ac:dyDescent="0.2">
      <c r="A5656" s="48"/>
      <c r="B5656">
        <v>17</v>
      </c>
      <c r="C5656">
        <v>4</v>
      </c>
      <c r="D5656">
        <v>4</v>
      </c>
      <c r="E5656">
        <v>2</v>
      </c>
      <c r="F5656" s="51">
        <v>1</v>
      </c>
      <c r="G5656" t="str">
        <f t="shared" si="176"/>
        <v>Keldon Johnson</v>
      </c>
      <c r="H5656" t="str">
        <f t="shared" si="177"/>
        <v>Keldon Johnson</v>
      </c>
    </row>
    <row r="5657" spans="1:8" x14ac:dyDescent="0.2">
      <c r="A5657" s="48"/>
      <c r="B5657">
        <v>21</v>
      </c>
      <c r="C5657">
        <v>3</v>
      </c>
      <c r="D5657">
        <v>5</v>
      </c>
      <c r="E5657">
        <v>0</v>
      </c>
      <c r="F5657" s="51">
        <v>1</v>
      </c>
      <c r="G5657" t="str">
        <f t="shared" si="176"/>
        <v>Keldon Johnson</v>
      </c>
      <c r="H5657" t="str">
        <f t="shared" si="177"/>
        <v>Keldon Johnson</v>
      </c>
    </row>
    <row r="5658" spans="1:8" x14ac:dyDescent="0.2">
      <c r="A5658" s="48"/>
      <c r="B5658">
        <v>19</v>
      </c>
      <c r="C5658">
        <v>3</v>
      </c>
      <c r="D5658">
        <v>2</v>
      </c>
      <c r="E5658">
        <v>2</v>
      </c>
      <c r="F5658" s="51">
        <v>1</v>
      </c>
      <c r="G5658" t="str">
        <f t="shared" si="176"/>
        <v>Keldon Johnson</v>
      </c>
      <c r="H5658" t="str">
        <f t="shared" si="177"/>
        <v>Keldon Johnson</v>
      </c>
    </row>
    <row r="5659" spans="1:8" x14ac:dyDescent="0.2">
      <c r="A5659" s="48"/>
      <c r="B5659">
        <v>30</v>
      </c>
      <c r="C5659">
        <v>3</v>
      </c>
      <c r="D5659">
        <v>1</v>
      </c>
      <c r="E5659">
        <v>3</v>
      </c>
      <c r="F5659" s="51">
        <v>1</v>
      </c>
      <c r="G5659" t="str">
        <f t="shared" si="176"/>
        <v>Keldon Johnson</v>
      </c>
      <c r="H5659" t="str">
        <f t="shared" si="177"/>
        <v>Keldon Johnson</v>
      </c>
    </row>
    <row r="5660" spans="1:8" x14ac:dyDescent="0.2">
      <c r="A5660" s="48"/>
      <c r="B5660">
        <v>30</v>
      </c>
      <c r="C5660">
        <v>4</v>
      </c>
      <c r="D5660">
        <v>0</v>
      </c>
      <c r="E5660">
        <v>4</v>
      </c>
      <c r="F5660" s="51">
        <v>1</v>
      </c>
      <c r="G5660" t="str">
        <f t="shared" si="176"/>
        <v>Keldon Johnson</v>
      </c>
      <c r="H5660" t="str">
        <f t="shared" si="177"/>
        <v>Keldon Johnson</v>
      </c>
    </row>
    <row r="5661" spans="1:8" x14ac:dyDescent="0.2">
      <c r="A5661" s="48"/>
      <c r="B5661">
        <v>22</v>
      </c>
      <c r="C5661">
        <v>4</v>
      </c>
      <c r="D5661">
        <v>1</v>
      </c>
      <c r="E5661">
        <v>2</v>
      </c>
      <c r="F5661" s="51">
        <v>1</v>
      </c>
      <c r="G5661" t="str">
        <f t="shared" si="176"/>
        <v>Keldon Johnson</v>
      </c>
      <c r="H5661" t="str">
        <f t="shared" si="177"/>
        <v>Keldon Johnson</v>
      </c>
    </row>
    <row r="5662" spans="1:8" x14ac:dyDescent="0.2">
      <c r="A5662" s="48"/>
      <c r="B5662">
        <v>26</v>
      </c>
      <c r="C5662">
        <v>7</v>
      </c>
      <c r="D5662">
        <v>2</v>
      </c>
      <c r="E5662">
        <v>2</v>
      </c>
      <c r="F5662" s="51">
        <v>1</v>
      </c>
      <c r="G5662" t="str">
        <f t="shared" si="176"/>
        <v>Keldon Johnson</v>
      </c>
      <c r="H5662" t="str">
        <f t="shared" si="177"/>
        <v>Keldon Johnson</v>
      </c>
    </row>
    <row r="5663" spans="1:8" x14ac:dyDescent="0.2">
      <c r="A5663" s="48" t="s">
        <v>1354</v>
      </c>
      <c r="B5663">
        <v>3</v>
      </c>
      <c r="C5663">
        <v>2</v>
      </c>
      <c r="D5663">
        <v>1</v>
      </c>
      <c r="E5663">
        <v>1</v>
      </c>
      <c r="F5663" s="51">
        <v>1</v>
      </c>
      <c r="G5663" t="str">
        <f t="shared" si="176"/>
        <v>Keon Johnson</v>
      </c>
      <c r="H5663" t="str">
        <f t="shared" si="177"/>
        <v>Keon Johnson</v>
      </c>
    </row>
    <row r="5664" spans="1:8" x14ac:dyDescent="0.2">
      <c r="A5664" s="48"/>
      <c r="B5664">
        <v>2</v>
      </c>
      <c r="C5664">
        <v>3</v>
      </c>
      <c r="D5664">
        <v>1</v>
      </c>
      <c r="E5664">
        <v>0</v>
      </c>
      <c r="F5664" s="51">
        <v>1</v>
      </c>
      <c r="G5664" t="str">
        <f t="shared" si="176"/>
        <v>Keon Johnson</v>
      </c>
      <c r="H5664" t="str">
        <f t="shared" si="177"/>
        <v>Keon Johnson</v>
      </c>
    </row>
    <row r="5665" spans="1:8" x14ac:dyDescent="0.2">
      <c r="A5665" s="48"/>
      <c r="B5665">
        <v>8</v>
      </c>
      <c r="C5665">
        <v>1</v>
      </c>
      <c r="D5665">
        <v>1</v>
      </c>
      <c r="E5665">
        <v>1</v>
      </c>
      <c r="F5665" s="51">
        <v>1</v>
      </c>
      <c r="G5665" t="str">
        <f t="shared" si="176"/>
        <v>Keon Johnson</v>
      </c>
      <c r="H5665" t="str">
        <f t="shared" si="177"/>
        <v>Keon Johnson</v>
      </c>
    </row>
    <row r="5666" spans="1:8" x14ac:dyDescent="0.2">
      <c r="A5666" s="48"/>
      <c r="B5666">
        <v>10</v>
      </c>
      <c r="C5666">
        <v>5</v>
      </c>
      <c r="D5666">
        <v>3</v>
      </c>
      <c r="E5666">
        <v>2</v>
      </c>
      <c r="F5666" s="51">
        <v>1</v>
      </c>
      <c r="G5666" t="str">
        <f t="shared" si="176"/>
        <v>Keon Johnson</v>
      </c>
      <c r="H5666" t="str">
        <f t="shared" si="177"/>
        <v>Keon Johnson</v>
      </c>
    </row>
    <row r="5667" spans="1:8" x14ac:dyDescent="0.2">
      <c r="A5667" s="48"/>
      <c r="B5667">
        <v>11</v>
      </c>
      <c r="C5667">
        <v>2</v>
      </c>
      <c r="D5667">
        <v>1</v>
      </c>
      <c r="E5667">
        <v>2</v>
      </c>
      <c r="F5667" s="51">
        <v>1</v>
      </c>
      <c r="G5667" t="str">
        <f t="shared" si="176"/>
        <v>Keon Johnson</v>
      </c>
      <c r="H5667" t="str">
        <f t="shared" si="177"/>
        <v>Keon Johnson</v>
      </c>
    </row>
    <row r="5668" spans="1:8" x14ac:dyDescent="0.2">
      <c r="A5668" s="48"/>
      <c r="B5668">
        <v>8</v>
      </c>
      <c r="C5668">
        <v>2</v>
      </c>
      <c r="D5668">
        <v>3</v>
      </c>
      <c r="E5668">
        <v>2</v>
      </c>
      <c r="F5668" s="51">
        <v>1</v>
      </c>
      <c r="G5668" t="str">
        <f t="shared" si="176"/>
        <v>Keon Johnson</v>
      </c>
      <c r="H5668" t="str">
        <f t="shared" si="177"/>
        <v>Keon Johnson</v>
      </c>
    </row>
    <row r="5669" spans="1:8" x14ac:dyDescent="0.2">
      <c r="A5669" s="48"/>
      <c r="B5669">
        <v>3</v>
      </c>
      <c r="C5669">
        <v>0</v>
      </c>
      <c r="D5669">
        <v>0</v>
      </c>
      <c r="E5669">
        <v>1</v>
      </c>
      <c r="F5669" s="51">
        <v>1</v>
      </c>
      <c r="G5669" t="str">
        <f t="shared" si="176"/>
        <v>Keon Johnson</v>
      </c>
      <c r="H5669" t="str">
        <f t="shared" si="177"/>
        <v>Keon Johnson</v>
      </c>
    </row>
    <row r="5670" spans="1:8" x14ac:dyDescent="0.2">
      <c r="A5670" s="48"/>
      <c r="B5670">
        <v>0</v>
      </c>
      <c r="C5670">
        <v>1</v>
      </c>
      <c r="D5670">
        <v>1</v>
      </c>
      <c r="E5670">
        <v>0</v>
      </c>
      <c r="F5670" s="51">
        <v>1</v>
      </c>
      <c r="G5670" t="str">
        <f t="shared" si="176"/>
        <v>Keon Johnson</v>
      </c>
      <c r="H5670" t="str">
        <f t="shared" si="177"/>
        <v>Keon Johnson</v>
      </c>
    </row>
    <row r="5671" spans="1:8" x14ac:dyDescent="0.2">
      <c r="A5671" s="48"/>
      <c r="B5671">
        <v>3</v>
      </c>
      <c r="C5671">
        <v>0</v>
      </c>
      <c r="D5671">
        <v>0</v>
      </c>
      <c r="E5671">
        <v>1</v>
      </c>
      <c r="F5671" s="51">
        <v>1</v>
      </c>
      <c r="G5671" t="str">
        <f t="shared" si="176"/>
        <v>Keon Johnson</v>
      </c>
      <c r="H5671" t="str">
        <f t="shared" si="177"/>
        <v>Keon Johnson</v>
      </c>
    </row>
    <row r="5672" spans="1:8" x14ac:dyDescent="0.2">
      <c r="A5672" s="48"/>
      <c r="B5672">
        <v>13</v>
      </c>
      <c r="C5672">
        <v>3</v>
      </c>
      <c r="D5672">
        <v>3</v>
      </c>
      <c r="E5672">
        <v>2</v>
      </c>
      <c r="F5672" s="51">
        <v>1</v>
      </c>
      <c r="G5672" t="str">
        <f t="shared" si="176"/>
        <v>Keon Johnson</v>
      </c>
      <c r="H5672" t="str">
        <f t="shared" si="177"/>
        <v>Keon Johnson</v>
      </c>
    </row>
    <row r="5673" spans="1:8" x14ac:dyDescent="0.2">
      <c r="A5673" s="48"/>
      <c r="B5673">
        <v>6</v>
      </c>
      <c r="C5673">
        <v>3</v>
      </c>
      <c r="D5673">
        <v>1</v>
      </c>
      <c r="E5673">
        <v>0</v>
      </c>
      <c r="F5673" s="51">
        <v>1</v>
      </c>
      <c r="G5673" t="str">
        <f t="shared" si="176"/>
        <v>Keon Johnson</v>
      </c>
      <c r="H5673" t="str">
        <f t="shared" si="177"/>
        <v>Keon Johnson</v>
      </c>
    </row>
    <row r="5674" spans="1:8" x14ac:dyDescent="0.2">
      <c r="A5674" s="48"/>
      <c r="B5674">
        <v>9</v>
      </c>
      <c r="C5674">
        <v>4</v>
      </c>
      <c r="D5674">
        <v>1</v>
      </c>
      <c r="E5674">
        <v>3</v>
      </c>
      <c r="F5674" s="51">
        <v>1</v>
      </c>
      <c r="G5674" t="str">
        <f t="shared" si="176"/>
        <v>Keon Johnson</v>
      </c>
      <c r="H5674" t="str">
        <f t="shared" si="177"/>
        <v>Keon Johnson</v>
      </c>
    </row>
    <row r="5675" spans="1:8" x14ac:dyDescent="0.2">
      <c r="A5675" s="48"/>
      <c r="B5675">
        <v>3</v>
      </c>
      <c r="C5675">
        <v>0</v>
      </c>
      <c r="D5675">
        <v>1</v>
      </c>
      <c r="E5675">
        <v>1</v>
      </c>
      <c r="F5675" s="51">
        <v>1</v>
      </c>
      <c r="G5675" t="str">
        <f t="shared" si="176"/>
        <v>Keon Johnson</v>
      </c>
      <c r="H5675" t="str">
        <f t="shared" si="177"/>
        <v>Keon Johnson</v>
      </c>
    </row>
    <row r="5676" spans="1:8" x14ac:dyDescent="0.2">
      <c r="A5676" s="48"/>
      <c r="B5676">
        <v>6</v>
      </c>
      <c r="C5676">
        <v>1</v>
      </c>
      <c r="D5676">
        <v>2</v>
      </c>
      <c r="E5676">
        <v>0</v>
      </c>
      <c r="F5676" s="51">
        <v>1</v>
      </c>
      <c r="G5676" t="str">
        <f t="shared" si="176"/>
        <v>Keon Johnson</v>
      </c>
      <c r="H5676" t="str">
        <f t="shared" si="177"/>
        <v>Keon Johnson</v>
      </c>
    </row>
    <row r="5677" spans="1:8" x14ac:dyDescent="0.2">
      <c r="A5677" s="48"/>
      <c r="B5677">
        <v>8</v>
      </c>
      <c r="C5677">
        <v>1</v>
      </c>
      <c r="D5677">
        <v>1</v>
      </c>
      <c r="E5677">
        <v>0</v>
      </c>
      <c r="F5677" s="51">
        <v>1</v>
      </c>
      <c r="G5677" t="str">
        <f t="shared" si="176"/>
        <v>Keon Johnson</v>
      </c>
      <c r="H5677" t="str">
        <f t="shared" si="177"/>
        <v>Keon Johnson</v>
      </c>
    </row>
    <row r="5678" spans="1:8" x14ac:dyDescent="0.2">
      <c r="A5678" s="48"/>
      <c r="B5678">
        <v>4</v>
      </c>
      <c r="C5678">
        <v>2</v>
      </c>
      <c r="D5678">
        <v>1</v>
      </c>
      <c r="E5678">
        <v>0</v>
      </c>
      <c r="F5678" s="51">
        <v>1</v>
      </c>
      <c r="G5678" t="str">
        <f t="shared" si="176"/>
        <v>Keon Johnson</v>
      </c>
      <c r="H5678" t="str">
        <f t="shared" si="177"/>
        <v>Keon Johnson</v>
      </c>
    </row>
    <row r="5679" spans="1:8" x14ac:dyDescent="0.2">
      <c r="A5679" s="48"/>
      <c r="B5679">
        <v>3</v>
      </c>
      <c r="C5679">
        <v>3</v>
      </c>
      <c r="D5679">
        <v>0</v>
      </c>
      <c r="E5679">
        <v>1</v>
      </c>
      <c r="F5679" s="51">
        <v>1</v>
      </c>
      <c r="G5679" t="str">
        <f t="shared" si="176"/>
        <v>Keon Johnson</v>
      </c>
      <c r="H5679" t="str">
        <f t="shared" si="177"/>
        <v>Keon Johnson</v>
      </c>
    </row>
    <row r="5680" spans="1:8" x14ac:dyDescent="0.2">
      <c r="A5680" s="48" t="s">
        <v>1689</v>
      </c>
      <c r="B5680">
        <v>2</v>
      </c>
      <c r="C5680">
        <v>1</v>
      </c>
      <c r="D5680">
        <v>2</v>
      </c>
      <c r="E5680">
        <v>0</v>
      </c>
      <c r="F5680" s="51">
        <v>1</v>
      </c>
      <c r="G5680" t="str">
        <f t="shared" si="176"/>
        <v>Stanley Johnson</v>
      </c>
      <c r="H5680" t="str">
        <f t="shared" si="177"/>
        <v>Stanley Johnson</v>
      </c>
    </row>
    <row r="5681" spans="1:8" x14ac:dyDescent="0.2">
      <c r="A5681" s="48"/>
      <c r="B5681">
        <v>0</v>
      </c>
      <c r="C5681">
        <v>0</v>
      </c>
      <c r="D5681">
        <v>0</v>
      </c>
      <c r="E5681">
        <v>0</v>
      </c>
      <c r="F5681" s="51">
        <v>1</v>
      </c>
      <c r="G5681" t="str">
        <f t="shared" si="176"/>
        <v>Stanley Johnson</v>
      </c>
      <c r="H5681" t="str">
        <f t="shared" si="177"/>
        <v>Stanley Johnson</v>
      </c>
    </row>
    <row r="5682" spans="1:8" x14ac:dyDescent="0.2">
      <c r="A5682" s="48"/>
      <c r="B5682">
        <v>10</v>
      </c>
      <c r="C5682">
        <v>3</v>
      </c>
      <c r="D5682">
        <v>3</v>
      </c>
      <c r="E5682">
        <v>2</v>
      </c>
      <c r="F5682" s="51">
        <v>1</v>
      </c>
      <c r="G5682" t="str">
        <f t="shared" si="176"/>
        <v>Stanley Johnson</v>
      </c>
      <c r="H5682" t="str">
        <f t="shared" si="177"/>
        <v>Stanley Johnson</v>
      </c>
    </row>
    <row r="5683" spans="1:8" x14ac:dyDescent="0.2">
      <c r="A5683" s="48"/>
      <c r="B5683">
        <v>12</v>
      </c>
      <c r="C5683">
        <v>4</v>
      </c>
      <c r="D5683">
        <v>2</v>
      </c>
      <c r="E5683">
        <v>1</v>
      </c>
      <c r="F5683" s="51">
        <v>1</v>
      </c>
      <c r="G5683" t="str">
        <f t="shared" si="176"/>
        <v>Stanley Johnson</v>
      </c>
      <c r="H5683" t="str">
        <f t="shared" si="177"/>
        <v>Stanley Johnson</v>
      </c>
    </row>
    <row r="5684" spans="1:8" x14ac:dyDescent="0.2">
      <c r="A5684" s="48"/>
      <c r="B5684">
        <v>7</v>
      </c>
      <c r="C5684">
        <v>4</v>
      </c>
      <c r="D5684">
        <v>3</v>
      </c>
      <c r="E5684">
        <v>1</v>
      </c>
      <c r="F5684" s="51">
        <v>1</v>
      </c>
      <c r="G5684" t="str">
        <f t="shared" si="176"/>
        <v>Stanley Johnson</v>
      </c>
      <c r="H5684" t="str">
        <f t="shared" si="177"/>
        <v>Stanley Johnson</v>
      </c>
    </row>
    <row r="5685" spans="1:8" x14ac:dyDescent="0.2">
      <c r="A5685" s="48"/>
      <c r="B5685">
        <v>3</v>
      </c>
      <c r="C5685">
        <v>2</v>
      </c>
      <c r="D5685">
        <v>1</v>
      </c>
      <c r="E5685">
        <v>0</v>
      </c>
      <c r="F5685" s="51">
        <v>1</v>
      </c>
      <c r="G5685" t="str">
        <f t="shared" si="176"/>
        <v>Stanley Johnson</v>
      </c>
      <c r="H5685" t="str">
        <f t="shared" si="177"/>
        <v>Stanley Johnson</v>
      </c>
    </row>
    <row r="5686" spans="1:8" x14ac:dyDescent="0.2">
      <c r="A5686" s="48"/>
      <c r="B5686">
        <v>6</v>
      </c>
      <c r="C5686">
        <v>1</v>
      </c>
      <c r="D5686">
        <v>2</v>
      </c>
      <c r="E5686">
        <v>0</v>
      </c>
      <c r="F5686" s="51">
        <v>1</v>
      </c>
      <c r="G5686" t="str">
        <f t="shared" si="176"/>
        <v>Stanley Johnson</v>
      </c>
      <c r="H5686" t="str">
        <f t="shared" si="177"/>
        <v>Stanley Johnson</v>
      </c>
    </row>
    <row r="5687" spans="1:8" x14ac:dyDescent="0.2">
      <c r="A5687" s="48"/>
      <c r="B5687">
        <v>9</v>
      </c>
      <c r="C5687">
        <v>6</v>
      </c>
      <c r="D5687">
        <v>2</v>
      </c>
      <c r="E5687">
        <v>2</v>
      </c>
      <c r="F5687" s="51">
        <v>1</v>
      </c>
      <c r="G5687" t="str">
        <f t="shared" si="176"/>
        <v>Stanley Johnson</v>
      </c>
      <c r="H5687" t="str">
        <f t="shared" si="177"/>
        <v>Stanley Johnson</v>
      </c>
    </row>
    <row r="5688" spans="1:8" x14ac:dyDescent="0.2">
      <c r="A5688" s="48"/>
      <c r="B5688">
        <v>6</v>
      </c>
      <c r="C5688">
        <v>3</v>
      </c>
      <c r="D5688">
        <v>2</v>
      </c>
      <c r="E5688">
        <v>0</v>
      </c>
      <c r="F5688" s="51">
        <v>1</v>
      </c>
      <c r="G5688" t="str">
        <f t="shared" si="176"/>
        <v>Stanley Johnson</v>
      </c>
      <c r="H5688" t="str">
        <f t="shared" si="177"/>
        <v>Stanley Johnson</v>
      </c>
    </row>
    <row r="5689" spans="1:8" x14ac:dyDescent="0.2">
      <c r="A5689" s="48"/>
      <c r="B5689">
        <v>2</v>
      </c>
      <c r="C5689">
        <v>0</v>
      </c>
      <c r="D5689">
        <v>1</v>
      </c>
      <c r="E5689">
        <v>0</v>
      </c>
      <c r="F5689" s="51">
        <v>1</v>
      </c>
      <c r="G5689" t="str">
        <f t="shared" si="176"/>
        <v>Stanley Johnson</v>
      </c>
      <c r="H5689" t="str">
        <f t="shared" si="177"/>
        <v>Stanley Johnson</v>
      </c>
    </row>
    <row r="5690" spans="1:8" x14ac:dyDescent="0.2">
      <c r="A5690" s="48"/>
      <c r="B5690">
        <v>8</v>
      </c>
      <c r="C5690">
        <v>2</v>
      </c>
      <c r="D5690">
        <v>3</v>
      </c>
      <c r="E5690">
        <v>2</v>
      </c>
      <c r="F5690" s="51">
        <v>1</v>
      </c>
      <c r="G5690" t="str">
        <f t="shared" si="176"/>
        <v>Stanley Johnson</v>
      </c>
      <c r="H5690" t="str">
        <f t="shared" si="177"/>
        <v>Stanley Johnson</v>
      </c>
    </row>
    <row r="5691" spans="1:8" x14ac:dyDescent="0.2">
      <c r="A5691" s="48" t="s">
        <v>1355</v>
      </c>
      <c r="B5691">
        <v>27</v>
      </c>
      <c r="C5691">
        <v>4</v>
      </c>
      <c r="D5691">
        <v>6</v>
      </c>
      <c r="E5691">
        <v>1</v>
      </c>
      <c r="F5691" s="51">
        <v>1</v>
      </c>
      <c r="G5691" t="str">
        <f t="shared" si="176"/>
        <v>Nikola Jokić</v>
      </c>
      <c r="H5691" t="str">
        <f t="shared" si="177"/>
        <v>Nikola Jokic</v>
      </c>
    </row>
    <row r="5692" spans="1:8" x14ac:dyDescent="0.2">
      <c r="A5692" s="48"/>
      <c r="B5692">
        <v>26</v>
      </c>
      <c r="C5692">
        <v>12</v>
      </c>
      <c r="D5692">
        <v>10</v>
      </c>
      <c r="E5692">
        <v>1</v>
      </c>
      <c r="F5692" s="51">
        <v>1</v>
      </c>
      <c r="G5692" t="str">
        <f t="shared" si="176"/>
        <v>Nikola Jokić</v>
      </c>
      <c r="H5692" t="str">
        <f t="shared" si="177"/>
        <v>Nikola Jokic</v>
      </c>
    </row>
    <row r="5693" spans="1:8" x14ac:dyDescent="0.2">
      <c r="A5693" s="48"/>
      <c r="B5693">
        <v>19</v>
      </c>
      <c r="C5693">
        <v>16</v>
      </c>
      <c r="D5693">
        <v>13</v>
      </c>
      <c r="E5693">
        <v>1</v>
      </c>
      <c r="F5693" s="51">
        <v>1</v>
      </c>
      <c r="G5693" t="str">
        <f t="shared" si="176"/>
        <v>Nikola Jokić</v>
      </c>
      <c r="H5693" t="str">
        <f t="shared" si="177"/>
        <v>Nikola Jokic</v>
      </c>
    </row>
    <row r="5694" spans="1:8" x14ac:dyDescent="0.2">
      <c r="A5694" s="48"/>
      <c r="B5694">
        <v>9</v>
      </c>
      <c r="C5694">
        <v>9</v>
      </c>
      <c r="D5694">
        <v>9</v>
      </c>
      <c r="E5694">
        <v>0</v>
      </c>
      <c r="F5694" s="51">
        <v>1</v>
      </c>
      <c r="G5694" t="str">
        <f t="shared" si="176"/>
        <v>Nikola Jokić</v>
      </c>
      <c r="H5694" t="str">
        <f t="shared" si="177"/>
        <v>Nikola Jokic</v>
      </c>
    </row>
    <row r="5695" spans="1:8" x14ac:dyDescent="0.2">
      <c r="A5695" s="48"/>
      <c r="B5695">
        <v>31</v>
      </c>
      <c r="C5695">
        <v>13</v>
      </c>
      <c r="D5695">
        <v>9</v>
      </c>
      <c r="E5695">
        <v>0</v>
      </c>
      <c r="F5695" s="51">
        <v>1</v>
      </c>
      <c r="G5695" t="str">
        <f t="shared" si="176"/>
        <v>Nikola Jokić</v>
      </c>
      <c r="H5695" t="str">
        <f t="shared" si="177"/>
        <v>Nikola Jokic</v>
      </c>
    </row>
    <row r="5696" spans="1:8" x14ac:dyDescent="0.2">
      <c r="A5696" s="48"/>
      <c r="B5696">
        <v>12</v>
      </c>
      <c r="C5696">
        <v>10</v>
      </c>
      <c r="D5696">
        <v>6</v>
      </c>
      <c r="E5696">
        <v>0</v>
      </c>
      <c r="F5696" s="51">
        <v>1</v>
      </c>
      <c r="G5696" t="str">
        <f t="shared" si="176"/>
        <v>Nikola Jokić</v>
      </c>
      <c r="H5696" t="str">
        <f t="shared" si="177"/>
        <v>Nikola Jokic</v>
      </c>
    </row>
    <row r="5697" spans="1:8" x14ac:dyDescent="0.2">
      <c r="A5697" s="48"/>
      <c r="B5697">
        <v>23</v>
      </c>
      <c r="C5697">
        <v>14</v>
      </c>
      <c r="D5697">
        <v>6</v>
      </c>
      <c r="E5697">
        <v>1</v>
      </c>
      <c r="F5697" s="51">
        <v>1</v>
      </c>
      <c r="G5697" t="str">
        <f t="shared" si="176"/>
        <v>Nikola Jokić</v>
      </c>
      <c r="H5697" t="str">
        <f t="shared" si="177"/>
        <v>Nikola Jokic</v>
      </c>
    </row>
    <row r="5698" spans="1:8" x14ac:dyDescent="0.2">
      <c r="A5698" s="48"/>
      <c r="B5698">
        <v>15</v>
      </c>
      <c r="C5698">
        <v>13</v>
      </c>
      <c r="D5698">
        <v>14</v>
      </c>
      <c r="E5698">
        <v>0</v>
      </c>
      <c r="F5698" s="51">
        <v>1</v>
      </c>
      <c r="G5698" t="str">
        <f t="shared" ref="G5698:G5761" si="178">IF(B5698="","",IF(A5698="",G5697,SUBSTITUTE(A5698," 2022-23 Game Log","")))</f>
        <v>Nikola Jokić</v>
      </c>
      <c r="H5698" t="str">
        <f t="shared" ref="H5698:H5761" si="179">IF(G5698="Luka Dončić","Luka Doncic",IF(G5698="Wendell Carter Jr.","Wendell Carter",IF(G5698="Vlatko Čančar","Vlatko Cancar",IF(G5698="Troy Brown Jr.","Troy Brown",IF(G5698="Bojan Bogdanović","Bojan Bogdanovic",IF(G5698="Nic Claxton","Nicolas Claxton",IF(G5698="Kristaps Porziņģis","Kristaps Porzingis",IF(G5698="Kelly Oubre Jr.","Kelly Oubre Jr",IF(G5698="P.J. Washington","P.J Washington",IF(G5698="P.J. Tucker","P.J Tucker",IF(G5698="Jabari Smith Jr.","Jabari Smith",IF(G5698="Alperen Şengün","Alperen Sengun",IF(G5698="Nikola Vučević","Nikola Vucevic",IF(G5698="Jusuf Nurkić","Jusuf Nurkic",IF(G5698="Nikola Jokić","Nikola Jokic",G5698)))))))))))))))</f>
        <v>Nikola Jokic</v>
      </c>
    </row>
    <row r="5699" spans="1:8" x14ac:dyDescent="0.2">
      <c r="A5699" s="48"/>
      <c r="B5699">
        <v>21</v>
      </c>
      <c r="C5699">
        <v>6</v>
      </c>
      <c r="D5699">
        <v>10</v>
      </c>
      <c r="E5699">
        <v>1</v>
      </c>
      <c r="F5699" s="51">
        <v>1</v>
      </c>
      <c r="G5699" t="str">
        <f t="shared" si="178"/>
        <v>Nikola Jokić</v>
      </c>
      <c r="H5699" t="str">
        <f t="shared" si="179"/>
        <v>Nikola Jokic</v>
      </c>
    </row>
    <row r="5700" spans="1:8" x14ac:dyDescent="0.2">
      <c r="A5700" s="48"/>
      <c r="B5700">
        <v>26</v>
      </c>
      <c r="C5700">
        <v>8</v>
      </c>
      <c r="D5700">
        <v>10</v>
      </c>
      <c r="E5700">
        <v>0</v>
      </c>
      <c r="F5700" s="51">
        <v>1</v>
      </c>
      <c r="G5700" t="str">
        <f t="shared" si="178"/>
        <v>Nikola Jokić</v>
      </c>
      <c r="H5700" t="str">
        <f t="shared" si="179"/>
        <v>Nikola Jokic</v>
      </c>
    </row>
    <row r="5701" spans="1:8" x14ac:dyDescent="0.2">
      <c r="A5701" s="48"/>
      <c r="B5701">
        <v>24</v>
      </c>
      <c r="C5701">
        <v>4</v>
      </c>
      <c r="D5701">
        <v>6</v>
      </c>
      <c r="E5701">
        <v>1</v>
      </c>
      <c r="F5701" s="51">
        <v>1</v>
      </c>
      <c r="G5701" t="str">
        <f t="shared" si="178"/>
        <v>Nikola Jokić</v>
      </c>
      <c r="H5701" t="str">
        <f t="shared" si="179"/>
        <v>Nikola Jokic</v>
      </c>
    </row>
    <row r="5702" spans="1:8" x14ac:dyDescent="0.2">
      <c r="A5702" s="48"/>
      <c r="B5702">
        <v>29</v>
      </c>
      <c r="C5702">
        <v>8</v>
      </c>
      <c r="D5702">
        <v>3</v>
      </c>
      <c r="E5702">
        <v>2</v>
      </c>
      <c r="F5702" s="51">
        <v>1</v>
      </c>
      <c r="G5702" t="str">
        <f t="shared" si="178"/>
        <v>Nikola Jokić</v>
      </c>
      <c r="H5702" t="str">
        <f t="shared" si="179"/>
        <v>Nikola Jokic</v>
      </c>
    </row>
    <row r="5703" spans="1:8" x14ac:dyDescent="0.2">
      <c r="A5703" s="48"/>
      <c r="B5703">
        <v>8</v>
      </c>
      <c r="C5703">
        <v>6</v>
      </c>
      <c r="D5703">
        <v>14</v>
      </c>
      <c r="E5703">
        <v>0</v>
      </c>
      <c r="F5703" s="51">
        <v>1</v>
      </c>
      <c r="G5703" t="str">
        <f t="shared" si="178"/>
        <v>Nikola Jokić</v>
      </c>
      <c r="H5703" t="str">
        <f t="shared" si="179"/>
        <v>Nikola Jokic</v>
      </c>
    </row>
    <row r="5704" spans="1:8" x14ac:dyDescent="0.2">
      <c r="A5704" s="48"/>
      <c r="B5704">
        <v>31</v>
      </c>
      <c r="C5704">
        <v>9</v>
      </c>
      <c r="D5704">
        <v>10</v>
      </c>
      <c r="E5704">
        <v>0</v>
      </c>
      <c r="F5704" s="51">
        <v>1</v>
      </c>
      <c r="G5704" t="str">
        <f t="shared" si="178"/>
        <v>Nikola Jokić</v>
      </c>
      <c r="H5704" t="str">
        <f t="shared" si="179"/>
        <v>Nikola Jokic</v>
      </c>
    </row>
    <row r="5705" spans="1:8" x14ac:dyDescent="0.2">
      <c r="A5705" s="48"/>
      <c r="B5705">
        <v>39</v>
      </c>
      <c r="C5705">
        <v>10</v>
      </c>
      <c r="D5705">
        <v>9</v>
      </c>
      <c r="E5705">
        <v>1</v>
      </c>
      <c r="F5705" s="51">
        <v>1</v>
      </c>
      <c r="G5705" t="str">
        <f t="shared" si="178"/>
        <v>Nikola Jokić</v>
      </c>
      <c r="H5705" t="str">
        <f t="shared" si="179"/>
        <v>Nikola Jokic</v>
      </c>
    </row>
    <row r="5706" spans="1:8" x14ac:dyDescent="0.2">
      <c r="A5706" s="48"/>
      <c r="B5706">
        <v>19</v>
      </c>
      <c r="C5706">
        <v>13</v>
      </c>
      <c r="D5706">
        <v>6</v>
      </c>
      <c r="E5706">
        <v>0</v>
      </c>
      <c r="F5706" s="51">
        <v>1</v>
      </c>
      <c r="G5706" t="str">
        <f t="shared" si="178"/>
        <v>Nikola Jokić</v>
      </c>
      <c r="H5706" t="str">
        <f t="shared" si="179"/>
        <v>Nikola Jokic</v>
      </c>
    </row>
    <row r="5707" spans="1:8" x14ac:dyDescent="0.2">
      <c r="A5707" s="48"/>
      <c r="B5707">
        <v>32</v>
      </c>
      <c r="C5707">
        <v>12</v>
      </c>
      <c r="D5707">
        <v>8</v>
      </c>
      <c r="E5707">
        <v>1</v>
      </c>
      <c r="F5707" s="51">
        <v>1</v>
      </c>
      <c r="G5707" t="str">
        <f t="shared" si="178"/>
        <v>Nikola Jokić</v>
      </c>
      <c r="H5707" t="str">
        <f t="shared" si="179"/>
        <v>Nikola Jokic</v>
      </c>
    </row>
    <row r="5708" spans="1:8" x14ac:dyDescent="0.2">
      <c r="A5708" s="48"/>
      <c r="B5708">
        <v>17</v>
      </c>
      <c r="C5708">
        <v>9</v>
      </c>
      <c r="D5708">
        <v>12</v>
      </c>
      <c r="E5708">
        <v>2</v>
      </c>
      <c r="F5708" s="51">
        <v>1</v>
      </c>
      <c r="G5708" t="str">
        <f t="shared" si="178"/>
        <v>Nikola Jokić</v>
      </c>
      <c r="H5708" t="str">
        <f t="shared" si="179"/>
        <v>Nikola Jokic</v>
      </c>
    </row>
    <row r="5709" spans="1:8" x14ac:dyDescent="0.2">
      <c r="A5709" s="48"/>
      <c r="B5709">
        <v>24</v>
      </c>
      <c r="C5709">
        <v>10</v>
      </c>
      <c r="D5709">
        <v>8</v>
      </c>
      <c r="E5709">
        <v>3</v>
      </c>
      <c r="F5709" s="51">
        <v>1</v>
      </c>
      <c r="G5709" t="str">
        <f t="shared" si="178"/>
        <v>Nikola Jokić</v>
      </c>
      <c r="H5709" t="str">
        <f t="shared" si="179"/>
        <v>Nikola Jokic</v>
      </c>
    </row>
    <row r="5710" spans="1:8" x14ac:dyDescent="0.2">
      <c r="A5710" s="48"/>
      <c r="B5710">
        <v>32</v>
      </c>
      <c r="C5710">
        <v>16</v>
      </c>
      <c r="D5710">
        <v>9</v>
      </c>
      <c r="E5710">
        <v>1</v>
      </c>
      <c r="F5710" s="51">
        <v>1</v>
      </c>
      <c r="G5710" t="str">
        <f t="shared" si="178"/>
        <v>Nikola Jokić</v>
      </c>
      <c r="H5710" t="str">
        <f t="shared" si="179"/>
        <v>Nikola Jokic</v>
      </c>
    </row>
    <row r="5711" spans="1:8" x14ac:dyDescent="0.2">
      <c r="A5711" s="48"/>
      <c r="B5711">
        <v>19</v>
      </c>
      <c r="C5711">
        <v>8</v>
      </c>
      <c r="D5711">
        <v>8</v>
      </c>
      <c r="E5711">
        <v>0</v>
      </c>
      <c r="F5711" s="51">
        <v>1</v>
      </c>
      <c r="G5711" t="str">
        <f t="shared" si="178"/>
        <v>Nikola Jokić</v>
      </c>
      <c r="H5711" t="str">
        <f t="shared" si="179"/>
        <v>Nikola Jokic</v>
      </c>
    </row>
    <row r="5712" spans="1:8" x14ac:dyDescent="0.2">
      <c r="A5712" s="48"/>
      <c r="B5712">
        <v>33</v>
      </c>
      <c r="C5712">
        <v>10</v>
      </c>
      <c r="D5712">
        <v>9</v>
      </c>
      <c r="E5712">
        <v>1</v>
      </c>
      <c r="F5712" s="51">
        <v>1</v>
      </c>
      <c r="G5712" t="str">
        <f t="shared" si="178"/>
        <v>Nikola Jokić</v>
      </c>
      <c r="H5712" t="str">
        <f t="shared" si="179"/>
        <v>Nikola Jokic</v>
      </c>
    </row>
    <row r="5713" spans="1:8" x14ac:dyDescent="0.2">
      <c r="A5713" s="48"/>
      <c r="B5713">
        <v>31</v>
      </c>
      <c r="C5713">
        <v>12</v>
      </c>
      <c r="D5713">
        <v>14</v>
      </c>
      <c r="E5713">
        <v>1</v>
      </c>
      <c r="F5713" s="51">
        <v>1</v>
      </c>
      <c r="G5713" t="str">
        <f t="shared" si="178"/>
        <v>Nikola Jokić</v>
      </c>
      <c r="H5713" t="str">
        <f t="shared" si="179"/>
        <v>Nikola Jokic</v>
      </c>
    </row>
    <row r="5714" spans="1:8" x14ac:dyDescent="0.2">
      <c r="A5714" s="48"/>
      <c r="B5714">
        <v>43</v>
      </c>
      <c r="C5714">
        <v>14</v>
      </c>
      <c r="D5714">
        <v>8</v>
      </c>
      <c r="E5714">
        <v>0</v>
      </c>
      <c r="F5714" s="51">
        <v>1</v>
      </c>
      <c r="G5714" t="str">
        <f t="shared" si="178"/>
        <v>Nikola Jokić</v>
      </c>
      <c r="H5714" t="str">
        <f t="shared" si="179"/>
        <v>Nikola Jokic</v>
      </c>
    </row>
    <row r="5715" spans="1:8" x14ac:dyDescent="0.2">
      <c r="A5715" s="48"/>
      <c r="B5715">
        <v>25</v>
      </c>
      <c r="C5715">
        <v>11</v>
      </c>
      <c r="D5715">
        <v>8</v>
      </c>
      <c r="E5715">
        <v>1</v>
      </c>
      <c r="F5715" s="51">
        <v>1</v>
      </c>
      <c r="G5715" t="str">
        <f t="shared" si="178"/>
        <v>Nikola Jokić</v>
      </c>
      <c r="H5715" t="str">
        <f t="shared" si="179"/>
        <v>Nikola Jokic</v>
      </c>
    </row>
    <row r="5716" spans="1:8" x14ac:dyDescent="0.2">
      <c r="A5716" s="48"/>
      <c r="B5716">
        <v>40</v>
      </c>
      <c r="C5716">
        <v>27</v>
      </c>
      <c r="D5716">
        <v>10</v>
      </c>
      <c r="E5716">
        <v>2</v>
      </c>
      <c r="F5716" s="51">
        <v>1</v>
      </c>
      <c r="G5716" t="str">
        <f t="shared" si="178"/>
        <v>Nikola Jokić</v>
      </c>
      <c r="H5716" t="str">
        <f t="shared" si="179"/>
        <v>Nikola Jokic</v>
      </c>
    </row>
    <row r="5717" spans="1:8" x14ac:dyDescent="0.2">
      <c r="A5717" s="48"/>
      <c r="B5717">
        <v>13</v>
      </c>
      <c r="C5717">
        <v>13</v>
      </c>
      <c r="D5717">
        <v>13</v>
      </c>
      <c r="E5717">
        <v>1</v>
      </c>
      <c r="F5717" s="51">
        <v>1</v>
      </c>
      <c r="G5717" t="str">
        <f t="shared" si="178"/>
        <v>Nikola Jokić</v>
      </c>
      <c r="H5717" t="str">
        <f t="shared" si="179"/>
        <v>Nikola Jokic</v>
      </c>
    </row>
    <row r="5718" spans="1:8" x14ac:dyDescent="0.2">
      <c r="A5718" s="48"/>
      <c r="B5718">
        <v>29</v>
      </c>
      <c r="C5718">
        <v>8</v>
      </c>
      <c r="D5718">
        <v>11</v>
      </c>
      <c r="E5718">
        <v>0</v>
      </c>
      <c r="F5718" s="51">
        <v>1</v>
      </c>
      <c r="G5718" t="str">
        <f t="shared" si="178"/>
        <v>Nikola Jokić</v>
      </c>
      <c r="H5718" t="str">
        <f t="shared" si="179"/>
        <v>Nikola Jokic</v>
      </c>
    </row>
    <row r="5719" spans="1:8" x14ac:dyDescent="0.2">
      <c r="A5719" s="48"/>
      <c r="B5719">
        <v>41</v>
      </c>
      <c r="C5719">
        <v>15</v>
      </c>
      <c r="D5719">
        <v>15</v>
      </c>
      <c r="E5719">
        <v>2</v>
      </c>
      <c r="F5719" s="51">
        <v>1</v>
      </c>
      <c r="G5719" t="str">
        <f t="shared" si="178"/>
        <v>Nikola Jokić</v>
      </c>
      <c r="H5719" t="str">
        <f t="shared" si="179"/>
        <v>Nikola Jokic</v>
      </c>
    </row>
    <row r="5720" spans="1:8" x14ac:dyDescent="0.2">
      <c r="A5720" s="48"/>
      <c r="B5720">
        <v>20</v>
      </c>
      <c r="C5720">
        <v>9</v>
      </c>
      <c r="D5720">
        <v>11</v>
      </c>
      <c r="E5720">
        <v>0</v>
      </c>
      <c r="F5720" s="51">
        <v>1</v>
      </c>
      <c r="G5720" t="str">
        <f t="shared" si="178"/>
        <v>Nikola Jokić</v>
      </c>
      <c r="H5720" t="str">
        <f t="shared" si="179"/>
        <v>Nikola Jokic</v>
      </c>
    </row>
    <row r="5721" spans="1:8" x14ac:dyDescent="0.2">
      <c r="A5721" s="48"/>
      <c r="B5721">
        <v>40</v>
      </c>
      <c r="C5721">
        <v>7</v>
      </c>
      <c r="D5721">
        <v>6</v>
      </c>
      <c r="E5721">
        <v>0</v>
      </c>
      <c r="F5721" s="51">
        <v>1</v>
      </c>
      <c r="G5721" t="str">
        <f t="shared" si="178"/>
        <v>Nikola Jokić</v>
      </c>
      <c r="H5721" t="str">
        <f t="shared" si="179"/>
        <v>Nikola Jokic</v>
      </c>
    </row>
    <row r="5722" spans="1:8" x14ac:dyDescent="0.2">
      <c r="A5722" s="48"/>
      <c r="B5722">
        <v>19</v>
      </c>
      <c r="C5722">
        <v>12</v>
      </c>
      <c r="D5722">
        <v>12</v>
      </c>
      <c r="E5722">
        <v>2</v>
      </c>
      <c r="F5722" s="51">
        <v>1</v>
      </c>
      <c r="G5722" t="str">
        <f t="shared" si="178"/>
        <v>Nikola Jokić</v>
      </c>
      <c r="H5722" t="str">
        <f t="shared" si="179"/>
        <v>Nikola Jokic</v>
      </c>
    </row>
    <row r="5723" spans="1:8" x14ac:dyDescent="0.2">
      <c r="A5723" s="48"/>
      <c r="B5723">
        <v>30</v>
      </c>
      <c r="C5723">
        <v>12</v>
      </c>
      <c r="D5723">
        <v>12</v>
      </c>
      <c r="E5723">
        <v>2</v>
      </c>
      <c r="F5723" s="51">
        <v>1</v>
      </c>
      <c r="G5723" t="str">
        <f t="shared" si="178"/>
        <v>Nikola Jokić</v>
      </c>
      <c r="H5723" t="str">
        <f t="shared" si="179"/>
        <v>Nikola Jokic</v>
      </c>
    </row>
    <row r="5724" spans="1:8" x14ac:dyDescent="0.2">
      <c r="A5724" s="48"/>
      <c r="B5724">
        <v>24</v>
      </c>
      <c r="C5724">
        <v>7</v>
      </c>
      <c r="D5724">
        <v>9</v>
      </c>
      <c r="E5724">
        <v>1</v>
      </c>
      <c r="F5724" s="51">
        <v>1</v>
      </c>
      <c r="G5724" t="str">
        <f t="shared" si="178"/>
        <v>Nikola Jokić</v>
      </c>
      <c r="H5724" t="str">
        <f t="shared" si="179"/>
        <v>Nikola Jokic</v>
      </c>
    </row>
    <row r="5725" spans="1:8" x14ac:dyDescent="0.2">
      <c r="A5725" s="48" t="s">
        <v>1356</v>
      </c>
      <c r="B5725">
        <v>2</v>
      </c>
      <c r="C5725">
        <v>1</v>
      </c>
      <c r="D5725">
        <v>2</v>
      </c>
      <c r="E5725">
        <v>0</v>
      </c>
      <c r="F5725" s="51">
        <v>1</v>
      </c>
      <c r="G5725" t="str">
        <f t="shared" si="178"/>
        <v>Damian Jones</v>
      </c>
      <c r="H5725" t="str">
        <f t="shared" si="179"/>
        <v>Damian Jones</v>
      </c>
    </row>
    <row r="5726" spans="1:8" x14ac:dyDescent="0.2">
      <c r="A5726" s="48"/>
      <c r="B5726">
        <v>4</v>
      </c>
      <c r="C5726">
        <v>2</v>
      </c>
      <c r="D5726">
        <v>0</v>
      </c>
      <c r="E5726">
        <v>0</v>
      </c>
      <c r="F5726" s="51">
        <v>1</v>
      </c>
      <c r="G5726" t="str">
        <f t="shared" si="178"/>
        <v>Damian Jones</v>
      </c>
      <c r="H5726" t="str">
        <f t="shared" si="179"/>
        <v>Damian Jones</v>
      </c>
    </row>
    <row r="5727" spans="1:8" x14ac:dyDescent="0.2">
      <c r="A5727" s="48"/>
      <c r="B5727">
        <v>4</v>
      </c>
      <c r="C5727">
        <v>4</v>
      </c>
      <c r="D5727">
        <v>0</v>
      </c>
      <c r="E5727">
        <v>0</v>
      </c>
      <c r="F5727" s="51">
        <v>1</v>
      </c>
      <c r="G5727" t="str">
        <f t="shared" si="178"/>
        <v>Damian Jones</v>
      </c>
      <c r="H5727" t="str">
        <f t="shared" si="179"/>
        <v>Damian Jones</v>
      </c>
    </row>
    <row r="5728" spans="1:8" x14ac:dyDescent="0.2">
      <c r="A5728" s="48"/>
      <c r="B5728">
        <v>3</v>
      </c>
      <c r="C5728">
        <v>8</v>
      </c>
      <c r="D5728">
        <v>1</v>
      </c>
      <c r="E5728">
        <v>0</v>
      </c>
      <c r="F5728" s="51">
        <v>1</v>
      </c>
      <c r="G5728" t="str">
        <f t="shared" si="178"/>
        <v>Damian Jones</v>
      </c>
      <c r="H5728" t="str">
        <f t="shared" si="179"/>
        <v>Damian Jones</v>
      </c>
    </row>
    <row r="5729" spans="1:8" x14ac:dyDescent="0.2">
      <c r="A5729" s="48"/>
      <c r="B5729">
        <v>0</v>
      </c>
      <c r="C5729">
        <v>0</v>
      </c>
      <c r="D5729">
        <v>0</v>
      </c>
      <c r="E5729">
        <v>0</v>
      </c>
      <c r="F5729" s="51">
        <v>1</v>
      </c>
      <c r="G5729" t="str">
        <f t="shared" si="178"/>
        <v>Damian Jones</v>
      </c>
      <c r="H5729" t="str">
        <f t="shared" si="179"/>
        <v>Damian Jones</v>
      </c>
    </row>
    <row r="5730" spans="1:8" x14ac:dyDescent="0.2">
      <c r="A5730" s="48"/>
      <c r="B5730">
        <v>0</v>
      </c>
      <c r="C5730">
        <v>0</v>
      </c>
      <c r="D5730">
        <v>0</v>
      </c>
      <c r="E5730">
        <v>0</v>
      </c>
      <c r="F5730" s="51">
        <v>1</v>
      </c>
      <c r="G5730" t="str">
        <f t="shared" si="178"/>
        <v>Damian Jones</v>
      </c>
      <c r="H5730" t="str">
        <f t="shared" si="179"/>
        <v>Damian Jones</v>
      </c>
    </row>
    <row r="5731" spans="1:8" x14ac:dyDescent="0.2">
      <c r="A5731" s="48"/>
      <c r="B5731">
        <v>10</v>
      </c>
      <c r="C5731">
        <v>7</v>
      </c>
      <c r="D5731">
        <v>0</v>
      </c>
      <c r="E5731">
        <v>0</v>
      </c>
      <c r="F5731" s="51">
        <v>1</v>
      </c>
      <c r="G5731" t="str">
        <f t="shared" si="178"/>
        <v>Damian Jones</v>
      </c>
      <c r="H5731" t="str">
        <f t="shared" si="179"/>
        <v>Damian Jones</v>
      </c>
    </row>
    <row r="5732" spans="1:8" x14ac:dyDescent="0.2">
      <c r="A5732" s="48"/>
      <c r="B5732">
        <v>0</v>
      </c>
      <c r="C5732">
        <v>0</v>
      </c>
      <c r="D5732">
        <v>0</v>
      </c>
      <c r="E5732">
        <v>0</v>
      </c>
      <c r="F5732" s="51">
        <v>1</v>
      </c>
      <c r="G5732" t="str">
        <f t="shared" si="178"/>
        <v>Damian Jones</v>
      </c>
      <c r="H5732" t="str">
        <f t="shared" si="179"/>
        <v>Damian Jones</v>
      </c>
    </row>
    <row r="5733" spans="1:8" x14ac:dyDescent="0.2">
      <c r="A5733" s="48"/>
      <c r="B5733">
        <v>4</v>
      </c>
      <c r="C5733">
        <v>2</v>
      </c>
      <c r="D5733">
        <v>0</v>
      </c>
      <c r="E5733">
        <v>0</v>
      </c>
      <c r="F5733" s="51">
        <v>1</v>
      </c>
      <c r="G5733" t="str">
        <f t="shared" si="178"/>
        <v>Damian Jones</v>
      </c>
      <c r="H5733" t="str">
        <f t="shared" si="179"/>
        <v>Damian Jones</v>
      </c>
    </row>
    <row r="5734" spans="1:8" x14ac:dyDescent="0.2">
      <c r="A5734" s="48"/>
      <c r="B5734">
        <v>0</v>
      </c>
      <c r="C5734">
        <v>1</v>
      </c>
      <c r="D5734">
        <v>0</v>
      </c>
      <c r="E5734">
        <v>0</v>
      </c>
      <c r="F5734" s="51">
        <v>1</v>
      </c>
      <c r="G5734" t="str">
        <f t="shared" si="178"/>
        <v>Damian Jones</v>
      </c>
      <c r="H5734" t="str">
        <f t="shared" si="179"/>
        <v>Damian Jones</v>
      </c>
    </row>
    <row r="5735" spans="1:8" x14ac:dyDescent="0.2">
      <c r="A5735" s="48"/>
      <c r="B5735">
        <v>0</v>
      </c>
      <c r="C5735">
        <v>1</v>
      </c>
      <c r="D5735">
        <v>0</v>
      </c>
      <c r="E5735">
        <v>0</v>
      </c>
      <c r="F5735" s="51">
        <v>1</v>
      </c>
      <c r="G5735" t="str">
        <f t="shared" si="178"/>
        <v>Damian Jones</v>
      </c>
      <c r="H5735" t="str">
        <f t="shared" si="179"/>
        <v>Damian Jones</v>
      </c>
    </row>
    <row r="5736" spans="1:8" x14ac:dyDescent="0.2">
      <c r="A5736" s="48"/>
      <c r="B5736">
        <v>2</v>
      </c>
      <c r="C5736">
        <v>4</v>
      </c>
      <c r="D5736">
        <v>0</v>
      </c>
      <c r="E5736">
        <v>0</v>
      </c>
      <c r="F5736" s="51">
        <v>1</v>
      </c>
      <c r="G5736" t="str">
        <f t="shared" si="178"/>
        <v>Damian Jones</v>
      </c>
      <c r="H5736" t="str">
        <f t="shared" si="179"/>
        <v>Damian Jones</v>
      </c>
    </row>
    <row r="5737" spans="1:8" x14ac:dyDescent="0.2">
      <c r="A5737" s="48"/>
      <c r="B5737">
        <v>10</v>
      </c>
      <c r="C5737">
        <v>10</v>
      </c>
      <c r="D5737">
        <v>1</v>
      </c>
      <c r="E5737">
        <v>0</v>
      </c>
      <c r="F5737" s="51">
        <v>1</v>
      </c>
      <c r="G5737" t="str">
        <f t="shared" si="178"/>
        <v>Damian Jones</v>
      </c>
      <c r="H5737" t="str">
        <f t="shared" si="179"/>
        <v>Damian Jones</v>
      </c>
    </row>
    <row r="5738" spans="1:8" x14ac:dyDescent="0.2">
      <c r="A5738" s="48"/>
      <c r="B5738">
        <v>0</v>
      </c>
      <c r="C5738">
        <v>0</v>
      </c>
      <c r="D5738">
        <v>0</v>
      </c>
      <c r="E5738">
        <v>0</v>
      </c>
      <c r="F5738" s="51">
        <v>1</v>
      </c>
      <c r="G5738" t="str">
        <f t="shared" si="178"/>
        <v>Damian Jones</v>
      </c>
      <c r="H5738" t="str">
        <f t="shared" si="179"/>
        <v>Damian Jones</v>
      </c>
    </row>
    <row r="5739" spans="1:8" x14ac:dyDescent="0.2">
      <c r="A5739" s="48"/>
      <c r="B5739">
        <v>8</v>
      </c>
      <c r="C5739">
        <v>2</v>
      </c>
      <c r="D5739">
        <v>0</v>
      </c>
      <c r="E5739">
        <v>0</v>
      </c>
      <c r="F5739" s="51">
        <v>1</v>
      </c>
      <c r="G5739" t="str">
        <f t="shared" si="178"/>
        <v>Damian Jones</v>
      </c>
      <c r="H5739" t="str">
        <f t="shared" si="179"/>
        <v>Damian Jones</v>
      </c>
    </row>
    <row r="5740" spans="1:8" x14ac:dyDescent="0.2">
      <c r="A5740" s="48"/>
      <c r="B5740">
        <v>3</v>
      </c>
      <c r="C5740">
        <v>7</v>
      </c>
      <c r="D5740">
        <v>0</v>
      </c>
      <c r="E5740">
        <v>0</v>
      </c>
      <c r="F5740" s="51">
        <v>1</v>
      </c>
      <c r="G5740" t="str">
        <f t="shared" si="178"/>
        <v>Damian Jones</v>
      </c>
      <c r="H5740" t="str">
        <f t="shared" si="179"/>
        <v>Damian Jones</v>
      </c>
    </row>
    <row r="5741" spans="1:8" x14ac:dyDescent="0.2">
      <c r="A5741" s="48"/>
      <c r="B5741">
        <v>2</v>
      </c>
      <c r="C5741">
        <v>3</v>
      </c>
      <c r="D5741">
        <v>0</v>
      </c>
      <c r="E5741">
        <v>0</v>
      </c>
      <c r="F5741" s="51">
        <v>1</v>
      </c>
      <c r="G5741" t="str">
        <f t="shared" si="178"/>
        <v>Damian Jones</v>
      </c>
      <c r="H5741" t="str">
        <f t="shared" si="179"/>
        <v>Damian Jones</v>
      </c>
    </row>
    <row r="5742" spans="1:8" x14ac:dyDescent="0.2">
      <c r="A5742" s="48"/>
      <c r="B5742">
        <v>3</v>
      </c>
      <c r="C5742">
        <v>1</v>
      </c>
      <c r="D5742">
        <v>0</v>
      </c>
      <c r="E5742">
        <v>0</v>
      </c>
      <c r="F5742" s="51">
        <v>1</v>
      </c>
      <c r="G5742" t="str">
        <f t="shared" si="178"/>
        <v>Damian Jones</v>
      </c>
      <c r="H5742" t="str">
        <f t="shared" si="179"/>
        <v>Damian Jones</v>
      </c>
    </row>
    <row r="5743" spans="1:8" x14ac:dyDescent="0.2">
      <c r="A5743" s="48" t="s">
        <v>1357</v>
      </c>
      <c r="B5743">
        <v>8</v>
      </c>
      <c r="C5743">
        <v>2</v>
      </c>
      <c r="D5743">
        <v>0</v>
      </c>
      <c r="E5743">
        <v>1</v>
      </c>
      <c r="F5743" s="51">
        <v>1</v>
      </c>
      <c r="G5743" t="str">
        <f t="shared" si="178"/>
        <v>Derrick Jones Jr.</v>
      </c>
      <c r="H5743" t="str">
        <f t="shared" si="179"/>
        <v>Derrick Jones Jr.</v>
      </c>
    </row>
    <row r="5744" spans="1:8" x14ac:dyDescent="0.2">
      <c r="A5744" s="48"/>
      <c r="B5744">
        <v>10</v>
      </c>
      <c r="C5744">
        <v>2</v>
      </c>
      <c r="D5744">
        <v>1</v>
      </c>
      <c r="E5744">
        <v>0</v>
      </c>
      <c r="F5744" s="51">
        <v>1</v>
      </c>
      <c r="G5744" t="str">
        <f t="shared" si="178"/>
        <v>Derrick Jones Jr.</v>
      </c>
      <c r="H5744" t="str">
        <f t="shared" si="179"/>
        <v>Derrick Jones Jr.</v>
      </c>
    </row>
    <row r="5745" spans="1:8" x14ac:dyDescent="0.2">
      <c r="A5745" s="48"/>
      <c r="B5745">
        <v>0</v>
      </c>
      <c r="C5745">
        <v>2</v>
      </c>
      <c r="D5745">
        <v>0</v>
      </c>
      <c r="E5745">
        <v>0</v>
      </c>
      <c r="F5745" s="51">
        <v>1</v>
      </c>
      <c r="G5745" t="str">
        <f t="shared" si="178"/>
        <v>Derrick Jones Jr.</v>
      </c>
      <c r="H5745" t="str">
        <f t="shared" si="179"/>
        <v>Derrick Jones Jr.</v>
      </c>
    </row>
    <row r="5746" spans="1:8" x14ac:dyDescent="0.2">
      <c r="A5746" s="48"/>
      <c r="B5746">
        <v>6</v>
      </c>
      <c r="C5746">
        <v>3</v>
      </c>
      <c r="D5746">
        <v>0</v>
      </c>
      <c r="E5746">
        <v>0</v>
      </c>
      <c r="F5746" s="51">
        <v>1</v>
      </c>
      <c r="G5746" t="str">
        <f t="shared" si="178"/>
        <v>Derrick Jones Jr.</v>
      </c>
      <c r="H5746" t="str">
        <f t="shared" si="179"/>
        <v>Derrick Jones Jr.</v>
      </c>
    </row>
    <row r="5747" spans="1:8" x14ac:dyDescent="0.2">
      <c r="A5747" s="48"/>
      <c r="B5747">
        <v>6</v>
      </c>
      <c r="C5747">
        <v>3</v>
      </c>
      <c r="D5747">
        <v>1</v>
      </c>
      <c r="E5747">
        <v>0</v>
      </c>
      <c r="F5747" s="51">
        <v>1</v>
      </c>
      <c r="G5747" t="str">
        <f t="shared" si="178"/>
        <v>Derrick Jones Jr.</v>
      </c>
      <c r="H5747" t="str">
        <f t="shared" si="179"/>
        <v>Derrick Jones Jr.</v>
      </c>
    </row>
    <row r="5748" spans="1:8" x14ac:dyDescent="0.2">
      <c r="A5748" s="48"/>
      <c r="B5748">
        <v>4</v>
      </c>
      <c r="C5748">
        <v>4</v>
      </c>
      <c r="D5748">
        <v>1</v>
      </c>
      <c r="E5748">
        <v>0</v>
      </c>
      <c r="F5748" s="51">
        <v>1</v>
      </c>
      <c r="G5748" t="str">
        <f t="shared" si="178"/>
        <v>Derrick Jones Jr.</v>
      </c>
      <c r="H5748" t="str">
        <f t="shared" si="179"/>
        <v>Derrick Jones Jr.</v>
      </c>
    </row>
    <row r="5749" spans="1:8" x14ac:dyDescent="0.2">
      <c r="A5749" s="48"/>
      <c r="B5749">
        <v>10</v>
      </c>
      <c r="C5749">
        <v>5</v>
      </c>
      <c r="D5749">
        <v>3</v>
      </c>
      <c r="E5749">
        <v>2</v>
      </c>
      <c r="F5749" s="51">
        <v>1</v>
      </c>
      <c r="G5749" t="str">
        <f t="shared" si="178"/>
        <v>Derrick Jones Jr.</v>
      </c>
      <c r="H5749" t="str">
        <f t="shared" si="179"/>
        <v>Derrick Jones Jr.</v>
      </c>
    </row>
    <row r="5750" spans="1:8" x14ac:dyDescent="0.2">
      <c r="A5750" s="48"/>
      <c r="B5750">
        <v>0</v>
      </c>
      <c r="C5750">
        <v>2</v>
      </c>
      <c r="D5750">
        <v>0</v>
      </c>
      <c r="E5750">
        <v>0</v>
      </c>
      <c r="F5750" s="51">
        <v>1</v>
      </c>
      <c r="G5750" t="str">
        <f t="shared" si="178"/>
        <v>Derrick Jones Jr.</v>
      </c>
      <c r="H5750" t="str">
        <f t="shared" si="179"/>
        <v>Derrick Jones Jr.</v>
      </c>
    </row>
    <row r="5751" spans="1:8" x14ac:dyDescent="0.2">
      <c r="A5751" s="48"/>
      <c r="B5751">
        <v>4</v>
      </c>
      <c r="C5751">
        <v>2</v>
      </c>
      <c r="D5751">
        <v>0</v>
      </c>
      <c r="E5751">
        <v>0</v>
      </c>
      <c r="F5751" s="51">
        <v>1</v>
      </c>
      <c r="G5751" t="str">
        <f t="shared" si="178"/>
        <v>Derrick Jones Jr.</v>
      </c>
      <c r="H5751" t="str">
        <f t="shared" si="179"/>
        <v>Derrick Jones Jr.</v>
      </c>
    </row>
    <row r="5752" spans="1:8" x14ac:dyDescent="0.2">
      <c r="A5752" s="48"/>
      <c r="B5752">
        <v>12</v>
      </c>
      <c r="C5752">
        <v>2</v>
      </c>
      <c r="D5752">
        <v>0</v>
      </c>
      <c r="E5752">
        <v>0</v>
      </c>
      <c r="F5752" s="51">
        <v>1</v>
      </c>
      <c r="G5752" t="str">
        <f t="shared" si="178"/>
        <v>Derrick Jones Jr.</v>
      </c>
      <c r="H5752" t="str">
        <f t="shared" si="179"/>
        <v>Derrick Jones Jr.</v>
      </c>
    </row>
    <row r="5753" spans="1:8" x14ac:dyDescent="0.2">
      <c r="A5753" s="48"/>
      <c r="B5753">
        <v>5</v>
      </c>
      <c r="C5753">
        <v>2</v>
      </c>
      <c r="D5753">
        <v>1</v>
      </c>
      <c r="E5753">
        <v>0</v>
      </c>
      <c r="F5753" s="51">
        <v>1</v>
      </c>
      <c r="G5753" t="str">
        <f t="shared" si="178"/>
        <v>Derrick Jones Jr.</v>
      </c>
      <c r="H5753" t="str">
        <f t="shared" si="179"/>
        <v>Derrick Jones Jr.</v>
      </c>
    </row>
    <row r="5754" spans="1:8" x14ac:dyDescent="0.2">
      <c r="A5754" s="48"/>
      <c r="B5754">
        <v>4</v>
      </c>
      <c r="C5754">
        <v>3</v>
      </c>
      <c r="D5754">
        <v>0</v>
      </c>
      <c r="E5754">
        <v>0</v>
      </c>
      <c r="F5754" s="51">
        <v>1</v>
      </c>
      <c r="G5754" t="str">
        <f t="shared" si="178"/>
        <v>Derrick Jones Jr.</v>
      </c>
      <c r="H5754" t="str">
        <f t="shared" si="179"/>
        <v>Derrick Jones Jr.</v>
      </c>
    </row>
    <row r="5755" spans="1:8" x14ac:dyDescent="0.2">
      <c r="A5755" s="48"/>
      <c r="B5755">
        <v>0</v>
      </c>
      <c r="C5755">
        <v>0</v>
      </c>
      <c r="D5755">
        <v>1</v>
      </c>
      <c r="E5755">
        <v>0</v>
      </c>
      <c r="F5755" s="51">
        <v>1</v>
      </c>
      <c r="G5755" t="str">
        <f t="shared" si="178"/>
        <v>Derrick Jones Jr.</v>
      </c>
      <c r="H5755" t="str">
        <f t="shared" si="179"/>
        <v>Derrick Jones Jr.</v>
      </c>
    </row>
    <row r="5756" spans="1:8" x14ac:dyDescent="0.2">
      <c r="A5756" s="48"/>
      <c r="B5756">
        <v>0</v>
      </c>
      <c r="C5756">
        <v>2</v>
      </c>
      <c r="D5756">
        <v>0</v>
      </c>
      <c r="E5756">
        <v>0</v>
      </c>
      <c r="F5756" s="51">
        <v>1</v>
      </c>
      <c r="G5756" t="str">
        <f t="shared" si="178"/>
        <v>Derrick Jones Jr.</v>
      </c>
      <c r="H5756" t="str">
        <f t="shared" si="179"/>
        <v>Derrick Jones Jr.</v>
      </c>
    </row>
    <row r="5757" spans="1:8" x14ac:dyDescent="0.2">
      <c r="A5757" s="48"/>
      <c r="B5757">
        <v>6</v>
      </c>
      <c r="C5757">
        <v>2</v>
      </c>
      <c r="D5757">
        <v>0</v>
      </c>
      <c r="E5757">
        <v>0</v>
      </c>
      <c r="F5757" s="51">
        <v>1</v>
      </c>
      <c r="G5757" t="str">
        <f t="shared" si="178"/>
        <v>Derrick Jones Jr.</v>
      </c>
      <c r="H5757" t="str">
        <f t="shared" si="179"/>
        <v>Derrick Jones Jr.</v>
      </c>
    </row>
    <row r="5758" spans="1:8" x14ac:dyDescent="0.2">
      <c r="A5758" s="48"/>
      <c r="B5758">
        <v>2</v>
      </c>
      <c r="C5758">
        <v>1</v>
      </c>
      <c r="D5758">
        <v>0</v>
      </c>
      <c r="E5758">
        <v>0</v>
      </c>
      <c r="F5758" s="51">
        <v>1</v>
      </c>
      <c r="G5758" t="str">
        <f t="shared" si="178"/>
        <v>Derrick Jones Jr.</v>
      </c>
      <c r="H5758" t="str">
        <f t="shared" si="179"/>
        <v>Derrick Jones Jr.</v>
      </c>
    </row>
    <row r="5759" spans="1:8" x14ac:dyDescent="0.2">
      <c r="A5759" s="48"/>
      <c r="B5759">
        <v>6</v>
      </c>
      <c r="C5759">
        <v>1</v>
      </c>
      <c r="D5759">
        <v>0</v>
      </c>
      <c r="E5759">
        <v>0</v>
      </c>
      <c r="F5759" s="51">
        <v>1</v>
      </c>
      <c r="G5759" t="str">
        <f t="shared" si="178"/>
        <v>Derrick Jones Jr.</v>
      </c>
      <c r="H5759" t="str">
        <f t="shared" si="179"/>
        <v>Derrick Jones Jr.</v>
      </c>
    </row>
    <row r="5760" spans="1:8" x14ac:dyDescent="0.2">
      <c r="A5760" s="48"/>
      <c r="B5760">
        <v>3</v>
      </c>
      <c r="C5760">
        <v>3</v>
      </c>
      <c r="D5760">
        <v>0</v>
      </c>
      <c r="E5760">
        <v>1</v>
      </c>
      <c r="F5760" s="51">
        <v>1</v>
      </c>
      <c r="G5760" t="str">
        <f t="shared" si="178"/>
        <v>Derrick Jones Jr.</v>
      </c>
      <c r="H5760" t="str">
        <f t="shared" si="179"/>
        <v>Derrick Jones Jr.</v>
      </c>
    </row>
    <row r="5761" spans="1:8" x14ac:dyDescent="0.2">
      <c r="A5761" s="48"/>
      <c r="B5761">
        <v>2</v>
      </c>
      <c r="C5761">
        <v>2</v>
      </c>
      <c r="D5761">
        <v>1</v>
      </c>
      <c r="E5761">
        <v>0</v>
      </c>
      <c r="F5761" s="51">
        <v>1</v>
      </c>
      <c r="G5761" t="str">
        <f t="shared" si="178"/>
        <v>Derrick Jones Jr.</v>
      </c>
      <c r="H5761" t="str">
        <f t="shared" si="179"/>
        <v>Derrick Jones Jr.</v>
      </c>
    </row>
    <row r="5762" spans="1:8" x14ac:dyDescent="0.2">
      <c r="A5762" s="48"/>
      <c r="B5762">
        <v>16</v>
      </c>
      <c r="C5762">
        <v>5</v>
      </c>
      <c r="D5762">
        <v>1</v>
      </c>
      <c r="E5762">
        <v>4</v>
      </c>
      <c r="F5762" s="51">
        <v>1</v>
      </c>
      <c r="G5762" t="str">
        <f t="shared" ref="G5762:G5825" si="180">IF(B5762="","",IF(A5762="",G5761,SUBSTITUTE(A5762," 2022-23 Game Log","")))</f>
        <v>Derrick Jones Jr.</v>
      </c>
      <c r="H5762" t="str">
        <f t="shared" ref="H5762:H5825" si="181">IF(G5762="Luka Dončić","Luka Doncic",IF(G5762="Wendell Carter Jr.","Wendell Carter",IF(G5762="Vlatko Čančar","Vlatko Cancar",IF(G5762="Troy Brown Jr.","Troy Brown",IF(G5762="Bojan Bogdanović","Bojan Bogdanovic",IF(G5762="Nic Claxton","Nicolas Claxton",IF(G5762="Kristaps Porziņģis","Kristaps Porzingis",IF(G5762="Kelly Oubre Jr.","Kelly Oubre Jr",IF(G5762="P.J. Washington","P.J Washington",IF(G5762="P.J. Tucker","P.J Tucker",IF(G5762="Jabari Smith Jr.","Jabari Smith",IF(G5762="Alperen Şengün","Alperen Sengun",IF(G5762="Nikola Vučević","Nikola Vucevic",IF(G5762="Jusuf Nurkić","Jusuf Nurkic",IF(G5762="Nikola Jokić","Nikola Jokic",G5762)))))))))))))))</f>
        <v>Derrick Jones Jr.</v>
      </c>
    </row>
    <row r="5763" spans="1:8" x14ac:dyDescent="0.2">
      <c r="A5763" s="48"/>
      <c r="B5763">
        <v>14</v>
      </c>
      <c r="C5763">
        <v>2</v>
      </c>
      <c r="D5763">
        <v>2</v>
      </c>
      <c r="E5763">
        <v>1</v>
      </c>
      <c r="F5763" s="51">
        <v>1</v>
      </c>
      <c r="G5763" t="str">
        <f t="shared" si="180"/>
        <v>Derrick Jones Jr.</v>
      </c>
      <c r="H5763" t="str">
        <f t="shared" si="181"/>
        <v>Derrick Jones Jr.</v>
      </c>
    </row>
    <row r="5764" spans="1:8" x14ac:dyDescent="0.2">
      <c r="A5764" s="48"/>
      <c r="B5764">
        <v>2</v>
      </c>
      <c r="C5764">
        <v>1</v>
      </c>
      <c r="D5764">
        <v>0</v>
      </c>
      <c r="E5764">
        <v>0</v>
      </c>
      <c r="F5764" s="51">
        <v>1</v>
      </c>
      <c r="G5764" t="str">
        <f t="shared" si="180"/>
        <v>Derrick Jones Jr.</v>
      </c>
      <c r="H5764" t="str">
        <f t="shared" si="181"/>
        <v>Derrick Jones Jr.</v>
      </c>
    </row>
    <row r="5765" spans="1:8" x14ac:dyDescent="0.2">
      <c r="A5765" s="48"/>
      <c r="B5765">
        <v>2</v>
      </c>
      <c r="C5765">
        <v>2</v>
      </c>
      <c r="D5765">
        <v>0</v>
      </c>
      <c r="E5765">
        <v>0</v>
      </c>
      <c r="F5765" s="51">
        <v>1</v>
      </c>
      <c r="G5765" t="str">
        <f t="shared" si="180"/>
        <v>Derrick Jones Jr.</v>
      </c>
      <c r="H5765" t="str">
        <f t="shared" si="181"/>
        <v>Derrick Jones Jr.</v>
      </c>
    </row>
    <row r="5766" spans="1:8" x14ac:dyDescent="0.2">
      <c r="A5766" s="48"/>
      <c r="B5766">
        <v>13</v>
      </c>
      <c r="C5766">
        <v>3</v>
      </c>
      <c r="D5766">
        <v>1</v>
      </c>
      <c r="E5766">
        <v>2</v>
      </c>
      <c r="F5766" s="51">
        <v>1</v>
      </c>
      <c r="G5766" t="str">
        <f t="shared" si="180"/>
        <v>Derrick Jones Jr.</v>
      </c>
      <c r="H5766" t="str">
        <f t="shared" si="181"/>
        <v>Derrick Jones Jr.</v>
      </c>
    </row>
    <row r="5767" spans="1:8" x14ac:dyDescent="0.2">
      <c r="A5767" s="48"/>
      <c r="B5767">
        <v>2</v>
      </c>
      <c r="C5767">
        <v>2</v>
      </c>
      <c r="D5767">
        <v>2</v>
      </c>
      <c r="E5767">
        <v>0</v>
      </c>
      <c r="F5767" s="51">
        <v>1</v>
      </c>
      <c r="G5767" t="str">
        <f t="shared" si="180"/>
        <v>Derrick Jones Jr.</v>
      </c>
      <c r="H5767" t="str">
        <f t="shared" si="181"/>
        <v>Derrick Jones Jr.</v>
      </c>
    </row>
    <row r="5768" spans="1:8" x14ac:dyDescent="0.2">
      <c r="A5768" s="48"/>
      <c r="B5768">
        <v>6</v>
      </c>
      <c r="C5768">
        <v>6</v>
      </c>
      <c r="D5768">
        <v>0</v>
      </c>
      <c r="E5768">
        <v>0</v>
      </c>
      <c r="F5768" s="51">
        <v>1</v>
      </c>
      <c r="G5768" t="str">
        <f t="shared" si="180"/>
        <v>Derrick Jones Jr.</v>
      </c>
      <c r="H5768" t="str">
        <f t="shared" si="181"/>
        <v>Derrick Jones Jr.</v>
      </c>
    </row>
    <row r="5769" spans="1:8" x14ac:dyDescent="0.2">
      <c r="A5769" s="48"/>
      <c r="B5769">
        <v>8</v>
      </c>
      <c r="C5769">
        <v>2</v>
      </c>
      <c r="D5769">
        <v>0</v>
      </c>
      <c r="E5769">
        <v>0</v>
      </c>
      <c r="F5769" s="51">
        <v>1</v>
      </c>
      <c r="G5769" t="str">
        <f t="shared" si="180"/>
        <v>Derrick Jones Jr.</v>
      </c>
      <c r="H5769" t="str">
        <f t="shared" si="181"/>
        <v>Derrick Jones Jr.</v>
      </c>
    </row>
    <row r="5770" spans="1:8" x14ac:dyDescent="0.2">
      <c r="A5770" s="48" t="s">
        <v>1358</v>
      </c>
      <c r="B5770">
        <v>6</v>
      </c>
      <c r="C5770">
        <v>4</v>
      </c>
      <c r="D5770">
        <v>3</v>
      </c>
      <c r="E5770">
        <v>1</v>
      </c>
      <c r="F5770" s="51">
        <v>1</v>
      </c>
      <c r="G5770" t="str">
        <f t="shared" si="180"/>
        <v>Herbert Jones</v>
      </c>
      <c r="H5770" t="str">
        <f t="shared" si="181"/>
        <v>Herbert Jones</v>
      </c>
    </row>
    <row r="5771" spans="1:8" x14ac:dyDescent="0.2">
      <c r="A5771" s="48"/>
      <c r="B5771">
        <v>7</v>
      </c>
      <c r="C5771">
        <v>2</v>
      </c>
      <c r="D5771">
        <v>2</v>
      </c>
      <c r="E5771">
        <v>0</v>
      </c>
      <c r="F5771" s="51">
        <v>1</v>
      </c>
      <c r="G5771" t="str">
        <f t="shared" si="180"/>
        <v>Herbert Jones</v>
      </c>
      <c r="H5771" t="str">
        <f t="shared" si="181"/>
        <v>Herbert Jones</v>
      </c>
    </row>
    <row r="5772" spans="1:8" x14ac:dyDescent="0.2">
      <c r="A5772" s="48"/>
      <c r="B5772">
        <v>9</v>
      </c>
      <c r="C5772">
        <v>4</v>
      </c>
      <c r="D5772">
        <v>1</v>
      </c>
      <c r="E5772">
        <v>0</v>
      </c>
      <c r="F5772" s="51">
        <v>1</v>
      </c>
      <c r="G5772" t="str">
        <f t="shared" si="180"/>
        <v>Herbert Jones</v>
      </c>
      <c r="H5772" t="str">
        <f t="shared" si="181"/>
        <v>Herbert Jones</v>
      </c>
    </row>
    <row r="5773" spans="1:8" x14ac:dyDescent="0.2">
      <c r="A5773" s="48"/>
      <c r="B5773">
        <v>4</v>
      </c>
      <c r="C5773">
        <v>1</v>
      </c>
      <c r="D5773">
        <v>2</v>
      </c>
      <c r="E5773">
        <v>0</v>
      </c>
      <c r="F5773" s="51">
        <v>1</v>
      </c>
      <c r="G5773" t="str">
        <f t="shared" si="180"/>
        <v>Herbert Jones</v>
      </c>
      <c r="H5773" t="str">
        <f t="shared" si="181"/>
        <v>Herbert Jones</v>
      </c>
    </row>
    <row r="5774" spans="1:8" x14ac:dyDescent="0.2">
      <c r="A5774" s="48"/>
      <c r="B5774">
        <v>19</v>
      </c>
      <c r="C5774">
        <v>9</v>
      </c>
      <c r="D5774">
        <v>2</v>
      </c>
      <c r="E5774">
        <v>0</v>
      </c>
      <c r="F5774" s="51">
        <v>1</v>
      </c>
      <c r="G5774" t="str">
        <f t="shared" si="180"/>
        <v>Herbert Jones</v>
      </c>
      <c r="H5774" t="str">
        <f t="shared" si="181"/>
        <v>Herbert Jones</v>
      </c>
    </row>
    <row r="5775" spans="1:8" x14ac:dyDescent="0.2">
      <c r="A5775" s="48"/>
      <c r="B5775">
        <v>16</v>
      </c>
      <c r="C5775">
        <v>2</v>
      </c>
      <c r="D5775">
        <v>2</v>
      </c>
      <c r="E5775">
        <v>1</v>
      </c>
      <c r="F5775" s="51">
        <v>1</v>
      </c>
      <c r="G5775" t="str">
        <f t="shared" si="180"/>
        <v>Herbert Jones</v>
      </c>
      <c r="H5775" t="str">
        <f t="shared" si="181"/>
        <v>Herbert Jones</v>
      </c>
    </row>
    <row r="5776" spans="1:8" x14ac:dyDescent="0.2">
      <c r="A5776" s="48"/>
      <c r="B5776">
        <v>17</v>
      </c>
      <c r="C5776">
        <v>4</v>
      </c>
      <c r="D5776">
        <v>3</v>
      </c>
      <c r="E5776">
        <v>0</v>
      </c>
      <c r="F5776" s="51">
        <v>1</v>
      </c>
      <c r="G5776" t="str">
        <f t="shared" si="180"/>
        <v>Herbert Jones</v>
      </c>
      <c r="H5776" t="str">
        <f t="shared" si="181"/>
        <v>Herbert Jones</v>
      </c>
    </row>
    <row r="5777" spans="1:8" x14ac:dyDescent="0.2">
      <c r="A5777" s="48"/>
      <c r="B5777">
        <v>10</v>
      </c>
      <c r="C5777">
        <v>3</v>
      </c>
      <c r="D5777">
        <v>2</v>
      </c>
      <c r="E5777">
        <v>0</v>
      </c>
      <c r="F5777" s="51">
        <v>1</v>
      </c>
      <c r="G5777" t="str">
        <f t="shared" si="180"/>
        <v>Herbert Jones</v>
      </c>
      <c r="H5777" t="str">
        <f t="shared" si="181"/>
        <v>Herbert Jones</v>
      </c>
    </row>
    <row r="5778" spans="1:8" x14ac:dyDescent="0.2">
      <c r="A5778" s="48"/>
      <c r="B5778">
        <v>6</v>
      </c>
      <c r="C5778">
        <v>3</v>
      </c>
      <c r="D5778">
        <v>1</v>
      </c>
      <c r="E5778">
        <v>0</v>
      </c>
      <c r="F5778" s="51">
        <v>1</v>
      </c>
      <c r="G5778" t="str">
        <f t="shared" si="180"/>
        <v>Herbert Jones</v>
      </c>
      <c r="H5778" t="str">
        <f t="shared" si="181"/>
        <v>Herbert Jones</v>
      </c>
    </row>
    <row r="5779" spans="1:8" x14ac:dyDescent="0.2">
      <c r="A5779" s="48"/>
      <c r="B5779">
        <v>10</v>
      </c>
      <c r="C5779">
        <v>3</v>
      </c>
      <c r="D5779">
        <v>2</v>
      </c>
      <c r="E5779">
        <v>2</v>
      </c>
      <c r="F5779" s="51">
        <v>1</v>
      </c>
      <c r="G5779" t="str">
        <f t="shared" si="180"/>
        <v>Herbert Jones</v>
      </c>
      <c r="H5779" t="str">
        <f t="shared" si="181"/>
        <v>Herbert Jones</v>
      </c>
    </row>
    <row r="5780" spans="1:8" x14ac:dyDescent="0.2">
      <c r="A5780" s="48"/>
      <c r="B5780">
        <v>10</v>
      </c>
      <c r="C5780">
        <v>4</v>
      </c>
      <c r="D5780">
        <v>3</v>
      </c>
      <c r="E5780">
        <v>2</v>
      </c>
      <c r="F5780" s="51">
        <v>1</v>
      </c>
      <c r="G5780" t="str">
        <f t="shared" si="180"/>
        <v>Herbert Jones</v>
      </c>
      <c r="H5780" t="str">
        <f t="shared" si="181"/>
        <v>Herbert Jones</v>
      </c>
    </row>
    <row r="5781" spans="1:8" x14ac:dyDescent="0.2">
      <c r="A5781" s="48"/>
      <c r="B5781">
        <v>17</v>
      </c>
      <c r="C5781">
        <v>7</v>
      </c>
      <c r="D5781">
        <v>2</v>
      </c>
      <c r="E5781">
        <v>2</v>
      </c>
      <c r="F5781" s="51">
        <v>1</v>
      </c>
      <c r="G5781" t="str">
        <f t="shared" si="180"/>
        <v>Herbert Jones</v>
      </c>
      <c r="H5781" t="str">
        <f t="shared" si="181"/>
        <v>Herbert Jones</v>
      </c>
    </row>
    <row r="5782" spans="1:8" x14ac:dyDescent="0.2">
      <c r="A5782" s="48"/>
      <c r="B5782">
        <v>3</v>
      </c>
      <c r="C5782">
        <v>3</v>
      </c>
      <c r="D5782">
        <v>2</v>
      </c>
      <c r="E5782">
        <v>0</v>
      </c>
      <c r="F5782" s="51">
        <v>1</v>
      </c>
      <c r="G5782" t="str">
        <f t="shared" si="180"/>
        <v>Herbert Jones</v>
      </c>
      <c r="H5782" t="str">
        <f t="shared" si="181"/>
        <v>Herbert Jones</v>
      </c>
    </row>
    <row r="5783" spans="1:8" x14ac:dyDescent="0.2">
      <c r="A5783" s="48"/>
      <c r="B5783">
        <v>9</v>
      </c>
      <c r="C5783">
        <v>2</v>
      </c>
      <c r="D5783">
        <v>1</v>
      </c>
      <c r="E5783">
        <v>1</v>
      </c>
      <c r="F5783" s="51">
        <v>1</v>
      </c>
      <c r="G5783" t="str">
        <f t="shared" si="180"/>
        <v>Herbert Jones</v>
      </c>
      <c r="H5783" t="str">
        <f t="shared" si="181"/>
        <v>Herbert Jones</v>
      </c>
    </row>
    <row r="5784" spans="1:8" x14ac:dyDescent="0.2">
      <c r="A5784" s="48"/>
      <c r="B5784">
        <v>13</v>
      </c>
      <c r="C5784">
        <v>5</v>
      </c>
      <c r="D5784">
        <v>3</v>
      </c>
      <c r="E5784">
        <v>2</v>
      </c>
      <c r="F5784" s="51">
        <v>1</v>
      </c>
      <c r="G5784" t="str">
        <f t="shared" si="180"/>
        <v>Herbert Jones</v>
      </c>
      <c r="H5784" t="str">
        <f t="shared" si="181"/>
        <v>Herbert Jones</v>
      </c>
    </row>
    <row r="5785" spans="1:8" x14ac:dyDescent="0.2">
      <c r="A5785" s="48"/>
      <c r="B5785">
        <v>12</v>
      </c>
      <c r="C5785">
        <v>3</v>
      </c>
      <c r="D5785">
        <v>3</v>
      </c>
      <c r="E5785">
        <v>1</v>
      </c>
      <c r="F5785" s="51">
        <v>1</v>
      </c>
      <c r="G5785" t="str">
        <f t="shared" si="180"/>
        <v>Herbert Jones</v>
      </c>
      <c r="H5785" t="str">
        <f t="shared" si="181"/>
        <v>Herbert Jones</v>
      </c>
    </row>
    <row r="5786" spans="1:8" x14ac:dyDescent="0.2">
      <c r="A5786" s="48"/>
      <c r="B5786">
        <v>12</v>
      </c>
      <c r="C5786">
        <v>4</v>
      </c>
      <c r="D5786">
        <v>1</v>
      </c>
      <c r="E5786">
        <v>2</v>
      </c>
      <c r="F5786" s="51">
        <v>1</v>
      </c>
      <c r="G5786" t="str">
        <f t="shared" si="180"/>
        <v>Herbert Jones</v>
      </c>
      <c r="H5786" t="str">
        <f t="shared" si="181"/>
        <v>Herbert Jones</v>
      </c>
    </row>
    <row r="5787" spans="1:8" x14ac:dyDescent="0.2">
      <c r="A5787" s="48"/>
      <c r="B5787">
        <v>6</v>
      </c>
      <c r="C5787">
        <v>0</v>
      </c>
      <c r="D5787">
        <v>2</v>
      </c>
      <c r="E5787">
        <v>0</v>
      </c>
      <c r="F5787" s="51">
        <v>1</v>
      </c>
      <c r="G5787" t="str">
        <f t="shared" si="180"/>
        <v>Herbert Jones</v>
      </c>
      <c r="H5787" t="str">
        <f t="shared" si="181"/>
        <v>Herbert Jones</v>
      </c>
    </row>
    <row r="5788" spans="1:8" x14ac:dyDescent="0.2">
      <c r="A5788" s="48"/>
      <c r="B5788">
        <v>12</v>
      </c>
      <c r="C5788">
        <v>4</v>
      </c>
      <c r="D5788">
        <v>4</v>
      </c>
      <c r="E5788">
        <v>1</v>
      </c>
      <c r="F5788" s="51">
        <v>1</v>
      </c>
      <c r="G5788" t="str">
        <f t="shared" si="180"/>
        <v>Herbert Jones</v>
      </c>
      <c r="H5788" t="str">
        <f t="shared" si="181"/>
        <v>Herbert Jones</v>
      </c>
    </row>
    <row r="5789" spans="1:8" x14ac:dyDescent="0.2">
      <c r="A5789" s="48"/>
      <c r="B5789">
        <v>8</v>
      </c>
      <c r="C5789">
        <v>3</v>
      </c>
      <c r="D5789">
        <v>4</v>
      </c>
      <c r="E5789">
        <v>2</v>
      </c>
      <c r="F5789" s="51">
        <v>1</v>
      </c>
      <c r="G5789" t="str">
        <f t="shared" si="180"/>
        <v>Herbert Jones</v>
      </c>
      <c r="H5789" t="str">
        <f t="shared" si="181"/>
        <v>Herbert Jones</v>
      </c>
    </row>
    <row r="5790" spans="1:8" x14ac:dyDescent="0.2">
      <c r="A5790" s="48"/>
      <c r="B5790">
        <v>9</v>
      </c>
      <c r="C5790">
        <v>2</v>
      </c>
      <c r="D5790">
        <v>1</v>
      </c>
      <c r="E5790">
        <v>2</v>
      </c>
      <c r="F5790" s="51">
        <v>1</v>
      </c>
      <c r="G5790" t="str">
        <f t="shared" si="180"/>
        <v>Herbert Jones</v>
      </c>
      <c r="H5790" t="str">
        <f t="shared" si="181"/>
        <v>Herbert Jones</v>
      </c>
    </row>
    <row r="5791" spans="1:8" x14ac:dyDescent="0.2">
      <c r="A5791" s="48"/>
      <c r="B5791">
        <v>12</v>
      </c>
      <c r="C5791">
        <v>3</v>
      </c>
      <c r="D5791">
        <v>2</v>
      </c>
      <c r="E5791">
        <v>2</v>
      </c>
      <c r="F5791" s="51">
        <v>1</v>
      </c>
      <c r="G5791" t="str">
        <f t="shared" si="180"/>
        <v>Herbert Jones</v>
      </c>
      <c r="H5791" t="str">
        <f t="shared" si="181"/>
        <v>Herbert Jones</v>
      </c>
    </row>
    <row r="5792" spans="1:8" x14ac:dyDescent="0.2">
      <c r="A5792" s="48"/>
      <c r="B5792">
        <v>15</v>
      </c>
      <c r="C5792">
        <v>6</v>
      </c>
      <c r="D5792">
        <v>3</v>
      </c>
      <c r="E5792">
        <v>0</v>
      </c>
      <c r="F5792" s="51">
        <v>1</v>
      </c>
      <c r="G5792" t="str">
        <f t="shared" si="180"/>
        <v>Herbert Jones</v>
      </c>
      <c r="H5792" t="str">
        <f t="shared" si="181"/>
        <v>Herbert Jones</v>
      </c>
    </row>
    <row r="5793" spans="1:8" x14ac:dyDescent="0.2">
      <c r="A5793" s="48"/>
      <c r="B5793">
        <v>4</v>
      </c>
      <c r="C5793">
        <v>11</v>
      </c>
      <c r="D5793">
        <v>3</v>
      </c>
      <c r="E5793">
        <v>0</v>
      </c>
      <c r="F5793" s="51">
        <v>1</v>
      </c>
      <c r="G5793" t="str">
        <f t="shared" si="180"/>
        <v>Herbert Jones</v>
      </c>
      <c r="H5793" t="str">
        <f t="shared" si="181"/>
        <v>Herbert Jones</v>
      </c>
    </row>
    <row r="5794" spans="1:8" x14ac:dyDescent="0.2">
      <c r="A5794" s="48"/>
      <c r="B5794">
        <v>8</v>
      </c>
      <c r="C5794">
        <v>3</v>
      </c>
      <c r="D5794">
        <v>2</v>
      </c>
      <c r="E5794">
        <v>0</v>
      </c>
      <c r="F5794" s="51">
        <v>1</v>
      </c>
      <c r="G5794" t="str">
        <f t="shared" si="180"/>
        <v>Herbert Jones</v>
      </c>
      <c r="H5794" t="str">
        <f t="shared" si="181"/>
        <v>Herbert Jones</v>
      </c>
    </row>
    <row r="5795" spans="1:8" x14ac:dyDescent="0.2">
      <c r="A5795" s="48"/>
      <c r="B5795">
        <v>9</v>
      </c>
      <c r="C5795">
        <v>5</v>
      </c>
      <c r="D5795">
        <v>0</v>
      </c>
      <c r="E5795">
        <v>1</v>
      </c>
      <c r="F5795" s="51">
        <v>1</v>
      </c>
      <c r="G5795" t="str">
        <f t="shared" si="180"/>
        <v>Herbert Jones</v>
      </c>
      <c r="H5795" t="str">
        <f t="shared" si="181"/>
        <v>Herbert Jones</v>
      </c>
    </row>
    <row r="5796" spans="1:8" x14ac:dyDescent="0.2">
      <c r="A5796" s="48" t="s">
        <v>1359</v>
      </c>
      <c r="B5796">
        <v>3</v>
      </c>
      <c r="C5796">
        <v>0</v>
      </c>
      <c r="D5796">
        <v>0</v>
      </c>
      <c r="E5796">
        <v>1</v>
      </c>
      <c r="F5796" s="51">
        <v>1</v>
      </c>
      <c r="G5796" t="str">
        <f t="shared" si="180"/>
        <v>Kai Jones</v>
      </c>
      <c r="H5796" t="str">
        <f t="shared" si="181"/>
        <v>Kai Jones</v>
      </c>
    </row>
    <row r="5797" spans="1:8" x14ac:dyDescent="0.2">
      <c r="A5797" s="48"/>
      <c r="B5797">
        <v>0</v>
      </c>
      <c r="C5797">
        <v>0</v>
      </c>
      <c r="D5797">
        <v>0</v>
      </c>
      <c r="E5797">
        <v>0</v>
      </c>
      <c r="F5797" s="51">
        <v>1</v>
      </c>
      <c r="G5797" t="str">
        <f t="shared" si="180"/>
        <v>Kai Jones</v>
      </c>
      <c r="H5797" t="str">
        <f t="shared" si="181"/>
        <v>Kai Jones</v>
      </c>
    </row>
    <row r="5798" spans="1:8" x14ac:dyDescent="0.2">
      <c r="A5798" s="48"/>
      <c r="B5798">
        <v>4</v>
      </c>
      <c r="C5798">
        <v>0</v>
      </c>
      <c r="D5798">
        <v>2</v>
      </c>
      <c r="E5798">
        <v>0</v>
      </c>
      <c r="F5798" s="51">
        <v>1</v>
      </c>
      <c r="G5798" t="str">
        <f t="shared" si="180"/>
        <v>Kai Jones</v>
      </c>
      <c r="H5798" t="str">
        <f t="shared" si="181"/>
        <v>Kai Jones</v>
      </c>
    </row>
    <row r="5799" spans="1:8" x14ac:dyDescent="0.2">
      <c r="A5799" s="48"/>
      <c r="B5799">
        <v>2</v>
      </c>
      <c r="C5799">
        <v>0</v>
      </c>
      <c r="D5799">
        <v>0</v>
      </c>
      <c r="E5799">
        <v>0</v>
      </c>
      <c r="F5799" s="51">
        <v>1</v>
      </c>
      <c r="G5799" t="str">
        <f t="shared" si="180"/>
        <v>Kai Jones</v>
      </c>
      <c r="H5799" t="str">
        <f t="shared" si="181"/>
        <v>Kai Jones</v>
      </c>
    </row>
    <row r="5800" spans="1:8" x14ac:dyDescent="0.2">
      <c r="A5800" s="48"/>
      <c r="B5800">
        <v>0</v>
      </c>
      <c r="C5800">
        <v>1</v>
      </c>
      <c r="D5800">
        <v>0</v>
      </c>
      <c r="E5800">
        <v>0</v>
      </c>
      <c r="F5800" s="51">
        <v>1</v>
      </c>
      <c r="G5800" t="str">
        <f t="shared" si="180"/>
        <v>Kai Jones</v>
      </c>
      <c r="H5800" t="str">
        <f t="shared" si="181"/>
        <v>Kai Jones</v>
      </c>
    </row>
    <row r="5801" spans="1:8" x14ac:dyDescent="0.2">
      <c r="A5801" s="48"/>
      <c r="B5801">
        <v>2</v>
      </c>
      <c r="C5801">
        <v>0</v>
      </c>
      <c r="D5801">
        <v>0</v>
      </c>
      <c r="E5801">
        <v>0</v>
      </c>
      <c r="F5801" s="51">
        <v>1</v>
      </c>
      <c r="G5801" t="str">
        <f t="shared" si="180"/>
        <v>Kai Jones</v>
      </c>
      <c r="H5801" t="str">
        <f t="shared" si="181"/>
        <v>Kai Jones</v>
      </c>
    </row>
    <row r="5802" spans="1:8" x14ac:dyDescent="0.2">
      <c r="A5802" s="48"/>
      <c r="B5802">
        <v>0</v>
      </c>
      <c r="C5802">
        <v>0</v>
      </c>
      <c r="D5802">
        <v>0</v>
      </c>
      <c r="E5802">
        <v>0</v>
      </c>
      <c r="F5802" s="51">
        <v>1</v>
      </c>
      <c r="G5802" t="str">
        <f t="shared" si="180"/>
        <v>Kai Jones</v>
      </c>
      <c r="H5802" t="str">
        <f t="shared" si="181"/>
        <v>Kai Jones</v>
      </c>
    </row>
    <row r="5803" spans="1:8" x14ac:dyDescent="0.2">
      <c r="A5803" s="48"/>
      <c r="B5803">
        <v>2</v>
      </c>
      <c r="C5803">
        <v>3</v>
      </c>
      <c r="D5803">
        <v>0</v>
      </c>
      <c r="E5803">
        <v>0</v>
      </c>
      <c r="F5803" s="51">
        <v>1</v>
      </c>
      <c r="G5803" t="str">
        <f t="shared" si="180"/>
        <v>Kai Jones</v>
      </c>
      <c r="H5803" t="str">
        <f t="shared" si="181"/>
        <v>Kai Jones</v>
      </c>
    </row>
    <row r="5804" spans="1:8" x14ac:dyDescent="0.2">
      <c r="A5804" s="48"/>
      <c r="B5804">
        <v>4</v>
      </c>
      <c r="C5804">
        <v>1</v>
      </c>
      <c r="D5804">
        <v>0</v>
      </c>
      <c r="E5804">
        <v>0</v>
      </c>
      <c r="F5804" s="51">
        <v>1</v>
      </c>
      <c r="G5804" t="str">
        <f t="shared" si="180"/>
        <v>Kai Jones</v>
      </c>
      <c r="H5804" t="str">
        <f t="shared" si="181"/>
        <v>Kai Jones</v>
      </c>
    </row>
    <row r="5805" spans="1:8" x14ac:dyDescent="0.2">
      <c r="A5805" s="48"/>
      <c r="B5805">
        <v>4</v>
      </c>
      <c r="C5805">
        <v>1</v>
      </c>
      <c r="D5805">
        <v>0</v>
      </c>
      <c r="E5805">
        <v>0</v>
      </c>
      <c r="F5805" s="51">
        <v>1</v>
      </c>
      <c r="G5805" t="str">
        <f t="shared" si="180"/>
        <v>Kai Jones</v>
      </c>
      <c r="H5805" t="str">
        <f t="shared" si="181"/>
        <v>Kai Jones</v>
      </c>
    </row>
    <row r="5806" spans="1:8" x14ac:dyDescent="0.2">
      <c r="A5806" s="48"/>
      <c r="B5806">
        <v>9</v>
      </c>
      <c r="C5806">
        <v>12</v>
      </c>
      <c r="D5806">
        <v>0</v>
      </c>
      <c r="E5806">
        <v>0</v>
      </c>
      <c r="F5806" s="51">
        <v>1</v>
      </c>
      <c r="G5806" t="str">
        <f t="shared" si="180"/>
        <v>Kai Jones</v>
      </c>
      <c r="H5806" t="str">
        <f t="shared" si="181"/>
        <v>Kai Jones</v>
      </c>
    </row>
    <row r="5807" spans="1:8" x14ac:dyDescent="0.2">
      <c r="A5807" s="48"/>
      <c r="B5807">
        <v>9</v>
      </c>
      <c r="C5807">
        <v>6</v>
      </c>
      <c r="D5807">
        <v>0</v>
      </c>
      <c r="E5807">
        <v>1</v>
      </c>
      <c r="F5807" s="51">
        <v>1</v>
      </c>
      <c r="G5807" t="str">
        <f t="shared" si="180"/>
        <v>Kai Jones</v>
      </c>
      <c r="H5807" t="str">
        <f t="shared" si="181"/>
        <v>Kai Jones</v>
      </c>
    </row>
    <row r="5808" spans="1:8" x14ac:dyDescent="0.2">
      <c r="A5808" s="48"/>
      <c r="B5808">
        <v>0</v>
      </c>
      <c r="C5808">
        <v>0</v>
      </c>
      <c r="D5808">
        <v>0</v>
      </c>
      <c r="E5808">
        <v>0</v>
      </c>
      <c r="F5808" s="51">
        <v>1</v>
      </c>
      <c r="G5808" t="str">
        <f t="shared" si="180"/>
        <v>Kai Jones</v>
      </c>
      <c r="H5808" t="str">
        <f t="shared" si="181"/>
        <v>Kai Jones</v>
      </c>
    </row>
    <row r="5809" spans="1:8" x14ac:dyDescent="0.2">
      <c r="A5809" s="48"/>
      <c r="B5809">
        <v>0</v>
      </c>
      <c r="C5809">
        <v>3</v>
      </c>
      <c r="D5809">
        <v>1</v>
      </c>
      <c r="E5809">
        <v>0</v>
      </c>
      <c r="F5809" s="51">
        <v>1</v>
      </c>
      <c r="G5809" t="str">
        <f t="shared" si="180"/>
        <v>Kai Jones</v>
      </c>
      <c r="H5809" t="str">
        <f t="shared" si="181"/>
        <v>Kai Jones</v>
      </c>
    </row>
    <row r="5810" spans="1:8" x14ac:dyDescent="0.2">
      <c r="A5810" s="48"/>
      <c r="B5810">
        <v>2</v>
      </c>
      <c r="C5810">
        <v>5</v>
      </c>
      <c r="D5810">
        <v>1</v>
      </c>
      <c r="E5810">
        <v>0</v>
      </c>
      <c r="F5810" s="51">
        <v>1</v>
      </c>
      <c r="G5810" t="str">
        <f t="shared" si="180"/>
        <v>Kai Jones</v>
      </c>
      <c r="H5810" t="str">
        <f t="shared" si="181"/>
        <v>Kai Jones</v>
      </c>
    </row>
    <row r="5811" spans="1:8" x14ac:dyDescent="0.2">
      <c r="A5811" s="48"/>
      <c r="B5811">
        <v>5</v>
      </c>
      <c r="C5811">
        <v>3</v>
      </c>
      <c r="D5811">
        <v>0</v>
      </c>
      <c r="E5811">
        <v>1</v>
      </c>
      <c r="F5811" s="51">
        <v>1</v>
      </c>
      <c r="G5811" t="str">
        <f t="shared" si="180"/>
        <v>Kai Jones</v>
      </c>
      <c r="H5811" t="str">
        <f t="shared" si="181"/>
        <v>Kai Jones</v>
      </c>
    </row>
    <row r="5812" spans="1:8" x14ac:dyDescent="0.2">
      <c r="A5812" s="48"/>
      <c r="B5812">
        <v>4</v>
      </c>
      <c r="C5812">
        <v>4</v>
      </c>
      <c r="D5812">
        <v>0</v>
      </c>
      <c r="E5812">
        <v>0</v>
      </c>
      <c r="F5812" s="51">
        <v>1</v>
      </c>
      <c r="G5812" t="str">
        <f t="shared" si="180"/>
        <v>Kai Jones</v>
      </c>
      <c r="H5812" t="str">
        <f t="shared" si="181"/>
        <v>Kai Jones</v>
      </c>
    </row>
    <row r="5813" spans="1:8" x14ac:dyDescent="0.2">
      <c r="A5813" s="48"/>
      <c r="B5813">
        <v>6</v>
      </c>
      <c r="C5813">
        <v>3</v>
      </c>
      <c r="D5813">
        <v>0</v>
      </c>
      <c r="E5813">
        <v>0</v>
      </c>
      <c r="F5813" s="51">
        <v>1</v>
      </c>
      <c r="G5813" t="str">
        <f t="shared" si="180"/>
        <v>Kai Jones</v>
      </c>
      <c r="H5813" t="str">
        <f t="shared" si="181"/>
        <v>Kai Jones</v>
      </c>
    </row>
    <row r="5814" spans="1:8" x14ac:dyDescent="0.2">
      <c r="A5814" s="48"/>
      <c r="B5814">
        <v>0</v>
      </c>
      <c r="C5814">
        <v>0</v>
      </c>
      <c r="D5814">
        <v>1</v>
      </c>
      <c r="E5814">
        <v>0</v>
      </c>
      <c r="F5814" s="51">
        <v>1</v>
      </c>
      <c r="G5814" t="str">
        <f t="shared" si="180"/>
        <v>Kai Jones</v>
      </c>
      <c r="H5814" t="str">
        <f t="shared" si="181"/>
        <v>Kai Jones</v>
      </c>
    </row>
    <row r="5815" spans="1:8" x14ac:dyDescent="0.2">
      <c r="A5815" s="48"/>
      <c r="B5815">
        <v>4</v>
      </c>
      <c r="C5815">
        <v>7</v>
      </c>
      <c r="D5815">
        <v>0</v>
      </c>
      <c r="E5815">
        <v>0</v>
      </c>
      <c r="F5815" s="51">
        <v>1</v>
      </c>
      <c r="G5815" t="str">
        <f t="shared" si="180"/>
        <v>Kai Jones</v>
      </c>
      <c r="H5815" t="str">
        <f t="shared" si="181"/>
        <v>Kai Jones</v>
      </c>
    </row>
    <row r="5816" spans="1:8" x14ac:dyDescent="0.2">
      <c r="A5816" s="48"/>
      <c r="B5816">
        <v>3</v>
      </c>
      <c r="C5816">
        <v>0</v>
      </c>
      <c r="D5816">
        <v>0</v>
      </c>
      <c r="E5816">
        <v>0</v>
      </c>
      <c r="F5816" s="51">
        <v>1</v>
      </c>
      <c r="G5816" t="str">
        <f t="shared" si="180"/>
        <v>Kai Jones</v>
      </c>
      <c r="H5816" t="str">
        <f t="shared" si="181"/>
        <v>Kai Jones</v>
      </c>
    </row>
    <row r="5817" spans="1:8" x14ac:dyDescent="0.2">
      <c r="A5817" s="48"/>
      <c r="B5817">
        <v>2</v>
      </c>
      <c r="C5817">
        <v>0</v>
      </c>
      <c r="D5817">
        <v>0</v>
      </c>
      <c r="E5817">
        <v>0</v>
      </c>
      <c r="F5817" s="51">
        <v>1</v>
      </c>
      <c r="G5817" t="str">
        <f t="shared" si="180"/>
        <v>Kai Jones</v>
      </c>
      <c r="H5817" t="str">
        <f t="shared" si="181"/>
        <v>Kai Jones</v>
      </c>
    </row>
    <row r="5818" spans="1:8" x14ac:dyDescent="0.2">
      <c r="A5818" s="48"/>
      <c r="B5818">
        <v>0</v>
      </c>
      <c r="C5818">
        <v>0</v>
      </c>
      <c r="D5818">
        <v>0</v>
      </c>
      <c r="E5818">
        <v>0</v>
      </c>
      <c r="F5818" s="51">
        <v>1</v>
      </c>
      <c r="G5818" t="str">
        <f t="shared" si="180"/>
        <v>Kai Jones</v>
      </c>
      <c r="H5818" t="str">
        <f t="shared" si="181"/>
        <v>Kai Jones</v>
      </c>
    </row>
    <row r="5819" spans="1:8" x14ac:dyDescent="0.2">
      <c r="A5819" s="48"/>
      <c r="B5819">
        <v>2</v>
      </c>
      <c r="C5819">
        <v>1</v>
      </c>
      <c r="D5819">
        <v>0</v>
      </c>
      <c r="E5819">
        <v>0</v>
      </c>
      <c r="F5819" s="51">
        <v>1</v>
      </c>
      <c r="G5819" t="str">
        <f t="shared" si="180"/>
        <v>Kai Jones</v>
      </c>
      <c r="H5819" t="str">
        <f t="shared" si="181"/>
        <v>Kai Jones</v>
      </c>
    </row>
    <row r="5820" spans="1:8" x14ac:dyDescent="0.2">
      <c r="A5820" s="48" t="s">
        <v>1360</v>
      </c>
      <c r="B5820">
        <v>14</v>
      </c>
      <c r="C5820">
        <v>3</v>
      </c>
      <c r="D5820">
        <v>2</v>
      </c>
      <c r="E5820">
        <v>1</v>
      </c>
      <c r="F5820" s="51">
        <v>1</v>
      </c>
      <c r="G5820" t="str">
        <f t="shared" si="180"/>
        <v>Tre Jones</v>
      </c>
      <c r="H5820" t="str">
        <f t="shared" si="181"/>
        <v>Tre Jones</v>
      </c>
    </row>
    <row r="5821" spans="1:8" x14ac:dyDescent="0.2">
      <c r="A5821" s="48"/>
      <c r="B5821">
        <v>18</v>
      </c>
      <c r="C5821">
        <v>4</v>
      </c>
      <c r="D5821">
        <v>4</v>
      </c>
      <c r="E5821">
        <v>1</v>
      </c>
      <c r="F5821" s="51">
        <v>1</v>
      </c>
      <c r="G5821" t="str">
        <f t="shared" si="180"/>
        <v>Tre Jones</v>
      </c>
      <c r="H5821" t="str">
        <f t="shared" si="181"/>
        <v>Tre Jones</v>
      </c>
    </row>
    <row r="5822" spans="1:8" x14ac:dyDescent="0.2">
      <c r="A5822" s="48"/>
      <c r="B5822">
        <v>17</v>
      </c>
      <c r="C5822">
        <v>1</v>
      </c>
      <c r="D5822">
        <v>4</v>
      </c>
      <c r="E5822">
        <v>0</v>
      </c>
      <c r="F5822" s="51">
        <v>1</v>
      </c>
      <c r="G5822" t="str">
        <f t="shared" si="180"/>
        <v>Tre Jones</v>
      </c>
      <c r="H5822" t="str">
        <f t="shared" si="181"/>
        <v>Tre Jones</v>
      </c>
    </row>
    <row r="5823" spans="1:8" x14ac:dyDescent="0.2">
      <c r="A5823" s="48"/>
      <c r="B5823">
        <v>8</v>
      </c>
      <c r="C5823">
        <v>7</v>
      </c>
      <c r="D5823">
        <v>8</v>
      </c>
      <c r="E5823">
        <v>1</v>
      </c>
      <c r="F5823" s="51">
        <v>1</v>
      </c>
      <c r="G5823" t="str">
        <f t="shared" si="180"/>
        <v>Tre Jones</v>
      </c>
      <c r="H5823" t="str">
        <f t="shared" si="181"/>
        <v>Tre Jones</v>
      </c>
    </row>
    <row r="5824" spans="1:8" x14ac:dyDescent="0.2">
      <c r="A5824" s="48"/>
      <c r="B5824">
        <v>13</v>
      </c>
      <c r="C5824">
        <v>7</v>
      </c>
      <c r="D5824">
        <v>3</v>
      </c>
      <c r="E5824">
        <v>1</v>
      </c>
      <c r="F5824" s="51">
        <v>1</v>
      </c>
      <c r="G5824" t="str">
        <f t="shared" si="180"/>
        <v>Tre Jones</v>
      </c>
      <c r="H5824" t="str">
        <f t="shared" si="181"/>
        <v>Tre Jones</v>
      </c>
    </row>
    <row r="5825" spans="1:8" x14ac:dyDescent="0.2">
      <c r="A5825" s="48"/>
      <c r="B5825">
        <v>11</v>
      </c>
      <c r="C5825">
        <v>4</v>
      </c>
      <c r="D5825">
        <v>8</v>
      </c>
      <c r="E5825">
        <v>1</v>
      </c>
      <c r="F5825" s="51">
        <v>1</v>
      </c>
      <c r="G5825" t="str">
        <f t="shared" si="180"/>
        <v>Tre Jones</v>
      </c>
      <c r="H5825" t="str">
        <f t="shared" si="181"/>
        <v>Tre Jones</v>
      </c>
    </row>
    <row r="5826" spans="1:8" x14ac:dyDescent="0.2">
      <c r="A5826" s="48"/>
      <c r="B5826">
        <v>10</v>
      </c>
      <c r="C5826">
        <v>2</v>
      </c>
      <c r="D5826">
        <v>8</v>
      </c>
      <c r="E5826">
        <v>1</v>
      </c>
      <c r="F5826" s="51">
        <v>1</v>
      </c>
      <c r="G5826" t="str">
        <f t="shared" ref="G5826:G5889" si="182">IF(B5826="","",IF(A5826="",G5825,SUBSTITUTE(A5826," 2022-23 Game Log","")))</f>
        <v>Tre Jones</v>
      </c>
      <c r="H5826" t="str">
        <f t="shared" ref="H5826:H5889" si="183">IF(G5826="Luka Dončić","Luka Doncic",IF(G5826="Wendell Carter Jr.","Wendell Carter",IF(G5826="Vlatko Čančar","Vlatko Cancar",IF(G5826="Troy Brown Jr.","Troy Brown",IF(G5826="Bojan Bogdanović","Bojan Bogdanovic",IF(G5826="Nic Claxton","Nicolas Claxton",IF(G5826="Kristaps Porziņģis","Kristaps Porzingis",IF(G5826="Kelly Oubre Jr.","Kelly Oubre Jr",IF(G5826="P.J. Washington","P.J Washington",IF(G5826="P.J. Tucker","P.J Tucker",IF(G5826="Jabari Smith Jr.","Jabari Smith",IF(G5826="Alperen Şengün","Alperen Sengun",IF(G5826="Nikola Vučević","Nikola Vucevic",IF(G5826="Jusuf Nurkić","Jusuf Nurkic",IF(G5826="Nikola Jokić","Nikola Jokic",G5826)))))))))))))))</f>
        <v>Tre Jones</v>
      </c>
    </row>
    <row r="5827" spans="1:8" x14ac:dyDescent="0.2">
      <c r="A5827" s="48"/>
      <c r="B5827">
        <v>7</v>
      </c>
      <c r="C5827">
        <v>8</v>
      </c>
      <c r="D5827">
        <v>7</v>
      </c>
      <c r="E5827">
        <v>1</v>
      </c>
      <c r="F5827" s="51">
        <v>1</v>
      </c>
      <c r="G5827" t="str">
        <f t="shared" si="182"/>
        <v>Tre Jones</v>
      </c>
      <c r="H5827" t="str">
        <f t="shared" si="183"/>
        <v>Tre Jones</v>
      </c>
    </row>
    <row r="5828" spans="1:8" x14ac:dyDescent="0.2">
      <c r="A5828" s="48"/>
      <c r="B5828">
        <v>18</v>
      </c>
      <c r="C5828">
        <v>2</v>
      </c>
      <c r="D5828">
        <v>6</v>
      </c>
      <c r="E5828">
        <v>3</v>
      </c>
      <c r="F5828" s="51">
        <v>1</v>
      </c>
      <c r="G5828" t="str">
        <f t="shared" si="182"/>
        <v>Tre Jones</v>
      </c>
      <c r="H5828" t="str">
        <f t="shared" si="183"/>
        <v>Tre Jones</v>
      </c>
    </row>
    <row r="5829" spans="1:8" x14ac:dyDescent="0.2">
      <c r="A5829" s="48"/>
      <c r="B5829">
        <v>4</v>
      </c>
      <c r="C5829">
        <v>0</v>
      </c>
      <c r="D5829">
        <v>7</v>
      </c>
      <c r="E5829">
        <v>0</v>
      </c>
      <c r="F5829" s="51">
        <v>1</v>
      </c>
      <c r="G5829" t="str">
        <f t="shared" si="182"/>
        <v>Tre Jones</v>
      </c>
      <c r="H5829" t="str">
        <f t="shared" si="183"/>
        <v>Tre Jones</v>
      </c>
    </row>
    <row r="5830" spans="1:8" x14ac:dyDescent="0.2">
      <c r="A5830" s="48"/>
      <c r="B5830">
        <v>20</v>
      </c>
      <c r="C5830">
        <v>3</v>
      </c>
      <c r="D5830">
        <v>9</v>
      </c>
      <c r="E5830">
        <v>1</v>
      </c>
      <c r="F5830" s="51">
        <v>1</v>
      </c>
      <c r="G5830" t="str">
        <f t="shared" si="182"/>
        <v>Tre Jones</v>
      </c>
      <c r="H5830" t="str">
        <f t="shared" si="183"/>
        <v>Tre Jones</v>
      </c>
    </row>
    <row r="5831" spans="1:8" x14ac:dyDescent="0.2">
      <c r="A5831" s="48"/>
      <c r="B5831">
        <v>11</v>
      </c>
      <c r="C5831">
        <v>4</v>
      </c>
      <c r="D5831">
        <v>11</v>
      </c>
      <c r="E5831">
        <v>1</v>
      </c>
      <c r="F5831" s="51">
        <v>1</v>
      </c>
      <c r="G5831" t="str">
        <f t="shared" si="182"/>
        <v>Tre Jones</v>
      </c>
      <c r="H5831" t="str">
        <f t="shared" si="183"/>
        <v>Tre Jones</v>
      </c>
    </row>
    <row r="5832" spans="1:8" x14ac:dyDescent="0.2">
      <c r="A5832" s="48"/>
      <c r="B5832">
        <v>9</v>
      </c>
      <c r="C5832">
        <v>5</v>
      </c>
      <c r="D5832">
        <v>9</v>
      </c>
      <c r="E5832">
        <v>1</v>
      </c>
      <c r="F5832" s="51">
        <v>1</v>
      </c>
      <c r="G5832" t="str">
        <f t="shared" si="182"/>
        <v>Tre Jones</v>
      </c>
      <c r="H5832" t="str">
        <f t="shared" si="183"/>
        <v>Tre Jones</v>
      </c>
    </row>
    <row r="5833" spans="1:8" x14ac:dyDescent="0.2">
      <c r="A5833" s="48"/>
      <c r="B5833">
        <v>2</v>
      </c>
      <c r="C5833">
        <v>2</v>
      </c>
      <c r="D5833">
        <v>10</v>
      </c>
      <c r="E5833">
        <v>0</v>
      </c>
      <c r="F5833" s="51">
        <v>1</v>
      </c>
      <c r="G5833" t="str">
        <f t="shared" si="182"/>
        <v>Tre Jones</v>
      </c>
      <c r="H5833" t="str">
        <f t="shared" si="183"/>
        <v>Tre Jones</v>
      </c>
    </row>
    <row r="5834" spans="1:8" x14ac:dyDescent="0.2">
      <c r="A5834" s="48"/>
      <c r="B5834">
        <v>15</v>
      </c>
      <c r="C5834">
        <v>1</v>
      </c>
      <c r="D5834">
        <v>4</v>
      </c>
      <c r="E5834">
        <v>1</v>
      </c>
      <c r="F5834" s="51">
        <v>1</v>
      </c>
      <c r="G5834" t="str">
        <f t="shared" si="182"/>
        <v>Tre Jones</v>
      </c>
      <c r="H5834" t="str">
        <f t="shared" si="183"/>
        <v>Tre Jones</v>
      </c>
    </row>
    <row r="5835" spans="1:8" x14ac:dyDescent="0.2">
      <c r="A5835" s="48"/>
      <c r="B5835">
        <v>6</v>
      </c>
      <c r="C5835">
        <v>2</v>
      </c>
      <c r="D5835">
        <v>10</v>
      </c>
      <c r="E5835">
        <v>0</v>
      </c>
      <c r="F5835" s="51">
        <v>1</v>
      </c>
      <c r="G5835" t="str">
        <f t="shared" si="182"/>
        <v>Tre Jones</v>
      </c>
      <c r="H5835" t="str">
        <f t="shared" si="183"/>
        <v>Tre Jones</v>
      </c>
    </row>
    <row r="5836" spans="1:8" x14ac:dyDescent="0.2">
      <c r="A5836" s="48"/>
      <c r="B5836">
        <v>10</v>
      </c>
      <c r="C5836">
        <v>2</v>
      </c>
      <c r="D5836">
        <v>4</v>
      </c>
      <c r="E5836">
        <v>0</v>
      </c>
      <c r="F5836" s="51">
        <v>1</v>
      </c>
      <c r="G5836" t="str">
        <f t="shared" si="182"/>
        <v>Tre Jones</v>
      </c>
      <c r="H5836" t="str">
        <f t="shared" si="183"/>
        <v>Tre Jones</v>
      </c>
    </row>
    <row r="5837" spans="1:8" x14ac:dyDescent="0.2">
      <c r="A5837" s="48"/>
      <c r="B5837">
        <v>9</v>
      </c>
      <c r="C5837">
        <v>0</v>
      </c>
      <c r="D5837">
        <v>9</v>
      </c>
      <c r="E5837">
        <v>1</v>
      </c>
      <c r="F5837" s="51">
        <v>1</v>
      </c>
      <c r="G5837" t="str">
        <f t="shared" si="182"/>
        <v>Tre Jones</v>
      </c>
      <c r="H5837" t="str">
        <f t="shared" si="183"/>
        <v>Tre Jones</v>
      </c>
    </row>
    <row r="5838" spans="1:8" x14ac:dyDescent="0.2">
      <c r="A5838" s="48"/>
      <c r="B5838">
        <v>19</v>
      </c>
      <c r="C5838">
        <v>2</v>
      </c>
      <c r="D5838">
        <v>5</v>
      </c>
      <c r="E5838">
        <v>2</v>
      </c>
      <c r="F5838" s="51">
        <v>1</v>
      </c>
      <c r="G5838" t="str">
        <f t="shared" si="182"/>
        <v>Tre Jones</v>
      </c>
      <c r="H5838" t="str">
        <f t="shared" si="183"/>
        <v>Tre Jones</v>
      </c>
    </row>
    <row r="5839" spans="1:8" x14ac:dyDescent="0.2">
      <c r="A5839" s="48"/>
      <c r="B5839">
        <v>23</v>
      </c>
      <c r="C5839">
        <v>8</v>
      </c>
      <c r="D5839">
        <v>13</v>
      </c>
      <c r="E5839">
        <v>0</v>
      </c>
      <c r="F5839" s="51">
        <v>1</v>
      </c>
      <c r="G5839" t="str">
        <f t="shared" si="182"/>
        <v>Tre Jones</v>
      </c>
      <c r="H5839" t="str">
        <f t="shared" si="183"/>
        <v>Tre Jones</v>
      </c>
    </row>
    <row r="5840" spans="1:8" x14ac:dyDescent="0.2">
      <c r="A5840" s="48"/>
      <c r="B5840">
        <v>15</v>
      </c>
      <c r="C5840">
        <v>4</v>
      </c>
      <c r="D5840">
        <v>5</v>
      </c>
      <c r="E5840">
        <v>0</v>
      </c>
      <c r="F5840" s="51">
        <v>1</v>
      </c>
      <c r="G5840" t="str">
        <f t="shared" si="182"/>
        <v>Tre Jones</v>
      </c>
      <c r="H5840" t="str">
        <f t="shared" si="183"/>
        <v>Tre Jones</v>
      </c>
    </row>
    <row r="5841" spans="1:8" x14ac:dyDescent="0.2">
      <c r="A5841" s="48"/>
      <c r="B5841">
        <v>9</v>
      </c>
      <c r="C5841">
        <v>5</v>
      </c>
      <c r="D5841">
        <v>9</v>
      </c>
      <c r="E5841">
        <v>1</v>
      </c>
      <c r="F5841" s="51">
        <v>1</v>
      </c>
      <c r="G5841" t="str">
        <f t="shared" si="182"/>
        <v>Tre Jones</v>
      </c>
      <c r="H5841" t="str">
        <f t="shared" si="183"/>
        <v>Tre Jones</v>
      </c>
    </row>
    <row r="5842" spans="1:8" x14ac:dyDescent="0.2">
      <c r="A5842" s="48"/>
      <c r="B5842">
        <v>10</v>
      </c>
      <c r="C5842">
        <v>2</v>
      </c>
      <c r="D5842">
        <v>3</v>
      </c>
      <c r="E5842">
        <v>0</v>
      </c>
      <c r="F5842" s="51">
        <v>1</v>
      </c>
      <c r="G5842" t="str">
        <f t="shared" si="182"/>
        <v>Tre Jones</v>
      </c>
      <c r="H5842" t="str">
        <f t="shared" si="183"/>
        <v>Tre Jones</v>
      </c>
    </row>
    <row r="5843" spans="1:8" x14ac:dyDescent="0.2">
      <c r="A5843" s="48"/>
      <c r="B5843">
        <v>26</v>
      </c>
      <c r="C5843">
        <v>3</v>
      </c>
      <c r="D5843">
        <v>5</v>
      </c>
      <c r="E5843">
        <v>2</v>
      </c>
      <c r="F5843" s="51">
        <v>1</v>
      </c>
      <c r="G5843" t="str">
        <f t="shared" si="182"/>
        <v>Tre Jones</v>
      </c>
      <c r="H5843" t="str">
        <f t="shared" si="183"/>
        <v>Tre Jones</v>
      </c>
    </row>
    <row r="5844" spans="1:8" x14ac:dyDescent="0.2">
      <c r="A5844" s="48"/>
      <c r="B5844">
        <v>10</v>
      </c>
      <c r="C5844">
        <v>4</v>
      </c>
      <c r="D5844">
        <v>4</v>
      </c>
      <c r="E5844">
        <v>0</v>
      </c>
      <c r="F5844" s="51">
        <v>1</v>
      </c>
      <c r="G5844" t="str">
        <f t="shared" si="182"/>
        <v>Tre Jones</v>
      </c>
      <c r="H5844" t="str">
        <f t="shared" si="183"/>
        <v>Tre Jones</v>
      </c>
    </row>
    <row r="5845" spans="1:8" x14ac:dyDescent="0.2">
      <c r="A5845" s="48"/>
      <c r="B5845">
        <v>15</v>
      </c>
      <c r="C5845">
        <v>4</v>
      </c>
      <c r="D5845">
        <v>5</v>
      </c>
      <c r="E5845">
        <v>0</v>
      </c>
      <c r="F5845" s="51">
        <v>1</v>
      </c>
      <c r="G5845" t="str">
        <f t="shared" si="182"/>
        <v>Tre Jones</v>
      </c>
      <c r="H5845" t="str">
        <f t="shared" si="183"/>
        <v>Tre Jones</v>
      </c>
    </row>
    <row r="5846" spans="1:8" x14ac:dyDescent="0.2">
      <c r="A5846" s="48"/>
      <c r="B5846">
        <v>10</v>
      </c>
      <c r="C5846">
        <v>4</v>
      </c>
      <c r="D5846">
        <v>6</v>
      </c>
      <c r="E5846">
        <v>0</v>
      </c>
      <c r="F5846" s="51">
        <v>1</v>
      </c>
      <c r="G5846" t="str">
        <f t="shared" si="182"/>
        <v>Tre Jones</v>
      </c>
      <c r="H5846" t="str">
        <f t="shared" si="183"/>
        <v>Tre Jones</v>
      </c>
    </row>
    <row r="5847" spans="1:8" x14ac:dyDescent="0.2">
      <c r="A5847" s="48"/>
      <c r="B5847">
        <v>9</v>
      </c>
      <c r="C5847">
        <v>3</v>
      </c>
      <c r="D5847">
        <v>9</v>
      </c>
      <c r="E5847">
        <v>0</v>
      </c>
      <c r="F5847" s="51">
        <v>1</v>
      </c>
      <c r="G5847" t="str">
        <f t="shared" si="182"/>
        <v>Tre Jones</v>
      </c>
      <c r="H5847" t="str">
        <f t="shared" si="183"/>
        <v>Tre Jones</v>
      </c>
    </row>
    <row r="5848" spans="1:8" x14ac:dyDescent="0.2">
      <c r="A5848" s="48"/>
      <c r="B5848">
        <v>13</v>
      </c>
      <c r="C5848">
        <v>6</v>
      </c>
      <c r="D5848">
        <v>8</v>
      </c>
      <c r="E5848">
        <v>1</v>
      </c>
      <c r="F5848" s="51">
        <v>1</v>
      </c>
      <c r="G5848" t="str">
        <f t="shared" si="182"/>
        <v>Tre Jones</v>
      </c>
      <c r="H5848" t="str">
        <f t="shared" si="183"/>
        <v>Tre Jones</v>
      </c>
    </row>
    <row r="5849" spans="1:8" x14ac:dyDescent="0.2">
      <c r="A5849" s="48"/>
      <c r="B5849">
        <v>19</v>
      </c>
      <c r="C5849">
        <v>2</v>
      </c>
      <c r="D5849">
        <v>3</v>
      </c>
      <c r="E5849">
        <v>1</v>
      </c>
      <c r="F5849" s="51">
        <v>1</v>
      </c>
      <c r="G5849" t="str">
        <f t="shared" si="182"/>
        <v>Tre Jones</v>
      </c>
      <c r="H5849" t="str">
        <f t="shared" si="183"/>
        <v>Tre Jones</v>
      </c>
    </row>
    <row r="5850" spans="1:8" x14ac:dyDescent="0.2">
      <c r="A5850" s="48"/>
      <c r="B5850">
        <v>16</v>
      </c>
      <c r="C5850">
        <v>4</v>
      </c>
      <c r="D5850">
        <v>8</v>
      </c>
      <c r="E5850">
        <v>2</v>
      </c>
      <c r="F5850" s="51">
        <v>1</v>
      </c>
      <c r="G5850" t="str">
        <f t="shared" si="182"/>
        <v>Tre Jones</v>
      </c>
      <c r="H5850" t="str">
        <f t="shared" si="183"/>
        <v>Tre Jones</v>
      </c>
    </row>
    <row r="5851" spans="1:8" x14ac:dyDescent="0.2">
      <c r="A5851" s="48"/>
      <c r="B5851">
        <v>11</v>
      </c>
      <c r="C5851">
        <v>5</v>
      </c>
      <c r="D5851">
        <v>5</v>
      </c>
      <c r="E5851">
        <v>1</v>
      </c>
      <c r="F5851" s="51">
        <v>1</v>
      </c>
      <c r="G5851" t="str">
        <f t="shared" si="182"/>
        <v>Tre Jones</v>
      </c>
      <c r="H5851" t="str">
        <f t="shared" si="183"/>
        <v>Tre Jones</v>
      </c>
    </row>
    <row r="5852" spans="1:8" x14ac:dyDescent="0.2">
      <c r="A5852" s="48"/>
      <c r="B5852">
        <v>14</v>
      </c>
      <c r="C5852">
        <v>4</v>
      </c>
      <c r="D5852">
        <v>5</v>
      </c>
      <c r="E5852">
        <v>1</v>
      </c>
      <c r="F5852" s="51">
        <v>1</v>
      </c>
      <c r="G5852" t="str">
        <f t="shared" si="182"/>
        <v>Tre Jones</v>
      </c>
      <c r="H5852" t="str">
        <f t="shared" si="183"/>
        <v>Tre Jones</v>
      </c>
    </row>
    <row r="5853" spans="1:8" x14ac:dyDescent="0.2">
      <c r="A5853" s="48"/>
      <c r="B5853">
        <v>13</v>
      </c>
      <c r="C5853">
        <v>8</v>
      </c>
      <c r="D5853">
        <v>6</v>
      </c>
      <c r="E5853">
        <v>1</v>
      </c>
      <c r="F5853" s="51">
        <v>1</v>
      </c>
      <c r="G5853" t="str">
        <f t="shared" si="182"/>
        <v>Tre Jones</v>
      </c>
      <c r="H5853" t="str">
        <f t="shared" si="183"/>
        <v>Tre Jones</v>
      </c>
    </row>
    <row r="5854" spans="1:8" x14ac:dyDescent="0.2">
      <c r="A5854" s="48"/>
      <c r="B5854">
        <v>18</v>
      </c>
      <c r="C5854">
        <v>5</v>
      </c>
      <c r="D5854">
        <v>6</v>
      </c>
      <c r="E5854">
        <v>0</v>
      </c>
      <c r="F5854" s="51">
        <v>1</v>
      </c>
      <c r="G5854" t="str">
        <f t="shared" si="182"/>
        <v>Tre Jones</v>
      </c>
      <c r="H5854" t="str">
        <f t="shared" si="183"/>
        <v>Tre Jones</v>
      </c>
    </row>
    <row r="5855" spans="1:8" x14ac:dyDescent="0.2">
      <c r="A5855" s="48"/>
      <c r="B5855">
        <v>6</v>
      </c>
      <c r="C5855">
        <v>1</v>
      </c>
      <c r="D5855">
        <v>7</v>
      </c>
      <c r="E5855">
        <v>0</v>
      </c>
      <c r="F5855" s="51">
        <v>1</v>
      </c>
      <c r="G5855" t="str">
        <f t="shared" si="182"/>
        <v>Tre Jones</v>
      </c>
      <c r="H5855" t="str">
        <f t="shared" si="183"/>
        <v>Tre Jones</v>
      </c>
    </row>
    <row r="5856" spans="1:8" x14ac:dyDescent="0.2">
      <c r="A5856" s="48"/>
      <c r="B5856">
        <v>14</v>
      </c>
      <c r="C5856">
        <v>4</v>
      </c>
      <c r="D5856">
        <v>6</v>
      </c>
      <c r="E5856">
        <v>0</v>
      </c>
      <c r="F5856" s="51">
        <v>1</v>
      </c>
      <c r="G5856" t="str">
        <f t="shared" si="182"/>
        <v>Tre Jones</v>
      </c>
      <c r="H5856" t="str">
        <f t="shared" si="183"/>
        <v>Tre Jones</v>
      </c>
    </row>
    <row r="5857" spans="1:8" x14ac:dyDescent="0.2">
      <c r="A5857" s="48" t="s">
        <v>1361</v>
      </c>
      <c r="B5857">
        <v>15</v>
      </c>
      <c r="C5857">
        <v>4</v>
      </c>
      <c r="D5857">
        <v>3</v>
      </c>
      <c r="E5857">
        <v>3</v>
      </c>
      <c r="F5857" s="51">
        <v>1</v>
      </c>
      <c r="G5857" t="str">
        <f t="shared" si="182"/>
        <v>Tyus Jones</v>
      </c>
      <c r="H5857" t="str">
        <f t="shared" si="183"/>
        <v>Tyus Jones</v>
      </c>
    </row>
    <row r="5858" spans="1:8" x14ac:dyDescent="0.2">
      <c r="A5858" s="48"/>
      <c r="B5858">
        <v>11</v>
      </c>
      <c r="C5858">
        <v>4</v>
      </c>
      <c r="D5858">
        <v>4</v>
      </c>
      <c r="E5858">
        <v>3</v>
      </c>
      <c r="F5858" s="51">
        <v>1</v>
      </c>
      <c r="G5858" t="str">
        <f t="shared" si="182"/>
        <v>Tyus Jones</v>
      </c>
      <c r="H5858" t="str">
        <f t="shared" si="183"/>
        <v>Tyus Jones</v>
      </c>
    </row>
    <row r="5859" spans="1:8" x14ac:dyDescent="0.2">
      <c r="A5859" s="48"/>
      <c r="B5859">
        <v>10</v>
      </c>
      <c r="C5859">
        <v>0</v>
      </c>
      <c r="D5859">
        <v>5</v>
      </c>
      <c r="E5859">
        <v>2</v>
      </c>
      <c r="F5859" s="51">
        <v>1</v>
      </c>
      <c r="G5859" t="str">
        <f t="shared" si="182"/>
        <v>Tyus Jones</v>
      </c>
      <c r="H5859" t="str">
        <f t="shared" si="183"/>
        <v>Tyus Jones</v>
      </c>
    </row>
    <row r="5860" spans="1:8" x14ac:dyDescent="0.2">
      <c r="A5860" s="48"/>
      <c r="B5860">
        <v>8</v>
      </c>
      <c r="C5860">
        <v>3</v>
      </c>
      <c r="D5860">
        <v>1</v>
      </c>
      <c r="E5860">
        <v>0</v>
      </c>
      <c r="F5860" s="51">
        <v>1</v>
      </c>
      <c r="G5860" t="str">
        <f t="shared" si="182"/>
        <v>Tyus Jones</v>
      </c>
      <c r="H5860" t="str">
        <f t="shared" si="183"/>
        <v>Tyus Jones</v>
      </c>
    </row>
    <row r="5861" spans="1:8" x14ac:dyDescent="0.2">
      <c r="A5861" s="48"/>
      <c r="B5861">
        <v>14</v>
      </c>
      <c r="C5861">
        <v>2</v>
      </c>
      <c r="D5861">
        <v>5</v>
      </c>
      <c r="E5861">
        <v>1</v>
      </c>
      <c r="F5861" s="51">
        <v>1</v>
      </c>
      <c r="G5861" t="str">
        <f t="shared" si="182"/>
        <v>Tyus Jones</v>
      </c>
      <c r="H5861" t="str">
        <f t="shared" si="183"/>
        <v>Tyus Jones</v>
      </c>
    </row>
    <row r="5862" spans="1:8" x14ac:dyDescent="0.2">
      <c r="A5862" s="48"/>
      <c r="B5862">
        <v>23</v>
      </c>
      <c r="C5862">
        <v>1</v>
      </c>
      <c r="D5862">
        <v>10</v>
      </c>
      <c r="E5862">
        <v>3</v>
      </c>
      <c r="F5862" s="51">
        <v>1</v>
      </c>
      <c r="G5862" t="str">
        <f t="shared" si="182"/>
        <v>Tyus Jones</v>
      </c>
      <c r="H5862" t="str">
        <f t="shared" si="183"/>
        <v>Tyus Jones</v>
      </c>
    </row>
    <row r="5863" spans="1:8" x14ac:dyDescent="0.2">
      <c r="A5863" s="48"/>
      <c r="B5863">
        <v>12</v>
      </c>
      <c r="C5863">
        <v>2</v>
      </c>
      <c r="D5863">
        <v>2</v>
      </c>
      <c r="E5863">
        <v>2</v>
      </c>
      <c r="F5863" s="51">
        <v>1</v>
      </c>
      <c r="G5863" t="str">
        <f t="shared" si="182"/>
        <v>Tyus Jones</v>
      </c>
      <c r="H5863" t="str">
        <f t="shared" si="183"/>
        <v>Tyus Jones</v>
      </c>
    </row>
    <row r="5864" spans="1:8" x14ac:dyDescent="0.2">
      <c r="A5864" s="48"/>
      <c r="B5864">
        <v>2</v>
      </c>
      <c r="C5864">
        <v>0</v>
      </c>
      <c r="D5864">
        <v>5</v>
      </c>
      <c r="E5864">
        <v>0</v>
      </c>
      <c r="F5864" s="51">
        <v>1</v>
      </c>
      <c r="G5864" t="str">
        <f t="shared" si="182"/>
        <v>Tyus Jones</v>
      </c>
      <c r="H5864" t="str">
        <f t="shared" si="183"/>
        <v>Tyus Jones</v>
      </c>
    </row>
    <row r="5865" spans="1:8" x14ac:dyDescent="0.2">
      <c r="A5865" s="48"/>
      <c r="B5865">
        <v>11</v>
      </c>
      <c r="C5865">
        <v>2</v>
      </c>
      <c r="D5865">
        <v>3</v>
      </c>
      <c r="E5865">
        <v>0</v>
      </c>
      <c r="F5865" s="51">
        <v>1</v>
      </c>
      <c r="G5865" t="str">
        <f t="shared" si="182"/>
        <v>Tyus Jones</v>
      </c>
      <c r="H5865" t="str">
        <f t="shared" si="183"/>
        <v>Tyus Jones</v>
      </c>
    </row>
    <row r="5866" spans="1:8" x14ac:dyDescent="0.2">
      <c r="A5866" s="48"/>
      <c r="B5866">
        <v>7</v>
      </c>
      <c r="C5866">
        <v>0</v>
      </c>
      <c r="D5866">
        <v>3</v>
      </c>
      <c r="E5866">
        <v>1</v>
      </c>
      <c r="F5866" s="51">
        <v>1</v>
      </c>
      <c r="G5866" t="str">
        <f t="shared" si="182"/>
        <v>Tyus Jones</v>
      </c>
      <c r="H5866" t="str">
        <f t="shared" si="183"/>
        <v>Tyus Jones</v>
      </c>
    </row>
    <row r="5867" spans="1:8" x14ac:dyDescent="0.2">
      <c r="A5867" s="48"/>
      <c r="B5867">
        <v>6</v>
      </c>
      <c r="C5867">
        <v>1</v>
      </c>
      <c r="D5867">
        <v>3</v>
      </c>
      <c r="E5867">
        <v>0</v>
      </c>
      <c r="F5867" s="51">
        <v>1</v>
      </c>
      <c r="G5867" t="str">
        <f t="shared" si="182"/>
        <v>Tyus Jones</v>
      </c>
      <c r="H5867" t="str">
        <f t="shared" si="183"/>
        <v>Tyus Jones</v>
      </c>
    </row>
    <row r="5868" spans="1:8" x14ac:dyDescent="0.2">
      <c r="A5868" s="48"/>
      <c r="B5868">
        <v>11</v>
      </c>
      <c r="C5868">
        <v>1</v>
      </c>
      <c r="D5868">
        <v>3</v>
      </c>
      <c r="E5868">
        <v>3</v>
      </c>
      <c r="F5868" s="51">
        <v>1</v>
      </c>
      <c r="G5868" t="str">
        <f t="shared" si="182"/>
        <v>Tyus Jones</v>
      </c>
      <c r="H5868" t="str">
        <f t="shared" si="183"/>
        <v>Tyus Jones</v>
      </c>
    </row>
    <row r="5869" spans="1:8" x14ac:dyDescent="0.2">
      <c r="A5869" s="48"/>
      <c r="B5869">
        <v>6</v>
      </c>
      <c r="C5869">
        <v>1</v>
      </c>
      <c r="D5869">
        <v>3</v>
      </c>
      <c r="E5869">
        <v>0</v>
      </c>
      <c r="F5869" s="51">
        <v>1</v>
      </c>
      <c r="G5869" t="str">
        <f t="shared" si="182"/>
        <v>Tyus Jones</v>
      </c>
      <c r="H5869" t="str">
        <f t="shared" si="183"/>
        <v>Tyus Jones</v>
      </c>
    </row>
    <row r="5870" spans="1:8" x14ac:dyDescent="0.2">
      <c r="A5870" s="48"/>
      <c r="B5870">
        <v>17</v>
      </c>
      <c r="C5870">
        <v>3</v>
      </c>
      <c r="D5870">
        <v>5</v>
      </c>
      <c r="E5870">
        <v>1</v>
      </c>
      <c r="F5870" s="51">
        <v>1</v>
      </c>
      <c r="G5870" t="str">
        <f t="shared" si="182"/>
        <v>Tyus Jones</v>
      </c>
      <c r="H5870" t="str">
        <f t="shared" si="183"/>
        <v>Tyus Jones</v>
      </c>
    </row>
    <row r="5871" spans="1:8" x14ac:dyDescent="0.2">
      <c r="A5871" s="48"/>
      <c r="B5871">
        <v>3</v>
      </c>
      <c r="C5871">
        <v>1</v>
      </c>
      <c r="D5871">
        <v>3</v>
      </c>
      <c r="E5871">
        <v>1</v>
      </c>
      <c r="F5871" s="51">
        <v>1</v>
      </c>
      <c r="G5871" t="str">
        <f t="shared" si="182"/>
        <v>Tyus Jones</v>
      </c>
      <c r="H5871" t="str">
        <f t="shared" si="183"/>
        <v>Tyus Jones</v>
      </c>
    </row>
    <row r="5872" spans="1:8" x14ac:dyDescent="0.2">
      <c r="A5872" s="48"/>
      <c r="B5872">
        <v>13</v>
      </c>
      <c r="C5872">
        <v>2</v>
      </c>
      <c r="D5872">
        <v>5</v>
      </c>
      <c r="E5872">
        <v>1</v>
      </c>
      <c r="F5872" s="51">
        <v>1</v>
      </c>
      <c r="G5872" t="str">
        <f t="shared" si="182"/>
        <v>Tyus Jones</v>
      </c>
      <c r="H5872" t="str">
        <f t="shared" si="183"/>
        <v>Tyus Jones</v>
      </c>
    </row>
    <row r="5873" spans="1:8" x14ac:dyDescent="0.2">
      <c r="A5873" s="48"/>
      <c r="B5873">
        <v>13</v>
      </c>
      <c r="C5873">
        <v>3</v>
      </c>
      <c r="D5873">
        <v>6</v>
      </c>
      <c r="E5873">
        <v>2</v>
      </c>
      <c r="F5873" s="51">
        <v>1</v>
      </c>
      <c r="G5873" t="str">
        <f t="shared" si="182"/>
        <v>Tyus Jones</v>
      </c>
      <c r="H5873" t="str">
        <f t="shared" si="183"/>
        <v>Tyus Jones</v>
      </c>
    </row>
    <row r="5874" spans="1:8" x14ac:dyDescent="0.2">
      <c r="A5874" s="48"/>
      <c r="B5874">
        <v>8</v>
      </c>
      <c r="C5874">
        <v>3</v>
      </c>
      <c r="D5874">
        <v>6</v>
      </c>
      <c r="E5874">
        <v>2</v>
      </c>
      <c r="F5874" s="51">
        <v>1</v>
      </c>
      <c r="G5874" t="str">
        <f t="shared" si="182"/>
        <v>Tyus Jones</v>
      </c>
      <c r="H5874" t="str">
        <f t="shared" si="183"/>
        <v>Tyus Jones</v>
      </c>
    </row>
    <row r="5875" spans="1:8" x14ac:dyDescent="0.2">
      <c r="A5875" s="48"/>
      <c r="B5875">
        <v>9</v>
      </c>
      <c r="C5875">
        <v>1</v>
      </c>
      <c r="D5875">
        <v>6</v>
      </c>
      <c r="E5875">
        <v>3</v>
      </c>
      <c r="F5875" s="51">
        <v>1</v>
      </c>
      <c r="G5875" t="str">
        <f t="shared" si="182"/>
        <v>Tyus Jones</v>
      </c>
      <c r="H5875" t="str">
        <f t="shared" si="183"/>
        <v>Tyus Jones</v>
      </c>
    </row>
    <row r="5876" spans="1:8" x14ac:dyDescent="0.2">
      <c r="A5876" s="48"/>
      <c r="B5876">
        <v>2</v>
      </c>
      <c r="C5876">
        <v>2</v>
      </c>
      <c r="D5876">
        <v>7</v>
      </c>
      <c r="E5876">
        <v>0</v>
      </c>
      <c r="F5876" s="51">
        <v>1</v>
      </c>
      <c r="G5876" t="str">
        <f t="shared" si="182"/>
        <v>Tyus Jones</v>
      </c>
      <c r="H5876" t="str">
        <f t="shared" si="183"/>
        <v>Tyus Jones</v>
      </c>
    </row>
    <row r="5877" spans="1:8" x14ac:dyDescent="0.2">
      <c r="A5877" s="48"/>
      <c r="B5877">
        <v>13</v>
      </c>
      <c r="C5877">
        <v>6</v>
      </c>
      <c r="D5877">
        <v>1</v>
      </c>
      <c r="E5877">
        <v>2</v>
      </c>
      <c r="F5877" s="51">
        <v>1</v>
      </c>
      <c r="G5877" t="str">
        <f t="shared" si="182"/>
        <v>Tyus Jones</v>
      </c>
      <c r="H5877" t="str">
        <f t="shared" si="183"/>
        <v>Tyus Jones</v>
      </c>
    </row>
    <row r="5878" spans="1:8" x14ac:dyDescent="0.2">
      <c r="A5878" s="48"/>
      <c r="B5878">
        <v>3</v>
      </c>
      <c r="C5878">
        <v>2</v>
      </c>
      <c r="D5878">
        <v>5</v>
      </c>
      <c r="E5878">
        <v>1</v>
      </c>
      <c r="F5878" s="51">
        <v>1</v>
      </c>
      <c r="G5878" t="str">
        <f t="shared" si="182"/>
        <v>Tyus Jones</v>
      </c>
      <c r="H5878" t="str">
        <f t="shared" si="183"/>
        <v>Tyus Jones</v>
      </c>
    </row>
    <row r="5879" spans="1:8" x14ac:dyDescent="0.2">
      <c r="A5879" s="48"/>
      <c r="B5879">
        <v>5</v>
      </c>
      <c r="C5879">
        <v>2</v>
      </c>
      <c r="D5879">
        <v>4</v>
      </c>
      <c r="E5879">
        <v>1</v>
      </c>
      <c r="F5879" s="51">
        <v>1</v>
      </c>
      <c r="G5879" t="str">
        <f t="shared" si="182"/>
        <v>Tyus Jones</v>
      </c>
      <c r="H5879" t="str">
        <f t="shared" si="183"/>
        <v>Tyus Jones</v>
      </c>
    </row>
    <row r="5880" spans="1:8" x14ac:dyDescent="0.2">
      <c r="A5880" s="48"/>
      <c r="B5880">
        <v>28</v>
      </c>
      <c r="C5880">
        <v>5</v>
      </c>
      <c r="D5880">
        <v>10</v>
      </c>
      <c r="E5880">
        <v>3</v>
      </c>
      <c r="F5880" s="51">
        <v>1</v>
      </c>
      <c r="G5880" t="str">
        <f t="shared" si="182"/>
        <v>Tyus Jones</v>
      </c>
      <c r="H5880" t="str">
        <f t="shared" si="183"/>
        <v>Tyus Jones</v>
      </c>
    </row>
    <row r="5881" spans="1:8" x14ac:dyDescent="0.2">
      <c r="A5881" s="48"/>
      <c r="B5881">
        <v>3</v>
      </c>
      <c r="C5881">
        <v>2</v>
      </c>
      <c r="D5881">
        <v>5</v>
      </c>
      <c r="E5881">
        <v>1</v>
      </c>
      <c r="F5881" s="51">
        <v>1</v>
      </c>
      <c r="G5881" t="str">
        <f t="shared" si="182"/>
        <v>Tyus Jones</v>
      </c>
      <c r="H5881" t="str">
        <f t="shared" si="183"/>
        <v>Tyus Jones</v>
      </c>
    </row>
    <row r="5882" spans="1:8" x14ac:dyDescent="0.2">
      <c r="A5882" s="48"/>
      <c r="B5882">
        <v>10</v>
      </c>
      <c r="C5882">
        <v>6</v>
      </c>
      <c r="D5882">
        <v>7</v>
      </c>
      <c r="E5882">
        <v>2</v>
      </c>
      <c r="F5882" s="51">
        <v>1</v>
      </c>
      <c r="G5882" t="str">
        <f t="shared" si="182"/>
        <v>Tyus Jones</v>
      </c>
      <c r="H5882" t="str">
        <f t="shared" si="183"/>
        <v>Tyus Jones</v>
      </c>
    </row>
    <row r="5883" spans="1:8" x14ac:dyDescent="0.2">
      <c r="A5883" s="48"/>
      <c r="B5883">
        <v>22</v>
      </c>
      <c r="C5883">
        <v>1</v>
      </c>
      <c r="D5883">
        <v>11</v>
      </c>
      <c r="E5883">
        <v>4</v>
      </c>
      <c r="F5883" s="51">
        <v>1</v>
      </c>
      <c r="G5883" t="str">
        <f t="shared" si="182"/>
        <v>Tyus Jones</v>
      </c>
      <c r="H5883" t="str">
        <f t="shared" si="183"/>
        <v>Tyus Jones</v>
      </c>
    </row>
    <row r="5884" spans="1:8" x14ac:dyDescent="0.2">
      <c r="A5884" s="48"/>
      <c r="B5884">
        <v>16</v>
      </c>
      <c r="C5884">
        <v>3</v>
      </c>
      <c r="D5884">
        <v>2</v>
      </c>
      <c r="E5884">
        <v>3</v>
      </c>
      <c r="F5884" s="51">
        <v>1</v>
      </c>
      <c r="G5884" t="str">
        <f t="shared" si="182"/>
        <v>Tyus Jones</v>
      </c>
      <c r="H5884" t="str">
        <f t="shared" si="183"/>
        <v>Tyus Jones</v>
      </c>
    </row>
    <row r="5885" spans="1:8" x14ac:dyDescent="0.2">
      <c r="A5885" s="48"/>
      <c r="B5885">
        <v>15</v>
      </c>
      <c r="C5885">
        <v>1</v>
      </c>
      <c r="D5885">
        <v>2</v>
      </c>
      <c r="E5885">
        <v>2</v>
      </c>
      <c r="F5885" s="51">
        <v>1</v>
      </c>
      <c r="G5885" t="str">
        <f t="shared" si="182"/>
        <v>Tyus Jones</v>
      </c>
      <c r="H5885" t="str">
        <f t="shared" si="183"/>
        <v>Tyus Jones</v>
      </c>
    </row>
    <row r="5886" spans="1:8" x14ac:dyDescent="0.2">
      <c r="A5886" s="48"/>
      <c r="B5886">
        <v>5</v>
      </c>
      <c r="C5886">
        <v>5</v>
      </c>
      <c r="D5886">
        <v>4</v>
      </c>
      <c r="E5886">
        <v>0</v>
      </c>
      <c r="F5886" s="51">
        <v>1</v>
      </c>
      <c r="G5886" t="str">
        <f t="shared" si="182"/>
        <v>Tyus Jones</v>
      </c>
      <c r="H5886" t="str">
        <f t="shared" si="183"/>
        <v>Tyus Jones</v>
      </c>
    </row>
    <row r="5887" spans="1:8" x14ac:dyDescent="0.2">
      <c r="A5887" s="48"/>
      <c r="B5887">
        <v>2</v>
      </c>
      <c r="C5887">
        <v>2</v>
      </c>
      <c r="D5887">
        <v>4</v>
      </c>
      <c r="E5887">
        <v>0</v>
      </c>
      <c r="F5887" s="51">
        <v>1</v>
      </c>
      <c r="G5887" t="str">
        <f t="shared" si="182"/>
        <v>Tyus Jones</v>
      </c>
      <c r="H5887" t="str">
        <f t="shared" si="183"/>
        <v>Tyus Jones</v>
      </c>
    </row>
    <row r="5888" spans="1:8" x14ac:dyDescent="0.2">
      <c r="A5888" s="48"/>
      <c r="B5888">
        <v>13</v>
      </c>
      <c r="C5888">
        <v>1</v>
      </c>
      <c r="D5888">
        <v>5</v>
      </c>
      <c r="E5888">
        <v>1</v>
      </c>
      <c r="F5888" s="51">
        <v>1</v>
      </c>
      <c r="G5888" t="str">
        <f t="shared" si="182"/>
        <v>Tyus Jones</v>
      </c>
      <c r="H5888" t="str">
        <f t="shared" si="183"/>
        <v>Tyus Jones</v>
      </c>
    </row>
    <row r="5889" spans="1:8" x14ac:dyDescent="0.2">
      <c r="A5889" s="48"/>
      <c r="B5889">
        <v>1</v>
      </c>
      <c r="C5889">
        <v>1</v>
      </c>
      <c r="D5889">
        <v>2</v>
      </c>
      <c r="E5889">
        <v>0</v>
      </c>
      <c r="F5889" s="51">
        <v>1</v>
      </c>
      <c r="G5889" t="str">
        <f t="shared" si="182"/>
        <v>Tyus Jones</v>
      </c>
      <c r="H5889" t="str">
        <f t="shared" si="183"/>
        <v>Tyus Jones</v>
      </c>
    </row>
    <row r="5890" spans="1:8" x14ac:dyDescent="0.2">
      <c r="A5890" s="48"/>
      <c r="B5890">
        <v>4</v>
      </c>
      <c r="C5890">
        <v>1</v>
      </c>
      <c r="D5890">
        <v>2</v>
      </c>
      <c r="E5890">
        <v>0</v>
      </c>
      <c r="F5890" s="51">
        <v>1</v>
      </c>
      <c r="G5890" t="str">
        <f t="shared" ref="G5890:G5953" si="184">IF(B5890="","",IF(A5890="",G5889,SUBSTITUTE(A5890," 2022-23 Game Log","")))</f>
        <v>Tyus Jones</v>
      </c>
      <c r="H5890" t="str">
        <f t="shared" ref="H5890:H5953" si="185">IF(G5890="Luka Dončić","Luka Doncic",IF(G5890="Wendell Carter Jr.","Wendell Carter",IF(G5890="Vlatko Čančar","Vlatko Cancar",IF(G5890="Troy Brown Jr.","Troy Brown",IF(G5890="Bojan Bogdanović","Bojan Bogdanovic",IF(G5890="Nic Claxton","Nicolas Claxton",IF(G5890="Kristaps Porziņģis","Kristaps Porzingis",IF(G5890="Kelly Oubre Jr.","Kelly Oubre Jr",IF(G5890="P.J. Washington","P.J Washington",IF(G5890="P.J. Tucker","P.J Tucker",IF(G5890="Jabari Smith Jr.","Jabari Smith",IF(G5890="Alperen Şengün","Alperen Sengun",IF(G5890="Nikola Vučević","Nikola Vucevic",IF(G5890="Jusuf Nurkić","Jusuf Nurkic",IF(G5890="Nikola Jokić","Nikola Jokic",G5890)))))))))))))))</f>
        <v>Tyus Jones</v>
      </c>
    </row>
    <row r="5891" spans="1:8" x14ac:dyDescent="0.2">
      <c r="A5891" s="48"/>
      <c r="B5891">
        <v>8</v>
      </c>
      <c r="C5891">
        <v>4</v>
      </c>
      <c r="D5891">
        <v>8</v>
      </c>
      <c r="E5891">
        <v>2</v>
      </c>
      <c r="F5891" s="51">
        <v>1</v>
      </c>
      <c r="G5891" t="str">
        <f t="shared" si="184"/>
        <v>Tyus Jones</v>
      </c>
      <c r="H5891" t="str">
        <f t="shared" si="185"/>
        <v>Tyus Jones</v>
      </c>
    </row>
    <row r="5892" spans="1:8" x14ac:dyDescent="0.2">
      <c r="A5892" s="48"/>
      <c r="B5892">
        <v>18</v>
      </c>
      <c r="C5892">
        <v>6</v>
      </c>
      <c r="D5892">
        <v>8</v>
      </c>
      <c r="E5892">
        <v>5</v>
      </c>
      <c r="F5892" s="51">
        <v>1</v>
      </c>
      <c r="G5892" t="str">
        <f t="shared" si="184"/>
        <v>Tyus Jones</v>
      </c>
      <c r="H5892" t="str">
        <f t="shared" si="185"/>
        <v>Tyus Jones</v>
      </c>
    </row>
    <row r="5893" spans="1:8" x14ac:dyDescent="0.2">
      <c r="A5893" s="48"/>
      <c r="B5893">
        <v>8</v>
      </c>
      <c r="C5893">
        <v>0</v>
      </c>
      <c r="D5893">
        <v>4</v>
      </c>
      <c r="E5893">
        <v>2</v>
      </c>
      <c r="F5893" s="51">
        <v>1</v>
      </c>
      <c r="G5893" t="str">
        <f t="shared" si="184"/>
        <v>Tyus Jones</v>
      </c>
      <c r="H5893" t="str">
        <f t="shared" si="185"/>
        <v>Tyus Jones</v>
      </c>
    </row>
    <row r="5894" spans="1:8" x14ac:dyDescent="0.2">
      <c r="A5894" s="48" t="s">
        <v>1362</v>
      </c>
      <c r="B5894">
        <v>0</v>
      </c>
      <c r="C5894">
        <v>2</v>
      </c>
      <c r="D5894">
        <v>1</v>
      </c>
      <c r="E5894">
        <v>0</v>
      </c>
      <c r="F5894" s="51">
        <v>1</v>
      </c>
      <c r="G5894" t="str">
        <f t="shared" si="184"/>
        <v>DeAndre Jordan</v>
      </c>
      <c r="H5894" t="str">
        <f t="shared" si="185"/>
        <v>DeAndre Jordan</v>
      </c>
    </row>
    <row r="5895" spans="1:8" x14ac:dyDescent="0.2">
      <c r="A5895" s="48"/>
      <c r="B5895">
        <v>9</v>
      </c>
      <c r="C5895">
        <v>5</v>
      </c>
      <c r="D5895">
        <v>0</v>
      </c>
      <c r="E5895">
        <v>0</v>
      </c>
      <c r="F5895" s="51">
        <v>1</v>
      </c>
      <c r="G5895" t="str">
        <f t="shared" si="184"/>
        <v>DeAndre Jordan</v>
      </c>
      <c r="H5895" t="str">
        <f t="shared" si="185"/>
        <v>DeAndre Jordan</v>
      </c>
    </row>
    <row r="5896" spans="1:8" x14ac:dyDescent="0.2">
      <c r="A5896" s="48"/>
      <c r="B5896">
        <v>4</v>
      </c>
      <c r="C5896">
        <v>2</v>
      </c>
      <c r="D5896">
        <v>1</v>
      </c>
      <c r="E5896">
        <v>0</v>
      </c>
      <c r="F5896" s="51">
        <v>1</v>
      </c>
      <c r="G5896" t="str">
        <f t="shared" si="184"/>
        <v>DeAndre Jordan</v>
      </c>
      <c r="H5896" t="str">
        <f t="shared" si="185"/>
        <v>DeAndre Jordan</v>
      </c>
    </row>
    <row r="5897" spans="1:8" x14ac:dyDescent="0.2">
      <c r="A5897" s="48"/>
      <c r="B5897">
        <v>2</v>
      </c>
      <c r="C5897">
        <v>5</v>
      </c>
      <c r="D5897">
        <v>0</v>
      </c>
      <c r="E5897">
        <v>0</v>
      </c>
      <c r="F5897" s="51">
        <v>1</v>
      </c>
      <c r="G5897" t="str">
        <f t="shared" si="184"/>
        <v>DeAndre Jordan</v>
      </c>
      <c r="H5897" t="str">
        <f t="shared" si="185"/>
        <v>DeAndre Jordan</v>
      </c>
    </row>
    <row r="5898" spans="1:8" x14ac:dyDescent="0.2">
      <c r="A5898" s="48"/>
      <c r="B5898">
        <v>12</v>
      </c>
      <c r="C5898">
        <v>13</v>
      </c>
      <c r="D5898">
        <v>1</v>
      </c>
      <c r="E5898">
        <v>1</v>
      </c>
      <c r="F5898" s="51">
        <v>1</v>
      </c>
      <c r="G5898" t="str">
        <f t="shared" si="184"/>
        <v>DeAndre Jordan</v>
      </c>
      <c r="H5898" t="str">
        <f t="shared" si="185"/>
        <v>DeAndre Jordan</v>
      </c>
    </row>
    <row r="5899" spans="1:8" x14ac:dyDescent="0.2">
      <c r="A5899" s="48"/>
      <c r="B5899">
        <v>5</v>
      </c>
      <c r="C5899">
        <v>6</v>
      </c>
      <c r="D5899">
        <v>0</v>
      </c>
      <c r="E5899">
        <v>0</v>
      </c>
      <c r="F5899" s="51">
        <v>1</v>
      </c>
      <c r="G5899" t="str">
        <f t="shared" si="184"/>
        <v>DeAndre Jordan</v>
      </c>
      <c r="H5899" t="str">
        <f t="shared" si="185"/>
        <v>DeAndre Jordan</v>
      </c>
    </row>
    <row r="5900" spans="1:8" x14ac:dyDescent="0.2">
      <c r="A5900" s="48"/>
      <c r="B5900">
        <v>10</v>
      </c>
      <c r="C5900">
        <v>8</v>
      </c>
      <c r="D5900">
        <v>1</v>
      </c>
      <c r="E5900">
        <v>0</v>
      </c>
      <c r="F5900" s="51">
        <v>1</v>
      </c>
      <c r="G5900" t="str">
        <f t="shared" si="184"/>
        <v>DeAndre Jordan</v>
      </c>
      <c r="H5900" t="str">
        <f t="shared" si="185"/>
        <v>DeAndre Jordan</v>
      </c>
    </row>
    <row r="5901" spans="1:8" x14ac:dyDescent="0.2">
      <c r="A5901" s="48"/>
      <c r="B5901">
        <v>4</v>
      </c>
      <c r="C5901">
        <v>8</v>
      </c>
      <c r="D5901">
        <v>1</v>
      </c>
      <c r="E5901">
        <v>0</v>
      </c>
      <c r="F5901" s="51">
        <v>1</v>
      </c>
      <c r="G5901" t="str">
        <f t="shared" si="184"/>
        <v>DeAndre Jordan</v>
      </c>
      <c r="H5901" t="str">
        <f t="shared" si="185"/>
        <v>DeAndre Jordan</v>
      </c>
    </row>
    <row r="5902" spans="1:8" x14ac:dyDescent="0.2">
      <c r="A5902" s="48"/>
      <c r="B5902">
        <v>8</v>
      </c>
      <c r="C5902">
        <v>2</v>
      </c>
      <c r="D5902">
        <v>1</v>
      </c>
      <c r="E5902">
        <v>0</v>
      </c>
      <c r="F5902" s="51">
        <v>1</v>
      </c>
      <c r="G5902" t="str">
        <f t="shared" si="184"/>
        <v>DeAndre Jordan</v>
      </c>
      <c r="H5902" t="str">
        <f t="shared" si="185"/>
        <v>DeAndre Jordan</v>
      </c>
    </row>
    <row r="5903" spans="1:8" x14ac:dyDescent="0.2">
      <c r="A5903" s="48"/>
      <c r="B5903">
        <v>2</v>
      </c>
      <c r="C5903">
        <v>0</v>
      </c>
      <c r="D5903">
        <v>0</v>
      </c>
      <c r="E5903">
        <v>0</v>
      </c>
      <c r="F5903" s="51">
        <v>1</v>
      </c>
      <c r="G5903" t="str">
        <f t="shared" si="184"/>
        <v>DeAndre Jordan</v>
      </c>
      <c r="H5903" t="str">
        <f t="shared" si="185"/>
        <v>DeAndre Jordan</v>
      </c>
    </row>
    <row r="5904" spans="1:8" x14ac:dyDescent="0.2">
      <c r="A5904" s="48"/>
      <c r="B5904">
        <v>4</v>
      </c>
      <c r="C5904">
        <v>3</v>
      </c>
      <c r="D5904">
        <v>2</v>
      </c>
      <c r="E5904">
        <v>0</v>
      </c>
      <c r="F5904" s="51">
        <v>1</v>
      </c>
      <c r="G5904" t="str">
        <f t="shared" si="184"/>
        <v>DeAndre Jordan</v>
      </c>
      <c r="H5904" t="str">
        <f t="shared" si="185"/>
        <v>DeAndre Jordan</v>
      </c>
    </row>
    <row r="5905" spans="1:8" x14ac:dyDescent="0.2">
      <c r="A5905" s="48"/>
      <c r="B5905">
        <v>4</v>
      </c>
      <c r="C5905">
        <v>8</v>
      </c>
      <c r="D5905">
        <v>2</v>
      </c>
      <c r="E5905">
        <v>0</v>
      </c>
      <c r="F5905" s="51">
        <v>1</v>
      </c>
      <c r="G5905" t="str">
        <f t="shared" si="184"/>
        <v>DeAndre Jordan</v>
      </c>
      <c r="H5905" t="str">
        <f t="shared" si="185"/>
        <v>DeAndre Jordan</v>
      </c>
    </row>
    <row r="5906" spans="1:8" x14ac:dyDescent="0.2">
      <c r="A5906" s="48"/>
      <c r="B5906">
        <v>6</v>
      </c>
      <c r="C5906">
        <v>7</v>
      </c>
      <c r="D5906">
        <v>2</v>
      </c>
      <c r="E5906">
        <v>0</v>
      </c>
      <c r="F5906" s="51">
        <v>1</v>
      </c>
      <c r="G5906" t="str">
        <f t="shared" si="184"/>
        <v>DeAndre Jordan</v>
      </c>
      <c r="H5906" t="str">
        <f t="shared" si="185"/>
        <v>DeAndre Jordan</v>
      </c>
    </row>
    <row r="5907" spans="1:8" x14ac:dyDescent="0.2">
      <c r="A5907" s="48"/>
      <c r="B5907">
        <v>8</v>
      </c>
      <c r="C5907">
        <v>17</v>
      </c>
      <c r="D5907">
        <v>1</v>
      </c>
      <c r="E5907">
        <v>0</v>
      </c>
      <c r="F5907" s="51">
        <v>1</v>
      </c>
      <c r="G5907" t="str">
        <f t="shared" si="184"/>
        <v>DeAndre Jordan</v>
      </c>
      <c r="H5907" t="str">
        <f t="shared" si="185"/>
        <v>DeAndre Jordan</v>
      </c>
    </row>
    <row r="5908" spans="1:8" x14ac:dyDescent="0.2">
      <c r="A5908" s="48"/>
      <c r="B5908">
        <v>1</v>
      </c>
      <c r="C5908">
        <v>4</v>
      </c>
      <c r="D5908">
        <v>2</v>
      </c>
      <c r="E5908">
        <v>0</v>
      </c>
      <c r="F5908" s="51">
        <v>1</v>
      </c>
      <c r="G5908" t="str">
        <f t="shared" si="184"/>
        <v>DeAndre Jordan</v>
      </c>
      <c r="H5908" t="str">
        <f t="shared" si="185"/>
        <v>DeAndre Jordan</v>
      </c>
    </row>
    <row r="5909" spans="1:8" x14ac:dyDescent="0.2">
      <c r="A5909" s="48"/>
      <c r="B5909">
        <v>8</v>
      </c>
      <c r="C5909">
        <v>10</v>
      </c>
      <c r="D5909">
        <v>1</v>
      </c>
      <c r="E5909">
        <v>0</v>
      </c>
      <c r="F5909" s="51">
        <v>1</v>
      </c>
      <c r="G5909" t="str">
        <f t="shared" si="184"/>
        <v>DeAndre Jordan</v>
      </c>
      <c r="H5909" t="str">
        <f t="shared" si="185"/>
        <v>DeAndre Jordan</v>
      </c>
    </row>
    <row r="5910" spans="1:8" x14ac:dyDescent="0.2">
      <c r="A5910" s="48"/>
      <c r="B5910">
        <v>8</v>
      </c>
      <c r="C5910">
        <v>6</v>
      </c>
      <c r="D5910">
        <v>1</v>
      </c>
      <c r="E5910">
        <v>0</v>
      </c>
      <c r="F5910" s="51">
        <v>1</v>
      </c>
      <c r="G5910" t="str">
        <f t="shared" si="184"/>
        <v>DeAndre Jordan</v>
      </c>
      <c r="H5910" t="str">
        <f t="shared" si="185"/>
        <v>DeAndre Jordan</v>
      </c>
    </row>
    <row r="5911" spans="1:8" x14ac:dyDescent="0.2">
      <c r="A5911" s="48"/>
      <c r="B5911">
        <v>1</v>
      </c>
      <c r="C5911">
        <v>4</v>
      </c>
      <c r="D5911">
        <v>2</v>
      </c>
      <c r="E5911">
        <v>0</v>
      </c>
      <c r="F5911" s="51">
        <v>1</v>
      </c>
      <c r="G5911" t="str">
        <f t="shared" si="184"/>
        <v>DeAndre Jordan</v>
      </c>
      <c r="H5911" t="str">
        <f t="shared" si="185"/>
        <v>DeAndre Jordan</v>
      </c>
    </row>
    <row r="5912" spans="1:8" x14ac:dyDescent="0.2">
      <c r="A5912" s="48"/>
      <c r="B5912">
        <v>5</v>
      </c>
      <c r="C5912">
        <v>2</v>
      </c>
      <c r="D5912">
        <v>0</v>
      </c>
      <c r="E5912">
        <v>0</v>
      </c>
      <c r="F5912" s="51">
        <v>1</v>
      </c>
      <c r="G5912" t="str">
        <f t="shared" si="184"/>
        <v>DeAndre Jordan</v>
      </c>
      <c r="H5912" t="str">
        <f t="shared" si="185"/>
        <v>DeAndre Jordan</v>
      </c>
    </row>
    <row r="5913" spans="1:8" x14ac:dyDescent="0.2">
      <c r="A5913" s="48"/>
      <c r="B5913">
        <v>5</v>
      </c>
      <c r="C5913">
        <v>6</v>
      </c>
      <c r="D5913">
        <v>0</v>
      </c>
      <c r="E5913">
        <v>0</v>
      </c>
      <c r="F5913" s="51">
        <v>1</v>
      </c>
      <c r="G5913" t="str">
        <f t="shared" si="184"/>
        <v>DeAndre Jordan</v>
      </c>
      <c r="H5913" t="str">
        <f t="shared" si="185"/>
        <v>DeAndre Jordan</v>
      </c>
    </row>
    <row r="5914" spans="1:8" x14ac:dyDescent="0.2">
      <c r="A5914" s="48"/>
      <c r="B5914">
        <v>2</v>
      </c>
      <c r="C5914">
        <v>5</v>
      </c>
      <c r="D5914">
        <v>1</v>
      </c>
      <c r="E5914">
        <v>0</v>
      </c>
      <c r="F5914" s="51">
        <v>1</v>
      </c>
      <c r="G5914" t="str">
        <f t="shared" si="184"/>
        <v>DeAndre Jordan</v>
      </c>
      <c r="H5914" t="str">
        <f t="shared" si="185"/>
        <v>DeAndre Jordan</v>
      </c>
    </row>
    <row r="5915" spans="1:8" x14ac:dyDescent="0.2">
      <c r="A5915" s="48"/>
      <c r="B5915">
        <v>4</v>
      </c>
      <c r="C5915">
        <v>2</v>
      </c>
      <c r="D5915">
        <v>0</v>
      </c>
      <c r="E5915">
        <v>0</v>
      </c>
      <c r="F5915" s="51">
        <v>1</v>
      </c>
      <c r="G5915" t="str">
        <f t="shared" si="184"/>
        <v>DeAndre Jordan</v>
      </c>
      <c r="H5915" t="str">
        <f t="shared" si="185"/>
        <v>DeAndre Jordan</v>
      </c>
    </row>
    <row r="5916" spans="1:8" x14ac:dyDescent="0.2">
      <c r="A5916" s="48"/>
      <c r="B5916">
        <v>4</v>
      </c>
      <c r="C5916">
        <v>2</v>
      </c>
      <c r="D5916">
        <v>0</v>
      </c>
      <c r="E5916">
        <v>0</v>
      </c>
      <c r="F5916" s="51">
        <v>1</v>
      </c>
      <c r="G5916" t="str">
        <f t="shared" si="184"/>
        <v>DeAndre Jordan</v>
      </c>
      <c r="H5916" t="str">
        <f t="shared" si="185"/>
        <v>DeAndre Jordan</v>
      </c>
    </row>
    <row r="5917" spans="1:8" x14ac:dyDescent="0.2">
      <c r="A5917" s="48"/>
      <c r="B5917">
        <v>1</v>
      </c>
      <c r="C5917">
        <v>3</v>
      </c>
      <c r="D5917">
        <v>1</v>
      </c>
      <c r="E5917">
        <v>0</v>
      </c>
      <c r="F5917" s="51">
        <v>1</v>
      </c>
      <c r="G5917" t="str">
        <f t="shared" si="184"/>
        <v>DeAndre Jordan</v>
      </c>
      <c r="H5917" t="str">
        <f t="shared" si="185"/>
        <v>DeAndre Jordan</v>
      </c>
    </row>
    <row r="5918" spans="1:8" x14ac:dyDescent="0.2">
      <c r="A5918" s="48"/>
      <c r="B5918">
        <v>4</v>
      </c>
      <c r="C5918">
        <v>1</v>
      </c>
      <c r="D5918">
        <v>0</v>
      </c>
      <c r="E5918">
        <v>0</v>
      </c>
      <c r="F5918" s="51">
        <v>1</v>
      </c>
      <c r="G5918" t="str">
        <f t="shared" si="184"/>
        <v>DeAndre Jordan</v>
      </c>
      <c r="H5918" t="str">
        <f t="shared" si="185"/>
        <v>DeAndre Jordan</v>
      </c>
    </row>
    <row r="5919" spans="1:8" x14ac:dyDescent="0.2">
      <c r="A5919" s="48"/>
      <c r="B5919">
        <v>1</v>
      </c>
      <c r="C5919">
        <v>7</v>
      </c>
      <c r="D5919">
        <v>0</v>
      </c>
      <c r="E5919">
        <v>0</v>
      </c>
      <c r="F5919" s="51">
        <v>1</v>
      </c>
      <c r="G5919" t="str">
        <f t="shared" si="184"/>
        <v>DeAndre Jordan</v>
      </c>
      <c r="H5919" t="str">
        <f t="shared" si="185"/>
        <v>DeAndre Jordan</v>
      </c>
    </row>
    <row r="5920" spans="1:8" x14ac:dyDescent="0.2">
      <c r="A5920" s="48"/>
      <c r="B5920">
        <v>6</v>
      </c>
      <c r="C5920">
        <v>3</v>
      </c>
      <c r="D5920">
        <v>0</v>
      </c>
      <c r="E5920">
        <v>0</v>
      </c>
      <c r="F5920" s="51">
        <v>1</v>
      </c>
      <c r="G5920" t="str">
        <f t="shared" si="184"/>
        <v>DeAndre Jordan</v>
      </c>
      <c r="H5920" t="str">
        <f t="shared" si="185"/>
        <v>DeAndre Jordan</v>
      </c>
    </row>
    <row r="5921" spans="1:8" x14ac:dyDescent="0.2">
      <c r="A5921" s="48" t="s">
        <v>1363</v>
      </c>
      <c r="B5921">
        <v>8</v>
      </c>
      <c r="C5921">
        <v>1</v>
      </c>
      <c r="D5921">
        <v>2</v>
      </c>
      <c r="E5921">
        <v>2</v>
      </c>
      <c r="F5921" s="51">
        <v>1</v>
      </c>
      <c r="G5921" t="str">
        <f t="shared" si="184"/>
        <v>Cory Joseph</v>
      </c>
      <c r="H5921" t="str">
        <f t="shared" si="185"/>
        <v>Cory Joseph</v>
      </c>
    </row>
    <row r="5922" spans="1:8" x14ac:dyDescent="0.2">
      <c r="A5922" s="48"/>
      <c r="B5922">
        <v>0</v>
      </c>
      <c r="C5922">
        <v>2</v>
      </c>
      <c r="D5922">
        <v>3</v>
      </c>
      <c r="E5922">
        <v>0</v>
      </c>
      <c r="F5922" s="51">
        <v>1</v>
      </c>
      <c r="G5922" t="str">
        <f t="shared" si="184"/>
        <v>Cory Joseph</v>
      </c>
      <c r="H5922" t="str">
        <f t="shared" si="185"/>
        <v>Cory Joseph</v>
      </c>
    </row>
    <row r="5923" spans="1:8" x14ac:dyDescent="0.2">
      <c r="A5923" s="48"/>
      <c r="B5923">
        <v>10</v>
      </c>
      <c r="C5923">
        <v>1</v>
      </c>
      <c r="D5923">
        <v>3</v>
      </c>
      <c r="E5923">
        <v>2</v>
      </c>
      <c r="F5923" s="51">
        <v>1</v>
      </c>
      <c r="G5923" t="str">
        <f t="shared" si="184"/>
        <v>Cory Joseph</v>
      </c>
      <c r="H5923" t="str">
        <f t="shared" si="185"/>
        <v>Cory Joseph</v>
      </c>
    </row>
    <row r="5924" spans="1:8" x14ac:dyDescent="0.2">
      <c r="A5924" s="48"/>
      <c r="B5924">
        <v>5</v>
      </c>
      <c r="C5924">
        <v>1</v>
      </c>
      <c r="D5924">
        <v>1</v>
      </c>
      <c r="E5924">
        <v>1</v>
      </c>
      <c r="F5924" s="51">
        <v>1</v>
      </c>
      <c r="G5924" t="str">
        <f t="shared" si="184"/>
        <v>Cory Joseph</v>
      </c>
      <c r="H5924" t="str">
        <f t="shared" si="185"/>
        <v>Cory Joseph</v>
      </c>
    </row>
    <row r="5925" spans="1:8" x14ac:dyDescent="0.2">
      <c r="A5925" s="48"/>
      <c r="B5925">
        <v>2</v>
      </c>
      <c r="C5925">
        <v>3</v>
      </c>
      <c r="D5925">
        <v>6</v>
      </c>
      <c r="E5925">
        <v>0</v>
      </c>
      <c r="F5925" s="51">
        <v>1</v>
      </c>
      <c r="G5925" t="str">
        <f t="shared" si="184"/>
        <v>Cory Joseph</v>
      </c>
      <c r="H5925" t="str">
        <f t="shared" si="185"/>
        <v>Cory Joseph</v>
      </c>
    </row>
    <row r="5926" spans="1:8" x14ac:dyDescent="0.2">
      <c r="A5926" s="48"/>
      <c r="B5926">
        <v>1</v>
      </c>
      <c r="C5926">
        <v>0</v>
      </c>
      <c r="D5926">
        <v>2</v>
      </c>
      <c r="E5926">
        <v>0</v>
      </c>
      <c r="F5926" s="51">
        <v>1</v>
      </c>
      <c r="G5926" t="str">
        <f t="shared" si="184"/>
        <v>Cory Joseph</v>
      </c>
      <c r="H5926" t="str">
        <f t="shared" si="185"/>
        <v>Cory Joseph</v>
      </c>
    </row>
    <row r="5927" spans="1:8" x14ac:dyDescent="0.2">
      <c r="A5927" s="48"/>
      <c r="B5927">
        <v>0</v>
      </c>
      <c r="C5927">
        <v>0</v>
      </c>
      <c r="D5927">
        <v>0</v>
      </c>
      <c r="E5927">
        <v>0</v>
      </c>
      <c r="F5927" s="51">
        <v>1</v>
      </c>
      <c r="G5927" t="str">
        <f t="shared" si="184"/>
        <v>Cory Joseph</v>
      </c>
      <c r="H5927" t="str">
        <f t="shared" si="185"/>
        <v>Cory Joseph</v>
      </c>
    </row>
    <row r="5928" spans="1:8" x14ac:dyDescent="0.2">
      <c r="A5928" s="48"/>
      <c r="B5928">
        <v>2</v>
      </c>
      <c r="C5928">
        <v>2</v>
      </c>
      <c r="D5928">
        <v>6</v>
      </c>
      <c r="E5928">
        <v>0</v>
      </c>
      <c r="F5928" s="51">
        <v>1</v>
      </c>
      <c r="G5928" t="str">
        <f t="shared" si="184"/>
        <v>Cory Joseph</v>
      </c>
      <c r="H5928" t="str">
        <f t="shared" si="185"/>
        <v>Cory Joseph</v>
      </c>
    </row>
    <row r="5929" spans="1:8" x14ac:dyDescent="0.2">
      <c r="A5929" s="48"/>
      <c r="B5929">
        <v>3</v>
      </c>
      <c r="C5929">
        <v>1</v>
      </c>
      <c r="D5929">
        <v>1</v>
      </c>
      <c r="E5929">
        <v>1</v>
      </c>
      <c r="F5929" s="51">
        <v>1</v>
      </c>
      <c r="G5929" t="str">
        <f t="shared" si="184"/>
        <v>Cory Joseph</v>
      </c>
      <c r="H5929" t="str">
        <f t="shared" si="185"/>
        <v>Cory Joseph</v>
      </c>
    </row>
    <row r="5930" spans="1:8" x14ac:dyDescent="0.2">
      <c r="A5930" s="48"/>
      <c r="B5930">
        <v>4</v>
      </c>
      <c r="C5930">
        <v>0</v>
      </c>
      <c r="D5930">
        <v>2</v>
      </c>
      <c r="E5930">
        <v>0</v>
      </c>
      <c r="F5930" s="51">
        <v>1</v>
      </c>
      <c r="G5930" t="str">
        <f t="shared" si="184"/>
        <v>Cory Joseph</v>
      </c>
      <c r="H5930" t="str">
        <f t="shared" si="185"/>
        <v>Cory Joseph</v>
      </c>
    </row>
    <row r="5931" spans="1:8" x14ac:dyDescent="0.2">
      <c r="A5931" s="48"/>
      <c r="B5931">
        <v>0</v>
      </c>
      <c r="C5931">
        <v>0</v>
      </c>
      <c r="D5931">
        <v>1</v>
      </c>
      <c r="E5931">
        <v>0</v>
      </c>
      <c r="F5931" s="51">
        <v>1</v>
      </c>
      <c r="G5931" t="str">
        <f t="shared" si="184"/>
        <v>Cory Joseph</v>
      </c>
      <c r="H5931" t="str">
        <f t="shared" si="185"/>
        <v>Cory Joseph</v>
      </c>
    </row>
    <row r="5932" spans="1:8" x14ac:dyDescent="0.2">
      <c r="A5932" s="48"/>
      <c r="B5932">
        <v>7</v>
      </c>
      <c r="C5932">
        <v>0</v>
      </c>
      <c r="D5932">
        <v>2</v>
      </c>
      <c r="E5932">
        <v>1</v>
      </c>
      <c r="F5932" s="51">
        <v>1</v>
      </c>
      <c r="G5932" t="str">
        <f t="shared" si="184"/>
        <v>Cory Joseph</v>
      </c>
      <c r="H5932" t="str">
        <f t="shared" si="185"/>
        <v>Cory Joseph</v>
      </c>
    </row>
    <row r="5933" spans="1:8" x14ac:dyDescent="0.2">
      <c r="A5933" s="48"/>
      <c r="B5933">
        <v>12</v>
      </c>
      <c r="C5933">
        <v>1</v>
      </c>
      <c r="D5933">
        <v>5</v>
      </c>
      <c r="E5933">
        <v>2</v>
      </c>
      <c r="F5933" s="51">
        <v>1</v>
      </c>
      <c r="G5933" t="str">
        <f t="shared" si="184"/>
        <v>Cory Joseph</v>
      </c>
      <c r="H5933" t="str">
        <f t="shared" si="185"/>
        <v>Cory Joseph</v>
      </c>
    </row>
    <row r="5934" spans="1:8" x14ac:dyDescent="0.2">
      <c r="A5934" s="48"/>
      <c r="B5934">
        <v>5</v>
      </c>
      <c r="C5934">
        <v>2</v>
      </c>
      <c r="D5934">
        <v>4</v>
      </c>
      <c r="E5934">
        <v>1</v>
      </c>
      <c r="F5934" s="51">
        <v>1</v>
      </c>
      <c r="G5934" t="str">
        <f t="shared" si="184"/>
        <v>Cory Joseph</v>
      </c>
      <c r="H5934" t="str">
        <f t="shared" si="185"/>
        <v>Cory Joseph</v>
      </c>
    </row>
    <row r="5935" spans="1:8" x14ac:dyDescent="0.2">
      <c r="A5935" s="48"/>
      <c r="B5935">
        <v>6</v>
      </c>
      <c r="C5935">
        <v>0</v>
      </c>
      <c r="D5935">
        <v>6</v>
      </c>
      <c r="E5935">
        <v>0</v>
      </c>
      <c r="F5935" s="51">
        <v>1</v>
      </c>
      <c r="G5935" t="str">
        <f t="shared" si="184"/>
        <v>Cory Joseph</v>
      </c>
      <c r="H5935" t="str">
        <f t="shared" si="185"/>
        <v>Cory Joseph</v>
      </c>
    </row>
    <row r="5936" spans="1:8" x14ac:dyDescent="0.2">
      <c r="A5936" s="48"/>
      <c r="B5936">
        <v>10</v>
      </c>
      <c r="C5936">
        <v>0</v>
      </c>
      <c r="D5936">
        <v>1</v>
      </c>
      <c r="E5936">
        <v>0</v>
      </c>
      <c r="F5936" s="51">
        <v>1</v>
      </c>
      <c r="G5936" t="str">
        <f t="shared" si="184"/>
        <v>Cory Joseph</v>
      </c>
      <c r="H5936" t="str">
        <f t="shared" si="185"/>
        <v>Cory Joseph</v>
      </c>
    </row>
    <row r="5937" spans="1:8" x14ac:dyDescent="0.2">
      <c r="A5937" s="48"/>
      <c r="B5937">
        <v>11</v>
      </c>
      <c r="C5937">
        <v>1</v>
      </c>
      <c r="D5937">
        <v>3</v>
      </c>
      <c r="E5937">
        <v>1</v>
      </c>
      <c r="F5937" s="51">
        <v>1</v>
      </c>
      <c r="G5937" t="str">
        <f t="shared" si="184"/>
        <v>Cory Joseph</v>
      </c>
      <c r="H5937" t="str">
        <f t="shared" si="185"/>
        <v>Cory Joseph</v>
      </c>
    </row>
    <row r="5938" spans="1:8" x14ac:dyDescent="0.2">
      <c r="A5938" s="48"/>
      <c r="B5938">
        <v>0</v>
      </c>
      <c r="C5938">
        <v>1</v>
      </c>
      <c r="D5938">
        <v>3</v>
      </c>
      <c r="E5938">
        <v>0</v>
      </c>
      <c r="F5938" s="51">
        <v>1</v>
      </c>
      <c r="G5938" t="str">
        <f t="shared" si="184"/>
        <v>Cory Joseph</v>
      </c>
      <c r="H5938" t="str">
        <f t="shared" si="185"/>
        <v>Cory Joseph</v>
      </c>
    </row>
    <row r="5939" spans="1:8" x14ac:dyDescent="0.2">
      <c r="A5939" s="48"/>
      <c r="B5939">
        <v>8</v>
      </c>
      <c r="C5939">
        <v>2</v>
      </c>
      <c r="D5939">
        <v>3</v>
      </c>
      <c r="E5939">
        <v>2</v>
      </c>
      <c r="F5939" s="51">
        <v>1</v>
      </c>
      <c r="G5939" t="str">
        <f t="shared" si="184"/>
        <v>Cory Joseph</v>
      </c>
      <c r="H5939" t="str">
        <f t="shared" si="185"/>
        <v>Cory Joseph</v>
      </c>
    </row>
    <row r="5940" spans="1:8" x14ac:dyDescent="0.2">
      <c r="A5940" s="48"/>
      <c r="B5940">
        <v>11</v>
      </c>
      <c r="C5940">
        <v>2</v>
      </c>
      <c r="D5940">
        <v>5</v>
      </c>
      <c r="E5940">
        <v>2</v>
      </c>
      <c r="F5940" s="51">
        <v>1</v>
      </c>
      <c r="G5940" t="str">
        <f t="shared" si="184"/>
        <v>Cory Joseph</v>
      </c>
      <c r="H5940" t="str">
        <f t="shared" si="185"/>
        <v>Cory Joseph</v>
      </c>
    </row>
    <row r="5941" spans="1:8" x14ac:dyDescent="0.2">
      <c r="A5941" s="48"/>
      <c r="B5941">
        <v>0</v>
      </c>
      <c r="C5941">
        <v>1</v>
      </c>
      <c r="D5941">
        <v>3</v>
      </c>
      <c r="E5941">
        <v>0</v>
      </c>
      <c r="F5941" s="51">
        <v>1</v>
      </c>
      <c r="G5941" t="str">
        <f t="shared" si="184"/>
        <v>Cory Joseph</v>
      </c>
      <c r="H5941" t="str">
        <f t="shared" si="185"/>
        <v>Cory Joseph</v>
      </c>
    </row>
    <row r="5942" spans="1:8" x14ac:dyDescent="0.2">
      <c r="A5942" s="48"/>
      <c r="B5942">
        <v>1</v>
      </c>
      <c r="C5942">
        <v>2</v>
      </c>
      <c r="D5942">
        <v>5</v>
      </c>
      <c r="E5942">
        <v>0</v>
      </c>
      <c r="F5942" s="51">
        <v>1</v>
      </c>
      <c r="G5942" t="str">
        <f t="shared" si="184"/>
        <v>Cory Joseph</v>
      </c>
      <c r="H5942" t="str">
        <f t="shared" si="185"/>
        <v>Cory Joseph</v>
      </c>
    </row>
    <row r="5943" spans="1:8" x14ac:dyDescent="0.2">
      <c r="A5943" s="48"/>
      <c r="B5943">
        <v>7</v>
      </c>
      <c r="C5943">
        <v>2</v>
      </c>
      <c r="D5943">
        <v>7</v>
      </c>
      <c r="E5943">
        <v>1</v>
      </c>
      <c r="F5943" s="51">
        <v>1</v>
      </c>
      <c r="G5943" t="str">
        <f t="shared" si="184"/>
        <v>Cory Joseph</v>
      </c>
      <c r="H5943" t="str">
        <f t="shared" si="185"/>
        <v>Cory Joseph</v>
      </c>
    </row>
    <row r="5944" spans="1:8" x14ac:dyDescent="0.2">
      <c r="A5944" s="48"/>
      <c r="B5944">
        <v>0</v>
      </c>
      <c r="C5944">
        <v>1</v>
      </c>
      <c r="D5944">
        <v>2</v>
      </c>
      <c r="E5944">
        <v>0</v>
      </c>
      <c r="F5944" s="51">
        <v>1</v>
      </c>
      <c r="G5944" t="str">
        <f t="shared" si="184"/>
        <v>Cory Joseph</v>
      </c>
      <c r="H5944" t="str">
        <f t="shared" si="185"/>
        <v>Cory Joseph</v>
      </c>
    </row>
    <row r="5945" spans="1:8" x14ac:dyDescent="0.2">
      <c r="A5945" s="48"/>
      <c r="B5945">
        <v>6</v>
      </c>
      <c r="C5945">
        <v>3</v>
      </c>
      <c r="D5945">
        <v>5</v>
      </c>
      <c r="E5945">
        <v>1</v>
      </c>
      <c r="F5945" s="51">
        <v>1</v>
      </c>
      <c r="G5945" t="str">
        <f t="shared" si="184"/>
        <v>Cory Joseph</v>
      </c>
      <c r="H5945" t="str">
        <f t="shared" si="185"/>
        <v>Cory Joseph</v>
      </c>
    </row>
    <row r="5946" spans="1:8" x14ac:dyDescent="0.2">
      <c r="A5946" s="48"/>
      <c r="B5946">
        <v>6</v>
      </c>
      <c r="C5946">
        <v>0</v>
      </c>
      <c r="D5946">
        <v>4</v>
      </c>
      <c r="E5946">
        <v>0</v>
      </c>
      <c r="F5946" s="51">
        <v>1</v>
      </c>
      <c r="G5946" t="str">
        <f t="shared" si="184"/>
        <v>Cory Joseph</v>
      </c>
      <c r="H5946" t="str">
        <f t="shared" si="185"/>
        <v>Cory Joseph</v>
      </c>
    </row>
    <row r="5947" spans="1:8" x14ac:dyDescent="0.2">
      <c r="A5947" s="48"/>
      <c r="B5947">
        <v>0</v>
      </c>
      <c r="C5947">
        <v>1</v>
      </c>
      <c r="D5947">
        <v>2</v>
      </c>
      <c r="E5947">
        <v>0</v>
      </c>
      <c r="F5947" s="51">
        <v>1</v>
      </c>
      <c r="G5947" t="str">
        <f t="shared" si="184"/>
        <v>Cory Joseph</v>
      </c>
      <c r="H5947" t="str">
        <f t="shared" si="185"/>
        <v>Cory Joseph</v>
      </c>
    </row>
    <row r="5948" spans="1:8" x14ac:dyDescent="0.2">
      <c r="A5948" s="48"/>
      <c r="B5948">
        <v>3</v>
      </c>
      <c r="C5948">
        <v>1</v>
      </c>
      <c r="D5948">
        <v>1</v>
      </c>
      <c r="E5948">
        <v>1</v>
      </c>
      <c r="F5948" s="51">
        <v>1</v>
      </c>
      <c r="G5948" t="str">
        <f t="shared" si="184"/>
        <v>Cory Joseph</v>
      </c>
      <c r="H5948" t="str">
        <f t="shared" si="185"/>
        <v>Cory Joseph</v>
      </c>
    </row>
    <row r="5949" spans="1:8" x14ac:dyDescent="0.2">
      <c r="A5949" s="48"/>
      <c r="B5949">
        <v>2</v>
      </c>
      <c r="C5949">
        <v>1</v>
      </c>
      <c r="D5949">
        <v>2</v>
      </c>
      <c r="E5949">
        <v>0</v>
      </c>
      <c r="F5949" s="51">
        <v>1</v>
      </c>
      <c r="G5949" t="str">
        <f t="shared" si="184"/>
        <v>Cory Joseph</v>
      </c>
      <c r="H5949" t="str">
        <f t="shared" si="185"/>
        <v>Cory Joseph</v>
      </c>
    </row>
    <row r="5950" spans="1:8" x14ac:dyDescent="0.2">
      <c r="A5950" s="48"/>
      <c r="B5950">
        <v>1</v>
      </c>
      <c r="C5950">
        <v>1</v>
      </c>
      <c r="D5950">
        <v>0</v>
      </c>
      <c r="E5950">
        <v>0</v>
      </c>
      <c r="F5950" s="51">
        <v>1</v>
      </c>
      <c r="G5950" t="str">
        <f t="shared" si="184"/>
        <v>Cory Joseph</v>
      </c>
      <c r="H5950" t="str">
        <f t="shared" si="185"/>
        <v>Cory Joseph</v>
      </c>
    </row>
    <row r="5951" spans="1:8" x14ac:dyDescent="0.2">
      <c r="A5951" s="48"/>
      <c r="B5951">
        <v>4</v>
      </c>
      <c r="C5951">
        <v>1</v>
      </c>
      <c r="D5951">
        <v>3</v>
      </c>
      <c r="E5951">
        <v>0</v>
      </c>
      <c r="F5951" s="51">
        <v>1</v>
      </c>
      <c r="G5951" t="str">
        <f t="shared" si="184"/>
        <v>Cory Joseph</v>
      </c>
      <c r="H5951" t="str">
        <f t="shared" si="185"/>
        <v>Cory Joseph</v>
      </c>
    </row>
    <row r="5952" spans="1:8" x14ac:dyDescent="0.2">
      <c r="A5952" s="48"/>
      <c r="B5952">
        <v>11</v>
      </c>
      <c r="C5952">
        <v>6</v>
      </c>
      <c r="D5952">
        <v>5</v>
      </c>
      <c r="E5952">
        <v>1</v>
      </c>
      <c r="F5952" s="51">
        <v>1</v>
      </c>
      <c r="G5952" t="str">
        <f t="shared" si="184"/>
        <v>Cory Joseph</v>
      </c>
      <c r="H5952" t="str">
        <f t="shared" si="185"/>
        <v>Cory Joseph</v>
      </c>
    </row>
    <row r="5953" spans="1:8" x14ac:dyDescent="0.2">
      <c r="A5953" s="48"/>
      <c r="B5953">
        <v>4</v>
      </c>
      <c r="C5953">
        <v>3</v>
      </c>
      <c r="D5953">
        <v>3</v>
      </c>
      <c r="E5953">
        <v>0</v>
      </c>
      <c r="F5953" s="51">
        <v>1</v>
      </c>
      <c r="G5953" t="str">
        <f t="shared" si="184"/>
        <v>Cory Joseph</v>
      </c>
      <c r="H5953" t="str">
        <f t="shared" si="185"/>
        <v>Cory Joseph</v>
      </c>
    </row>
    <row r="5954" spans="1:8" x14ac:dyDescent="0.2">
      <c r="A5954" s="48" t="s">
        <v>1364</v>
      </c>
      <c r="B5954">
        <v>2</v>
      </c>
      <c r="C5954">
        <v>2</v>
      </c>
      <c r="D5954">
        <v>0</v>
      </c>
      <c r="E5954">
        <v>0</v>
      </c>
      <c r="F5954" s="51">
        <v>1</v>
      </c>
      <c r="G5954" t="str">
        <f t="shared" ref="G5954:G6017" si="186">IF(B5954="","",IF(A5954="",G5953,SUBSTITUTE(A5954," 2022-23 Game Log","")))</f>
        <v>Nikola Jović</v>
      </c>
      <c r="H5954" t="str">
        <f t="shared" ref="H5954:H6017" si="187">IF(G5954="Luka Dončić","Luka Doncic",IF(G5954="Wendell Carter Jr.","Wendell Carter",IF(G5954="Vlatko Čančar","Vlatko Cancar",IF(G5954="Troy Brown Jr.","Troy Brown",IF(G5954="Bojan Bogdanović","Bojan Bogdanovic",IF(G5954="Nic Claxton","Nicolas Claxton",IF(G5954="Kristaps Porziņģis","Kristaps Porzingis",IF(G5954="Kelly Oubre Jr.","Kelly Oubre Jr",IF(G5954="P.J. Washington","P.J Washington",IF(G5954="P.J. Tucker","P.J Tucker",IF(G5954="Jabari Smith Jr.","Jabari Smith",IF(G5954="Alperen Şengün","Alperen Sengun",IF(G5954="Nikola Vučević","Nikola Vucevic",IF(G5954="Jusuf Nurkić","Jusuf Nurkic",IF(G5954="Nikola Jokić","Nikola Jokic",G5954)))))))))))))))</f>
        <v>Nikola Jović</v>
      </c>
    </row>
    <row r="5955" spans="1:8" x14ac:dyDescent="0.2">
      <c r="A5955" s="48"/>
      <c r="B5955">
        <v>4</v>
      </c>
      <c r="C5955">
        <v>0</v>
      </c>
      <c r="D5955">
        <v>1</v>
      </c>
      <c r="E5955">
        <v>0</v>
      </c>
      <c r="F5955" s="51">
        <v>1</v>
      </c>
      <c r="G5955" t="str">
        <f t="shared" si="186"/>
        <v>Nikola Jović</v>
      </c>
      <c r="H5955" t="str">
        <f t="shared" si="187"/>
        <v>Nikola Jović</v>
      </c>
    </row>
    <row r="5956" spans="1:8" x14ac:dyDescent="0.2">
      <c r="A5956" s="48"/>
      <c r="B5956">
        <v>0</v>
      </c>
      <c r="C5956">
        <v>0</v>
      </c>
      <c r="D5956">
        <v>0</v>
      </c>
      <c r="E5956">
        <v>0</v>
      </c>
      <c r="F5956" s="51">
        <v>1</v>
      </c>
      <c r="G5956" t="str">
        <f t="shared" si="186"/>
        <v>Nikola Jović</v>
      </c>
      <c r="H5956" t="str">
        <f t="shared" si="187"/>
        <v>Nikola Jović</v>
      </c>
    </row>
    <row r="5957" spans="1:8" x14ac:dyDescent="0.2">
      <c r="A5957" s="48"/>
      <c r="B5957">
        <v>3</v>
      </c>
      <c r="C5957">
        <v>0</v>
      </c>
      <c r="D5957">
        <v>0</v>
      </c>
      <c r="E5957">
        <v>1</v>
      </c>
      <c r="F5957" s="51">
        <v>1</v>
      </c>
      <c r="G5957" t="str">
        <f t="shared" si="186"/>
        <v>Nikola Jović</v>
      </c>
      <c r="H5957" t="str">
        <f t="shared" si="187"/>
        <v>Nikola Jović</v>
      </c>
    </row>
    <row r="5958" spans="1:8" x14ac:dyDescent="0.2">
      <c r="A5958" s="48"/>
      <c r="B5958">
        <v>13</v>
      </c>
      <c r="C5958">
        <v>3</v>
      </c>
      <c r="D5958">
        <v>1</v>
      </c>
      <c r="E5958">
        <v>1</v>
      </c>
      <c r="F5958" s="51">
        <v>1</v>
      </c>
      <c r="G5958" t="str">
        <f t="shared" si="186"/>
        <v>Nikola Jović</v>
      </c>
      <c r="H5958" t="str">
        <f t="shared" si="187"/>
        <v>Nikola Jović</v>
      </c>
    </row>
    <row r="5959" spans="1:8" x14ac:dyDescent="0.2">
      <c r="A5959" s="48"/>
      <c r="B5959">
        <v>18</v>
      </c>
      <c r="C5959">
        <v>6</v>
      </c>
      <c r="D5959">
        <v>0</v>
      </c>
      <c r="E5959">
        <v>1</v>
      </c>
      <c r="F5959" s="51">
        <v>1</v>
      </c>
      <c r="G5959" t="str">
        <f t="shared" si="186"/>
        <v>Nikola Jović</v>
      </c>
      <c r="H5959" t="str">
        <f t="shared" si="187"/>
        <v>Nikola Jović</v>
      </c>
    </row>
    <row r="5960" spans="1:8" x14ac:dyDescent="0.2">
      <c r="A5960" s="48"/>
      <c r="B5960">
        <v>7</v>
      </c>
      <c r="C5960">
        <v>4</v>
      </c>
      <c r="D5960">
        <v>5</v>
      </c>
      <c r="E5960">
        <v>1</v>
      </c>
      <c r="F5960" s="51">
        <v>1</v>
      </c>
      <c r="G5960" t="str">
        <f t="shared" si="186"/>
        <v>Nikola Jović</v>
      </c>
      <c r="H5960" t="str">
        <f t="shared" si="187"/>
        <v>Nikola Jović</v>
      </c>
    </row>
    <row r="5961" spans="1:8" x14ac:dyDescent="0.2">
      <c r="A5961" s="48"/>
      <c r="B5961">
        <v>4</v>
      </c>
      <c r="C5961">
        <v>5</v>
      </c>
      <c r="D5961">
        <v>3</v>
      </c>
      <c r="E5961">
        <v>0</v>
      </c>
      <c r="F5961" s="51">
        <v>1</v>
      </c>
      <c r="G5961" t="str">
        <f t="shared" si="186"/>
        <v>Nikola Jović</v>
      </c>
      <c r="H5961" t="str">
        <f t="shared" si="187"/>
        <v>Nikola Jović</v>
      </c>
    </row>
    <row r="5962" spans="1:8" x14ac:dyDescent="0.2">
      <c r="A5962" s="48"/>
      <c r="B5962">
        <v>7</v>
      </c>
      <c r="C5962">
        <v>5</v>
      </c>
      <c r="D5962">
        <v>0</v>
      </c>
      <c r="E5962">
        <v>1</v>
      </c>
      <c r="F5962" s="51">
        <v>1</v>
      </c>
      <c r="G5962" t="str">
        <f t="shared" si="186"/>
        <v>Nikola Jović</v>
      </c>
      <c r="H5962" t="str">
        <f t="shared" si="187"/>
        <v>Nikola Jović</v>
      </c>
    </row>
    <row r="5963" spans="1:8" x14ac:dyDescent="0.2">
      <c r="A5963" s="48"/>
      <c r="B5963">
        <v>7</v>
      </c>
      <c r="C5963">
        <v>1</v>
      </c>
      <c r="D5963">
        <v>0</v>
      </c>
      <c r="E5963">
        <v>0</v>
      </c>
      <c r="F5963" s="51">
        <v>1</v>
      </c>
      <c r="G5963" t="str">
        <f t="shared" si="186"/>
        <v>Nikola Jović</v>
      </c>
      <c r="H5963" t="str">
        <f t="shared" si="187"/>
        <v>Nikola Jović</v>
      </c>
    </row>
    <row r="5964" spans="1:8" x14ac:dyDescent="0.2">
      <c r="A5964" s="48"/>
      <c r="B5964">
        <v>5</v>
      </c>
      <c r="C5964">
        <v>1</v>
      </c>
      <c r="D5964">
        <v>0</v>
      </c>
      <c r="E5964">
        <v>1</v>
      </c>
      <c r="F5964" s="51">
        <v>1</v>
      </c>
      <c r="G5964" t="str">
        <f t="shared" si="186"/>
        <v>Nikola Jović</v>
      </c>
      <c r="H5964" t="str">
        <f t="shared" si="187"/>
        <v>Nikola Jović</v>
      </c>
    </row>
    <row r="5965" spans="1:8" x14ac:dyDescent="0.2">
      <c r="A5965" s="48"/>
      <c r="B5965">
        <v>3</v>
      </c>
      <c r="C5965">
        <v>1</v>
      </c>
      <c r="D5965">
        <v>0</v>
      </c>
      <c r="E5965">
        <v>1</v>
      </c>
      <c r="F5965" s="51">
        <v>1</v>
      </c>
      <c r="G5965" t="str">
        <f t="shared" si="186"/>
        <v>Nikola Jović</v>
      </c>
      <c r="H5965" t="str">
        <f t="shared" si="187"/>
        <v>Nikola Jović</v>
      </c>
    </row>
    <row r="5966" spans="1:8" x14ac:dyDescent="0.2">
      <c r="A5966" s="48"/>
      <c r="B5966">
        <v>0</v>
      </c>
      <c r="C5966">
        <v>0</v>
      </c>
      <c r="D5966">
        <v>0</v>
      </c>
      <c r="E5966">
        <v>0</v>
      </c>
      <c r="F5966" s="51">
        <v>1</v>
      </c>
      <c r="G5966" t="str">
        <f t="shared" si="186"/>
        <v>Nikola Jović</v>
      </c>
      <c r="H5966" t="str">
        <f t="shared" si="187"/>
        <v>Nikola Jović</v>
      </c>
    </row>
    <row r="5967" spans="1:8" x14ac:dyDescent="0.2">
      <c r="A5967" s="48"/>
      <c r="B5967">
        <v>9</v>
      </c>
      <c r="C5967">
        <v>3</v>
      </c>
      <c r="D5967">
        <v>0</v>
      </c>
      <c r="E5967">
        <v>1</v>
      </c>
      <c r="F5967" s="51">
        <v>1</v>
      </c>
      <c r="G5967" t="str">
        <f t="shared" si="186"/>
        <v>Nikola Jović</v>
      </c>
      <c r="H5967" t="str">
        <f t="shared" si="187"/>
        <v>Nikola Jović</v>
      </c>
    </row>
    <row r="5968" spans="1:8" x14ac:dyDescent="0.2">
      <c r="A5968" s="48"/>
      <c r="B5968">
        <v>0</v>
      </c>
      <c r="C5968">
        <v>0</v>
      </c>
      <c r="D5968">
        <v>0</v>
      </c>
      <c r="E5968">
        <v>0</v>
      </c>
      <c r="F5968" s="51">
        <v>1</v>
      </c>
      <c r="G5968" t="str">
        <f t="shared" si="186"/>
        <v>Nikola Jović</v>
      </c>
      <c r="H5968" t="str">
        <f t="shared" si="187"/>
        <v>Nikola Jović</v>
      </c>
    </row>
    <row r="5969" spans="1:8" x14ac:dyDescent="0.2">
      <c r="A5969" s="48" t="s">
        <v>1635</v>
      </c>
      <c r="B5969">
        <v>2</v>
      </c>
      <c r="C5969">
        <v>4</v>
      </c>
      <c r="D5969">
        <v>0</v>
      </c>
      <c r="E5969">
        <v>0</v>
      </c>
      <c r="F5969" s="51">
        <v>1</v>
      </c>
      <c r="G5969" t="str">
        <f t="shared" si="186"/>
        <v>Mfiondu Kabengele</v>
      </c>
      <c r="H5969" t="str">
        <f t="shared" si="187"/>
        <v>Mfiondu Kabengele</v>
      </c>
    </row>
    <row r="5970" spans="1:8" x14ac:dyDescent="0.2">
      <c r="A5970" s="48" t="s">
        <v>1365</v>
      </c>
      <c r="B5970">
        <v>0</v>
      </c>
      <c r="C5970">
        <v>2</v>
      </c>
      <c r="D5970">
        <v>1</v>
      </c>
      <c r="E5970">
        <v>0</v>
      </c>
      <c r="F5970" s="51">
        <v>1</v>
      </c>
      <c r="G5970" t="str">
        <f t="shared" si="186"/>
        <v>Frank Kaminsky</v>
      </c>
      <c r="H5970" t="str">
        <f t="shared" si="187"/>
        <v>Frank Kaminsky</v>
      </c>
    </row>
    <row r="5971" spans="1:8" x14ac:dyDescent="0.2">
      <c r="A5971" s="48"/>
      <c r="B5971">
        <v>4</v>
      </c>
      <c r="C5971">
        <v>1</v>
      </c>
      <c r="D5971">
        <v>1</v>
      </c>
      <c r="E5971">
        <v>0</v>
      </c>
      <c r="F5971" s="51">
        <v>1</v>
      </c>
      <c r="G5971" t="str">
        <f t="shared" si="186"/>
        <v>Frank Kaminsky</v>
      </c>
      <c r="H5971" t="str">
        <f t="shared" si="187"/>
        <v>Frank Kaminsky</v>
      </c>
    </row>
    <row r="5972" spans="1:8" x14ac:dyDescent="0.2">
      <c r="A5972" s="48"/>
      <c r="B5972">
        <v>0</v>
      </c>
      <c r="C5972">
        <v>0</v>
      </c>
      <c r="D5972">
        <v>0</v>
      </c>
      <c r="E5972">
        <v>0</v>
      </c>
      <c r="F5972" s="51">
        <v>1</v>
      </c>
      <c r="G5972" t="str">
        <f t="shared" si="186"/>
        <v>Frank Kaminsky</v>
      </c>
      <c r="H5972" t="str">
        <f t="shared" si="187"/>
        <v>Frank Kaminsky</v>
      </c>
    </row>
    <row r="5973" spans="1:8" x14ac:dyDescent="0.2">
      <c r="A5973" s="48"/>
      <c r="B5973">
        <v>0</v>
      </c>
      <c r="C5973">
        <v>0</v>
      </c>
      <c r="D5973">
        <v>0</v>
      </c>
      <c r="E5973">
        <v>0</v>
      </c>
      <c r="F5973" s="51">
        <v>1</v>
      </c>
      <c r="G5973" t="str">
        <f t="shared" si="186"/>
        <v>Frank Kaminsky</v>
      </c>
      <c r="H5973" t="str">
        <f t="shared" si="187"/>
        <v>Frank Kaminsky</v>
      </c>
    </row>
    <row r="5974" spans="1:8" x14ac:dyDescent="0.2">
      <c r="A5974" s="48"/>
      <c r="B5974">
        <v>6</v>
      </c>
      <c r="C5974">
        <v>3</v>
      </c>
      <c r="D5974">
        <v>1</v>
      </c>
      <c r="E5974">
        <v>0</v>
      </c>
      <c r="F5974" s="51">
        <v>1</v>
      </c>
      <c r="G5974" t="str">
        <f t="shared" si="186"/>
        <v>Frank Kaminsky</v>
      </c>
      <c r="H5974" t="str">
        <f t="shared" si="187"/>
        <v>Frank Kaminsky</v>
      </c>
    </row>
    <row r="5975" spans="1:8" x14ac:dyDescent="0.2">
      <c r="A5975" s="48"/>
      <c r="B5975">
        <v>3</v>
      </c>
      <c r="C5975">
        <v>1</v>
      </c>
      <c r="D5975">
        <v>1</v>
      </c>
      <c r="E5975">
        <v>1</v>
      </c>
      <c r="F5975" s="51">
        <v>1</v>
      </c>
      <c r="G5975" t="str">
        <f t="shared" si="186"/>
        <v>Frank Kaminsky</v>
      </c>
      <c r="H5975" t="str">
        <f t="shared" si="187"/>
        <v>Frank Kaminsky</v>
      </c>
    </row>
    <row r="5976" spans="1:8" x14ac:dyDescent="0.2">
      <c r="A5976" s="48"/>
      <c r="B5976">
        <v>0</v>
      </c>
      <c r="C5976">
        <v>0</v>
      </c>
      <c r="D5976">
        <v>0</v>
      </c>
      <c r="E5976">
        <v>0</v>
      </c>
      <c r="F5976" s="51">
        <v>1</v>
      </c>
      <c r="G5976" t="str">
        <f t="shared" si="186"/>
        <v>Frank Kaminsky</v>
      </c>
      <c r="H5976" t="str">
        <f t="shared" si="187"/>
        <v>Frank Kaminsky</v>
      </c>
    </row>
    <row r="5977" spans="1:8" x14ac:dyDescent="0.2">
      <c r="A5977" s="48"/>
      <c r="B5977">
        <v>2</v>
      </c>
      <c r="C5977">
        <v>0</v>
      </c>
      <c r="D5977">
        <v>0</v>
      </c>
      <c r="E5977">
        <v>0</v>
      </c>
      <c r="F5977" s="51">
        <v>1</v>
      </c>
      <c r="G5977" t="str">
        <f t="shared" si="186"/>
        <v>Frank Kaminsky</v>
      </c>
      <c r="H5977" t="str">
        <f t="shared" si="187"/>
        <v>Frank Kaminsky</v>
      </c>
    </row>
    <row r="5978" spans="1:8" x14ac:dyDescent="0.2">
      <c r="A5978" s="48"/>
      <c r="B5978">
        <v>6</v>
      </c>
      <c r="C5978">
        <v>4</v>
      </c>
      <c r="D5978">
        <v>1</v>
      </c>
      <c r="E5978">
        <v>2</v>
      </c>
      <c r="F5978" s="51">
        <v>1</v>
      </c>
      <c r="G5978" t="str">
        <f t="shared" si="186"/>
        <v>Frank Kaminsky</v>
      </c>
      <c r="H5978" t="str">
        <f t="shared" si="187"/>
        <v>Frank Kaminsky</v>
      </c>
    </row>
    <row r="5979" spans="1:8" x14ac:dyDescent="0.2">
      <c r="A5979" s="48"/>
      <c r="B5979">
        <v>0</v>
      </c>
      <c r="C5979">
        <v>1</v>
      </c>
      <c r="D5979">
        <v>1</v>
      </c>
      <c r="E5979">
        <v>0</v>
      </c>
      <c r="F5979" s="51">
        <v>1</v>
      </c>
      <c r="G5979" t="str">
        <f t="shared" si="186"/>
        <v>Frank Kaminsky</v>
      </c>
      <c r="H5979" t="str">
        <f t="shared" si="187"/>
        <v>Frank Kaminsky</v>
      </c>
    </row>
    <row r="5980" spans="1:8" x14ac:dyDescent="0.2">
      <c r="A5980" s="48"/>
      <c r="B5980">
        <v>0</v>
      </c>
      <c r="C5980">
        <v>1</v>
      </c>
      <c r="D5980">
        <v>1</v>
      </c>
      <c r="E5980">
        <v>0</v>
      </c>
      <c r="F5980" s="51">
        <v>1</v>
      </c>
      <c r="G5980" t="str">
        <f t="shared" si="186"/>
        <v>Frank Kaminsky</v>
      </c>
      <c r="H5980" t="str">
        <f t="shared" si="187"/>
        <v>Frank Kaminsky</v>
      </c>
    </row>
    <row r="5981" spans="1:8" x14ac:dyDescent="0.2">
      <c r="A5981" s="48"/>
      <c r="B5981">
        <v>13</v>
      </c>
      <c r="C5981">
        <v>3</v>
      </c>
      <c r="D5981">
        <v>2</v>
      </c>
      <c r="E5981">
        <v>3</v>
      </c>
      <c r="F5981" s="51">
        <v>1</v>
      </c>
      <c r="G5981" t="str">
        <f t="shared" si="186"/>
        <v>Frank Kaminsky</v>
      </c>
      <c r="H5981" t="str">
        <f t="shared" si="187"/>
        <v>Frank Kaminsky</v>
      </c>
    </row>
    <row r="5982" spans="1:8" x14ac:dyDescent="0.2">
      <c r="A5982" s="48"/>
      <c r="B5982">
        <v>12</v>
      </c>
      <c r="C5982">
        <v>7</v>
      </c>
      <c r="D5982">
        <v>5</v>
      </c>
      <c r="E5982">
        <v>2</v>
      </c>
      <c r="F5982" s="51">
        <v>1</v>
      </c>
      <c r="G5982" t="str">
        <f t="shared" si="186"/>
        <v>Frank Kaminsky</v>
      </c>
      <c r="H5982" t="str">
        <f t="shared" si="187"/>
        <v>Frank Kaminsky</v>
      </c>
    </row>
    <row r="5983" spans="1:8" x14ac:dyDescent="0.2">
      <c r="A5983" s="48"/>
      <c r="B5983">
        <v>0</v>
      </c>
      <c r="C5983">
        <v>1</v>
      </c>
      <c r="D5983">
        <v>0</v>
      </c>
      <c r="E5983">
        <v>0</v>
      </c>
      <c r="F5983" s="51">
        <v>1</v>
      </c>
      <c r="G5983" t="str">
        <f t="shared" si="186"/>
        <v>Frank Kaminsky</v>
      </c>
      <c r="H5983" t="str">
        <f t="shared" si="187"/>
        <v>Frank Kaminsky</v>
      </c>
    </row>
    <row r="5984" spans="1:8" x14ac:dyDescent="0.2">
      <c r="A5984" s="48"/>
      <c r="B5984">
        <v>0</v>
      </c>
      <c r="C5984">
        <v>0</v>
      </c>
      <c r="D5984">
        <v>1</v>
      </c>
      <c r="E5984">
        <v>0</v>
      </c>
      <c r="F5984" s="51">
        <v>1</v>
      </c>
      <c r="G5984" t="str">
        <f t="shared" si="186"/>
        <v>Frank Kaminsky</v>
      </c>
      <c r="H5984" t="str">
        <f t="shared" si="187"/>
        <v>Frank Kaminsky</v>
      </c>
    </row>
    <row r="5985" spans="1:8" x14ac:dyDescent="0.2">
      <c r="A5985" s="48"/>
      <c r="B5985">
        <v>4</v>
      </c>
      <c r="C5985">
        <v>1</v>
      </c>
      <c r="D5985">
        <v>1</v>
      </c>
      <c r="E5985">
        <v>0</v>
      </c>
      <c r="F5985" s="51">
        <v>1</v>
      </c>
      <c r="G5985" t="str">
        <f t="shared" si="186"/>
        <v>Frank Kaminsky</v>
      </c>
      <c r="H5985" t="str">
        <f t="shared" si="187"/>
        <v>Frank Kaminsky</v>
      </c>
    </row>
    <row r="5986" spans="1:8" x14ac:dyDescent="0.2">
      <c r="A5986" s="48"/>
      <c r="B5986">
        <v>0</v>
      </c>
      <c r="C5986">
        <v>0</v>
      </c>
      <c r="D5986">
        <v>0</v>
      </c>
      <c r="E5986">
        <v>0</v>
      </c>
      <c r="F5986" s="51">
        <v>1</v>
      </c>
      <c r="G5986" t="str">
        <f t="shared" si="186"/>
        <v>Frank Kaminsky</v>
      </c>
      <c r="H5986" t="str">
        <f t="shared" si="187"/>
        <v>Frank Kaminsky</v>
      </c>
    </row>
    <row r="5987" spans="1:8" x14ac:dyDescent="0.2">
      <c r="A5987" s="48"/>
      <c r="B5987">
        <v>0</v>
      </c>
      <c r="C5987">
        <v>1</v>
      </c>
      <c r="D5987">
        <v>0</v>
      </c>
      <c r="E5987">
        <v>0</v>
      </c>
      <c r="F5987" s="51">
        <v>1</v>
      </c>
      <c r="G5987" t="str">
        <f t="shared" si="186"/>
        <v>Frank Kaminsky</v>
      </c>
      <c r="H5987" t="str">
        <f t="shared" si="187"/>
        <v>Frank Kaminsky</v>
      </c>
    </row>
    <row r="5988" spans="1:8" x14ac:dyDescent="0.2">
      <c r="A5988" s="48" t="s">
        <v>1366</v>
      </c>
      <c r="B5988">
        <v>0</v>
      </c>
      <c r="C5988">
        <v>1</v>
      </c>
      <c r="D5988">
        <v>0</v>
      </c>
      <c r="E5988">
        <v>0</v>
      </c>
      <c r="F5988" s="51">
        <v>1</v>
      </c>
      <c r="G5988" t="str">
        <f t="shared" si="186"/>
        <v>Trevor Keels</v>
      </c>
      <c r="H5988" t="str">
        <f t="shared" si="187"/>
        <v>Trevor Keels</v>
      </c>
    </row>
    <row r="5989" spans="1:8" x14ac:dyDescent="0.2">
      <c r="A5989" s="48" t="s">
        <v>1367</v>
      </c>
      <c r="B5989">
        <v>11</v>
      </c>
      <c r="C5989">
        <v>1</v>
      </c>
      <c r="D5989">
        <v>1</v>
      </c>
      <c r="E5989">
        <v>3</v>
      </c>
      <c r="F5989" s="51">
        <v>1</v>
      </c>
      <c r="G5989" t="str">
        <f t="shared" si="186"/>
        <v>Luke Kennard</v>
      </c>
      <c r="H5989" t="str">
        <f t="shared" si="187"/>
        <v>Luke Kennard</v>
      </c>
    </row>
    <row r="5990" spans="1:8" x14ac:dyDescent="0.2">
      <c r="A5990" s="48"/>
      <c r="B5990">
        <v>11</v>
      </c>
      <c r="C5990">
        <v>1</v>
      </c>
      <c r="D5990">
        <v>0</v>
      </c>
      <c r="E5990">
        <v>1</v>
      </c>
      <c r="F5990" s="51">
        <v>1</v>
      </c>
      <c r="G5990" t="str">
        <f t="shared" si="186"/>
        <v>Luke Kennard</v>
      </c>
      <c r="H5990" t="str">
        <f t="shared" si="187"/>
        <v>Luke Kennard</v>
      </c>
    </row>
    <row r="5991" spans="1:8" x14ac:dyDescent="0.2">
      <c r="A5991" s="48"/>
      <c r="B5991">
        <v>2</v>
      </c>
      <c r="C5991">
        <v>3</v>
      </c>
      <c r="D5991">
        <v>0</v>
      </c>
      <c r="E5991">
        <v>0</v>
      </c>
      <c r="F5991" s="51">
        <v>1</v>
      </c>
      <c r="G5991" t="str">
        <f t="shared" si="186"/>
        <v>Luke Kennard</v>
      </c>
      <c r="H5991" t="str">
        <f t="shared" si="187"/>
        <v>Luke Kennard</v>
      </c>
    </row>
    <row r="5992" spans="1:8" x14ac:dyDescent="0.2">
      <c r="A5992" s="48"/>
      <c r="B5992">
        <v>15</v>
      </c>
      <c r="C5992">
        <v>4</v>
      </c>
      <c r="D5992">
        <v>2</v>
      </c>
      <c r="E5992">
        <v>3</v>
      </c>
      <c r="F5992" s="51">
        <v>1</v>
      </c>
      <c r="G5992" t="str">
        <f t="shared" si="186"/>
        <v>Luke Kennard</v>
      </c>
      <c r="H5992" t="str">
        <f t="shared" si="187"/>
        <v>Luke Kennard</v>
      </c>
    </row>
    <row r="5993" spans="1:8" x14ac:dyDescent="0.2">
      <c r="A5993" s="48"/>
      <c r="B5993">
        <v>10</v>
      </c>
      <c r="C5993">
        <v>1</v>
      </c>
      <c r="D5993">
        <v>0</v>
      </c>
      <c r="E5993">
        <v>2</v>
      </c>
      <c r="F5993" s="51">
        <v>1</v>
      </c>
      <c r="G5993" t="str">
        <f t="shared" si="186"/>
        <v>Luke Kennard</v>
      </c>
      <c r="H5993" t="str">
        <f t="shared" si="187"/>
        <v>Luke Kennard</v>
      </c>
    </row>
    <row r="5994" spans="1:8" x14ac:dyDescent="0.2">
      <c r="A5994" s="48"/>
      <c r="B5994">
        <v>7</v>
      </c>
      <c r="C5994">
        <v>6</v>
      </c>
      <c r="D5994">
        <v>0</v>
      </c>
      <c r="E5994">
        <v>1</v>
      </c>
      <c r="F5994" s="51">
        <v>1</v>
      </c>
      <c r="G5994" t="str">
        <f t="shared" si="186"/>
        <v>Luke Kennard</v>
      </c>
      <c r="H5994" t="str">
        <f t="shared" si="187"/>
        <v>Luke Kennard</v>
      </c>
    </row>
    <row r="5995" spans="1:8" x14ac:dyDescent="0.2">
      <c r="A5995" s="48"/>
      <c r="B5995">
        <v>8</v>
      </c>
      <c r="C5995">
        <v>10</v>
      </c>
      <c r="D5995">
        <v>2</v>
      </c>
      <c r="E5995">
        <v>2</v>
      </c>
      <c r="F5995" s="51">
        <v>1</v>
      </c>
      <c r="G5995" t="str">
        <f t="shared" si="186"/>
        <v>Luke Kennard</v>
      </c>
      <c r="H5995" t="str">
        <f t="shared" si="187"/>
        <v>Luke Kennard</v>
      </c>
    </row>
    <row r="5996" spans="1:8" x14ac:dyDescent="0.2">
      <c r="A5996" s="48"/>
      <c r="B5996">
        <v>6</v>
      </c>
      <c r="C5996">
        <v>6</v>
      </c>
      <c r="D5996">
        <v>0</v>
      </c>
      <c r="E5996">
        <v>2</v>
      </c>
      <c r="F5996" s="51">
        <v>1</v>
      </c>
      <c r="G5996" t="str">
        <f t="shared" si="186"/>
        <v>Luke Kennard</v>
      </c>
      <c r="H5996" t="str">
        <f t="shared" si="187"/>
        <v>Luke Kennard</v>
      </c>
    </row>
    <row r="5997" spans="1:8" x14ac:dyDescent="0.2">
      <c r="A5997" s="48"/>
      <c r="B5997">
        <v>2</v>
      </c>
      <c r="C5997">
        <v>1</v>
      </c>
      <c r="D5997">
        <v>0</v>
      </c>
      <c r="E5997">
        <v>0</v>
      </c>
      <c r="F5997" s="51">
        <v>1</v>
      </c>
      <c r="G5997" t="str">
        <f t="shared" si="186"/>
        <v>Luke Kennard</v>
      </c>
      <c r="H5997" t="str">
        <f t="shared" si="187"/>
        <v>Luke Kennard</v>
      </c>
    </row>
    <row r="5998" spans="1:8" x14ac:dyDescent="0.2">
      <c r="A5998" s="48"/>
      <c r="B5998">
        <v>6</v>
      </c>
      <c r="C5998">
        <v>0</v>
      </c>
      <c r="D5998">
        <v>0</v>
      </c>
      <c r="E5998">
        <v>2</v>
      </c>
      <c r="F5998" s="51">
        <v>1</v>
      </c>
      <c r="G5998" t="str">
        <f t="shared" si="186"/>
        <v>Luke Kennard</v>
      </c>
      <c r="H5998" t="str">
        <f t="shared" si="187"/>
        <v>Luke Kennard</v>
      </c>
    </row>
    <row r="5999" spans="1:8" x14ac:dyDescent="0.2">
      <c r="A5999" s="48"/>
      <c r="B5999">
        <v>13</v>
      </c>
      <c r="C5999">
        <v>3</v>
      </c>
      <c r="D5999">
        <v>2</v>
      </c>
      <c r="E5999">
        <v>3</v>
      </c>
      <c r="F5999" s="51">
        <v>1</v>
      </c>
      <c r="G5999" t="str">
        <f t="shared" si="186"/>
        <v>Luke Kennard</v>
      </c>
      <c r="H5999" t="str">
        <f t="shared" si="187"/>
        <v>Luke Kennard</v>
      </c>
    </row>
    <row r="6000" spans="1:8" x14ac:dyDescent="0.2">
      <c r="A6000" s="48"/>
      <c r="B6000">
        <v>9</v>
      </c>
      <c r="C6000">
        <v>3</v>
      </c>
      <c r="D6000">
        <v>0</v>
      </c>
      <c r="E6000">
        <v>2</v>
      </c>
      <c r="F6000" s="51">
        <v>1</v>
      </c>
      <c r="G6000" t="str">
        <f t="shared" si="186"/>
        <v>Luke Kennard</v>
      </c>
      <c r="H6000" t="str">
        <f t="shared" si="187"/>
        <v>Luke Kennard</v>
      </c>
    </row>
    <row r="6001" spans="1:8" x14ac:dyDescent="0.2">
      <c r="A6001" s="48"/>
      <c r="B6001">
        <v>8</v>
      </c>
      <c r="C6001">
        <v>1</v>
      </c>
      <c r="D6001">
        <v>1</v>
      </c>
      <c r="E6001">
        <v>2</v>
      </c>
      <c r="F6001" s="51">
        <v>1</v>
      </c>
      <c r="G6001" t="str">
        <f t="shared" si="186"/>
        <v>Luke Kennard</v>
      </c>
      <c r="H6001" t="str">
        <f t="shared" si="187"/>
        <v>Luke Kennard</v>
      </c>
    </row>
    <row r="6002" spans="1:8" x14ac:dyDescent="0.2">
      <c r="A6002" s="48"/>
      <c r="B6002">
        <v>0</v>
      </c>
      <c r="C6002">
        <v>1</v>
      </c>
      <c r="D6002">
        <v>0</v>
      </c>
      <c r="E6002">
        <v>0</v>
      </c>
      <c r="F6002" s="51">
        <v>1</v>
      </c>
      <c r="G6002" t="str">
        <f t="shared" si="186"/>
        <v>Luke Kennard</v>
      </c>
      <c r="H6002" t="str">
        <f t="shared" si="187"/>
        <v>Luke Kennard</v>
      </c>
    </row>
    <row r="6003" spans="1:8" x14ac:dyDescent="0.2">
      <c r="A6003" s="48"/>
      <c r="B6003">
        <v>9</v>
      </c>
      <c r="C6003">
        <v>2</v>
      </c>
      <c r="D6003">
        <v>2</v>
      </c>
      <c r="E6003">
        <v>2</v>
      </c>
      <c r="F6003" s="51">
        <v>1</v>
      </c>
      <c r="G6003" t="str">
        <f t="shared" si="186"/>
        <v>Luke Kennard</v>
      </c>
      <c r="H6003" t="str">
        <f t="shared" si="187"/>
        <v>Luke Kennard</v>
      </c>
    </row>
    <row r="6004" spans="1:8" x14ac:dyDescent="0.2">
      <c r="A6004" s="48"/>
      <c r="B6004">
        <v>7</v>
      </c>
      <c r="C6004">
        <v>3</v>
      </c>
      <c r="D6004">
        <v>2</v>
      </c>
      <c r="E6004">
        <v>1</v>
      </c>
      <c r="F6004" s="51">
        <v>1</v>
      </c>
      <c r="G6004" t="str">
        <f t="shared" si="186"/>
        <v>Luke Kennard</v>
      </c>
      <c r="H6004" t="str">
        <f t="shared" si="187"/>
        <v>Luke Kennard</v>
      </c>
    </row>
    <row r="6005" spans="1:8" x14ac:dyDescent="0.2">
      <c r="A6005" s="48"/>
      <c r="B6005">
        <v>10</v>
      </c>
      <c r="C6005">
        <v>3</v>
      </c>
      <c r="D6005">
        <v>5</v>
      </c>
      <c r="E6005">
        <v>3</v>
      </c>
      <c r="F6005" s="51">
        <v>1</v>
      </c>
      <c r="G6005" t="str">
        <f t="shared" si="186"/>
        <v>Luke Kennard</v>
      </c>
      <c r="H6005" t="str">
        <f t="shared" si="187"/>
        <v>Luke Kennard</v>
      </c>
    </row>
    <row r="6006" spans="1:8" x14ac:dyDescent="0.2">
      <c r="A6006" s="48"/>
      <c r="B6006">
        <v>12</v>
      </c>
      <c r="C6006">
        <v>0</v>
      </c>
      <c r="D6006">
        <v>1</v>
      </c>
      <c r="E6006">
        <v>2</v>
      </c>
      <c r="F6006" s="51">
        <v>1</v>
      </c>
      <c r="G6006" t="str">
        <f t="shared" si="186"/>
        <v>Luke Kennard</v>
      </c>
      <c r="H6006" t="str">
        <f t="shared" si="187"/>
        <v>Luke Kennard</v>
      </c>
    </row>
    <row r="6007" spans="1:8" x14ac:dyDescent="0.2">
      <c r="A6007" s="48"/>
      <c r="B6007">
        <v>16</v>
      </c>
      <c r="C6007">
        <v>0</v>
      </c>
      <c r="D6007">
        <v>0</v>
      </c>
      <c r="E6007">
        <v>4</v>
      </c>
      <c r="F6007" s="51">
        <v>1</v>
      </c>
      <c r="G6007" t="str">
        <f t="shared" si="186"/>
        <v>Luke Kennard</v>
      </c>
      <c r="H6007" t="str">
        <f t="shared" si="187"/>
        <v>Luke Kennard</v>
      </c>
    </row>
    <row r="6008" spans="1:8" x14ac:dyDescent="0.2">
      <c r="A6008" s="48"/>
      <c r="B6008">
        <v>20</v>
      </c>
      <c r="C6008">
        <v>4</v>
      </c>
      <c r="D6008">
        <v>2</v>
      </c>
      <c r="E6008">
        <v>4</v>
      </c>
      <c r="F6008" s="51">
        <v>1</v>
      </c>
      <c r="G6008" t="str">
        <f t="shared" si="186"/>
        <v>Luke Kennard</v>
      </c>
      <c r="H6008" t="str">
        <f t="shared" si="187"/>
        <v>Luke Kennard</v>
      </c>
    </row>
    <row r="6009" spans="1:8" x14ac:dyDescent="0.2">
      <c r="A6009" s="48"/>
      <c r="B6009">
        <v>12</v>
      </c>
      <c r="C6009">
        <v>3</v>
      </c>
      <c r="D6009">
        <v>3</v>
      </c>
      <c r="E6009">
        <v>4</v>
      </c>
      <c r="F6009" s="51">
        <v>1</v>
      </c>
      <c r="G6009" t="str">
        <f t="shared" si="186"/>
        <v>Luke Kennard</v>
      </c>
      <c r="H6009" t="str">
        <f t="shared" si="187"/>
        <v>Luke Kennard</v>
      </c>
    </row>
    <row r="6010" spans="1:8" x14ac:dyDescent="0.2">
      <c r="A6010" s="48"/>
      <c r="B6010">
        <v>8</v>
      </c>
      <c r="C6010">
        <v>2</v>
      </c>
      <c r="D6010">
        <v>3</v>
      </c>
      <c r="E6010">
        <v>2</v>
      </c>
      <c r="F6010" s="51">
        <v>1</v>
      </c>
      <c r="G6010" t="str">
        <f t="shared" si="186"/>
        <v>Luke Kennard</v>
      </c>
      <c r="H6010" t="str">
        <f t="shared" si="187"/>
        <v>Luke Kennard</v>
      </c>
    </row>
    <row r="6011" spans="1:8" x14ac:dyDescent="0.2">
      <c r="A6011" s="48"/>
      <c r="B6011">
        <v>18</v>
      </c>
      <c r="C6011">
        <v>5</v>
      </c>
      <c r="D6011">
        <v>1</v>
      </c>
      <c r="E6011">
        <v>4</v>
      </c>
      <c r="F6011" s="51">
        <v>1</v>
      </c>
      <c r="G6011" t="str">
        <f t="shared" si="186"/>
        <v>Luke Kennard</v>
      </c>
      <c r="H6011" t="str">
        <f t="shared" si="187"/>
        <v>Luke Kennard</v>
      </c>
    </row>
    <row r="6012" spans="1:8" x14ac:dyDescent="0.2">
      <c r="A6012" s="48"/>
      <c r="B6012">
        <v>0</v>
      </c>
      <c r="C6012">
        <v>3</v>
      </c>
      <c r="D6012">
        <v>1</v>
      </c>
      <c r="E6012">
        <v>0</v>
      </c>
      <c r="F6012" s="51">
        <v>1</v>
      </c>
      <c r="G6012" t="str">
        <f t="shared" si="186"/>
        <v>Luke Kennard</v>
      </c>
      <c r="H6012" t="str">
        <f t="shared" si="187"/>
        <v>Luke Kennard</v>
      </c>
    </row>
    <row r="6013" spans="1:8" x14ac:dyDescent="0.2">
      <c r="A6013" s="48"/>
      <c r="B6013">
        <v>0</v>
      </c>
      <c r="C6013">
        <v>1</v>
      </c>
      <c r="D6013">
        <v>1</v>
      </c>
      <c r="E6013">
        <v>0</v>
      </c>
      <c r="F6013" s="51">
        <v>1</v>
      </c>
      <c r="G6013" t="str">
        <f t="shared" si="186"/>
        <v>Luke Kennard</v>
      </c>
      <c r="H6013" t="str">
        <f t="shared" si="187"/>
        <v>Luke Kennard</v>
      </c>
    </row>
    <row r="6014" spans="1:8" x14ac:dyDescent="0.2">
      <c r="A6014" s="48"/>
      <c r="B6014">
        <v>7</v>
      </c>
      <c r="C6014">
        <v>1</v>
      </c>
      <c r="D6014">
        <v>3</v>
      </c>
      <c r="E6014">
        <v>2</v>
      </c>
      <c r="F6014" s="51">
        <v>1</v>
      </c>
      <c r="G6014" t="str">
        <f t="shared" si="186"/>
        <v>Luke Kennard</v>
      </c>
      <c r="H6014" t="str">
        <f t="shared" si="187"/>
        <v>Luke Kennard</v>
      </c>
    </row>
    <row r="6015" spans="1:8" x14ac:dyDescent="0.2">
      <c r="A6015" s="48"/>
      <c r="B6015">
        <v>11</v>
      </c>
      <c r="C6015">
        <v>0</v>
      </c>
      <c r="D6015">
        <v>0</v>
      </c>
      <c r="E6015">
        <v>2</v>
      </c>
      <c r="F6015" s="51">
        <v>1</v>
      </c>
      <c r="G6015" t="str">
        <f t="shared" si="186"/>
        <v>Luke Kennard</v>
      </c>
      <c r="H6015" t="str">
        <f t="shared" si="187"/>
        <v>Luke Kennard</v>
      </c>
    </row>
    <row r="6016" spans="1:8" x14ac:dyDescent="0.2">
      <c r="A6016" s="48" t="s">
        <v>1368</v>
      </c>
      <c r="B6016">
        <v>12</v>
      </c>
      <c r="C6016">
        <v>10</v>
      </c>
      <c r="D6016">
        <v>1</v>
      </c>
      <c r="E6016">
        <v>0</v>
      </c>
      <c r="F6016" s="51">
        <v>1</v>
      </c>
      <c r="G6016" t="str">
        <f t="shared" si="186"/>
        <v>Walker Kessler</v>
      </c>
      <c r="H6016" t="str">
        <f t="shared" si="187"/>
        <v>Walker Kessler</v>
      </c>
    </row>
    <row r="6017" spans="1:8" x14ac:dyDescent="0.2">
      <c r="A6017" s="48"/>
      <c r="B6017">
        <v>6</v>
      </c>
      <c r="C6017">
        <v>5</v>
      </c>
      <c r="D6017">
        <v>2</v>
      </c>
      <c r="E6017">
        <v>0</v>
      </c>
      <c r="F6017" s="51">
        <v>1</v>
      </c>
      <c r="G6017" t="str">
        <f t="shared" si="186"/>
        <v>Walker Kessler</v>
      </c>
      <c r="H6017" t="str">
        <f t="shared" si="187"/>
        <v>Walker Kessler</v>
      </c>
    </row>
    <row r="6018" spans="1:8" x14ac:dyDescent="0.2">
      <c r="A6018" s="48"/>
      <c r="B6018">
        <v>7</v>
      </c>
      <c r="C6018">
        <v>9</v>
      </c>
      <c r="D6018">
        <v>2</v>
      </c>
      <c r="E6018">
        <v>0</v>
      </c>
      <c r="F6018" s="51">
        <v>1</v>
      </c>
      <c r="G6018" t="str">
        <f t="shared" ref="G6018:G6081" si="188">IF(B6018="","",IF(A6018="",G6017,SUBSTITUTE(A6018," 2022-23 Game Log","")))</f>
        <v>Walker Kessler</v>
      </c>
      <c r="H6018" t="str">
        <f t="shared" ref="H6018:H6081" si="189">IF(G6018="Luka Dončić","Luka Doncic",IF(G6018="Wendell Carter Jr.","Wendell Carter",IF(G6018="Vlatko Čančar","Vlatko Cancar",IF(G6018="Troy Brown Jr.","Troy Brown",IF(G6018="Bojan Bogdanović","Bojan Bogdanovic",IF(G6018="Nic Claxton","Nicolas Claxton",IF(G6018="Kristaps Porziņģis","Kristaps Porzingis",IF(G6018="Kelly Oubre Jr.","Kelly Oubre Jr",IF(G6018="P.J. Washington","P.J Washington",IF(G6018="P.J. Tucker","P.J Tucker",IF(G6018="Jabari Smith Jr.","Jabari Smith",IF(G6018="Alperen Şengün","Alperen Sengun",IF(G6018="Nikola Vučević","Nikola Vucevic",IF(G6018="Jusuf Nurkić","Jusuf Nurkic",IF(G6018="Nikola Jokić","Nikola Jokic",G6018)))))))))))))))</f>
        <v>Walker Kessler</v>
      </c>
    </row>
    <row r="6019" spans="1:8" x14ac:dyDescent="0.2">
      <c r="A6019" s="48"/>
      <c r="B6019">
        <v>0</v>
      </c>
      <c r="C6019">
        <v>1</v>
      </c>
      <c r="D6019">
        <v>0</v>
      </c>
      <c r="E6019">
        <v>0</v>
      </c>
      <c r="F6019" s="51">
        <v>1</v>
      </c>
      <c r="G6019" t="str">
        <f t="shared" si="188"/>
        <v>Walker Kessler</v>
      </c>
      <c r="H6019" t="str">
        <f t="shared" si="189"/>
        <v>Walker Kessler</v>
      </c>
    </row>
    <row r="6020" spans="1:8" x14ac:dyDescent="0.2">
      <c r="A6020" s="48"/>
      <c r="B6020">
        <v>4</v>
      </c>
      <c r="C6020">
        <v>1</v>
      </c>
      <c r="D6020">
        <v>1</v>
      </c>
      <c r="E6020">
        <v>0</v>
      </c>
      <c r="F6020" s="51">
        <v>1</v>
      </c>
      <c r="G6020" t="str">
        <f t="shared" si="188"/>
        <v>Walker Kessler</v>
      </c>
      <c r="H6020" t="str">
        <f t="shared" si="189"/>
        <v>Walker Kessler</v>
      </c>
    </row>
    <row r="6021" spans="1:8" x14ac:dyDescent="0.2">
      <c r="A6021" s="48"/>
      <c r="B6021">
        <v>0</v>
      </c>
      <c r="C6021">
        <v>0</v>
      </c>
      <c r="D6021">
        <v>0</v>
      </c>
      <c r="E6021">
        <v>0</v>
      </c>
      <c r="F6021" s="51">
        <v>1</v>
      </c>
      <c r="G6021" t="str">
        <f t="shared" si="188"/>
        <v>Walker Kessler</v>
      </c>
      <c r="H6021" t="str">
        <f t="shared" si="189"/>
        <v>Walker Kessler</v>
      </c>
    </row>
    <row r="6022" spans="1:8" x14ac:dyDescent="0.2">
      <c r="A6022" s="48"/>
      <c r="B6022">
        <v>8</v>
      </c>
      <c r="C6022">
        <v>4</v>
      </c>
      <c r="D6022">
        <v>0</v>
      </c>
      <c r="E6022">
        <v>0</v>
      </c>
      <c r="F6022" s="51">
        <v>1</v>
      </c>
      <c r="G6022" t="str">
        <f t="shared" si="188"/>
        <v>Walker Kessler</v>
      </c>
      <c r="H6022" t="str">
        <f t="shared" si="189"/>
        <v>Walker Kessler</v>
      </c>
    </row>
    <row r="6023" spans="1:8" x14ac:dyDescent="0.2">
      <c r="A6023" s="48"/>
      <c r="B6023">
        <v>4</v>
      </c>
      <c r="C6023">
        <v>5</v>
      </c>
      <c r="D6023">
        <v>0</v>
      </c>
      <c r="E6023">
        <v>0</v>
      </c>
      <c r="F6023" s="51">
        <v>1</v>
      </c>
      <c r="G6023" t="str">
        <f t="shared" si="188"/>
        <v>Walker Kessler</v>
      </c>
      <c r="H6023" t="str">
        <f t="shared" si="189"/>
        <v>Walker Kessler</v>
      </c>
    </row>
    <row r="6024" spans="1:8" x14ac:dyDescent="0.2">
      <c r="A6024" s="48"/>
      <c r="B6024">
        <v>8</v>
      </c>
      <c r="C6024">
        <v>9</v>
      </c>
      <c r="D6024">
        <v>1</v>
      </c>
      <c r="E6024">
        <v>0</v>
      </c>
      <c r="F6024" s="51">
        <v>1</v>
      </c>
      <c r="G6024" t="str">
        <f t="shared" si="188"/>
        <v>Walker Kessler</v>
      </c>
      <c r="H6024" t="str">
        <f t="shared" si="189"/>
        <v>Walker Kessler</v>
      </c>
    </row>
    <row r="6025" spans="1:8" x14ac:dyDescent="0.2">
      <c r="A6025" s="48"/>
      <c r="B6025">
        <v>12</v>
      </c>
      <c r="C6025">
        <v>6</v>
      </c>
      <c r="D6025">
        <v>1</v>
      </c>
      <c r="E6025">
        <v>0</v>
      </c>
      <c r="F6025" s="51">
        <v>1</v>
      </c>
      <c r="G6025" t="str">
        <f t="shared" si="188"/>
        <v>Walker Kessler</v>
      </c>
      <c r="H6025" t="str">
        <f t="shared" si="189"/>
        <v>Walker Kessler</v>
      </c>
    </row>
    <row r="6026" spans="1:8" x14ac:dyDescent="0.2">
      <c r="A6026" s="48"/>
      <c r="B6026">
        <v>2</v>
      </c>
      <c r="C6026">
        <v>4</v>
      </c>
      <c r="D6026">
        <v>0</v>
      </c>
      <c r="E6026">
        <v>0</v>
      </c>
      <c r="F6026" s="51">
        <v>1</v>
      </c>
      <c r="G6026" t="str">
        <f t="shared" si="188"/>
        <v>Walker Kessler</v>
      </c>
      <c r="H6026" t="str">
        <f t="shared" si="189"/>
        <v>Walker Kessler</v>
      </c>
    </row>
    <row r="6027" spans="1:8" x14ac:dyDescent="0.2">
      <c r="A6027" s="48"/>
      <c r="B6027">
        <v>2</v>
      </c>
      <c r="C6027">
        <v>9</v>
      </c>
      <c r="D6027">
        <v>0</v>
      </c>
      <c r="E6027">
        <v>0</v>
      </c>
      <c r="F6027" s="51">
        <v>1</v>
      </c>
      <c r="G6027" t="str">
        <f t="shared" si="188"/>
        <v>Walker Kessler</v>
      </c>
      <c r="H6027" t="str">
        <f t="shared" si="189"/>
        <v>Walker Kessler</v>
      </c>
    </row>
    <row r="6028" spans="1:8" x14ac:dyDescent="0.2">
      <c r="A6028" s="48"/>
      <c r="B6028">
        <v>8</v>
      </c>
      <c r="C6028">
        <v>7</v>
      </c>
      <c r="D6028">
        <v>1</v>
      </c>
      <c r="E6028">
        <v>0</v>
      </c>
      <c r="F6028" s="51">
        <v>1</v>
      </c>
      <c r="G6028" t="str">
        <f t="shared" si="188"/>
        <v>Walker Kessler</v>
      </c>
      <c r="H6028" t="str">
        <f t="shared" si="189"/>
        <v>Walker Kessler</v>
      </c>
    </row>
    <row r="6029" spans="1:8" x14ac:dyDescent="0.2">
      <c r="A6029" s="48"/>
      <c r="B6029">
        <v>1</v>
      </c>
      <c r="C6029">
        <v>3</v>
      </c>
      <c r="D6029">
        <v>2</v>
      </c>
      <c r="E6029">
        <v>0</v>
      </c>
      <c r="F6029" s="51">
        <v>1</v>
      </c>
      <c r="G6029" t="str">
        <f t="shared" si="188"/>
        <v>Walker Kessler</v>
      </c>
      <c r="H6029" t="str">
        <f t="shared" si="189"/>
        <v>Walker Kessler</v>
      </c>
    </row>
    <row r="6030" spans="1:8" x14ac:dyDescent="0.2">
      <c r="A6030" s="48"/>
      <c r="B6030">
        <v>6</v>
      </c>
      <c r="C6030">
        <v>5</v>
      </c>
      <c r="D6030">
        <v>1</v>
      </c>
      <c r="E6030">
        <v>0</v>
      </c>
      <c r="F6030" s="51">
        <v>1</v>
      </c>
      <c r="G6030" t="str">
        <f t="shared" si="188"/>
        <v>Walker Kessler</v>
      </c>
      <c r="H6030" t="str">
        <f t="shared" si="189"/>
        <v>Walker Kessler</v>
      </c>
    </row>
    <row r="6031" spans="1:8" x14ac:dyDescent="0.2">
      <c r="A6031" s="48"/>
      <c r="B6031">
        <v>4</v>
      </c>
      <c r="C6031">
        <v>2</v>
      </c>
      <c r="D6031">
        <v>1</v>
      </c>
      <c r="E6031">
        <v>0</v>
      </c>
      <c r="F6031" s="51">
        <v>1</v>
      </c>
      <c r="G6031" t="str">
        <f t="shared" si="188"/>
        <v>Walker Kessler</v>
      </c>
      <c r="H6031" t="str">
        <f t="shared" si="189"/>
        <v>Walker Kessler</v>
      </c>
    </row>
    <row r="6032" spans="1:8" x14ac:dyDescent="0.2">
      <c r="A6032" s="48"/>
      <c r="B6032">
        <v>5</v>
      </c>
      <c r="C6032">
        <v>7</v>
      </c>
      <c r="D6032">
        <v>0</v>
      </c>
      <c r="E6032">
        <v>0</v>
      </c>
      <c r="F6032" s="51">
        <v>1</v>
      </c>
      <c r="G6032" t="str">
        <f t="shared" si="188"/>
        <v>Walker Kessler</v>
      </c>
      <c r="H6032" t="str">
        <f t="shared" si="189"/>
        <v>Walker Kessler</v>
      </c>
    </row>
    <row r="6033" spans="1:8" x14ac:dyDescent="0.2">
      <c r="A6033" s="48"/>
      <c r="B6033">
        <v>8</v>
      </c>
      <c r="C6033">
        <v>4</v>
      </c>
      <c r="D6033">
        <v>0</v>
      </c>
      <c r="E6033">
        <v>0</v>
      </c>
      <c r="F6033" s="51">
        <v>1</v>
      </c>
      <c r="G6033" t="str">
        <f t="shared" si="188"/>
        <v>Walker Kessler</v>
      </c>
      <c r="H6033" t="str">
        <f t="shared" si="189"/>
        <v>Walker Kessler</v>
      </c>
    </row>
    <row r="6034" spans="1:8" x14ac:dyDescent="0.2">
      <c r="A6034" s="48"/>
      <c r="B6034">
        <v>3</v>
      </c>
      <c r="C6034">
        <v>4</v>
      </c>
      <c r="D6034">
        <v>0</v>
      </c>
      <c r="E6034">
        <v>0</v>
      </c>
      <c r="F6034" s="51">
        <v>1</v>
      </c>
      <c r="G6034" t="str">
        <f t="shared" si="188"/>
        <v>Walker Kessler</v>
      </c>
      <c r="H6034" t="str">
        <f t="shared" si="189"/>
        <v>Walker Kessler</v>
      </c>
    </row>
    <row r="6035" spans="1:8" x14ac:dyDescent="0.2">
      <c r="A6035" s="48"/>
      <c r="B6035">
        <v>0</v>
      </c>
      <c r="C6035">
        <v>3</v>
      </c>
      <c r="D6035">
        <v>0</v>
      </c>
      <c r="E6035">
        <v>0</v>
      </c>
      <c r="F6035" s="51">
        <v>1</v>
      </c>
      <c r="G6035" t="str">
        <f t="shared" si="188"/>
        <v>Walker Kessler</v>
      </c>
      <c r="H6035" t="str">
        <f t="shared" si="189"/>
        <v>Walker Kessler</v>
      </c>
    </row>
    <row r="6036" spans="1:8" x14ac:dyDescent="0.2">
      <c r="A6036" s="48"/>
      <c r="B6036">
        <v>5</v>
      </c>
      <c r="C6036">
        <v>4</v>
      </c>
      <c r="D6036">
        <v>0</v>
      </c>
      <c r="E6036">
        <v>0</v>
      </c>
      <c r="F6036" s="51">
        <v>1</v>
      </c>
      <c r="G6036" t="str">
        <f t="shared" si="188"/>
        <v>Walker Kessler</v>
      </c>
      <c r="H6036" t="str">
        <f t="shared" si="189"/>
        <v>Walker Kessler</v>
      </c>
    </row>
    <row r="6037" spans="1:8" x14ac:dyDescent="0.2">
      <c r="A6037" s="48"/>
      <c r="B6037">
        <v>20</v>
      </c>
      <c r="C6037">
        <v>11</v>
      </c>
      <c r="D6037">
        <v>1</v>
      </c>
      <c r="E6037">
        <v>0</v>
      </c>
      <c r="F6037" s="51">
        <v>1</v>
      </c>
      <c r="G6037" t="str">
        <f t="shared" si="188"/>
        <v>Walker Kessler</v>
      </c>
      <c r="H6037" t="str">
        <f t="shared" si="189"/>
        <v>Walker Kessler</v>
      </c>
    </row>
    <row r="6038" spans="1:8" x14ac:dyDescent="0.2">
      <c r="A6038" s="48"/>
      <c r="B6038">
        <v>8</v>
      </c>
      <c r="C6038">
        <v>8</v>
      </c>
      <c r="D6038">
        <v>0</v>
      </c>
      <c r="E6038">
        <v>0</v>
      </c>
      <c r="F6038" s="51">
        <v>1</v>
      </c>
      <c r="G6038" t="str">
        <f t="shared" si="188"/>
        <v>Walker Kessler</v>
      </c>
      <c r="H6038" t="str">
        <f t="shared" si="189"/>
        <v>Walker Kessler</v>
      </c>
    </row>
    <row r="6039" spans="1:8" x14ac:dyDescent="0.2">
      <c r="A6039" s="48"/>
      <c r="B6039">
        <v>10</v>
      </c>
      <c r="C6039">
        <v>12</v>
      </c>
      <c r="D6039">
        <v>1</v>
      </c>
      <c r="E6039">
        <v>0</v>
      </c>
      <c r="F6039" s="51">
        <v>1</v>
      </c>
      <c r="G6039" t="str">
        <f t="shared" si="188"/>
        <v>Walker Kessler</v>
      </c>
      <c r="H6039" t="str">
        <f t="shared" si="189"/>
        <v>Walker Kessler</v>
      </c>
    </row>
    <row r="6040" spans="1:8" x14ac:dyDescent="0.2">
      <c r="A6040" s="48"/>
      <c r="B6040">
        <v>6</v>
      </c>
      <c r="C6040">
        <v>7</v>
      </c>
      <c r="D6040">
        <v>0</v>
      </c>
      <c r="E6040">
        <v>0</v>
      </c>
      <c r="F6040" s="51">
        <v>1</v>
      </c>
      <c r="G6040" t="str">
        <f t="shared" si="188"/>
        <v>Walker Kessler</v>
      </c>
      <c r="H6040" t="str">
        <f t="shared" si="189"/>
        <v>Walker Kessler</v>
      </c>
    </row>
    <row r="6041" spans="1:8" x14ac:dyDescent="0.2">
      <c r="A6041" s="48"/>
      <c r="B6041">
        <v>10</v>
      </c>
      <c r="C6041">
        <v>8</v>
      </c>
      <c r="D6041">
        <v>0</v>
      </c>
      <c r="E6041">
        <v>0</v>
      </c>
      <c r="F6041" s="51">
        <v>1</v>
      </c>
      <c r="G6041" t="str">
        <f t="shared" si="188"/>
        <v>Walker Kessler</v>
      </c>
      <c r="H6041" t="str">
        <f t="shared" si="189"/>
        <v>Walker Kessler</v>
      </c>
    </row>
    <row r="6042" spans="1:8" x14ac:dyDescent="0.2">
      <c r="A6042" s="48"/>
      <c r="B6042">
        <v>11</v>
      </c>
      <c r="C6042">
        <v>16</v>
      </c>
      <c r="D6042">
        <v>0</v>
      </c>
      <c r="E6042">
        <v>0</v>
      </c>
      <c r="F6042" s="51">
        <v>1</v>
      </c>
      <c r="G6042" t="str">
        <f t="shared" si="188"/>
        <v>Walker Kessler</v>
      </c>
      <c r="H6042" t="str">
        <f t="shared" si="189"/>
        <v>Walker Kessler</v>
      </c>
    </row>
    <row r="6043" spans="1:8" x14ac:dyDescent="0.2">
      <c r="A6043" s="48"/>
      <c r="B6043">
        <v>11</v>
      </c>
      <c r="C6043">
        <v>8</v>
      </c>
      <c r="D6043">
        <v>1</v>
      </c>
      <c r="E6043">
        <v>0</v>
      </c>
      <c r="F6043" s="51">
        <v>1</v>
      </c>
      <c r="G6043" t="str">
        <f t="shared" si="188"/>
        <v>Walker Kessler</v>
      </c>
      <c r="H6043" t="str">
        <f t="shared" si="189"/>
        <v>Walker Kessler</v>
      </c>
    </row>
    <row r="6044" spans="1:8" x14ac:dyDescent="0.2">
      <c r="A6044" s="48"/>
      <c r="B6044">
        <v>4</v>
      </c>
      <c r="C6044">
        <v>3</v>
      </c>
      <c r="D6044">
        <v>1</v>
      </c>
      <c r="E6044">
        <v>0</v>
      </c>
      <c r="F6044" s="51">
        <v>1</v>
      </c>
      <c r="G6044" t="str">
        <f t="shared" si="188"/>
        <v>Walker Kessler</v>
      </c>
      <c r="H6044" t="str">
        <f t="shared" si="189"/>
        <v>Walker Kessler</v>
      </c>
    </row>
    <row r="6045" spans="1:8" x14ac:dyDescent="0.2">
      <c r="A6045" s="48"/>
      <c r="B6045">
        <v>11</v>
      </c>
      <c r="C6045">
        <v>6</v>
      </c>
      <c r="D6045">
        <v>1</v>
      </c>
      <c r="E6045">
        <v>0</v>
      </c>
      <c r="F6045" s="51">
        <v>1</v>
      </c>
      <c r="G6045" t="str">
        <f t="shared" si="188"/>
        <v>Walker Kessler</v>
      </c>
      <c r="H6045" t="str">
        <f t="shared" si="189"/>
        <v>Walker Kessler</v>
      </c>
    </row>
    <row r="6046" spans="1:8" x14ac:dyDescent="0.2">
      <c r="A6046" s="48"/>
      <c r="B6046">
        <v>10</v>
      </c>
      <c r="C6046">
        <v>8</v>
      </c>
      <c r="D6046">
        <v>1</v>
      </c>
      <c r="E6046">
        <v>0</v>
      </c>
      <c r="F6046" s="51">
        <v>1</v>
      </c>
      <c r="G6046" t="str">
        <f t="shared" si="188"/>
        <v>Walker Kessler</v>
      </c>
      <c r="H6046" t="str">
        <f t="shared" si="189"/>
        <v>Walker Kessler</v>
      </c>
    </row>
    <row r="6047" spans="1:8" x14ac:dyDescent="0.2">
      <c r="A6047" s="48"/>
      <c r="B6047">
        <v>12</v>
      </c>
      <c r="C6047">
        <v>14</v>
      </c>
      <c r="D6047">
        <v>1</v>
      </c>
      <c r="E6047">
        <v>0</v>
      </c>
      <c r="F6047" s="51">
        <v>1</v>
      </c>
      <c r="G6047" t="str">
        <f t="shared" si="188"/>
        <v>Walker Kessler</v>
      </c>
      <c r="H6047" t="str">
        <f t="shared" si="189"/>
        <v>Walker Kessler</v>
      </c>
    </row>
    <row r="6048" spans="1:8" x14ac:dyDescent="0.2">
      <c r="A6048" s="48"/>
      <c r="B6048">
        <v>7</v>
      </c>
      <c r="C6048">
        <v>4</v>
      </c>
      <c r="D6048">
        <v>0</v>
      </c>
      <c r="E6048">
        <v>0</v>
      </c>
      <c r="F6048" s="51">
        <v>1</v>
      </c>
      <c r="G6048" t="str">
        <f t="shared" si="188"/>
        <v>Walker Kessler</v>
      </c>
      <c r="H6048" t="str">
        <f t="shared" si="189"/>
        <v>Walker Kessler</v>
      </c>
    </row>
    <row r="6049" spans="1:8" x14ac:dyDescent="0.2">
      <c r="A6049" s="48"/>
      <c r="B6049">
        <v>6</v>
      </c>
      <c r="C6049">
        <v>6</v>
      </c>
      <c r="D6049">
        <v>1</v>
      </c>
      <c r="E6049">
        <v>0</v>
      </c>
      <c r="F6049" s="51">
        <v>1</v>
      </c>
      <c r="G6049" t="str">
        <f t="shared" si="188"/>
        <v>Walker Kessler</v>
      </c>
      <c r="H6049" t="str">
        <f t="shared" si="189"/>
        <v>Walker Kessler</v>
      </c>
    </row>
    <row r="6050" spans="1:8" x14ac:dyDescent="0.2">
      <c r="A6050" s="48"/>
      <c r="B6050">
        <v>11</v>
      </c>
      <c r="C6050">
        <v>8</v>
      </c>
      <c r="D6050">
        <v>1</v>
      </c>
      <c r="E6050">
        <v>0</v>
      </c>
      <c r="F6050" s="51">
        <v>1</v>
      </c>
      <c r="G6050" t="str">
        <f t="shared" si="188"/>
        <v>Walker Kessler</v>
      </c>
      <c r="H6050" t="str">
        <f t="shared" si="189"/>
        <v>Walker Kessler</v>
      </c>
    </row>
    <row r="6051" spans="1:8" x14ac:dyDescent="0.2">
      <c r="A6051" s="48"/>
      <c r="B6051">
        <v>5</v>
      </c>
      <c r="C6051">
        <v>12</v>
      </c>
      <c r="D6051">
        <v>0</v>
      </c>
      <c r="E6051">
        <v>0</v>
      </c>
      <c r="F6051" s="51">
        <v>1</v>
      </c>
      <c r="G6051" t="str">
        <f t="shared" si="188"/>
        <v>Walker Kessler</v>
      </c>
      <c r="H6051" t="str">
        <f t="shared" si="189"/>
        <v>Walker Kessler</v>
      </c>
    </row>
    <row r="6052" spans="1:8" x14ac:dyDescent="0.2">
      <c r="A6052" s="48"/>
      <c r="B6052">
        <v>6</v>
      </c>
      <c r="C6052">
        <v>7</v>
      </c>
      <c r="D6052">
        <v>0</v>
      </c>
      <c r="E6052">
        <v>0</v>
      </c>
      <c r="F6052" s="51">
        <v>1</v>
      </c>
      <c r="G6052" t="str">
        <f t="shared" si="188"/>
        <v>Walker Kessler</v>
      </c>
      <c r="H6052" t="str">
        <f t="shared" si="189"/>
        <v>Walker Kessler</v>
      </c>
    </row>
    <row r="6053" spans="1:8" x14ac:dyDescent="0.2">
      <c r="A6053" s="48" t="s">
        <v>1369</v>
      </c>
      <c r="B6053">
        <v>4</v>
      </c>
      <c r="C6053">
        <v>0</v>
      </c>
      <c r="D6053">
        <v>0</v>
      </c>
      <c r="E6053">
        <v>0</v>
      </c>
      <c r="F6053" s="51">
        <v>1</v>
      </c>
      <c r="G6053" t="str">
        <f t="shared" si="188"/>
        <v>Braxton Key</v>
      </c>
      <c r="H6053" t="str">
        <f t="shared" si="189"/>
        <v>Braxton Key</v>
      </c>
    </row>
    <row r="6054" spans="1:8" x14ac:dyDescent="0.2">
      <c r="A6054" s="48"/>
      <c r="B6054">
        <v>0</v>
      </c>
      <c r="C6054">
        <v>1</v>
      </c>
      <c r="D6054">
        <v>0</v>
      </c>
      <c r="E6054">
        <v>0</v>
      </c>
      <c r="F6054" s="51">
        <v>1</v>
      </c>
      <c r="G6054" t="str">
        <f t="shared" si="188"/>
        <v>Braxton Key</v>
      </c>
      <c r="H6054" t="str">
        <f t="shared" si="189"/>
        <v>Braxton Key</v>
      </c>
    </row>
    <row r="6055" spans="1:8" x14ac:dyDescent="0.2">
      <c r="A6055" s="48"/>
      <c r="B6055">
        <v>0</v>
      </c>
      <c r="C6055">
        <v>0</v>
      </c>
      <c r="D6055">
        <v>0</v>
      </c>
      <c r="E6055">
        <v>0</v>
      </c>
      <c r="F6055" s="51">
        <v>1</v>
      </c>
      <c r="G6055" t="str">
        <f t="shared" si="188"/>
        <v>Braxton Key</v>
      </c>
      <c r="H6055" t="str">
        <f t="shared" si="189"/>
        <v>Braxton Key</v>
      </c>
    </row>
    <row r="6056" spans="1:8" x14ac:dyDescent="0.2">
      <c r="A6056" s="48" t="s">
        <v>1370</v>
      </c>
      <c r="B6056">
        <v>2</v>
      </c>
      <c r="C6056">
        <v>1</v>
      </c>
      <c r="D6056">
        <v>2</v>
      </c>
      <c r="E6056">
        <v>0</v>
      </c>
      <c r="F6056" s="51">
        <v>1</v>
      </c>
      <c r="G6056" t="str">
        <f t="shared" si="188"/>
        <v>Corey Kispert</v>
      </c>
      <c r="H6056" t="str">
        <f t="shared" si="189"/>
        <v>Corey Kispert</v>
      </c>
    </row>
    <row r="6057" spans="1:8" x14ac:dyDescent="0.2">
      <c r="A6057" s="48"/>
      <c r="B6057">
        <v>6</v>
      </c>
      <c r="C6057">
        <v>3</v>
      </c>
      <c r="D6057">
        <v>3</v>
      </c>
      <c r="E6057">
        <v>0</v>
      </c>
      <c r="F6057" s="51">
        <v>1</v>
      </c>
      <c r="G6057" t="str">
        <f t="shared" si="188"/>
        <v>Corey Kispert</v>
      </c>
      <c r="H6057" t="str">
        <f t="shared" si="189"/>
        <v>Corey Kispert</v>
      </c>
    </row>
    <row r="6058" spans="1:8" x14ac:dyDescent="0.2">
      <c r="A6058" s="48"/>
      <c r="B6058">
        <v>8</v>
      </c>
      <c r="C6058">
        <v>3</v>
      </c>
      <c r="D6058">
        <v>1</v>
      </c>
      <c r="E6058">
        <v>1</v>
      </c>
      <c r="F6058" s="51">
        <v>1</v>
      </c>
      <c r="G6058" t="str">
        <f t="shared" si="188"/>
        <v>Corey Kispert</v>
      </c>
      <c r="H6058" t="str">
        <f t="shared" si="189"/>
        <v>Corey Kispert</v>
      </c>
    </row>
    <row r="6059" spans="1:8" x14ac:dyDescent="0.2">
      <c r="A6059" s="48"/>
      <c r="B6059">
        <v>7</v>
      </c>
      <c r="C6059">
        <v>0</v>
      </c>
      <c r="D6059">
        <v>1</v>
      </c>
      <c r="E6059">
        <v>1</v>
      </c>
      <c r="F6059" s="51">
        <v>1</v>
      </c>
      <c r="G6059" t="str">
        <f t="shared" si="188"/>
        <v>Corey Kispert</v>
      </c>
      <c r="H6059" t="str">
        <f t="shared" si="189"/>
        <v>Corey Kispert</v>
      </c>
    </row>
    <row r="6060" spans="1:8" x14ac:dyDescent="0.2">
      <c r="A6060" s="48"/>
      <c r="B6060">
        <v>18</v>
      </c>
      <c r="C6060">
        <v>4</v>
      </c>
      <c r="D6060">
        <v>2</v>
      </c>
      <c r="E6060">
        <v>4</v>
      </c>
      <c r="F6060" s="51">
        <v>1</v>
      </c>
      <c r="G6060" t="str">
        <f t="shared" si="188"/>
        <v>Corey Kispert</v>
      </c>
      <c r="H6060" t="str">
        <f t="shared" si="189"/>
        <v>Corey Kispert</v>
      </c>
    </row>
    <row r="6061" spans="1:8" x14ac:dyDescent="0.2">
      <c r="A6061" s="48"/>
      <c r="B6061">
        <v>12</v>
      </c>
      <c r="C6061">
        <v>2</v>
      </c>
      <c r="D6061">
        <v>1</v>
      </c>
      <c r="E6061">
        <v>2</v>
      </c>
      <c r="F6061" s="51">
        <v>1</v>
      </c>
      <c r="G6061" t="str">
        <f t="shared" si="188"/>
        <v>Corey Kispert</v>
      </c>
      <c r="H6061" t="str">
        <f t="shared" si="189"/>
        <v>Corey Kispert</v>
      </c>
    </row>
    <row r="6062" spans="1:8" x14ac:dyDescent="0.2">
      <c r="A6062" s="48"/>
      <c r="B6062">
        <v>2</v>
      </c>
      <c r="C6062">
        <v>0</v>
      </c>
      <c r="D6062">
        <v>2</v>
      </c>
      <c r="E6062">
        <v>0</v>
      </c>
      <c r="F6062" s="51">
        <v>1</v>
      </c>
      <c r="G6062" t="str">
        <f t="shared" si="188"/>
        <v>Corey Kispert</v>
      </c>
      <c r="H6062" t="str">
        <f t="shared" si="189"/>
        <v>Corey Kispert</v>
      </c>
    </row>
    <row r="6063" spans="1:8" x14ac:dyDescent="0.2">
      <c r="A6063" s="48"/>
      <c r="B6063">
        <v>17</v>
      </c>
      <c r="C6063">
        <v>4</v>
      </c>
      <c r="D6063">
        <v>3</v>
      </c>
      <c r="E6063">
        <v>5</v>
      </c>
      <c r="F6063" s="51">
        <v>1</v>
      </c>
      <c r="G6063" t="str">
        <f t="shared" si="188"/>
        <v>Corey Kispert</v>
      </c>
      <c r="H6063" t="str">
        <f t="shared" si="189"/>
        <v>Corey Kispert</v>
      </c>
    </row>
    <row r="6064" spans="1:8" x14ac:dyDescent="0.2">
      <c r="A6064" s="48"/>
      <c r="B6064">
        <v>14</v>
      </c>
      <c r="C6064">
        <v>6</v>
      </c>
      <c r="D6064">
        <v>3</v>
      </c>
      <c r="E6064">
        <v>2</v>
      </c>
      <c r="F6064" s="51">
        <v>1</v>
      </c>
      <c r="G6064" t="str">
        <f t="shared" si="188"/>
        <v>Corey Kispert</v>
      </c>
      <c r="H6064" t="str">
        <f t="shared" si="189"/>
        <v>Corey Kispert</v>
      </c>
    </row>
    <row r="6065" spans="1:8" x14ac:dyDescent="0.2">
      <c r="A6065" s="48"/>
      <c r="B6065">
        <v>8</v>
      </c>
      <c r="C6065">
        <v>2</v>
      </c>
      <c r="D6065">
        <v>2</v>
      </c>
      <c r="E6065">
        <v>2</v>
      </c>
      <c r="F6065" s="51">
        <v>1</v>
      </c>
      <c r="G6065" t="str">
        <f t="shared" si="188"/>
        <v>Corey Kispert</v>
      </c>
      <c r="H6065" t="str">
        <f t="shared" si="189"/>
        <v>Corey Kispert</v>
      </c>
    </row>
    <row r="6066" spans="1:8" x14ac:dyDescent="0.2">
      <c r="A6066" s="48"/>
      <c r="B6066">
        <v>5</v>
      </c>
      <c r="C6066">
        <v>2</v>
      </c>
      <c r="D6066">
        <v>4</v>
      </c>
      <c r="E6066">
        <v>1</v>
      </c>
      <c r="F6066" s="51">
        <v>1</v>
      </c>
      <c r="G6066" t="str">
        <f t="shared" si="188"/>
        <v>Corey Kispert</v>
      </c>
      <c r="H6066" t="str">
        <f t="shared" si="189"/>
        <v>Corey Kispert</v>
      </c>
    </row>
    <row r="6067" spans="1:8" x14ac:dyDescent="0.2">
      <c r="A6067" s="48"/>
      <c r="B6067">
        <v>8</v>
      </c>
      <c r="C6067">
        <v>1</v>
      </c>
      <c r="D6067">
        <v>0</v>
      </c>
      <c r="E6067">
        <v>1</v>
      </c>
      <c r="F6067" s="51">
        <v>1</v>
      </c>
      <c r="G6067" t="str">
        <f t="shared" si="188"/>
        <v>Corey Kispert</v>
      </c>
      <c r="H6067" t="str">
        <f t="shared" si="189"/>
        <v>Corey Kispert</v>
      </c>
    </row>
    <row r="6068" spans="1:8" x14ac:dyDescent="0.2">
      <c r="A6068" s="48"/>
      <c r="B6068">
        <v>11</v>
      </c>
      <c r="C6068">
        <v>1</v>
      </c>
      <c r="D6068">
        <v>1</v>
      </c>
      <c r="E6068">
        <v>2</v>
      </c>
      <c r="F6068" s="51">
        <v>1</v>
      </c>
      <c r="G6068" t="str">
        <f t="shared" si="188"/>
        <v>Corey Kispert</v>
      </c>
      <c r="H6068" t="str">
        <f t="shared" si="189"/>
        <v>Corey Kispert</v>
      </c>
    </row>
    <row r="6069" spans="1:8" x14ac:dyDescent="0.2">
      <c r="A6069" s="48"/>
      <c r="B6069">
        <v>8</v>
      </c>
      <c r="C6069">
        <v>2</v>
      </c>
      <c r="D6069">
        <v>0</v>
      </c>
      <c r="E6069">
        <v>1</v>
      </c>
      <c r="F6069" s="51">
        <v>1</v>
      </c>
      <c r="G6069" t="str">
        <f t="shared" si="188"/>
        <v>Corey Kispert</v>
      </c>
      <c r="H6069" t="str">
        <f t="shared" si="189"/>
        <v>Corey Kispert</v>
      </c>
    </row>
    <row r="6070" spans="1:8" x14ac:dyDescent="0.2">
      <c r="A6070" s="48"/>
      <c r="B6070">
        <v>14</v>
      </c>
      <c r="C6070">
        <v>5</v>
      </c>
      <c r="D6070">
        <v>1</v>
      </c>
      <c r="E6070">
        <v>4</v>
      </c>
      <c r="F6070" s="51">
        <v>1</v>
      </c>
      <c r="G6070" t="str">
        <f t="shared" si="188"/>
        <v>Corey Kispert</v>
      </c>
      <c r="H6070" t="str">
        <f t="shared" si="189"/>
        <v>Corey Kispert</v>
      </c>
    </row>
    <row r="6071" spans="1:8" x14ac:dyDescent="0.2">
      <c r="A6071" s="48"/>
      <c r="B6071">
        <v>16</v>
      </c>
      <c r="C6071">
        <v>1</v>
      </c>
      <c r="D6071">
        <v>2</v>
      </c>
      <c r="E6071">
        <v>4</v>
      </c>
      <c r="F6071" s="51">
        <v>1</v>
      </c>
      <c r="G6071" t="str">
        <f t="shared" si="188"/>
        <v>Corey Kispert</v>
      </c>
      <c r="H6071" t="str">
        <f t="shared" si="189"/>
        <v>Corey Kispert</v>
      </c>
    </row>
    <row r="6072" spans="1:8" x14ac:dyDescent="0.2">
      <c r="A6072" s="48"/>
      <c r="B6072">
        <v>10</v>
      </c>
      <c r="C6072">
        <v>3</v>
      </c>
      <c r="D6072">
        <v>1</v>
      </c>
      <c r="E6072">
        <v>2</v>
      </c>
      <c r="F6072" s="51">
        <v>1</v>
      </c>
      <c r="G6072" t="str">
        <f t="shared" si="188"/>
        <v>Corey Kispert</v>
      </c>
      <c r="H6072" t="str">
        <f t="shared" si="189"/>
        <v>Corey Kispert</v>
      </c>
    </row>
    <row r="6073" spans="1:8" x14ac:dyDescent="0.2">
      <c r="A6073" s="48"/>
      <c r="B6073">
        <v>8</v>
      </c>
      <c r="C6073">
        <v>4</v>
      </c>
      <c r="D6073">
        <v>2</v>
      </c>
      <c r="E6073">
        <v>0</v>
      </c>
      <c r="F6073" s="51">
        <v>1</v>
      </c>
      <c r="G6073" t="str">
        <f t="shared" si="188"/>
        <v>Corey Kispert</v>
      </c>
      <c r="H6073" t="str">
        <f t="shared" si="189"/>
        <v>Corey Kispert</v>
      </c>
    </row>
    <row r="6074" spans="1:8" x14ac:dyDescent="0.2">
      <c r="A6074" s="48"/>
      <c r="B6074">
        <v>7</v>
      </c>
      <c r="C6074">
        <v>5</v>
      </c>
      <c r="D6074">
        <v>1</v>
      </c>
      <c r="E6074">
        <v>1</v>
      </c>
      <c r="F6074" s="51">
        <v>1</v>
      </c>
      <c r="G6074" t="str">
        <f t="shared" si="188"/>
        <v>Corey Kispert</v>
      </c>
      <c r="H6074" t="str">
        <f t="shared" si="189"/>
        <v>Corey Kispert</v>
      </c>
    </row>
    <row r="6075" spans="1:8" x14ac:dyDescent="0.2">
      <c r="A6075" s="48"/>
      <c r="B6075">
        <v>9</v>
      </c>
      <c r="C6075">
        <v>4</v>
      </c>
      <c r="D6075">
        <v>1</v>
      </c>
      <c r="E6075">
        <v>2</v>
      </c>
      <c r="F6075" s="51">
        <v>1</v>
      </c>
      <c r="G6075" t="str">
        <f t="shared" si="188"/>
        <v>Corey Kispert</v>
      </c>
      <c r="H6075" t="str">
        <f t="shared" si="189"/>
        <v>Corey Kispert</v>
      </c>
    </row>
    <row r="6076" spans="1:8" x14ac:dyDescent="0.2">
      <c r="A6076" s="48"/>
      <c r="B6076">
        <v>16</v>
      </c>
      <c r="C6076">
        <v>1</v>
      </c>
      <c r="D6076">
        <v>2</v>
      </c>
      <c r="E6076">
        <v>4</v>
      </c>
      <c r="F6076" s="51">
        <v>1</v>
      </c>
      <c r="G6076" t="str">
        <f t="shared" si="188"/>
        <v>Corey Kispert</v>
      </c>
      <c r="H6076" t="str">
        <f t="shared" si="189"/>
        <v>Corey Kispert</v>
      </c>
    </row>
    <row r="6077" spans="1:8" x14ac:dyDescent="0.2">
      <c r="A6077" s="48"/>
      <c r="B6077">
        <v>7</v>
      </c>
      <c r="C6077">
        <v>2</v>
      </c>
      <c r="D6077">
        <v>1</v>
      </c>
      <c r="E6077">
        <v>1</v>
      </c>
      <c r="F6077" s="51">
        <v>1</v>
      </c>
      <c r="G6077" t="str">
        <f t="shared" si="188"/>
        <v>Corey Kispert</v>
      </c>
      <c r="H6077" t="str">
        <f t="shared" si="189"/>
        <v>Corey Kispert</v>
      </c>
    </row>
    <row r="6078" spans="1:8" x14ac:dyDescent="0.2">
      <c r="A6078" s="48"/>
      <c r="B6078">
        <v>6</v>
      </c>
      <c r="C6078">
        <v>1</v>
      </c>
      <c r="D6078">
        <v>1</v>
      </c>
      <c r="E6078">
        <v>1</v>
      </c>
      <c r="F6078" s="51">
        <v>1</v>
      </c>
      <c r="G6078" t="str">
        <f t="shared" si="188"/>
        <v>Corey Kispert</v>
      </c>
      <c r="H6078" t="str">
        <f t="shared" si="189"/>
        <v>Corey Kispert</v>
      </c>
    </row>
    <row r="6079" spans="1:8" x14ac:dyDescent="0.2">
      <c r="A6079" s="48"/>
      <c r="B6079">
        <v>6</v>
      </c>
      <c r="C6079">
        <v>2</v>
      </c>
      <c r="D6079">
        <v>0</v>
      </c>
      <c r="E6079">
        <v>1</v>
      </c>
      <c r="F6079" s="51">
        <v>1</v>
      </c>
      <c r="G6079" t="str">
        <f t="shared" si="188"/>
        <v>Corey Kispert</v>
      </c>
      <c r="H6079" t="str">
        <f t="shared" si="189"/>
        <v>Corey Kispert</v>
      </c>
    </row>
    <row r="6080" spans="1:8" x14ac:dyDescent="0.2">
      <c r="A6080" s="48"/>
      <c r="B6080">
        <v>12</v>
      </c>
      <c r="C6080">
        <v>2</v>
      </c>
      <c r="D6080">
        <v>2</v>
      </c>
      <c r="E6080">
        <v>2</v>
      </c>
      <c r="F6080" s="51">
        <v>1</v>
      </c>
      <c r="G6080" t="str">
        <f t="shared" si="188"/>
        <v>Corey Kispert</v>
      </c>
      <c r="H6080" t="str">
        <f t="shared" si="189"/>
        <v>Corey Kispert</v>
      </c>
    </row>
    <row r="6081" spans="1:8" x14ac:dyDescent="0.2">
      <c r="A6081" s="48"/>
      <c r="B6081">
        <v>9</v>
      </c>
      <c r="C6081">
        <v>4</v>
      </c>
      <c r="D6081">
        <v>1</v>
      </c>
      <c r="E6081">
        <v>1</v>
      </c>
      <c r="F6081" s="51">
        <v>1</v>
      </c>
      <c r="G6081" t="str">
        <f t="shared" si="188"/>
        <v>Corey Kispert</v>
      </c>
      <c r="H6081" t="str">
        <f t="shared" si="189"/>
        <v>Corey Kispert</v>
      </c>
    </row>
    <row r="6082" spans="1:8" x14ac:dyDescent="0.2">
      <c r="A6082" s="48"/>
      <c r="B6082">
        <v>8</v>
      </c>
      <c r="C6082">
        <v>3</v>
      </c>
      <c r="D6082">
        <v>1</v>
      </c>
      <c r="E6082">
        <v>1</v>
      </c>
      <c r="F6082" s="51">
        <v>1</v>
      </c>
      <c r="G6082" t="str">
        <f t="shared" ref="G6082:G6145" si="190">IF(B6082="","",IF(A6082="",G6081,SUBSTITUTE(A6082," 2022-23 Game Log","")))</f>
        <v>Corey Kispert</v>
      </c>
      <c r="H6082" t="str">
        <f t="shared" ref="H6082:H6145" si="191">IF(G6082="Luka Dončić","Luka Doncic",IF(G6082="Wendell Carter Jr.","Wendell Carter",IF(G6082="Vlatko Čančar","Vlatko Cancar",IF(G6082="Troy Brown Jr.","Troy Brown",IF(G6082="Bojan Bogdanović","Bojan Bogdanovic",IF(G6082="Nic Claxton","Nicolas Claxton",IF(G6082="Kristaps Porziņģis","Kristaps Porzingis",IF(G6082="Kelly Oubre Jr.","Kelly Oubre Jr",IF(G6082="P.J. Washington","P.J Washington",IF(G6082="P.J. Tucker","P.J Tucker",IF(G6082="Jabari Smith Jr.","Jabari Smith",IF(G6082="Alperen Şengün","Alperen Sengun",IF(G6082="Nikola Vučević","Nikola Vucevic",IF(G6082="Jusuf Nurkić","Jusuf Nurkic",IF(G6082="Nikola Jokić","Nikola Jokic",G6082)))))))))))))))</f>
        <v>Corey Kispert</v>
      </c>
    </row>
    <row r="6083" spans="1:8" x14ac:dyDescent="0.2">
      <c r="A6083" s="48"/>
      <c r="B6083">
        <v>7</v>
      </c>
      <c r="C6083">
        <v>1</v>
      </c>
      <c r="D6083">
        <v>1</v>
      </c>
      <c r="E6083">
        <v>1</v>
      </c>
      <c r="F6083" s="51">
        <v>1</v>
      </c>
      <c r="G6083" t="str">
        <f t="shared" si="190"/>
        <v>Corey Kispert</v>
      </c>
      <c r="H6083" t="str">
        <f t="shared" si="191"/>
        <v>Corey Kispert</v>
      </c>
    </row>
    <row r="6084" spans="1:8" x14ac:dyDescent="0.2">
      <c r="A6084" s="48"/>
      <c r="B6084">
        <v>11</v>
      </c>
      <c r="C6084">
        <v>5</v>
      </c>
      <c r="D6084">
        <v>1</v>
      </c>
      <c r="E6084">
        <v>3</v>
      </c>
      <c r="F6084" s="51">
        <v>1</v>
      </c>
      <c r="G6084" t="str">
        <f t="shared" si="190"/>
        <v>Corey Kispert</v>
      </c>
      <c r="H6084" t="str">
        <f t="shared" si="191"/>
        <v>Corey Kispert</v>
      </c>
    </row>
    <row r="6085" spans="1:8" x14ac:dyDescent="0.2">
      <c r="A6085" s="48"/>
      <c r="B6085">
        <v>12</v>
      </c>
      <c r="C6085">
        <v>6</v>
      </c>
      <c r="D6085">
        <v>1</v>
      </c>
      <c r="E6085">
        <v>2</v>
      </c>
      <c r="F6085" s="51">
        <v>1</v>
      </c>
      <c r="G6085" t="str">
        <f t="shared" si="190"/>
        <v>Corey Kispert</v>
      </c>
      <c r="H6085" t="str">
        <f t="shared" si="191"/>
        <v>Corey Kispert</v>
      </c>
    </row>
    <row r="6086" spans="1:8" x14ac:dyDescent="0.2">
      <c r="A6086" s="48"/>
      <c r="B6086">
        <v>12</v>
      </c>
      <c r="C6086">
        <v>1</v>
      </c>
      <c r="D6086">
        <v>0</v>
      </c>
      <c r="E6086">
        <v>2</v>
      </c>
      <c r="F6086" s="51">
        <v>1</v>
      </c>
      <c r="G6086" t="str">
        <f t="shared" si="190"/>
        <v>Corey Kispert</v>
      </c>
      <c r="H6086" t="str">
        <f t="shared" si="191"/>
        <v>Corey Kispert</v>
      </c>
    </row>
    <row r="6087" spans="1:8" x14ac:dyDescent="0.2">
      <c r="A6087" s="48" t="s">
        <v>1371</v>
      </c>
      <c r="B6087">
        <v>2</v>
      </c>
      <c r="C6087">
        <v>5</v>
      </c>
      <c r="D6087">
        <v>1</v>
      </c>
      <c r="E6087">
        <v>0</v>
      </c>
      <c r="F6087" s="51">
        <v>1</v>
      </c>
      <c r="G6087" t="str">
        <f t="shared" si="190"/>
        <v>Maxi Kleber</v>
      </c>
      <c r="H6087" t="str">
        <f t="shared" si="191"/>
        <v>Maxi Kleber</v>
      </c>
    </row>
    <row r="6088" spans="1:8" x14ac:dyDescent="0.2">
      <c r="A6088" s="48"/>
      <c r="B6088">
        <v>9</v>
      </c>
      <c r="C6088">
        <v>8</v>
      </c>
      <c r="D6088">
        <v>0</v>
      </c>
      <c r="E6088">
        <v>2</v>
      </c>
      <c r="F6088" s="51">
        <v>1</v>
      </c>
      <c r="G6088" t="str">
        <f t="shared" si="190"/>
        <v>Maxi Kleber</v>
      </c>
      <c r="H6088" t="str">
        <f t="shared" si="191"/>
        <v>Maxi Kleber</v>
      </c>
    </row>
    <row r="6089" spans="1:8" x14ac:dyDescent="0.2">
      <c r="A6089" s="48"/>
      <c r="B6089">
        <v>7</v>
      </c>
      <c r="C6089">
        <v>5</v>
      </c>
      <c r="D6089">
        <v>0</v>
      </c>
      <c r="E6089">
        <v>1</v>
      </c>
      <c r="F6089" s="51">
        <v>1</v>
      </c>
      <c r="G6089" t="str">
        <f t="shared" si="190"/>
        <v>Maxi Kleber</v>
      </c>
      <c r="H6089" t="str">
        <f t="shared" si="191"/>
        <v>Maxi Kleber</v>
      </c>
    </row>
    <row r="6090" spans="1:8" x14ac:dyDescent="0.2">
      <c r="A6090" s="48"/>
      <c r="B6090">
        <v>15</v>
      </c>
      <c r="C6090">
        <v>1</v>
      </c>
      <c r="D6090">
        <v>1</v>
      </c>
      <c r="E6090">
        <v>3</v>
      </c>
      <c r="F6090" s="51">
        <v>1</v>
      </c>
      <c r="G6090" t="str">
        <f t="shared" si="190"/>
        <v>Maxi Kleber</v>
      </c>
      <c r="H6090" t="str">
        <f t="shared" si="191"/>
        <v>Maxi Kleber</v>
      </c>
    </row>
    <row r="6091" spans="1:8" x14ac:dyDescent="0.2">
      <c r="A6091" s="48"/>
      <c r="B6091">
        <v>2</v>
      </c>
      <c r="C6091">
        <v>5</v>
      </c>
      <c r="D6091">
        <v>0</v>
      </c>
      <c r="E6091">
        <v>0</v>
      </c>
      <c r="F6091" s="51">
        <v>1</v>
      </c>
      <c r="G6091" t="str">
        <f t="shared" si="190"/>
        <v>Maxi Kleber</v>
      </c>
      <c r="H6091" t="str">
        <f t="shared" si="191"/>
        <v>Maxi Kleber</v>
      </c>
    </row>
    <row r="6092" spans="1:8" x14ac:dyDescent="0.2">
      <c r="A6092" s="48"/>
      <c r="B6092">
        <v>2</v>
      </c>
      <c r="C6092">
        <v>2</v>
      </c>
      <c r="D6092">
        <v>2</v>
      </c>
      <c r="E6092">
        <v>0</v>
      </c>
      <c r="F6092" s="51">
        <v>1</v>
      </c>
      <c r="G6092" t="str">
        <f t="shared" si="190"/>
        <v>Maxi Kleber</v>
      </c>
      <c r="H6092" t="str">
        <f t="shared" si="191"/>
        <v>Maxi Kleber</v>
      </c>
    </row>
    <row r="6093" spans="1:8" x14ac:dyDescent="0.2">
      <c r="A6093" s="48"/>
      <c r="B6093">
        <v>0</v>
      </c>
      <c r="C6093">
        <v>5</v>
      </c>
      <c r="D6093">
        <v>1</v>
      </c>
      <c r="E6093">
        <v>0</v>
      </c>
      <c r="F6093" s="51">
        <v>1</v>
      </c>
      <c r="G6093" t="str">
        <f t="shared" si="190"/>
        <v>Maxi Kleber</v>
      </c>
      <c r="H6093" t="str">
        <f t="shared" si="191"/>
        <v>Maxi Kleber</v>
      </c>
    </row>
    <row r="6094" spans="1:8" x14ac:dyDescent="0.2">
      <c r="A6094" s="48"/>
      <c r="B6094">
        <v>2</v>
      </c>
      <c r="C6094">
        <v>2</v>
      </c>
      <c r="D6094">
        <v>2</v>
      </c>
      <c r="E6094">
        <v>0</v>
      </c>
      <c r="F6094" s="51">
        <v>1</v>
      </c>
      <c r="G6094" t="str">
        <f t="shared" si="190"/>
        <v>Maxi Kleber</v>
      </c>
      <c r="H6094" t="str">
        <f t="shared" si="191"/>
        <v>Maxi Kleber</v>
      </c>
    </row>
    <row r="6095" spans="1:8" x14ac:dyDescent="0.2">
      <c r="A6095" s="48"/>
      <c r="B6095">
        <v>5</v>
      </c>
      <c r="C6095">
        <v>5</v>
      </c>
      <c r="D6095">
        <v>1</v>
      </c>
      <c r="E6095">
        <v>1</v>
      </c>
      <c r="F6095" s="51">
        <v>1</v>
      </c>
      <c r="G6095" t="str">
        <f t="shared" si="190"/>
        <v>Maxi Kleber</v>
      </c>
      <c r="H6095" t="str">
        <f t="shared" si="191"/>
        <v>Maxi Kleber</v>
      </c>
    </row>
    <row r="6096" spans="1:8" x14ac:dyDescent="0.2">
      <c r="A6096" s="48"/>
      <c r="B6096">
        <v>8</v>
      </c>
      <c r="C6096">
        <v>3</v>
      </c>
      <c r="D6096">
        <v>0</v>
      </c>
      <c r="E6096">
        <v>2</v>
      </c>
      <c r="F6096" s="51">
        <v>1</v>
      </c>
      <c r="G6096" t="str">
        <f t="shared" si="190"/>
        <v>Maxi Kleber</v>
      </c>
      <c r="H6096" t="str">
        <f t="shared" si="191"/>
        <v>Maxi Kleber</v>
      </c>
    </row>
    <row r="6097" spans="1:8" x14ac:dyDescent="0.2">
      <c r="A6097" s="48"/>
      <c r="B6097">
        <v>2</v>
      </c>
      <c r="C6097">
        <v>3</v>
      </c>
      <c r="D6097">
        <v>2</v>
      </c>
      <c r="E6097">
        <v>0</v>
      </c>
      <c r="F6097" s="51">
        <v>1</v>
      </c>
      <c r="G6097" t="str">
        <f t="shared" si="190"/>
        <v>Maxi Kleber</v>
      </c>
      <c r="H6097" t="str">
        <f t="shared" si="191"/>
        <v>Maxi Kleber</v>
      </c>
    </row>
    <row r="6098" spans="1:8" x14ac:dyDescent="0.2">
      <c r="A6098" s="48"/>
      <c r="B6098">
        <v>4</v>
      </c>
      <c r="C6098">
        <v>2</v>
      </c>
      <c r="D6098">
        <v>1</v>
      </c>
      <c r="E6098">
        <v>0</v>
      </c>
      <c r="F6098" s="51">
        <v>1</v>
      </c>
      <c r="G6098" t="str">
        <f t="shared" si="190"/>
        <v>Maxi Kleber</v>
      </c>
      <c r="H6098" t="str">
        <f t="shared" si="191"/>
        <v>Maxi Kleber</v>
      </c>
    </row>
    <row r="6099" spans="1:8" x14ac:dyDescent="0.2">
      <c r="A6099" s="48"/>
      <c r="B6099">
        <v>0</v>
      </c>
      <c r="C6099">
        <v>1</v>
      </c>
      <c r="D6099">
        <v>0</v>
      </c>
      <c r="E6099">
        <v>0</v>
      </c>
      <c r="F6099" s="51">
        <v>1</v>
      </c>
      <c r="G6099" t="str">
        <f t="shared" si="190"/>
        <v>Maxi Kleber</v>
      </c>
      <c r="H6099" t="str">
        <f t="shared" si="191"/>
        <v>Maxi Kleber</v>
      </c>
    </row>
    <row r="6100" spans="1:8" x14ac:dyDescent="0.2">
      <c r="A6100" s="48"/>
      <c r="B6100">
        <v>11</v>
      </c>
      <c r="C6100">
        <v>5</v>
      </c>
      <c r="D6100">
        <v>3</v>
      </c>
      <c r="E6100">
        <v>1</v>
      </c>
      <c r="F6100" s="51">
        <v>1</v>
      </c>
      <c r="G6100" t="str">
        <f t="shared" si="190"/>
        <v>Maxi Kleber</v>
      </c>
      <c r="H6100" t="str">
        <f t="shared" si="191"/>
        <v>Maxi Kleber</v>
      </c>
    </row>
    <row r="6101" spans="1:8" x14ac:dyDescent="0.2">
      <c r="A6101" s="48"/>
      <c r="B6101">
        <v>6</v>
      </c>
      <c r="C6101">
        <v>4</v>
      </c>
      <c r="D6101">
        <v>3</v>
      </c>
      <c r="E6101">
        <v>2</v>
      </c>
      <c r="F6101" s="51">
        <v>1</v>
      </c>
      <c r="G6101" t="str">
        <f t="shared" si="190"/>
        <v>Maxi Kleber</v>
      </c>
      <c r="H6101" t="str">
        <f t="shared" si="191"/>
        <v>Maxi Kleber</v>
      </c>
    </row>
    <row r="6102" spans="1:8" x14ac:dyDescent="0.2">
      <c r="A6102" s="48"/>
      <c r="B6102">
        <v>6</v>
      </c>
      <c r="C6102">
        <v>1</v>
      </c>
      <c r="D6102">
        <v>1</v>
      </c>
      <c r="E6102">
        <v>0</v>
      </c>
      <c r="F6102" s="51">
        <v>1</v>
      </c>
      <c r="G6102" t="str">
        <f t="shared" si="190"/>
        <v>Maxi Kleber</v>
      </c>
      <c r="H6102" t="str">
        <f t="shared" si="191"/>
        <v>Maxi Kleber</v>
      </c>
    </row>
    <row r="6103" spans="1:8" x14ac:dyDescent="0.2">
      <c r="A6103" s="48"/>
      <c r="B6103">
        <v>10</v>
      </c>
      <c r="C6103">
        <v>3</v>
      </c>
      <c r="D6103">
        <v>1</v>
      </c>
      <c r="E6103">
        <v>2</v>
      </c>
      <c r="F6103" s="51">
        <v>1</v>
      </c>
      <c r="G6103" t="str">
        <f t="shared" si="190"/>
        <v>Maxi Kleber</v>
      </c>
      <c r="H6103" t="str">
        <f t="shared" si="191"/>
        <v>Maxi Kleber</v>
      </c>
    </row>
    <row r="6104" spans="1:8" x14ac:dyDescent="0.2">
      <c r="A6104" s="48"/>
      <c r="B6104">
        <v>13</v>
      </c>
      <c r="C6104">
        <v>3</v>
      </c>
      <c r="D6104">
        <v>1</v>
      </c>
      <c r="E6104">
        <v>3</v>
      </c>
      <c r="F6104" s="51">
        <v>1</v>
      </c>
      <c r="G6104" t="str">
        <f t="shared" si="190"/>
        <v>Maxi Kleber</v>
      </c>
      <c r="H6104" t="str">
        <f t="shared" si="191"/>
        <v>Maxi Kleber</v>
      </c>
    </row>
    <row r="6105" spans="1:8" x14ac:dyDescent="0.2">
      <c r="A6105" s="48"/>
      <c r="B6105">
        <v>8</v>
      </c>
      <c r="C6105">
        <v>3</v>
      </c>
      <c r="D6105">
        <v>0</v>
      </c>
      <c r="E6105">
        <v>2</v>
      </c>
      <c r="F6105" s="51">
        <v>1</v>
      </c>
      <c r="G6105" t="str">
        <f t="shared" si="190"/>
        <v>Maxi Kleber</v>
      </c>
      <c r="H6105" t="str">
        <f t="shared" si="191"/>
        <v>Maxi Kleber</v>
      </c>
    </row>
    <row r="6106" spans="1:8" x14ac:dyDescent="0.2">
      <c r="A6106" s="48"/>
      <c r="B6106">
        <v>9</v>
      </c>
      <c r="C6106">
        <v>3</v>
      </c>
      <c r="D6106">
        <v>0</v>
      </c>
      <c r="E6106">
        <v>1</v>
      </c>
      <c r="F6106" s="51">
        <v>1</v>
      </c>
      <c r="G6106" t="str">
        <f t="shared" si="190"/>
        <v>Maxi Kleber</v>
      </c>
      <c r="H6106" t="str">
        <f t="shared" si="191"/>
        <v>Maxi Kleber</v>
      </c>
    </row>
    <row r="6107" spans="1:8" x14ac:dyDescent="0.2">
      <c r="A6107" s="48"/>
      <c r="B6107">
        <v>8</v>
      </c>
      <c r="C6107">
        <v>2</v>
      </c>
      <c r="D6107">
        <v>1</v>
      </c>
      <c r="E6107">
        <v>2</v>
      </c>
      <c r="F6107" s="51">
        <v>1</v>
      </c>
      <c r="G6107" t="str">
        <f t="shared" si="190"/>
        <v>Maxi Kleber</v>
      </c>
      <c r="H6107" t="str">
        <f t="shared" si="191"/>
        <v>Maxi Kleber</v>
      </c>
    </row>
    <row r="6108" spans="1:8" x14ac:dyDescent="0.2">
      <c r="A6108" s="48"/>
      <c r="B6108">
        <v>8</v>
      </c>
      <c r="C6108">
        <v>7</v>
      </c>
      <c r="D6108">
        <v>0</v>
      </c>
      <c r="E6108">
        <v>2</v>
      </c>
      <c r="F6108" s="51">
        <v>1</v>
      </c>
      <c r="G6108" t="str">
        <f t="shared" si="190"/>
        <v>Maxi Kleber</v>
      </c>
      <c r="H6108" t="str">
        <f t="shared" si="191"/>
        <v>Maxi Kleber</v>
      </c>
    </row>
    <row r="6109" spans="1:8" x14ac:dyDescent="0.2">
      <c r="A6109" s="48" t="s">
        <v>1372</v>
      </c>
      <c r="B6109">
        <v>0</v>
      </c>
      <c r="C6109">
        <v>2</v>
      </c>
      <c r="D6109">
        <v>0</v>
      </c>
      <c r="E6109">
        <v>0</v>
      </c>
      <c r="F6109" s="51">
        <v>1</v>
      </c>
      <c r="G6109" t="str">
        <f t="shared" si="190"/>
        <v>Nathan Knight</v>
      </c>
      <c r="H6109" t="str">
        <f t="shared" si="191"/>
        <v>Nathan Knight</v>
      </c>
    </row>
    <row r="6110" spans="1:8" x14ac:dyDescent="0.2">
      <c r="A6110" s="48"/>
      <c r="B6110">
        <v>0</v>
      </c>
      <c r="C6110">
        <v>0</v>
      </c>
      <c r="D6110">
        <v>0</v>
      </c>
      <c r="E6110">
        <v>0</v>
      </c>
      <c r="F6110" s="51">
        <v>1</v>
      </c>
      <c r="G6110" t="str">
        <f t="shared" si="190"/>
        <v>Nathan Knight</v>
      </c>
      <c r="H6110" t="str">
        <f t="shared" si="191"/>
        <v>Nathan Knight</v>
      </c>
    </row>
    <row r="6111" spans="1:8" x14ac:dyDescent="0.2">
      <c r="A6111" s="48"/>
      <c r="B6111">
        <v>3</v>
      </c>
      <c r="C6111">
        <v>0</v>
      </c>
      <c r="D6111">
        <v>0</v>
      </c>
      <c r="E6111">
        <v>0</v>
      </c>
      <c r="F6111" s="51">
        <v>1</v>
      </c>
      <c r="G6111" t="str">
        <f t="shared" si="190"/>
        <v>Nathan Knight</v>
      </c>
      <c r="H6111" t="str">
        <f t="shared" si="191"/>
        <v>Nathan Knight</v>
      </c>
    </row>
    <row r="6112" spans="1:8" x14ac:dyDescent="0.2">
      <c r="A6112" s="48"/>
      <c r="B6112">
        <v>0</v>
      </c>
      <c r="C6112">
        <v>1</v>
      </c>
      <c r="D6112">
        <v>0</v>
      </c>
      <c r="E6112">
        <v>0</v>
      </c>
      <c r="F6112" s="51">
        <v>1</v>
      </c>
      <c r="G6112" t="str">
        <f t="shared" si="190"/>
        <v>Nathan Knight</v>
      </c>
      <c r="H6112" t="str">
        <f t="shared" si="191"/>
        <v>Nathan Knight</v>
      </c>
    </row>
    <row r="6113" spans="1:8" x14ac:dyDescent="0.2">
      <c r="A6113" s="48"/>
      <c r="B6113">
        <v>0</v>
      </c>
      <c r="C6113">
        <v>2</v>
      </c>
      <c r="D6113">
        <v>0</v>
      </c>
      <c r="E6113">
        <v>0</v>
      </c>
      <c r="F6113" s="51">
        <v>1</v>
      </c>
      <c r="G6113" t="str">
        <f t="shared" si="190"/>
        <v>Nathan Knight</v>
      </c>
      <c r="H6113" t="str">
        <f t="shared" si="191"/>
        <v>Nathan Knight</v>
      </c>
    </row>
    <row r="6114" spans="1:8" x14ac:dyDescent="0.2">
      <c r="A6114" s="48"/>
      <c r="B6114">
        <v>0</v>
      </c>
      <c r="C6114">
        <v>0</v>
      </c>
      <c r="D6114">
        <v>0</v>
      </c>
      <c r="E6114">
        <v>0</v>
      </c>
      <c r="F6114" s="51">
        <v>1</v>
      </c>
      <c r="G6114" t="str">
        <f t="shared" si="190"/>
        <v>Nathan Knight</v>
      </c>
      <c r="H6114" t="str">
        <f t="shared" si="191"/>
        <v>Nathan Knight</v>
      </c>
    </row>
    <row r="6115" spans="1:8" x14ac:dyDescent="0.2">
      <c r="A6115" s="48"/>
      <c r="B6115">
        <v>0</v>
      </c>
      <c r="C6115">
        <v>0</v>
      </c>
      <c r="D6115">
        <v>0</v>
      </c>
      <c r="E6115">
        <v>0</v>
      </c>
      <c r="F6115" s="51">
        <v>1</v>
      </c>
      <c r="G6115" t="str">
        <f t="shared" si="190"/>
        <v>Nathan Knight</v>
      </c>
      <c r="H6115" t="str">
        <f t="shared" si="191"/>
        <v>Nathan Knight</v>
      </c>
    </row>
    <row r="6116" spans="1:8" x14ac:dyDescent="0.2">
      <c r="A6116" s="48"/>
      <c r="B6116">
        <v>0</v>
      </c>
      <c r="C6116">
        <v>0</v>
      </c>
      <c r="D6116">
        <v>0</v>
      </c>
      <c r="E6116">
        <v>0</v>
      </c>
      <c r="F6116" s="51">
        <v>1</v>
      </c>
      <c r="G6116" t="str">
        <f t="shared" si="190"/>
        <v>Nathan Knight</v>
      </c>
      <c r="H6116" t="str">
        <f t="shared" si="191"/>
        <v>Nathan Knight</v>
      </c>
    </row>
    <row r="6117" spans="1:8" x14ac:dyDescent="0.2">
      <c r="A6117" s="48"/>
      <c r="B6117">
        <v>2</v>
      </c>
      <c r="C6117">
        <v>1</v>
      </c>
      <c r="D6117">
        <v>0</v>
      </c>
      <c r="E6117">
        <v>0</v>
      </c>
      <c r="F6117" s="51">
        <v>1</v>
      </c>
      <c r="G6117" t="str">
        <f t="shared" si="190"/>
        <v>Nathan Knight</v>
      </c>
      <c r="H6117" t="str">
        <f t="shared" si="191"/>
        <v>Nathan Knight</v>
      </c>
    </row>
    <row r="6118" spans="1:8" x14ac:dyDescent="0.2">
      <c r="A6118" s="48"/>
      <c r="B6118">
        <v>4</v>
      </c>
      <c r="C6118">
        <v>0</v>
      </c>
      <c r="D6118">
        <v>0</v>
      </c>
      <c r="E6118">
        <v>0</v>
      </c>
      <c r="F6118" s="51">
        <v>1</v>
      </c>
      <c r="G6118" t="str">
        <f t="shared" si="190"/>
        <v>Nathan Knight</v>
      </c>
      <c r="H6118" t="str">
        <f t="shared" si="191"/>
        <v>Nathan Knight</v>
      </c>
    </row>
    <row r="6119" spans="1:8" x14ac:dyDescent="0.2">
      <c r="A6119" s="48"/>
      <c r="B6119">
        <v>4</v>
      </c>
      <c r="C6119">
        <v>1</v>
      </c>
      <c r="D6119">
        <v>0</v>
      </c>
      <c r="E6119">
        <v>0</v>
      </c>
      <c r="F6119" s="51">
        <v>1</v>
      </c>
      <c r="G6119" t="str">
        <f t="shared" si="190"/>
        <v>Nathan Knight</v>
      </c>
      <c r="H6119" t="str">
        <f t="shared" si="191"/>
        <v>Nathan Knight</v>
      </c>
    </row>
    <row r="6120" spans="1:8" x14ac:dyDescent="0.2">
      <c r="A6120" s="48"/>
      <c r="B6120">
        <v>10</v>
      </c>
      <c r="C6120">
        <v>5</v>
      </c>
      <c r="D6120">
        <v>0</v>
      </c>
      <c r="E6120">
        <v>0</v>
      </c>
      <c r="F6120" s="51">
        <v>1</v>
      </c>
      <c r="G6120" t="str">
        <f t="shared" si="190"/>
        <v>Nathan Knight</v>
      </c>
      <c r="H6120" t="str">
        <f t="shared" si="191"/>
        <v>Nathan Knight</v>
      </c>
    </row>
    <row r="6121" spans="1:8" x14ac:dyDescent="0.2">
      <c r="A6121" s="48"/>
      <c r="B6121">
        <v>16</v>
      </c>
      <c r="C6121">
        <v>2</v>
      </c>
      <c r="D6121">
        <v>3</v>
      </c>
      <c r="E6121">
        <v>1</v>
      </c>
      <c r="F6121" s="51">
        <v>1</v>
      </c>
      <c r="G6121" t="str">
        <f t="shared" si="190"/>
        <v>Nathan Knight</v>
      </c>
      <c r="H6121" t="str">
        <f t="shared" si="191"/>
        <v>Nathan Knight</v>
      </c>
    </row>
    <row r="6122" spans="1:8" x14ac:dyDescent="0.2">
      <c r="A6122" s="48"/>
      <c r="B6122">
        <v>2</v>
      </c>
      <c r="C6122">
        <v>2</v>
      </c>
      <c r="D6122">
        <v>0</v>
      </c>
      <c r="E6122">
        <v>0</v>
      </c>
      <c r="F6122" s="51">
        <v>1</v>
      </c>
      <c r="G6122" t="str">
        <f t="shared" si="190"/>
        <v>Nathan Knight</v>
      </c>
      <c r="H6122" t="str">
        <f t="shared" si="191"/>
        <v>Nathan Knight</v>
      </c>
    </row>
    <row r="6123" spans="1:8" x14ac:dyDescent="0.2">
      <c r="A6123" s="48"/>
      <c r="B6123">
        <v>0</v>
      </c>
      <c r="C6123">
        <v>0</v>
      </c>
      <c r="D6123">
        <v>0</v>
      </c>
      <c r="E6123">
        <v>0</v>
      </c>
      <c r="F6123" s="51">
        <v>1</v>
      </c>
      <c r="G6123" t="str">
        <f t="shared" si="190"/>
        <v>Nathan Knight</v>
      </c>
      <c r="H6123" t="str">
        <f t="shared" si="191"/>
        <v>Nathan Knight</v>
      </c>
    </row>
    <row r="6124" spans="1:8" x14ac:dyDescent="0.2">
      <c r="A6124" s="48"/>
      <c r="B6124">
        <v>1</v>
      </c>
      <c r="C6124">
        <v>0</v>
      </c>
      <c r="D6124">
        <v>1</v>
      </c>
      <c r="E6124">
        <v>0</v>
      </c>
      <c r="F6124" s="51">
        <v>1</v>
      </c>
      <c r="G6124" t="str">
        <f t="shared" si="190"/>
        <v>Nathan Knight</v>
      </c>
      <c r="H6124" t="str">
        <f t="shared" si="191"/>
        <v>Nathan Knight</v>
      </c>
    </row>
    <row r="6125" spans="1:8" x14ac:dyDescent="0.2">
      <c r="A6125" s="48"/>
      <c r="B6125">
        <v>0</v>
      </c>
      <c r="C6125">
        <v>0</v>
      </c>
      <c r="D6125">
        <v>0</v>
      </c>
      <c r="E6125">
        <v>0</v>
      </c>
      <c r="F6125" s="51">
        <v>1</v>
      </c>
      <c r="G6125" t="str">
        <f t="shared" si="190"/>
        <v>Nathan Knight</v>
      </c>
      <c r="H6125" t="str">
        <f t="shared" si="191"/>
        <v>Nathan Knight</v>
      </c>
    </row>
    <row r="6126" spans="1:8" x14ac:dyDescent="0.2">
      <c r="A6126" s="48"/>
      <c r="B6126">
        <v>8</v>
      </c>
      <c r="C6126">
        <v>8</v>
      </c>
      <c r="D6126">
        <v>2</v>
      </c>
      <c r="E6126">
        <v>1</v>
      </c>
      <c r="F6126" s="51">
        <v>1</v>
      </c>
      <c r="G6126" t="str">
        <f t="shared" si="190"/>
        <v>Nathan Knight</v>
      </c>
      <c r="H6126" t="str">
        <f t="shared" si="191"/>
        <v>Nathan Knight</v>
      </c>
    </row>
    <row r="6127" spans="1:8" x14ac:dyDescent="0.2">
      <c r="A6127" s="48" t="s">
        <v>1373</v>
      </c>
      <c r="B6127">
        <v>3</v>
      </c>
      <c r="C6127">
        <v>3</v>
      </c>
      <c r="D6127">
        <v>0</v>
      </c>
      <c r="E6127">
        <v>1</v>
      </c>
      <c r="F6127" s="51">
        <v>1</v>
      </c>
      <c r="G6127" t="str">
        <f t="shared" si="190"/>
        <v>Kevin Knox</v>
      </c>
      <c r="H6127" t="str">
        <f t="shared" si="191"/>
        <v>Kevin Knox</v>
      </c>
    </row>
    <row r="6128" spans="1:8" x14ac:dyDescent="0.2">
      <c r="A6128" s="48"/>
      <c r="B6128">
        <v>2</v>
      </c>
      <c r="C6128">
        <v>2</v>
      </c>
      <c r="D6128">
        <v>0</v>
      </c>
      <c r="E6128">
        <v>0</v>
      </c>
      <c r="F6128" s="51">
        <v>1</v>
      </c>
      <c r="G6128" t="str">
        <f t="shared" si="190"/>
        <v>Kevin Knox</v>
      </c>
      <c r="H6128" t="str">
        <f t="shared" si="191"/>
        <v>Kevin Knox</v>
      </c>
    </row>
    <row r="6129" spans="1:8" x14ac:dyDescent="0.2">
      <c r="A6129" s="48"/>
      <c r="B6129">
        <v>2</v>
      </c>
      <c r="C6129">
        <v>0</v>
      </c>
      <c r="D6129">
        <v>0</v>
      </c>
      <c r="E6129">
        <v>0</v>
      </c>
      <c r="F6129" s="51">
        <v>1</v>
      </c>
      <c r="G6129" t="str">
        <f t="shared" si="190"/>
        <v>Kevin Knox</v>
      </c>
      <c r="H6129" t="str">
        <f t="shared" si="191"/>
        <v>Kevin Knox</v>
      </c>
    </row>
    <row r="6130" spans="1:8" x14ac:dyDescent="0.2">
      <c r="A6130" s="48"/>
      <c r="B6130">
        <v>0</v>
      </c>
      <c r="C6130">
        <v>1</v>
      </c>
      <c r="D6130">
        <v>0</v>
      </c>
      <c r="E6130">
        <v>0</v>
      </c>
      <c r="F6130" s="51">
        <v>1</v>
      </c>
      <c r="G6130" t="str">
        <f t="shared" si="190"/>
        <v>Kevin Knox</v>
      </c>
      <c r="H6130" t="str">
        <f t="shared" si="191"/>
        <v>Kevin Knox</v>
      </c>
    </row>
    <row r="6131" spans="1:8" x14ac:dyDescent="0.2">
      <c r="A6131" s="48"/>
      <c r="B6131">
        <v>0</v>
      </c>
      <c r="C6131">
        <v>0</v>
      </c>
      <c r="D6131">
        <v>0</v>
      </c>
      <c r="E6131">
        <v>0</v>
      </c>
      <c r="F6131" s="51">
        <v>1</v>
      </c>
      <c r="G6131" t="str">
        <f t="shared" si="190"/>
        <v>Kevin Knox</v>
      </c>
      <c r="H6131" t="str">
        <f t="shared" si="191"/>
        <v>Kevin Knox</v>
      </c>
    </row>
    <row r="6132" spans="1:8" x14ac:dyDescent="0.2">
      <c r="A6132" s="48"/>
      <c r="B6132">
        <v>4</v>
      </c>
      <c r="C6132">
        <v>0</v>
      </c>
      <c r="D6132">
        <v>0</v>
      </c>
      <c r="E6132">
        <v>0</v>
      </c>
      <c r="F6132" s="51">
        <v>1</v>
      </c>
      <c r="G6132" t="str">
        <f t="shared" si="190"/>
        <v>Kevin Knox</v>
      </c>
      <c r="H6132" t="str">
        <f t="shared" si="191"/>
        <v>Kevin Knox</v>
      </c>
    </row>
    <row r="6133" spans="1:8" x14ac:dyDescent="0.2">
      <c r="A6133" s="48"/>
      <c r="B6133">
        <v>3</v>
      </c>
      <c r="C6133">
        <v>2</v>
      </c>
      <c r="D6133">
        <v>1</v>
      </c>
      <c r="E6133">
        <v>1</v>
      </c>
      <c r="F6133" s="51">
        <v>1</v>
      </c>
      <c r="G6133" t="str">
        <f t="shared" si="190"/>
        <v>Kevin Knox</v>
      </c>
      <c r="H6133" t="str">
        <f t="shared" si="191"/>
        <v>Kevin Knox</v>
      </c>
    </row>
    <row r="6134" spans="1:8" x14ac:dyDescent="0.2">
      <c r="A6134" s="48"/>
      <c r="B6134">
        <v>0</v>
      </c>
      <c r="C6134">
        <v>0</v>
      </c>
      <c r="D6134">
        <v>0</v>
      </c>
      <c r="E6134">
        <v>0</v>
      </c>
      <c r="F6134" s="51">
        <v>1</v>
      </c>
      <c r="G6134" t="str">
        <f t="shared" si="190"/>
        <v>Kevin Knox</v>
      </c>
      <c r="H6134" t="str">
        <f t="shared" si="191"/>
        <v>Kevin Knox</v>
      </c>
    </row>
    <row r="6135" spans="1:8" x14ac:dyDescent="0.2">
      <c r="A6135" s="48"/>
      <c r="B6135">
        <v>3</v>
      </c>
      <c r="C6135">
        <v>2</v>
      </c>
      <c r="D6135">
        <v>0</v>
      </c>
      <c r="E6135">
        <v>1</v>
      </c>
      <c r="F6135" s="51">
        <v>1</v>
      </c>
      <c r="G6135" t="str">
        <f t="shared" si="190"/>
        <v>Kevin Knox</v>
      </c>
      <c r="H6135" t="str">
        <f t="shared" si="191"/>
        <v>Kevin Knox</v>
      </c>
    </row>
    <row r="6136" spans="1:8" x14ac:dyDescent="0.2">
      <c r="A6136" s="48"/>
      <c r="B6136">
        <v>0</v>
      </c>
      <c r="C6136">
        <v>1</v>
      </c>
      <c r="D6136">
        <v>1</v>
      </c>
      <c r="E6136">
        <v>0</v>
      </c>
      <c r="F6136" s="51">
        <v>1</v>
      </c>
      <c r="G6136" t="str">
        <f t="shared" si="190"/>
        <v>Kevin Knox</v>
      </c>
      <c r="H6136" t="str">
        <f t="shared" si="191"/>
        <v>Kevin Knox</v>
      </c>
    </row>
    <row r="6137" spans="1:8" x14ac:dyDescent="0.2">
      <c r="A6137" s="48"/>
      <c r="B6137">
        <v>11</v>
      </c>
      <c r="C6137">
        <v>5</v>
      </c>
      <c r="D6137">
        <v>1</v>
      </c>
      <c r="E6137">
        <v>3</v>
      </c>
      <c r="F6137" s="51">
        <v>1</v>
      </c>
      <c r="G6137" t="str">
        <f t="shared" si="190"/>
        <v>Kevin Knox</v>
      </c>
      <c r="H6137" t="str">
        <f t="shared" si="191"/>
        <v>Kevin Knox</v>
      </c>
    </row>
    <row r="6138" spans="1:8" x14ac:dyDescent="0.2">
      <c r="A6138" s="48"/>
      <c r="B6138">
        <v>17</v>
      </c>
      <c r="C6138">
        <v>8</v>
      </c>
      <c r="D6138">
        <v>1</v>
      </c>
      <c r="E6138">
        <v>1</v>
      </c>
      <c r="F6138" s="51">
        <v>1</v>
      </c>
      <c r="G6138" t="str">
        <f t="shared" si="190"/>
        <v>Kevin Knox</v>
      </c>
      <c r="H6138" t="str">
        <f t="shared" si="191"/>
        <v>Kevin Knox</v>
      </c>
    </row>
    <row r="6139" spans="1:8" x14ac:dyDescent="0.2">
      <c r="A6139" s="48"/>
      <c r="B6139">
        <v>21</v>
      </c>
      <c r="C6139">
        <v>3</v>
      </c>
      <c r="D6139">
        <v>0</v>
      </c>
      <c r="E6139">
        <v>6</v>
      </c>
      <c r="F6139" s="51">
        <v>1</v>
      </c>
      <c r="G6139" t="str">
        <f t="shared" si="190"/>
        <v>Kevin Knox</v>
      </c>
      <c r="H6139" t="str">
        <f t="shared" si="191"/>
        <v>Kevin Knox</v>
      </c>
    </row>
    <row r="6140" spans="1:8" x14ac:dyDescent="0.2">
      <c r="A6140" s="48"/>
      <c r="B6140">
        <v>7</v>
      </c>
      <c r="C6140">
        <v>4</v>
      </c>
      <c r="D6140">
        <v>1</v>
      </c>
      <c r="E6140">
        <v>1</v>
      </c>
      <c r="F6140" s="51">
        <v>1</v>
      </c>
      <c r="G6140" t="str">
        <f t="shared" si="190"/>
        <v>Kevin Knox</v>
      </c>
      <c r="H6140" t="str">
        <f t="shared" si="191"/>
        <v>Kevin Knox</v>
      </c>
    </row>
    <row r="6141" spans="1:8" x14ac:dyDescent="0.2">
      <c r="A6141" s="48"/>
      <c r="B6141">
        <v>3</v>
      </c>
      <c r="C6141">
        <v>2</v>
      </c>
      <c r="D6141">
        <v>0</v>
      </c>
      <c r="E6141">
        <v>1</v>
      </c>
      <c r="F6141" s="51">
        <v>1</v>
      </c>
      <c r="G6141" t="str">
        <f t="shared" si="190"/>
        <v>Kevin Knox</v>
      </c>
      <c r="H6141" t="str">
        <f t="shared" si="191"/>
        <v>Kevin Knox</v>
      </c>
    </row>
    <row r="6142" spans="1:8" x14ac:dyDescent="0.2">
      <c r="A6142" s="48"/>
      <c r="B6142">
        <v>5</v>
      </c>
      <c r="C6142">
        <v>3</v>
      </c>
      <c r="D6142">
        <v>1</v>
      </c>
      <c r="E6142">
        <v>0</v>
      </c>
      <c r="F6142" s="51">
        <v>1</v>
      </c>
      <c r="G6142" t="str">
        <f t="shared" si="190"/>
        <v>Kevin Knox</v>
      </c>
      <c r="H6142" t="str">
        <f t="shared" si="191"/>
        <v>Kevin Knox</v>
      </c>
    </row>
    <row r="6143" spans="1:8" x14ac:dyDescent="0.2">
      <c r="A6143" s="48"/>
      <c r="B6143">
        <v>2</v>
      </c>
      <c r="C6143">
        <v>2</v>
      </c>
      <c r="D6143">
        <v>1</v>
      </c>
      <c r="E6143">
        <v>0</v>
      </c>
      <c r="F6143" s="51">
        <v>1</v>
      </c>
      <c r="G6143" t="str">
        <f t="shared" si="190"/>
        <v>Kevin Knox</v>
      </c>
      <c r="H6143" t="str">
        <f t="shared" si="191"/>
        <v>Kevin Knox</v>
      </c>
    </row>
    <row r="6144" spans="1:8" x14ac:dyDescent="0.2">
      <c r="A6144" s="48"/>
      <c r="B6144">
        <v>6</v>
      </c>
      <c r="C6144">
        <v>5</v>
      </c>
      <c r="D6144">
        <v>0</v>
      </c>
      <c r="E6144">
        <v>1</v>
      </c>
      <c r="F6144" s="51">
        <v>1</v>
      </c>
      <c r="G6144" t="str">
        <f t="shared" si="190"/>
        <v>Kevin Knox</v>
      </c>
      <c r="H6144" t="str">
        <f t="shared" si="191"/>
        <v>Kevin Knox</v>
      </c>
    </row>
    <row r="6145" spans="1:8" x14ac:dyDescent="0.2">
      <c r="A6145" s="48"/>
      <c r="B6145">
        <v>7</v>
      </c>
      <c r="C6145">
        <v>1</v>
      </c>
      <c r="D6145">
        <v>0</v>
      </c>
      <c r="E6145">
        <v>1</v>
      </c>
      <c r="F6145" s="51">
        <v>1</v>
      </c>
      <c r="G6145" t="str">
        <f t="shared" si="190"/>
        <v>Kevin Knox</v>
      </c>
      <c r="H6145" t="str">
        <f t="shared" si="191"/>
        <v>Kevin Knox</v>
      </c>
    </row>
    <row r="6146" spans="1:8" x14ac:dyDescent="0.2">
      <c r="A6146" s="48"/>
      <c r="B6146">
        <v>3</v>
      </c>
      <c r="C6146">
        <v>3</v>
      </c>
      <c r="D6146">
        <v>0</v>
      </c>
      <c r="E6146">
        <v>1</v>
      </c>
      <c r="F6146" s="51">
        <v>1</v>
      </c>
      <c r="G6146" t="str">
        <f t="shared" ref="G6146:G6209" si="192">IF(B6146="","",IF(A6146="",G6145,SUBSTITUTE(A6146," 2022-23 Game Log","")))</f>
        <v>Kevin Knox</v>
      </c>
      <c r="H6146" t="str">
        <f t="shared" ref="H6146:H6209" si="193">IF(G6146="Luka Dončić","Luka Doncic",IF(G6146="Wendell Carter Jr.","Wendell Carter",IF(G6146="Vlatko Čančar","Vlatko Cancar",IF(G6146="Troy Brown Jr.","Troy Brown",IF(G6146="Bojan Bogdanović","Bojan Bogdanovic",IF(G6146="Nic Claxton","Nicolas Claxton",IF(G6146="Kristaps Porziņģis","Kristaps Porzingis",IF(G6146="Kelly Oubre Jr.","Kelly Oubre Jr",IF(G6146="P.J. Washington","P.J Washington",IF(G6146="P.J. Tucker","P.J Tucker",IF(G6146="Jabari Smith Jr.","Jabari Smith",IF(G6146="Alperen Şengün","Alperen Sengun",IF(G6146="Nikola Vučević","Nikola Vucevic",IF(G6146="Jusuf Nurkić","Jusuf Nurkic",IF(G6146="Nikola Jokić","Nikola Jokic",G6146)))))))))))))))</f>
        <v>Kevin Knox</v>
      </c>
    </row>
    <row r="6147" spans="1:8" x14ac:dyDescent="0.2">
      <c r="A6147" s="48"/>
      <c r="B6147">
        <v>13</v>
      </c>
      <c r="C6147">
        <v>4</v>
      </c>
      <c r="D6147">
        <v>0</v>
      </c>
      <c r="E6147">
        <v>3</v>
      </c>
      <c r="F6147" s="51">
        <v>1</v>
      </c>
      <c r="G6147" t="str">
        <f t="shared" si="192"/>
        <v>Kevin Knox</v>
      </c>
      <c r="H6147" t="str">
        <f t="shared" si="193"/>
        <v>Kevin Knox</v>
      </c>
    </row>
    <row r="6148" spans="1:8" x14ac:dyDescent="0.2">
      <c r="A6148" s="48"/>
      <c r="B6148">
        <v>5</v>
      </c>
      <c r="C6148">
        <v>1</v>
      </c>
      <c r="D6148">
        <v>1</v>
      </c>
      <c r="E6148">
        <v>1</v>
      </c>
      <c r="F6148" s="51">
        <v>1</v>
      </c>
      <c r="G6148" t="str">
        <f t="shared" si="192"/>
        <v>Kevin Knox</v>
      </c>
      <c r="H6148" t="str">
        <f t="shared" si="193"/>
        <v>Kevin Knox</v>
      </c>
    </row>
    <row r="6149" spans="1:8" x14ac:dyDescent="0.2">
      <c r="A6149" s="48"/>
      <c r="B6149">
        <v>17</v>
      </c>
      <c r="C6149">
        <v>1</v>
      </c>
      <c r="D6149">
        <v>1</v>
      </c>
      <c r="E6149">
        <v>3</v>
      </c>
      <c r="F6149" s="51">
        <v>1</v>
      </c>
      <c r="G6149" t="str">
        <f t="shared" si="192"/>
        <v>Kevin Knox</v>
      </c>
      <c r="H6149" t="str">
        <f t="shared" si="193"/>
        <v>Kevin Knox</v>
      </c>
    </row>
    <row r="6150" spans="1:8" x14ac:dyDescent="0.2">
      <c r="A6150" s="48"/>
      <c r="B6150">
        <v>7</v>
      </c>
      <c r="C6150">
        <v>5</v>
      </c>
      <c r="D6150">
        <v>3</v>
      </c>
      <c r="E6150">
        <v>1</v>
      </c>
      <c r="F6150" s="51">
        <v>1</v>
      </c>
      <c r="G6150" t="str">
        <f t="shared" si="192"/>
        <v>Kevin Knox</v>
      </c>
      <c r="H6150" t="str">
        <f t="shared" si="193"/>
        <v>Kevin Knox</v>
      </c>
    </row>
    <row r="6151" spans="1:8" x14ac:dyDescent="0.2">
      <c r="A6151" s="48"/>
      <c r="B6151">
        <v>9</v>
      </c>
      <c r="C6151">
        <v>3</v>
      </c>
      <c r="D6151">
        <v>0</v>
      </c>
      <c r="E6151">
        <v>1</v>
      </c>
      <c r="F6151" s="51">
        <v>1</v>
      </c>
      <c r="G6151" t="str">
        <f t="shared" si="192"/>
        <v>Kevin Knox</v>
      </c>
      <c r="H6151" t="str">
        <f t="shared" si="193"/>
        <v>Kevin Knox</v>
      </c>
    </row>
    <row r="6152" spans="1:8" x14ac:dyDescent="0.2">
      <c r="A6152" s="48"/>
      <c r="B6152">
        <v>9</v>
      </c>
      <c r="C6152">
        <v>3</v>
      </c>
      <c r="D6152">
        <v>1</v>
      </c>
      <c r="E6152">
        <v>2</v>
      </c>
      <c r="F6152" s="51">
        <v>1</v>
      </c>
      <c r="G6152" t="str">
        <f t="shared" si="192"/>
        <v>Kevin Knox</v>
      </c>
      <c r="H6152" t="str">
        <f t="shared" si="193"/>
        <v>Kevin Knox</v>
      </c>
    </row>
    <row r="6153" spans="1:8" x14ac:dyDescent="0.2">
      <c r="A6153" s="48"/>
      <c r="B6153">
        <v>2</v>
      </c>
      <c r="C6153">
        <v>1</v>
      </c>
      <c r="D6153">
        <v>0</v>
      </c>
      <c r="E6153">
        <v>0</v>
      </c>
      <c r="F6153" s="51">
        <v>1</v>
      </c>
      <c r="G6153" t="str">
        <f t="shared" si="192"/>
        <v>Kevin Knox</v>
      </c>
      <c r="H6153" t="str">
        <f t="shared" si="193"/>
        <v>Kevin Knox</v>
      </c>
    </row>
    <row r="6154" spans="1:8" x14ac:dyDescent="0.2">
      <c r="A6154" s="48"/>
      <c r="B6154">
        <v>5</v>
      </c>
      <c r="C6154">
        <v>4</v>
      </c>
      <c r="D6154">
        <v>0</v>
      </c>
      <c r="E6154">
        <v>1</v>
      </c>
      <c r="F6154" s="51">
        <v>1</v>
      </c>
      <c r="G6154" t="str">
        <f t="shared" si="192"/>
        <v>Kevin Knox</v>
      </c>
      <c r="H6154" t="str">
        <f t="shared" si="193"/>
        <v>Kevin Knox</v>
      </c>
    </row>
    <row r="6155" spans="1:8" x14ac:dyDescent="0.2">
      <c r="A6155" s="48"/>
      <c r="B6155">
        <v>0</v>
      </c>
      <c r="C6155">
        <v>1</v>
      </c>
      <c r="D6155">
        <v>0</v>
      </c>
      <c r="E6155">
        <v>0</v>
      </c>
      <c r="F6155" s="51">
        <v>1</v>
      </c>
      <c r="G6155" t="str">
        <f t="shared" si="192"/>
        <v>Kevin Knox</v>
      </c>
      <c r="H6155" t="str">
        <f t="shared" si="193"/>
        <v>Kevin Knox</v>
      </c>
    </row>
    <row r="6156" spans="1:8" x14ac:dyDescent="0.2">
      <c r="A6156" s="48"/>
      <c r="B6156">
        <v>3</v>
      </c>
      <c r="C6156">
        <v>1</v>
      </c>
      <c r="D6156">
        <v>0</v>
      </c>
      <c r="E6156">
        <v>1</v>
      </c>
      <c r="F6156" s="51">
        <v>1</v>
      </c>
      <c r="G6156" t="str">
        <f t="shared" si="192"/>
        <v>Kevin Knox</v>
      </c>
      <c r="H6156" t="str">
        <f t="shared" si="193"/>
        <v>Kevin Knox</v>
      </c>
    </row>
    <row r="6157" spans="1:8" x14ac:dyDescent="0.2">
      <c r="A6157" s="48"/>
      <c r="B6157">
        <v>5</v>
      </c>
      <c r="C6157">
        <v>3</v>
      </c>
      <c r="D6157">
        <v>0</v>
      </c>
      <c r="E6157">
        <v>1</v>
      </c>
      <c r="F6157" s="51">
        <v>1</v>
      </c>
      <c r="G6157" t="str">
        <f t="shared" si="192"/>
        <v>Kevin Knox</v>
      </c>
      <c r="H6157" t="str">
        <f t="shared" si="193"/>
        <v>Kevin Knox</v>
      </c>
    </row>
    <row r="6158" spans="1:8" x14ac:dyDescent="0.2">
      <c r="A6158" s="48"/>
      <c r="B6158">
        <v>4</v>
      </c>
      <c r="C6158">
        <v>3</v>
      </c>
      <c r="D6158">
        <v>0</v>
      </c>
      <c r="E6158">
        <v>0</v>
      </c>
      <c r="F6158" s="51">
        <v>1</v>
      </c>
      <c r="G6158" t="str">
        <f t="shared" si="192"/>
        <v>Kevin Knox</v>
      </c>
      <c r="H6158" t="str">
        <f t="shared" si="193"/>
        <v>Kevin Knox</v>
      </c>
    </row>
    <row r="6159" spans="1:8" x14ac:dyDescent="0.2">
      <c r="A6159" s="48" t="s">
        <v>1374</v>
      </c>
      <c r="B6159">
        <v>3</v>
      </c>
      <c r="C6159">
        <v>6</v>
      </c>
      <c r="D6159">
        <v>0</v>
      </c>
      <c r="E6159">
        <v>0</v>
      </c>
      <c r="F6159" s="51">
        <v>1</v>
      </c>
      <c r="G6159" t="str">
        <f t="shared" si="192"/>
        <v>Christian Koloko</v>
      </c>
      <c r="H6159" t="str">
        <f t="shared" si="193"/>
        <v>Christian Koloko</v>
      </c>
    </row>
    <row r="6160" spans="1:8" x14ac:dyDescent="0.2">
      <c r="A6160" s="48"/>
      <c r="B6160">
        <v>1</v>
      </c>
      <c r="C6160">
        <v>2</v>
      </c>
      <c r="D6160">
        <v>0</v>
      </c>
      <c r="E6160">
        <v>0</v>
      </c>
      <c r="F6160" s="51">
        <v>1</v>
      </c>
      <c r="G6160" t="str">
        <f t="shared" si="192"/>
        <v>Christian Koloko</v>
      </c>
      <c r="H6160" t="str">
        <f t="shared" si="193"/>
        <v>Christian Koloko</v>
      </c>
    </row>
    <row r="6161" spans="1:8" x14ac:dyDescent="0.2">
      <c r="A6161" s="48"/>
      <c r="B6161">
        <v>1</v>
      </c>
      <c r="C6161">
        <v>2</v>
      </c>
      <c r="D6161">
        <v>0</v>
      </c>
      <c r="E6161">
        <v>0</v>
      </c>
      <c r="F6161" s="51">
        <v>1</v>
      </c>
      <c r="G6161" t="str">
        <f t="shared" si="192"/>
        <v>Christian Koloko</v>
      </c>
      <c r="H6161" t="str">
        <f t="shared" si="193"/>
        <v>Christian Koloko</v>
      </c>
    </row>
    <row r="6162" spans="1:8" x14ac:dyDescent="0.2">
      <c r="A6162" s="48"/>
      <c r="B6162">
        <v>2</v>
      </c>
      <c r="C6162">
        <v>2</v>
      </c>
      <c r="D6162">
        <v>2</v>
      </c>
      <c r="E6162">
        <v>0</v>
      </c>
      <c r="F6162" s="51">
        <v>1</v>
      </c>
      <c r="G6162" t="str">
        <f t="shared" si="192"/>
        <v>Christian Koloko</v>
      </c>
      <c r="H6162" t="str">
        <f t="shared" si="193"/>
        <v>Christian Koloko</v>
      </c>
    </row>
    <row r="6163" spans="1:8" x14ac:dyDescent="0.2">
      <c r="A6163" s="48"/>
      <c r="B6163">
        <v>4</v>
      </c>
      <c r="C6163">
        <v>4</v>
      </c>
      <c r="D6163">
        <v>0</v>
      </c>
      <c r="E6163">
        <v>0</v>
      </c>
      <c r="F6163" s="51">
        <v>1</v>
      </c>
      <c r="G6163" t="str">
        <f t="shared" si="192"/>
        <v>Christian Koloko</v>
      </c>
      <c r="H6163" t="str">
        <f t="shared" si="193"/>
        <v>Christian Koloko</v>
      </c>
    </row>
    <row r="6164" spans="1:8" x14ac:dyDescent="0.2">
      <c r="A6164" s="48"/>
      <c r="B6164">
        <v>3</v>
      </c>
      <c r="C6164">
        <v>2</v>
      </c>
      <c r="D6164">
        <v>1</v>
      </c>
      <c r="E6164">
        <v>0</v>
      </c>
      <c r="F6164" s="51">
        <v>1</v>
      </c>
      <c r="G6164" t="str">
        <f t="shared" si="192"/>
        <v>Christian Koloko</v>
      </c>
      <c r="H6164" t="str">
        <f t="shared" si="193"/>
        <v>Christian Koloko</v>
      </c>
    </row>
    <row r="6165" spans="1:8" x14ac:dyDescent="0.2">
      <c r="A6165" s="48"/>
      <c r="B6165">
        <v>9</v>
      </c>
      <c r="C6165">
        <v>5</v>
      </c>
      <c r="D6165">
        <v>0</v>
      </c>
      <c r="E6165">
        <v>0</v>
      </c>
      <c r="F6165" s="51">
        <v>1</v>
      </c>
      <c r="G6165" t="str">
        <f t="shared" si="192"/>
        <v>Christian Koloko</v>
      </c>
      <c r="H6165" t="str">
        <f t="shared" si="193"/>
        <v>Christian Koloko</v>
      </c>
    </row>
    <row r="6166" spans="1:8" x14ac:dyDescent="0.2">
      <c r="A6166" s="48"/>
      <c r="B6166">
        <v>2</v>
      </c>
      <c r="C6166">
        <v>6</v>
      </c>
      <c r="D6166">
        <v>0</v>
      </c>
      <c r="E6166">
        <v>0</v>
      </c>
      <c r="F6166" s="51">
        <v>1</v>
      </c>
      <c r="G6166" t="str">
        <f t="shared" si="192"/>
        <v>Christian Koloko</v>
      </c>
      <c r="H6166" t="str">
        <f t="shared" si="193"/>
        <v>Christian Koloko</v>
      </c>
    </row>
    <row r="6167" spans="1:8" x14ac:dyDescent="0.2">
      <c r="A6167" s="48"/>
      <c r="B6167">
        <v>2</v>
      </c>
      <c r="C6167">
        <v>2</v>
      </c>
      <c r="D6167">
        <v>0</v>
      </c>
      <c r="E6167">
        <v>0</v>
      </c>
      <c r="F6167" s="51">
        <v>1</v>
      </c>
      <c r="G6167" t="str">
        <f t="shared" si="192"/>
        <v>Christian Koloko</v>
      </c>
      <c r="H6167" t="str">
        <f t="shared" si="193"/>
        <v>Christian Koloko</v>
      </c>
    </row>
    <row r="6168" spans="1:8" x14ac:dyDescent="0.2">
      <c r="A6168" s="48"/>
      <c r="B6168">
        <v>11</v>
      </c>
      <c r="C6168">
        <v>7</v>
      </c>
      <c r="D6168">
        <v>2</v>
      </c>
      <c r="E6168">
        <v>0</v>
      </c>
      <c r="F6168" s="51">
        <v>1</v>
      </c>
      <c r="G6168" t="str">
        <f t="shared" si="192"/>
        <v>Christian Koloko</v>
      </c>
      <c r="H6168" t="str">
        <f t="shared" si="193"/>
        <v>Christian Koloko</v>
      </c>
    </row>
    <row r="6169" spans="1:8" x14ac:dyDescent="0.2">
      <c r="A6169" s="48"/>
      <c r="B6169">
        <v>5</v>
      </c>
      <c r="C6169">
        <v>3</v>
      </c>
      <c r="D6169">
        <v>1</v>
      </c>
      <c r="E6169">
        <v>0</v>
      </c>
      <c r="F6169" s="51">
        <v>1</v>
      </c>
      <c r="G6169" t="str">
        <f t="shared" si="192"/>
        <v>Christian Koloko</v>
      </c>
      <c r="H6169" t="str">
        <f t="shared" si="193"/>
        <v>Christian Koloko</v>
      </c>
    </row>
    <row r="6170" spans="1:8" x14ac:dyDescent="0.2">
      <c r="A6170" s="48"/>
      <c r="B6170">
        <v>5</v>
      </c>
      <c r="C6170">
        <v>1</v>
      </c>
      <c r="D6170">
        <v>0</v>
      </c>
      <c r="E6170">
        <v>0</v>
      </c>
      <c r="F6170" s="51">
        <v>1</v>
      </c>
      <c r="G6170" t="str">
        <f t="shared" si="192"/>
        <v>Christian Koloko</v>
      </c>
      <c r="H6170" t="str">
        <f t="shared" si="193"/>
        <v>Christian Koloko</v>
      </c>
    </row>
    <row r="6171" spans="1:8" x14ac:dyDescent="0.2">
      <c r="A6171" s="48"/>
      <c r="B6171">
        <v>2</v>
      </c>
      <c r="C6171">
        <v>4</v>
      </c>
      <c r="D6171">
        <v>1</v>
      </c>
      <c r="E6171">
        <v>0</v>
      </c>
      <c r="F6171" s="51">
        <v>1</v>
      </c>
      <c r="G6171" t="str">
        <f t="shared" si="192"/>
        <v>Christian Koloko</v>
      </c>
      <c r="H6171" t="str">
        <f t="shared" si="193"/>
        <v>Christian Koloko</v>
      </c>
    </row>
    <row r="6172" spans="1:8" x14ac:dyDescent="0.2">
      <c r="A6172" s="48"/>
      <c r="B6172">
        <v>2</v>
      </c>
      <c r="C6172">
        <v>2</v>
      </c>
      <c r="D6172">
        <v>0</v>
      </c>
      <c r="E6172">
        <v>0</v>
      </c>
      <c r="F6172" s="51">
        <v>1</v>
      </c>
      <c r="G6172" t="str">
        <f t="shared" si="192"/>
        <v>Christian Koloko</v>
      </c>
      <c r="H6172" t="str">
        <f t="shared" si="193"/>
        <v>Christian Koloko</v>
      </c>
    </row>
    <row r="6173" spans="1:8" x14ac:dyDescent="0.2">
      <c r="A6173" s="48"/>
      <c r="B6173">
        <v>8</v>
      </c>
      <c r="C6173">
        <v>2</v>
      </c>
      <c r="D6173">
        <v>1</v>
      </c>
      <c r="E6173">
        <v>0</v>
      </c>
      <c r="F6173" s="51">
        <v>1</v>
      </c>
      <c r="G6173" t="str">
        <f t="shared" si="192"/>
        <v>Christian Koloko</v>
      </c>
      <c r="H6173" t="str">
        <f t="shared" si="193"/>
        <v>Christian Koloko</v>
      </c>
    </row>
    <row r="6174" spans="1:8" x14ac:dyDescent="0.2">
      <c r="A6174" s="48"/>
      <c r="B6174">
        <v>4</v>
      </c>
      <c r="C6174">
        <v>1</v>
      </c>
      <c r="D6174">
        <v>0</v>
      </c>
      <c r="E6174">
        <v>0</v>
      </c>
      <c r="F6174" s="51">
        <v>1</v>
      </c>
      <c r="G6174" t="str">
        <f t="shared" si="192"/>
        <v>Christian Koloko</v>
      </c>
      <c r="H6174" t="str">
        <f t="shared" si="193"/>
        <v>Christian Koloko</v>
      </c>
    </row>
    <row r="6175" spans="1:8" x14ac:dyDescent="0.2">
      <c r="A6175" s="48"/>
      <c r="B6175">
        <v>7</v>
      </c>
      <c r="C6175">
        <v>11</v>
      </c>
      <c r="D6175">
        <v>1</v>
      </c>
      <c r="E6175">
        <v>0</v>
      </c>
      <c r="F6175" s="51">
        <v>1</v>
      </c>
      <c r="G6175" t="str">
        <f t="shared" si="192"/>
        <v>Christian Koloko</v>
      </c>
      <c r="H6175" t="str">
        <f t="shared" si="193"/>
        <v>Christian Koloko</v>
      </c>
    </row>
    <row r="6176" spans="1:8" x14ac:dyDescent="0.2">
      <c r="A6176" s="48"/>
      <c r="B6176">
        <v>4</v>
      </c>
      <c r="C6176">
        <v>5</v>
      </c>
      <c r="D6176">
        <v>0</v>
      </c>
      <c r="E6176">
        <v>0</v>
      </c>
      <c r="F6176" s="51">
        <v>1</v>
      </c>
      <c r="G6176" t="str">
        <f t="shared" si="192"/>
        <v>Christian Koloko</v>
      </c>
      <c r="H6176" t="str">
        <f t="shared" si="193"/>
        <v>Christian Koloko</v>
      </c>
    </row>
    <row r="6177" spans="1:8" x14ac:dyDescent="0.2">
      <c r="A6177" s="48"/>
      <c r="B6177">
        <v>0</v>
      </c>
      <c r="C6177">
        <v>1</v>
      </c>
      <c r="D6177">
        <v>0</v>
      </c>
      <c r="E6177">
        <v>0</v>
      </c>
      <c r="F6177" s="51">
        <v>1</v>
      </c>
      <c r="G6177" t="str">
        <f t="shared" si="192"/>
        <v>Christian Koloko</v>
      </c>
      <c r="H6177" t="str">
        <f t="shared" si="193"/>
        <v>Christian Koloko</v>
      </c>
    </row>
    <row r="6178" spans="1:8" x14ac:dyDescent="0.2">
      <c r="A6178" s="48"/>
      <c r="B6178">
        <v>2</v>
      </c>
      <c r="C6178">
        <v>1</v>
      </c>
      <c r="D6178">
        <v>0</v>
      </c>
      <c r="E6178">
        <v>0</v>
      </c>
      <c r="F6178" s="51">
        <v>1</v>
      </c>
      <c r="G6178" t="str">
        <f t="shared" si="192"/>
        <v>Christian Koloko</v>
      </c>
      <c r="H6178" t="str">
        <f t="shared" si="193"/>
        <v>Christian Koloko</v>
      </c>
    </row>
    <row r="6179" spans="1:8" x14ac:dyDescent="0.2">
      <c r="A6179" s="48"/>
      <c r="B6179">
        <v>6</v>
      </c>
      <c r="C6179">
        <v>2</v>
      </c>
      <c r="D6179">
        <v>0</v>
      </c>
      <c r="E6179">
        <v>0</v>
      </c>
      <c r="F6179" s="51">
        <v>1</v>
      </c>
      <c r="G6179" t="str">
        <f t="shared" si="192"/>
        <v>Christian Koloko</v>
      </c>
      <c r="H6179" t="str">
        <f t="shared" si="193"/>
        <v>Christian Koloko</v>
      </c>
    </row>
    <row r="6180" spans="1:8" x14ac:dyDescent="0.2">
      <c r="A6180" s="48"/>
      <c r="B6180">
        <v>5</v>
      </c>
      <c r="C6180">
        <v>9</v>
      </c>
      <c r="D6180">
        <v>0</v>
      </c>
      <c r="E6180">
        <v>0</v>
      </c>
      <c r="F6180" s="51">
        <v>1</v>
      </c>
      <c r="G6180" t="str">
        <f t="shared" si="192"/>
        <v>Christian Koloko</v>
      </c>
      <c r="H6180" t="str">
        <f t="shared" si="193"/>
        <v>Christian Koloko</v>
      </c>
    </row>
    <row r="6181" spans="1:8" x14ac:dyDescent="0.2">
      <c r="A6181" s="48"/>
      <c r="B6181">
        <v>6</v>
      </c>
      <c r="C6181">
        <v>5</v>
      </c>
      <c r="D6181">
        <v>0</v>
      </c>
      <c r="E6181">
        <v>0</v>
      </c>
      <c r="F6181" s="51">
        <v>1</v>
      </c>
      <c r="G6181" t="str">
        <f t="shared" si="192"/>
        <v>Christian Koloko</v>
      </c>
      <c r="H6181" t="str">
        <f t="shared" si="193"/>
        <v>Christian Koloko</v>
      </c>
    </row>
    <row r="6182" spans="1:8" x14ac:dyDescent="0.2">
      <c r="A6182" s="48"/>
      <c r="B6182">
        <v>5</v>
      </c>
      <c r="C6182">
        <v>3</v>
      </c>
      <c r="D6182">
        <v>2</v>
      </c>
      <c r="E6182">
        <v>0</v>
      </c>
      <c r="F6182" s="51">
        <v>1</v>
      </c>
      <c r="G6182" t="str">
        <f t="shared" si="192"/>
        <v>Christian Koloko</v>
      </c>
      <c r="H6182" t="str">
        <f t="shared" si="193"/>
        <v>Christian Koloko</v>
      </c>
    </row>
    <row r="6183" spans="1:8" x14ac:dyDescent="0.2">
      <c r="A6183" s="48"/>
      <c r="B6183">
        <v>1</v>
      </c>
      <c r="C6183">
        <v>4</v>
      </c>
      <c r="D6183">
        <v>0</v>
      </c>
      <c r="E6183">
        <v>0</v>
      </c>
      <c r="F6183" s="51">
        <v>1</v>
      </c>
      <c r="G6183" t="str">
        <f t="shared" si="192"/>
        <v>Christian Koloko</v>
      </c>
      <c r="H6183" t="str">
        <f t="shared" si="193"/>
        <v>Christian Koloko</v>
      </c>
    </row>
    <row r="6184" spans="1:8" x14ac:dyDescent="0.2">
      <c r="A6184" s="48"/>
      <c r="B6184">
        <v>0</v>
      </c>
      <c r="C6184">
        <v>0</v>
      </c>
      <c r="D6184">
        <v>1</v>
      </c>
      <c r="E6184">
        <v>0</v>
      </c>
      <c r="F6184" s="51">
        <v>1</v>
      </c>
      <c r="G6184" t="str">
        <f t="shared" si="192"/>
        <v>Christian Koloko</v>
      </c>
      <c r="H6184" t="str">
        <f t="shared" si="193"/>
        <v>Christian Koloko</v>
      </c>
    </row>
    <row r="6185" spans="1:8" x14ac:dyDescent="0.2">
      <c r="A6185" s="48"/>
      <c r="B6185">
        <v>2</v>
      </c>
      <c r="C6185">
        <v>1</v>
      </c>
      <c r="D6185">
        <v>0</v>
      </c>
      <c r="E6185">
        <v>0</v>
      </c>
      <c r="F6185" s="51">
        <v>1</v>
      </c>
      <c r="G6185" t="str">
        <f t="shared" si="192"/>
        <v>Christian Koloko</v>
      </c>
      <c r="H6185" t="str">
        <f t="shared" si="193"/>
        <v>Christian Koloko</v>
      </c>
    </row>
    <row r="6186" spans="1:8" x14ac:dyDescent="0.2">
      <c r="A6186" s="48"/>
      <c r="B6186">
        <v>4</v>
      </c>
      <c r="C6186">
        <v>4</v>
      </c>
      <c r="D6186">
        <v>1</v>
      </c>
      <c r="E6186">
        <v>0</v>
      </c>
      <c r="F6186" s="51">
        <v>1</v>
      </c>
      <c r="G6186" t="str">
        <f t="shared" si="192"/>
        <v>Christian Koloko</v>
      </c>
      <c r="H6186" t="str">
        <f t="shared" si="193"/>
        <v>Christian Koloko</v>
      </c>
    </row>
    <row r="6187" spans="1:8" x14ac:dyDescent="0.2">
      <c r="A6187" s="48"/>
      <c r="B6187">
        <v>4</v>
      </c>
      <c r="C6187">
        <v>3</v>
      </c>
      <c r="D6187">
        <v>2</v>
      </c>
      <c r="E6187">
        <v>0</v>
      </c>
      <c r="F6187" s="51">
        <v>1</v>
      </c>
      <c r="G6187" t="str">
        <f t="shared" si="192"/>
        <v>Christian Koloko</v>
      </c>
      <c r="H6187" t="str">
        <f t="shared" si="193"/>
        <v>Christian Koloko</v>
      </c>
    </row>
    <row r="6188" spans="1:8" x14ac:dyDescent="0.2">
      <c r="A6188" s="48"/>
      <c r="B6188">
        <v>3</v>
      </c>
      <c r="C6188">
        <v>3</v>
      </c>
      <c r="D6188">
        <v>0</v>
      </c>
      <c r="E6188">
        <v>0</v>
      </c>
      <c r="F6188" s="51">
        <v>1</v>
      </c>
      <c r="G6188" t="str">
        <f t="shared" si="192"/>
        <v>Christian Koloko</v>
      </c>
      <c r="H6188" t="str">
        <f t="shared" si="193"/>
        <v>Christian Koloko</v>
      </c>
    </row>
    <row r="6189" spans="1:8" x14ac:dyDescent="0.2">
      <c r="A6189" s="48"/>
      <c r="B6189">
        <v>0</v>
      </c>
      <c r="C6189">
        <v>1</v>
      </c>
      <c r="D6189">
        <v>0</v>
      </c>
      <c r="E6189">
        <v>0</v>
      </c>
      <c r="F6189" s="51">
        <v>1</v>
      </c>
      <c r="G6189" t="str">
        <f t="shared" si="192"/>
        <v>Christian Koloko</v>
      </c>
      <c r="H6189" t="str">
        <f t="shared" si="193"/>
        <v>Christian Koloko</v>
      </c>
    </row>
    <row r="6190" spans="1:8" x14ac:dyDescent="0.2">
      <c r="A6190" s="48"/>
      <c r="B6190">
        <v>4</v>
      </c>
      <c r="C6190">
        <v>3</v>
      </c>
      <c r="D6190">
        <v>0</v>
      </c>
      <c r="E6190">
        <v>0</v>
      </c>
      <c r="F6190" s="51">
        <v>1</v>
      </c>
      <c r="G6190" t="str">
        <f t="shared" si="192"/>
        <v>Christian Koloko</v>
      </c>
      <c r="H6190" t="str">
        <f t="shared" si="193"/>
        <v>Christian Koloko</v>
      </c>
    </row>
    <row r="6191" spans="1:8" x14ac:dyDescent="0.2">
      <c r="A6191" s="48"/>
      <c r="B6191">
        <v>4</v>
      </c>
      <c r="C6191">
        <v>2</v>
      </c>
      <c r="D6191">
        <v>1</v>
      </c>
      <c r="E6191">
        <v>0</v>
      </c>
      <c r="F6191" s="51">
        <v>1</v>
      </c>
      <c r="G6191" t="str">
        <f t="shared" si="192"/>
        <v>Christian Koloko</v>
      </c>
      <c r="H6191" t="str">
        <f t="shared" si="193"/>
        <v>Christian Koloko</v>
      </c>
    </row>
    <row r="6192" spans="1:8" x14ac:dyDescent="0.2">
      <c r="A6192" s="48"/>
      <c r="B6192">
        <v>8</v>
      </c>
      <c r="C6192">
        <v>4</v>
      </c>
      <c r="D6192">
        <v>0</v>
      </c>
      <c r="E6192">
        <v>1</v>
      </c>
      <c r="F6192" s="51">
        <v>1</v>
      </c>
      <c r="G6192" t="str">
        <f t="shared" si="192"/>
        <v>Christian Koloko</v>
      </c>
      <c r="H6192" t="str">
        <f t="shared" si="193"/>
        <v>Christian Koloko</v>
      </c>
    </row>
    <row r="6193" spans="1:8" x14ac:dyDescent="0.2">
      <c r="A6193" s="48"/>
      <c r="B6193">
        <v>2</v>
      </c>
      <c r="C6193">
        <v>4</v>
      </c>
      <c r="D6193">
        <v>0</v>
      </c>
      <c r="E6193">
        <v>0</v>
      </c>
      <c r="F6193" s="51">
        <v>1</v>
      </c>
      <c r="G6193" t="str">
        <f t="shared" si="192"/>
        <v>Christian Koloko</v>
      </c>
      <c r="H6193" t="str">
        <f t="shared" si="193"/>
        <v>Christian Koloko</v>
      </c>
    </row>
    <row r="6194" spans="1:8" x14ac:dyDescent="0.2">
      <c r="A6194" s="48" t="s">
        <v>1375</v>
      </c>
      <c r="B6194">
        <v>12</v>
      </c>
      <c r="C6194">
        <v>11</v>
      </c>
      <c r="D6194">
        <v>2</v>
      </c>
      <c r="E6194">
        <v>4</v>
      </c>
      <c r="F6194" s="51">
        <v>1</v>
      </c>
      <c r="G6194" t="str">
        <f t="shared" si="192"/>
        <v>John Konchar</v>
      </c>
      <c r="H6194" t="str">
        <f t="shared" si="193"/>
        <v>John Konchar</v>
      </c>
    </row>
    <row r="6195" spans="1:8" x14ac:dyDescent="0.2">
      <c r="A6195" s="48"/>
      <c r="B6195">
        <v>17</v>
      </c>
      <c r="C6195">
        <v>5</v>
      </c>
      <c r="D6195">
        <v>0</v>
      </c>
      <c r="E6195">
        <v>3</v>
      </c>
      <c r="F6195" s="51">
        <v>1</v>
      </c>
      <c r="G6195" t="str">
        <f t="shared" si="192"/>
        <v>John Konchar</v>
      </c>
      <c r="H6195" t="str">
        <f t="shared" si="193"/>
        <v>John Konchar</v>
      </c>
    </row>
    <row r="6196" spans="1:8" x14ac:dyDescent="0.2">
      <c r="A6196" s="48"/>
      <c r="B6196">
        <v>5</v>
      </c>
      <c r="C6196">
        <v>2</v>
      </c>
      <c r="D6196">
        <v>0</v>
      </c>
      <c r="E6196">
        <v>1</v>
      </c>
      <c r="F6196" s="51">
        <v>1</v>
      </c>
      <c r="G6196" t="str">
        <f t="shared" si="192"/>
        <v>John Konchar</v>
      </c>
      <c r="H6196" t="str">
        <f t="shared" si="193"/>
        <v>John Konchar</v>
      </c>
    </row>
    <row r="6197" spans="1:8" x14ac:dyDescent="0.2">
      <c r="A6197" s="48"/>
      <c r="B6197">
        <v>7</v>
      </c>
      <c r="C6197">
        <v>4</v>
      </c>
      <c r="D6197">
        <v>0</v>
      </c>
      <c r="E6197">
        <v>2</v>
      </c>
      <c r="F6197" s="51">
        <v>1</v>
      </c>
      <c r="G6197" t="str">
        <f t="shared" si="192"/>
        <v>John Konchar</v>
      </c>
      <c r="H6197" t="str">
        <f t="shared" si="193"/>
        <v>John Konchar</v>
      </c>
    </row>
    <row r="6198" spans="1:8" x14ac:dyDescent="0.2">
      <c r="A6198" s="48"/>
      <c r="B6198">
        <v>0</v>
      </c>
      <c r="C6198">
        <v>6</v>
      </c>
      <c r="D6198">
        <v>1</v>
      </c>
      <c r="E6198">
        <v>0</v>
      </c>
      <c r="F6198" s="51">
        <v>1</v>
      </c>
      <c r="G6198" t="str">
        <f t="shared" si="192"/>
        <v>John Konchar</v>
      </c>
      <c r="H6198" t="str">
        <f t="shared" si="193"/>
        <v>John Konchar</v>
      </c>
    </row>
    <row r="6199" spans="1:8" x14ac:dyDescent="0.2">
      <c r="A6199" s="48"/>
      <c r="B6199">
        <v>4</v>
      </c>
      <c r="C6199">
        <v>3</v>
      </c>
      <c r="D6199">
        <v>0</v>
      </c>
      <c r="E6199">
        <v>0</v>
      </c>
      <c r="F6199" s="51">
        <v>1</v>
      </c>
      <c r="G6199" t="str">
        <f t="shared" si="192"/>
        <v>John Konchar</v>
      </c>
      <c r="H6199" t="str">
        <f t="shared" si="193"/>
        <v>John Konchar</v>
      </c>
    </row>
    <row r="6200" spans="1:8" x14ac:dyDescent="0.2">
      <c r="A6200" s="48"/>
      <c r="B6200">
        <v>10</v>
      </c>
      <c r="C6200">
        <v>5</v>
      </c>
      <c r="D6200">
        <v>4</v>
      </c>
      <c r="E6200">
        <v>2</v>
      </c>
      <c r="F6200" s="51">
        <v>1</v>
      </c>
      <c r="G6200" t="str">
        <f t="shared" si="192"/>
        <v>John Konchar</v>
      </c>
      <c r="H6200" t="str">
        <f t="shared" si="193"/>
        <v>John Konchar</v>
      </c>
    </row>
    <row r="6201" spans="1:8" x14ac:dyDescent="0.2">
      <c r="A6201" s="48"/>
      <c r="B6201">
        <v>8</v>
      </c>
      <c r="C6201">
        <v>4</v>
      </c>
      <c r="D6201">
        <v>1</v>
      </c>
      <c r="E6201">
        <v>2</v>
      </c>
      <c r="F6201" s="51">
        <v>1</v>
      </c>
      <c r="G6201" t="str">
        <f t="shared" si="192"/>
        <v>John Konchar</v>
      </c>
      <c r="H6201" t="str">
        <f t="shared" si="193"/>
        <v>John Konchar</v>
      </c>
    </row>
    <row r="6202" spans="1:8" x14ac:dyDescent="0.2">
      <c r="A6202" s="48"/>
      <c r="B6202">
        <v>2</v>
      </c>
      <c r="C6202">
        <v>4</v>
      </c>
      <c r="D6202">
        <v>1</v>
      </c>
      <c r="E6202">
        <v>0</v>
      </c>
      <c r="F6202" s="51">
        <v>1</v>
      </c>
      <c r="G6202" t="str">
        <f t="shared" si="192"/>
        <v>John Konchar</v>
      </c>
      <c r="H6202" t="str">
        <f t="shared" si="193"/>
        <v>John Konchar</v>
      </c>
    </row>
    <row r="6203" spans="1:8" x14ac:dyDescent="0.2">
      <c r="A6203" s="48"/>
      <c r="B6203">
        <v>12</v>
      </c>
      <c r="C6203">
        <v>7</v>
      </c>
      <c r="D6203">
        <v>1</v>
      </c>
      <c r="E6203">
        <v>4</v>
      </c>
      <c r="F6203" s="51">
        <v>1</v>
      </c>
      <c r="G6203" t="str">
        <f t="shared" si="192"/>
        <v>John Konchar</v>
      </c>
      <c r="H6203" t="str">
        <f t="shared" si="193"/>
        <v>John Konchar</v>
      </c>
    </row>
    <row r="6204" spans="1:8" x14ac:dyDescent="0.2">
      <c r="A6204" s="48"/>
      <c r="B6204">
        <v>4</v>
      </c>
      <c r="C6204">
        <v>5</v>
      </c>
      <c r="D6204">
        <v>2</v>
      </c>
      <c r="E6204">
        <v>0</v>
      </c>
      <c r="F6204" s="51">
        <v>1</v>
      </c>
      <c r="G6204" t="str">
        <f t="shared" si="192"/>
        <v>John Konchar</v>
      </c>
      <c r="H6204" t="str">
        <f t="shared" si="193"/>
        <v>John Konchar</v>
      </c>
    </row>
    <row r="6205" spans="1:8" x14ac:dyDescent="0.2">
      <c r="A6205" s="48"/>
      <c r="B6205">
        <v>0</v>
      </c>
      <c r="C6205">
        <v>7</v>
      </c>
      <c r="D6205">
        <v>1</v>
      </c>
      <c r="E6205">
        <v>0</v>
      </c>
      <c r="F6205" s="51">
        <v>1</v>
      </c>
      <c r="G6205" t="str">
        <f t="shared" si="192"/>
        <v>John Konchar</v>
      </c>
      <c r="H6205" t="str">
        <f t="shared" si="193"/>
        <v>John Konchar</v>
      </c>
    </row>
    <row r="6206" spans="1:8" x14ac:dyDescent="0.2">
      <c r="A6206" s="48"/>
      <c r="B6206">
        <v>7</v>
      </c>
      <c r="C6206">
        <v>9</v>
      </c>
      <c r="D6206">
        <v>1</v>
      </c>
      <c r="E6206">
        <v>1</v>
      </c>
      <c r="F6206" s="51">
        <v>1</v>
      </c>
      <c r="G6206" t="str">
        <f t="shared" si="192"/>
        <v>John Konchar</v>
      </c>
      <c r="H6206" t="str">
        <f t="shared" si="193"/>
        <v>John Konchar</v>
      </c>
    </row>
    <row r="6207" spans="1:8" x14ac:dyDescent="0.2">
      <c r="A6207" s="48"/>
      <c r="B6207">
        <v>9</v>
      </c>
      <c r="C6207">
        <v>8</v>
      </c>
      <c r="D6207">
        <v>2</v>
      </c>
      <c r="E6207">
        <v>1</v>
      </c>
      <c r="F6207" s="51">
        <v>1</v>
      </c>
      <c r="G6207" t="str">
        <f t="shared" si="192"/>
        <v>John Konchar</v>
      </c>
      <c r="H6207" t="str">
        <f t="shared" si="193"/>
        <v>John Konchar</v>
      </c>
    </row>
    <row r="6208" spans="1:8" x14ac:dyDescent="0.2">
      <c r="A6208" s="48"/>
      <c r="B6208">
        <v>19</v>
      </c>
      <c r="C6208">
        <v>10</v>
      </c>
      <c r="D6208">
        <v>2</v>
      </c>
      <c r="E6208">
        <v>5</v>
      </c>
      <c r="F6208" s="51">
        <v>1</v>
      </c>
      <c r="G6208" t="str">
        <f t="shared" si="192"/>
        <v>John Konchar</v>
      </c>
      <c r="H6208" t="str">
        <f t="shared" si="193"/>
        <v>John Konchar</v>
      </c>
    </row>
    <row r="6209" spans="1:8" x14ac:dyDescent="0.2">
      <c r="A6209" s="48"/>
      <c r="B6209">
        <v>16</v>
      </c>
      <c r="C6209">
        <v>9</v>
      </c>
      <c r="D6209">
        <v>7</v>
      </c>
      <c r="E6209">
        <v>2</v>
      </c>
      <c r="F6209" s="51">
        <v>1</v>
      </c>
      <c r="G6209" t="str">
        <f t="shared" si="192"/>
        <v>John Konchar</v>
      </c>
      <c r="H6209" t="str">
        <f t="shared" si="193"/>
        <v>John Konchar</v>
      </c>
    </row>
    <row r="6210" spans="1:8" x14ac:dyDescent="0.2">
      <c r="A6210" s="48"/>
      <c r="B6210">
        <v>10</v>
      </c>
      <c r="C6210">
        <v>9</v>
      </c>
      <c r="D6210">
        <v>2</v>
      </c>
      <c r="E6210">
        <v>2</v>
      </c>
      <c r="F6210" s="51">
        <v>1</v>
      </c>
      <c r="G6210" t="str">
        <f t="shared" ref="G6210:G6273" si="194">IF(B6210="","",IF(A6210="",G6209,SUBSTITUTE(A6210," 2022-23 Game Log","")))</f>
        <v>John Konchar</v>
      </c>
      <c r="H6210" t="str">
        <f t="shared" ref="H6210:H6273" si="195">IF(G6210="Luka Dončić","Luka Doncic",IF(G6210="Wendell Carter Jr.","Wendell Carter",IF(G6210="Vlatko Čančar","Vlatko Cancar",IF(G6210="Troy Brown Jr.","Troy Brown",IF(G6210="Bojan Bogdanović","Bojan Bogdanovic",IF(G6210="Nic Claxton","Nicolas Claxton",IF(G6210="Kristaps Porziņģis","Kristaps Porzingis",IF(G6210="Kelly Oubre Jr.","Kelly Oubre Jr",IF(G6210="P.J. Washington","P.J Washington",IF(G6210="P.J. Tucker","P.J Tucker",IF(G6210="Jabari Smith Jr.","Jabari Smith",IF(G6210="Alperen Şengün","Alperen Sengun",IF(G6210="Nikola Vučević","Nikola Vucevic",IF(G6210="Jusuf Nurkić","Jusuf Nurkic",IF(G6210="Nikola Jokić","Nikola Jokic",G6210)))))))))))))))</f>
        <v>John Konchar</v>
      </c>
    </row>
    <row r="6211" spans="1:8" x14ac:dyDescent="0.2">
      <c r="A6211" s="48"/>
      <c r="B6211">
        <v>9</v>
      </c>
      <c r="C6211">
        <v>6</v>
      </c>
      <c r="D6211">
        <v>0</v>
      </c>
      <c r="E6211">
        <v>3</v>
      </c>
      <c r="F6211" s="51">
        <v>1</v>
      </c>
      <c r="G6211" t="str">
        <f t="shared" si="194"/>
        <v>John Konchar</v>
      </c>
      <c r="H6211" t="str">
        <f t="shared" si="195"/>
        <v>John Konchar</v>
      </c>
    </row>
    <row r="6212" spans="1:8" x14ac:dyDescent="0.2">
      <c r="A6212" s="48"/>
      <c r="B6212">
        <v>10</v>
      </c>
      <c r="C6212">
        <v>8</v>
      </c>
      <c r="D6212">
        <v>2</v>
      </c>
      <c r="E6212">
        <v>1</v>
      </c>
      <c r="F6212" s="51">
        <v>1</v>
      </c>
      <c r="G6212" t="str">
        <f t="shared" si="194"/>
        <v>John Konchar</v>
      </c>
      <c r="H6212" t="str">
        <f t="shared" si="195"/>
        <v>John Konchar</v>
      </c>
    </row>
    <row r="6213" spans="1:8" x14ac:dyDescent="0.2">
      <c r="A6213" s="48"/>
      <c r="B6213">
        <v>7</v>
      </c>
      <c r="C6213">
        <v>9</v>
      </c>
      <c r="D6213">
        <v>2</v>
      </c>
      <c r="E6213">
        <v>1</v>
      </c>
      <c r="F6213" s="51">
        <v>1</v>
      </c>
      <c r="G6213" t="str">
        <f t="shared" si="194"/>
        <v>John Konchar</v>
      </c>
      <c r="H6213" t="str">
        <f t="shared" si="195"/>
        <v>John Konchar</v>
      </c>
    </row>
    <row r="6214" spans="1:8" x14ac:dyDescent="0.2">
      <c r="A6214" s="48"/>
      <c r="B6214">
        <v>8</v>
      </c>
      <c r="C6214">
        <v>6</v>
      </c>
      <c r="D6214">
        <v>0</v>
      </c>
      <c r="E6214">
        <v>2</v>
      </c>
      <c r="F6214" s="51">
        <v>1</v>
      </c>
      <c r="G6214" t="str">
        <f t="shared" si="194"/>
        <v>John Konchar</v>
      </c>
      <c r="H6214" t="str">
        <f t="shared" si="195"/>
        <v>John Konchar</v>
      </c>
    </row>
    <row r="6215" spans="1:8" x14ac:dyDescent="0.2">
      <c r="A6215" s="48"/>
      <c r="B6215">
        <v>11</v>
      </c>
      <c r="C6215">
        <v>5</v>
      </c>
      <c r="D6215">
        <v>0</v>
      </c>
      <c r="E6215">
        <v>1</v>
      </c>
      <c r="F6215" s="51">
        <v>1</v>
      </c>
      <c r="G6215" t="str">
        <f t="shared" si="194"/>
        <v>John Konchar</v>
      </c>
      <c r="H6215" t="str">
        <f t="shared" si="195"/>
        <v>John Konchar</v>
      </c>
    </row>
    <row r="6216" spans="1:8" x14ac:dyDescent="0.2">
      <c r="A6216" s="48"/>
      <c r="B6216">
        <v>7</v>
      </c>
      <c r="C6216">
        <v>4</v>
      </c>
      <c r="D6216">
        <v>1</v>
      </c>
      <c r="E6216">
        <v>0</v>
      </c>
      <c r="F6216" s="51">
        <v>1</v>
      </c>
      <c r="G6216" t="str">
        <f t="shared" si="194"/>
        <v>John Konchar</v>
      </c>
      <c r="H6216" t="str">
        <f t="shared" si="195"/>
        <v>John Konchar</v>
      </c>
    </row>
    <row r="6217" spans="1:8" x14ac:dyDescent="0.2">
      <c r="A6217" s="48"/>
      <c r="B6217">
        <v>8</v>
      </c>
      <c r="C6217">
        <v>4</v>
      </c>
      <c r="D6217">
        <v>1</v>
      </c>
      <c r="E6217">
        <v>0</v>
      </c>
      <c r="F6217" s="51">
        <v>1</v>
      </c>
      <c r="G6217" t="str">
        <f t="shared" si="194"/>
        <v>John Konchar</v>
      </c>
      <c r="H6217" t="str">
        <f t="shared" si="195"/>
        <v>John Konchar</v>
      </c>
    </row>
    <row r="6218" spans="1:8" x14ac:dyDescent="0.2">
      <c r="A6218" s="48"/>
      <c r="B6218">
        <v>9</v>
      </c>
      <c r="C6218">
        <v>7</v>
      </c>
      <c r="D6218">
        <v>5</v>
      </c>
      <c r="E6218">
        <v>1</v>
      </c>
      <c r="F6218" s="51">
        <v>1</v>
      </c>
      <c r="G6218" t="str">
        <f t="shared" si="194"/>
        <v>John Konchar</v>
      </c>
      <c r="H6218" t="str">
        <f t="shared" si="195"/>
        <v>John Konchar</v>
      </c>
    </row>
    <row r="6219" spans="1:8" x14ac:dyDescent="0.2">
      <c r="A6219" s="48"/>
      <c r="B6219">
        <v>5</v>
      </c>
      <c r="C6219">
        <v>3</v>
      </c>
      <c r="D6219">
        <v>0</v>
      </c>
      <c r="E6219">
        <v>1</v>
      </c>
      <c r="F6219" s="51">
        <v>1</v>
      </c>
      <c r="G6219" t="str">
        <f t="shared" si="194"/>
        <v>John Konchar</v>
      </c>
      <c r="H6219" t="str">
        <f t="shared" si="195"/>
        <v>John Konchar</v>
      </c>
    </row>
    <row r="6220" spans="1:8" x14ac:dyDescent="0.2">
      <c r="A6220" s="48"/>
      <c r="B6220">
        <v>3</v>
      </c>
      <c r="C6220">
        <v>4</v>
      </c>
      <c r="D6220">
        <v>3</v>
      </c>
      <c r="E6220">
        <v>1</v>
      </c>
      <c r="F6220" s="51">
        <v>1</v>
      </c>
      <c r="G6220" t="str">
        <f t="shared" si="194"/>
        <v>John Konchar</v>
      </c>
      <c r="H6220" t="str">
        <f t="shared" si="195"/>
        <v>John Konchar</v>
      </c>
    </row>
    <row r="6221" spans="1:8" x14ac:dyDescent="0.2">
      <c r="A6221" s="48"/>
      <c r="B6221">
        <v>0</v>
      </c>
      <c r="C6221">
        <v>1</v>
      </c>
      <c r="D6221">
        <v>1</v>
      </c>
      <c r="E6221">
        <v>0</v>
      </c>
      <c r="F6221" s="51">
        <v>1</v>
      </c>
      <c r="G6221" t="str">
        <f t="shared" si="194"/>
        <v>John Konchar</v>
      </c>
      <c r="H6221" t="str">
        <f t="shared" si="195"/>
        <v>John Konchar</v>
      </c>
    </row>
    <row r="6222" spans="1:8" x14ac:dyDescent="0.2">
      <c r="A6222" s="48"/>
      <c r="B6222">
        <v>1</v>
      </c>
      <c r="C6222">
        <v>3</v>
      </c>
      <c r="D6222">
        <v>4</v>
      </c>
      <c r="E6222">
        <v>0</v>
      </c>
      <c r="F6222" s="51">
        <v>1</v>
      </c>
      <c r="G6222" t="str">
        <f t="shared" si="194"/>
        <v>John Konchar</v>
      </c>
      <c r="H6222" t="str">
        <f t="shared" si="195"/>
        <v>John Konchar</v>
      </c>
    </row>
    <row r="6223" spans="1:8" x14ac:dyDescent="0.2">
      <c r="A6223" s="48"/>
      <c r="B6223">
        <v>0</v>
      </c>
      <c r="C6223">
        <v>2</v>
      </c>
      <c r="D6223">
        <v>1</v>
      </c>
      <c r="E6223">
        <v>0</v>
      </c>
      <c r="F6223" s="51">
        <v>1</v>
      </c>
      <c r="G6223" t="str">
        <f t="shared" si="194"/>
        <v>John Konchar</v>
      </c>
      <c r="H6223" t="str">
        <f t="shared" si="195"/>
        <v>John Konchar</v>
      </c>
    </row>
    <row r="6224" spans="1:8" x14ac:dyDescent="0.2">
      <c r="A6224" s="48"/>
      <c r="B6224">
        <v>5</v>
      </c>
      <c r="C6224">
        <v>3</v>
      </c>
      <c r="D6224">
        <v>1</v>
      </c>
      <c r="E6224">
        <v>1</v>
      </c>
      <c r="F6224" s="51">
        <v>1</v>
      </c>
      <c r="G6224" t="str">
        <f t="shared" si="194"/>
        <v>John Konchar</v>
      </c>
      <c r="H6224" t="str">
        <f t="shared" si="195"/>
        <v>John Konchar</v>
      </c>
    </row>
    <row r="6225" spans="1:8" x14ac:dyDescent="0.2">
      <c r="A6225" s="48"/>
      <c r="B6225">
        <v>11</v>
      </c>
      <c r="C6225">
        <v>7</v>
      </c>
      <c r="D6225">
        <v>1</v>
      </c>
      <c r="E6225">
        <v>2</v>
      </c>
      <c r="F6225" s="51">
        <v>1</v>
      </c>
      <c r="G6225" t="str">
        <f t="shared" si="194"/>
        <v>John Konchar</v>
      </c>
      <c r="H6225" t="str">
        <f t="shared" si="195"/>
        <v>John Konchar</v>
      </c>
    </row>
    <row r="6226" spans="1:8" x14ac:dyDescent="0.2">
      <c r="A6226" s="48"/>
      <c r="B6226">
        <v>8</v>
      </c>
      <c r="C6226">
        <v>3</v>
      </c>
      <c r="D6226">
        <v>3</v>
      </c>
      <c r="E6226">
        <v>0</v>
      </c>
      <c r="F6226" s="51">
        <v>1</v>
      </c>
      <c r="G6226" t="str">
        <f t="shared" si="194"/>
        <v>John Konchar</v>
      </c>
      <c r="H6226" t="str">
        <f t="shared" si="195"/>
        <v>John Konchar</v>
      </c>
    </row>
    <row r="6227" spans="1:8" x14ac:dyDescent="0.2">
      <c r="A6227" s="48"/>
      <c r="B6227">
        <v>12</v>
      </c>
      <c r="C6227">
        <v>6</v>
      </c>
      <c r="D6227">
        <v>2</v>
      </c>
      <c r="E6227">
        <v>1</v>
      </c>
      <c r="F6227" s="51">
        <v>1</v>
      </c>
      <c r="G6227" t="str">
        <f t="shared" si="194"/>
        <v>John Konchar</v>
      </c>
      <c r="H6227" t="str">
        <f t="shared" si="195"/>
        <v>John Konchar</v>
      </c>
    </row>
    <row r="6228" spans="1:8" x14ac:dyDescent="0.2">
      <c r="A6228" s="48"/>
      <c r="B6228">
        <v>2</v>
      </c>
      <c r="C6228">
        <v>2</v>
      </c>
      <c r="D6228">
        <v>2</v>
      </c>
      <c r="E6228">
        <v>0</v>
      </c>
      <c r="F6228" s="51">
        <v>1</v>
      </c>
      <c r="G6228" t="str">
        <f t="shared" si="194"/>
        <v>John Konchar</v>
      </c>
      <c r="H6228" t="str">
        <f t="shared" si="195"/>
        <v>John Konchar</v>
      </c>
    </row>
    <row r="6229" spans="1:8" x14ac:dyDescent="0.2">
      <c r="A6229" s="48" t="s">
        <v>1376</v>
      </c>
      <c r="B6229">
        <v>0</v>
      </c>
      <c r="C6229">
        <v>0</v>
      </c>
      <c r="D6229">
        <v>0</v>
      </c>
      <c r="E6229">
        <v>0</v>
      </c>
      <c r="F6229" s="51">
        <v>1</v>
      </c>
      <c r="G6229" t="str">
        <f t="shared" si="194"/>
        <v>Furkan Korkmaz</v>
      </c>
      <c r="H6229" t="str">
        <f t="shared" si="195"/>
        <v>Furkan Korkmaz</v>
      </c>
    </row>
    <row r="6230" spans="1:8" x14ac:dyDescent="0.2">
      <c r="A6230" s="48"/>
      <c r="B6230">
        <v>0</v>
      </c>
      <c r="C6230">
        <v>1</v>
      </c>
      <c r="D6230">
        <v>1</v>
      </c>
      <c r="E6230">
        <v>0</v>
      </c>
      <c r="F6230" s="51">
        <v>1</v>
      </c>
      <c r="G6230" t="str">
        <f t="shared" si="194"/>
        <v>Furkan Korkmaz</v>
      </c>
      <c r="H6230" t="str">
        <f t="shared" si="195"/>
        <v>Furkan Korkmaz</v>
      </c>
    </row>
    <row r="6231" spans="1:8" x14ac:dyDescent="0.2">
      <c r="A6231" s="48"/>
      <c r="B6231">
        <v>3</v>
      </c>
      <c r="C6231">
        <v>2</v>
      </c>
      <c r="D6231">
        <v>1</v>
      </c>
      <c r="E6231">
        <v>1</v>
      </c>
      <c r="F6231" s="51">
        <v>1</v>
      </c>
      <c r="G6231" t="str">
        <f t="shared" si="194"/>
        <v>Furkan Korkmaz</v>
      </c>
      <c r="H6231" t="str">
        <f t="shared" si="195"/>
        <v>Furkan Korkmaz</v>
      </c>
    </row>
    <row r="6232" spans="1:8" x14ac:dyDescent="0.2">
      <c r="A6232" s="48"/>
      <c r="B6232">
        <v>4</v>
      </c>
      <c r="C6232">
        <v>0</v>
      </c>
      <c r="D6232">
        <v>1</v>
      </c>
      <c r="E6232">
        <v>0</v>
      </c>
      <c r="F6232" s="51">
        <v>1</v>
      </c>
      <c r="G6232" t="str">
        <f t="shared" si="194"/>
        <v>Furkan Korkmaz</v>
      </c>
      <c r="H6232" t="str">
        <f t="shared" si="195"/>
        <v>Furkan Korkmaz</v>
      </c>
    </row>
    <row r="6233" spans="1:8" x14ac:dyDescent="0.2">
      <c r="A6233" s="48"/>
      <c r="B6233">
        <v>7</v>
      </c>
      <c r="C6233">
        <v>1</v>
      </c>
      <c r="D6233">
        <v>0</v>
      </c>
      <c r="E6233">
        <v>0</v>
      </c>
      <c r="F6233" s="51">
        <v>1</v>
      </c>
      <c r="G6233" t="str">
        <f t="shared" si="194"/>
        <v>Furkan Korkmaz</v>
      </c>
      <c r="H6233" t="str">
        <f t="shared" si="195"/>
        <v>Furkan Korkmaz</v>
      </c>
    </row>
    <row r="6234" spans="1:8" x14ac:dyDescent="0.2">
      <c r="A6234" s="48"/>
      <c r="B6234">
        <v>9</v>
      </c>
      <c r="C6234">
        <v>4</v>
      </c>
      <c r="D6234">
        <v>1</v>
      </c>
      <c r="E6234">
        <v>2</v>
      </c>
      <c r="F6234" s="51">
        <v>1</v>
      </c>
      <c r="G6234" t="str">
        <f t="shared" si="194"/>
        <v>Furkan Korkmaz</v>
      </c>
      <c r="H6234" t="str">
        <f t="shared" si="195"/>
        <v>Furkan Korkmaz</v>
      </c>
    </row>
    <row r="6235" spans="1:8" x14ac:dyDescent="0.2">
      <c r="A6235" s="48"/>
      <c r="B6235">
        <v>5</v>
      </c>
      <c r="C6235">
        <v>0</v>
      </c>
      <c r="D6235">
        <v>1</v>
      </c>
      <c r="E6235">
        <v>1</v>
      </c>
      <c r="F6235" s="51">
        <v>1</v>
      </c>
      <c r="G6235" t="str">
        <f t="shared" si="194"/>
        <v>Furkan Korkmaz</v>
      </c>
      <c r="H6235" t="str">
        <f t="shared" si="195"/>
        <v>Furkan Korkmaz</v>
      </c>
    </row>
    <row r="6236" spans="1:8" x14ac:dyDescent="0.2">
      <c r="A6236" s="48"/>
      <c r="B6236">
        <v>7</v>
      </c>
      <c r="C6236">
        <v>2</v>
      </c>
      <c r="D6236">
        <v>0</v>
      </c>
      <c r="E6236">
        <v>1</v>
      </c>
      <c r="F6236" s="51">
        <v>1</v>
      </c>
      <c r="G6236" t="str">
        <f t="shared" si="194"/>
        <v>Furkan Korkmaz</v>
      </c>
      <c r="H6236" t="str">
        <f t="shared" si="195"/>
        <v>Furkan Korkmaz</v>
      </c>
    </row>
    <row r="6237" spans="1:8" x14ac:dyDescent="0.2">
      <c r="A6237" s="48"/>
      <c r="B6237">
        <v>17</v>
      </c>
      <c r="C6237">
        <v>2</v>
      </c>
      <c r="D6237">
        <v>4</v>
      </c>
      <c r="E6237">
        <v>3</v>
      </c>
      <c r="F6237" s="51">
        <v>1</v>
      </c>
      <c r="G6237" t="str">
        <f t="shared" si="194"/>
        <v>Furkan Korkmaz</v>
      </c>
      <c r="H6237" t="str">
        <f t="shared" si="195"/>
        <v>Furkan Korkmaz</v>
      </c>
    </row>
    <row r="6238" spans="1:8" x14ac:dyDescent="0.2">
      <c r="A6238" s="48"/>
      <c r="B6238">
        <v>2</v>
      </c>
      <c r="C6238">
        <v>2</v>
      </c>
      <c r="D6238">
        <v>2</v>
      </c>
      <c r="E6238">
        <v>0</v>
      </c>
      <c r="F6238" s="51">
        <v>1</v>
      </c>
      <c r="G6238" t="str">
        <f t="shared" si="194"/>
        <v>Furkan Korkmaz</v>
      </c>
      <c r="H6238" t="str">
        <f t="shared" si="195"/>
        <v>Furkan Korkmaz</v>
      </c>
    </row>
    <row r="6239" spans="1:8" x14ac:dyDescent="0.2">
      <c r="A6239" s="48"/>
      <c r="B6239">
        <v>4</v>
      </c>
      <c r="C6239">
        <v>1</v>
      </c>
      <c r="D6239">
        <v>0</v>
      </c>
      <c r="E6239">
        <v>0</v>
      </c>
      <c r="F6239" s="51">
        <v>1</v>
      </c>
      <c r="G6239" t="str">
        <f t="shared" si="194"/>
        <v>Furkan Korkmaz</v>
      </c>
      <c r="H6239" t="str">
        <f t="shared" si="195"/>
        <v>Furkan Korkmaz</v>
      </c>
    </row>
    <row r="6240" spans="1:8" x14ac:dyDescent="0.2">
      <c r="A6240" s="48"/>
      <c r="B6240">
        <v>6</v>
      </c>
      <c r="C6240">
        <v>1</v>
      </c>
      <c r="D6240">
        <v>2</v>
      </c>
      <c r="E6240">
        <v>1</v>
      </c>
      <c r="F6240" s="51">
        <v>1</v>
      </c>
      <c r="G6240" t="str">
        <f t="shared" si="194"/>
        <v>Furkan Korkmaz</v>
      </c>
      <c r="H6240" t="str">
        <f t="shared" si="195"/>
        <v>Furkan Korkmaz</v>
      </c>
    </row>
    <row r="6241" spans="1:8" x14ac:dyDescent="0.2">
      <c r="A6241" s="48"/>
      <c r="B6241">
        <v>3</v>
      </c>
      <c r="C6241">
        <v>0</v>
      </c>
      <c r="D6241">
        <v>0</v>
      </c>
      <c r="E6241">
        <v>1</v>
      </c>
      <c r="F6241" s="51">
        <v>1</v>
      </c>
      <c r="G6241" t="str">
        <f t="shared" si="194"/>
        <v>Furkan Korkmaz</v>
      </c>
      <c r="H6241" t="str">
        <f t="shared" si="195"/>
        <v>Furkan Korkmaz</v>
      </c>
    </row>
    <row r="6242" spans="1:8" x14ac:dyDescent="0.2">
      <c r="A6242" s="48"/>
      <c r="B6242">
        <v>2</v>
      </c>
      <c r="C6242">
        <v>3</v>
      </c>
      <c r="D6242">
        <v>1</v>
      </c>
      <c r="E6242">
        <v>0</v>
      </c>
      <c r="F6242" s="51">
        <v>1</v>
      </c>
      <c r="G6242" t="str">
        <f t="shared" si="194"/>
        <v>Furkan Korkmaz</v>
      </c>
      <c r="H6242" t="str">
        <f t="shared" si="195"/>
        <v>Furkan Korkmaz</v>
      </c>
    </row>
    <row r="6243" spans="1:8" x14ac:dyDescent="0.2">
      <c r="A6243" s="48"/>
      <c r="B6243">
        <v>4</v>
      </c>
      <c r="C6243">
        <v>1</v>
      </c>
      <c r="D6243">
        <v>0</v>
      </c>
      <c r="E6243">
        <v>0</v>
      </c>
      <c r="F6243" s="51">
        <v>1</v>
      </c>
      <c r="G6243" t="str">
        <f t="shared" si="194"/>
        <v>Furkan Korkmaz</v>
      </c>
      <c r="H6243" t="str">
        <f t="shared" si="195"/>
        <v>Furkan Korkmaz</v>
      </c>
    </row>
    <row r="6244" spans="1:8" x14ac:dyDescent="0.2">
      <c r="A6244" s="48"/>
      <c r="B6244">
        <v>3</v>
      </c>
      <c r="C6244">
        <v>3</v>
      </c>
      <c r="D6244">
        <v>1</v>
      </c>
      <c r="E6244">
        <v>0</v>
      </c>
      <c r="F6244" s="51">
        <v>1</v>
      </c>
      <c r="G6244" t="str">
        <f t="shared" si="194"/>
        <v>Furkan Korkmaz</v>
      </c>
      <c r="H6244" t="str">
        <f t="shared" si="195"/>
        <v>Furkan Korkmaz</v>
      </c>
    </row>
    <row r="6245" spans="1:8" x14ac:dyDescent="0.2">
      <c r="A6245" s="48"/>
      <c r="B6245">
        <v>0</v>
      </c>
      <c r="C6245">
        <v>0</v>
      </c>
      <c r="D6245">
        <v>2</v>
      </c>
      <c r="E6245">
        <v>0</v>
      </c>
      <c r="F6245" s="51">
        <v>1</v>
      </c>
      <c r="G6245" t="str">
        <f t="shared" si="194"/>
        <v>Furkan Korkmaz</v>
      </c>
      <c r="H6245" t="str">
        <f t="shared" si="195"/>
        <v>Furkan Korkmaz</v>
      </c>
    </row>
    <row r="6246" spans="1:8" x14ac:dyDescent="0.2">
      <c r="A6246" s="48"/>
      <c r="B6246">
        <v>0</v>
      </c>
      <c r="C6246">
        <v>0</v>
      </c>
      <c r="D6246">
        <v>0</v>
      </c>
      <c r="E6246">
        <v>0</v>
      </c>
      <c r="F6246" s="51">
        <v>1</v>
      </c>
      <c r="G6246" t="str">
        <f t="shared" si="194"/>
        <v>Furkan Korkmaz</v>
      </c>
      <c r="H6246" t="str">
        <f t="shared" si="195"/>
        <v>Furkan Korkmaz</v>
      </c>
    </row>
    <row r="6247" spans="1:8" x14ac:dyDescent="0.2">
      <c r="A6247" s="48"/>
      <c r="B6247">
        <v>0</v>
      </c>
      <c r="C6247">
        <v>0</v>
      </c>
      <c r="D6247">
        <v>0</v>
      </c>
      <c r="E6247">
        <v>0</v>
      </c>
      <c r="F6247" s="51">
        <v>1</v>
      </c>
      <c r="G6247" t="str">
        <f t="shared" si="194"/>
        <v>Furkan Korkmaz</v>
      </c>
      <c r="H6247" t="str">
        <f t="shared" si="195"/>
        <v>Furkan Korkmaz</v>
      </c>
    </row>
    <row r="6248" spans="1:8" x14ac:dyDescent="0.2">
      <c r="A6248" s="48"/>
      <c r="B6248">
        <v>7</v>
      </c>
      <c r="C6248">
        <v>5</v>
      </c>
      <c r="D6248">
        <v>1</v>
      </c>
      <c r="E6248">
        <v>1</v>
      </c>
      <c r="F6248" s="51">
        <v>1</v>
      </c>
      <c r="G6248" t="str">
        <f t="shared" si="194"/>
        <v>Furkan Korkmaz</v>
      </c>
      <c r="H6248" t="str">
        <f t="shared" si="195"/>
        <v>Furkan Korkmaz</v>
      </c>
    </row>
    <row r="6249" spans="1:8" x14ac:dyDescent="0.2">
      <c r="A6249" s="48" t="s">
        <v>1377</v>
      </c>
      <c r="B6249">
        <v>1</v>
      </c>
      <c r="C6249">
        <v>1</v>
      </c>
      <c r="D6249">
        <v>0</v>
      </c>
      <c r="E6249">
        <v>0</v>
      </c>
      <c r="F6249" s="51">
        <v>1</v>
      </c>
      <c r="G6249" t="str">
        <f t="shared" si="194"/>
        <v>Luke Kornet</v>
      </c>
      <c r="H6249" t="str">
        <f t="shared" si="195"/>
        <v>Luke Kornet</v>
      </c>
    </row>
    <row r="6250" spans="1:8" x14ac:dyDescent="0.2">
      <c r="A6250" s="48"/>
      <c r="B6250">
        <v>2</v>
      </c>
      <c r="C6250">
        <v>3</v>
      </c>
      <c r="D6250">
        <v>0</v>
      </c>
      <c r="E6250">
        <v>0</v>
      </c>
      <c r="F6250" s="51">
        <v>1</v>
      </c>
      <c r="G6250" t="str">
        <f t="shared" si="194"/>
        <v>Luke Kornet</v>
      </c>
      <c r="H6250" t="str">
        <f t="shared" si="195"/>
        <v>Luke Kornet</v>
      </c>
    </row>
    <row r="6251" spans="1:8" x14ac:dyDescent="0.2">
      <c r="A6251" s="48"/>
      <c r="B6251">
        <v>4</v>
      </c>
      <c r="C6251">
        <v>5</v>
      </c>
      <c r="D6251">
        <v>3</v>
      </c>
      <c r="E6251">
        <v>0</v>
      </c>
      <c r="F6251" s="51">
        <v>1</v>
      </c>
      <c r="G6251" t="str">
        <f t="shared" si="194"/>
        <v>Luke Kornet</v>
      </c>
      <c r="H6251" t="str">
        <f t="shared" si="195"/>
        <v>Luke Kornet</v>
      </c>
    </row>
    <row r="6252" spans="1:8" x14ac:dyDescent="0.2">
      <c r="A6252" s="48"/>
      <c r="B6252">
        <v>3</v>
      </c>
      <c r="C6252">
        <v>4</v>
      </c>
      <c r="D6252">
        <v>3</v>
      </c>
      <c r="E6252">
        <v>1</v>
      </c>
      <c r="F6252" s="51">
        <v>1</v>
      </c>
      <c r="G6252" t="str">
        <f t="shared" si="194"/>
        <v>Luke Kornet</v>
      </c>
      <c r="H6252" t="str">
        <f t="shared" si="195"/>
        <v>Luke Kornet</v>
      </c>
    </row>
    <row r="6253" spans="1:8" x14ac:dyDescent="0.2">
      <c r="A6253" s="48"/>
      <c r="B6253">
        <v>0</v>
      </c>
      <c r="C6253">
        <v>0</v>
      </c>
      <c r="D6253">
        <v>1</v>
      </c>
      <c r="E6253">
        <v>0</v>
      </c>
      <c r="F6253" s="51">
        <v>1</v>
      </c>
      <c r="G6253" t="str">
        <f t="shared" si="194"/>
        <v>Luke Kornet</v>
      </c>
      <c r="H6253" t="str">
        <f t="shared" si="195"/>
        <v>Luke Kornet</v>
      </c>
    </row>
    <row r="6254" spans="1:8" x14ac:dyDescent="0.2">
      <c r="A6254" s="48"/>
      <c r="B6254">
        <v>4</v>
      </c>
      <c r="C6254">
        <v>3</v>
      </c>
      <c r="D6254">
        <v>1</v>
      </c>
      <c r="E6254">
        <v>0</v>
      </c>
      <c r="F6254" s="51">
        <v>1</v>
      </c>
      <c r="G6254" t="str">
        <f t="shared" si="194"/>
        <v>Luke Kornet</v>
      </c>
      <c r="H6254" t="str">
        <f t="shared" si="195"/>
        <v>Luke Kornet</v>
      </c>
    </row>
    <row r="6255" spans="1:8" x14ac:dyDescent="0.2">
      <c r="A6255" s="48"/>
      <c r="B6255">
        <v>2</v>
      </c>
      <c r="C6255">
        <v>5</v>
      </c>
      <c r="D6255">
        <v>2</v>
      </c>
      <c r="E6255">
        <v>0</v>
      </c>
      <c r="F6255" s="51">
        <v>1</v>
      </c>
      <c r="G6255" t="str">
        <f t="shared" si="194"/>
        <v>Luke Kornet</v>
      </c>
      <c r="H6255" t="str">
        <f t="shared" si="195"/>
        <v>Luke Kornet</v>
      </c>
    </row>
    <row r="6256" spans="1:8" x14ac:dyDescent="0.2">
      <c r="A6256" s="48"/>
      <c r="B6256">
        <v>8</v>
      </c>
      <c r="C6256">
        <v>7</v>
      </c>
      <c r="D6256">
        <v>1</v>
      </c>
      <c r="E6256">
        <v>0</v>
      </c>
      <c r="F6256" s="51">
        <v>1</v>
      </c>
      <c r="G6256" t="str">
        <f t="shared" si="194"/>
        <v>Luke Kornet</v>
      </c>
      <c r="H6256" t="str">
        <f t="shared" si="195"/>
        <v>Luke Kornet</v>
      </c>
    </row>
    <row r="6257" spans="1:8" x14ac:dyDescent="0.2">
      <c r="A6257" s="48"/>
      <c r="B6257">
        <v>6</v>
      </c>
      <c r="C6257">
        <v>1</v>
      </c>
      <c r="D6257">
        <v>1</v>
      </c>
      <c r="E6257">
        <v>0</v>
      </c>
      <c r="F6257" s="51">
        <v>1</v>
      </c>
      <c r="G6257" t="str">
        <f t="shared" si="194"/>
        <v>Luke Kornet</v>
      </c>
      <c r="H6257" t="str">
        <f t="shared" si="195"/>
        <v>Luke Kornet</v>
      </c>
    </row>
    <row r="6258" spans="1:8" x14ac:dyDescent="0.2">
      <c r="A6258" s="48"/>
      <c r="B6258">
        <v>0</v>
      </c>
      <c r="C6258">
        <v>1</v>
      </c>
      <c r="D6258">
        <v>0</v>
      </c>
      <c r="E6258">
        <v>0</v>
      </c>
      <c r="F6258" s="51">
        <v>1</v>
      </c>
      <c r="G6258" t="str">
        <f t="shared" si="194"/>
        <v>Luke Kornet</v>
      </c>
      <c r="H6258" t="str">
        <f t="shared" si="195"/>
        <v>Luke Kornet</v>
      </c>
    </row>
    <row r="6259" spans="1:8" x14ac:dyDescent="0.2">
      <c r="A6259" s="48"/>
      <c r="B6259">
        <v>15</v>
      </c>
      <c r="C6259">
        <v>8</v>
      </c>
      <c r="D6259">
        <v>1</v>
      </c>
      <c r="E6259">
        <v>1</v>
      </c>
      <c r="F6259" s="51">
        <v>1</v>
      </c>
      <c r="G6259" t="str">
        <f t="shared" si="194"/>
        <v>Luke Kornet</v>
      </c>
      <c r="H6259" t="str">
        <f t="shared" si="195"/>
        <v>Luke Kornet</v>
      </c>
    </row>
    <row r="6260" spans="1:8" x14ac:dyDescent="0.2">
      <c r="A6260" s="48"/>
      <c r="B6260">
        <v>4</v>
      </c>
      <c r="C6260">
        <v>6</v>
      </c>
      <c r="D6260">
        <v>1</v>
      </c>
      <c r="E6260">
        <v>0</v>
      </c>
      <c r="F6260" s="51">
        <v>1</v>
      </c>
      <c r="G6260" t="str">
        <f t="shared" si="194"/>
        <v>Luke Kornet</v>
      </c>
      <c r="H6260" t="str">
        <f t="shared" si="195"/>
        <v>Luke Kornet</v>
      </c>
    </row>
    <row r="6261" spans="1:8" x14ac:dyDescent="0.2">
      <c r="A6261" s="48"/>
      <c r="B6261">
        <v>2</v>
      </c>
      <c r="C6261">
        <v>2</v>
      </c>
      <c r="D6261">
        <v>0</v>
      </c>
      <c r="E6261">
        <v>0</v>
      </c>
      <c r="F6261" s="51">
        <v>1</v>
      </c>
      <c r="G6261" t="str">
        <f t="shared" si="194"/>
        <v>Luke Kornet</v>
      </c>
      <c r="H6261" t="str">
        <f t="shared" si="195"/>
        <v>Luke Kornet</v>
      </c>
    </row>
    <row r="6262" spans="1:8" x14ac:dyDescent="0.2">
      <c r="A6262" s="48"/>
      <c r="B6262">
        <v>4</v>
      </c>
      <c r="C6262">
        <v>5</v>
      </c>
      <c r="D6262">
        <v>0</v>
      </c>
      <c r="E6262">
        <v>0</v>
      </c>
      <c r="F6262" s="51">
        <v>1</v>
      </c>
      <c r="G6262" t="str">
        <f t="shared" si="194"/>
        <v>Luke Kornet</v>
      </c>
      <c r="H6262" t="str">
        <f t="shared" si="195"/>
        <v>Luke Kornet</v>
      </c>
    </row>
    <row r="6263" spans="1:8" x14ac:dyDescent="0.2">
      <c r="A6263" s="48"/>
      <c r="B6263">
        <v>12</v>
      </c>
      <c r="C6263">
        <v>4</v>
      </c>
      <c r="D6263">
        <v>1</v>
      </c>
      <c r="E6263">
        <v>0</v>
      </c>
      <c r="F6263" s="51">
        <v>1</v>
      </c>
      <c r="G6263" t="str">
        <f t="shared" si="194"/>
        <v>Luke Kornet</v>
      </c>
      <c r="H6263" t="str">
        <f t="shared" si="195"/>
        <v>Luke Kornet</v>
      </c>
    </row>
    <row r="6264" spans="1:8" x14ac:dyDescent="0.2">
      <c r="A6264" s="48"/>
      <c r="B6264">
        <v>9</v>
      </c>
      <c r="C6264">
        <v>8</v>
      </c>
      <c r="D6264">
        <v>0</v>
      </c>
      <c r="E6264">
        <v>0</v>
      </c>
      <c r="F6264" s="51">
        <v>1</v>
      </c>
      <c r="G6264" t="str">
        <f t="shared" si="194"/>
        <v>Luke Kornet</v>
      </c>
      <c r="H6264" t="str">
        <f t="shared" si="195"/>
        <v>Luke Kornet</v>
      </c>
    </row>
    <row r="6265" spans="1:8" x14ac:dyDescent="0.2">
      <c r="A6265" s="48"/>
      <c r="B6265">
        <v>4</v>
      </c>
      <c r="C6265">
        <v>1</v>
      </c>
      <c r="D6265">
        <v>0</v>
      </c>
      <c r="E6265">
        <v>0</v>
      </c>
      <c r="F6265" s="51">
        <v>1</v>
      </c>
      <c r="G6265" t="str">
        <f t="shared" si="194"/>
        <v>Luke Kornet</v>
      </c>
      <c r="H6265" t="str">
        <f t="shared" si="195"/>
        <v>Luke Kornet</v>
      </c>
    </row>
    <row r="6266" spans="1:8" x14ac:dyDescent="0.2">
      <c r="A6266" s="48"/>
      <c r="B6266">
        <v>0</v>
      </c>
      <c r="C6266">
        <v>1</v>
      </c>
      <c r="D6266">
        <v>0</v>
      </c>
      <c r="E6266">
        <v>0</v>
      </c>
      <c r="F6266" s="51">
        <v>1</v>
      </c>
      <c r="G6266" t="str">
        <f t="shared" si="194"/>
        <v>Luke Kornet</v>
      </c>
      <c r="H6266" t="str">
        <f t="shared" si="195"/>
        <v>Luke Kornet</v>
      </c>
    </row>
    <row r="6267" spans="1:8" x14ac:dyDescent="0.2">
      <c r="A6267" s="48"/>
      <c r="B6267">
        <v>2</v>
      </c>
      <c r="C6267">
        <v>0</v>
      </c>
      <c r="D6267">
        <v>0</v>
      </c>
      <c r="E6267">
        <v>0</v>
      </c>
      <c r="F6267" s="51">
        <v>1</v>
      </c>
      <c r="G6267" t="str">
        <f t="shared" si="194"/>
        <v>Luke Kornet</v>
      </c>
      <c r="H6267" t="str">
        <f t="shared" si="195"/>
        <v>Luke Kornet</v>
      </c>
    </row>
    <row r="6268" spans="1:8" x14ac:dyDescent="0.2">
      <c r="A6268" s="48"/>
      <c r="B6268">
        <v>11</v>
      </c>
      <c r="C6268">
        <v>7</v>
      </c>
      <c r="D6268">
        <v>0</v>
      </c>
      <c r="E6268">
        <v>0</v>
      </c>
      <c r="F6268" s="51">
        <v>1</v>
      </c>
      <c r="G6268" t="str">
        <f t="shared" si="194"/>
        <v>Luke Kornet</v>
      </c>
      <c r="H6268" t="str">
        <f t="shared" si="195"/>
        <v>Luke Kornet</v>
      </c>
    </row>
    <row r="6269" spans="1:8" x14ac:dyDescent="0.2">
      <c r="A6269" s="48"/>
      <c r="B6269">
        <v>12</v>
      </c>
      <c r="C6269">
        <v>4</v>
      </c>
      <c r="D6269">
        <v>3</v>
      </c>
      <c r="E6269">
        <v>0</v>
      </c>
      <c r="F6269" s="51">
        <v>1</v>
      </c>
      <c r="G6269" t="str">
        <f t="shared" si="194"/>
        <v>Luke Kornet</v>
      </c>
      <c r="H6269" t="str">
        <f t="shared" si="195"/>
        <v>Luke Kornet</v>
      </c>
    </row>
    <row r="6270" spans="1:8" x14ac:dyDescent="0.2">
      <c r="A6270" s="48"/>
      <c r="B6270">
        <v>0</v>
      </c>
      <c r="C6270">
        <v>1</v>
      </c>
      <c r="D6270">
        <v>0</v>
      </c>
      <c r="E6270">
        <v>0</v>
      </c>
      <c r="F6270" s="51">
        <v>1</v>
      </c>
      <c r="G6270" t="str">
        <f t="shared" si="194"/>
        <v>Luke Kornet</v>
      </c>
      <c r="H6270" t="str">
        <f t="shared" si="195"/>
        <v>Luke Kornet</v>
      </c>
    </row>
    <row r="6271" spans="1:8" x14ac:dyDescent="0.2">
      <c r="A6271" s="48"/>
      <c r="B6271">
        <v>4</v>
      </c>
      <c r="C6271">
        <v>2</v>
      </c>
      <c r="D6271">
        <v>1</v>
      </c>
      <c r="E6271">
        <v>0</v>
      </c>
      <c r="F6271" s="51">
        <v>1</v>
      </c>
      <c r="G6271" t="str">
        <f t="shared" si="194"/>
        <v>Luke Kornet</v>
      </c>
      <c r="H6271" t="str">
        <f t="shared" si="195"/>
        <v>Luke Kornet</v>
      </c>
    </row>
    <row r="6272" spans="1:8" x14ac:dyDescent="0.2">
      <c r="A6272" s="48"/>
      <c r="B6272">
        <v>2</v>
      </c>
      <c r="C6272">
        <v>7</v>
      </c>
      <c r="D6272">
        <v>1</v>
      </c>
      <c r="E6272">
        <v>0</v>
      </c>
      <c r="F6272" s="51">
        <v>1</v>
      </c>
      <c r="G6272" t="str">
        <f t="shared" si="194"/>
        <v>Luke Kornet</v>
      </c>
      <c r="H6272" t="str">
        <f t="shared" si="195"/>
        <v>Luke Kornet</v>
      </c>
    </row>
    <row r="6273" spans="1:8" x14ac:dyDescent="0.2">
      <c r="A6273" s="48"/>
      <c r="B6273">
        <v>2</v>
      </c>
      <c r="C6273">
        <v>2</v>
      </c>
      <c r="D6273">
        <v>0</v>
      </c>
      <c r="E6273">
        <v>0</v>
      </c>
      <c r="F6273" s="51">
        <v>1</v>
      </c>
      <c r="G6273" t="str">
        <f t="shared" si="194"/>
        <v>Luke Kornet</v>
      </c>
      <c r="H6273" t="str">
        <f t="shared" si="195"/>
        <v>Luke Kornet</v>
      </c>
    </row>
    <row r="6274" spans="1:8" x14ac:dyDescent="0.2">
      <c r="A6274" s="48"/>
      <c r="B6274">
        <v>0</v>
      </c>
      <c r="C6274">
        <v>1</v>
      </c>
      <c r="D6274">
        <v>0</v>
      </c>
      <c r="E6274">
        <v>0</v>
      </c>
      <c r="F6274" s="51">
        <v>1</v>
      </c>
      <c r="G6274" t="str">
        <f t="shared" ref="G6274:G6337" si="196">IF(B6274="","",IF(A6274="",G6273,SUBSTITUTE(A6274," 2022-23 Game Log","")))</f>
        <v>Luke Kornet</v>
      </c>
      <c r="H6274" t="str">
        <f t="shared" ref="H6274:H6337" si="197">IF(G6274="Luka Dončić","Luka Doncic",IF(G6274="Wendell Carter Jr.","Wendell Carter",IF(G6274="Vlatko Čančar","Vlatko Cancar",IF(G6274="Troy Brown Jr.","Troy Brown",IF(G6274="Bojan Bogdanović","Bojan Bogdanovic",IF(G6274="Nic Claxton","Nicolas Claxton",IF(G6274="Kristaps Porziņģis","Kristaps Porzingis",IF(G6274="Kelly Oubre Jr.","Kelly Oubre Jr",IF(G6274="P.J. Washington","P.J Washington",IF(G6274="P.J. Tucker","P.J Tucker",IF(G6274="Jabari Smith Jr.","Jabari Smith",IF(G6274="Alperen Şengün","Alperen Sengun",IF(G6274="Nikola Vučević","Nikola Vucevic",IF(G6274="Jusuf Nurkić","Jusuf Nurkic",IF(G6274="Nikola Jokić","Nikola Jokic",G6274)))))))))))))))</f>
        <v>Luke Kornet</v>
      </c>
    </row>
    <row r="6275" spans="1:8" x14ac:dyDescent="0.2">
      <c r="A6275" s="48"/>
      <c r="B6275">
        <v>0</v>
      </c>
      <c r="C6275">
        <v>5</v>
      </c>
      <c r="D6275">
        <v>0</v>
      </c>
      <c r="E6275">
        <v>0</v>
      </c>
      <c r="F6275" s="51">
        <v>1</v>
      </c>
      <c r="G6275" t="str">
        <f t="shared" si="196"/>
        <v>Luke Kornet</v>
      </c>
      <c r="H6275" t="str">
        <f t="shared" si="197"/>
        <v>Luke Kornet</v>
      </c>
    </row>
    <row r="6276" spans="1:8" x14ac:dyDescent="0.2">
      <c r="A6276" s="48"/>
      <c r="B6276">
        <v>2</v>
      </c>
      <c r="C6276">
        <v>6</v>
      </c>
      <c r="D6276">
        <v>1</v>
      </c>
      <c r="E6276">
        <v>0</v>
      </c>
      <c r="F6276" s="51">
        <v>1</v>
      </c>
      <c r="G6276" t="str">
        <f t="shared" si="196"/>
        <v>Luke Kornet</v>
      </c>
      <c r="H6276" t="str">
        <f t="shared" si="197"/>
        <v>Luke Kornet</v>
      </c>
    </row>
    <row r="6277" spans="1:8" x14ac:dyDescent="0.2">
      <c r="A6277" s="48"/>
      <c r="B6277">
        <v>2</v>
      </c>
      <c r="C6277">
        <v>1</v>
      </c>
      <c r="D6277">
        <v>0</v>
      </c>
      <c r="E6277">
        <v>0</v>
      </c>
      <c r="F6277" s="51">
        <v>1</v>
      </c>
      <c r="G6277" t="str">
        <f t="shared" si="196"/>
        <v>Luke Kornet</v>
      </c>
      <c r="H6277" t="str">
        <f t="shared" si="197"/>
        <v>Luke Kornet</v>
      </c>
    </row>
    <row r="6278" spans="1:8" x14ac:dyDescent="0.2">
      <c r="A6278" s="48"/>
      <c r="B6278">
        <v>0</v>
      </c>
      <c r="C6278">
        <v>1</v>
      </c>
      <c r="D6278">
        <v>1</v>
      </c>
      <c r="E6278">
        <v>0</v>
      </c>
      <c r="F6278" s="51">
        <v>1</v>
      </c>
      <c r="G6278" t="str">
        <f t="shared" si="196"/>
        <v>Luke Kornet</v>
      </c>
      <c r="H6278" t="str">
        <f t="shared" si="197"/>
        <v>Luke Kornet</v>
      </c>
    </row>
    <row r="6279" spans="1:8" x14ac:dyDescent="0.2">
      <c r="A6279" s="48"/>
      <c r="B6279">
        <v>4</v>
      </c>
      <c r="C6279">
        <v>0</v>
      </c>
      <c r="D6279">
        <v>0</v>
      </c>
      <c r="E6279">
        <v>0</v>
      </c>
      <c r="F6279" s="51">
        <v>1</v>
      </c>
      <c r="G6279" t="str">
        <f t="shared" si="196"/>
        <v>Luke Kornet</v>
      </c>
      <c r="H6279" t="str">
        <f t="shared" si="197"/>
        <v>Luke Kornet</v>
      </c>
    </row>
    <row r="6280" spans="1:8" x14ac:dyDescent="0.2">
      <c r="A6280" s="48"/>
      <c r="B6280">
        <v>0</v>
      </c>
      <c r="C6280">
        <v>0</v>
      </c>
      <c r="D6280">
        <v>1</v>
      </c>
      <c r="E6280">
        <v>0</v>
      </c>
      <c r="F6280" s="51">
        <v>1</v>
      </c>
      <c r="G6280" t="str">
        <f t="shared" si="196"/>
        <v>Luke Kornet</v>
      </c>
      <c r="H6280" t="str">
        <f t="shared" si="197"/>
        <v>Luke Kornet</v>
      </c>
    </row>
    <row r="6281" spans="1:8" x14ac:dyDescent="0.2">
      <c r="A6281" s="48" t="s">
        <v>1378</v>
      </c>
      <c r="B6281">
        <v>0</v>
      </c>
      <c r="C6281">
        <v>0</v>
      </c>
      <c r="D6281">
        <v>1</v>
      </c>
      <c r="E6281">
        <v>0</v>
      </c>
      <c r="F6281" s="51">
        <v>1</v>
      </c>
      <c r="G6281" t="str">
        <f t="shared" si="196"/>
        <v>Vit Krejci</v>
      </c>
      <c r="H6281" t="str">
        <f t="shared" si="197"/>
        <v>Vit Krejci</v>
      </c>
    </row>
    <row r="6282" spans="1:8" x14ac:dyDescent="0.2">
      <c r="A6282" s="48"/>
      <c r="B6282">
        <v>0</v>
      </c>
      <c r="C6282">
        <v>0</v>
      </c>
      <c r="D6282">
        <v>0</v>
      </c>
      <c r="E6282">
        <v>0</v>
      </c>
      <c r="F6282" s="51">
        <v>1</v>
      </c>
      <c r="G6282" t="str">
        <f t="shared" si="196"/>
        <v>Vit Krejci</v>
      </c>
      <c r="H6282" t="str">
        <f t="shared" si="197"/>
        <v>Vit Krejci</v>
      </c>
    </row>
    <row r="6283" spans="1:8" x14ac:dyDescent="0.2">
      <c r="A6283" s="48"/>
      <c r="B6283">
        <v>5</v>
      </c>
      <c r="C6283">
        <v>1</v>
      </c>
      <c r="D6283">
        <v>0</v>
      </c>
      <c r="E6283">
        <v>1</v>
      </c>
      <c r="F6283" s="51">
        <v>1</v>
      </c>
      <c r="G6283" t="str">
        <f t="shared" si="196"/>
        <v>Vit Krejci</v>
      </c>
      <c r="H6283" t="str">
        <f t="shared" si="197"/>
        <v>Vit Krejci</v>
      </c>
    </row>
    <row r="6284" spans="1:8" x14ac:dyDescent="0.2">
      <c r="A6284" s="48"/>
      <c r="B6284">
        <v>0</v>
      </c>
      <c r="C6284">
        <v>0</v>
      </c>
      <c r="D6284">
        <v>0</v>
      </c>
      <c r="E6284">
        <v>0</v>
      </c>
      <c r="F6284" s="51">
        <v>1</v>
      </c>
      <c r="G6284" t="str">
        <f t="shared" si="196"/>
        <v>Vit Krejci</v>
      </c>
      <c r="H6284" t="str">
        <f t="shared" si="197"/>
        <v>Vit Krejci</v>
      </c>
    </row>
    <row r="6285" spans="1:8" x14ac:dyDescent="0.2">
      <c r="A6285" s="48"/>
      <c r="B6285">
        <v>3</v>
      </c>
      <c r="C6285">
        <v>1</v>
      </c>
      <c r="D6285">
        <v>0</v>
      </c>
      <c r="E6285">
        <v>1</v>
      </c>
      <c r="F6285" s="51">
        <v>1</v>
      </c>
      <c r="G6285" t="str">
        <f t="shared" si="196"/>
        <v>Vit Krejci</v>
      </c>
      <c r="H6285" t="str">
        <f t="shared" si="197"/>
        <v>Vit Krejci</v>
      </c>
    </row>
    <row r="6286" spans="1:8" x14ac:dyDescent="0.2">
      <c r="A6286" s="48"/>
      <c r="B6286">
        <v>0</v>
      </c>
      <c r="C6286">
        <v>0</v>
      </c>
      <c r="D6286">
        <v>0</v>
      </c>
      <c r="E6286">
        <v>0</v>
      </c>
      <c r="F6286" s="51">
        <v>1</v>
      </c>
      <c r="G6286" t="str">
        <f t="shared" si="196"/>
        <v>Vit Krejci</v>
      </c>
      <c r="H6286" t="str">
        <f t="shared" si="197"/>
        <v>Vit Krejci</v>
      </c>
    </row>
    <row r="6287" spans="1:8" x14ac:dyDescent="0.2">
      <c r="A6287" s="48"/>
      <c r="B6287">
        <v>3</v>
      </c>
      <c r="C6287">
        <v>0</v>
      </c>
      <c r="D6287">
        <v>0</v>
      </c>
      <c r="E6287">
        <v>1</v>
      </c>
      <c r="F6287" s="51">
        <v>1</v>
      </c>
      <c r="G6287" t="str">
        <f t="shared" si="196"/>
        <v>Vit Krejci</v>
      </c>
      <c r="H6287" t="str">
        <f t="shared" si="197"/>
        <v>Vit Krejci</v>
      </c>
    </row>
    <row r="6288" spans="1:8" x14ac:dyDescent="0.2">
      <c r="A6288" s="48"/>
      <c r="B6288">
        <v>0</v>
      </c>
      <c r="C6288">
        <v>0</v>
      </c>
      <c r="D6288">
        <v>0</v>
      </c>
      <c r="E6288">
        <v>0</v>
      </c>
      <c r="F6288" s="51">
        <v>1</v>
      </c>
      <c r="G6288" t="str">
        <f t="shared" si="196"/>
        <v>Vit Krejci</v>
      </c>
      <c r="H6288" t="str">
        <f t="shared" si="197"/>
        <v>Vit Krejci</v>
      </c>
    </row>
    <row r="6289" spans="1:8" x14ac:dyDescent="0.2">
      <c r="A6289" s="48"/>
      <c r="B6289">
        <v>0</v>
      </c>
      <c r="C6289">
        <v>1</v>
      </c>
      <c r="D6289">
        <v>1</v>
      </c>
      <c r="E6289">
        <v>0</v>
      </c>
      <c r="F6289" s="51">
        <v>1</v>
      </c>
      <c r="G6289" t="str">
        <f t="shared" si="196"/>
        <v>Vit Krejci</v>
      </c>
      <c r="H6289" t="str">
        <f t="shared" si="197"/>
        <v>Vit Krejci</v>
      </c>
    </row>
    <row r="6290" spans="1:8" x14ac:dyDescent="0.2">
      <c r="A6290" s="48"/>
      <c r="B6290">
        <v>2</v>
      </c>
      <c r="C6290">
        <v>2</v>
      </c>
      <c r="D6290">
        <v>3</v>
      </c>
      <c r="E6290">
        <v>0</v>
      </c>
      <c r="F6290" s="51">
        <v>1</v>
      </c>
      <c r="G6290" t="str">
        <f t="shared" si="196"/>
        <v>Vit Krejci</v>
      </c>
      <c r="H6290" t="str">
        <f t="shared" si="197"/>
        <v>Vit Krejci</v>
      </c>
    </row>
    <row r="6291" spans="1:8" x14ac:dyDescent="0.2">
      <c r="A6291" s="48"/>
      <c r="B6291">
        <v>0</v>
      </c>
      <c r="C6291">
        <v>0</v>
      </c>
      <c r="D6291">
        <v>3</v>
      </c>
      <c r="E6291">
        <v>0</v>
      </c>
      <c r="F6291" s="51">
        <v>1</v>
      </c>
      <c r="G6291" t="str">
        <f t="shared" si="196"/>
        <v>Vit Krejci</v>
      </c>
      <c r="H6291" t="str">
        <f t="shared" si="197"/>
        <v>Vit Krejci</v>
      </c>
    </row>
    <row r="6292" spans="1:8" x14ac:dyDescent="0.2">
      <c r="A6292" s="48"/>
      <c r="B6292">
        <v>7</v>
      </c>
      <c r="C6292">
        <v>2</v>
      </c>
      <c r="D6292">
        <v>1</v>
      </c>
      <c r="E6292">
        <v>2</v>
      </c>
      <c r="F6292" s="51">
        <v>1</v>
      </c>
      <c r="G6292" t="str">
        <f t="shared" si="196"/>
        <v>Vit Krejci</v>
      </c>
      <c r="H6292" t="str">
        <f t="shared" si="197"/>
        <v>Vit Krejci</v>
      </c>
    </row>
    <row r="6293" spans="1:8" x14ac:dyDescent="0.2">
      <c r="A6293" s="48"/>
      <c r="B6293">
        <v>4</v>
      </c>
      <c r="C6293">
        <v>3</v>
      </c>
      <c r="D6293">
        <v>1</v>
      </c>
      <c r="E6293">
        <v>0</v>
      </c>
      <c r="F6293" s="51">
        <v>1</v>
      </c>
      <c r="G6293" t="str">
        <f t="shared" si="196"/>
        <v>Vit Krejci</v>
      </c>
      <c r="H6293" t="str">
        <f t="shared" si="197"/>
        <v>Vit Krejci</v>
      </c>
    </row>
    <row r="6294" spans="1:8" x14ac:dyDescent="0.2">
      <c r="A6294" s="48"/>
      <c r="B6294">
        <v>0</v>
      </c>
      <c r="C6294">
        <v>0</v>
      </c>
      <c r="D6294">
        <v>0</v>
      </c>
      <c r="E6294">
        <v>0</v>
      </c>
      <c r="F6294" s="51">
        <v>1</v>
      </c>
      <c r="G6294" t="str">
        <f t="shared" si="196"/>
        <v>Vit Krejci</v>
      </c>
      <c r="H6294" t="str">
        <f t="shared" si="197"/>
        <v>Vit Krejci</v>
      </c>
    </row>
    <row r="6295" spans="1:8" x14ac:dyDescent="0.2">
      <c r="A6295" s="48"/>
      <c r="B6295">
        <v>0</v>
      </c>
      <c r="C6295">
        <v>0</v>
      </c>
      <c r="D6295">
        <v>0</v>
      </c>
      <c r="E6295">
        <v>0</v>
      </c>
      <c r="F6295" s="51">
        <v>1</v>
      </c>
      <c r="G6295" t="str">
        <f t="shared" si="196"/>
        <v>Vit Krejci</v>
      </c>
      <c r="H6295" t="str">
        <f t="shared" si="197"/>
        <v>Vit Krejci</v>
      </c>
    </row>
    <row r="6296" spans="1:8" x14ac:dyDescent="0.2">
      <c r="A6296" s="48"/>
      <c r="B6296">
        <v>2</v>
      </c>
      <c r="C6296">
        <v>1</v>
      </c>
      <c r="D6296">
        <v>0</v>
      </c>
      <c r="E6296">
        <v>0</v>
      </c>
      <c r="F6296" s="51">
        <v>1</v>
      </c>
      <c r="G6296" t="str">
        <f t="shared" si="196"/>
        <v>Vit Krejci</v>
      </c>
      <c r="H6296" t="str">
        <f t="shared" si="197"/>
        <v>Vit Krejci</v>
      </c>
    </row>
    <row r="6297" spans="1:8" x14ac:dyDescent="0.2">
      <c r="A6297" s="48" t="s">
        <v>1379</v>
      </c>
      <c r="B6297">
        <v>0</v>
      </c>
      <c r="C6297">
        <v>3</v>
      </c>
      <c r="D6297">
        <v>0</v>
      </c>
      <c r="E6297">
        <v>0</v>
      </c>
      <c r="F6297" s="51">
        <v>1</v>
      </c>
      <c r="G6297" t="str">
        <f t="shared" si="196"/>
        <v>Jonathan Kuminga</v>
      </c>
      <c r="H6297" t="str">
        <f t="shared" si="197"/>
        <v>Jonathan Kuminga</v>
      </c>
    </row>
    <row r="6298" spans="1:8" x14ac:dyDescent="0.2">
      <c r="A6298" s="48"/>
      <c r="B6298">
        <v>4</v>
      </c>
      <c r="C6298">
        <v>2</v>
      </c>
      <c r="D6298">
        <v>0</v>
      </c>
      <c r="E6298">
        <v>0</v>
      </c>
      <c r="F6298" s="51">
        <v>1</v>
      </c>
      <c r="G6298" t="str">
        <f t="shared" si="196"/>
        <v>Jonathan Kuminga</v>
      </c>
      <c r="H6298" t="str">
        <f t="shared" si="197"/>
        <v>Jonathan Kuminga</v>
      </c>
    </row>
    <row r="6299" spans="1:8" x14ac:dyDescent="0.2">
      <c r="A6299" s="48"/>
      <c r="B6299">
        <v>4</v>
      </c>
      <c r="C6299">
        <v>0</v>
      </c>
      <c r="D6299">
        <v>0</v>
      </c>
      <c r="E6299">
        <v>0</v>
      </c>
      <c r="F6299" s="51">
        <v>1</v>
      </c>
      <c r="G6299" t="str">
        <f t="shared" si="196"/>
        <v>Jonathan Kuminga</v>
      </c>
      <c r="H6299" t="str">
        <f t="shared" si="197"/>
        <v>Jonathan Kuminga</v>
      </c>
    </row>
    <row r="6300" spans="1:8" x14ac:dyDescent="0.2">
      <c r="A6300" s="48"/>
      <c r="B6300">
        <v>4</v>
      </c>
      <c r="C6300">
        <v>3</v>
      </c>
      <c r="D6300">
        <v>0</v>
      </c>
      <c r="E6300">
        <v>0</v>
      </c>
      <c r="F6300" s="51">
        <v>1</v>
      </c>
      <c r="G6300" t="str">
        <f t="shared" si="196"/>
        <v>Jonathan Kuminga</v>
      </c>
      <c r="H6300" t="str">
        <f t="shared" si="197"/>
        <v>Jonathan Kuminga</v>
      </c>
    </row>
    <row r="6301" spans="1:8" x14ac:dyDescent="0.2">
      <c r="A6301" s="48"/>
      <c r="B6301">
        <v>0</v>
      </c>
      <c r="C6301">
        <v>1</v>
      </c>
      <c r="D6301">
        <v>0</v>
      </c>
      <c r="E6301">
        <v>0</v>
      </c>
      <c r="F6301" s="51">
        <v>1</v>
      </c>
      <c r="G6301" t="str">
        <f t="shared" si="196"/>
        <v>Jonathan Kuminga</v>
      </c>
      <c r="H6301" t="str">
        <f t="shared" si="197"/>
        <v>Jonathan Kuminga</v>
      </c>
    </row>
    <row r="6302" spans="1:8" x14ac:dyDescent="0.2">
      <c r="A6302" s="48"/>
      <c r="B6302">
        <v>4</v>
      </c>
      <c r="C6302">
        <v>2</v>
      </c>
      <c r="D6302">
        <v>3</v>
      </c>
      <c r="E6302">
        <v>0</v>
      </c>
      <c r="F6302" s="51">
        <v>1</v>
      </c>
      <c r="G6302" t="str">
        <f t="shared" si="196"/>
        <v>Jonathan Kuminga</v>
      </c>
      <c r="H6302" t="str">
        <f t="shared" si="197"/>
        <v>Jonathan Kuminga</v>
      </c>
    </row>
    <row r="6303" spans="1:8" x14ac:dyDescent="0.2">
      <c r="A6303" s="48"/>
      <c r="B6303">
        <v>18</v>
      </c>
      <c r="C6303">
        <v>4</v>
      </c>
      <c r="D6303">
        <v>2</v>
      </c>
      <c r="E6303">
        <v>1</v>
      </c>
      <c r="F6303" s="51">
        <v>1</v>
      </c>
      <c r="G6303" t="str">
        <f t="shared" si="196"/>
        <v>Jonathan Kuminga</v>
      </c>
      <c r="H6303" t="str">
        <f t="shared" si="197"/>
        <v>Jonathan Kuminga</v>
      </c>
    </row>
    <row r="6304" spans="1:8" x14ac:dyDescent="0.2">
      <c r="A6304" s="48"/>
      <c r="B6304">
        <v>5</v>
      </c>
      <c r="C6304">
        <v>0</v>
      </c>
      <c r="D6304">
        <v>0</v>
      </c>
      <c r="E6304">
        <v>0</v>
      </c>
      <c r="F6304" s="51">
        <v>1</v>
      </c>
      <c r="G6304" t="str">
        <f t="shared" si="196"/>
        <v>Jonathan Kuminga</v>
      </c>
      <c r="H6304" t="str">
        <f t="shared" si="197"/>
        <v>Jonathan Kuminga</v>
      </c>
    </row>
    <row r="6305" spans="1:8" x14ac:dyDescent="0.2">
      <c r="A6305" s="48"/>
      <c r="B6305">
        <v>0</v>
      </c>
      <c r="C6305">
        <v>2</v>
      </c>
      <c r="D6305">
        <v>0</v>
      </c>
      <c r="E6305">
        <v>0</v>
      </c>
      <c r="F6305" s="51">
        <v>1</v>
      </c>
      <c r="G6305" t="str">
        <f t="shared" si="196"/>
        <v>Jonathan Kuminga</v>
      </c>
      <c r="H6305" t="str">
        <f t="shared" si="197"/>
        <v>Jonathan Kuminga</v>
      </c>
    </row>
    <row r="6306" spans="1:8" x14ac:dyDescent="0.2">
      <c r="A6306" s="48"/>
      <c r="B6306">
        <v>3</v>
      </c>
      <c r="C6306">
        <v>0</v>
      </c>
      <c r="D6306">
        <v>1</v>
      </c>
      <c r="E6306">
        <v>0</v>
      </c>
      <c r="F6306" s="51">
        <v>1</v>
      </c>
      <c r="G6306" t="str">
        <f t="shared" si="196"/>
        <v>Jonathan Kuminga</v>
      </c>
      <c r="H6306" t="str">
        <f t="shared" si="197"/>
        <v>Jonathan Kuminga</v>
      </c>
    </row>
    <row r="6307" spans="1:8" x14ac:dyDescent="0.2">
      <c r="A6307" s="48"/>
      <c r="B6307">
        <v>15</v>
      </c>
      <c r="C6307">
        <v>3</v>
      </c>
      <c r="D6307">
        <v>2</v>
      </c>
      <c r="E6307">
        <v>3</v>
      </c>
      <c r="F6307" s="51">
        <v>1</v>
      </c>
      <c r="G6307" t="str">
        <f t="shared" si="196"/>
        <v>Jonathan Kuminga</v>
      </c>
      <c r="H6307" t="str">
        <f t="shared" si="197"/>
        <v>Jonathan Kuminga</v>
      </c>
    </row>
    <row r="6308" spans="1:8" x14ac:dyDescent="0.2">
      <c r="A6308" s="48"/>
      <c r="B6308">
        <v>1</v>
      </c>
      <c r="C6308">
        <v>5</v>
      </c>
      <c r="D6308">
        <v>0</v>
      </c>
      <c r="E6308">
        <v>0</v>
      </c>
      <c r="F6308" s="51">
        <v>1</v>
      </c>
      <c r="G6308" t="str">
        <f t="shared" si="196"/>
        <v>Jonathan Kuminga</v>
      </c>
      <c r="H6308" t="str">
        <f t="shared" si="197"/>
        <v>Jonathan Kuminga</v>
      </c>
    </row>
    <row r="6309" spans="1:8" x14ac:dyDescent="0.2">
      <c r="A6309" s="48"/>
      <c r="B6309">
        <v>2</v>
      </c>
      <c r="C6309">
        <v>2</v>
      </c>
      <c r="D6309">
        <v>0</v>
      </c>
      <c r="E6309">
        <v>0</v>
      </c>
      <c r="F6309" s="51">
        <v>1</v>
      </c>
      <c r="G6309" t="str">
        <f t="shared" si="196"/>
        <v>Jonathan Kuminga</v>
      </c>
      <c r="H6309" t="str">
        <f t="shared" si="197"/>
        <v>Jonathan Kuminga</v>
      </c>
    </row>
    <row r="6310" spans="1:8" x14ac:dyDescent="0.2">
      <c r="A6310" s="48"/>
      <c r="B6310">
        <v>18</v>
      </c>
      <c r="C6310">
        <v>3</v>
      </c>
      <c r="D6310">
        <v>2</v>
      </c>
      <c r="E6310">
        <v>4</v>
      </c>
      <c r="F6310" s="51">
        <v>1</v>
      </c>
      <c r="G6310" t="str">
        <f t="shared" si="196"/>
        <v>Jonathan Kuminga</v>
      </c>
      <c r="H6310" t="str">
        <f t="shared" si="197"/>
        <v>Jonathan Kuminga</v>
      </c>
    </row>
    <row r="6311" spans="1:8" x14ac:dyDescent="0.2">
      <c r="A6311" s="48"/>
      <c r="B6311">
        <v>6</v>
      </c>
      <c r="C6311">
        <v>4</v>
      </c>
      <c r="D6311">
        <v>2</v>
      </c>
      <c r="E6311">
        <v>0</v>
      </c>
      <c r="F6311" s="51">
        <v>1</v>
      </c>
      <c r="G6311" t="str">
        <f t="shared" si="196"/>
        <v>Jonathan Kuminga</v>
      </c>
      <c r="H6311" t="str">
        <f t="shared" si="197"/>
        <v>Jonathan Kuminga</v>
      </c>
    </row>
    <row r="6312" spans="1:8" x14ac:dyDescent="0.2">
      <c r="A6312" s="48"/>
      <c r="B6312">
        <v>0</v>
      </c>
      <c r="C6312">
        <v>3</v>
      </c>
      <c r="D6312">
        <v>1</v>
      </c>
      <c r="E6312">
        <v>0</v>
      </c>
      <c r="F6312" s="51">
        <v>1</v>
      </c>
      <c r="G6312" t="str">
        <f t="shared" si="196"/>
        <v>Jonathan Kuminga</v>
      </c>
      <c r="H6312" t="str">
        <f t="shared" si="197"/>
        <v>Jonathan Kuminga</v>
      </c>
    </row>
    <row r="6313" spans="1:8" x14ac:dyDescent="0.2">
      <c r="A6313" s="48"/>
      <c r="B6313">
        <v>7</v>
      </c>
      <c r="C6313">
        <v>6</v>
      </c>
      <c r="D6313">
        <v>1</v>
      </c>
      <c r="E6313">
        <v>0</v>
      </c>
      <c r="F6313" s="51">
        <v>1</v>
      </c>
      <c r="G6313" t="str">
        <f t="shared" si="196"/>
        <v>Jonathan Kuminga</v>
      </c>
      <c r="H6313" t="str">
        <f t="shared" si="197"/>
        <v>Jonathan Kuminga</v>
      </c>
    </row>
    <row r="6314" spans="1:8" x14ac:dyDescent="0.2">
      <c r="A6314" s="48"/>
      <c r="B6314">
        <v>14</v>
      </c>
      <c r="C6314">
        <v>10</v>
      </c>
      <c r="D6314">
        <v>1</v>
      </c>
      <c r="E6314">
        <v>1</v>
      </c>
      <c r="F6314" s="51">
        <v>1</v>
      </c>
      <c r="G6314" t="str">
        <f t="shared" si="196"/>
        <v>Jonathan Kuminga</v>
      </c>
      <c r="H6314" t="str">
        <f t="shared" si="197"/>
        <v>Jonathan Kuminga</v>
      </c>
    </row>
    <row r="6315" spans="1:8" x14ac:dyDescent="0.2">
      <c r="A6315" s="48"/>
      <c r="B6315">
        <v>1</v>
      </c>
      <c r="C6315">
        <v>3</v>
      </c>
      <c r="D6315">
        <v>1</v>
      </c>
      <c r="E6315">
        <v>0</v>
      </c>
      <c r="F6315" s="51">
        <v>1</v>
      </c>
      <c r="G6315" t="str">
        <f t="shared" si="196"/>
        <v>Jonathan Kuminga</v>
      </c>
      <c r="H6315" t="str">
        <f t="shared" si="197"/>
        <v>Jonathan Kuminga</v>
      </c>
    </row>
    <row r="6316" spans="1:8" x14ac:dyDescent="0.2">
      <c r="A6316" s="48"/>
      <c r="B6316">
        <v>2</v>
      </c>
      <c r="C6316">
        <v>1</v>
      </c>
      <c r="D6316">
        <v>1</v>
      </c>
      <c r="E6316">
        <v>0</v>
      </c>
      <c r="F6316" s="51">
        <v>1</v>
      </c>
      <c r="G6316" t="str">
        <f t="shared" si="196"/>
        <v>Jonathan Kuminga</v>
      </c>
      <c r="H6316" t="str">
        <f t="shared" si="197"/>
        <v>Jonathan Kuminga</v>
      </c>
    </row>
    <row r="6317" spans="1:8" x14ac:dyDescent="0.2">
      <c r="A6317" s="48"/>
      <c r="B6317">
        <v>10</v>
      </c>
      <c r="C6317">
        <v>4</v>
      </c>
      <c r="D6317">
        <v>2</v>
      </c>
      <c r="E6317">
        <v>0</v>
      </c>
      <c r="F6317" s="51">
        <v>1</v>
      </c>
      <c r="G6317" t="str">
        <f t="shared" si="196"/>
        <v>Jonathan Kuminga</v>
      </c>
      <c r="H6317" t="str">
        <f t="shared" si="197"/>
        <v>Jonathan Kuminga</v>
      </c>
    </row>
    <row r="6318" spans="1:8" x14ac:dyDescent="0.2">
      <c r="A6318" s="48"/>
      <c r="B6318">
        <v>24</v>
      </c>
      <c r="C6318">
        <v>5</v>
      </c>
      <c r="D6318">
        <v>4</v>
      </c>
      <c r="E6318">
        <v>1</v>
      </c>
      <c r="F6318" s="51">
        <v>1</v>
      </c>
      <c r="G6318" t="str">
        <f t="shared" si="196"/>
        <v>Jonathan Kuminga</v>
      </c>
      <c r="H6318" t="str">
        <f t="shared" si="197"/>
        <v>Jonathan Kuminga</v>
      </c>
    </row>
    <row r="6319" spans="1:8" x14ac:dyDescent="0.2">
      <c r="A6319" s="48"/>
      <c r="B6319">
        <v>14</v>
      </c>
      <c r="C6319">
        <v>5</v>
      </c>
      <c r="D6319">
        <v>3</v>
      </c>
      <c r="E6319">
        <v>1</v>
      </c>
      <c r="F6319" s="51">
        <v>1</v>
      </c>
      <c r="G6319" t="str">
        <f t="shared" si="196"/>
        <v>Jonathan Kuminga</v>
      </c>
      <c r="H6319" t="str">
        <f t="shared" si="197"/>
        <v>Jonathan Kuminga</v>
      </c>
    </row>
    <row r="6320" spans="1:8" x14ac:dyDescent="0.2">
      <c r="A6320" s="48"/>
      <c r="B6320">
        <v>19</v>
      </c>
      <c r="C6320">
        <v>1</v>
      </c>
      <c r="D6320">
        <v>3</v>
      </c>
      <c r="E6320">
        <v>3</v>
      </c>
      <c r="F6320" s="51">
        <v>1</v>
      </c>
      <c r="G6320" t="str">
        <f t="shared" si="196"/>
        <v>Jonathan Kuminga</v>
      </c>
      <c r="H6320" t="str">
        <f t="shared" si="197"/>
        <v>Jonathan Kuminga</v>
      </c>
    </row>
    <row r="6321" spans="1:8" x14ac:dyDescent="0.2">
      <c r="A6321" s="48"/>
      <c r="B6321">
        <v>9</v>
      </c>
      <c r="C6321">
        <v>8</v>
      </c>
      <c r="D6321">
        <v>1</v>
      </c>
      <c r="E6321">
        <v>0</v>
      </c>
      <c r="F6321" s="51">
        <v>1</v>
      </c>
      <c r="G6321" t="str">
        <f t="shared" si="196"/>
        <v>Jonathan Kuminga</v>
      </c>
      <c r="H6321" t="str">
        <f t="shared" si="197"/>
        <v>Jonathan Kuminga</v>
      </c>
    </row>
    <row r="6322" spans="1:8" x14ac:dyDescent="0.2">
      <c r="A6322" s="48"/>
      <c r="B6322">
        <v>7</v>
      </c>
      <c r="C6322">
        <v>0</v>
      </c>
      <c r="D6322">
        <v>3</v>
      </c>
      <c r="E6322">
        <v>1</v>
      </c>
      <c r="F6322" s="51">
        <v>1</v>
      </c>
      <c r="G6322" t="str">
        <f t="shared" si="196"/>
        <v>Jonathan Kuminga</v>
      </c>
      <c r="H6322" t="str">
        <f t="shared" si="197"/>
        <v>Jonathan Kuminga</v>
      </c>
    </row>
    <row r="6323" spans="1:8" x14ac:dyDescent="0.2">
      <c r="A6323" s="48"/>
      <c r="B6323">
        <v>2</v>
      </c>
      <c r="C6323">
        <v>0</v>
      </c>
      <c r="D6323">
        <v>1</v>
      </c>
      <c r="E6323">
        <v>0</v>
      </c>
      <c r="F6323" s="51">
        <v>1</v>
      </c>
      <c r="G6323" t="str">
        <f t="shared" si="196"/>
        <v>Jonathan Kuminga</v>
      </c>
      <c r="H6323" t="str">
        <f t="shared" si="197"/>
        <v>Jonathan Kuminga</v>
      </c>
    </row>
    <row r="6324" spans="1:8" x14ac:dyDescent="0.2">
      <c r="A6324" s="48"/>
      <c r="B6324">
        <v>13</v>
      </c>
      <c r="C6324">
        <v>4</v>
      </c>
      <c r="D6324">
        <v>4</v>
      </c>
      <c r="E6324">
        <v>1</v>
      </c>
      <c r="F6324" s="51">
        <v>1</v>
      </c>
      <c r="G6324" t="str">
        <f t="shared" si="196"/>
        <v>Jonathan Kuminga</v>
      </c>
      <c r="H6324" t="str">
        <f t="shared" si="197"/>
        <v>Jonathan Kuminga</v>
      </c>
    </row>
    <row r="6325" spans="1:8" x14ac:dyDescent="0.2">
      <c r="A6325" s="48"/>
      <c r="B6325">
        <v>4</v>
      </c>
      <c r="C6325">
        <v>6</v>
      </c>
      <c r="D6325">
        <v>4</v>
      </c>
      <c r="E6325">
        <v>0</v>
      </c>
      <c r="F6325" s="51">
        <v>1</v>
      </c>
      <c r="G6325" t="str">
        <f t="shared" si="196"/>
        <v>Jonathan Kuminga</v>
      </c>
      <c r="H6325" t="str">
        <f t="shared" si="197"/>
        <v>Jonathan Kuminga</v>
      </c>
    </row>
    <row r="6326" spans="1:8" x14ac:dyDescent="0.2">
      <c r="A6326" s="48"/>
      <c r="B6326">
        <v>7</v>
      </c>
      <c r="C6326">
        <v>4</v>
      </c>
      <c r="D6326">
        <v>3</v>
      </c>
      <c r="E6326">
        <v>0</v>
      </c>
      <c r="F6326" s="51">
        <v>1</v>
      </c>
      <c r="G6326" t="str">
        <f t="shared" si="196"/>
        <v>Jonathan Kuminga</v>
      </c>
      <c r="H6326" t="str">
        <f t="shared" si="197"/>
        <v>Jonathan Kuminga</v>
      </c>
    </row>
    <row r="6327" spans="1:8" x14ac:dyDescent="0.2">
      <c r="A6327" s="48"/>
      <c r="B6327">
        <v>14</v>
      </c>
      <c r="C6327">
        <v>6</v>
      </c>
      <c r="D6327">
        <v>2</v>
      </c>
      <c r="E6327">
        <v>0</v>
      </c>
      <c r="F6327" s="51">
        <v>1</v>
      </c>
      <c r="G6327" t="str">
        <f t="shared" si="196"/>
        <v>Jonathan Kuminga</v>
      </c>
      <c r="H6327" t="str">
        <f t="shared" si="197"/>
        <v>Jonathan Kuminga</v>
      </c>
    </row>
    <row r="6328" spans="1:8" x14ac:dyDescent="0.2">
      <c r="A6328" s="48"/>
      <c r="B6328">
        <v>9</v>
      </c>
      <c r="C6328">
        <v>5</v>
      </c>
      <c r="D6328">
        <v>3</v>
      </c>
      <c r="E6328">
        <v>0</v>
      </c>
      <c r="F6328" s="51">
        <v>1</v>
      </c>
      <c r="G6328" t="str">
        <f t="shared" si="196"/>
        <v>Jonathan Kuminga</v>
      </c>
      <c r="H6328" t="str">
        <f t="shared" si="197"/>
        <v>Jonathan Kuminga</v>
      </c>
    </row>
    <row r="6329" spans="1:8" x14ac:dyDescent="0.2">
      <c r="A6329" s="48"/>
      <c r="B6329">
        <v>9</v>
      </c>
      <c r="C6329">
        <v>2</v>
      </c>
      <c r="D6329">
        <v>6</v>
      </c>
      <c r="E6329">
        <v>0</v>
      </c>
      <c r="F6329" s="51">
        <v>1</v>
      </c>
      <c r="G6329" t="str">
        <f t="shared" si="196"/>
        <v>Jonathan Kuminga</v>
      </c>
      <c r="H6329" t="str">
        <f t="shared" si="197"/>
        <v>Jonathan Kuminga</v>
      </c>
    </row>
    <row r="6330" spans="1:8" x14ac:dyDescent="0.2">
      <c r="A6330" s="48" t="s">
        <v>1380</v>
      </c>
      <c r="B6330">
        <v>22</v>
      </c>
      <c r="C6330">
        <v>13</v>
      </c>
      <c r="D6330">
        <v>2</v>
      </c>
      <c r="E6330">
        <v>3</v>
      </c>
      <c r="F6330" s="51">
        <v>1</v>
      </c>
      <c r="G6330" t="str">
        <f t="shared" si="196"/>
        <v>Kyle Kuzma</v>
      </c>
      <c r="H6330" t="str">
        <f t="shared" si="197"/>
        <v>Kyle Kuzma</v>
      </c>
    </row>
    <row r="6331" spans="1:8" x14ac:dyDescent="0.2">
      <c r="A6331" s="48"/>
      <c r="B6331">
        <v>26</v>
      </c>
      <c r="C6331">
        <v>6</v>
      </c>
      <c r="D6331">
        <v>2</v>
      </c>
      <c r="E6331">
        <v>4</v>
      </c>
      <c r="F6331" s="51">
        <v>1</v>
      </c>
      <c r="G6331" t="str">
        <f t="shared" si="196"/>
        <v>Kyle Kuzma</v>
      </c>
      <c r="H6331" t="str">
        <f t="shared" si="197"/>
        <v>Kyle Kuzma</v>
      </c>
    </row>
    <row r="6332" spans="1:8" x14ac:dyDescent="0.2">
      <c r="A6332" s="48"/>
      <c r="B6332">
        <v>11</v>
      </c>
      <c r="C6332">
        <v>2</v>
      </c>
      <c r="D6332">
        <v>3</v>
      </c>
      <c r="E6332">
        <v>1</v>
      </c>
      <c r="F6332" s="51">
        <v>1</v>
      </c>
      <c r="G6332" t="str">
        <f t="shared" si="196"/>
        <v>Kyle Kuzma</v>
      </c>
      <c r="H6332" t="str">
        <f t="shared" si="197"/>
        <v>Kyle Kuzma</v>
      </c>
    </row>
    <row r="6333" spans="1:8" x14ac:dyDescent="0.2">
      <c r="A6333" s="48"/>
      <c r="B6333">
        <v>25</v>
      </c>
      <c r="C6333">
        <v>6</v>
      </c>
      <c r="D6333">
        <v>1</v>
      </c>
      <c r="E6333">
        <v>0</v>
      </c>
      <c r="F6333" s="51">
        <v>1</v>
      </c>
      <c r="G6333" t="str">
        <f t="shared" si="196"/>
        <v>Kyle Kuzma</v>
      </c>
      <c r="H6333" t="str">
        <f t="shared" si="197"/>
        <v>Kyle Kuzma</v>
      </c>
    </row>
    <row r="6334" spans="1:8" x14ac:dyDescent="0.2">
      <c r="A6334" s="48"/>
      <c r="B6334">
        <v>18</v>
      </c>
      <c r="C6334">
        <v>9</v>
      </c>
      <c r="D6334">
        <v>3</v>
      </c>
      <c r="E6334">
        <v>3</v>
      </c>
      <c r="F6334" s="51">
        <v>1</v>
      </c>
      <c r="G6334" t="str">
        <f t="shared" si="196"/>
        <v>Kyle Kuzma</v>
      </c>
      <c r="H6334" t="str">
        <f t="shared" si="197"/>
        <v>Kyle Kuzma</v>
      </c>
    </row>
    <row r="6335" spans="1:8" x14ac:dyDescent="0.2">
      <c r="A6335" s="48"/>
      <c r="B6335">
        <v>9</v>
      </c>
      <c r="C6335">
        <v>8</v>
      </c>
      <c r="D6335">
        <v>1</v>
      </c>
      <c r="E6335">
        <v>1</v>
      </c>
      <c r="F6335" s="51">
        <v>1</v>
      </c>
      <c r="G6335" t="str">
        <f t="shared" si="196"/>
        <v>Kyle Kuzma</v>
      </c>
      <c r="H6335" t="str">
        <f t="shared" si="197"/>
        <v>Kyle Kuzma</v>
      </c>
    </row>
    <row r="6336" spans="1:8" x14ac:dyDescent="0.2">
      <c r="A6336" s="48"/>
      <c r="B6336">
        <v>9</v>
      </c>
      <c r="C6336">
        <v>7</v>
      </c>
      <c r="D6336">
        <v>2</v>
      </c>
      <c r="E6336">
        <v>1</v>
      </c>
      <c r="F6336" s="51">
        <v>1</v>
      </c>
      <c r="G6336" t="str">
        <f t="shared" si="196"/>
        <v>Kyle Kuzma</v>
      </c>
      <c r="H6336" t="str">
        <f t="shared" si="197"/>
        <v>Kyle Kuzma</v>
      </c>
    </row>
    <row r="6337" spans="1:8" x14ac:dyDescent="0.2">
      <c r="A6337" s="48"/>
      <c r="B6337">
        <v>18</v>
      </c>
      <c r="C6337">
        <v>8</v>
      </c>
      <c r="D6337">
        <v>4</v>
      </c>
      <c r="E6337">
        <v>2</v>
      </c>
      <c r="F6337" s="51">
        <v>1</v>
      </c>
      <c r="G6337" t="str">
        <f t="shared" si="196"/>
        <v>Kyle Kuzma</v>
      </c>
      <c r="H6337" t="str">
        <f t="shared" si="197"/>
        <v>Kyle Kuzma</v>
      </c>
    </row>
    <row r="6338" spans="1:8" x14ac:dyDescent="0.2">
      <c r="A6338" s="48"/>
      <c r="B6338">
        <v>19</v>
      </c>
      <c r="C6338">
        <v>5</v>
      </c>
      <c r="D6338">
        <v>2</v>
      </c>
      <c r="E6338">
        <v>3</v>
      </c>
      <c r="F6338" s="51">
        <v>1</v>
      </c>
      <c r="G6338" t="str">
        <f t="shared" ref="G6338:G6401" si="198">IF(B6338="","",IF(A6338="",G6337,SUBSTITUTE(A6338," 2022-23 Game Log","")))</f>
        <v>Kyle Kuzma</v>
      </c>
      <c r="H6338" t="str">
        <f t="shared" ref="H6338:H6401" si="199">IF(G6338="Luka Dončić","Luka Doncic",IF(G6338="Wendell Carter Jr.","Wendell Carter",IF(G6338="Vlatko Čančar","Vlatko Cancar",IF(G6338="Troy Brown Jr.","Troy Brown",IF(G6338="Bojan Bogdanović","Bojan Bogdanovic",IF(G6338="Nic Claxton","Nicolas Claxton",IF(G6338="Kristaps Porziņģis","Kristaps Porzingis",IF(G6338="Kelly Oubre Jr.","Kelly Oubre Jr",IF(G6338="P.J. Washington","P.J Washington",IF(G6338="P.J. Tucker","P.J Tucker",IF(G6338="Jabari Smith Jr.","Jabari Smith",IF(G6338="Alperen Şengün","Alperen Sengun",IF(G6338="Nikola Vučević","Nikola Vucevic",IF(G6338="Jusuf Nurkić","Jusuf Nurkic",IF(G6338="Nikola Jokić","Nikola Jokic",G6338)))))))))))))))</f>
        <v>Kyle Kuzma</v>
      </c>
    </row>
    <row r="6339" spans="1:8" x14ac:dyDescent="0.2">
      <c r="A6339" s="48"/>
      <c r="B6339">
        <v>12</v>
      </c>
      <c r="C6339">
        <v>11</v>
      </c>
      <c r="D6339">
        <v>2</v>
      </c>
      <c r="E6339">
        <v>2</v>
      </c>
      <c r="F6339" s="51">
        <v>1</v>
      </c>
      <c r="G6339" t="str">
        <f t="shared" si="198"/>
        <v>Kyle Kuzma</v>
      </c>
      <c r="H6339" t="str">
        <f t="shared" si="199"/>
        <v>Kyle Kuzma</v>
      </c>
    </row>
    <row r="6340" spans="1:8" x14ac:dyDescent="0.2">
      <c r="A6340" s="48"/>
      <c r="B6340">
        <v>20</v>
      </c>
      <c r="C6340">
        <v>6</v>
      </c>
      <c r="D6340">
        <v>1</v>
      </c>
      <c r="E6340">
        <v>1</v>
      </c>
      <c r="F6340" s="51">
        <v>1</v>
      </c>
      <c r="G6340" t="str">
        <f t="shared" si="198"/>
        <v>Kyle Kuzma</v>
      </c>
      <c r="H6340" t="str">
        <f t="shared" si="199"/>
        <v>Kyle Kuzma</v>
      </c>
    </row>
    <row r="6341" spans="1:8" x14ac:dyDescent="0.2">
      <c r="A6341" s="48"/>
      <c r="B6341">
        <v>36</v>
      </c>
      <c r="C6341">
        <v>11</v>
      </c>
      <c r="D6341">
        <v>6</v>
      </c>
      <c r="E6341">
        <v>5</v>
      </c>
      <c r="F6341" s="51">
        <v>1</v>
      </c>
      <c r="G6341" t="str">
        <f t="shared" si="198"/>
        <v>Kyle Kuzma</v>
      </c>
      <c r="H6341" t="str">
        <f t="shared" si="199"/>
        <v>Kyle Kuzma</v>
      </c>
    </row>
    <row r="6342" spans="1:8" x14ac:dyDescent="0.2">
      <c r="A6342" s="48"/>
      <c r="B6342">
        <v>23</v>
      </c>
      <c r="C6342">
        <v>8</v>
      </c>
      <c r="D6342">
        <v>6</v>
      </c>
      <c r="E6342">
        <v>1</v>
      </c>
      <c r="F6342" s="51">
        <v>1</v>
      </c>
      <c r="G6342" t="str">
        <f t="shared" si="198"/>
        <v>Kyle Kuzma</v>
      </c>
      <c r="H6342" t="str">
        <f t="shared" si="199"/>
        <v>Kyle Kuzma</v>
      </c>
    </row>
    <row r="6343" spans="1:8" x14ac:dyDescent="0.2">
      <c r="A6343" s="48"/>
      <c r="B6343">
        <v>9</v>
      </c>
      <c r="C6343">
        <v>11</v>
      </c>
      <c r="D6343">
        <v>3</v>
      </c>
      <c r="E6343">
        <v>1</v>
      </c>
      <c r="F6343" s="51">
        <v>1</v>
      </c>
      <c r="G6343" t="str">
        <f t="shared" si="198"/>
        <v>Kyle Kuzma</v>
      </c>
      <c r="H6343" t="str">
        <f t="shared" si="199"/>
        <v>Kyle Kuzma</v>
      </c>
    </row>
    <row r="6344" spans="1:8" x14ac:dyDescent="0.2">
      <c r="A6344" s="48"/>
      <c r="B6344">
        <v>18</v>
      </c>
      <c r="C6344">
        <v>10</v>
      </c>
      <c r="D6344">
        <v>9</v>
      </c>
      <c r="E6344">
        <v>3</v>
      </c>
      <c r="F6344" s="51">
        <v>1</v>
      </c>
      <c r="G6344" t="str">
        <f t="shared" si="198"/>
        <v>Kyle Kuzma</v>
      </c>
      <c r="H6344" t="str">
        <f t="shared" si="199"/>
        <v>Kyle Kuzma</v>
      </c>
    </row>
    <row r="6345" spans="1:8" x14ac:dyDescent="0.2">
      <c r="A6345" s="48"/>
      <c r="B6345">
        <v>21</v>
      </c>
      <c r="C6345">
        <v>8</v>
      </c>
      <c r="D6345">
        <v>5</v>
      </c>
      <c r="E6345">
        <v>2</v>
      </c>
      <c r="F6345" s="51">
        <v>1</v>
      </c>
      <c r="G6345" t="str">
        <f t="shared" si="198"/>
        <v>Kyle Kuzma</v>
      </c>
      <c r="H6345" t="str">
        <f t="shared" si="199"/>
        <v>Kyle Kuzma</v>
      </c>
    </row>
    <row r="6346" spans="1:8" x14ac:dyDescent="0.2">
      <c r="A6346" s="48"/>
      <c r="B6346">
        <v>28</v>
      </c>
      <c r="C6346">
        <v>10</v>
      </c>
      <c r="D6346">
        <v>5</v>
      </c>
      <c r="E6346">
        <v>4</v>
      </c>
      <c r="F6346" s="51">
        <v>1</v>
      </c>
      <c r="G6346" t="str">
        <f t="shared" si="198"/>
        <v>Kyle Kuzma</v>
      </c>
      <c r="H6346" t="str">
        <f t="shared" si="199"/>
        <v>Kyle Kuzma</v>
      </c>
    </row>
    <row r="6347" spans="1:8" x14ac:dyDescent="0.2">
      <c r="A6347" s="48"/>
      <c r="B6347">
        <v>33</v>
      </c>
      <c r="C6347">
        <v>7</v>
      </c>
      <c r="D6347">
        <v>1</v>
      </c>
      <c r="E6347">
        <v>2</v>
      </c>
      <c r="F6347" s="51">
        <v>1</v>
      </c>
      <c r="G6347" t="str">
        <f t="shared" si="198"/>
        <v>Kyle Kuzma</v>
      </c>
      <c r="H6347" t="str">
        <f t="shared" si="199"/>
        <v>Kyle Kuzma</v>
      </c>
    </row>
    <row r="6348" spans="1:8" x14ac:dyDescent="0.2">
      <c r="A6348" s="48"/>
      <c r="B6348">
        <v>28</v>
      </c>
      <c r="C6348">
        <v>7</v>
      </c>
      <c r="D6348">
        <v>5</v>
      </c>
      <c r="E6348">
        <v>3</v>
      </c>
      <c r="F6348" s="51">
        <v>1</v>
      </c>
      <c r="G6348" t="str">
        <f t="shared" si="198"/>
        <v>Kyle Kuzma</v>
      </c>
      <c r="H6348" t="str">
        <f t="shared" si="199"/>
        <v>Kyle Kuzma</v>
      </c>
    </row>
    <row r="6349" spans="1:8" x14ac:dyDescent="0.2">
      <c r="A6349" s="48"/>
      <c r="B6349">
        <v>23</v>
      </c>
      <c r="C6349">
        <v>8</v>
      </c>
      <c r="D6349">
        <v>9</v>
      </c>
      <c r="E6349">
        <v>4</v>
      </c>
      <c r="F6349" s="51">
        <v>1</v>
      </c>
      <c r="G6349" t="str">
        <f t="shared" si="198"/>
        <v>Kyle Kuzma</v>
      </c>
      <c r="H6349" t="str">
        <f t="shared" si="199"/>
        <v>Kyle Kuzma</v>
      </c>
    </row>
    <row r="6350" spans="1:8" x14ac:dyDescent="0.2">
      <c r="A6350" s="48"/>
      <c r="B6350">
        <v>25</v>
      </c>
      <c r="C6350">
        <v>4</v>
      </c>
      <c r="D6350">
        <v>3</v>
      </c>
      <c r="E6350">
        <v>2</v>
      </c>
      <c r="F6350" s="51">
        <v>1</v>
      </c>
      <c r="G6350" t="str">
        <f t="shared" si="198"/>
        <v>Kyle Kuzma</v>
      </c>
      <c r="H6350" t="str">
        <f t="shared" si="199"/>
        <v>Kyle Kuzma</v>
      </c>
    </row>
    <row r="6351" spans="1:8" x14ac:dyDescent="0.2">
      <c r="A6351" s="48"/>
      <c r="B6351">
        <v>14</v>
      </c>
      <c r="C6351">
        <v>4</v>
      </c>
      <c r="D6351">
        <v>3</v>
      </c>
      <c r="E6351">
        <v>2</v>
      </c>
      <c r="F6351" s="51">
        <v>1</v>
      </c>
      <c r="G6351" t="str">
        <f t="shared" si="198"/>
        <v>Kyle Kuzma</v>
      </c>
      <c r="H6351" t="str">
        <f t="shared" si="199"/>
        <v>Kyle Kuzma</v>
      </c>
    </row>
    <row r="6352" spans="1:8" x14ac:dyDescent="0.2">
      <c r="A6352" s="48"/>
      <c r="B6352">
        <v>26</v>
      </c>
      <c r="C6352">
        <v>7</v>
      </c>
      <c r="D6352">
        <v>4</v>
      </c>
      <c r="E6352">
        <v>1</v>
      </c>
      <c r="F6352" s="51">
        <v>1</v>
      </c>
      <c r="G6352" t="str">
        <f t="shared" si="198"/>
        <v>Kyle Kuzma</v>
      </c>
      <c r="H6352" t="str">
        <f t="shared" si="199"/>
        <v>Kyle Kuzma</v>
      </c>
    </row>
    <row r="6353" spans="1:8" x14ac:dyDescent="0.2">
      <c r="A6353" s="48"/>
      <c r="B6353">
        <v>21</v>
      </c>
      <c r="C6353">
        <v>5</v>
      </c>
      <c r="D6353">
        <v>1</v>
      </c>
      <c r="E6353">
        <v>2</v>
      </c>
      <c r="F6353" s="51">
        <v>1</v>
      </c>
      <c r="G6353" t="str">
        <f t="shared" si="198"/>
        <v>Kyle Kuzma</v>
      </c>
      <c r="H6353" t="str">
        <f t="shared" si="199"/>
        <v>Kyle Kuzma</v>
      </c>
    </row>
    <row r="6354" spans="1:8" x14ac:dyDescent="0.2">
      <c r="A6354" s="48"/>
      <c r="B6354">
        <v>27</v>
      </c>
      <c r="C6354">
        <v>7</v>
      </c>
      <c r="D6354">
        <v>7</v>
      </c>
      <c r="E6354">
        <v>4</v>
      </c>
      <c r="F6354" s="51">
        <v>1</v>
      </c>
      <c r="G6354" t="str">
        <f t="shared" si="198"/>
        <v>Kyle Kuzma</v>
      </c>
      <c r="H6354" t="str">
        <f t="shared" si="199"/>
        <v>Kyle Kuzma</v>
      </c>
    </row>
    <row r="6355" spans="1:8" x14ac:dyDescent="0.2">
      <c r="A6355" s="48"/>
      <c r="B6355">
        <v>35</v>
      </c>
      <c r="C6355">
        <v>12</v>
      </c>
      <c r="D6355">
        <v>3</v>
      </c>
      <c r="E6355">
        <v>7</v>
      </c>
      <c r="F6355" s="51">
        <v>1</v>
      </c>
      <c r="G6355" t="str">
        <f t="shared" si="198"/>
        <v>Kyle Kuzma</v>
      </c>
      <c r="H6355" t="str">
        <f t="shared" si="199"/>
        <v>Kyle Kuzma</v>
      </c>
    </row>
    <row r="6356" spans="1:8" x14ac:dyDescent="0.2">
      <c r="A6356" s="48"/>
      <c r="B6356">
        <v>20</v>
      </c>
      <c r="C6356">
        <v>7</v>
      </c>
      <c r="D6356">
        <v>3</v>
      </c>
      <c r="E6356">
        <v>4</v>
      </c>
      <c r="F6356" s="51">
        <v>1</v>
      </c>
      <c r="G6356" t="str">
        <f t="shared" si="198"/>
        <v>Kyle Kuzma</v>
      </c>
      <c r="H6356" t="str">
        <f t="shared" si="199"/>
        <v>Kyle Kuzma</v>
      </c>
    </row>
    <row r="6357" spans="1:8" x14ac:dyDescent="0.2">
      <c r="A6357" s="48"/>
      <c r="B6357">
        <v>24</v>
      </c>
      <c r="C6357">
        <v>2</v>
      </c>
      <c r="D6357">
        <v>4</v>
      </c>
      <c r="E6357">
        <v>4</v>
      </c>
      <c r="F6357" s="51">
        <v>1</v>
      </c>
      <c r="G6357" t="str">
        <f t="shared" si="198"/>
        <v>Kyle Kuzma</v>
      </c>
      <c r="H6357" t="str">
        <f t="shared" si="199"/>
        <v>Kyle Kuzma</v>
      </c>
    </row>
    <row r="6358" spans="1:8" x14ac:dyDescent="0.2">
      <c r="A6358" s="48"/>
      <c r="B6358">
        <v>17</v>
      </c>
      <c r="C6358">
        <v>6</v>
      </c>
      <c r="D6358">
        <v>2</v>
      </c>
      <c r="E6358">
        <v>1</v>
      </c>
      <c r="F6358" s="51">
        <v>1</v>
      </c>
      <c r="G6358" t="str">
        <f t="shared" si="198"/>
        <v>Kyle Kuzma</v>
      </c>
      <c r="H6358" t="str">
        <f t="shared" si="199"/>
        <v>Kyle Kuzma</v>
      </c>
    </row>
    <row r="6359" spans="1:8" x14ac:dyDescent="0.2">
      <c r="A6359" s="48"/>
      <c r="B6359">
        <v>22</v>
      </c>
      <c r="C6359">
        <v>16</v>
      </c>
      <c r="D6359">
        <v>2</v>
      </c>
      <c r="E6359">
        <v>3</v>
      </c>
      <c r="F6359" s="51">
        <v>1</v>
      </c>
      <c r="G6359" t="str">
        <f t="shared" si="198"/>
        <v>Kyle Kuzma</v>
      </c>
      <c r="H6359" t="str">
        <f t="shared" si="199"/>
        <v>Kyle Kuzma</v>
      </c>
    </row>
    <row r="6360" spans="1:8" x14ac:dyDescent="0.2">
      <c r="A6360" s="48"/>
      <c r="B6360">
        <v>29</v>
      </c>
      <c r="C6360">
        <v>6</v>
      </c>
      <c r="D6360">
        <v>6</v>
      </c>
      <c r="E6360">
        <v>5</v>
      </c>
      <c r="F6360" s="51">
        <v>1</v>
      </c>
      <c r="G6360" t="str">
        <f t="shared" si="198"/>
        <v>Kyle Kuzma</v>
      </c>
      <c r="H6360" t="str">
        <f t="shared" si="199"/>
        <v>Kyle Kuzma</v>
      </c>
    </row>
    <row r="6361" spans="1:8" x14ac:dyDescent="0.2">
      <c r="A6361" s="48"/>
      <c r="B6361">
        <v>21</v>
      </c>
      <c r="C6361">
        <v>5</v>
      </c>
      <c r="D6361">
        <v>2</v>
      </c>
      <c r="E6361">
        <v>2</v>
      </c>
      <c r="F6361" s="51">
        <v>1</v>
      </c>
      <c r="G6361" t="str">
        <f t="shared" si="198"/>
        <v>Kyle Kuzma</v>
      </c>
      <c r="H6361" t="str">
        <f t="shared" si="199"/>
        <v>Kyle Kuzma</v>
      </c>
    </row>
    <row r="6362" spans="1:8" x14ac:dyDescent="0.2">
      <c r="A6362" s="48"/>
      <c r="B6362">
        <v>32</v>
      </c>
      <c r="C6362">
        <v>9</v>
      </c>
      <c r="D6362">
        <v>5</v>
      </c>
      <c r="E6362">
        <v>2</v>
      </c>
      <c r="F6362" s="51">
        <v>1</v>
      </c>
      <c r="G6362" t="str">
        <f t="shared" si="198"/>
        <v>Kyle Kuzma</v>
      </c>
      <c r="H6362" t="str">
        <f t="shared" si="199"/>
        <v>Kyle Kuzma</v>
      </c>
    </row>
    <row r="6363" spans="1:8" x14ac:dyDescent="0.2">
      <c r="A6363" s="48"/>
      <c r="B6363">
        <v>14</v>
      </c>
      <c r="C6363">
        <v>8</v>
      </c>
      <c r="D6363">
        <v>1</v>
      </c>
      <c r="E6363">
        <v>2</v>
      </c>
      <c r="F6363" s="51">
        <v>1</v>
      </c>
      <c r="G6363" t="str">
        <f t="shared" si="198"/>
        <v>Kyle Kuzma</v>
      </c>
      <c r="H6363" t="str">
        <f t="shared" si="199"/>
        <v>Kyle Kuzma</v>
      </c>
    </row>
    <row r="6364" spans="1:8" x14ac:dyDescent="0.2">
      <c r="A6364" s="48"/>
      <c r="B6364">
        <v>22</v>
      </c>
      <c r="C6364">
        <v>5</v>
      </c>
      <c r="D6364">
        <v>7</v>
      </c>
      <c r="E6364">
        <v>2</v>
      </c>
      <c r="F6364" s="51">
        <v>1</v>
      </c>
      <c r="G6364" t="str">
        <f t="shared" si="198"/>
        <v>Kyle Kuzma</v>
      </c>
      <c r="H6364" t="str">
        <f t="shared" si="199"/>
        <v>Kyle Kuzma</v>
      </c>
    </row>
    <row r="6365" spans="1:8" x14ac:dyDescent="0.2">
      <c r="A6365" s="48"/>
      <c r="B6365">
        <v>23</v>
      </c>
      <c r="C6365">
        <v>5</v>
      </c>
      <c r="D6365">
        <v>6</v>
      </c>
      <c r="E6365">
        <v>4</v>
      </c>
      <c r="F6365" s="51">
        <v>1</v>
      </c>
      <c r="G6365" t="str">
        <f t="shared" si="198"/>
        <v>Kyle Kuzma</v>
      </c>
      <c r="H6365" t="str">
        <f t="shared" si="199"/>
        <v>Kyle Kuzma</v>
      </c>
    </row>
    <row r="6366" spans="1:8" x14ac:dyDescent="0.2">
      <c r="A6366" s="48"/>
      <c r="B6366">
        <v>10</v>
      </c>
      <c r="C6366">
        <v>13</v>
      </c>
      <c r="D6366">
        <v>11</v>
      </c>
      <c r="E6366">
        <v>0</v>
      </c>
      <c r="F6366" s="51">
        <v>1</v>
      </c>
      <c r="G6366" t="str">
        <f t="shared" si="198"/>
        <v>Kyle Kuzma</v>
      </c>
      <c r="H6366" t="str">
        <f t="shared" si="199"/>
        <v>Kyle Kuzma</v>
      </c>
    </row>
    <row r="6367" spans="1:8" x14ac:dyDescent="0.2">
      <c r="A6367" s="48"/>
      <c r="B6367">
        <v>20</v>
      </c>
      <c r="C6367">
        <v>4</v>
      </c>
      <c r="D6367">
        <v>2</v>
      </c>
      <c r="E6367">
        <v>0</v>
      </c>
      <c r="F6367" s="51">
        <v>1</v>
      </c>
      <c r="G6367" t="str">
        <f t="shared" si="198"/>
        <v>Kyle Kuzma</v>
      </c>
      <c r="H6367" t="str">
        <f t="shared" si="199"/>
        <v>Kyle Kuzma</v>
      </c>
    </row>
    <row r="6368" spans="1:8" x14ac:dyDescent="0.2">
      <c r="A6368" s="48" t="s">
        <v>1381</v>
      </c>
      <c r="B6368">
        <v>2</v>
      </c>
      <c r="C6368">
        <v>2</v>
      </c>
      <c r="D6368">
        <v>1</v>
      </c>
      <c r="E6368">
        <v>0</v>
      </c>
      <c r="F6368" s="51">
        <v>1</v>
      </c>
      <c r="G6368" t="str">
        <f t="shared" si="198"/>
        <v>Anthony Lamb</v>
      </c>
      <c r="H6368" t="str">
        <f t="shared" si="199"/>
        <v>Anthony Lamb</v>
      </c>
    </row>
    <row r="6369" spans="1:8" x14ac:dyDescent="0.2">
      <c r="A6369" s="48"/>
      <c r="B6369">
        <v>16</v>
      </c>
      <c r="C6369">
        <v>3</v>
      </c>
      <c r="D6369">
        <v>2</v>
      </c>
      <c r="E6369">
        <v>4</v>
      </c>
      <c r="F6369" s="51">
        <v>1</v>
      </c>
      <c r="G6369" t="str">
        <f t="shared" si="198"/>
        <v>Anthony Lamb</v>
      </c>
      <c r="H6369" t="str">
        <f t="shared" si="199"/>
        <v>Anthony Lamb</v>
      </c>
    </row>
    <row r="6370" spans="1:8" x14ac:dyDescent="0.2">
      <c r="A6370" s="48"/>
      <c r="B6370">
        <v>4</v>
      </c>
      <c r="C6370">
        <v>5</v>
      </c>
      <c r="D6370">
        <v>1</v>
      </c>
      <c r="E6370">
        <v>0</v>
      </c>
      <c r="F6370" s="51">
        <v>1</v>
      </c>
      <c r="G6370" t="str">
        <f t="shared" si="198"/>
        <v>Anthony Lamb</v>
      </c>
      <c r="H6370" t="str">
        <f t="shared" si="199"/>
        <v>Anthony Lamb</v>
      </c>
    </row>
    <row r="6371" spans="1:8" x14ac:dyDescent="0.2">
      <c r="A6371" s="48"/>
      <c r="B6371">
        <v>10</v>
      </c>
      <c r="C6371">
        <v>4</v>
      </c>
      <c r="D6371">
        <v>1</v>
      </c>
      <c r="E6371">
        <v>2</v>
      </c>
      <c r="F6371" s="51">
        <v>1</v>
      </c>
      <c r="G6371" t="str">
        <f t="shared" si="198"/>
        <v>Anthony Lamb</v>
      </c>
      <c r="H6371" t="str">
        <f t="shared" si="199"/>
        <v>Anthony Lamb</v>
      </c>
    </row>
    <row r="6372" spans="1:8" x14ac:dyDescent="0.2">
      <c r="A6372" s="48"/>
      <c r="B6372">
        <v>5</v>
      </c>
      <c r="C6372">
        <v>1</v>
      </c>
      <c r="D6372">
        <v>1</v>
      </c>
      <c r="E6372">
        <v>1</v>
      </c>
      <c r="F6372" s="51">
        <v>1</v>
      </c>
      <c r="G6372" t="str">
        <f t="shared" si="198"/>
        <v>Anthony Lamb</v>
      </c>
      <c r="H6372" t="str">
        <f t="shared" si="199"/>
        <v>Anthony Lamb</v>
      </c>
    </row>
    <row r="6373" spans="1:8" x14ac:dyDescent="0.2">
      <c r="A6373" s="48"/>
      <c r="B6373">
        <v>17</v>
      </c>
      <c r="C6373">
        <v>4</v>
      </c>
      <c r="D6373">
        <v>4</v>
      </c>
      <c r="E6373">
        <v>5</v>
      </c>
      <c r="F6373" s="51">
        <v>1</v>
      </c>
      <c r="G6373" t="str">
        <f t="shared" si="198"/>
        <v>Anthony Lamb</v>
      </c>
      <c r="H6373" t="str">
        <f t="shared" si="199"/>
        <v>Anthony Lamb</v>
      </c>
    </row>
    <row r="6374" spans="1:8" x14ac:dyDescent="0.2">
      <c r="A6374" s="48"/>
      <c r="B6374">
        <v>7</v>
      </c>
      <c r="C6374">
        <v>7</v>
      </c>
      <c r="D6374">
        <v>1</v>
      </c>
      <c r="E6374">
        <v>1</v>
      </c>
      <c r="F6374" s="51">
        <v>1</v>
      </c>
      <c r="G6374" t="str">
        <f t="shared" si="198"/>
        <v>Anthony Lamb</v>
      </c>
      <c r="H6374" t="str">
        <f t="shared" si="199"/>
        <v>Anthony Lamb</v>
      </c>
    </row>
    <row r="6375" spans="1:8" x14ac:dyDescent="0.2">
      <c r="A6375" s="48"/>
      <c r="B6375">
        <v>0</v>
      </c>
      <c r="C6375">
        <v>2</v>
      </c>
      <c r="D6375">
        <v>1</v>
      </c>
      <c r="E6375">
        <v>0</v>
      </c>
      <c r="F6375" s="51">
        <v>1</v>
      </c>
      <c r="G6375" t="str">
        <f t="shared" si="198"/>
        <v>Anthony Lamb</v>
      </c>
      <c r="H6375" t="str">
        <f t="shared" si="199"/>
        <v>Anthony Lamb</v>
      </c>
    </row>
    <row r="6376" spans="1:8" x14ac:dyDescent="0.2">
      <c r="A6376" s="48"/>
      <c r="B6376">
        <v>0</v>
      </c>
      <c r="C6376">
        <v>1</v>
      </c>
      <c r="D6376">
        <v>1</v>
      </c>
      <c r="E6376">
        <v>0</v>
      </c>
      <c r="F6376" s="51">
        <v>1</v>
      </c>
      <c r="G6376" t="str">
        <f t="shared" si="198"/>
        <v>Anthony Lamb</v>
      </c>
      <c r="H6376" t="str">
        <f t="shared" si="199"/>
        <v>Anthony Lamb</v>
      </c>
    </row>
    <row r="6377" spans="1:8" x14ac:dyDescent="0.2">
      <c r="A6377" s="48"/>
      <c r="B6377">
        <v>2</v>
      </c>
      <c r="C6377">
        <v>6</v>
      </c>
      <c r="D6377">
        <v>5</v>
      </c>
      <c r="E6377">
        <v>0</v>
      </c>
      <c r="F6377" s="51">
        <v>1</v>
      </c>
      <c r="G6377" t="str">
        <f t="shared" si="198"/>
        <v>Anthony Lamb</v>
      </c>
      <c r="H6377" t="str">
        <f t="shared" si="199"/>
        <v>Anthony Lamb</v>
      </c>
    </row>
    <row r="6378" spans="1:8" x14ac:dyDescent="0.2">
      <c r="A6378" s="48"/>
      <c r="B6378">
        <v>7</v>
      </c>
      <c r="C6378">
        <v>7</v>
      </c>
      <c r="D6378">
        <v>2</v>
      </c>
      <c r="E6378">
        <v>1</v>
      </c>
      <c r="F6378" s="51">
        <v>1</v>
      </c>
      <c r="G6378" t="str">
        <f t="shared" si="198"/>
        <v>Anthony Lamb</v>
      </c>
      <c r="H6378" t="str">
        <f t="shared" si="199"/>
        <v>Anthony Lamb</v>
      </c>
    </row>
    <row r="6379" spans="1:8" x14ac:dyDescent="0.2">
      <c r="A6379" s="48"/>
      <c r="B6379">
        <v>3</v>
      </c>
      <c r="C6379">
        <v>2</v>
      </c>
      <c r="D6379">
        <v>1</v>
      </c>
      <c r="E6379">
        <v>1</v>
      </c>
      <c r="F6379" s="51">
        <v>1</v>
      </c>
      <c r="G6379" t="str">
        <f t="shared" si="198"/>
        <v>Anthony Lamb</v>
      </c>
      <c r="H6379" t="str">
        <f t="shared" si="199"/>
        <v>Anthony Lamb</v>
      </c>
    </row>
    <row r="6380" spans="1:8" x14ac:dyDescent="0.2">
      <c r="A6380" s="48"/>
      <c r="B6380">
        <v>2</v>
      </c>
      <c r="C6380">
        <v>0</v>
      </c>
      <c r="D6380">
        <v>0</v>
      </c>
      <c r="E6380">
        <v>0</v>
      </c>
      <c r="F6380" s="51">
        <v>1</v>
      </c>
      <c r="G6380" t="str">
        <f t="shared" si="198"/>
        <v>Anthony Lamb</v>
      </c>
      <c r="H6380" t="str">
        <f t="shared" si="199"/>
        <v>Anthony Lamb</v>
      </c>
    </row>
    <row r="6381" spans="1:8" x14ac:dyDescent="0.2">
      <c r="A6381" s="48"/>
      <c r="B6381">
        <v>11</v>
      </c>
      <c r="C6381">
        <v>5</v>
      </c>
      <c r="D6381">
        <v>1</v>
      </c>
      <c r="E6381">
        <v>2</v>
      </c>
      <c r="F6381" s="51">
        <v>1</v>
      </c>
      <c r="G6381" t="str">
        <f t="shared" si="198"/>
        <v>Anthony Lamb</v>
      </c>
      <c r="H6381" t="str">
        <f t="shared" si="199"/>
        <v>Anthony Lamb</v>
      </c>
    </row>
    <row r="6382" spans="1:8" x14ac:dyDescent="0.2">
      <c r="A6382" s="48"/>
      <c r="B6382">
        <v>4</v>
      </c>
      <c r="C6382">
        <v>4</v>
      </c>
      <c r="D6382">
        <v>2</v>
      </c>
      <c r="E6382">
        <v>1</v>
      </c>
      <c r="F6382" s="51">
        <v>1</v>
      </c>
      <c r="G6382" t="str">
        <f t="shared" si="198"/>
        <v>Anthony Lamb</v>
      </c>
      <c r="H6382" t="str">
        <f t="shared" si="199"/>
        <v>Anthony Lamb</v>
      </c>
    </row>
    <row r="6383" spans="1:8" x14ac:dyDescent="0.2">
      <c r="A6383" s="48"/>
      <c r="B6383">
        <v>2</v>
      </c>
      <c r="C6383">
        <v>0</v>
      </c>
      <c r="D6383">
        <v>1</v>
      </c>
      <c r="E6383">
        <v>0</v>
      </c>
      <c r="F6383" s="51">
        <v>1</v>
      </c>
      <c r="G6383" t="str">
        <f t="shared" si="198"/>
        <v>Anthony Lamb</v>
      </c>
      <c r="H6383" t="str">
        <f t="shared" si="199"/>
        <v>Anthony Lamb</v>
      </c>
    </row>
    <row r="6384" spans="1:8" x14ac:dyDescent="0.2">
      <c r="A6384" s="48"/>
      <c r="B6384">
        <v>6</v>
      </c>
      <c r="C6384">
        <v>5</v>
      </c>
      <c r="D6384">
        <v>3</v>
      </c>
      <c r="E6384">
        <v>0</v>
      </c>
      <c r="F6384" s="51">
        <v>1</v>
      </c>
      <c r="G6384" t="str">
        <f t="shared" si="198"/>
        <v>Anthony Lamb</v>
      </c>
      <c r="H6384" t="str">
        <f t="shared" si="199"/>
        <v>Anthony Lamb</v>
      </c>
    </row>
    <row r="6385" spans="1:8" x14ac:dyDescent="0.2">
      <c r="A6385" s="48"/>
      <c r="B6385">
        <v>7</v>
      </c>
      <c r="C6385">
        <v>4</v>
      </c>
      <c r="D6385">
        <v>0</v>
      </c>
      <c r="E6385">
        <v>1</v>
      </c>
      <c r="F6385" s="51">
        <v>1</v>
      </c>
      <c r="G6385" t="str">
        <f t="shared" si="198"/>
        <v>Anthony Lamb</v>
      </c>
      <c r="H6385" t="str">
        <f t="shared" si="199"/>
        <v>Anthony Lamb</v>
      </c>
    </row>
    <row r="6386" spans="1:8" x14ac:dyDescent="0.2">
      <c r="A6386" s="48"/>
      <c r="B6386">
        <v>0</v>
      </c>
      <c r="C6386">
        <v>1</v>
      </c>
      <c r="D6386">
        <v>1</v>
      </c>
      <c r="E6386">
        <v>0</v>
      </c>
      <c r="F6386" s="51">
        <v>1</v>
      </c>
      <c r="G6386" t="str">
        <f t="shared" si="198"/>
        <v>Anthony Lamb</v>
      </c>
      <c r="H6386" t="str">
        <f t="shared" si="199"/>
        <v>Anthony Lamb</v>
      </c>
    </row>
    <row r="6387" spans="1:8" x14ac:dyDescent="0.2">
      <c r="A6387" s="48"/>
      <c r="B6387">
        <v>8</v>
      </c>
      <c r="C6387">
        <v>3</v>
      </c>
      <c r="D6387">
        <v>3</v>
      </c>
      <c r="E6387">
        <v>2</v>
      </c>
      <c r="F6387" s="51">
        <v>1</v>
      </c>
      <c r="G6387" t="str">
        <f t="shared" si="198"/>
        <v>Anthony Lamb</v>
      </c>
      <c r="H6387" t="str">
        <f t="shared" si="199"/>
        <v>Anthony Lamb</v>
      </c>
    </row>
    <row r="6388" spans="1:8" x14ac:dyDescent="0.2">
      <c r="A6388" s="48"/>
      <c r="B6388">
        <v>2</v>
      </c>
      <c r="C6388">
        <v>2</v>
      </c>
      <c r="D6388">
        <v>0</v>
      </c>
      <c r="E6388">
        <v>0</v>
      </c>
      <c r="F6388" s="51">
        <v>1</v>
      </c>
      <c r="G6388" t="str">
        <f t="shared" si="198"/>
        <v>Anthony Lamb</v>
      </c>
      <c r="H6388" t="str">
        <f t="shared" si="199"/>
        <v>Anthony Lamb</v>
      </c>
    </row>
    <row r="6389" spans="1:8" x14ac:dyDescent="0.2">
      <c r="A6389" s="48"/>
      <c r="B6389">
        <v>6</v>
      </c>
      <c r="C6389">
        <v>3</v>
      </c>
      <c r="D6389">
        <v>1</v>
      </c>
      <c r="E6389">
        <v>2</v>
      </c>
      <c r="F6389" s="51">
        <v>1</v>
      </c>
      <c r="G6389" t="str">
        <f t="shared" si="198"/>
        <v>Anthony Lamb</v>
      </c>
      <c r="H6389" t="str">
        <f t="shared" si="199"/>
        <v>Anthony Lamb</v>
      </c>
    </row>
    <row r="6390" spans="1:8" x14ac:dyDescent="0.2">
      <c r="A6390" s="48"/>
      <c r="B6390">
        <v>6</v>
      </c>
      <c r="C6390">
        <v>0</v>
      </c>
      <c r="D6390">
        <v>1</v>
      </c>
      <c r="E6390">
        <v>2</v>
      </c>
      <c r="F6390" s="51">
        <v>1</v>
      </c>
      <c r="G6390" t="str">
        <f t="shared" si="198"/>
        <v>Anthony Lamb</v>
      </c>
      <c r="H6390" t="str">
        <f t="shared" si="199"/>
        <v>Anthony Lamb</v>
      </c>
    </row>
    <row r="6391" spans="1:8" x14ac:dyDescent="0.2">
      <c r="A6391" s="48"/>
      <c r="B6391">
        <v>6</v>
      </c>
      <c r="C6391">
        <v>1</v>
      </c>
      <c r="D6391">
        <v>1</v>
      </c>
      <c r="E6391">
        <v>2</v>
      </c>
      <c r="F6391" s="51">
        <v>1</v>
      </c>
      <c r="G6391" t="str">
        <f t="shared" si="198"/>
        <v>Anthony Lamb</v>
      </c>
      <c r="H6391" t="str">
        <f t="shared" si="199"/>
        <v>Anthony Lamb</v>
      </c>
    </row>
    <row r="6392" spans="1:8" x14ac:dyDescent="0.2">
      <c r="A6392" s="48"/>
      <c r="B6392">
        <v>6</v>
      </c>
      <c r="C6392">
        <v>4</v>
      </c>
      <c r="D6392">
        <v>4</v>
      </c>
      <c r="E6392">
        <v>1</v>
      </c>
      <c r="F6392" s="51">
        <v>1</v>
      </c>
      <c r="G6392" t="str">
        <f t="shared" si="198"/>
        <v>Anthony Lamb</v>
      </c>
      <c r="H6392" t="str">
        <f t="shared" si="199"/>
        <v>Anthony Lamb</v>
      </c>
    </row>
    <row r="6393" spans="1:8" x14ac:dyDescent="0.2">
      <c r="A6393" s="48"/>
      <c r="B6393">
        <v>11</v>
      </c>
      <c r="C6393">
        <v>3</v>
      </c>
      <c r="D6393">
        <v>1</v>
      </c>
      <c r="E6393">
        <v>3</v>
      </c>
      <c r="F6393" s="51">
        <v>1</v>
      </c>
      <c r="G6393" t="str">
        <f t="shared" si="198"/>
        <v>Anthony Lamb</v>
      </c>
      <c r="H6393" t="str">
        <f t="shared" si="199"/>
        <v>Anthony Lamb</v>
      </c>
    </row>
    <row r="6394" spans="1:8" x14ac:dyDescent="0.2">
      <c r="A6394" s="48"/>
      <c r="B6394">
        <v>6</v>
      </c>
      <c r="C6394">
        <v>3</v>
      </c>
      <c r="D6394">
        <v>1</v>
      </c>
      <c r="E6394">
        <v>1</v>
      </c>
      <c r="F6394" s="51">
        <v>1</v>
      </c>
      <c r="G6394" t="str">
        <f t="shared" si="198"/>
        <v>Anthony Lamb</v>
      </c>
      <c r="H6394" t="str">
        <f t="shared" si="199"/>
        <v>Anthony Lamb</v>
      </c>
    </row>
    <row r="6395" spans="1:8" x14ac:dyDescent="0.2">
      <c r="A6395" s="48"/>
      <c r="B6395">
        <v>10</v>
      </c>
      <c r="C6395">
        <v>4</v>
      </c>
      <c r="D6395">
        <v>3</v>
      </c>
      <c r="E6395">
        <v>1</v>
      </c>
      <c r="F6395" s="51">
        <v>1</v>
      </c>
      <c r="G6395" t="str">
        <f t="shared" si="198"/>
        <v>Anthony Lamb</v>
      </c>
      <c r="H6395" t="str">
        <f t="shared" si="199"/>
        <v>Anthony Lamb</v>
      </c>
    </row>
    <row r="6396" spans="1:8" x14ac:dyDescent="0.2">
      <c r="A6396" s="48"/>
      <c r="B6396">
        <v>5</v>
      </c>
      <c r="C6396">
        <v>3</v>
      </c>
      <c r="D6396">
        <v>1</v>
      </c>
      <c r="E6396">
        <v>1</v>
      </c>
      <c r="F6396" s="51">
        <v>1</v>
      </c>
      <c r="G6396" t="str">
        <f t="shared" si="198"/>
        <v>Anthony Lamb</v>
      </c>
      <c r="H6396" t="str">
        <f t="shared" si="199"/>
        <v>Anthony Lamb</v>
      </c>
    </row>
    <row r="6397" spans="1:8" x14ac:dyDescent="0.2">
      <c r="A6397" s="48"/>
      <c r="B6397">
        <v>17</v>
      </c>
      <c r="C6397">
        <v>7</v>
      </c>
      <c r="D6397">
        <v>4</v>
      </c>
      <c r="E6397">
        <v>2</v>
      </c>
      <c r="F6397" s="51">
        <v>1</v>
      </c>
      <c r="G6397" t="str">
        <f t="shared" si="198"/>
        <v>Anthony Lamb</v>
      </c>
      <c r="H6397" t="str">
        <f t="shared" si="199"/>
        <v>Anthony Lamb</v>
      </c>
    </row>
    <row r="6398" spans="1:8" x14ac:dyDescent="0.2">
      <c r="A6398" s="48"/>
      <c r="B6398">
        <v>17</v>
      </c>
      <c r="C6398">
        <v>2</v>
      </c>
      <c r="D6398">
        <v>2</v>
      </c>
      <c r="E6398">
        <v>3</v>
      </c>
      <c r="F6398" s="51">
        <v>1</v>
      </c>
      <c r="G6398" t="str">
        <f t="shared" si="198"/>
        <v>Anthony Lamb</v>
      </c>
      <c r="H6398" t="str">
        <f t="shared" si="199"/>
        <v>Anthony Lamb</v>
      </c>
    </row>
    <row r="6399" spans="1:8" x14ac:dyDescent="0.2">
      <c r="A6399" s="48" t="s">
        <v>1382</v>
      </c>
      <c r="B6399">
        <v>7</v>
      </c>
      <c r="C6399">
        <v>2</v>
      </c>
      <c r="D6399">
        <v>0</v>
      </c>
      <c r="E6399">
        <v>0</v>
      </c>
      <c r="F6399" s="51">
        <v>1</v>
      </c>
      <c r="G6399" t="str">
        <f t="shared" si="198"/>
        <v>Jock Landale</v>
      </c>
      <c r="H6399" t="str">
        <f t="shared" si="199"/>
        <v>Jock Landale</v>
      </c>
    </row>
    <row r="6400" spans="1:8" x14ac:dyDescent="0.2">
      <c r="A6400" s="48"/>
      <c r="B6400">
        <v>6</v>
      </c>
      <c r="C6400">
        <v>4</v>
      </c>
      <c r="D6400">
        <v>0</v>
      </c>
      <c r="E6400">
        <v>1</v>
      </c>
      <c r="F6400" s="51">
        <v>1</v>
      </c>
      <c r="G6400" t="str">
        <f t="shared" si="198"/>
        <v>Jock Landale</v>
      </c>
      <c r="H6400" t="str">
        <f t="shared" si="199"/>
        <v>Jock Landale</v>
      </c>
    </row>
    <row r="6401" spans="1:8" x14ac:dyDescent="0.2">
      <c r="A6401" s="48"/>
      <c r="B6401">
        <v>9</v>
      </c>
      <c r="C6401">
        <v>10</v>
      </c>
      <c r="D6401">
        <v>1</v>
      </c>
      <c r="E6401">
        <v>0</v>
      </c>
      <c r="F6401" s="51">
        <v>1</v>
      </c>
      <c r="G6401" t="str">
        <f t="shared" si="198"/>
        <v>Jock Landale</v>
      </c>
      <c r="H6401" t="str">
        <f t="shared" si="199"/>
        <v>Jock Landale</v>
      </c>
    </row>
    <row r="6402" spans="1:8" x14ac:dyDescent="0.2">
      <c r="A6402" s="48"/>
      <c r="B6402">
        <v>17</v>
      </c>
      <c r="C6402">
        <v>7</v>
      </c>
      <c r="D6402">
        <v>0</v>
      </c>
      <c r="E6402">
        <v>1</v>
      </c>
      <c r="F6402" s="51">
        <v>1</v>
      </c>
      <c r="G6402" t="str">
        <f t="shared" ref="G6402:G6465" si="200">IF(B6402="","",IF(A6402="",G6401,SUBSTITUTE(A6402," 2022-23 Game Log","")))</f>
        <v>Jock Landale</v>
      </c>
      <c r="H6402" t="str">
        <f t="shared" ref="H6402:H6465" si="201">IF(G6402="Luka Dončić","Luka Doncic",IF(G6402="Wendell Carter Jr.","Wendell Carter",IF(G6402="Vlatko Čančar","Vlatko Cancar",IF(G6402="Troy Brown Jr.","Troy Brown",IF(G6402="Bojan Bogdanović","Bojan Bogdanovic",IF(G6402="Nic Claxton","Nicolas Claxton",IF(G6402="Kristaps Porziņģis","Kristaps Porzingis",IF(G6402="Kelly Oubre Jr.","Kelly Oubre Jr",IF(G6402="P.J. Washington","P.J Washington",IF(G6402="P.J. Tucker","P.J Tucker",IF(G6402="Jabari Smith Jr.","Jabari Smith",IF(G6402="Alperen Şengün","Alperen Sengun",IF(G6402="Nikola Vučević","Nikola Vucevic",IF(G6402="Jusuf Nurkić","Jusuf Nurkic",IF(G6402="Nikola Jokić","Nikola Jokic",G6402)))))))))))))))</f>
        <v>Jock Landale</v>
      </c>
    </row>
    <row r="6403" spans="1:8" x14ac:dyDescent="0.2">
      <c r="A6403" s="48"/>
      <c r="B6403">
        <v>8</v>
      </c>
      <c r="C6403">
        <v>2</v>
      </c>
      <c r="D6403">
        <v>2</v>
      </c>
      <c r="E6403">
        <v>0</v>
      </c>
      <c r="F6403" s="51">
        <v>1</v>
      </c>
      <c r="G6403" t="str">
        <f t="shared" si="200"/>
        <v>Jock Landale</v>
      </c>
      <c r="H6403" t="str">
        <f t="shared" si="201"/>
        <v>Jock Landale</v>
      </c>
    </row>
    <row r="6404" spans="1:8" x14ac:dyDescent="0.2">
      <c r="A6404" s="48"/>
      <c r="B6404">
        <v>16</v>
      </c>
      <c r="C6404">
        <v>7</v>
      </c>
      <c r="D6404">
        <v>0</v>
      </c>
      <c r="E6404">
        <v>0</v>
      </c>
      <c r="F6404" s="51">
        <v>1</v>
      </c>
      <c r="G6404" t="str">
        <f t="shared" si="200"/>
        <v>Jock Landale</v>
      </c>
      <c r="H6404" t="str">
        <f t="shared" si="201"/>
        <v>Jock Landale</v>
      </c>
    </row>
    <row r="6405" spans="1:8" x14ac:dyDescent="0.2">
      <c r="A6405" s="48"/>
      <c r="B6405">
        <v>4</v>
      </c>
      <c r="C6405">
        <v>1</v>
      </c>
      <c r="D6405">
        <v>1</v>
      </c>
      <c r="E6405">
        <v>0</v>
      </c>
      <c r="F6405" s="51">
        <v>1</v>
      </c>
      <c r="G6405" t="str">
        <f t="shared" si="200"/>
        <v>Jock Landale</v>
      </c>
      <c r="H6405" t="str">
        <f t="shared" si="201"/>
        <v>Jock Landale</v>
      </c>
    </row>
    <row r="6406" spans="1:8" x14ac:dyDescent="0.2">
      <c r="A6406" s="48"/>
      <c r="B6406">
        <v>9</v>
      </c>
      <c r="C6406">
        <v>6</v>
      </c>
      <c r="D6406">
        <v>1</v>
      </c>
      <c r="E6406">
        <v>1</v>
      </c>
      <c r="F6406" s="51">
        <v>1</v>
      </c>
      <c r="G6406" t="str">
        <f t="shared" si="200"/>
        <v>Jock Landale</v>
      </c>
      <c r="H6406" t="str">
        <f t="shared" si="201"/>
        <v>Jock Landale</v>
      </c>
    </row>
    <row r="6407" spans="1:8" x14ac:dyDescent="0.2">
      <c r="A6407" s="48"/>
      <c r="B6407">
        <v>5</v>
      </c>
      <c r="C6407">
        <v>3</v>
      </c>
      <c r="D6407">
        <v>4</v>
      </c>
      <c r="E6407">
        <v>0</v>
      </c>
      <c r="F6407" s="51">
        <v>1</v>
      </c>
      <c r="G6407" t="str">
        <f t="shared" si="200"/>
        <v>Jock Landale</v>
      </c>
      <c r="H6407" t="str">
        <f t="shared" si="201"/>
        <v>Jock Landale</v>
      </c>
    </row>
    <row r="6408" spans="1:8" x14ac:dyDescent="0.2">
      <c r="A6408" s="48"/>
      <c r="B6408">
        <v>2</v>
      </c>
      <c r="C6408">
        <v>2</v>
      </c>
      <c r="D6408">
        <v>1</v>
      </c>
      <c r="E6408">
        <v>0</v>
      </c>
      <c r="F6408" s="51">
        <v>1</v>
      </c>
      <c r="G6408" t="str">
        <f t="shared" si="200"/>
        <v>Jock Landale</v>
      </c>
      <c r="H6408" t="str">
        <f t="shared" si="201"/>
        <v>Jock Landale</v>
      </c>
    </row>
    <row r="6409" spans="1:8" x14ac:dyDescent="0.2">
      <c r="A6409" s="48"/>
      <c r="B6409">
        <v>4</v>
      </c>
      <c r="C6409">
        <v>4</v>
      </c>
      <c r="D6409">
        <v>1</v>
      </c>
      <c r="E6409">
        <v>0</v>
      </c>
      <c r="F6409" s="51">
        <v>1</v>
      </c>
      <c r="G6409" t="str">
        <f t="shared" si="200"/>
        <v>Jock Landale</v>
      </c>
      <c r="H6409" t="str">
        <f t="shared" si="201"/>
        <v>Jock Landale</v>
      </c>
    </row>
    <row r="6410" spans="1:8" x14ac:dyDescent="0.2">
      <c r="A6410" s="48"/>
      <c r="B6410">
        <v>7</v>
      </c>
      <c r="C6410">
        <v>6</v>
      </c>
      <c r="D6410">
        <v>0</v>
      </c>
      <c r="E6410">
        <v>0</v>
      </c>
      <c r="F6410" s="51">
        <v>1</v>
      </c>
      <c r="G6410" t="str">
        <f t="shared" si="200"/>
        <v>Jock Landale</v>
      </c>
      <c r="H6410" t="str">
        <f t="shared" si="201"/>
        <v>Jock Landale</v>
      </c>
    </row>
    <row r="6411" spans="1:8" x14ac:dyDescent="0.2">
      <c r="A6411" s="48"/>
      <c r="B6411">
        <v>2</v>
      </c>
      <c r="C6411">
        <v>3</v>
      </c>
      <c r="D6411">
        <v>0</v>
      </c>
      <c r="E6411">
        <v>0</v>
      </c>
      <c r="F6411" s="51">
        <v>1</v>
      </c>
      <c r="G6411" t="str">
        <f t="shared" si="200"/>
        <v>Jock Landale</v>
      </c>
      <c r="H6411" t="str">
        <f t="shared" si="201"/>
        <v>Jock Landale</v>
      </c>
    </row>
    <row r="6412" spans="1:8" x14ac:dyDescent="0.2">
      <c r="A6412" s="48"/>
      <c r="B6412">
        <v>7</v>
      </c>
      <c r="C6412">
        <v>4</v>
      </c>
      <c r="D6412">
        <v>0</v>
      </c>
      <c r="E6412">
        <v>0</v>
      </c>
      <c r="F6412" s="51">
        <v>1</v>
      </c>
      <c r="G6412" t="str">
        <f t="shared" si="200"/>
        <v>Jock Landale</v>
      </c>
      <c r="H6412" t="str">
        <f t="shared" si="201"/>
        <v>Jock Landale</v>
      </c>
    </row>
    <row r="6413" spans="1:8" x14ac:dyDescent="0.2">
      <c r="A6413" s="48"/>
      <c r="B6413">
        <v>7</v>
      </c>
      <c r="C6413">
        <v>0</v>
      </c>
      <c r="D6413">
        <v>0</v>
      </c>
      <c r="E6413">
        <v>0</v>
      </c>
      <c r="F6413" s="51">
        <v>1</v>
      </c>
      <c r="G6413" t="str">
        <f t="shared" si="200"/>
        <v>Jock Landale</v>
      </c>
      <c r="H6413" t="str">
        <f t="shared" si="201"/>
        <v>Jock Landale</v>
      </c>
    </row>
    <row r="6414" spans="1:8" x14ac:dyDescent="0.2">
      <c r="A6414" s="48"/>
      <c r="B6414">
        <v>4</v>
      </c>
      <c r="C6414">
        <v>1</v>
      </c>
      <c r="D6414">
        <v>1</v>
      </c>
      <c r="E6414">
        <v>0</v>
      </c>
      <c r="F6414" s="51">
        <v>1</v>
      </c>
      <c r="G6414" t="str">
        <f t="shared" si="200"/>
        <v>Jock Landale</v>
      </c>
      <c r="H6414" t="str">
        <f t="shared" si="201"/>
        <v>Jock Landale</v>
      </c>
    </row>
    <row r="6415" spans="1:8" x14ac:dyDescent="0.2">
      <c r="A6415" s="48"/>
      <c r="B6415">
        <v>2</v>
      </c>
      <c r="C6415">
        <v>0</v>
      </c>
      <c r="D6415">
        <v>1</v>
      </c>
      <c r="E6415">
        <v>0</v>
      </c>
      <c r="F6415" s="51">
        <v>1</v>
      </c>
      <c r="G6415" t="str">
        <f t="shared" si="200"/>
        <v>Jock Landale</v>
      </c>
      <c r="H6415" t="str">
        <f t="shared" si="201"/>
        <v>Jock Landale</v>
      </c>
    </row>
    <row r="6416" spans="1:8" x14ac:dyDescent="0.2">
      <c r="A6416" s="48"/>
      <c r="B6416">
        <v>4</v>
      </c>
      <c r="C6416">
        <v>3</v>
      </c>
      <c r="D6416">
        <v>1</v>
      </c>
      <c r="E6416">
        <v>0</v>
      </c>
      <c r="F6416" s="51">
        <v>1</v>
      </c>
      <c r="G6416" t="str">
        <f t="shared" si="200"/>
        <v>Jock Landale</v>
      </c>
      <c r="H6416" t="str">
        <f t="shared" si="201"/>
        <v>Jock Landale</v>
      </c>
    </row>
    <row r="6417" spans="1:8" x14ac:dyDescent="0.2">
      <c r="A6417" s="48"/>
      <c r="B6417">
        <v>0</v>
      </c>
      <c r="C6417">
        <v>3</v>
      </c>
      <c r="D6417">
        <v>0</v>
      </c>
      <c r="E6417">
        <v>0</v>
      </c>
      <c r="F6417" s="51">
        <v>1</v>
      </c>
      <c r="G6417" t="str">
        <f t="shared" si="200"/>
        <v>Jock Landale</v>
      </c>
      <c r="H6417" t="str">
        <f t="shared" si="201"/>
        <v>Jock Landale</v>
      </c>
    </row>
    <row r="6418" spans="1:8" x14ac:dyDescent="0.2">
      <c r="A6418" s="48"/>
      <c r="B6418">
        <v>12</v>
      </c>
      <c r="C6418">
        <v>4</v>
      </c>
      <c r="D6418">
        <v>0</v>
      </c>
      <c r="E6418">
        <v>1</v>
      </c>
      <c r="F6418" s="51">
        <v>1</v>
      </c>
      <c r="G6418" t="str">
        <f t="shared" si="200"/>
        <v>Jock Landale</v>
      </c>
      <c r="H6418" t="str">
        <f t="shared" si="201"/>
        <v>Jock Landale</v>
      </c>
    </row>
    <row r="6419" spans="1:8" x14ac:dyDescent="0.2">
      <c r="A6419" s="48"/>
      <c r="B6419">
        <v>0</v>
      </c>
      <c r="C6419">
        <v>4</v>
      </c>
      <c r="D6419">
        <v>0</v>
      </c>
      <c r="E6419">
        <v>0</v>
      </c>
      <c r="F6419" s="51">
        <v>1</v>
      </c>
      <c r="G6419" t="str">
        <f t="shared" si="200"/>
        <v>Jock Landale</v>
      </c>
      <c r="H6419" t="str">
        <f t="shared" si="201"/>
        <v>Jock Landale</v>
      </c>
    </row>
    <row r="6420" spans="1:8" x14ac:dyDescent="0.2">
      <c r="A6420" s="48"/>
      <c r="B6420">
        <v>2</v>
      </c>
      <c r="C6420">
        <v>3</v>
      </c>
      <c r="D6420">
        <v>2</v>
      </c>
      <c r="E6420">
        <v>0</v>
      </c>
      <c r="F6420" s="51">
        <v>1</v>
      </c>
      <c r="G6420" t="str">
        <f t="shared" si="200"/>
        <v>Jock Landale</v>
      </c>
      <c r="H6420" t="str">
        <f t="shared" si="201"/>
        <v>Jock Landale</v>
      </c>
    </row>
    <row r="6421" spans="1:8" x14ac:dyDescent="0.2">
      <c r="A6421" s="48"/>
      <c r="B6421">
        <v>9</v>
      </c>
      <c r="C6421">
        <v>0</v>
      </c>
      <c r="D6421">
        <v>0</v>
      </c>
      <c r="E6421">
        <v>1</v>
      </c>
      <c r="F6421" s="51">
        <v>1</v>
      </c>
      <c r="G6421" t="str">
        <f t="shared" si="200"/>
        <v>Jock Landale</v>
      </c>
      <c r="H6421" t="str">
        <f t="shared" si="201"/>
        <v>Jock Landale</v>
      </c>
    </row>
    <row r="6422" spans="1:8" x14ac:dyDescent="0.2">
      <c r="A6422" s="48"/>
      <c r="B6422">
        <v>8</v>
      </c>
      <c r="C6422">
        <v>7</v>
      </c>
      <c r="D6422">
        <v>2</v>
      </c>
      <c r="E6422">
        <v>0</v>
      </c>
      <c r="F6422" s="51">
        <v>1</v>
      </c>
      <c r="G6422" t="str">
        <f t="shared" si="200"/>
        <v>Jock Landale</v>
      </c>
      <c r="H6422" t="str">
        <f t="shared" si="201"/>
        <v>Jock Landale</v>
      </c>
    </row>
    <row r="6423" spans="1:8" x14ac:dyDescent="0.2">
      <c r="A6423" s="48"/>
      <c r="B6423">
        <v>7</v>
      </c>
      <c r="C6423">
        <v>1</v>
      </c>
      <c r="D6423">
        <v>0</v>
      </c>
      <c r="E6423">
        <v>0</v>
      </c>
      <c r="F6423" s="51">
        <v>1</v>
      </c>
      <c r="G6423" t="str">
        <f t="shared" si="200"/>
        <v>Jock Landale</v>
      </c>
      <c r="H6423" t="str">
        <f t="shared" si="201"/>
        <v>Jock Landale</v>
      </c>
    </row>
    <row r="6424" spans="1:8" x14ac:dyDescent="0.2">
      <c r="A6424" s="48"/>
      <c r="B6424">
        <v>15</v>
      </c>
      <c r="C6424">
        <v>10</v>
      </c>
      <c r="D6424">
        <v>2</v>
      </c>
      <c r="E6424">
        <v>1</v>
      </c>
      <c r="F6424" s="51">
        <v>1</v>
      </c>
      <c r="G6424" t="str">
        <f t="shared" si="200"/>
        <v>Jock Landale</v>
      </c>
      <c r="H6424" t="str">
        <f t="shared" si="201"/>
        <v>Jock Landale</v>
      </c>
    </row>
    <row r="6425" spans="1:8" x14ac:dyDescent="0.2">
      <c r="A6425" s="48"/>
      <c r="B6425">
        <v>2</v>
      </c>
      <c r="C6425">
        <v>4</v>
      </c>
      <c r="D6425">
        <v>0</v>
      </c>
      <c r="E6425">
        <v>0</v>
      </c>
      <c r="F6425" s="51">
        <v>1</v>
      </c>
      <c r="G6425" t="str">
        <f t="shared" si="200"/>
        <v>Jock Landale</v>
      </c>
      <c r="H6425" t="str">
        <f t="shared" si="201"/>
        <v>Jock Landale</v>
      </c>
    </row>
    <row r="6426" spans="1:8" x14ac:dyDescent="0.2">
      <c r="A6426" s="48"/>
      <c r="B6426">
        <v>4</v>
      </c>
      <c r="C6426">
        <v>4</v>
      </c>
      <c r="D6426">
        <v>2</v>
      </c>
      <c r="E6426">
        <v>0</v>
      </c>
      <c r="F6426" s="51">
        <v>1</v>
      </c>
      <c r="G6426" t="str">
        <f t="shared" si="200"/>
        <v>Jock Landale</v>
      </c>
      <c r="H6426" t="str">
        <f t="shared" si="201"/>
        <v>Jock Landale</v>
      </c>
    </row>
    <row r="6427" spans="1:8" x14ac:dyDescent="0.2">
      <c r="A6427" s="48"/>
      <c r="B6427">
        <v>16</v>
      </c>
      <c r="C6427">
        <v>3</v>
      </c>
      <c r="D6427">
        <v>0</v>
      </c>
      <c r="E6427">
        <v>2</v>
      </c>
      <c r="F6427" s="51">
        <v>1</v>
      </c>
      <c r="G6427" t="str">
        <f t="shared" si="200"/>
        <v>Jock Landale</v>
      </c>
      <c r="H6427" t="str">
        <f t="shared" si="201"/>
        <v>Jock Landale</v>
      </c>
    </row>
    <row r="6428" spans="1:8" x14ac:dyDescent="0.2">
      <c r="A6428" s="48"/>
      <c r="B6428">
        <v>5</v>
      </c>
      <c r="C6428">
        <v>2</v>
      </c>
      <c r="D6428">
        <v>2</v>
      </c>
      <c r="E6428">
        <v>1</v>
      </c>
      <c r="F6428" s="51">
        <v>1</v>
      </c>
      <c r="G6428" t="str">
        <f t="shared" si="200"/>
        <v>Jock Landale</v>
      </c>
      <c r="H6428" t="str">
        <f t="shared" si="201"/>
        <v>Jock Landale</v>
      </c>
    </row>
    <row r="6429" spans="1:8" x14ac:dyDescent="0.2">
      <c r="A6429" s="48"/>
      <c r="B6429">
        <v>6</v>
      </c>
      <c r="C6429">
        <v>11</v>
      </c>
      <c r="D6429">
        <v>1</v>
      </c>
      <c r="E6429">
        <v>0</v>
      </c>
      <c r="F6429" s="51">
        <v>1</v>
      </c>
      <c r="G6429" t="str">
        <f t="shared" si="200"/>
        <v>Jock Landale</v>
      </c>
      <c r="H6429" t="str">
        <f t="shared" si="201"/>
        <v>Jock Landale</v>
      </c>
    </row>
    <row r="6430" spans="1:8" x14ac:dyDescent="0.2">
      <c r="A6430" s="48"/>
      <c r="B6430">
        <v>2</v>
      </c>
      <c r="C6430">
        <v>3</v>
      </c>
      <c r="D6430">
        <v>1</v>
      </c>
      <c r="E6430">
        <v>0</v>
      </c>
      <c r="F6430" s="51">
        <v>1</v>
      </c>
      <c r="G6430" t="str">
        <f t="shared" si="200"/>
        <v>Jock Landale</v>
      </c>
      <c r="H6430" t="str">
        <f t="shared" si="201"/>
        <v>Jock Landale</v>
      </c>
    </row>
    <row r="6431" spans="1:8" x14ac:dyDescent="0.2">
      <c r="A6431" s="48" t="s">
        <v>1383</v>
      </c>
      <c r="B6431">
        <v>4</v>
      </c>
      <c r="C6431">
        <v>0</v>
      </c>
      <c r="D6431">
        <v>0</v>
      </c>
      <c r="E6431">
        <v>0</v>
      </c>
      <c r="F6431" s="51">
        <v>1</v>
      </c>
      <c r="G6431" t="str">
        <f t="shared" si="200"/>
        <v>Romeo Langford</v>
      </c>
      <c r="H6431" t="str">
        <f t="shared" si="201"/>
        <v>Romeo Langford</v>
      </c>
    </row>
    <row r="6432" spans="1:8" x14ac:dyDescent="0.2">
      <c r="A6432" s="48"/>
      <c r="B6432">
        <v>0</v>
      </c>
      <c r="C6432">
        <v>0</v>
      </c>
      <c r="D6432">
        <v>0</v>
      </c>
      <c r="E6432">
        <v>0</v>
      </c>
      <c r="F6432" s="51">
        <v>1</v>
      </c>
      <c r="G6432" t="str">
        <f t="shared" si="200"/>
        <v>Romeo Langford</v>
      </c>
      <c r="H6432" t="str">
        <f t="shared" si="201"/>
        <v>Romeo Langford</v>
      </c>
    </row>
    <row r="6433" spans="1:8" x14ac:dyDescent="0.2">
      <c r="A6433" s="48"/>
      <c r="B6433">
        <v>4</v>
      </c>
      <c r="C6433">
        <v>1</v>
      </c>
      <c r="D6433">
        <v>1</v>
      </c>
      <c r="E6433">
        <v>0</v>
      </c>
      <c r="F6433" s="51">
        <v>1</v>
      </c>
      <c r="G6433" t="str">
        <f t="shared" si="200"/>
        <v>Romeo Langford</v>
      </c>
      <c r="H6433" t="str">
        <f t="shared" si="201"/>
        <v>Romeo Langford</v>
      </c>
    </row>
    <row r="6434" spans="1:8" x14ac:dyDescent="0.2">
      <c r="A6434" s="48"/>
      <c r="B6434">
        <v>7</v>
      </c>
      <c r="C6434">
        <v>7</v>
      </c>
      <c r="D6434">
        <v>1</v>
      </c>
      <c r="E6434">
        <v>0</v>
      </c>
      <c r="F6434" s="51">
        <v>1</v>
      </c>
      <c r="G6434" t="str">
        <f t="shared" si="200"/>
        <v>Romeo Langford</v>
      </c>
      <c r="H6434" t="str">
        <f t="shared" si="201"/>
        <v>Romeo Langford</v>
      </c>
    </row>
    <row r="6435" spans="1:8" x14ac:dyDescent="0.2">
      <c r="A6435" s="48"/>
      <c r="B6435">
        <v>5</v>
      </c>
      <c r="C6435">
        <v>3</v>
      </c>
      <c r="D6435">
        <v>0</v>
      </c>
      <c r="E6435">
        <v>1</v>
      </c>
      <c r="F6435" s="51">
        <v>1</v>
      </c>
      <c r="G6435" t="str">
        <f t="shared" si="200"/>
        <v>Romeo Langford</v>
      </c>
      <c r="H6435" t="str">
        <f t="shared" si="201"/>
        <v>Romeo Langford</v>
      </c>
    </row>
    <row r="6436" spans="1:8" x14ac:dyDescent="0.2">
      <c r="A6436" s="48"/>
      <c r="B6436">
        <v>6</v>
      </c>
      <c r="C6436">
        <v>2</v>
      </c>
      <c r="D6436">
        <v>1</v>
      </c>
      <c r="E6436">
        <v>0</v>
      </c>
      <c r="F6436" s="51">
        <v>1</v>
      </c>
      <c r="G6436" t="str">
        <f t="shared" si="200"/>
        <v>Romeo Langford</v>
      </c>
      <c r="H6436" t="str">
        <f t="shared" si="201"/>
        <v>Romeo Langford</v>
      </c>
    </row>
    <row r="6437" spans="1:8" x14ac:dyDescent="0.2">
      <c r="A6437" s="48"/>
      <c r="B6437">
        <v>4</v>
      </c>
      <c r="C6437">
        <v>1</v>
      </c>
      <c r="D6437">
        <v>0</v>
      </c>
      <c r="E6437">
        <v>0</v>
      </c>
      <c r="F6437" s="51">
        <v>1</v>
      </c>
      <c r="G6437" t="str">
        <f t="shared" si="200"/>
        <v>Romeo Langford</v>
      </c>
      <c r="H6437" t="str">
        <f t="shared" si="201"/>
        <v>Romeo Langford</v>
      </c>
    </row>
    <row r="6438" spans="1:8" x14ac:dyDescent="0.2">
      <c r="A6438" s="48"/>
      <c r="B6438">
        <v>3</v>
      </c>
      <c r="C6438">
        <v>2</v>
      </c>
      <c r="D6438">
        <v>1</v>
      </c>
      <c r="E6438">
        <v>0</v>
      </c>
      <c r="F6438" s="51">
        <v>1</v>
      </c>
      <c r="G6438" t="str">
        <f t="shared" si="200"/>
        <v>Romeo Langford</v>
      </c>
      <c r="H6438" t="str">
        <f t="shared" si="201"/>
        <v>Romeo Langford</v>
      </c>
    </row>
    <row r="6439" spans="1:8" x14ac:dyDescent="0.2">
      <c r="A6439" s="48"/>
      <c r="B6439">
        <v>5</v>
      </c>
      <c r="C6439">
        <v>4</v>
      </c>
      <c r="D6439">
        <v>0</v>
      </c>
      <c r="E6439">
        <v>0</v>
      </c>
      <c r="F6439" s="51">
        <v>1</v>
      </c>
      <c r="G6439" t="str">
        <f t="shared" si="200"/>
        <v>Romeo Langford</v>
      </c>
      <c r="H6439" t="str">
        <f t="shared" si="201"/>
        <v>Romeo Langford</v>
      </c>
    </row>
    <row r="6440" spans="1:8" x14ac:dyDescent="0.2">
      <c r="A6440" s="48"/>
      <c r="B6440">
        <v>7</v>
      </c>
      <c r="C6440">
        <v>3</v>
      </c>
      <c r="D6440">
        <v>4</v>
      </c>
      <c r="E6440">
        <v>1</v>
      </c>
      <c r="F6440" s="51">
        <v>1</v>
      </c>
      <c r="G6440" t="str">
        <f t="shared" si="200"/>
        <v>Romeo Langford</v>
      </c>
      <c r="H6440" t="str">
        <f t="shared" si="201"/>
        <v>Romeo Langford</v>
      </c>
    </row>
    <row r="6441" spans="1:8" x14ac:dyDescent="0.2">
      <c r="A6441" s="48"/>
      <c r="B6441">
        <v>14</v>
      </c>
      <c r="C6441">
        <v>8</v>
      </c>
      <c r="D6441">
        <v>1</v>
      </c>
      <c r="E6441">
        <v>1</v>
      </c>
      <c r="F6441" s="51">
        <v>1</v>
      </c>
      <c r="G6441" t="str">
        <f t="shared" si="200"/>
        <v>Romeo Langford</v>
      </c>
      <c r="H6441" t="str">
        <f t="shared" si="201"/>
        <v>Romeo Langford</v>
      </c>
    </row>
    <row r="6442" spans="1:8" x14ac:dyDescent="0.2">
      <c r="A6442" s="48"/>
      <c r="B6442">
        <v>10</v>
      </c>
      <c r="C6442">
        <v>4</v>
      </c>
      <c r="D6442">
        <v>0</v>
      </c>
      <c r="E6442">
        <v>0</v>
      </c>
      <c r="F6442" s="51">
        <v>1</v>
      </c>
      <c r="G6442" t="str">
        <f t="shared" si="200"/>
        <v>Romeo Langford</v>
      </c>
      <c r="H6442" t="str">
        <f t="shared" si="201"/>
        <v>Romeo Langford</v>
      </c>
    </row>
    <row r="6443" spans="1:8" x14ac:dyDescent="0.2">
      <c r="A6443" s="48"/>
      <c r="B6443">
        <v>3</v>
      </c>
      <c r="C6443">
        <v>0</v>
      </c>
      <c r="D6443">
        <v>0</v>
      </c>
      <c r="E6443">
        <v>0</v>
      </c>
      <c r="F6443" s="51">
        <v>1</v>
      </c>
      <c r="G6443" t="str">
        <f t="shared" si="200"/>
        <v>Romeo Langford</v>
      </c>
      <c r="H6443" t="str">
        <f t="shared" si="201"/>
        <v>Romeo Langford</v>
      </c>
    </row>
    <row r="6444" spans="1:8" x14ac:dyDescent="0.2">
      <c r="A6444" s="48"/>
      <c r="B6444">
        <v>11</v>
      </c>
      <c r="C6444">
        <v>4</v>
      </c>
      <c r="D6444">
        <v>5</v>
      </c>
      <c r="E6444">
        <v>1</v>
      </c>
      <c r="F6444" s="51">
        <v>1</v>
      </c>
      <c r="G6444" t="str">
        <f t="shared" si="200"/>
        <v>Romeo Langford</v>
      </c>
      <c r="H6444" t="str">
        <f t="shared" si="201"/>
        <v>Romeo Langford</v>
      </c>
    </row>
    <row r="6445" spans="1:8" x14ac:dyDescent="0.2">
      <c r="A6445" s="48"/>
      <c r="B6445">
        <v>19</v>
      </c>
      <c r="C6445">
        <v>6</v>
      </c>
      <c r="D6445">
        <v>0</v>
      </c>
      <c r="E6445">
        <v>1</v>
      </c>
      <c r="F6445" s="51">
        <v>1</v>
      </c>
      <c r="G6445" t="str">
        <f t="shared" si="200"/>
        <v>Romeo Langford</v>
      </c>
      <c r="H6445" t="str">
        <f t="shared" si="201"/>
        <v>Romeo Langford</v>
      </c>
    </row>
    <row r="6446" spans="1:8" x14ac:dyDescent="0.2">
      <c r="A6446" s="48"/>
      <c r="B6446">
        <v>3</v>
      </c>
      <c r="C6446">
        <v>3</v>
      </c>
      <c r="D6446">
        <v>1</v>
      </c>
      <c r="E6446">
        <v>0</v>
      </c>
      <c r="F6446" s="51">
        <v>1</v>
      </c>
      <c r="G6446" t="str">
        <f t="shared" si="200"/>
        <v>Romeo Langford</v>
      </c>
      <c r="H6446" t="str">
        <f t="shared" si="201"/>
        <v>Romeo Langford</v>
      </c>
    </row>
    <row r="6447" spans="1:8" x14ac:dyDescent="0.2">
      <c r="A6447" s="48"/>
      <c r="B6447">
        <v>6</v>
      </c>
      <c r="C6447">
        <v>1</v>
      </c>
      <c r="D6447">
        <v>1</v>
      </c>
      <c r="E6447">
        <v>1</v>
      </c>
      <c r="F6447" s="51">
        <v>1</v>
      </c>
      <c r="G6447" t="str">
        <f t="shared" si="200"/>
        <v>Romeo Langford</v>
      </c>
      <c r="H6447" t="str">
        <f t="shared" si="201"/>
        <v>Romeo Langford</v>
      </c>
    </row>
    <row r="6448" spans="1:8" x14ac:dyDescent="0.2">
      <c r="A6448" s="48"/>
      <c r="B6448">
        <v>2</v>
      </c>
      <c r="C6448">
        <v>2</v>
      </c>
      <c r="D6448">
        <v>0</v>
      </c>
      <c r="E6448">
        <v>0</v>
      </c>
      <c r="F6448" s="51">
        <v>1</v>
      </c>
      <c r="G6448" t="str">
        <f t="shared" si="200"/>
        <v>Romeo Langford</v>
      </c>
      <c r="H6448" t="str">
        <f t="shared" si="201"/>
        <v>Romeo Langford</v>
      </c>
    </row>
    <row r="6449" spans="1:8" x14ac:dyDescent="0.2">
      <c r="A6449" s="48"/>
      <c r="B6449">
        <v>0</v>
      </c>
      <c r="C6449">
        <v>0</v>
      </c>
      <c r="D6449">
        <v>1</v>
      </c>
      <c r="E6449">
        <v>0</v>
      </c>
      <c r="F6449" s="51">
        <v>1</v>
      </c>
      <c r="G6449" t="str">
        <f t="shared" si="200"/>
        <v>Romeo Langford</v>
      </c>
      <c r="H6449" t="str">
        <f t="shared" si="201"/>
        <v>Romeo Langford</v>
      </c>
    </row>
    <row r="6450" spans="1:8" x14ac:dyDescent="0.2">
      <c r="A6450" s="48"/>
      <c r="B6450">
        <v>23</v>
      </c>
      <c r="C6450">
        <v>3</v>
      </c>
      <c r="D6450">
        <v>2</v>
      </c>
      <c r="E6450">
        <v>1</v>
      </c>
      <c r="F6450" s="51">
        <v>1</v>
      </c>
      <c r="G6450" t="str">
        <f t="shared" si="200"/>
        <v>Romeo Langford</v>
      </c>
      <c r="H6450" t="str">
        <f t="shared" si="201"/>
        <v>Romeo Langford</v>
      </c>
    </row>
    <row r="6451" spans="1:8" x14ac:dyDescent="0.2">
      <c r="A6451" s="48"/>
      <c r="B6451">
        <v>0</v>
      </c>
      <c r="C6451">
        <v>0</v>
      </c>
      <c r="D6451">
        <v>2</v>
      </c>
      <c r="E6451">
        <v>0</v>
      </c>
      <c r="F6451" s="51">
        <v>1</v>
      </c>
      <c r="G6451" t="str">
        <f t="shared" si="200"/>
        <v>Romeo Langford</v>
      </c>
      <c r="H6451" t="str">
        <f t="shared" si="201"/>
        <v>Romeo Langford</v>
      </c>
    </row>
    <row r="6452" spans="1:8" x14ac:dyDescent="0.2">
      <c r="A6452" s="48"/>
      <c r="B6452">
        <v>8</v>
      </c>
      <c r="C6452">
        <v>3</v>
      </c>
      <c r="D6452">
        <v>0</v>
      </c>
      <c r="E6452">
        <v>0</v>
      </c>
      <c r="F6452" s="51">
        <v>1</v>
      </c>
      <c r="G6452" t="str">
        <f t="shared" si="200"/>
        <v>Romeo Langford</v>
      </c>
      <c r="H6452" t="str">
        <f t="shared" si="201"/>
        <v>Romeo Langford</v>
      </c>
    </row>
    <row r="6453" spans="1:8" x14ac:dyDescent="0.2">
      <c r="A6453" s="48"/>
      <c r="B6453">
        <v>7</v>
      </c>
      <c r="C6453">
        <v>3</v>
      </c>
      <c r="D6453">
        <v>1</v>
      </c>
      <c r="E6453">
        <v>1</v>
      </c>
      <c r="F6453" s="51">
        <v>1</v>
      </c>
      <c r="G6453" t="str">
        <f t="shared" si="200"/>
        <v>Romeo Langford</v>
      </c>
      <c r="H6453" t="str">
        <f t="shared" si="201"/>
        <v>Romeo Langford</v>
      </c>
    </row>
    <row r="6454" spans="1:8" x14ac:dyDescent="0.2">
      <c r="A6454" s="48" t="s">
        <v>1384</v>
      </c>
      <c r="B6454">
        <v>5</v>
      </c>
      <c r="C6454">
        <v>2</v>
      </c>
      <c r="D6454">
        <v>1</v>
      </c>
      <c r="E6454">
        <v>1</v>
      </c>
      <c r="F6454" s="51">
        <v>1</v>
      </c>
      <c r="G6454" t="str">
        <f t="shared" si="200"/>
        <v>Jake LaRavia</v>
      </c>
      <c r="H6454" t="str">
        <f t="shared" si="201"/>
        <v>Jake LaRavia</v>
      </c>
    </row>
    <row r="6455" spans="1:8" x14ac:dyDescent="0.2">
      <c r="A6455" s="48"/>
      <c r="B6455">
        <v>12</v>
      </c>
      <c r="C6455">
        <v>5</v>
      </c>
      <c r="D6455">
        <v>0</v>
      </c>
      <c r="E6455">
        <v>3</v>
      </c>
      <c r="F6455" s="51">
        <v>1</v>
      </c>
      <c r="G6455" t="str">
        <f t="shared" si="200"/>
        <v>Jake LaRavia</v>
      </c>
      <c r="H6455" t="str">
        <f t="shared" si="201"/>
        <v>Jake LaRavia</v>
      </c>
    </row>
    <row r="6456" spans="1:8" x14ac:dyDescent="0.2">
      <c r="A6456" s="48"/>
      <c r="B6456">
        <v>6</v>
      </c>
      <c r="C6456">
        <v>2</v>
      </c>
      <c r="D6456">
        <v>0</v>
      </c>
      <c r="E6456">
        <v>2</v>
      </c>
      <c r="F6456" s="51">
        <v>1</v>
      </c>
      <c r="G6456" t="str">
        <f t="shared" si="200"/>
        <v>Jake LaRavia</v>
      </c>
      <c r="H6456" t="str">
        <f t="shared" si="201"/>
        <v>Jake LaRavia</v>
      </c>
    </row>
    <row r="6457" spans="1:8" x14ac:dyDescent="0.2">
      <c r="A6457" s="48"/>
      <c r="B6457">
        <v>0</v>
      </c>
      <c r="C6457">
        <v>2</v>
      </c>
      <c r="D6457">
        <v>0</v>
      </c>
      <c r="E6457">
        <v>0</v>
      </c>
      <c r="F6457" s="51">
        <v>1</v>
      </c>
      <c r="G6457" t="str">
        <f t="shared" si="200"/>
        <v>Jake LaRavia</v>
      </c>
      <c r="H6457" t="str">
        <f t="shared" si="201"/>
        <v>Jake LaRavia</v>
      </c>
    </row>
    <row r="6458" spans="1:8" x14ac:dyDescent="0.2">
      <c r="A6458" s="48"/>
      <c r="B6458">
        <v>13</v>
      </c>
      <c r="C6458">
        <v>9</v>
      </c>
      <c r="D6458">
        <v>1</v>
      </c>
      <c r="E6458">
        <v>3</v>
      </c>
      <c r="F6458" s="51">
        <v>1</v>
      </c>
      <c r="G6458" t="str">
        <f t="shared" si="200"/>
        <v>Jake LaRavia</v>
      </c>
      <c r="H6458" t="str">
        <f t="shared" si="201"/>
        <v>Jake LaRavia</v>
      </c>
    </row>
    <row r="6459" spans="1:8" x14ac:dyDescent="0.2">
      <c r="A6459" s="48"/>
      <c r="B6459">
        <v>4</v>
      </c>
      <c r="C6459">
        <v>9</v>
      </c>
      <c r="D6459">
        <v>0</v>
      </c>
      <c r="E6459">
        <v>0</v>
      </c>
      <c r="F6459" s="51">
        <v>1</v>
      </c>
      <c r="G6459" t="str">
        <f t="shared" si="200"/>
        <v>Jake LaRavia</v>
      </c>
      <c r="H6459" t="str">
        <f t="shared" si="201"/>
        <v>Jake LaRavia</v>
      </c>
    </row>
    <row r="6460" spans="1:8" x14ac:dyDescent="0.2">
      <c r="A6460" s="48"/>
      <c r="B6460">
        <v>6</v>
      </c>
      <c r="C6460">
        <v>1</v>
      </c>
      <c r="D6460">
        <v>1</v>
      </c>
      <c r="E6460">
        <v>2</v>
      </c>
      <c r="F6460" s="51">
        <v>1</v>
      </c>
      <c r="G6460" t="str">
        <f t="shared" si="200"/>
        <v>Jake LaRavia</v>
      </c>
      <c r="H6460" t="str">
        <f t="shared" si="201"/>
        <v>Jake LaRavia</v>
      </c>
    </row>
    <row r="6461" spans="1:8" x14ac:dyDescent="0.2">
      <c r="A6461" s="48"/>
      <c r="B6461">
        <v>6</v>
      </c>
      <c r="C6461">
        <v>3</v>
      </c>
      <c r="D6461">
        <v>1</v>
      </c>
      <c r="E6461">
        <v>2</v>
      </c>
      <c r="F6461" s="51">
        <v>1</v>
      </c>
      <c r="G6461" t="str">
        <f t="shared" si="200"/>
        <v>Jake LaRavia</v>
      </c>
      <c r="H6461" t="str">
        <f t="shared" si="201"/>
        <v>Jake LaRavia</v>
      </c>
    </row>
    <row r="6462" spans="1:8" x14ac:dyDescent="0.2">
      <c r="A6462" s="48"/>
      <c r="B6462">
        <v>6</v>
      </c>
      <c r="C6462">
        <v>0</v>
      </c>
      <c r="D6462">
        <v>0</v>
      </c>
      <c r="E6462">
        <v>0</v>
      </c>
      <c r="F6462" s="51">
        <v>1</v>
      </c>
      <c r="G6462" t="str">
        <f t="shared" si="200"/>
        <v>Jake LaRavia</v>
      </c>
      <c r="H6462" t="str">
        <f t="shared" si="201"/>
        <v>Jake LaRavia</v>
      </c>
    </row>
    <row r="6463" spans="1:8" x14ac:dyDescent="0.2">
      <c r="A6463" s="48"/>
      <c r="B6463">
        <v>0</v>
      </c>
      <c r="C6463">
        <v>2</v>
      </c>
      <c r="D6463">
        <v>1</v>
      </c>
      <c r="E6463">
        <v>0</v>
      </c>
      <c r="F6463" s="51">
        <v>1</v>
      </c>
      <c r="G6463" t="str">
        <f t="shared" si="200"/>
        <v>Jake LaRavia</v>
      </c>
      <c r="H6463" t="str">
        <f t="shared" si="201"/>
        <v>Jake LaRavia</v>
      </c>
    </row>
    <row r="6464" spans="1:8" x14ac:dyDescent="0.2">
      <c r="A6464" s="48"/>
      <c r="B6464">
        <v>2</v>
      </c>
      <c r="C6464">
        <v>5</v>
      </c>
      <c r="D6464">
        <v>3</v>
      </c>
      <c r="E6464">
        <v>0</v>
      </c>
      <c r="F6464" s="51">
        <v>1</v>
      </c>
      <c r="G6464" t="str">
        <f t="shared" si="200"/>
        <v>Jake LaRavia</v>
      </c>
      <c r="H6464" t="str">
        <f t="shared" si="201"/>
        <v>Jake LaRavia</v>
      </c>
    </row>
    <row r="6465" spans="1:8" x14ac:dyDescent="0.2">
      <c r="A6465" s="48"/>
      <c r="B6465">
        <v>2</v>
      </c>
      <c r="C6465">
        <v>1</v>
      </c>
      <c r="D6465">
        <v>1</v>
      </c>
      <c r="E6465">
        <v>0</v>
      </c>
      <c r="F6465" s="51">
        <v>1</v>
      </c>
      <c r="G6465" t="str">
        <f t="shared" si="200"/>
        <v>Jake LaRavia</v>
      </c>
      <c r="H6465" t="str">
        <f t="shared" si="201"/>
        <v>Jake LaRavia</v>
      </c>
    </row>
    <row r="6466" spans="1:8" x14ac:dyDescent="0.2">
      <c r="A6466" s="48"/>
      <c r="B6466">
        <v>11</v>
      </c>
      <c r="C6466">
        <v>4</v>
      </c>
      <c r="D6466">
        <v>3</v>
      </c>
      <c r="E6466">
        <v>3</v>
      </c>
      <c r="F6466" s="51">
        <v>1</v>
      </c>
      <c r="G6466" t="str">
        <f t="shared" ref="G6466:G6529" si="202">IF(B6466="","",IF(A6466="",G6465,SUBSTITUTE(A6466," 2022-23 Game Log","")))</f>
        <v>Jake LaRavia</v>
      </c>
      <c r="H6466" t="str">
        <f t="shared" ref="H6466:H6529" si="203">IF(G6466="Luka Dončić","Luka Doncic",IF(G6466="Wendell Carter Jr.","Wendell Carter",IF(G6466="Vlatko Čančar","Vlatko Cancar",IF(G6466="Troy Brown Jr.","Troy Brown",IF(G6466="Bojan Bogdanović","Bojan Bogdanovic",IF(G6466="Nic Claxton","Nicolas Claxton",IF(G6466="Kristaps Porziņģis","Kristaps Porzingis",IF(G6466="Kelly Oubre Jr.","Kelly Oubre Jr",IF(G6466="P.J. Washington","P.J Washington",IF(G6466="P.J. Tucker","P.J Tucker",IF(G6466="Jabari Smith Jr.","Jabari Smith",IF(G6466="Alperen Şengün","Alperen Sengun",IF(G6466="Nikola Vučević","Nikola Vucevic",IF(G6466="Jusuf Nurkić","Jusuf Nurkic",IF(G6466="Nikola Jokić","Nikola Jokic",G6466)))))))))))))))</f>
        <v>Jake LaRavia</v>
      </c>
    </row>
    <row r="6467" spans="1:8" x14ac:dyDescent="0.2">
      <c r="A6467" s="48"/>
      <c r="B6467">
        <v>0</v>
      </c>
      <c r="C6467">
        <v>0</v>
      </c>
      <c r="D6467">
        <v>2</v>
      </c>
      <c r="E6467">
        <v>0</v>
      </c>
      <c r="F6467" s="51">
        <v>1</v>
      </c>
      <c r="G6467" t="str">
        <f t="shared" si="202"/>
        <v>Jake LaRavia</v>
      </c>
      <c r="H6467" t="str">
        <f t="shared" si="203"/>
        <v>Jake LaRavia</v>
      </c>
    </row>
    <row r="6468" spans="1:8" x14ac:dyDescent="0.2">
      <c r="A6468" s="48"/>
      <c r="B6468">
        <v>3</v>
      </c>
      <c r="C6468">
        <v>4</v>
      </c>
      <c r="D6468">
        <v>0</v>
      </c>
      <c r="E6468">
        <v>1</v>
      </c>
      <c r="F6468" s="51">
        <v>1</v>
      </c>
      <c r="G6468" t="str">
        <f t="shared" si="202"/>
        <v>Jake LaRavia</v>
      </c>
      <c r="H6468" t="str">
        <f t="shared" si="203"/>
        <v>Jake LaRavia</v>
      </c>
    </row>
    <row r="6469" spans="1:8" x14ac:dyDescent="0.2">
      <c r="A6469" s="48"/>
      <c r="B6469">
        <v>6</v>
      </c>
      <c r="C6469">
        <v>1</v>
      </c>
      <c r="D6469">
        <v>2</v>
      </c>
      <c r="E6469">
        <v>2</v>
      </c>
      <c r="F6469" s="51">
        <v>1</v>
      </c>
      <c r="G6469" t="str">
        <f t="shared" si="202"/>
        <v>Jake LaRavia</v>
      </c>
      <c r="H6469" t="str">
        <f t="shared" si="203"/>
        <v>Jake LaRavia</v>
      </c>
    </row>
    <row r="6470" spans="1:8" x14ac:dyDescent="0.2">
      <c r="A6470" s="48"/>
      <c r="B6470">
        <v>0</v>
      </c>
      <c r="C6470">
        <v>1</v>
      </c>
      <c r="D6470">
        <v>0</v>
      </c>
      <c r="E6470">
        <v>0</v>
      </c>
      <c r="F6470" s="51">
        <v>1</v>
      </c>
      <c r="G6470" t="str">
        <f t="shared" si="202"/>
        <v>Jake LaRavia</v>
      </c>
      <c r="H6470" t="str">
        <f t="shared" si="203"/>
        <v>Jake LaRavia</v>
      </c>
    </row>
    <row r="6471" spans="1:8" x14ac:dyDescent="0.2">
      <c r="A6471" s="48"/>
      <c r="B6471">
        <v>2</v>
      </c>
      <c r="C6471">
        <v>2</v>
      </c>
      <c r="D6471">
        <v>1</v>
      </c>
      <c r="E6471">
        <v>0</v>
      </c>
      <c r="F6471" s="51">
        <v>1</v>
      </c>
      <c r="G6471" t="str">
        <f t="shared" si="202"/>
        <v>Jake LaRavia</v>
      </c>
      <c r="H6471" t="str">
        <f t="shared" si="203"/>
        <v>Jake LaRavia</v>
      </c>
    </row>
    <row r="6472" spans="1:8" x14ac:dyDescent="0.2">
      <c r="A6472" s="48"/>
      <c r="B6472">
        <v>0</v>
      </c>
      <c r="C6472">
        <v>0</v>
      </c>
      <c r="D6472">
        <v>0</v>
      </c>
      <c r="E6472">
        <v>0</v>
      </c>
      <c r="F6472" s="51">
        <v>1</v>
      </c>
      <c r="G6472" t="str">
        <f t="shared" si="202"/>
        <v>Jake LaRavia</v>
      </c>
      <c r="H6472" t="str">
        <f t="shared" si="203"/>
        <v>Jake LaRavia</v>
      </c>
    </row>
    <row r="6473" spans="1:8" x14ac:dyDescent="0.2">
      <c r="A6473" s="48"/>
      <c r="B6473">
        <v>0</v>
      </c>
      <c r="C6473">
        <v>1</v>
      </c>
      <c r="D6473">
        <v>1</v>
      </c>
      <c r="E6473">
        <v>0</v>
      </c>
      <c r="F6473" s="51">
        <v>1</v>
      </c>
      <c r="G6473" t="str">
        <f t="shared" si="202"/>
        <v>Jake LaRavia</v>
      </c>
      <c r="H6473" t="str">
        <f t="shared" si="203"/>
        <v>Jake LaRavia</v>
      </c>
    </row>
    <row r="6474" spans="1:8" x14ac:dyDescent="0.2">
      <c r="A6474" s="48"/>
      <c r="B6474">
        <v>1</v>
      </c>
      <c r="C6474">
        <v>0</v>
      </c>
      <c r="D6474">
        <v>0</v>
      </c>
      <c r="E6474">
        <v>0</v>
      </c>
      <c r="F6474" s="51">
        <v>1</v>
      </c>
      <c r="G6474" t="str">
        <f t="shared" si="202"/>
        <v>Jake LaRavia</v>
      </c>
      <c r="H6474" t="str">
        <f t="shared" si="203"/>
        <v>Jake LaRavia</v>
      </c>
    </row>
    <row r="6475" spans="1:8" x14ac:dyDescent="0.2">
      <c r="A6475" s="48"/>
      <c r="B6475">
        <v>0</v>
      </c>
      <c r="C6475">
        <v>0</v>
      </c>
      <c r="D6475">
        <v>0</v>
      </c>
      <c r="E6475">
        <v>0</v>
      </c>
      <c r="F6475" s="51">
        <v>1</v>
      </c>
      <c r="G6475" t="str">
        <f t="shared" si="202"/>
        <v>Jake LaRavia</v>
      </c>
      <c r="H6475" t="str">
        <f t="shared" si="203"/>
        <v>Jake LaRavia</v>
      </c>
    </row>
    <row r="6476" spans="1:8" x14ac:dyDescent="0.2">
      <c r="A6476" s="48"/>
      <c r="B6476">
        <v>0</v>
      </c>
      <c r="C6476">
        <v>0</v>
      </c>
      <c r="D6476">
        <v>0</v>
      </c>
      <c r="E6476">
        <v>0</v>
      </c>
      <c r="F6476" s="51">
        <v>1</v>
      </c>
      <c r="G6476" t="str">
        <f t="shared" si="202"/>
        <v>Jake LaRavia</v>
      </c>
      <c r="H6476" t="str">
        <f t="shared" si="203"/>
        <v>Jake LaRavia</v>
      </c>
    </row>
    <row r="6477" spans="1:8" x14ac:dyDescent="0.2">
      <c r="A6477" s="48" t="s">
        <v>1385</v>
      </c>
      <c r="B6477">
        <v>23</v>
      </c>
      <c r="C6477">
        <v>3</v>
      </c>
      <c r="D6477">
        <v>4</v>
      </c>
      <c r="E6477">
        <v>2</v>
      </c>
      <c r="F6477" s="51">
        <v>1</v>
      </c>
      <c r="G6477" t="str">
        <f t="shared" si="202"/>
        <v>Zach LaVine</v>
      </c>
      <c r="H6477" t="str">
        <f t="shared" si="203"/>
        <v>Zach LaVine</v>
      </c>
    </row>
    <row r="6478" spans="1:8" x14ac:dyDescent="0.2">
      <c r="A6478" s="48"/>
      <c r="B6478">
        <v>19</v>
      </c>
      <c r="C6478">
        <v>2</v>
      </c>
      <c r="D6478">
        <v>2</v>
      </c>
      <c r="E6478">
        <v>3</v>
      </c>
      <c r="F6478" s="51">
        <v>1</v>
      </c>
      <c r="G6478" t="str">
        <f t="shared" si="202"/>
        <v>Zach LaVine</v>
      </c>
      <c r="H6478" t="str">
        <f t="shared" si="203"/>
        <v>Zach LaVine</v>
      </c>
    </row>
    <row r="6479" spans="1:8" x14ac:dyDescent="0.2">
      <c r="A6479" s="48"/>
      <c r="B6479">
        <v>28</v>
      </c>
      <c r="C6479">
        <v>6</v>
      </c>
      <c r="D6479">
        <v>5</v>
      </c>
      <c r="E6479">
        <v>6</v>
      </c>
      <c r="F6479" s="51">
        <v>1</v>
      </c>
      <c r="G6479" t="str">
        <f t="shared" si="202"/>
        <v>Zach LaVine</v>
      </c>
      <c r="H6479" t="str">
        <f t="shared" si="203"/>
        <v>Zach LaVine</v>
      </c>
    </row>
    <row r="6480" spans="1:8" x14ac:dyDescent="0.2">
      <c r="A6480" s="48"/>
      <c r="B6480">
        <v>20</v>
      </c>
      <c r="C6480">
        <v>2</v>
      </c>
      <c r="D6480">
        <v>3</v>
      </c>
      <c r="E6480">
        <v>2</v>
      </c>
      <c r="F6480" s="51">
        <v>1</v>
      </c>
      <c r="G6480" t="str">
        <f t="shared" si="202"/>
        <v>Zach LaVine</v>
      </c>
      <c r="H6480" t="str">
        <f t="shared" si="203"/>
        <v>Zach LaVine</v>
      </c>
    </row>
    <row r="6481" spans="1:8" x14ac:dyDescent="0.2">
      <c r="A6481" s="48"/>
      <c r="B6481">
        <v>29</v>
      </c>
      <c r="C6481">
        <v>3</v>
      </c>
      <c r="D6481">
        <v>5</v>
      </c>
      <c r="E6481">
        <v>5</v>
      </c>
      <c r="F6481" s="51">
        <v>1</v>
      </c>
      <c r="G6481" t="str">
        <f t="shared" si="202"/>
        <v>Zach LaVine</v>
      </c>
      <c r="H6481" t="str">
        <f t="shared" si="203"/>
        <v>Zach LaVine</v>
      </c>
    </row>
    <row r="6482" spans="1:8" x14ac:dyDescent="0.2">
      <c r="A6482" s="48"/>
      <c r="B6482">
        <v>10</v>
      </c>
      <c r="C6482">
        <v>4</v>
      </c>
      <c r="D6482">
        <v>6</v>
      </c>
      <c r="E6482">
        <v>2</v>
      </c>
      <c r="F6482" s="51">
        <v>1</v>
      </c>
      <c r="G6482" t="str">
        <f t="shared" si="202"/>
        <v>Zach LaVine</v>
      </c>
      <c r="H6482" t="str">
        <f t="shared" si="203"/>
        <v>Zach LaVine</v>
      </c>
    </row>
    <row r="6483" spans="1:8" x14ac:dyDescent="0.2">
      <c r="A6483" s="48"/>
      <c r="B6483">
        <v>16</v>
      </c>
      <c r="C6483">
        <v>7</v>
      </c>
      <c r="D6483">
        <v>3</v>
      </c>
      <c r="E6483">
        <v>2</v>
      </c>
      <c r="F6483" s="51">
        <v>1</v>
      </c>
      <c r="G6483" t="str">
        <f t="shared" si="202"/>
        <v>Zach LaVine</v>
      </c>
      <c r="H6483" t="str">
        <f t="shared" si="203"/>
        <v>Zach LaVine</v>
      </c>
    </row>
    <row r="6484" spans="1:8" x14ac:dyDescent="0.2">
      <c r="A6484" s="48"/>
      <c r="B6484">
        <v>30</v>
      </c>
      <c r="C6484">
        <v>3</v>
      </c>
      <c r="D6484">
        <v>5</v>
      </c>
      <c r="E6484">
        <v>4</v>
      </c>
      <c r="F6484" s="51">
        <v>1</v>
      </c>
      <c r="G6484" t="str">
        <f t="shared" si="202"/>
        <v>Zach LaVine</v>
      </c>
      <c r="H6484" t="str">
        <f t="shared" si="203"/>
        <v>Zach LaVine</v>
      </c>
    </row>
    <row r="6485" spans="1:8" x14ac:dyDescent="0.2">
      <c r="A6485" s="48"/>
      <c r="B6485">
        <v>23</v>
      </c>
      <c r="C6485">
        <v>4</v>
      </c>
      <c r="D6485">
        <v>4</v>
      </c>
      <c r="E6485">
        <v>3</v>
      </c>
      <c r="F6485" s="51">
        <v>1</v>
      </c>
      <c r="G6485" t="str">
        <f t="shared" si="202"/>
        <v>Zach LaVine</v>
      </c>
      <c r="H6485" t="str">
        <f t="shared" si="203"/>
        <v>Zach LaVine</v>
      </c>
    </row>
    <row r="6486" spans="1:8" x14ac:dyDescent="0.2">
      <c r="A6486" s="48"/>
      <c r="B6486">
        <v>21</v>
      </c>
      <c r="C6486">
        <v>5</v>
      </c>
      <c r="D6486">
        <v>4</v>
      </c>
      <c r="E6486">
        <v>1</v>
      </c>
      <c r="F6486" s="51">
        <v>1</v>
      </c>
      <c r="G6486" t="str">
        <f t="shared" si="202"/>
        <v>Zach LaVine</v>
      </c>
      <c r="H6486" t="str">
        <f t="shared" si="203"/>
        <v>Zach LaVine</v>
      </c>
    </row>
    <row r="6487" spans="1:8" x14ac:dyDescent="0.2">
      <c r="A6487" s="48"/>
      <c r="B6487">
        <v>25</v>
      </c>
      <c r="C6487">
        <v>3</v>
      </c>
      <c r="D6487">
        <v>5</v>
      </c>
      <c r="E6487">
        <v>4</v>
      </c>
      <c r="F6487" s="51">
        <v>1</v>
      </c>
      <c r="G6487" t="str">
        <f t="shared" si="202"/>
        <v>Zach LaVine</v>
      </c>
      <c r="H6487" t="str">
        <f t="shared" si="203"/>
        <v>Zach LaVine</v>
      </c>
    </row>
    <row r="6488" spans="1:8" x14ac:dyDescent="0.2">
      <c r="A6488" s="48"/>
      <c r="B6488">
        <v>4</v>
      </c>
      <c r="C6488">
        <v>5</v>
      </c>
      <c r="D6488">
        <v>2</v>
      </c>
      <c r="E6488">
        <v>0</v>
      </c>
      <c r="F6488" s="51">
        <v>1</v>
      </c>
      <c r="G6488" t="str">
        <f t="shared" si="202"/>
        <v>Zach LaVine</v>
      </c>
      <c r="H6488" t="str">
        <f t="shared" si="203"/>
        <v>Zach LaVine</v>
      </c>
    </row>
    <row r="6489" spans="1:8" x14ac:dyDescent="0.2">
      <c r="A6489" s="48"/>
      <c r="B6489">
        <v>22</v>
      </c>
      <c r="C6489">
        <v>5</v>
      </c>
      <c r="D6489">
        <v>5</v>
      </c>
      <c r="E6489">
        <v>5</v>
      </c>
      <c r="F6489" s="51">
        <v>1</v>
      </c>
      <c r="G6489" t="str">
        <f t="shared" si="202"/>
        <v>Zach LaVine</v>
      </c>
      <c r="H6489" t="str">
        <f t="shared" si="203"/>
        <v>Zach LaVine</v>
      </c>
    </row>
    <row r="6490" spans="1:8" x14ac:dyDescent="0.2">
      <c r="A6490" s="48"/>
      <c r="B6490">
        <v>18</v>
      </c>
      <c r="C6490">
        <v>5</v>
      </c>
      <c r="D6490">
        <v>5</v>
      </c>
      <c r="E6490">
        <v>3</v>
      </c>
      <c r="F6490" s="51">
        <v>1</v>
      </c>
      <c r="G6490" t="str">
        <f t="shared" si="202"/>
        <v>Zach LaVine</v>
      </c>
      <c r="H6490" t="str">
        <f t="shared" si="203"/>
        <v>Zach LaVine</v>
      </c>
    </row>
    <row r="6491" spans="1:8" x14ac:dyDescent="0.2">
      <c r="A6491" s="48"/>
      <c r="B6491">
        <v>27</v>
      </c>
      <c r="C6491">
        <v>5</v>
      </c>
      <c r="D6491">
        <v>5</v>
      </c>
      <c r="E6491">
        <v>4</v>
      </c>
      <c r="F6491" s="51">
        <v>1</v>
      </c>
      <c r="G6491" t="str">
        <f t="shared" si="202"/>
        <v>Zach LaVine</v>
      </c>
      <c r="H6491" t="str">
        <f t="shared" si="203"/>
        <v>Zach LaVine</v>
      </c>
    </row>
    <row r="6492" spans="1:8" x14ac:dyDescent="0.2">
      <c r="A6492" s="48"/>
      <c r="B6492">
        <v>20</v>
      </c>
      <c r="C6492">
        <v>6</v>
      </c>
      <c r="D6492">
        <v>5</v>
      </c>
      <c r="E6492">
        <v>1</v>
      </c>
      <c r="F6492" s="51">
        <v>1</v>
      </c>
      <c r="G6492" t="str">
        <f t="shared" si="202"/>
        <v>Zach LaVine</v>
      </c>
      <c r="H6492" t="str">
        <f t="shared" si="203"/>
        <v>Zach LaVine</v>
      </c>
    </row>
    <row r="6493" spans="1:8" x14ac:dyDescent="0.2">
      <c r="A6493" s="48"/>
      <c r="B6493">
        <v>21</v>
      </c>
      <c r="C6493">
        <v>4</v>
      </c>
      <c r="D6493">
        <v>7</v>
      </c>
      <c r="E6493">
        <v>1</v>
      </c>
      <c r="F6493" s="51">
        <v>1</v>
      </c>
      <c r="G6493" t="str">
        <f t="shared" si="202"/>
        <v>Zach LaVine</v>
      </c>
      <c r="H6493" t="str">
        <f t="shared" si="203"/>
        <v>Zach LaVine</v>
      </c>
    </row>
    <row r="6494" spans="1:8" x14ac:dyDescent="0.2">
      <c r="A6494" s="48"/>
      <c r="B6494">
        <v>21</v>
      </c>
      <c r="C6494">
        <v>7</v>
      </c>
      <c r="D6494">
        <v>3</v>
      </c>
      <c r="E6494">
        <v>3</v>
      </c>
      <c r="F6494" s="51">
        <v>1</v>
      </c>
      <c r="G6494" t="str">
        <f t="shared" si="202"/>
        <v>Zach LaVine</v>
      </c>
      <c r="H6494" t="str">
        <f t="shared" si="203"/>
        <v>Zach LaVine</v>
      </c>
    </row>
    <row r="6495" spans="1:8" x14ac:dyDescent="0.2">
      <c r="A6495" s="48"/>
      <c r="B6495">
        <v>41</v>
      </c>
      <c r="C6495">
        <v>8</v>
      </c>
      <c r="D6495">
        <v>2</v>
      </c>
      <c r="E6495">
        <v>3</v>
      </c>
      <c r="F6495" s="51">
        <v>1</v>
      </c>
      <c r="G6495" t="str">
        <f t="shared" si="202"/>
        <v>Zach LaVine</v>
      </c>
      <c r="H6495" t="str">
        <f t="shared" si="203"/>
        <v>Zach LaVine</v>
      </c>
    </row>
    <row r="6496" spans="1:8" x14ac:dyDescent="0.2">
      <c r="A6496" s="48"/>
      <c r="B6496">
        <v>25</v>
      </c>
      <c r="C6496">
        <v>7</v>
      </c>
      <c r="D6496">
        <v>5</v>
      </c>
      <c r="E6496">
        <v>5</v>
      </c>
      <c r="F6496" s="51">
        <v>1</v>
      </c>
      <c r="G6496" t="str">
        <f t="shared" si="202"/>
        <v>Zach LaVine</v>
      </c>
      <c r="H6496" t="str">
        <f t="shared" si="203"/>
        <v>Zach LaVine</v>
      </c>
    </row>
    <row r="6497" spans="1:8" x14ac:dyDescent="0.2">
      <c r="A6497" s="48"/>
      <c r="B6497">
        <v>16</v>
      </c>
      <c r="C6497">
        <v>3</v>
      </c>
      <c r="D6497">
        <v>3</v>
      </c>
      <c r="E6497">
        <v>2</v>
      </c>
      <c r="F6497" s="51">
        <v>1</v>
      </c>
      <c r="G6497" t="str">
        <f t="shared" si="202"/>
        <v>Zach LaVine</v>
      </c>
      <c r="H6497" t="str">
        <f t="shared" si="203"/>
        <v>Zach LaVine</v>
      </c>
    </row>
    <row r="6498" spans="1:8" x14ac:dyDescent="0.2">
      <c r="A6498" s="48"/>
      <c r="B6498">
        <v>21</v>
      </c>
      <c r="C6498">
        <v>3</v>
      </c>
      <c r="D6498">
        <v>3</v>
      </c>
      <c r="E6498">
        <v>1</v>
      </c>
      <c r="F6498" s="51">
        <v>1</v>
      </c>
      <c r="G6498" t="str">
        <f t="shared" si="202"/>
        <v>Zach LaVine</v>
      </c>
      <c r="H6498" t="str">
        <f t="shared" si="203"/>
        <v>Zach LaVine</v>
      </c>
    </row>
    <row r="6499" spans="1:8" x14ac:dyDescent="0.2">
      <c r="A6499" s="48"/>
      <c r="B6499">
        <v>25</v>
      </c>
      <c r="C6499">
        <v>5</v>
      </c>
      <c r="D6499">
        <v>3</v>
      </c>
      <c r="E6499">
        <v>2</v>
      </c>
      <c r="F6499" s="51">
        <v>1</v>
      </c>
      <c r="G6499" t="str">
        <f t="shared" si="202"/>
        <v>Zach LaVine</v>
      </c>
      <c r="H6499" t="str">
        <f t="shared" si="203"/>
        <v>Zach LaVine</v>
      </c>
    </row>
    <row r="6500" spans="1:8" x14ac:dyDescent="0.2">
      <c r="A6500" s="48"/>
      <c r="B6500">
        <v>17</v>
      </c>
      <c r="C6500">
        <v>3</v>
      </c>
      <c r="D6500">
        <v>3</v>
      </c>
      <c r="E6500">
        <v>3</v>
      </c>
      <c r="F6500" s="51">
        <v>1</v>
      </c>
      <c r="G6500" t="str">
        <f t="shared" si="202"/>
        <v>Zach LaVine</v>
      </c>
      <c r="H6500" t="str">
        <f t="shared" si="203"/>
        <v>Zach LaVine</v>
      </c>
    </row>
    <row r="6501" spans="1:8" x14ac:dyDescent="0.2">
      <c r="A6501" s="48"/>
      <c r="B6501">
        <v>22</v>
      </c>
      <c r="C6501">
        <v>1</v>
      </c>
      <c r="D6501">
        <v>6</v>
      </c>
      <c r="E6501">
        <v>3</v>
      </c>
      <c r="F6501" s="51">
        <v>1</v>
      </c>
      <c r="G6501" t="str">
        <f t="shared" si="202"/>
        <v>Zach LaVine</v>
      </c>
      <c r="H6501" t="str">
        <f t="shared" si="203"/>
        <v>Zach LaVine</v>
      </c>
    </row>
    <row r="6502" spans="1:8" x14ac:dyDescent="0.2">
      <c r="A6502" s="48"/>
      <c r="B6502">
        <v>21</v>
      </c>
      <c r="C6502">
        <v>6</v>
      </c>
      <c r="D6502">
        <v>7</v>
      </c>
      <c r="E6502">
        <v>3</v>
      </c>
      <c r="F6502" s="51">
        <v>1</v>
      </c>
      <c r="G6502" t="str">
        <f t="shared" si="202"/>
        <v>Zach LaVine</v>
      </c>
      <c r="H6502" t="str">
        <f t="shared" si="203"/>
        <v>Zach LaVine</v>
      </c>
    </row>
    <row r="6503" spans="1:8" x14ac:dyDescent="0.2">
      <c r="A6503" s="48"/>
      <c r="B6503">
        <v>22</v>
      </c>
      <c r="C6503">
        <v>5</v>
      </c>
      <c r="D6503">
        <v>5</v>
      </c>
      <c r="E6503">
        <v>1</v>
      </c>
      <c r="F6503" s="51">
        <v>1</v>
      </c>
      <c r="G6503" t="str">
        <f t="shared" si="202"/>
        <v>Zach LaVine</v>
      </c>
      <c r="H6503" t="str">
        <f t="shared" si="203"/>
        <v>Zach LaVine</v>
      </c>
    </row>
    <row r="6504" spans="1:8" x14ac:dyDescent="0.2">
      <c r="A6504" s="48"/>
      <c r="B6504">
        <v>33</v>
      </c>
      <c r="C6504">
        <v>4</v>
      </c>
      <c r="D6504">
        <v>3</v>
      </c>
      <c r="E6504">
        <v>4</v>
      </c>
      <c r="F6504" s="51">
        <v>1</v>
      </c>
      <c r="G6504" t="str">
        <f t="shared" si="202"/>
        <v>Zach LaVine</v>
      </c>
      <c r="H6504" t="str">
        <f t="shared" si="203"/>
        <v>Zach LaVine</v>
      </c>
    </row>
    <row r="6505" spans="1:8" x14ac:dyDescent="0.2">
      <c r="A6505" s="48"/>
      <c r="B6505">
        <v>22</v>
      </c>
      <c r="C6505">
        <v>3</v>
      </c>
      <c r="D6505">
        <v>5</v>
      </c>
      <c r="E6505">
        <v>2</v>
      </c>
      <c r="F6505" s="51">
        <v>1</v>
      </c>
      <c r="G6505" t="str">
        <f t="shared" si="202"/>
        <v>Zach LaVine</v>
      </c>
      <c r="H6505" t="str">
        <f t="shared" si="203"/>
        <v>Zach LaVine</v>
      </c>
    </row>
    <row r="6506" spans="1:8" x14ac:dyDescent="0.2">
      <c r="A6506" s="48"/>
      <c r="B6506">
        <v>24</v>
      </c>
      <c r="C6506">
        <v>2</v>
      </c>
      <c r="D6506">
        <v>4</v>
      </c>
      <c r="E6506">
        <v>4</v>
      </c>
      <c r="F6506" s="51">
        <v>1</v>
      </c>
      <c r="G6506" t="str">
        <f t="shared" si="202"/>
        <v>Zach LaVine</v>
      </c>
      <c r="H6506" t="str">
        <f t="shared" si="203"/>
        <v>Zach LaVine</v>
      </c>
    </row>
    <row r="6507" spans="1:8" x14ac:dyDescent="0.2">
      <c r="A6507" s="48"/>
      <c r="B6507">
        <v>43</v>
      </c>
      <c r="C6507">
        <v>3</v>
      </c>
      <c r="D6507">
        <v>6</v>
      </c>
      <c r="E6507">
        <v>5</v>
      </c>
      <c r="F6507" s="51">
        <v>1</v>
      </c>
      <c r="G6507" t="str">
        <f t="shared" si="202"/>
        <v>Zach LaVine</v>
      </c>
      <c r="H6507" t="str">
        <f t="shared" si="203"/>
        <v>Zach LaVine</v>
      </c>
    </row>
    <row r="6508" spans="1:8" x14ac:dyDescent="0.2">
      <c r="A6508" s="48"/>
      <c r="B6508">
        <v>15</v>
      </c>
      <c r="C6508">
        <v>4</v>
      </c>
      <c r="D6508">
        <v>2</v>
      </c>
      <c r="E6508">
        <v>1</v>
      </c>
      <c r="F6508" s="51">
        <v>1</v>
      </c>
      <c r="G6508" t="str">
        <f t="shared" si="202"/>
        <v>Zach LaVine</v>
      </c>
      <c r="H6508" t="str">
        <f t="shared" si="203"/>
        <v>Zach LaVine</v>
      </c>
    </row>
    <row r="6509" spans="1:8" x14ac:dyDescent="0.2">
      <c r="A6509" s="48"/>
      <c r="B6509">
        <v>26</v>
      </c>
      <c r="C6509">
        <v>6</v>
      </c>
      <c r="D6509">
        <v>6</v>
      </c>
      <c r="E6509">
        <v>3</v>
      </c>
      <c r="F6509" s="51">
        <v>1</v>
      </c>
      <c r="G6509" t="str">
        <f t="shared" si="202"/>
        <v>Zach LaVine</v>
      </c>
      <c r="H6509" t="str">
        <f t="shared" si="203"/>
        <v>Zach LaVine</v>
      </c>
    </row>
    <row r="6510" spans="1:8" x14ac:dyDescent="0.2">
      <c r="A6510" s="48"/>
      <c r="B6510">
        <v>13</v>
      </c>
      <c r="C6510">
        <v>5</v>
      </c>
      <c r="D6510">
        <v>4</v>
      </c>
      <c r="E6510">
        <v>1</v>
      </c>
      <c r="F6510" s="51">
        <v>1</v>
      </c>
      <c r="G6510" t="str">
        <f t="shared" si="202"/>
        <v>Zach LaVine</v>
      </c>
      <c r="H6510" t="str">
        <f t="shared" si="203"/>
        <v>Zach LaVine</v>
      </c>
    </row>
    <row r="6511" spans="1:8" x14ac:dyDescent="0.2">
      <c r="A6511" s="48" t="s">
        <v>1612</v>
      </c>
      <c r="B6511">
        <v>2</v>
      </c>
      <c r="C6511">
        <v>1</v>
      </c>
      <c r="D6511">
        <v>0</v>
      </c>
      <c r="E6511">
        <v>0</v>
      </c>
      <c r="F6511" s="51">
        <v>1</v>
      </c>
      <c r="G6511" t="str">
        <f t="shared" si="202"/>
        <v>A.J. Lawson</v>
      </c>
      <c r="H6511" t="str">
        <f t="shared" si="203"/>
        <v>A.J. Lawson</v>
      </c>
    </row>
    <row r="6512" spans="1:8" x14ac:dyDescent="0.2">
      <c r="A6512" s="48"/>
      <c r="B6512">
        <v>0</v>
      </c>
      <c r="C6512">
        <v>0</v>
      </c>
      <c r="D6512">
        <v>0</v>
      </c>
      <c r="E6512">
        <v>0</v>
      </c>
      <c r="F6512" s="51">
        <v>1</v>
      </c>
      <c r="G6512" t="str">
        <f t="shared" si="202"/>
        <v>A.J. Lawson</v>
      </c>
      <c r="H6512" t="str">
        <f t="shared" si="203"/>
        <v>A.J. Lawson</v>
      </c>
    </row>
    <row r="6513" spans="1:8" x14ac:dyDescent="0.2">
      <c r="A6513" s="48" t="s">
        <v>1612</v>
      </c>
      <c r="B6513">
        <v>2</v>
      </c>
      <c r="C6513">
        <v>1</v>
      </c>
      <c r="D6513">
        <v>0</v>
      </c>
      <c r="E6513">
        <v>0</v>
      </c>
      <c r="F6513" s="51">
        <v>1</v>
      </c>
      <c r="G6513" t="str">
        <f t="shared" si="202"/>
        <v>A.J. Lawson</v>
      </c>
      <c r="H6513" t="str">
        <f t="shared" si="203"/>
        <v>A.J. Lawson</v>
      </c>
    </row>
    <row r="6514" spans="1:8" x14ac:dyDescent="0.2">
      <c r="A6514" s="48"/>
      <c r="B6514">
        <v>0</v>
      </c>
      <c r="C6514">
        <v>0</v>
      </c>
      <c r="D6514">
        <v>0</v>
      </c>
      <c r="E6514">
        <v>0</v>
      </c>
      <c r="F6514" s="51">
        <v>1</v>
      </c>
      <c r="G6514" t="str">
        <f t="shared" si="202"/>
        <v>A.J. Lawson</v>
      </c>
      <c r="H6514" t="str">
        <f t="shared" si="203"/>
        <v>A.J. Lawson</v>
      </c>
    </row>
    <row r="6515" spans="1:8" x14ac:dyDescent="0.2">
      <c r="A6515" s="48" t="s">
        <v>1612</v>
      </c>
      <c r="B6515">
        <v>2</v>
      </c>
      <c r="C6515">
        <v>1</v>
      </c>
      <c r="D6515">
        <v>0</v>
      </c>
      <c r="E6515">
        <v>0</v>
      </c>
      <c r="F6515" s="51">
        <v>1</v>
      </c>
      <c r="G6515" t="str">
        <f t="shared" si="202"/>
        <v>A.J. Lawson</v>
      </c>
      <c r="H6515" t="str">
        <f t="shared" si="203"/>
        <v>A.J. Lawson</v>
      </c>
    </row>
    <row r="6516" spans="1:8" x14ac:dyDescent="0.2">
      <c r="A6516" s="48"/>
      <c r="B6516">
        <v>0</v>
      </c>
      <c r="C6516">
        <v>0</v>
      </c>
      <c r="D6516">
        <v>0</v>
      </c>
      <c r="E6516">
        <v>0</v>
      </c>
      <c r="F6516" s="51">
        <v>1</v>
      </c>
      <c r="G6516" t="str">
        <f t="shared" si="202"/>
        <v>A.J. Lawson</v>
      </c>
      <c r="H6516" t="str">
        <f t="shared" si="203"/>
        <v>A.J. Lawson</v>
      </c>
    </row>
    <row r="6517" spans="1:8" x14ac:dyDescent="0.2">
      <c r="A6517" s="48" t="s">
        <v>1386</v>
      </c>
      <c r="B6517">
        <v>11</v>
      </c>
      <c r="C6517">
        <v>2</v>
      </c>
      <c r="D6517">
        <v>2</v>
      </c>
      <c r="E6517">
        <v>3</v>
      </c>
      <c r="F6517" s="51">
        <v>1</v>
      </c>
      <c r="G6517" t="str">
        <f t="shared" si="202"/>
        <v>Damion Lee</v>
      </c>
      <c r="H6517" t="str">
        <f t="shared" si="203"/>
        <v>Damion Lee</v>
      </c>
    </row>
    <row r="6518" spans="1:8" x14ac:dyDescent="0.2">
      <c r="A6518" s="48"/>
      <c r="B6518">
        <v>8</v>
      </c>
      <c r="C6518">
        <v>6</v>
      </c>
      <c r="D6518">
        <v>3</v>
      </c>
      <c r="E6518">
        <v>2</v>
      </c>
      <c r="F6518" s="51">
        <v>1</v>
      </c>
      <c r="G6518" t="str">
        <f t="shared" si="202"/>
        <v>Damion Lee</v>
      </c>
      <c r="H6518" t="str">
        <f t="shared" si="203"/>
        <v>Damion Lee</v>
      </c>
    </row>
    <row r="6519" spans="1:8" x14ac:dyDescent="0.2">
      <c r="A6519" s="48"/>
      <c r="B6519">
        <v>2</v>
      </c>
      <c r="C6519">
        <v>1</v>
      </c>
      <c r="D6519">
        <v>1</v>
      </c>
      <c r="E6519">
        <v>0</v>
      </c>
      <c r="F6519" s="51">
        <v>1</v>
      </c>
      <c r="G6519" t="str">
        <f t="shared" si="202"/>
        <v>Damion Lee</v>
      </c>
      <c r="H6519" t="str">
        <f t="shared" si="203"/>
        <v>Damion Lee</v>
      </c>
    </row>
    <row r="6520" spans="1:8" x14ac:dyDescent="0.2">
      <c r="A6520" s="48"/>
      <c r="B6520">
        <v>5</v>
      </c>
      <c r="C6520">
        <v>1</v>
      </c>
      <c r="D6520">
        <v>1</v>
      </c>
      <c r="E6520">
        <v>1</v>
      </c>
      <c r="F6520" s="51">
        <v>1</v>
      </c>
      <c r="G6520" t="str">
        <f t="shared" si="202"/>
        <v>Damion Lee</v>
      </c>
      <c r="H6520" t="str">
        <f t="shared" si="203"/>
        <v>Damion Lee</v>
      </c>
    </row>
    <row r="6521" spans="1:8" x14ac:dyDescent="0.2">
      <c r="A6521" s="48"/>
      <c r="B6521">
        <v>3</v>
      </c>
      <c r="C6521">
        <v>3</v>
      </c>
      <c r="D6521">
        <v>0</v>
      </c>
      <c r="E6521">
        <v>1</v>
      </c>
      <c r="F6521" s="51">
        <v>1</v>
      </c>
      <c r="G6521" t="str">
        <f t="shared" si="202"/>
        <v>Damion Lee</v>
      </c>
      <c r="H6521" t="str">
        <f t="shared" si="203"/>
        <v>Damion Lee</v>
      </c>
    </row>
    <row r="6522" spans="1:8" x14ac:dyDescent="0.2">
      <c r="A6522" s="48"/>
      <c r="B6522">
        <v>5</v>
      </c>
      <c r="C6522">
        <v>3</v>
      </c>
      <c r="D6522">
        <v>0</v>
      </c>
      <c r="E6522">
        <v>0</v>
      </c>
      <c r="F6522" s="51">
        <v>1</v>
      </c>
      <c r="G6522" t="str">
        <f t="shared" si="202"/>
        <v>Damion Lee</v>
      </c>
      <c r="H6522" t="str">
        <f t="shared" si="203"/>
        <v>Damion Lee</v>
      </c>
    </row>
    <row r="6523" spans="1:8" x14ac:dyDescent="0.2">
      <c r="A6523" s="48"/>
      <c r="B6523">
        <v>0</v>
      </c>
      <c r="C6523">
        <v>0</v>
      </c>
      <c r="D6523">
        <v>1</v>
      </c>
      <c r="E6523">
        <v>0</v>
      </c>
      <c r="F6523" s="51">
        <v>1</v>
      </c>
      <c r="G6523" t="str">
        <f t="shared" si="202"/>
        <v>Damion Lee</v>
      </c>
      <c r="H6523" t="str">
        <f t="shared" si="203"/>
        <v>Damion Lee</v>
      </c>
    </row>
    <row r="6524" spans="1:8" x14ac:dyDescent="0.2">
      <c r="A6524" s="48"/>
      <c r="B6524">
        <v>13</v>
      </c>
      <c r="C6524">
        <v>2</v>
      </c>
      <c r="D6524">
        <v>0</v>
      </c>
      <c r="E6524">
        <v>3</v>
      </c>
      <c r="F6524" s="51">
        <v>1</v>
      </c>
      <c r="G6524" t="str">
        <f t="shared" si="202"/>
        <v>Damion Lee</v>
      </c>
      <c r="H6524" t="str">
        <f t="shared" si="203"/>
        <v>Damion Lee</v>
      </c>
    </row>
    <row r="6525" spans="1:8" x14ac:dyDescent="0.2">
      <c r="A6525" s="48"/>
      <c r="B6525">
        <v>9</v>
      </c>
      <c r="C6525">
        <v>4</v>
      </c>
      <c r="D6525">
        <v>1</v>
      </c>
      <c r="E6525">
        <v>2</v>
      </c>
      <c r="F6525" s="51">
        <v>1</v>
      </c>
      <c r="G6525" t="str">
        <f t="shared" si="202"/>
        <v>Damion Lee</v>
      </c>
      <c r="H6525" t="str">
        <f t="shared" si="203"/>
        <v>Damion Lee</v>
      </c>
    </row>
    <row r="6526" spans="1:8" x14ac:dyDescent="0.2">
      <c r="A6526" s="48"/>
      <c r="B6526">
        <v>10</v>
      </c>
      <c r="C6526">
        <v>5</v>
      </c>
      <c r="D6526">
        <v>2</v>
      </c>
      <c r="E6526">
        <v>2</v>
      </c>
      <c r="F6526" s="51">
        <v>1</v>
      </c>
      <c r="G6526" t="str">
        <f t="shared" si="202"/>
        <v>Damion Lee</v>
      </c>
      <c r="H6526" t="str">
        <f t="shared" si="203"/>
        <v>Damion Lee</v>
      </c>
    </row>
    <row r="6527" spans="1:8" x14ac:dyDescent="0.2">
      <c r="A6527" s="48"/>
      <c r="B6527">
        <v>3</v>
      </c>
      <c r="C6527">
        <v>0</v>
      </c>
      <c r="D6527">
        <v>1</v>
      </c>
      <c r="E6527">
        <v>1</v>
      </c>
      <c r="F6527" s="51">
        <v>1</v>
      </c>
      <c r="G6527" t="str">
        <f t="shared" si="202"/>
        <v>Damion Lee</v>
      </c>
      <c r="H6527" t="str">
        <f t="shared" si="203"/>
        <v>Damion Lee</v>
      </c>
    </row>
    <row r="6528" spans="1:8" x14ac:dyDescent="0.2">
      <c r="A6528" s="48"/>
      <c r="B6528">
        <v>8</v>
      </c>
      <c r="C6528">
        <v>2</v>
      </c>
      <c r="D6528">
        <v>1</v>
      </c>
      <c r="E6528">
        <v>2</v>
      </c>
      <c r="F6528" s="51">
        <v>1</v>
      </c>
      <c r="G6528" t="str">
        <f t="shared" si="202"/>
        <v>Damion Lee</v>
      </c>
      <c r="H6528" t="str">
        <f t="shared" si="203"/>
        <v>Damion Lee</v>
      </c>
    </row>
    <row r="6529" spans="1:8" x14ac:dyDescent="0.2">
      <c r="A6529" s="48"/>
      <c r="B6529">
        <v>14</v>
      </c>
      <c r="C6529">
        <v>3</v>
      </c>
      <c r="D6529">
        <v>1</v>
      </c>
      <c r="E6529">
        <v>4</v>
      </c>
      <c r="F6529" s="51">
        <v>1</v>
      </c>
      <c r="G6529" t="str">
        <f t="shared" si="202"/>
        <v>Damion Lee</v>
      </c>
      <c r="H6529" t="str">
        <f t="shared" si="203"/>
        <v>Damion Lee</v>
      </c>
    </row>
    <row r="6530" spans="1:8" x14ac:dyDescent="0.2">
      <c r="A6530" s="48"/>
      <c r="B6530">
        <v>9</v>
      </c>
      <c r="C6530">
        <v>8</v>
      </c>
      <c r="D6530">
        <v>0</v>
      </c>
      <c r="E6530">
        <v>3</v>
      </c>
      <c r="F6530" s="51">
        <v>1</v>
      </c>
      <c r="G6530" t="str">
        <f t="shared" ref="G6530:G6593" si="204">IF(B6530="","",IF(A6530="",G6529,SUBSTITUTE(A6530," 2022-23 Game Log","")))</f>
        <v>Damion Lee</v>
      </c>
      <c r="H6530" t="str">
        <f t="shared" ref="H6530:H6593" si="205">IF(G6530="Luka Dončić","Luka Doncic",IF(G6530="Wendell Carter Jr.","Wendell Carter",IF(G6530="Vlatko Čančar","Vlatko Cancar",IF(G6530="Troy Brown Jr.","Troy Brown",IF(G6530="Bojan Bogdanović","Bojan Bogdanovic",IF(G6530="Nic Claxton","Nicolas Claxton",IF(G6530="Kristaps Porziņģis","Kristaps Porzingis",IF(G6530="Kelly Oubre Jr.","Kelly Oubre Jr",IF(G6530="P.J. Washington","P.J Washington",IF(G6530="P.J. Tucker","P.J Tucker",IF(G6530="Jabari Smith Jr.","Jabari Smith",IF(G6530="Alperen Şengün","Alperen Sengun",IF(G6530="Nikola Vučević","Nikola Vucevic",IF(G6530="Jusuf Nurkić","Jusuf Nurkic",IF(G6530="Nikola Jokić","Nikola Jokic",G6530)))))))))))))))</f>
        <v>Damion Lee</v>
      </c>
    </row>
    <row r="6531" spans="1:8" x14ac:dyDescent="0.2">
      <c r="A6531" s="48"/>
      <c r="B6531">
        <v>6</v>
      </c>
      <c r="C6531">
        <v>4</v>
      </c>
      <c r="D6531">
        <v>1</v>
      </c>
      <c r="E6531">
        <v>2</v>
      </c>
      <c r="F6531" s="51">
        <v>1</v>
      </c>
      <c r="G6531" t="str">
        <f t="shared" si="204"/>
        <v>Damion Lee</v>
      </c>
      <c r="H6531" t="str">
        <f t="shared" si="205"/>
        <v>Damion Lee</v>
      </c>
    </row>
    <row r="6532" spans="1:8" x14ac:dyDescent="0.2">
      <c r="A6532" s="48"/>
      <c r="B6532">
        <v>15</v>
      </c>
      <c r="C6532">
        <v>4</v>
      </c>
      <c r="D6532">
        <v>4</v>
      </c>
      <c r="E6532">
        <v>4</v>
      </c>
      <c r="F6532" s="51">
        <v>1</v>
      </c>
      <c r="G6532" t="str">
        <f t="shared" si="204"/>
        <v>Damion Lee</v>
      </c>
      <c r="H6532" t="str">
        <f t="shared" si="205"/>
        <v>Damion Lee</v>
      </c>
    </row>
    <row r="6533" spans="1:8" x14ac:dyDescent="0.2">
      <c r="A6533" s="48"/>
      <c r="B6533">
        <v>9</v>
      </c>
      <c r="C6533">
        <v>7</v>
      </c>
      <c r="D6533">
        <v>2</v>
      </c>
      <c r="E6533">
        <v>3</v>
      </c>
      <c r="F6533" s="51">
        <v>1</v>
      </c>
      <c r="G6533" t="str">
        <f t="shared" si="204"/>
        <v>Damion Lee</v>
      </c>
      <c r="H6533" t="str">
        <f t="shared" si="205"/>
        <v>Damion Lee</v>
      </c>
    </row>
    <row r="6534" spans="1:8" x14ac:dyDescent="0.2">
      <c r="A6534" s="48"/>
      <c r="B6534">
        <v>9</v>
      </c>
      <c r="C6534">
        <v>5</v>
      </c>
      <c r="D6534">
        <v>3</v>
      </c>
      <c r="E6534">
        <v>1</v>
      </c>
      <c r="F6534" s="51">
        <v>1</v>
      </c>
      <c r="G6534" t="str">
        <f t="shared" si="204"/>
        <v>Damion Lee</v>
      </c>
      <c r="H6534" t="str">
        <f t="shared" si="205"/>
        <v>Damion Lee</v>
      </c>
    </row>
    <row r="6535" spans="1:8" x14ac:dyDescent="0.2">
      <c r="A6535" s="48"/>
      <c r="B6535">
        <v>8</v>
      </c>
      <c r="C6535">
        <v>3</v>
      </c>
      <c r="D6535">
        <v>1</v>
      </c>
      <c r="E6535">
        <v>2</v>
      </c>
      <c r="F6535" s="51">
        <v>1</v>
      </c>
      <c r="G6535" t="str">
        <f t="shared" si="204"/>
        <v>Damion Lee</v>
      </c>
      <c r="H6535" t="str">
        <f t="shared" si="205"/>
        <v>Damion Lee</v>
      </c>
    </row>
    <row r="6536" spans="1:8" x14ac:dyDescent="0.2">
      <c r="A6536" s="48"/>
      <c r="B6536">
        <v>15</v>
      </c>
      <c r="C6536">
        <v>4</v>
      </c>
      <c r="D6536">
        <v>1</v>
      </c>
      <c r="E6536">
        <v>3</v>
      </c>
      <c r="F6536" s="51">
        <v>1</v>
      </c>
      <c r="G6536" t="str">
        <f t="shared" si="204"/>
        <v>Damion Lee</v>
      </c>
      <c r="H6536" t="str">
        <f t="shared" si="205"/>
        <v>Damion Lee</v>
      </c>
    </row>
    <row r="6537" spans="1:8" x14ac:dyDescent="0.2">
      <c r="A6537" s="48"/>
      <c r="B6537">
        <v>12</v>
      </c>
      <c r="C6537">
        <v>5</v>
      </c>
      <c r="D6537">
        <v>1</v>
      </c>
      <c r="E6537">
        <v>2</v>
      </c>
      <c r="F6537" s="51">
        <v>1</v>
      </c>
      <c r="G6537" t="str">
        <f t="shared" si="204"/>
        <v>Damion Lee</v>
      </c>
      <c r="H6537" t="str">
        <f t="shared" si="205"/>
        <v>Damion Lee</v>
      </c>
    </row>
    <row r="6538" spans="1:8" x14ac:dyDescent="0.2">
      <c r="A6538" s="48"/>
      <c r="B6538">
        <v>10</v>
      </c>
      <c r="C6538">
        <v>5</v>
      </c>
      <c r="D6538">
        <v>1</v>
      </c>
      <c r="E6538">
        <v>2</v>
      </c>
      <c r="F6538" s="51">
        <v>1</v>
      </c>
      <c r="G6538" t="str">
        <f t="shared" si="204"/>
        <v>Damion Lee</v>
      </c>
      <c r="H6538" t="str">
        <f t="shared" si="205"/>
        <v>Damion Lee</v>
      </c>
    </row>
    <row r="6539" spans="1:8" x14ac:dyDescent="0.2">
      <c r="A6539" s="48"/>
      <c r="B6539">
        <v>5</v>
      </c>
      <c r="C6539">
        <v>5</v>
      </c>
      <c r="D6539">
        <v>2</v>
      </c>
      <c r="E6539">
        <v>1</v>
      </c>
      <c r="F6539" s="51">
        <v>1</v>
      </c>
      <c r="G6539" t="str">
        <f t="shared" si="204"/>
        <v>Damion Lee</v>
      </c>
      <c r="H6539" t="str">
        <f t="shared" si="205"/>
        <v>Damion Lee</v>
      </c>
    </row>
    <row r="6540" spans="1:8" x14ac:dyDescent="0.2">
      <c r="A6540" s="48"/>
      <c r="B6540">
        <v>13</v>
      </c>
      <c r="C6540">
        <v>5</v>
      </c>
      <c r="D6540">
        <v>3</v>
      </c>
      <c r="E6540">
        <v>1</v>
      </c>
      <c r="F6540" s="51">
        <v>1</v>
      </c>
      <c r="G6540" t="str">
        <f t="shared" si="204"/>
        <v>Damion Lee</v>
      </c>
      <c r="H6540" t="str">
        <f t="shared" si="205"/>
        <v>Damion Lee</v>
      </c>
    </row>
    <row r="6541" spans="1:8" x14ac:dyDescent="0.2">
      <c r="A6541" s="48"/>
      <c r="B6541">
        <v>2</v>
      </c>
      <c r="C6541">
        <v>4</v>
      </c>
      <c r="D6541">
        <v>0</v>
      </c>
      <c r="E6541">
        <v>0</v>
      </c>
      <c r="F6541" s="51">
        <v>1</v>
      </c>
      <c r="G6541" t="str">
        <f t="shared" si="204"/>
        <v>Damion Lee</v>
      </c>
      <c r="H6541" t="str">
        <f t="shared" si="205"/>
        <v>Damion Lee</v>
      </c>
    </row>
    <row r="6542" spans="1:8" x14ac:dyDescent="0.2">
      <c r="A6542" s="48"/>
      <c r="B6542">
        <v>12</v>
      </c>
      <c r="C6542">
        <v>0</v>
      </c>
      <c r="D6542">
        <v>0</v>
      </c>
      <c r="E6542">
        <v>4</v>
      </c>
      <c r="F6542" s="51">
        <v>1</v>
      </c>
      <c r="G6542" t="str">
        <f t="shared" si="204"/>
        <v>Damion Lee</v>
      </c>
      <c r="H6542" t="str">
        <f t="shared" si="205"/>
        <v>Damion Lee</v>
      </c>
    </row>
    <row r="6543" spans="1:8" x14ac:dyDescent="0.2">
      <c r="A6543" s="48"/>
      <c r="B6543">
        <v>12</v>
      </c>
      <c r="C6543">
        <v>3</v>
      </c>
      <c r="D6543">
        <v>2</v>
      </c>
      <c r="E6543">
        <v>2</v>
      </c>
      <c r="F6543" s="51">
        <v>1</v>
      </c>
      <c r="G6543" t="str">
        <f t="shared" si="204"/>
        <v>Damion Lee</v>
      </c>
      <c r="H6543" t="str">
        <f t="shared" si="205"/>
        <v>Damion Lee</v>
      </c>
    </row>
    <row r="6544" spans="1:8" x14ac:dyDescent="0.2">
      <c r="A6544" s="48"/>
      <c r="B6544">
        <v>5</v>
      </c>
      <c r="C6544">
        <v>2</v>
      </c>
      <c r="D6544">
        <v>1</v>
      </c>
      <c r="E6544">
        <v>1</v>
      </c>
      <c r="F6544" s="51">
        <v>1</v>
      </c>
      <c r="G6544" t="str">
        <f t="shared" si="204"/>
        <v>Damion Lee</v>
      </c>
      <c r="H6544" t="str">
        <f t="shared" si="205"/>
        <v>Damion Lee</v>
      </c>
    </row>
    <row r="6545" spans="1:8" x14ac:dyDescent="0.2">
      <c r="A6545" s="48"/>
      <c r="B6545">
        <v>7</v>
      </c>
      <c r="C6545">
        <v>2</v>
      </c>
      <c r="D6545">
        <v>0</v>
      </c>
      <c r="E6545">
        <v>1</v>
      </c>
      <c r="F6545" s="51">
        <v>1</v>
      </c>
      <c r="G6545" t="str">
        <f t="shared" si="204"/>
        <v>Damion Lee</v>
      </c>
      <c r="H6545" t="str">
        <f t="shared" si="205"/>
        <v>Damion Lee</v>
      </c>
    </row>
    <row r="6546" spans="1:8" x14ac:dyDescent="0.2">
      <c r="A6546" s="48"/>
      <c r="B6546">
        <v>3</v>
      </c>
      <c r="C6546">
        <v>1</v>
      </c>
      <c r="D6546">
        <v>0</v>
      </c>
      <c r="E6546">
        <v>1</v>
      </c>
      <c r="F6546" s="51">
        <v>1</v>
      </c>
      <c r="G6546" t="str">
        <f t="shared" si="204"/>
        <v>Damion Lee</v>
      </c>
      <c r="H6546" t="str">
        <f t="shared" si="205"/>
        <v>Damion Lee</v>
      </c>
    </row>
    <row r="6547" spans="1:8" x14ac:dyDescent="0.2">
      <c r="A6547" s="48"/>
      <c r="B6547">
        <v>15</v>
      </c>
      <c r="C6547">
        <v>6</v>
      </c>
      <c r="D6547">
        <v>2</v>
      </c>
      <c r="E6547">
        <v>5</v>
      </c>
      <c r="F6547" s="51">
        <v>1</v>
      </c>
      <c r="G6547" t="str">
        <f t="shared" si="204"/>
        <v>Damion Lee</v>
      </c>
      <c r="H6547" t="str">
        <f t="shared" si="205"/>
        <v>Damion Lee</v>
      </c>
    </row>
    <row r="6548" spans="1:8" x14ac:dyDescent="0.2">
      <c r="A6548" s="48"/>
      <c r="B6548">
        <v>2</v>
      </c>
      <c r="C6548">
        <v>2</v>
      </c>
      <c r="D6548">
        <v>0</v>
      </c>
      <c r="E6548">
        <v>0</v>
      </c>
      <c r="F6548" s="51">
        <v>1</v>
      </c>
      <c r="G6548" t="str">
        <f t="shared" si="204"/>
        <v>Damion Lee</v>
      </c>
      <c r="H6548" t="str">
        <f t="shared" si="205"/>
        <v>Damion Lee</v>
      </c>
    </row>
    <row r="6549" spans="1:8" x14ac:dyDescent="0.2">
      <c r="A6549" s="48"/>
      <c r="B6549">
        <v>10</v>
      </c>
      <c r="C6549">
        <v>2</v>
      </c>
      <c r="D6549">
        <v>2</v>
      </c>
      <c r="E6549">
        <v>1</v>
      </c>
      <c r="F6549" s="51">
        <v>1</v>
      </c>
      <c r="G6549" t="str">
        <f t="shared" si="204"/>
        <v>Damion Lee</v>
      </c>
      <c r="H6549" t="str">
        <f t="shared" si="205"/>
        <v>Damion Lee</v>
      </c>
    </row>
    <row r="6550" spans="1:8" x14ac:dyDescent="0.2">
      <c r="A6550" s="48"/>
      <c r="B6550">
        <v>18</v>
      </c>
      <c r="C6550">
        <v>8</v>
      </c>
      <c r="D6550">
        <v>0</v>
      </c>
      <c r="E6550">
        <v>4</v>
      </c>
      <c r="F6550" s="51">
        <v>1</v>
      </c>
      <c r="G6550" t="str">
        <f t="shared" si="204"/>
        <v>Damion Lee</v>
      </c>
      <c r="H6550" t="str">
        <f t="shared" si="205"/>
        <v>Damion Lee</v>
      </c>
    </row>
    <row r="6551" spans="1:8" x14ac:dyDescent="0.2">
      <c r="A6551" s="48"/>
      <c r="B6551">
        <v>12</v>
      </c>
      <c r="C6551">
        <v>5</v>
      </c>
      <c r="D6551">
        <v>2</v>
      </c>
      <c r="E6551">
        <v>2</v>
      </c>
      <c r="F6551" s="51">
        <v>1</v>
      </c>
      <c r="G6551" t="str">
        <f t="shared" si="204"/>
        <v>Damion Lee</v>
      </c>
      <c r="H6551" t="str">
        <f t="shared" si="205"/>
        <v>Damion Lee</v>
      </c>
    </row>
    <row r="6552" spans="1:8" x14ac:dyDescent="0.2">
      <c r="A6552" s="48"/>
      <c r="B6552">
        <v>8</v>
      </c>
      <c r="C6552">
        <v>2</v>
      </c>
      <c r="D6552">
        <v>4</v>
      </c>
      <c r="E6552">
        <v>1</v>
      </c>
      <c r="F6552" s="51">
        <v>1</v>
      </c>
      <c r="G6552" t="str">
        <f t="shared" si="204"/>
        <v>Damion Lee</v>
      </c>
      <c r="H6552" t="str">
        <f t="shared" si="205"/>
        <v>Damion Lee</v>
      </c>
    </row>
    <row r="6553" spans="1:8" x14ac:dyDescent="0.2">
      <c r="A6553" s="48"/>
      <c r="B6553">
        <v>6</v>
      </c>
      <c r="C6553">
        <v>3</v>
      </c>
      <c r="D6553">
        <v>0</v>
      </c>
      <c r="E6553">
        <v>2</v>
      </c>
      <c r="F6553" s="51">
        <v>1</v>
      </c>
      <c r="G6553" t="str">
        <f t="shared" si="204"/>
        <v>Damion Lee</v>
      </c>
      <c r="H6553" t="str">
        <f t="shared" si="205"/>
        <v>Damion Lee</v>
      </c>
    </row>
    <row r="6554" spans="1:8" x14ac:dyDescent="0.2">
      <c r="A6554" s="48"/>
      <c r="B6554">
        <v>10</v>
      </c>
      <c r="C6554">
        <v>0</v>
      </c>
      <c r="D6554">
        <v>0</v>
      </c>
      <c r="E6554">
        <v>2</v>
      </c>
      <c r="F6554" s="51">
        <v>1</v>
      </c>
      <c r="G6554" t="str">
        <f t="shared" si="204"/>
        <v>Damion Lee</v>
      </c>
      <c r="H6554" t="str">
        <f t="shared" si="205"/>
        <v>Damion Lee</v>
      </c>
    </row>
    <row r="6555" spans="1:8" x14ac:dyDescent="0.2">
      <c r="A6555" s="48"/>
      <c r="B6555">
        <v>2</v>
      </c>
      <c r="C6555">
        <v>2</v>
      </c>
      <c r="D6555">
        <v>2</v>
      </c>
      <c r="E6555">
        <v>0</v>
      </c>
      <c r="F6555" s="51">
        <v>1</v>
      </c>
      <c r="G6555" t="str">
        <f t="shared" si="204"/>
        <v>Damion Lee</v>
      </c>
      <c r="H6555" t="str">
        <f t="shared" si="205"/>
        <v>Damion Lee</v>
      </c>
    </row>
    <row r="6556" spans="1:8" x14ac:dyDescent="0.2">
      <c r="A6556" s="48" t="s">
        <v>1636</v>
      </c>
      <c r="B6556">
        <v>2</v>
      </c>
      <c r="C6556">
        <v>0</v>
      </c>
      <c r="D6556">
        <v>2</v>
      </c>
      <c r="E6556">
        <v>0</v>
      </c>
      <c r="F6556" s="51">
        <v>1</v>
      </c>
      <c r="G6556" t="str">
        <f t="shared" si="204"/>
        <v>Saben Lee</v>
      </c>
      <c r="H6556" t="str">
        <f t="shared" si="205"/>
        <v>Saben Lee</v>
      </c>
    </row>
    <row r="6557" spans="1:8" x14ac:dyDescent="0.2">
      <c r="A6557" s="48"/>
      <c r="B6557">
        <v>4</v>
      </c>
      <c r="C6557">
        <v>0</v>
      </c>
      <c r="D6557">
        <v>0</v>
      </c>
      <c r="E6557">
        <v>0</v>
      </c>
      <c r="F6557" s="51">
        <v>1</v>
      </c>
      <c r="G6557" t="str">
        <f t="shared" si="204"/>
        <v>Saben Lee</v>
      </c>
      <c r="H6557" t="str">
        <f t="shared" si="205"/>
        <v>Saben Lee</v>
      </c>
    </row>
    <row r="6558" spans="1:8" x14ac:dyDescent="0.2">
      <c r="A6558" s="48" t="s">
        <v>1387</v>
      </c>
      <c r="B6558">
        <v>0</v>
      </c>
      <c r="C6558">
        <v>1</v>
      </c>
      <c r="D6558">
        <v>0</v>
      </c>
      <c r="E6558">
        <v>0</v>
      </c>
      <c r="F6558" s="51">
        <v>1</v>
      </c>
      <c r="G6558" t="str">
        <f t="shared" si="204"/>
        <v>Alex Len</v>
      </c>
      <c r="H6558" t="str">
        <f t="shared" si="205"/>
        <v>Alex Len</v>
      </c>
    </row>
    <row r="6559" spans="1:8" x14ac:dyDescent="0.2">
      <c r="A6559" s="48"/>
      <c r="B6559">
        <v>1</v>
      </c>
      <c r="C6559">
        <v>1</v>
      </c>
      <c r="D6559">
        <v>0</v>
      </c>
      <c r="E6559">
        <v>0</v>
      </c>
      <c r="F6559" s="51">
        <v>1</v>
      </c>
      <c r="G6559" t="str">
        <f t="shared" si="204"/>
        <v>Alex Len</v>
      </c>
      <c r="H6559" t="str">
        <f t="shared" si="205"/>
        <v>Alex Len</v>
      </c>
    </row>
    <row r="6560" spans="1:8" x14ac:dyDescent="0.2">
      <c r="A6560" s="48"/>
      <c r="B6560">
        <v>0</v>
      </c>
      <c r="C6560">
        <v>0</v>
      </c>
      <c r="D6560">
        <v>0</v>
      </c>
      <c r="E6560">
        <v>0</v>
      </c>
      <c r="F6560" s="51">
        <v>1</v>
      </c>
      <c r="G6560" t="str">
        <f t="shared" si="204"/>
        <v>Alex Len</v>
      </c>
      <c r="H6560" t="str">
        <f t="shared" si="205"/>
        <v>Alex Len</v>
      </c>
    </row>
    <row r="6561" spans="1:8" x14ac:dyDescent="0.2">
      <c r="A6561" s="48"/>
      <c r="B6561">
        <v>4</v>
      </c>
      <c r="C6561">
        <v>1</v>
      </c>
      <c r="D6561">
        <v>0</v>
      </c>
      <c r="E6561">
        <v>0</v>
      </c>
      <c r="F6561" s="51">
        <v>1</v>
      </c>
      <c r="G6561" t="str">
        <f t="shared" si="204"/>
        <v>Alex Len</v>
      </c>
      <c r="H6561" t="str">
        <f t="shared" si="205"/>
        <v>Alex Len</v>
      </c>
    </row>
    <row r="6562" spans="1:8" x14ac:dyDescent="0.2">
      <c r="A6562" s="48"/>
      <c r="B6562">
        <v>0</v>
      </c>
      <c r="C6562">
        <v>0</v>
      </c>
      <c r="D6562">
        <v>0</v>
      </c>
      <c r="E6562">
        <v>0</v>
      </c>
      <c r="F6562" s="51">
        <v>1</v>
      </c>
      <c r="G6562" t="str">
        <f t="shared" si="204"/>
        <v>Alex Len</v>
      </c>
      <c r="H6562" t="str">
        <f t="shared" si="205"/>
        <v>Alex Len</v>
      </c>
    </row>
    <row r="6563" spans="1:8" x14ac:dyDescent="0.2">
      <c r="A6563" s="48"/>
      <c r="B6563">
        <v>4</v>
      </c>
      <c r="C6563">
        <v>5</v>
      </c>
      <c r="D6563">
        <v>1</v>
      </c>
      <c r="E6563">
        <v>0</v>
      </c>
      <c r="F6563" s="51">
        <v>1</v>
      </c>
      <c r="G6563" t="str">
        <f t="shared" si="204"/>
        <v>Alex Len</v>
      </c>
      <c r="H6563" t="str">
        <f t="shared" si="205"/>
        <v>Alex Len</v>
      </c>
    </row>
    <row r="6564" spans="1:8" x14ac:dyDescent="0.2">
      <c r="A6564" s="48"/>
      <c r="B6564">
        <v>2</v>
      </c>
      <c r="C6564">
        <v>0</v>
      </c>
      <c r="D6564">
        <v>0</v>
      </c>
      <c r="E6564">
        <v>0</v>
      </c>
      <c r="F6564" s="51">
        <v>1</v>
      </c>
      <c r="G6564" t="str">
        <f t="shared" si="204"/>
        <v>Alex Len</v>
      </c>
      <c r="H6564" t="str">
        <f t="shared" si="205"/>
        <v>Alex Len</v>
      </c>
    </row>
    <row r="6565" spans="1:8" x14ac:dyDescent="0.2">
      <c r="A6565" s="48"/>
      <c r="B6565">
        <v>0</v>
      </c>
      <c r="C6565">
        <v>1</v>
      </c>
      <c r="D6565">
        <v>1</v>
      </c>
      <c r="E6565">
        <v>0</v>
      </c>
      <c r="F6565" s="51">
        <v>1</v>
      </c>
      <c r="G6565" t="str">
        <f t="shared" si="204"/>
        <v>Alex Len</v>
      </c>
      <c r="H6565" t="str">
        <f t="shared" si="205"/>
        <v>Alex Len</v>
      </c>
    </row>
    <row r="6566" spans="1:8" x14ac:dyDescent="0.2">
      <c r="A6566" s="48"/>
      <c r="B6566">
        <v>2</v>
      </c>
      <c r="C6566">
        <v>4</v>
      </c>
      <c r="D6566">
        <v>0</v>
      </c>
      <c r="E6566">
        <v>0</v>
      </c>
      <c r="F6566" s="51">
        <v>1</v>
      </c>
      <c r="G6566" t="str">
        <f t="shared" si="204"/>
        <v>Alex Len</v>
      </c>
      <c r="H6566" t="str">
        <f t="shared" si="205"/>
        <v>Alex Len</v>
      </c>
    </row>
    <row r="6567" spans="1:8" x14ac:dyDescent="0.2">
      <c r="A6567" s="48"/>
      <c r="B6567">
        <v>0</v>
      </c>
      <c r="C6567">
        <v>0</v>
      </c>
      <c r="D6567">
        <v>1</v>
      </c>
      <c r="E6567">
        <v>0</v>
      </c>
      <c r="F6567" s="51">
        <v>1</v>
      </c>
      <c r="G6567" t="str">
        <f t="shared" si="204"/>
        <v>Alex Len</v>
      </c>
      <c r="H6567" t="str">
        <f t="shared" si="205"/>
        <v>Alex Len</v>
      </c>
    </row>
    <row r="6568" spans="1:8" x14ac:dyDescent="0.2">
      <c r="A6568" s="48" t="s">
        <v>1388</v>
      </c>
      <c r="B6568">
        <v>14</v>
      </c>
      <c r="C6568">
        <v>7</v>
      </c>
      <c r="D6568">
        <v>2</v>
      </c>
      <c r="E6568">
        <v>1</v>
      </c>
      <c r="F6568" s="51">
        <v>1</v>
      </c>
      <c r="G6568" t="str">
        <f t="shared" si="204"/>
        <v>Kawhi Leonard</v>
      </c>
      <c r="H6568" t="str">
        <f t="shared" si="205"/>
        <v>Kawhi Leonard</v>
      </c>
    </row>
    <row r="6569" spans="1:8" x14ac:dyDescent="0.2">
      <c r="A6569" s="48"/>
      <c r="B6569">
        <v>11</v>
      </c>
      <c r="C6569">
        <v>6</v>
      </c>
      <c r="D6569">
        <v>2</v>
      </c>
      <c r="E6569">
        <v>0</v>
      </c>
      <c r="F6569" s="51">
        <v>1</v>
      </c>
      <c r="G6569" t="str">
        <f t="shared" si="204"/>
        <v>Kawhi Leonard</v>
      </c>
      <c r="H6569" t="str">
        <f t="shared" si="205"/>
        <v>Kawhi Leonard</v>
      </c>
    </row>
    <row r="6570" spans="1:8" x14ac:dyDescent="0.2">
      <c r="A6570" s="48"/>
      <c r="B6570">
        <v>6</v>
      </c>
      <c r="C6570">
        <v>5</v>
      </c>
      <c r="D6570">
        <v>4</v>
      </c>
      <c r="E6570">
        <v>0</v>
      </c>
      <c r="F6570" s="51">
        <v>1</v>
      </c>
      <c r="G6570" t="str">
        <f t="shared" si="204"/>
        <v>Kawhi Leonard</v>
      </c>
      <c r="H6570" t="str">
        <f t="shared" si="205"/>
        <v>Kawhi Leonard</v>
      </c>
    </row>
    <row r="6571" spans="1:8" x14ac:dyDescent="0.2">
      <c r="A6571" s="48"/>
      <c r="B6571">
        <v>11</v>
      </c>
      <c r="C6571">
        <v>1</v>
      </c>
      <c r="D6571">
        <v>4</v>
      </c>
      <c r="E6571">
        <v>1</v>
      </c>
      <c r="F6571" s="51">
        <v>1</v>
      </c>
      <c r="G6571" t="str">
        <f t="shared" si="204"/>
        <v>Kawhi Leonard</v>
      </c>
      <c r="H6571" t="str">
        <f t="shared" si="205"/>
        <v>Kawhi Leonard</v>
      </c>
    </row>
    <row r="6572" spans="1:8" x14ac:dyDescent="0.2">
      <c r="A6572" s="48"/>
      <c r="B6572">
        <v>8</v>
      </c>
      <c r="C6572">
        <v>1</v>
      </c>
      <c r="D6572">
        <v>5</v>
      </c>
      <c r="E6572">
        <v>0</v>
      </c>
      <c r="F6572" s="51">
        <v>1</v>
      </c>
      <c r="G6572" t="str">
        <f t="shared" si="204"/>
        <v>Kawhi Leonard</v>
      </c>
      <c r="H6572" t="str">
        <f t="shared" si="205"/>
        <v>Kawhi Leonard</v>
      </c>
    </row>
    <row r="6573" spans="1:8" x14ac:dyDescent="0.2">
      <c r="A6573" s="48"/>
      <c r="B6573">
        <v>16</v>
      </c>
      <c r="C6573">
        <v>6</v>
      </c>
      <c r="D6573">
        <v>2</v>
      </c>
      <c r="E6573">
        <v>0</v>
      </c>
      <c r="F6573" s="51">
        <v>1</v>
      </c>
      <c r="G6573" t="str">
        <f t="shared" si="204"/>
        <v>Kawhi Leonard</v>
      </c>
      <c r="H6573" t="str">
        <f t="shared" si="205"/>
        <v>Kawhi Leonard</v>
      </c>
    </row>
    <row r="6574" spans="1:8" x14ac:dyDescent="0.2">
      <c r="A6574" s="48"/>
      <c r="B6574">
        <v>14</v>
      </c>
      <c r="C6574">
        <v>7</v>
      </c>
      <c r="D6574">
        <v>3</v>
      </c>
      <c r="E6574">
        <v>2</v>
      </c>
      <c r="F6574" s="51">
        <v>1</v>
      </c>
      <c r="G6574" t="str">
        <f t="shared" si="204"/>
        <v>Kawhi Leonard</v>
      </c>
      <c r="H6574" t="str">
        <f t="shared" si="205"/>
        <v>Kawhi Leonard</v>
      </c>
    </row>
    <row r="6575" spans="1:8" x14ac:dyDescent="0.2">
      <c r="A6575" s="48"/>
      <c r="B6575">
        <v>13</v>
      </c>
      <c r="C6575">
        <v>8</v>
      </c>
      <c r="D6575">
        <v>6</v>
      </c>
      <c r="E6575">
        <v>1</v>
      </c>
      <c r="F6575" s="51">
        <v>1</v>
      </c>
      <c r="G6575" t="str">
        <f t="shared" si="204"/>
        <v>Kawhi Leonard</v>
      </c>
      <c r="H6575" t="str">
        <f t="shared" si="205"/>
        <v>Kawhi Leonard</v>
      </c>
    </row>
    <row r="6576" spans="1:8" x14ac:dyDescent="0.2">
      <c r="A6576" s="48"/>
      <c r="B6576">
        <v>25</v>
      </c>
      <c r="C6576">
        <v>9</v>
      </c>
      <c r="D6576">
        <v>6</v>
      </c>
      <c r="E6576">
        <v>2</v>
      </c>
      <c r="F6576" s="51">
        <v>1</v>
      </c>
      <c r="G6576" t="str">
        <f t="shared" si="204"/>
        <v>Kawhi Leonard</v>
      </c>
      <c r="H6576" t="str">
        <f t="shared" si="205"/>
        <v>Kawhi Leonard</v>
      </c>
    </row>
    <row r="6577" spans="1:8" x14ac:dyDescent="0.2">
      <c r="A6577" s="48"/>
      <c r="B6577">
        <v>19</v>
      </c>
      <c r="C6577">
        <v>8</v>
      </c>
      <c r="D6577">
        <v>1</v>
      </c>
      <c r="E6577">
        <v>1</v>
      </c>
      <c r="F6577" s="51">
        <v>1</v>
      </c>
      <c r="G6577" t="str">
        <f t="shared" si="204"/>
        <v>Kawhi Leonard</v>
      </c>
      <c r="H6577" t="str">
        <f t="shared" si="205"/>
        <v>Kawhi Leonard</v>
      </c>
    </row>
    <row r="6578" spans="1:8" x14ac:dyDescent="0.2">
      <c r="A6578" s="48"/>
      <c r="B6578">
        <v>31</v>
      </c>
      <c r="C6578">
        <v>9</v>
      </c>
      <c r="D6578">
        <v>1</v>
      </c>
      <c r="E6578">
        <v>2</v>
      </c>
      <c r="F6578" s="51">
        <v>1</v>
      </c>
      <c r="G6578" t="str">
        <f t="shared" si="204"/>
        <v>Kawhi Leonard</v>
      </c>
      <c r="H6578" t="str">
        <f t="shared" si="205"/>
        <v>Kawhi Leonard</v>
      </c>
    </row>
    <row r="6579" spans="1:8" x14ac:dyDescent="0.2">
      <c r="A6579" s="48"/>
      <c r="B6579">
        <v>16</v>
      </c>
      <c r="C6579">
        <v>7</v>
      </c>
      <c r="D6579">
        <v>4</v>
      </c>
      <c r="E6579">
        <v>1</v>
      </c>
      <c r="F6579" s="51">
        <v>1</v>
      </c>
      <c r="G6579" t="str">
        <f t="shared" si="204"/>
        <v>Kawhi Leonard</v>
      </c>
      <c r="H6579" t="str">
        <f t="shared" si="205"/>
        <v>Kawhi Leonard</v>
      </c>
    </row>
    <row r="6580" spans="1:8" x14ac:dyDescent="0.2">
      <c r="A6580" s="48"/>
      <c r="B6580">
        <v>28</v>
      </c>
      <c r="C6580">
        <v>3</v>
      </c>
      <c r="D6580">
        <v>5</v>
      </c>
      <c r="E6580">
        <v>1</v>
      </c>
      <c r="F6580" s="51">
        <v>1</v>
      </c>
      <c r="G6580" t="str">
        <f t="shared" si="204"/>
        <v>Kawhi Leonard</v>
      </c>
      <c r="H6580" t="str">
        <f t="shared" si="205"/>
        <v>Kawhi Leonard</v>
      </c>
    </row>
    <row r="6581" spans="1:8" x14ac:dyDescent="0.2">
      <c r="A6581" s="48"/>
      <c r="B6581">
        <v>15</v>
      </c>
      <c r="C6581">
        <v>7</v>
      </c>
      <c r="D6581">
        <v>8</v>
      </c>
      <c r="E6581">
        <v>1</v>
      </c>
      <c r="F6581" s="51">
        <v>1</v>
      </c>
      <c r="G6581" t="str">
        <f t="shared" si="204"/>
        <v>Kawhi Leonard</v>
      </c>
      <c r="H6581" t="str">
        <f t="shared" si="205"/>
        <v>Kawhi Leonard</v>
      </c>
    </row>
    <row r="6582" spans="1:8" x14ac:dyDescent="0.2">
      <c r="A6582" s="48"/>
      <c r="B6582">
        <v>26</v>
      </c>
      <c r="C6582">
        <v>8</v>
      </c>
      <c r="D6582">
        <v>3</v>
      </c>
      <c r="E6582">
        <v>3</v>
      </c>
      <c r="F6582" s="51">
        <v>1</v>
      </c>
      <c r="G6582" t="str">
        <f t="shared" si="204"/>
        <v>Kawhi Leonard</v>
      </c>
      <c r="H6582" t="str">
        <f t="shared" si="205"/>
        <v>Kawhi Leonard</v>
      </c>
    </row>
    <row r="6583" spans="1:8" x14ac:dyDescent="0.2">
      <c r="A6583" s="48"/>
      <c r="B6583">
        <v>24</v>
      </c>
      <c r="C6583">
        <v>5</v>
      </c>
      <c r="D6583">
        <v>7</v>
      </c>
      <c r="E6583">
        <v>1</v>
      </c>
      <c r="F6583" s="51">
        <v>1</v>
      </c>
      <c r="G6583" t="str">
        <f t="shared" si="204"/>
        <v>Kawhi Leonard</v>
      </c>
      <c r="H6583" t="str">
        <f t="shared" si="205"/>
        <v>Kawhi Leonard</v>
      </c>
    </row>
    <row r="6584" spans="1:8" x14ac:dyDescent="0.2">
      <c r="A6584" s="48" t="s">
        <v>1389</v>
      </c>
      <c r="B6584">
        <v>10</v>
      </c>
      <c r="C6584">
        <v>5</v>
      </c>
      <c r="D6584">
        <v>7</v>
      </c>
      <c r="E6584">
        <v>2</v>
      </c>
      <c r="F6584" s="51">
        <v>1</v>
      </c>
      <c r="G6584" t="str">
        <f t="shared" si="204"/>
        <v>Caris LeVert</v>
      </c>
      <c r="H6584" t="str">
        <f t="shared" si="205"/>
        <v>Caris LeVert</v>
      </c>
    </row>
    <row r="6585" spans="1:8" x14ac:dyDescent="0.2">
      <c r="A6585" s="48"/>
      <c r="B6585">
        <v>14</v>
      </c>
      <c r="C6585">
        <v>4</v>
      </c>
      <c r="D6585">
        <v>8</v>
      </c>
      <c r="E6585">
        <v>3</v>
      </c>
      <c r="F6585" s="51">
        <v>1</v>
      </c>
      <c r="G6585" t="str">
        <f t="shared" si="204"/>
        <v>Caris LeVert</v>
      </c>
      <c r="H6585" t="str">
        <f t="shared" si="205"/>
        <v>Caris LeVert</v>
      </c>
    </row>
    <row r="6586" spans="1:8" x14ac:dyDescent="0.2">
      <c r="A6586" s="48"/>
      <c r="B6586">
        <v>10</v>
      </c>
      <c r="C6586">
        <v>3</v>
      </c>
      <c r="D6586">
        <v>4</v>
      </c>
      <c r="E6586">
        <v>2</v>
      </c>
      <c r="F6586" s="51">
        <v>1</v>
      </c>
      <c r="G6586" t="str">
        <f t="shared" si="204"/>
        <v>Caris LeVert</v>
      </c>
      <c r="H6586" t="str">
        <f t="shared" si="205"/>
        <v>Caris LeVert</v>
      </c>
    </row>
    <row r="6587" spans="1:8" x14ac:dyDescent="0.2">
      <c r="A6587" s="48"/>
      <c r="B6587">
        <v>12</v>
      </c>
      <c r="C6587">
        <v>2</v>
      </c>
      <c r="D6587">
        <v>6</v>
      </c>
      <c r="E6587">
        <v>3</v>
      </c>
      <c r="F6587" s="51">
        <v>1</v>
      </c>
      <c r="G6587" t="str">
        <f t="shared" si="204"/>
        <v>Caris LeVert</v>
      </c>
      <c r="H6587" t="str">
        <f t="shared" si="205"/>
        <v>Caris LeVert</v>
      </c>
    </row>
    <row r="6588" spans="1:8" x14ac:dyDescent="0.2">
      <c r="A6588" s="48"/>
      <c r="B6588">
        <v>41</v>
      </c>
      <c r="C6588">
        <v>4</v>
      </c>
      <c r="D6588">
        <v>7</v>
      </c>
      <c r="E6588">
        <v>6</v>
      </c>
      <c r="F6588" s="51">
        <v>1</v>
      </c>
      <c r="G6588" t="str">
        <f t="shared" si="204"/>
        <v>Caris LeVert</v>
      </c>
      <c r="H6588" t="str">
        <f t="shared" si="205"/>
        <v>Caris LeVert</v>
      </c>
    </row>
    <row r="6589" spans="1:8" x14ac:dyDescent="0.2">
      <c r="A6589" s="48"/>
      <c r="B6589">
        <v>1</v>
      </c>
      <c r="C6589">
        <v>3</v>
      </c>
      <c r="D6589">
        <v>8</v>
      </c>
      <c r="E6589">
        <v>0</v>
      </c>
      <c r="F6589" s="51">
        <v>1</v>
      </c>
      <c r="G6589" t="str">
        <f t="shared" si="204"/>
        <v>Caris LeVert</v>
      </c>
      <c r="H6589" t="str">
        <f t="shared" si="205"/>
        <v>Caris LeVert</v>
      </c>
    </row>
    <row r="6590" spans="1:8" x14ac:dyDescent="0.2">
      <c r="A6590" s="48"/>
      <c r="B6590">
        <v>15</v>
      </c>
      <c r="C6590">
        <v>8</v>
      </c>
      <c r="D6590">
        <v>4</v>
      </c>
      <c r="E6590">
        <v>3</v>
      </c>
      <c r="F6590" s="51">
        <v>1</v>
      </c>
      <c r="G6590" t="str">
        <f t="shared" si="204"/>
        <v>Caris LeVert</v>
      </c>
      <c r="H6590" t="str">
        <f t="shared" si="205"/>
        <v>Caris LeVert</v>
      </c>
    </row>
    <row r="6591" spans="1:8" x14ac:dyDescent="0.2">
      <c r="A6591" s="48"/>
      <c r="B6591">
        <v>15</v>
      </c>
      <c r="C6591">
        <v>6</v>
      </c>
      <c r="D6591">
        <v>6</v>
      </c>
      <c r="E6591">
        <v>1</v>
      </c>
      <c r="F6591" s="51">
        <v>1</v>
      </c>
      <c r="G6591" t="str">
        <f t="shared" si="204"/>
        <v>Caris LeVert</v>
      </c>
      <c r="H6591" t="str">
        <f t="shared" si="205"/>
        <v>Caris LeVert</v>
      </c>
    </row>
    <row r="6592" spans="1:8" x14ac:dyDescent="0.2">
      <c r="A6592" s="48"/>
      <c r="B6592">
        <v>12</v>
      </c>
      <c r="C6592">
        <v>4</v>
      </c>
      <c r="D6592">
        <v>3</v>
      </c>
      <c r="E6592">
        <v>1</v>
      </c>
      <c r="F6592" s="51">
        <v>1</v>
      </c>
      <c r="G6592" t="str">
        <f t="shared" si="204"/>
        <v>Caris LeVert</v>
      </c>
      <c r="H6592" t="str">
        <f t="shared" si="205"/>
        <v>Caris LeVert</v>
      </c>
    </row>
    <row r="6593" spans="1:8" x14ac:dyDescent="0.2">
      <c r="A6593" s="48"/>
      <c r="B6593">
        <v>4</v>
      </c>
      <c r="C6593">
        <v>6</v>
      </c>
      <c r="D6593">
        <v>5</v>
      </c>
      <c r="E6593">
        <v>0</v>
      </c>
      <c r="F6593" s="51">
        <v>1</v>
      </c>
      <c r="G6593" t="str">
        <f t="shared" si="204"/>
        <v>Caris LeVert</v>
      </c>
      <c r="H6593" t="str">
        <f t="shared" si="205"/>
        <v>Caris LeVert</v>
      </c>
    </row>
    <row r="6594" spans="1:8" x14ac:dyDescent="0.2">
      <c r="A6594" s="48"/>
      <c r="B6594">
        <v>21</v>
      </c>
      <c r="C6594">
        <v>10</v>
      </c>
      <c r="D6594">
        <v>6</v>
      </c>
      <c r="E6594">
        <v>1</v>
      </c>
      <c r="F6594" s="51">
        <v>1</v>
      </c>
      <c r="G6594" t="str">
        <f t="shared" ref="G6594:G6657" si="206">IF(B6594="","",IF(A6594="",G6593,SUBSTITUTE(A6594," 2022-23 Game Log","")))</f>
        <v>Caris LeVert</v>
      </c>
      <c r="H6594" t="str">
        <f t="shared" ref="H6594:H6657" si="207">IF(G6594="Luka Dončić","Luka Doncic",IF(G6594="Wendell Carter Jr.","Wendell Carter",IF(G6594="Vlatko Čančar","Vlatko Cancar",IF(G6594="Troy Brown Jr.","Troy Brown",IF(G6594="Bojan Bogdanović","Bojan Bogdanovic",IF(G6594="Nic Claxton","Nicolas Claxton",IF(G6594="Kristaps Porziņģis","Kristaps Porzingis",IF(G6594="Kelly Oubre Jr.","Kelly Oubre Jr",IF(G6594="P.J. Washington","P.J Washington",IF(G6594="P.J. Tucker","P.J Tucker",IF(G6594="Jabari Smith Jr.","Jabari Smith",IF(G6594="Alperen Şengün","Alperen Sengun",IF(G6594="Nikola Vučević","Nikola Vucevic",IF(G6594="Jusuf Nurkić","Jusuf Nurkic",IF(G6594="Nikola Jokić","Nikola Jokic",G6594)))))))))))))))</f>
        <v>Caris LeVert</v>
      </c>
    </row>
    <row r="6595" spans="1:8" x14ac:dyDescent="0.2">
      <c r="A6595" s="48"/>
      <c r="B6595">
        <v>11</v>
      </c>
      <c r="C6595">
        <v>2</v>
      </c>
      <c r="D6595">
        <v>0</v>
      </c>
      <c r="E6595">
        <v>2</v>
      </c>
      <c r="F6595" s="51">
        <v>1</v>
      </c>
      <c r="G6595" t="str">
        <f t="shared" si="206"/>
        <v>Caris LeVert</v>
      </c>
      <c r="H6595" t="str">
        <f t="shared" si="207"/>
        <v>Caris LeVert</v>
      </c>
    </row>
    <row r="6596" spans="1:8" x14ac:dyDescent="0.2">
      <c r="A6596" s="48"/>
      <c r="B6596">
        <v>13</v>
      </c>
      <c r="C6596">
        <v>5</v>
      </c>
      <c r="D6596">
        <v>5</v>
      </c>
      <c r="E6596">
        <v>1</v>
      </c>
      <c r="F6596" s="51">
        <v>1</v>
      </c>
      <c r="G6596" t="str">
        <f t="shared" si="206"/>
        <v>Caris LeVert</v>
      </c>
      <c r="H6596" t="str">
        <f t="shared" si="207"/>
        <v>Caris LeVert</v>
      </c>
    </row>
    <row r="6597" spans="1:8" x14ac:dyDescent="0.2">
      <c r="A6597" s="48"/>
      <c r="B6597">
        <v>2</v>
      </c>
      <c r="C6597">
        <v>2</v>
      </c>
      <c r="D6597">
        <v>3</v>
      </c>
      <c r="E6597">
        <v>0</v>
      </c>
      <c r="F6597" s="51">
        <v>1</v>
      </c>
      <c r="G6597" t="str">
        <f t="shared" si="206"/>
        <v>Caris LeVert</v>
      </c>
      <c r="H6597" t="str">
        <f t="shared" si="207"/>
        <v>Caris LeVert</v>
      </c>
    </row>
    <row r="6598" spans="1:8" x14ac:dyDescent="0.2">
      <c r="A6598" s="48"/>
      <c r="B6598">
        <v>4</v>
      </c>
      <c r="C6598">
        <v>3</v>
      </c>
      <c r="D6598">
        <v>2</v>
      </c>
      <c r="E6598">
        <v>0</v>
      </c>
      <c r="F6598" s="51">
        <v>1</v>
      </c>
      <c r="G6598" t="str">
        <f t="shared" si="206"/>
        <v>Caris LeVert</v>
      </c>
      <c r="H6598" t="str">
        <f t="shared" si="207"/>
        <v>Caris LeVert</v>
      </c>
    </row>
    <row r="6599" spans="1:8" x14ac:dyDescent="0.2">
      <c r="A6599" s="48"/>
      <c r="B6599">
        <v>0</v>
      </c>
      <c r="C6599">
        <v>5</v>
      </c>
      <c r="D6599">
        <v>4</v>
      </c>
      <c r="E6599">
        <v>0</v>
      </c>
      <c r="F6599" s="51">
        <v>1</v>
      </c>
      <c r="G6599" t="str">
        <f t="shared" si="206"/>
        <v>Caris LeVert</v>
      </c>
      <c r="H6599" t="str">
        <f t="shared" si="207"/>
        <v>Caris LeVert</v>
      </c>
    </row>
    <row r="6600" spans="1:8" x14ac:dyDescent="0.2">
      <c r="A6600" s="48"/>
      <c r="B6600">
        <v>8</v>
      </c>
      <c r="C6600">
        <v>6</v>
      </c>
      <c r="D6600">
        <v>3</v>
      </c>
      <c r="E6600">
        <v>1</v>
      </c>
      <c r="F6600" s="51">
        <v>1</v>
      </c>
      <c r="G6600" t="str">
        <f t="shared" si="206"/>
        <v>Caris LeVert</v>
      </c>
      <c r="H6600" t="str">
        <f t="shared" si="207"/>
        <v>Caris LeVert</v>
      </c>
    </row>
    <row r="6601" spans="1:8" x14ac:dyDescent="0.2">
      <c r="A6601" s="48"/>
      <c r="B6601">
        <v>22</v>
      </c>
      <c r="C6601">
        <v>6</v>
      </c>
      <c r="D6601">
        <v>4</v>
      </c>
      <c r="E6601">
        <v>3</v>
      </c>
      <c r="F6601" s="51">
        <v>1</v>
      </c>
      <c r="G6601" t="str">
        <f t="shared" si="206"/>
        <v>Caris LeVert</v>
      </c>
      <c r="H6601" t="str">
        <f t="shared" si="207"/>
        <v>Caris LeVert</v>
      </c>
    </row>
    <row r="6602" spans="1:8" x14ac:dyDescent="0.2">
      <c r="A6602" s="48"/>
      <c r="B6602">
        <v>5</v>
      </c>
      <c r="C6602">
        <v>1</v>
      </c>
      <c r="D6602">
        <v>4</v>
      </c>
      <c r="E6602">
        <v>1</v>
      </c>
      <c r="F6602" s="51">
        <v>1</v>
      </c>
      <c r="G6602" t="str">
        <f t="shared" si="206"/>
        <v>Caris LeVert</v>
      </c>
      <c r="H6602" t="str">
        <f t="shared" si="207"/>
        <v>Caris LeVert</v>
      </c>
    </row>
    <row r="6603" spans="1:8" x14ac:dyDescent="0.2">
      <c r="A6603" s="48"/>
      <c r="B6603">
        <v>4</v>
      </c>
      <c r="C6603">
        <v>4</v>
      </c>
      <c r="D6603">
        <v>1</v>
      </c>
      <c r="E6603">
        <v>0</v>
      </c>
      <c r="F6603" s="51">
        <v>1</v>
      </c>
      <c r="G6603" t="str">
        <f t="shared" si="206"/>
        <v>Caris LeVert</v>
      </c>
      <c r="H6603" t="str">
        <f t="shared" si="207"/>
        <v>Caris LeVert</v>
      </c>
    </row>
    <row r="6604" spans="1:8" x14ac:dyDescent="0.2">
      <c r="A6604" s="48"/>
      <c r="B6604">
        <v>7</v>
      </c>
      <c r="C6604">
        <v>2</v>
      </c>
      <c r="D6604">
        <v>4</v>
      </c>
      <c r="E6604">
        <v>1</v>
      </c>
      <c r="F6604" s="51">
        <v>1</v>
      </c>
      <c r="G6604" t="str">
        <f t="shared" si="206"/>
        <v>Caris LeVert</v>
      </c>
      <c r="H6604" t="str">
        <f t="shared" si="207"/>
        <v>Caris LeVert</v>
      </c>
    </row>
    <row r="6605" spans="1:8" x14ac:dyDescent="0.2">
      <c r="A6605" s="48"/>
      <c r="B6605">
        <v>22</v>
      </c>
      <c r="C6605">
        <v>6</v>
      </c>
      <c r="D6605">
        <v>6</v>
      </c>
      <c r="E6605">
        <v>2</v>
      </c>
      <c r="F6605" s="51">
        <v>1</v>
      </c>
      <c r="G6605" t="str">
        <f t="shared" si="206"/>
        <v>Caris LeVert</v>
      </c>
      <c r="H6605" t="str">
        <f t="shared" si="207"/>
        <v>Caris LeVert</v>
      </c>
    </row>
    <row r="6606" spans="1:8" x14ac:dyDescent="0.2">
      <c r="A6606" s="48"/>
      <c r="B6606">
        <v>22</v>
      </c>
      <c r="C6606">
        <v>4</v>
      </c>
      <c r="D6606">
        <v>4</v>
      </c>
      <c r="E6606">
        <v>4</v>
      </c>
      <c r="F6606" s="51">
        <v>1</v>
      </c>
      <c r="G6606" t="str">
        <f t="shared" si="206"/>
        <v>Caris LeVert</v>
      </c>
      <c r="H6606" t="str">
        <f t="shared" si="207"/>
        <v>Caris LeVert</v>
      </c>
    </row>
    <row r="6607" spans="1:8" x14ac:dyDescent="0.2">
      <c r="A6607" s="48"/>
      <c r="B6607">
        <v>23</v>
      </c>
      <c r="C6607">
        <v>2</v>
      </c>
      <c r="D6607">
        <v>3</v>
      </c>
      <c r="E6607">
        <v>1</v>
      </c>
      <c r="F6607" s="51">
        <v>1</v>
      </c>
      <c r="G6607" t="str">
        <f t="shared" si="206"/>
        <v>Caris LeVert</v>
      </c>
      <c r="H6607" t="str">
        <f t="shared" si="207"/>
        <v>Caris LeVert</v>
      </c>
    </row>
    <row r="6608" spans="1:8" x14ac:dyDescent="0.2">
      <c r="A6608" s="48"/>
      <c r="B6608">
        <v>11</v>
      </c>
      <c r="C6608">
        <v>3</v>
      </c>
      <c r="D6608">
        <v>3</v>
      </c>
      <c r="E6608">
        <v>0</v>
      </c>
      <c r="F6608" s="51">
        <v>1</v>
      </c>
      <c r="G6608" t="str">
        <f t="shared" si="206"/>
        <v>Caris LeVert</v>
      </c>
      <c r="H6608" t="str">
        <f t="shared" si="207"/>
        <v>Caris LeVert</v>
      </c>
    </row>
    <row r="6609" spans="1:8" x14ac:dyDescent="0.2">
      <c r="A6609" s="48"/>
      <c r="B6609">
        <v>12</v>
      </c>
      <c r="C6609">
        <v>6</v>
      </c>
      <c r="D6609">
        <v>2</v>
      </c>
      <c r="E6609">
        <v>2</v>
      </c>
      <c r="F6609" s="51">
        <v>1</v>
      </c>
      <c r="G6609" t="str">
        <f t="shared" si="206"/>
        <v>Caris LeVert</v>
      </c>
      <c r="H6609" t="str">
        <f t="shared" si="207"/>
        <v>Caris LeVert</v>
      </c>
    </row>
    <row r="6610" spans="1:8" x14ac:dyDescent="0.2">
      <c r="A6610" s="48"/>
      <c r="B6610">
        <v>4</v>
      </c>
      <c r="C6610">
        <v>4</v>
      </c>
      <c r="D6610">
        <v>1</v>
      </c>
      <c r="E6610">
        <v>0</v>
      </c>
      <c r="F6610" s="51">
        <v>1</v>
      </c>
      <c r="G6610" t="str">
        <f t="shared" si="206"/>
        <v>Caris LeVert</v>
      </c>
      <c r="H6610" t="str">
        <f t="shared" si="207"/>
        <v>Caris LeVert</v>
      </c>
    </row>
    <row r="6611" spans="1:8" x14ac:dyDescent="0.2">
      <c r="A6611" s="48"/>
      <c r="B6611">
        <v>13</v>
      </c>
      <c r="C6611">
        <v>4</v>
      </c>
      <c r="D6611">
        <v>1</v>
      </c>
      <c r="E6611">
        <v>2</v>
      </c>
      <c r="F6611" s="51">
        <v>1</v>
      </c>
      <c r="G6611" t="str">
        <f t="shared" si="206"/>
        <v>Caris LeVert</v>
      </c>
      <c r="H6611" t="str">
        <f t="shared" si="207"/>
        <v>Caris LeVert</v>
      </c>
    </row>
    <row r="6612" spans="1:8" x14ac:dyDescent="0.2">
      <c r="A6612" s="48"/>
      <c r="B6612">
        <v>6</v>
      </c>
      <c r="C6612">
        <v>6</v>
      </c>
      <c r="D6612">
        <v>1</v>
      </c>
      <c r="E6612">
        <v>0</v>
      </c>
      <c r="F6612" s="51">
        <v>1</v>
      </c>
      <c r="G6612" t="str">
        <f t="shared" si="206"/>
        <v>Caris LeVert</v>
      </c>
      <c r="H6612" t="str">
        <f t="shared" si="207"/>
        <v>Caris LeVert</v>
      </c>
    </row>
    <row r="6613" spans="1:8" x14ac:dyDescent="0.2">
      <c r="A6613" s="48"/>
      <c r="B6613">
        <v>8</v>
      </c>
      <c r="C6613">
        <v>0</v>
      </c>
      <c r="D6613">
        <v>2</v>
      </c>
      <c r="E6613">
        <v>1</v>
      </c>
      <c r="F6613" s="51">
        <v>1</v>
      </c>
      <c r="G6613" t="str">
        <f t="shared" si="206"/>
        <v>Caris LeVert</v>
      </c>
      <c r="H6613" t="str">
        <f t="shared" si="207"/>
        <v>Caris LeVert</v>
      </c>
    </row>
    <row r="6614" spans="1:8" x14ac:dyDescent="0.2">
      <c r="A6614" s="48"/>
      <c r="B6614">
        <v>8</v>
      </c>
      <c r="C6614">
        <v>1</v>
      </c>
      <c r="D6614">
        <v>0</v>
      </c>
      <c r="E6614">
        <v>1</v>
      </c>
      <c r="F6614" s="51">
        <v>1</v>
      </c>
      <c r="G6614" t="str">
        <f t="shared" si="206"/>
        <v>Caris LeVert</v>
      </c>
      <c r="H6614" t="str">
        <f t="shared" si="207"/>
        <v>Caris LeVert</v>
      </c>
    </row>
    <row r="6615" spans="1:8" x14ac:dyDescent="0.2">
      <c r="A6615" s="48"/>
      <c r="B6615">
        <v>19</v>
      </c>
      <c r="C6615">
        <v>3</v>
      </c>
      <c r="D6615">
        <v>2</v>
      </c>
      <c r="E6615">
        <v>2</v>
      </c>
      <c r="F6615" s="51">
        <v>1</v>
      </c>
      <c r="G6615" t="str">
        <f t="shared" si="206"/>
        <v>Caris LeVert</v>
      </c>
      <c r="H6615" t="str">
        <f t="shared" si="207"/>
        <v>Caris LeVert</v>
      </c>
    </row>
    <row r="6616" spans="1:8" x14ac:dyDescent="0.2">
      <c r="A6616" s="48"/>
      <c r="B6616">
        <v>23</v>
      </c>
      <c r="C6616">
        <v>7</v>
      </c>
      <c r="D6616">
        <v>4</v>
      </c>
      <c r="E6616">
        <v>3</v>
      </c>
      <c r="F6616" s="51">
        <v>1</v>
      </c>
      <c r="G6616" t="str">
        <f t="shared" si="206"/>
        <v>Caris LeVert</v>
      </c>
      <c r="H6616" t="str">
        <f t="shared" si="207"/>
        <v>Caris LeVert</v>
      </c>
    </row>
    <row r="6617" spans="1:8" x14ac:dyDescent="0.2">
      <c r="A6617" s="48"/>
      <c r="B6617">
        <v>10</v>
      </c>
      <c r="C6617">
        <v>5</v>
      </c>
      <c r="D6617">
        <v>3</v>
      </c>
      <c r="E6617">
        <v>1</v>
      </c>
      <c r="F6617" s="51">
        <v>1</v>
      </c>
      <c r="G6617" t="str">
        <f t="shared" si="206"/>
        <v>Caris LeVert</v>
      </c>
      <c r="H6617" t="str">
        <f t="shared" si="207"/>
        <v>Caris LeVert</v>
      </c>
    </row>
    <row r="6618" spans="1:8" x14ac:dyDescent="0.2">
      <c r="A6618" s="48"/>
      <c r="B6618">
        <v>21</v>
      </c>
      <c r="C6618">
        <v>6</v>
      </c>
      <c r="D6618">
        <v>2</v>
      </c>
      <c r="E6618">
        <v>5</v>
      </c>
      <c r="F6618" s="51">
        <v>1</v>
      </c>
      <c r="G6618" t="str">
        <f t="shared" si="206"/>
        <v>Caris LeVert</v>
      </c>
      <c r="H6618" t="str">
        <f t="shared" si="207"/>
        <v>Caris LeVert</v>
      </c>
    </row>
    <row r="6619" spans="1:8" x14ac:dyDescent="0.2">
      <c r="A6619" s="48" t="s">
        <v>1690</v>
      </c>
      <c r="B6619">
        <v>4</v>
      </c>
      <c r="C6619">
        <v>1</v>
      </c>
      <c r="D6619">
        <v>0</v>
      </c>
      <c r="E6619">
        <v>0</v>
      </c>
      <c r="F6619" s="51">
        <v>1</v>
      </c>
      <c r="G6619" t="str">
        <f t="shared" si="206"/>
        <v>Kira Lewis Jr.</v>
      </c>
      <c r="H6619" t="str">
        <f t="shared" si="207"/>
        <v>Kira Lewis Jr.</v>
      </c>
    </row>
    <row r="6620" spans="1:8" x14ac:dyDescent="0.2">
      <c r="A6620" s="48"/>
      <c r="B6620">
        <v>7</v>
      </c>
      <c r="C6620">
        <v>1</v>
      </c>
      <c r="D6620">
        <v>1</v>
      </c>
      <c r="E6620">
        <v>1</v>
      </c>
      <c r="F6620" s="51">
        <v>1</v>
      </c>
      <c r="G6620" t="str">
        <f t="shared" si="206"/>
        <v>Kira Lewis Jr.</v>
      </c>
      <c r="H6620" t="str">
        <f t="shared" si="207"/>
        <v>Kira Lewis Jr.</v>
      </c>
    </row>
    <row r="6621" spans="1:8" x14ac:dyDescent="0.2">
      <c r="A6621" s="48" t="s">
        <v>1390</v>
      </c>
      <c r="B6621">
        <v>20</v>
      </c>
      <c r="C6621">
        <v>4</v>
      </c>
      <c r="D6621">
        <v>8</v>
      </c>
      <c r="E6621">
        <v>1</v>
      </c>
      <c r="F6621" s="51">
        <v>1</v>
      </c>
      <c r="G6621" t="str">
        <f t="shared" si="206"/>
        <v>Damian Lillard</v>
      </c>
      <c r="H6621" t="str">
        <f t="shared" si="207"/>
        <v>Damian Lillard</v>
      </c>
    </row>
    <row r="6622" spans="1:8" x14ac:dyDescent="0.2">
      <c r="A6622" s="48"/>
      <c r="B6622">
        <v>41</v>
      </c>
      <c r="C6622">
        <v>7</v>
      </c>
      <c r="D6622">
        <v>3</v>
      </c>
      <c r="E6622">
        <v>5</v>
      </c>
      <c r="F6622" s="51">
        <v>1</v>
      </c>
      <c r="G6622" t="str">
        <f t="shared" si="206"/>
        <v>Damian Lillard</v>
      </c>
      <c r="H6622" t="str">
        <f t="shared" si="207"/>
        <v>Damian Lillard</v>
      </c>
    </row>
    <row r="6623" spans="1:8" x14ac:dyDescent="0.2">
      <c r="A6623" s="48"/>
      <c r="B6623">
        <v>41</v>
      </c>
      <c r="C6623">
        <v>5</v>
      </c>
      <c r="D6623">
        <v>2</v>
      </c>
      <c r="E6623">
        <v>6</v>
      </c>
      <c r="F6623" s="51">
        <v>1</v>
      </c>
      <c r="G6623" t="str">
        <f t="shared" si="206"/>
        <v>Damian Lillard</v>
      </c>
      <c r="H6623" t="str">
        <f t="shared" si="207"/>
        <v>Damian Lillard</v>
      </c>
    </row>
    <row r="6624" spans="1:8" x14ac:dyDescent="0.2">
      <c r="A6624" s="48"/>
      <c r="B6624">
        <v>31</v>
      </c>
      <c r="C6624">
        <v>6</v>
      </c>
      <c r="D6624">
        <v>8</v>
      </c>
      <c r="E6624">
        <v>4</v>
      </c>
      <c r="F6624" s="51">
        <v>1</v>
      </c>
      <c r="G6624" t="str">
        <f t="shared" si="206"/>
        <v>Damian Lillard</v>
      </c>
      <c r="H6624" t="str">
        <f t="shared" si="207"/>
        <v>Damian Lillard</v>
      </c>
    </row>
    <row r="6625" spans="1:8" x14ac:dyDescent="0.2">
      <c r="A6625" s="48"/>
      <c r="B6625">
        <v>22</v>
      </c>
      <c r="C6625">
        <v>2</v>
      </c>
      <c r="D6625">
        <v>2</v>
      </c>
      <c r="E6625">
        <v>4</v>
      </c>
      <c r="F6625" s="51">
        <v>1</v>
      </c>
      <c r="G6625" t="str">
        <f t="shared" si="206"/>
        <v>Damian Lillard</v>
      </c>
      <c r="H6625" t="str">
        <f t="shared" si="207"/>
        <v>Damian Lillard</v>
      </c>
    </row>
    <row r="6626" spans="1:8" x14ac:dyDescent="0.2">
      <c r="A6626" s="48"/>
      <c r="B6626">
        <v>19</v>
      </c>
      <c r="C6626">
        <v>3</v>
      </c>
      <c r="D6626">
        <v>6</v>
      </c>
      <c r="E6626">
        <v>3</v>
      </c>
      <c r="F6626" s="51">
        <v>1</v>
      </c>
      <c r="G6626" t="str">
        <f t="shared" si="206"/>
        <v>Damian Lillard</v>
      </c>
      <c r="H6626" t="str">
        <f t="shared" si="207"/>
        <v>Damian Lillard</v>
      </c>
    </row>
    <row r="6627" spans="1:8" x14ac:dyDescent="0.2">
      <c r="A6627" s="48"/>
      <c r="B6627">
        <v>26</v>
      </c>
      <c r="C6627">
        <v>6</v>
      </c>
      <c r="D6627">
        <v>7</v>
      </c>
      <c r="E6627">
        <v>6</v>
      </c>
      <c r="F6627" s="51">
        <v>1</v>
      </c>
      <c r="G6627" t="str">
        <f t="shared" si="206"/>
        <v>Damian Lillard</v>
      </c>
      <c r="H6627" t="str">
        <f t="shared" si="207"/>
        <v>Damian Lillard</v>
      </c>
    </row>
    <row r="6628" spans="1:8" x14ac:dyDescent="0.2">
      <c r="A6628" s="48"/>
      <c r="B6628">
        <v>29</v>
      </c>
      <c r="C6628">
        <v>7</v>
      </c>
      <c r="D6628">
        <v>12</v>
      </c>
      <c r="E6628">
        <v>2</v>
      </c>
      <c r="F6628" s="51">
        <v>1</v>
      </c>
      <c r="G6628" t="str">
        <f t="shared" si="206"/>
        <v>Damian Lillard</v>
      </c>
      <c r="H6628" t="str">
        <f t="shared" si="207"/>
        <v>Damian Lillard</v>
      </c>
    </row>
    <row r="6629" spans="1:8" x14ac:dyDescent="0.2">
      <c r="A6629" s="48"/>
      <c r="B6629">
        <v>22</v>
      </c>
      <c r="C6629">
        <v>2</v>
      </c>
      <c r="D6629">
        <v>11</v>
      </c>
      <c r="E6629">
        <v>2</v>
      </c>
      <c r="F6629" s="51">
        <v>1</v>
      </c>
      <c r="G6629" t="str">
        <f t="shared" si="206"/>
        <v>Damian Lillard</v>
      </c>
      <c r="H6629" t="str">
        <f t="shared" si="207"/>
        <v>Damian Lillard</v>
      </c>
    </row>
    <row r="6630" spans="1:8" x14ac:dyDescent="0.2">
      <c r="A6630" s="48"/>
      <c r="B6630">
        <v>25</v>
      </c>
      <c r="C6630">
        <v>3</v>
      </c>
      <c r="D6630">
        <v>11</v>
      </c>
      <c r="E6630">
        <v>3</v>
      </c>
      <c r="F6630" s="51">
        <v>1</v>
      </c>
      <c r="G6630" t="str">
        <f t="shared" si="206"/>
        <v>Damian Lillard</v>
      </c>
      <c r="H6630" t="str">
        <f t="shared" si="207"/>
        <v>Damian Lillard</v>
      </c>
    </row>
    <row r="6631" spans="1:8" x14ac:dyDescent="0.2">
      <c r="A6631" s="48"/>
      <c r="B6631">
        <v>13</v>
      </c>
      <c r="C6631">
        <v>2</v>
      </c>
      <c r="D6631">
        <v>7</v>
      </c>
      <c r="E6631">
        <v>1</v>
      </c>
      <c r="F6631" s="51">
        <v>1</v>
      </c>
      <c r="G6631" t="str">
        <f t="shared" si="206"/>
        <v>Damian Lillard</v>
      </c>
      <c r="H6631" t="str">
        <f t="shared" si="207"/>
        <v>Damian Lillard</v>
      </c>
    </row>
    <row r="6632" spans="1:8" x14ac:dyDescent="0.2">
      <c r="A6632" s="48"/>
      <c r="B6632">
        <v>21</v>
      </c>
      <c r="C6632">
        <v>4</v>
      </c>
      <c r="D6632">
        <v>6</v>
      </c>
      <c r="E6632">
        <v>5</v>
      </c>
      <c r="F6632" s="51">
        <v>1</v>
      </c>
      <c r="G6632" t="str">
        <f t="shared" si="206"/>
        <v>Damian Lillard</v>
      </c>
      <c r="H6632" t="str">
        <f t="shared" si="207"/>
        <v>Damian Lillard</v>
      </c>
    </row>
    <row r="6633" spans="1:8" x14ac:dyDescent="0.2">
      <c r="A6633" s="48"/>
      <c r="B6633">
        <v>40</v>
      </c>
      <c r="C6633">
        <v>4</v>
      </c>
      <c r="D6633">
        <v>12</v>
      </c>
      <c r="E6633">
        <v>9</v>
      </c>
      <c r="F6633" s="51">
        <v>1</v>
      </c>
      <c r="G6633" t="str">
        <f t="shared" si="206"/>
        <v>Damian Lillard</v>
      </c>
      <c r="H6633" t="str">
        <f t="shared" si="207"/>
        <v>Damian Lillard</v>
      </c>
    </row>
    <row r="6634" spans="1:8" x14ac:dyDescent="0.2">
      <c r="A6634" s="48"/>
      <c r="B6634">
        <v>36</v>
      </c>
      <c r="C6634">
        <v>3</v>
      </c>
      <c r="D6634">
        <v>8</v>
      </c>
      <c r="E6634">
        <v>3</v>
      </c>
      <c r="F6634" s="51">
        <v>1</v>
      </c>
      <c r="G6634" t="str">
        <f t="shared" si="206"/>
        <v>Damian Lillard</v>
      </c>
      <c r="H6634" t="str">
        <f t="shared" si="207"/>
        <v>Damian Lillard</v>
      </c>
    </row>
    <row r="6635" spans="1:8" x14ac:dyDescent="0.2">
      <c r="A6635" s="48"/>
      <c r="B6635">
        <v>38</v>
      </c>
      <c r="C6635">
        <v>2</v>
      </c>
      <c r="D6635">
        <v>3</v>
      </c>
      <c r="E6635">
        <v>11</v>
      </c>
      <c r="F6635" s="51">
        <v>1</v>
      </c>
      <c r="G6635" t="str">
        <f t="shared" si="206"/>
        <v>Damian Lillard</v>
      </c>
      <c r="H6635" t="str">
        <f t="shared" si="207"/>
        <v>Damian Lillard</v>
      </c>
    </row>
    <row r="6636" spans="1:8" x14ac:dyDescent="0.2">
      <c r="A6636" s="48"/>
      <c r="B6636">
        <v>37</v>
      </c>
      <c r="C6636">
        <v>5</v>
      </c>
      <c r="D6636">
        <v>8</v>
      </c>
      <c r="E6636">
        <v>7</v>
      </c>
      <c r="F6636" s="51">
        <v>1</v>
      </c>
      <c r="G6636" t="str">
        <f t="shared" si="206"/>
        <v>Damian Lillard</v>
      </c>
      <c r="H6636" t="str">
        <f t="shared" si="207"/>
        <v>Damian Lillard</v>
      </c>
    </row>
    <row r="6637" spans="1:8" x14ac:dyDescent="0.2">
      <c r="A6637" s="48"/>
      <c r="B6637">
        <v>24</v>
      </c>
      <c r="C6637">
        <v>1</v>
      </c>
      <c r="D6637">
        <v>3</v>
      </c>
      <c r="E6637">
        <v>3</v>
      </c>
      <c r="F6637" s="51">
        <v>1</v>
      </c>
      <c r="G6637" t="str">
        <f t="shared" si="206"/>
        <v>Damian Lillard</v>
      </c>
      <c r="H6637" t="str">
        <f t="shared" si="207"/>
        <v>Damian Lillard</v>
      </c>
    </row>
    <row r="6638" spans="1:8" x14ac:dyDescent="0.2">
      <c r="A6638" s="48"/>
      <c r="B6638">
        <v>25</v>
      </c>
      <c r="C6638">
        <v>3</v>
      </c>
      <c r="D6638">
        <v>10</v>
      </c>
      <c r="E6638">
        <v>5</v>
      </c>
      <c r="F6638" s="51">
        <v>1</v>
      </c>
      <c r="G6638" t="str">
        <f t="shared" si="206"/>
        <v>Damian Lillard</v>
      </c>
      <c r="H6638" t="str">
        <f t="shared" si="207"/>
        <v>Damian Lillard</v>
      </c>
    </row>
    <row r="6639" spans="1:8" x14ac:dyDescent="0.2">
      <c r="A6639" s="48"/>
      <c r="B6639">
        <v>28</v>
      </c>
      <c r="C6639">
        <v>3</v>
      </c>
      <c r="D6639">
        <v>6</v>
      </c>
      <c r="E6639">
        <v>6</v>
      </c>
      <c r="F6639" s="51">
        <v>1</v>
      </c>
      <c r="G6639" t="str">
        <f t="shared" si="206"/>
        <v>Damian Lillard</v>
      </c>
      <c r="H6639" t="str">
        <f t="shared" si="207"/>
        <v>Damian Lillard</v>
      </c>
    </row>
    <row r="6640" spans="1:8" x14ac:dyDescent="0.2">
      <c r="A6640" s="48"/>
      <c r="B6640">
        <v>16</v>
      </c>
      <c r="C6640">
        <v>2</v>
      </c>
      <c r="D6640">
        <v>8</v>
      </c>
      <c r="E6640">
        <v>2</v>
      </c>
      <c r="F6640" s="51">
        <v>1</v>
      </c>
      <c r="G6640" t="str">
        <f t="shared" si="206"/>
        <v>Damian Lillard</v>
      </c>
      <c r="H6640" t="str">
        <f t="shared" si="207"/>
        <v>Damian Lillard</v>
      </c>
    </row>
    <row r="6641" spans="1:8" x14ac:dyDescent="0.2">
      <c r="A6641" s="48"/>
      <c r="B6641">
        <v>34</v>
      </c>
      <c r="C6641">
        <v>7</v>
      </c>
      <c r="D6641">
        <v>8</v>
      </c>
      <c r="E6641">
        <v>4</v>
      </c>
      <c r="F6641" s="51">
        <v>1</v>
      </c>
      <c r="G6641" t="str">
        <f t="shared" si="206"/>
        <v>Damian Lillard</v>
      </c>
      <c r="H6641" t="str">
        <f t="shared" si="207"/>
        <v>Damian Lillard</v>
      </c>
    </row>
    <row r="6642" spans="1:8" x14ac:dyDescent="0.2">
      <c r="A6642" s="48"/>
      <c r="B6642">
        <v>17</v>
      </c>
      <c r="C6642">
        <v>3</v>
      </c>
      <c r="D6642">
        <v>9</v>
      </c>
      <c r="E6642">
        <v>1</v>
      </c>
      <c r="F6642" s="51">
        <v>1</v>
      </c>
      <c r="G6642" t="str">
        <f t="shared" si="206"/>
        <v>Damian Lillard</v>
      </c>
      <c r="H6642" t="str">
        <f t="shared" si="207"/>
        <v>Damian Lillard</v>
      </c>
    </row>
    <row r="6643" spans="1:8" x14ac:dyDescent="0.2">
      <c r="A6643" s="48"/>
      <c r="B6643">
        <v>34</v>
      </c>
      <c r="C6643">
        <v>8</v>
      </c>
      <c r="D6643">
        <v>5</v>
      </c>
      <c r="E6643">
        <v>4</v>
      </c>
      <c r="F6643" s="51">
        <v>1</v>
      </c>
      <c r="G6643" t="str">
        <f t="shared" si="206"/>
        <v>Damian Lillard</v>
      </c>
      <c r="H6643" t="str">
        <f t="shared" si="207"/>
        <v>Damian Lillard</v>
      </c>
    </row>
    <row r="6644" spans="1:8" x14ac:dyDescent="0.2">
      <c r="A6644" s="48"/>
      <c r="B6644">
        <v>19</v>
      </c>
      <c r="C6644">
        <v>5</v>
      </c>
      <c r="D6644">
        <v>10</v>
      </c>
      <c r="E6644">
        <v>3</v>
      </c>
      <c r="F6644" s="51">
        <v>1</v>
      </c>
      <c r="G6644" t="str">
        <f t="shared" si="206"/>
        <v>Damian Lillard</v>
      </c>
      <c r="H6644" t="str">
        <f t="shared" si="207"/>
        <v>Damian Lillard</v>
      </c>
    </row>
    <row r="6645" spans="1:8" x14ac:dyDescent="0.2">
      <c r="A6645" s="48"/>
      <c r="B6645">
        <v>27</v>
      </c>
      <c r="C6645">
        <v>4</v>
      </c>
      <c r="D6645">
        <v>6</v>
      </c>
      <c r="E6645">
        <v>2</v>
      </c>
      <c r="F6645" s="51">
        <v>1</v>
      </c>
      <c r="G6645" t="str">
        <f t="shared" si="206"/>
        <v>Damian Lillard</v>
      </c>
      <c r="H6645" t="str">
        <f t="shared" si="207"/>
        <v>Damian Lillard</v>
      </c>
    </row>
    <row r="6646" spans="1:8" x14ac:dyDescent="0.2">
      <c r="A6646" s="48" t="s">
        <v>1391</v>
      </c>
      <c r="B6646">
        <v>0</v>
      </c>
      <c r="C6646">
        <v>2</v>
      </c>
      <c r="D6646">
        <v>1</v>
      </c>
      <c r="E6646">
        <v>0</v>
      </c>
      <c r="F6646" s="51">
        <v>1</v>
      </c>
      <c r="G6646" t="str">
        <f t="shared" si="206"/>
        <v>Nassir Little</v>
      </c>
      <c r="H6646" t="str">
        <f t="shared" si="207"/>
        <v>Nassir Little</v>
      </c>
    </row>
    <row r="6647" spans="1:8" x14ac:dyDescent="0.2">
      <c r="A6647" s="48"/>
      <c r="B6647">
        <v>9</v>
      </c>
      <c r="C6647">
        <v>1</v>
      </c>
      <c r="D6647">
        <v>0</v>
      </c>
      <c r="E6647">
        <v>1</v>
      </c>
      <c r="F6647" s="51">
        <v>1</v>
      </c>
      <c r="G6647" t="str">
        <f t="shared" si="206"/>
        <v>Nassir Little</v>
      </c>
      <c r="H6647" t="str">
        <f t="shared" si="207"/>
        <v>Nassir Little</v>
      </c>
    </row>
    <row r="6648" spans="1:8" x14ac:dyDescent="0.2">
      <c r="A6648" s="48"/>
      <c r="B6648">
        <v>7</v>
      </c>
      <c r="C6648">
        <v>3</v>
      </c>
      <c r="D6648">
        <v>1</v>
      </c>
      <c r="E6648">
        <v>1</v>
      </c>
      <c r="F6648" s="51">
        <v>1</v>
      </c>
      <c r="G6648" t="str">
        <f t="shared" si="206"/>
        <v>Nassir Little</v>
      </c>
      <c r="H6648" t="str">
        <f t="shared" si="207"/>
        <v>Nassir Little</v>
      </c>
    </row>
    <row r="6649" spans="1:8" x14ac:dyDescent="0.2">
      <c r="A6649" s="48"/>
      <c r="B6649">
        <v>11</v>
      </c>
      <c r="C6649">
        <v>4</v>
      </c>
      <c r="D6649">
        <v>0</v>
      </c>
      <c r="E6649">
        <v>2</v>
      </c>
      <c r="F6649" s="51">
        <v>1</v>
      </c>
      <c r="G6649" t="str">
        <f t="shared" si="206"/>
        <v>Nassir Little</v>
      </c>
      <c r="H6649" t="str">
        <f t="shared" si="207"/>
        <v>Nassir Little</v>
      </c>
    </row>
    <row r="6650" spans="1:8" x14ac:dyDescent="0.2">
      <c r="A6650" s="48"/>
      <c r="B6650">
        <v>2</v>
      </c>
      <c r="C6650">
        <v>1</v>
      </c>
      <c r="D6650">
        <v>0</v>
      </c>
      <c r="E6650">
        <v>0</v>
      </c>
      <c r="F6650" s="51">
        <v>1</v>
      </c>
      <c r="G6650" t="str">
        <f t="shared" si="206"/>
        <v>Nassir Little</v>
      </c>
      <c r="H6650" t="str">
        <f t="shared" si="207"/>
        <v>Nassir Little</v>
      </c>
    </row>
    <row r="6651" spans="1:8" x14ac:dyDescent="0.2">
      <c r="A6651" s="48"/>
      <c r="B6651">
        <v>3</v>
      </c>
      <c r="C6651">
        <v>3</v>
      </c>
      <c r="D6651">
        <v>3</v>
      </c>
      <c r="E6651">
        <v>1</v>
      </c>
      <c r="F6651" s="51">
        <v>1</v>
      </c>
      <c r="G6651" t="str">
        <f t="shared" si="206"/>
        <v>Nassir Little</v>
      </c>
      <c r="H6651" t="str">
        <f t="shared" si="207"/>
        <v>Nassir Little</v>
      </c>
    </row>
    <row r="6652" spans="1:8" x14ac:dyDescent="0.2">
      <c r="A6652" s="48"/>
      <c r="B6652">
        <v>3</v>
      </c>
      <c r="C6652">
        <v>1</v>
      </c>
      <c r="D6652">
        <v>1</v>
      </c>
      <c r="E6652">
        <v>1</v>
      </c>
      <c r="F6652" s="51">
        <v>1</v>
      </c>
      <c r="G6652" t="str">
        <f t="shared" si="206"/>
        <v>Nassir Little</v>
      </c>
      <c r="H6652" t="str">
        <f t="shared" si="207"/>
        <v>Nassir Little</v>
      </c>
    </row>
    <row r="6653" spans="1:8" x14ac:dyDescent="0.2">
      <c r="A6653" s="48"/>
      <c r="B6653">
        <v>12</v>
      </c>
      <c r="C6653">
        <v>4</v>
      </c>
      <c r="D6653">
        <v>3</v>
      </c>
      <c r="E6653">
        <v>2</v>
      </c>
      <c r="F6653" s="51">
        <v>1</v>
      </c>
      <c r="G6653" t="str">
        <f t="shared" si="206"/>
        <v>Nassir Little</v>
      </c>
      <c r="H6653" t="str">
        <f t="shared" si="207"/>
        <v>Nassir Little</v>
      </c>
    </row>
    <row r="6654" spans="1:8" x14ac:dyDescent="0.2">
      <c r="A6654" s="48"/>
      <c r="B6654">
        <v>9</v>
      </c>
      <c r="C6654">
        <v>1</v>
      </c>
      <c r="D6654">
        <v>2</v>
      </c>
      <c r="E6654">
        <v>1</v>
      </c>
      <c r="F6654" s="51">
        <v>1</v>
      </c>
      <c r="G6654" t="str">
        <f t="shared" si="206"/>
        <v>Nassir Little</v>
      </c>
      <c r="H6654" t="str">
        <f t="shared" si="207"/>
        <v>Nassir Little</v>
      </c>
    </row>
    <row r="6655" spans="1:8" x14ac:dyDescent="0.2">
      <c r="A6655" s="48"/>
      <c r="B6655">
        <v>6</v>
      </c>
      <c r="C6655">
        <v>1</v>
      </c>
      <c r="D6655">
        <v>0</v>
      </c>
      <c r="E6655">
        <v>2</v>
      </c>
      <c r="F6655" s="51">
        <v>1</v>
      </c>
      <c r="G6655" t="str">
        <f t="shared" si="206"/>
        <v>Nassir Little</v>
      </c>
      <c r="H6655" t="str">
        <f t="shared" si="207"/>
        <v>Nassir Little</v>
      </c>
    </row>
    <row r="6656" spans="1:8" x14ac:dyDescent="0.2">
      <c r="A6656" s="48"/>
      <c r="B6656">
        <v>5</v>
      </c>
      <c r="C6656">
        <v>6</v>
      </c>
      <c r="D6656">
        <v>1</v>
      </c>
      <c r="E6656">
        <v>1</v>
      </c>
      <c r="F6656" s="51">
        <v>1</v>
      </c>
      <c r="G6656" t="str">
        <f t="shared" si="206"/>
        <v>Nassir Little</v>
      </c>
      <c r="H6656" t="str">
        <f t="shared" si="207"/>
        <v>Nassir Little</v>
      </c>
    </row>
    <row r="6657" spans="1:8" x14ac:dyDescent="0.2">
      <c r="A6657" s="48"/>
      <c r="B6657">
        <v>15</v>
      </c>
      <c r="C6657">
        <v>4</v>
      </c>
      <c r="D6657">
        <v>0</v>
      </c>
      <c r="E6657">
        <v>1</v>
      </c>
      <c r="F6657" s="51">
        <v>1</v>
      </c>
      <c r="G6657" t="str">
        <f t="shared" si="206"/>
        <v>Nassir Little</v>
      </c>
      <c r="H6657" t="str">
        <f t="shared" si="207"/>
        <v>Nassir Little</v>
      </c>
    </row>
    <row r="6658" spans="1:8" x14ac:dyDescent="0.2">
      <c r="A6658" s="48"/>
      <c r="B6658">
        <v>4</v>
      </c>
      <c r="C6658">
        <v>1</v>
      </c>
      <c r="D6658">
        <v>0</v>
      </c>
      <c r="E6658">
        <v>0</v>
      </c>
      <c r="F6658" s="51">
        <v>1</v>
      </c>
      <c r="G6658" t="str">
        <f t="shared" ref="G6658:G6721" si="208">IF(B6658="","",IF(A6658="",G6657,SUBSTITUTE(A6658," 2022-23 Game Log","")))</f>
        <v>Nassir Little</v>
      </c>
      <c r="H6658" t="str">
        <f t="shared" ref="H6658:H6721" si="209">IF(G6658="Luka Dončić","Luka Doncic",IF(G6658="Wendell Carter Jr.","Wendell Carter",IF(G6658="Vlatko Čančar","Vlatko Cancar",IF(G6658="Troy Brown Jr.","Troy Brown",IF(G6658="Bojan Bogdanović","Bojan Bogdanovic",IF(G6658="Nic Claxton","Nicolas Claxton",IF(G6658="Kristaps Porziņģis","Kristaps Porzingis",IF(G6658="Kelly Oubre Jr.","Kelly Oubre Jr",IF(G6658="P.J. Washington","P.J Washington",IF(G6658="P.J. Tucker","P.J Tucker",IF(G6658="Jabari Smith Jr.","Jabari Smith",IF(G6658="Alperen Şengün","Alperen Sengun",IF(G6658="Nikola Vučević","Nikola Vucevic",IF(G6658="Jusuf Nurkić","Jusuf Nurkic",IF(G6658="Nikola Jokić","Nikola Jokic",G6658)))))))))))))))</f>
        <v>Nassir Little</v>
      </c>
    </row>
    <row r="6659" spans="1:8" x14ac:dyDescent="0.2">
      <c r="A6659" s="48"/>
      <c r="B6659">
        <v>2</v>
      </c>
      <c r="C6659">
        <v>3</v>
      </c>
      <c r="D6659">
        <v>0</v>
      </c>
      <c r="E6659">
        <v>0</v>
      </c>
      <c r="F6659" s="51">
        <v>1</v>
      </c>
      <c r="G6659" t="str">
        <f t="shared" si="208"/>
        <v>Nassir Little</v>
      </c>
      <c r="H6659" t="str">
        <f t="shared" si="209"/>
        <v>Nassir Little</v>
      </c>
    </row>
    <row r="6660" spans="1:8" x14ac:dyDescent="0.2">
      <c r="A6660" s="48"/>
      <c r="B6660">
        <v>4</v>
      </c>
      <c r="C6660">
        <v>3</v>
      </c>
      <c r="D6660">
        <v>1</v>
      </c>
      <c r="E6660">
        <v>0</v>
      </c>
      <c r="F6660" s="51">
        <v>1</v>
      </c>
      <c r="G6660" t="str">
        <f t="shared" si="208"/>
        <v>Nassir Little</v>
      </c>
      <c r="H6660" t="str">
        <f t="shared" si="209"/>
        <v>Nassir Little</v>
      </c>
    </row>
    <row r="6661" spans="1:8" x14ac:dyDescent="0.2">
      <c r="A6661" s="48"/>
      <c r="B6661">
        <v>8</v>
      </c>
      <c r="C6661">
        <v>3</v>
      </c>
      <c r="D6661">
        <v>1</v>
      </c>
      <c r="E6661">
        <v>2</v>
      </c>
      <c r="F6661" s="51">
        <v>1</v>
      </c>
      <c r="G6661" t="str">
        <f t="shared" si="208"/>
        <v>Nassir Little</v>
      </c>
      <c r="H6661" t="str">
        <f t="shared" si="209"/>
        <v>Nassir Little</v>
      </c>
    </row>
    <row r="6662" spans="1:8" x14ac:dyDescent="0.2">
      <c r="A6662" s="48"/>
      <c r="B6662">
        <v>6</v>
      </c>
      <c r="C6662">
        <v>2</v>
      </c>
      <c r="D6662">
        <v>2</v>
      </c>
      <c r="E6662">
        <v>0</v>
      </c>
      <c r="F6662" s="51">
        <v>1</v>
      </c>
      <c r="G6662" t="str">
        <f t="shared" si="208"/>
        <v>Nassir Little</v>
      </c>
      <c r="H6662" t="str">
        <f t="shared" si="209"/>
        <v>Nassir Little</v>
      </c>
    </row>
    <row r="6663" spans="1:8" x14ac:dyDescent="0.2">
      <c r="A6663" s="48"/>
      <c r="B6663">
        <v>5</v>
      </c>
      <c r="C6663">
        <v>2</v>
      </c>
      <c r="D6663">
        <v>1</v>
      </c>
      <c r="E6663">
        <v>1</v>
      </c>
      <c r="F6663" s="51">
        <v>1</v>
      </c>
      <c r="G6663" t="str">
        <f t="shared" si="208"/>
        <v>Nassir Little</v>
      </c>
      <c r="H6663" t="str">
        <f t="shared" si="209"/>
        <v>Nassir Little</v>
      </c>
    </row>
    <row r="6664" spans="1:8" x14ac:dyDescent="0.2">
      <c r="A6664" s="48"/>
      <c r="B6664">
        <v>0</v>
      </c>
      <c r="C6664">
        <v>2</v>
      </c>
      <c r="D6664">
        <v>1</v>
      </c>
      <c r="E6664">
        <v>0</v>
      </c>
      <c r="F6664" s="51">
        <v>1</v>
      </c>
      <c r="G6664" t="str">
        <f t="shared" si="208"/>
        <v>Nassir Little</v>
      </c>
      <c r="H6664" t="str">
        <f t="shared" si="209"/>
        <v>Nassir Little</v>
      </c>
    </row>
    <row r="6665" spans="1:8" x14ac:dyDescent="0.2">
      <c r="A6665" s="48"/>
      <c r="B6665">
        <v>4</v>
      </c>
      <c r="C6665">
        <v>2</v>
      </c>
      <c r="D6665">
        <v>0</v>
      </c>
      <c r="E6665">
        <v>0</v>
      </c>
      <c r="F6665" s="51">
        <v>1</v>
      </c>
      <c r="G6665" t="str">
        <f t="shared" si="208"/>
        <v>Nassir Little</v>
      </c>
      <c r="H6665" t="str">
        <f t="shared" si="209"/>
        <v>Nassir Little</v>
      </c>
    </row>
    <row r="6666" spans="1:8" x14ac:dyDescent="0.2">
      <c r="A6666" s="48"/>
      <c r="B6666">
        <v>1</v>
      </c>
      <c r="C6666">
        <v>1</v>
      </c>
      <c r="D6666">
        <v>0</v>
      </c>
      <c r="E6666">
        <v>0</v>
      </c>
      <c r="F6666" s="51">
        <v>1</v>
      </c>
      <c r="G6666" t="str">
        <f t="shared" si="208"/>
        <v>Nassir Little</v>
      </c>
      <c r="H6666" t="str">
        <f t="shared" si="209"/>
        <v>Nassir Little</v>
      </c>
    </row>
    <row r="6667" spans="1:8" x14ac:dyDescent="0.2">
      <c r="A6667" s="48" t="s">
        <v>1392</v>
      </c>
      <c r="B6667">
        <v>8</v>
      </c>
      <c r="C6667">
        <v>2</v>
      </c>
      <c r="D6667">
        <v>0</v>
      </c>
      <c r="E6667">
        <v>2</v>
      </c>
      <c r="F6667" s="51">
        <v>1</v>
      </c>
      <c r="G6667" t="str">
        <f t="shared" si="208"/>
        <v>Isaiah Livers</v>
      </c>
      <c r="H6667" t="str">
        <f t="shared" si="209"/>
        <v>Isaiah Livers</v>
      </c>
    </row>
    <row r="6668" spans="1:8" x14ac:dyDescent="0.2">
      <c r="A6668" s="48"/>
      <c r="B6668">
        <v>5</v>
      </c>
      <c r="C6668">
        <v>3</v>
      </c>
      <c r="D6668">
        <v>1</v>
      </c>
      <c r="E6668">
        <v>0</v>
      </c>
      <c r="F6668" s="51">
        <v>1</v>
      </c>
      <c r="G6668" t="str">
        <f t="shared" si="208"/>
        <v>Isaiah Livers</v>
      </c>
      <c r="H6668" t="str">
        <f t="shared" si="209"/>
        <v>Isaiah Livers</v>
      </c>
    </row>
    <row r="6669" spans="1:8" x14ac:dyDescent="0.2">
      <c r="A6669" s="48"/>
      <c r="B6669">
        <v>12</v>
      </c>
      <c r="C6669">
        <v>2</v>
      </c>
      <c r="D6669">
        <v>3</v>
      </c>
      <c r="E6669">
        <v>4</v>
      </c>
      <c r="F6669" s="51">
        <v>1</v>
      </c>
      <c r="G6669" t="str">
        <f t="shared" si="208"/>
        <v>Isaiah Livers</v>
      </c>
      <c r="H6669" t="str">
        <f t="shared" si="209"/>
        <v>Isaiah Livers</v>
      </c>
    </row>
    <row r="6670" spans="1:8" x14ac:dyDescent="0.2">
      <c r="A6670" s="48"/>
      <c r="B6670">
        <v>0</v>
      </c>
      <c r="C6670">
        <v>2</v>
      </c>
      <c r="D6670">
        <v>0</v>
      </c>
      <c r="E6670">
        <v>0</v>
      </c>
      <c r="F6670" s="51">
        <v>1</v>
      </c>
      <c r="G6670" t="str">
        <f t="shared" si="208"/>
        <v>Isaiah Livers</v>
      </c>
      <c r="H6670" t="str">
        <f t="shared" si="209"/>
        <v>Isaiah Livers</v>
      </c>
    </row>
    <row r="6671" spans="1:8" x14ac:dyDescent="0.2">
      <c r="A6671" s="48"/>
      <c r="B6671">
        <v>6</v>
      </c>
      <c r="C6671">
        <v>3</v>
      </c>
      <c r="D6671">
        <v>0</v>
      </c>
      <c r="E6671">
        <v>2</v>
      </c>
      <c r="F6671" s="51">
        <v>1</v>
      </c>
      <c r="G6671" t="str">
        <f t="shared" si="208"/>
        <v>Isaiah Livers</v>
      </c>
      <c r="H6671" t="str">
        <f t="shared" si="209"/>
        <v>Isaiah Livers</v>
      </c>
    </row>
    <row r="6672" spans="1:8" x14ac:dyDescent="0.2">
      <c r="A6672" s="48"/>
      <c r="B6672">
        <v>3</v>
      </c>
      <c r="C6672">
        <v>1</v>
      </c>
      <c r="D6672">
        <v>0</v>
      </c>
      <c r="E6672">
        <v>1</v>
      </c>
      <c r="F6672" s="51">
        <v>1</v>
      </c>
      <c r="G6672" t="str">
        <f t="shared" si="208"/>
        <v>Isaiah Livers</v>
      </c>
      <c r="H6672" t="str">
        <f t="shared" si="209"/>
        <v>Isaiah Livers</v>
      </c>
    </row>
    <row r="6673" spans="1:8" x14ac:dyDescent="0.2">
      <c r="A6673" s="48"/>
      <c r="B6673">
        <v>3</v>
      </c>
      <c r="C6673">
        <v>3</v>
      </c>
      <c r="D6673">
        <v>1</v>
      </c>
      <c r="E6673">
        <v>1</v>
      </c>
      <c r="F6673" s="51">
        <v>1</v>
      </c>
      <c r="G6673" t="str">
        <f t="shared" si="208"/>
        <v>Isaiah Livers</v>
      </c>
      <c r="H6673" t="str">
        <f t="shared" si="209"/>
        <v>Isaiah Livers</v>
      </c>
    </row>
    <row r="6674" spans="1:8" x14ac:dyDescent="0.2">
      <c r="A6674" s="48"/>
      <c r="B6674">
        <v>11</v>
      </c>
      <c r="C6674">
        <v>1</v>
      </c>
      <c r="D6674">
        <v>0</v>
      </c>
      <c r="E6674">
        <v>3</v>
      </c>
      <c r="F6674" s="51">
        <v>1</v>
      </c>
      <c r="G6674" t="str">
        <f t="shared" si="208"/>
        <v>Isaiah Livers</v>
      </c>
      <c r="H6674" t="str">
        <f t="shared" si="209"/>
        <v>Isaiah Livers</v>
      </c>
    </row>
    <row r="6675" spans="1:8" x14ac:dyDescent="0.2">
      <c r="A6675" s="48"/>
      <c r="B6675">
        <v>5</v>
      </c>
      <c r="C6675">
        <v>5</v>
      </c>
      <c r="D6675">
        <v>0</v>
      </c>
      <c r="E6675">
        <v>1</v>
      </c>
      <c r="F6675" s="51">
        <v>1</v>
      </c>
      <c r="G6675" t="str">
        <f t="shared" si="208"/>
        <v>Isaiah Livers</v>
      </c>
      <c r="H6675" t="str">
        <f t="shared" si="209"/>
        <v>Isaiah Livers</v>
      </c>
    </row>
    <row r="6676" spans="1:8" x14ac:dyDescent="0.2">
      <c r="A6676" s="48"/>
      <c r="B6676">
        <v>3</v>
      </c>
      <c r="C6676">
        <v>2</v>
      </c>
      <c r="D6676">
        <v>0</v>
      </c>
      <c r="E6676">
        <v>1</v>
      </c>
      <c r="F6676" s="51">
        <v>1</v>
      </c>
      <c r="G6676" t="str">
        <f t="shared" si="208"/>
        <v>Isaiah Livers</v>
      </c>
      <c r="H6676" t="str">
        <f t="shared" si="209"/>
        <v>Isaiah Livers</v>
      </c>
    </row>
    <row r="6677" spans="1:8" x14ac:dyDescent="0.2">
      <c r="A6677" s="48"/>
      <c r="B6677">
        <v>11</v>
      </c>
      <c r="C6677">
        <v>4</v>
      </c>
      <c r="D6677">
        <v>1</v>
      </c>
      <c r="E6677">
        <v>3</v>
      </c>
      <c r="F6677" s="51">
        <v>1</v>
      </c>
      <c r="G6677" t="str">
        <f t="shared" si="208"/>
        <v>Isaiah Livers</v>
      </c>
      <c r="H6677" t="str">
        <f t="shared" si="209"/>
        <v>Isaiah Livers</v>
      </c>
    </row>
    <row r="6678" spans="1:8" x14ac:dyDescent="0.2">
      <c r="A6678" s="48"/>
      <c r="B6678">
        <v>3</v>
      </c>
      <c r="C6678">
        <v>5</v>
      </c>
      <c r="D6678">
        <v>0</v>
      </c>
      <c r="E6678">
        <v>0</v>
      </c>
      <c r="F6678" s="51">
        <v>1</v>
      </c>
      <c r="G6678" t="str">
        <f t="shared" si="208"/>
        <v>Isaiah Livers</v>
      </c>
      <c r="H6678" t="str">
        <f t="shared" si="209"/>
        <v>Isaiah Livers</v>
      </c>
    </row>
    <row r="6679" spans="1:8" x14ac:dyDescent="0.2">
      <c r="A6679" s="48"/>
      <c r="B6679">
        <v>7</v>
      </c>
      <c r="C6679">
        <v>3</v>
      </c>
      <c r="D6679">
        <v>2</v>
      </c>
      <c r="E6679">
        <v>1</v>
      </c>
      <c r="F6679" s="51">
        <v>1</v>
      </c>
      <c r="G6679" t="str">
        <f t="shared" si="208"/>
        <v>Isaiah Livers</v>
      </c>
      <c r="H6679" t="str">
        <f t="shared" si="209"/>
        <v>Isaiah Livers</v>
      </c>
    </row>
    <row r="6680" spans="1:8" x14ac:dyDescent="0.2">
      <c r="A6680" s="48"/>
      <c r="B6680">
        <v>5</v>
      </c>
      <c r="C6680">
        <v>1</v>
      </c>
      <c r="D6680">
        <v>0</v>
      </c>
      <c r="E6680">
        <v>0</v>
      </c>
      <c r="F6680" s="51">
        <v>1</v>
      </c>
      <c r="G6680" t="str">
        <f t="shared" si="208"/>
        <v>Isaiah Livers</v>
      </c>
      <c r="H6680" t="str">
        <f t="shared" si="209"/>
        <v>Isaiah Livers</v>
      </c>
    </row>
    <row r="6681" spans="1:8" x14ac:dyDescent="0.2">
      <c r="A6681" s="48"/>
      <c r="B6681">
        <v>3</v>
      </c>
      <c r="C6681">
        <v>2</v>
      </c>
      <c r="D6681">
        <v>1</v>
      </c>
      <c r="E6681">
        <v>1</v>
      </c>
      <c r="F6681" s="51">
        <v>1</v>
      </c>
      <c r="G6681" t="str">
        <f t="shared" si="208"/>
        <v>Isaiah Livers</v>
      </c>
      <c r="H6681" t="str">
        <f t="shared" si="209"/>
        <v>Isaiah Livers</v>
      </c>
    </row>
    <row r="6682" spans="1:8" x14ac:dyDescent="0.2">
      <c r="A6682" s="48"/>
      <c r="B6682">
        <v>5</v>
      </c>
      <c r="C6682">
        <v>2</v>
      </c>
      <c r="D6682">
        <v>1</v>
      </c>
      <c r="E6682">
        <v>1</v>
      </c>
      <c r="F6682" s="51">
        <v>1</v>
      </c>
      <c r="G6682" t="str">
        <f t="shared" si="208"/>
        <v>Isaiah Livers</v>
      </c>
      <c r="H6682" t="str">
        <f t="shared" si="209"/>
        <v>Isaiah Livers</v>
      </c>
    </row>
    <row r="6683" spans="1:8" x14ac:dyDescent="0.2">
      <c r="A6683" s="48"/>
      <c r="B6683">
        <v>5</v>
      </c>
      <c r="C6683">
        <v>2</v>
      </c>
      <c r="D6683">
        <v>0</v>
      </c>
      <c r="E6683">
        <v>1</v>
      </c>
      <c r="F6683" s="51">
        <v>1</v>
      </c>
      <c r="G6683" t="str">
        <f t="shared" si="208"/>
        <v>Isaiah Livers</v>
      </c>
      <c r="H6683" t="str">
        <f t="shared" si="209"/>
        <v>Isaiah Livers</v>
      </c>
    </row>
    <row r="6684" spans="1:8" x14ac:dyDescent="0.2">
      <c r="A6684" s="48"/>
      <c r="B6684">
        <v>7</v>
      </c>
      <c r="C6684">
        <v>1</v>
      </c>
      <c r="D6684">
        <v>1</v>
      </c>
      <c r="E6684">
        <v>1</v>
      </c>
      <c r="F6684" s="51">
        <v>1</v>
      </c>
      <c r="G6684" t="str">
        <f t="shared" si="208"/>
        <v>Isaiah Livers</v>
      </c>
      <c r="H6684" t="str">
        <f t="shared" si="209"/>
        <v>Isaiah Livers</v>
      </c>
    </row>
    <row r="6685" spans="1:8" x14ac:dyDescent="0.2">
      <c r="A6685" s="48"/>
      <c r="B6685">
        <v>7</v>
      </c>
      <c r="C6685">
        <v>1</v>
      </c>
      <c r="D6685">
        <v>1</v>
      </c>
      <c r="E6685">
        <v>1</v>
      </c>
      <c r="F6685" s="51">
        <v>1</v>
      </c>
      <c r="G6685" t="str">
        <f t="shared" si="208"/>
        <v>Isaiah Livers</v>
      </c>
      <c r="H6685" t="str">
        <f t="shared" si="209"/>
        <v>Isaiah Livers</v>
      </c>
    </row>
    <row r="6686" spans="1:8" x14ac:dyDescent="0.2">
      <c r="A6686" s="48"/>
      <c r="B6686">
        <v>7</v>
      </c>
      <c r="C6686">
        <v>2</v>
      </c>
      <c r="D6686">
        <v>0</v>
      </c>
      <c r="E6686">
        <v>1</v>
      </c>
      <c r="F6686" s="51">
        <v>1</v>
      </c>
      <c r="G6686" t="str">
        <f t="shared" si="208"/>
        <v>Isaiah Livers</v>
      </c>
      <c r="H6686" t="str">
        <f t="shared" si="209"/>
        <v>Isaiah Livers</v>
      </c>
    </row>
    <row r="6687" spans="1:8" x14ac:dyDescent="0.2">
      <c r="A6687" s="48"/>
      <c r="B6687">
        <v>6</v>
      </c>
      <c r="C6687">
        <v>3</v>
      </c>
      <c r="D6687">
        <v>1</v>
      </c>
      <c r="E6687">
        <v>2</v>
      </c>
      <c r="F6687" s="51">
        <v>1</v>
      </c>
      <c r="G6687" t="str">
        <f t="shared" si="208"/>
        <v>Isaiah Livers</v>
      </c>
      <c r="H6687" t="str">
        <f t="shared" si="209"/>
        <v>Isaiah Livers</v>
      </c>
    </row>
    <row r="6688" spans="1:8" x14ac:dyDescent="0.2">
      <c r="A6688" s="48"/>
      <c r="B6688">
        <v>6</v>
      </c>
      <c r="C6688">
        <v>0</v>
      </c>
      <c r="D6688">
        <v>0</v>
      </c>
      <c r="E6688">
        <v>2</v>
      </c>
      <c r="F6688" s="51">
        <v>1</v>
      </c>
      <c r="G6688" t="str">
        <f t="shared" si="208"/>
        <v>Isaiah Livers</v>
      </c>
      <c r="H6688" t="str">
        <f t="shared" si="209"/>
        <v>Isaiah Livers</v>
      </c>
    </row>
    <row r="6689" spans="1:8" x14ac:dyDescent="0.2">
      <c r="A6689" s="48" t="s">
        <v>1393</v>
      </c>
      <c r="B6689">
        <v>4</v>
      </c>
      <c r="C6689">
        <v>1</v>
      </c>
      <c r="D6689">
        <v>1</v>
      </c>
      <c r="E6689">
        <v>0</v>
      </c>
      <c r="F6689" s="51">
        <v>1</v>
      </c>
      <c r="G6689" t="str">
        <f t="shared" si="208"/>
        <v>Kenneth Lofton Jr.</v>
      </c>
      <c r="H6689" t="str">
        <f t="shared" si="209"/>
        <v>Kenneth Lofton Jr.</v>
      </c>
    </row>
    <row r="6690" spans="1:8" x14ac:dyDescent="0.2">
      <c r="A6690" s="48"/>
      <c r="B6690">
        <v>0</v>
      </c>
      <c r="C6690">
        <v>0</v>
      </c>
      <c r="D6690">
        <v>0</v>
      </c>
      <c r="E6690">
        <v>0</v>
      </c>
      <c r="F6690" s="51">
        <v>1</v>
      </c>
      <c r="G6690" t="str">
        <f t="shared" si="208"/>
        <v>Kenneth Lofton Jr.</v>
      </c>
      <c r="H6690" t="str">
        <f t="shared" si="209"/>
        <v>Kenneth Lofton Jr.</v>
      </c>
    </row>
    <row r="6691" spans="1:8" x14ac:dyDescent="0.2">
      <c r="A6691" s="48"/>
      <c r="B6691">
        <v>5</v>
      </c>
      <c r="C6691">
        <v>1</v>
      </c>
      <c r="D6691">
        <v>0</v>
      </c>
      <c r="E6691">
        <v>0</v>
      </c>
      <c r="F6691" s="51">
        <v>1</v>
      </c>
      <c r="G6691" t="str">
        <f t="shared" si="208"/>
        <v>Kenneth Lofton Jr.</v>
      </c>
      <c r="H6691" t="str">
        <f t="shared" si="209"/>
        <v>Kenneth Lofton Jr.</v>
      </c>
    </row>
    <row r="6692" spans="1:8" x14ac:dyDescent="0.2">
      <c r="A6692" s="48"/>
      <c r="B6692">
        <v>2</v>
      </c>
      <c r="C6692">
        <v>1</v>
      </c>
      <c r="D6692">
        <v>2</v>
      </c>
      <c r="E6692">
        <v>0</v>
      </c>
      <c r="F6692" s="51">
        <v>1</v>
      </c>
      <c r="G6692" t="str">
        <f t="shared" si="208"/>
        <v>Kenneth Lofton Jr.</v>
      </c>
      <c r="H6692" t="str">
        <f t="shared" si="209"/>
        <v>Kenneth Lofton Jr.</v>
      </c>
    </row>
    <row r="6693" spans="1:8" x14ac:dyDescent="0.2">
      <c r="A6693" s="48"/>
      <c r="B6693">
        <v>4</v>
      </c>
      <c r="C6693">
        <v>1</v>
      </c>
      <c r="D6693">
        <v>1</v>
      </c>
      <c r="E6693">
        <v>0</v>
      </c>
      <c r="F6693" s="51">
        <v>1</v>
      </c>
      <c r="G6693" t="str">
        <f t="shared" si="208"/>
        <v>Kenneth Lofton Jr.</v>
      </c>
      <c r="H6693" t="str">
        <f t="shared" si="209"/>
        <v>Kenneth Lofton Jr.</v>
      </c>
    </row>
    <row r="6694" spans="1:8" x14ac:dyDescent="0.2">
      <c r="A6694" s="48"/>
      <c r="B6694">
        <v>0</v>
      </c>
      <c r="C6694">
        <v>0</v>
      </c>
      <c r="D6694">
        <v>0</v>
      </c>
      <c r="E6694">
        <v>0</v>
      </c>
      <c r="F6694" s="51">
        <v>1</v>
      </c>
      <c r="G6694" t="str">
        <f t="shared" si="208"/>
        <v>Kenneth Lofton Jr.</v>
      </c>
      <c r="H6694" t="str">
        <f t="shared" si="209"/>
        <v>Kenneth Lofton Jr.</v>
      </c>
    </row>
    <row r="6695" spans="1:8" x14ac:dyDescent="0.2">
      <c r="A6695" s="48" t="s">
        <v>1394</v>
      </c>
      <c r="B6695">
        <v>7</v>
      </c>
      <c r="C6695">
        <v>6</v>
      </c>
      <c r="D6695">
        <v>2</v>
      </c>
      <c r="E6695">
        <v>0</v>
      </c>
      <c r="F6695" s="51">
        <v>1</v>
      </c>
      <c r="G6695" t="str">
        <f t="shared" si="208"/>
        <v>Kevon Looney</v>
      </c>
      <c r="H6695" t="str">
        <f t="shared" si="209"/>
        <v>Kevon Looney</v>
      </c>
    </row>
    <row r="6696" spans="1:8" x14ac:dyDescent="0.2">
      <c r="A6696" s="48"/>
      <c r="B6696">
        <v>4</v>
      </c>
      <c r="C6696">
        <v>1</v>
      </c>
      <c r="D6696">
        <v>4</v>
      </c>
      <c r="E6696">
        <v>0</v>
      </c>
      <c r="F6696" s="51">
        <v>1</v>
      </c>
      <c r="G6696" t="str">
        <f t="shared" si="208"/>
        <v>Kevon Looney</v>
      </c>
      <c r="H6696" t="str">
        <f t="shared" si="209"/>
        <v>Kevon Looney</v>
      </c>
    </row>
    <row r="6697" spans="1:8" x14ac:dyDescent="0.2">
      <c r="A6697" s="48"/>
      <c r="B6697">
        <v>6</v>
      </c>
      <c r="C6697">
        <v>8</v>
      </c>
      <c r="D6697">
        <v>6</v>
      </c>
      <c r="E6697">
        <v>0</v>
      </c>
      <c r="F6697" s="51">
        <v>1</v>
      </c>
      <c r="G6697" t="str">
        <f t="shared" si="208"/>
        <v>Kevon Looney</v>
      </c>
      <c r="H6697" t="str">
        <f t="shared" si="209"/>
        <v>Kevon Looney</v>
      </c>
    </row>
    <row r="6698" spans="1:8" x14ac:dyDescent="0.2">
      <c r="A6698" s="48"/>
      <c r="B6698">
        <v>6</v>
      </c>
      <c r="C6698">
        <v>4</v>
      </c>
      <c r="D6698">
        <v>3</v>
      </c>
      <c r="E6698">
        <v>0</v>
      </c>
      <c r="F6698" s="51">
        <v>1</v>
      </c>
      <c r="G6698" t="str">
        <f t="shared" si="208"/>
        <v>Kevon Looney</v>
      </c>
      <c r="H6698" t="str">
        <f t="shared" si="209"/>
        <v>Kevon Looney</v>
      </c>
    </row>
    <row r="6699" spans="1:8" x14ac:dyDescent="0.2">
      <c r="A6699" s="48"/>
      <c r="B6699">
        <v>7</v>
      </c>
      <c r="C6699">
        <v>8</v>
      </c>
      <c r="D6699">
        <v>4</v>
      </c>
      <c r="E6699">
        <v>0</v>
      </c>
      <c r="F6699" s="51">
        <v>1</v>
      </c>
      <c r="G6699" t="str">
        <f t="shared" si="208"/>
        <v>Kevon Looney</v>
      </c>
      <c r="H6699" t="str">
        <f t="shared" si="209"/>
        <v>Kevon Looney</v>
      </c>
    </row>
    <row r="6700" spans="1:8" x14ac:dyDescent="0.2">
      <c r="A6700" s="48"/>
      <c r="B6700">
        <v>10</v>
      </c>
      <c r="C6700">
        <v>9</v>
      </c>
      <c r="D6700">
        <v>4</v>
      </c>
      <c r="E6700">
        <v>0</v>
      </c>
      <c r="F6700" s="51">
        <v>1</v>
      </c>
      <c r="G6700" t="str">
        <f t="shared" si="208"/>
        <v>Kevon Looney</v>
      </c>
      <c r="H6700" t="str">
        <f t="shared" si="209"/>
        <v>Kevon Looney</v>
      </c>
    </row>
    <row r="6701" spans="1:8" x14ac:dyDescent="0.2">
      <c r="A6701" s="48"/>
      <c r="B6701">
        <v>2</v>
      </c>
      <c r="C6701">
        <v>9</v>
      </c>
      <c r="D6701">
        <v>2</v>
      </c>
      <c r="E6701">
        <v>0</v>
      </c>
      <c r="F6701" s="51">
        <v>1</v>
      </c>
      <c r="G6701" t="str">
        <f t="shared" si="208"/>
        <v>Kevon Looney</v>
      </c>
      <c r="H6701" t="str">
        <f t="shared" si="209"/>
        <v>Kevon Looney</v>
      </c>
    </row>
    <row r="6702" spans="1:8" x14ac:dyDescent="0.2">
      <c r="A6702" s="48"/>
      <c r="B6702">
        <v>4</v>
      </c>
      <c r="C6702">
        <v>3</v>
      </c>
      <c r="D6702">
        <v>2</v>
      </c>
      <c r="E6702">
        <v>0</v>
      </c>
      <c r="F6702" s="51">
        <v>1</v>
      </c>
      <c r="G6702" t="str">
        <f t="shared" si="208"/>
        <v>Kevon Looney</v>
      </c>
      <c r="H6702" t="str">
        <f t="shared" si="209"/>
        <v>Kevon Looney</v>
      </c>
    </row>
    <row r="6703" spans="1:8" x14ac:dyDescent="0.2">
      <c r="A6703" s="48"/>
      <c r="B6703">
        <v>17</v>
      </c>
      <c r="C6703">
        <v>7</v>
      </c>
      <c r="D6703">
        <v>3</v>
      </c>
      <c r="E6703">
        <v>0</v>
      </c>
      <c r="F6703" s="51">
        <v>1</v>
      </c>
      <c r="G6703" t="str">
        <f t="shared" si="208"/>
        <v>Kevon Looney</v>
      </c>
      <c r="H6703" t="str">
        <f t="shared" si="209"/>
        <v>Kevon Looney</v>
      </c>
    </row>
    <row r="6704" spans="1:8" x14ac:dyDescent="0.2">
      <c r="A6704" s="48"/>
      <c r="B6704">
        <v>5</v>
      </c>
      <c r="C6704">
        <v>5</v>
      </c>
      <c r="D6704">
        <v>2</v>
      </c>
      <c r="E6704">
        <v>0</v>
      </c>
      <c r="F6704" s="51">
        <v>1</v>
      </c>
      <c r="G6704" t="str">
        <f t="shared" si="208"/>
        <v>Kevon Looney</v>
      </c>
      <c r="H6704" t="str">
        <f t="shared" si="209"/>
        <v>Kevon Looney</v>
      </c>
    </row>
    <row r="6705" spans="1:8" x14ac:dyDescent="0.2">
      <c r="A6705" s="48"/>
      <c r="B6705">
        <v>2</v>
      </c>
      <c r="C6705">
        <v>13</v>
      </c>
      <c r="D6705">
        <v>4</v>
      </c>
      <c r="E6705">
        <v>0</v>
      </c>
      <c r="F6705" s="51">
        <v>1</v>
      </c>
      <c r="G6705" t="str">
        <f t="shared" si="208"/>
        <v>Kevon Looney</v>
      </c>
      <c r="H6705" t="str">
        <f t="shared" si="209"/>
        <v>Kevon Looney</v>
      </c>
    </row>
    <row r="6706" spans="1:8" x14ac:dyDescent="0.2">
      <c r="A6706" s="48"/>
      <c r="B6706">
        <v>7</v>
      </c>
      <c r="C6706">
        <v>9</v>
      </c>
      <c r="D6706">
        <v>3</v>
      </c>
      <c r="E6706">
        <v>0</v>
      </c>
      <c r="F6706" s="51">
        <v>1</v>
      </c>
      <c r="G6706" t="str">
        <f t="shared" si="208"/>
        <v>Kevon Looney</v>
      </c>
      <c r="H6706" t="str">
        <f t="shared" si="209"/>
        <v>Kevon Looney</v>
      </c>
    </row>
    <row r="6707" spans="1:8" x14ac:dyDescent="0.2">
      <c r="A6707" s="48"/>
      <c r="B6707">
        <v>8</v>
      </c>
      <c r="C6707">
        <v>10</v>
      </c>
      <c r="D6707">
        <v>2</v>
      </c>
      <c r="E6707">
        <v>0</v>
      </c>
      <c r="F6707" s="51">
        <v>1</v>
      </c>
      <c r="G6707" t="str">
        <f t="shared" si="208"/>
        <v>Kevon Looney</v>
      </c>
      <c r="H6707" t="str">
        <f t="shared" si="209"/>
        <v>Kevon Looney</v>
      </c>
    </row>
    <row r="6708" spans="1:8" x14ac:dyDescent="0.2">
      <c r="A6708" s="48"/>
      <c r="B6708">
        <v>2</v>
      </c>
      <c r="C6708">
        <v>4</v>
      </c>
      <c r="D6708">
        <v>4</v>
      </c>
      <c r="E6708">
        <v>0</v>
      </c>
      <c r="F6708" s="51">
        <v>1</v>
      </c>
      <c r="G6708" t="str">
        <f t="shared" si="208"/>
        <v>Kevon Looney</v>
      </c>
      <c r="H6708" t="str">
        <f t="shared" si="209"/>
        <v>Kevon Looney</v>
      </c>
    </row>
    <row r="6709" spans="1:8" x14ac:dyDescent="0.2">
      <c r="A6709" s="48"/>
      <c r="B6709">
        <v>10</v>
      </c>
      <c r="C6709">
        <v>8</v>
      </c>
      <c r="D6709">
        <v>2</v>
      </c>
      <c r="E6709">
        <v>0</v>
      </c>
      <c r="F6709" s="51">
        <v>1</v>
      </c>
      <c r="G6709" t="str">
        <f t="shared" si="208"/>
        <v>Kevon Looney</v>
      </c>
      <c r="H6709" t="str">
        <f t="shared" si="209"/>
        <v>Kevon Looney</v>
      </c>
    </row>
    <row r="6710" spans="1:8" x14ac:dyDescent="0.2">
      <c r="A6710" s="48"/>
      <c r="B6710">
        <v>5</v>
      </c>
      <c r="C6710">
        <v>8</v>
      </c>
      <c r="D6710">
        <v>3</v>
      </c>
      <c r="E6710">
        <v>0</v>
      </c>
      <c r="F6710" s="51">
        <v>1</v>
      </c>
      <c r="G6710" t="str">
        <f t="shared" si="208"/>
        <v>Kevon Looney</v>
      </c>
      <c r="H6710" t="str">
        <f t="shared" si="209"/>
        <v>Kevon Looney</v>
      </c>
    </row>
    <row r="6711" spans="1:8" x14ac:dyDescent="0.2">
      <c r="A6711" s="48"/>
      <c r="B6711">
        <v>3</v>
      </c>
      <c r="C6711">
        <v>7</v>
      </c>
      <c r="D6711">
        <v>5</v>
      </c>
      <c r="E6711">
        <v>0</v>
      </c>
      <c r="F6711" s="51">
        <v>1</v>
      </c>
      <c r="G6711" t="str">
        <f t="shared" si="208"/>
        <v>Kevon Looney</v>
      </c>
      <c r="H6711" t="str">
        <f t="shared" si="209"/>
        <v>Kevon Looney</v>
      </c>
    </row>
    <row r="6712" spans="1:8" x14ac:dyDescent="0.2">
      <c r="A6712" s="48"/>
      <c r="B6712">
        <v>0</v>
      </c>
      <c r="C6712">
        <v>3</v>
      </c>
      <c r="D6712">
        <v>0</v>
      </c>
      <c r="E6712">
        <v>0</v>
      </c>
      <c r="F6712" s="51">
        <v>1</v>
      </c>
      <c r="G6712" t="str">
        <f t="shared" si="208"/>
        <v>Kevon Looney</v>
      </c>
      <c r="H6712" t="str">
        <f t="shared" si="209"/>
        <v>Kevon Looney</v>
      </c>
    </row>
    <row r="6713" spans="1:8" x14ac:dyDescent="0.2">
      <c r="A6713" s="48"/>
      <c r="B6713">
        <v>9</v>
      </c>
      <c r="C6713">
        <v>3</v>
      </c>
      <c r="D6713">
        <v>2</v>
      </c>
      <c r="E6713">
        <v>0</v>
      </c>
      <c r="F6713" s="51">
        <v>1</v>
      </c>
      <c r="G6713" t="str">
        <f t="shared" si="208"/>
        <v>Kevon Looney</v>
      </c>
      <c r="H6713" t="str">
        <f t="shared" si="209"/>
        <v>Kevon Looney</v>
      </c>
    </row>
    <row r="6714" spans="1:8" x14ac:dyDescent="0.2">
      <c r="A6714" s="48"/>
      <c r="B6714">
        <v>10</v>
      </c>
      <c r="C6714">
        <v>12</v>
      </c>
      <c r="D6714">
        <v>4</v>
      </c>
      <c r="E6714">
        <v>0</v>
      </c>
      <c r="F6714" s="51">
        <v>1</v>
      </c>
      <c r="G6714" t="str">
        <f t="shared" si="208"/>
        <v>Kevon Looney</v>
      </c>
      <c r="H6714" t="str">
        <f t="shared" si="209"/>
        <v>Kevon Looney</v>
      </c>
    </row>
    <row r="6715" spans="1:8" x14ac:dyDescent="0.2">
      <c r="A6715" s="48"/>
      <c r="B6715">
        <v>2</v>
      </c>
      <c r="C6715">
        <v>7</v>
      </c>
      <c r="D6715">
        <v>4</v>
      </c>
      <c r="E6715">
        <v>0</v>
      </c>
      <c r="F6715" s="51">
        <v>1</v>
      </c>
      <c r="G6715" t="str">
        <f t="shared" si="208"/>
        <v>Kevon Looney</v>
      </c>
      <c r="H6715" t="str">
        <f t="shared" si="209"/>
        <v>Kevon Looney</v>
      </c>
    </row>
    <row r="6716" spans="1:8" x14ac:dyDescent="0.2">
      <c r="A6716" s="48"/>
      <c r="B6716">
        <v>11</v>
      </c>
      <c r="C6716">
        <v>6</v>
      </c>
      <c r="D6716">
        <v>1</v>
      </c>
      <c r="E6716">
        <v>0</v>
      </c>
      <c r="F6716" s="51">
        <v>1</v>
      </c>
      <c r="G6716" t="str">
        <f t="shared" si="208"/>
        <v>Kevon Looney</v>
      </c>
      <c r="H6716" t="str">
        <f t="shared" si="209"/>
        <v>Kevon Looney</v>
      </c>
    </row>
    <row r="6717" spans="1:8" x14ac:dyDescent="0.2">
      <c r="A6717" s="48"/>
      <c r="B6717">
        <v>7</v>
      </c>
      <c r="C6717">
        <v>12</v>
      </c>
      <c r="D6717">
        <v>3</v>
      </c>
      <c r="E6717">
        <v>0</v>
      </c>
      <c r="F6717" s="51">
        <v>1</v>
      </c>
      <c r="G6717" t="str">
        <f t="shared" si="208"/>
        <v>Kevon Looney</v>
      </c>
      <c r="H6717" t="str">
        <f t="shared" si="209"/>
        <v>Kevon Looney</v>
      </c>
    </row>
    <row r="6718" spans="1:8" x14ac:dyDescent="0.2">
      <c r="A6718" s="48"/>
      <c r="B6718">
        <v>9</v>
      </c>
      <c r="C6718">
        <v>12</v>
      </c>
      <c r="D6718">
        <v>2</v>
      </c>
      <c r="E6718">
        <v>0</v>
      </c>
      <c r="F6718" s="51">
        <v>1</v>
      </c>
      <c r="G6718" t="str">
        <f t="shared" si="208"/>
        <v>Kevon Looney</v>
      </c>
      <c r="H6718" t="str">
        <f t="shared" si="209"/>
        <v>Kevon Looney</v>
      </c>
    </row>
    <row r="6719" spans="1:8" x14ac:dyDescent="0.2">
      <c r="A6719" s="48"/>
      <c r="B6719">
        <v>6</v>
      </c>
      <c r="C6719">
        <v>7</v>
      </c>
      <c r="D6719">
        <v>0</v>
      </c>
      <c r="E6719">
        <v>0</v>
      </c>
      <c r="F6719" s="51">
        <v>1</v>
      </c>
      <c r="G6719" t="str">
        <f t="shared" si="208"/>
        <v>Kevon Looney</v>
      </c>
      <c r="H6719" t="str">
        <f t="shared" si="209"/>
        <v>Kevon Looney</v>
      </c>
    </row>
    <row r="6720" spans="1:8" x14ac:dyDescent="0.2">
      <c r="A6720" s="48"/>
      <c r="B6720">
        <v>7</v>
      </c>
      <c r="C6720">
        <v>9</v>
      </c>
      <c r="D6720">
        <v>1</v>
      </c>
      <c r="E6720">
        <v>0</v>
      </c>
      <c r="F6720" s="51">
        <v>1</v>
      </c>
      <c r="G6720" t="str">
        <f t="shared" si="208"/>
        <v>Kevon Looney</v>
      </c>
      <c r="H6720" t="str">
        <f t="shared" si="209"/>
        <v>Kevon Looney</v>
      </c>
    </row>
    <row r="6721" spans="1:8" x14ac:dyDescent="0.2">
      <c r="A6721" s="48"/>
      <c r="B6721">
        <v>7</v>
      </c>
      <c r="C6721">
        <v>15</v>
      </c>
      <c r="D6721">
        <v>3</v>
      </c>
      <c r="E6721">
        <v>0</v>
      </c>
      <c r="F6721" s="51">
        <v>1</v>
      </c>
      <c r="G6721" t="str">
        <f t="shared" si="208"/>
        <v>Kevon Looney</v>
      </c>
      <c r="H6721" t="str">
        <f t="shared" si="209"/>
        <v>Kevon Looney</v>
      </c>
    </row>
    <row r="6722" spans="1:8" x14ac:dyDescent="0.2">
      <c r="A6722" s="48"/>
      <c r="B6722">
        <v>5</v>
      </c>
      <c r="C6722">
        <v>8</v>
      </c>
      <c r="D6722">
        <v>1</v>
      </c>
      <c r="E6722">
        <v>0</v>
      </c>
      <c r="F6722" s="51">
        <v>1</v>
      </c>
      <c r="G6722" t="str">
        <f t="shared" ref="G6722:G6785" si="210">IF(B6722="","",IF(A6722="",G6721,SUBSTITUTE(A6722," 2022-23 Game Log","")))</f>
        <v>Kevon Looney</v>
      </c>
      <c r="H6722" t="str">
        <f t="shared" ref="H6722:H6785" si="211">IF(G6722="Luka Dončić","Luka Doncic",IF(G6722="Wendell Carter Jr.","Wendell Carter",IF(G6722="Vlatko Čančar","Vlatko Cancar",IF(G6722="Troy Brown Jr.","Troy Brown",IF(G6722="Bojan Bogdanović","Bojan Bogdanovic",IF(G6722="Nic Claxton","Nicolas Claxton",IF(G6722="Kristaps Porziņģis","Kristaps Porzingis",IF(G6722="Kelly Oubre Jr.","Kelly Oubre Jr",IF(G6722="P.J. Washington","P.J Washington",IF(G6722="P.J. Tucker","P.J Tucker",IF(G6722="Jabari Smith Jr.","Jabari Smith",IF(G6722="Alperen Şengün","Alperen Sengun",IF(G6722="Nikola Vučević","Nikola Vucevic",IF(G6722="Jusuf Nurkić","Jusuf Nurkic",IF(G6722="Nikola Jokić","Nikola Jokic",G6722)))))))))))))))</f>
        <v>Kevon Looney</v>
      </c>
    </row>
    <row r="6723" spans="1:8" x14ac:dyDescent="0.2">
      <c r="A6723" s="48"/>
      <c r="B6723">
        <v>4</v>
      </c>
      <c r="C6723">
        <v>6</v>
      </c>
      <c r="D6723">
        <v>3</v>
      </c>
      <c r="E6723">
        <v>0</v>
      </c>
      <c r="F6723" s="51">
        <v>1</v>
      </c>
      <c r="G6723" t="str">
        <f t="shared" si="210"/>
        <v>Kevon Looney</v>
      </c>
      <c r="H6723" t="str">
        <f t="shared" si="211"/>
        <v>Kevon Looney</v>
      </c>
    </row>
    <row r="6724" spans="1:8" x14ac:dyDescent="0.2">
      <c r="A6724" s="48"/>
      <c r="B6724">
        <v>14</v>
      </c>
      <c r="C6724">
        <v>11</v>
      </c>
      <c r="D6724">
        <v>9</v>
      </c>
      <c r="E6724">
        <v>0</v>
      </c>
      <c r="F6724" s="51">
        <v>1</v>
      </c>
      <c r="G6724" t="str">
        <f t="shared" si="210"/>
        <v>Kevon Looney</v>
      </c>
      <c r="H6724" t="str">
        <f t="shared" si="211"/>
        <v>Kevon Looney</v>
      </c>
    </row>
    <row r="6725" spans="1:8" x14ac:dyDescent="0.2">
      <c r="A6725" s="48"/>
      <c r="B6725">
        <v>11</v>
      </c>
      <c r="C6725">
        <v>11</v>
      </c>
      <c r="D6725">
        <v>2</v>
      </c>
      <c r="E6725">
        <v>0</v>
      </c>
      <c r="F6725" s="51">
        <v>1</v>
      </c>
      <c r="G6725" t="str">
        <f t="shared" si="210"/>
        <v>Kevon Looney</v>
      </c>
      <c r="H6725" t="str">
        <f t="shared" si="211"/>
        <v>Kevon Looney</v>
      </c>
    </row>
    <row r="6726" spans="1:8" x14ac:dyDescent="0.2">
      <c r="A6726" s="48"/>
      <c r="B6726">
        <v>2</v>
      </c>
      <c r="C6726">
        <v>6</v>
      </c>
      <c r="D6726">
        <v>4</v>
      </c>
      <c r="E6726">
        <v>0</v>
      </c>
      <c r="F6726" s="51">
        <v>1</v>
      </c>
      <c r="G6726" t="str">
        <f t="shared" si="210"/>
        <v>Kevon Looney</v>
      </c>
      <c r="H6726" t="str">
        <f t="shared" si="211"/>
        <v>Kevon Looney</v>
      </c>
    </row>
    <row r="6727" spans="1:8" x14ac:dyDescent="0.2">
      <c r="A6727" s="48"/>
      <c r="B6727">
        <v>6</v>
      </c>
      <c r="C6727">
        <v>7</v>
      </c>
      <c r="D6727">
        <v>1</v>
      </c>
      <c r="E6727">
        <v>0</v>
      </c>
      <c r="F6727" s="51">
        <v>1</v>
      </c>
      <c r="G6727" t="str">
        <f t="shared" si="210"/>
        <v>Kevon Looney</v>
      </c>
      <c r="H6727" t="str">
        <f t="shared" si="211"/>
        <v>Kevon Looney</v>
      </c>
    </row>
    <row r="6728" spans="1:8" x14ac:dyDescent="0.2">
      <c r="A6728" s="48"/>
      <c r="B6728">
        <v>3</v>
      </c>
      <c r="C6728">
        <v>5</v>
      </c>
      <c r="D6728">
        <v>4</v>
      </c>
      <c r="E6728">
        <v>0</v>
      </c>
      <c r="F6728" s="51">
        <v>1</v>
      </c>
      <c r="G6728" t="str">
        <f t="shared" si="210"/>
        <v>Kevon Looney</v>
      </c>
      <c r="H6728" t="str">
        <f t="shared" si="211"/>
        <v>Kevon Looney</v>
      </c>
    </row>
    <row r="6729" spans="1:8" x14ac:dyDescent="0.2">
      <c r="A6729" s="48"/>
      <c r="B6729">
        <v>11</v>
      </c>
      <c r="C6729">
        <v>9</v>
      </c>
      <c r="D6729">
        <v>1</v>
      </c>
      <c r="E6729">
        <v>0</v>
      </c>
      <c r="F6729" s="51">
        <v>1</v>
      </c>
      <c r="G6729" t="str">
        <f t="shared" si="210"/>
        <v>Kevon Looney</v>
      </c>
      <c r="H6729" t="str">
        <f t="shared" si="211"/>
        <v>Kevon Looney</v>
      </c>
    </row>
    <row r="6730" spans="1:8" x14ac:dyDescent="0.2">
      <c r="A6730" s="48"/>
      <c r="B6730">
        <v>6</v>
      </c>
      <c r="C6730">
        <v>12</v>
      </c>
      <c r="D6730">
        <v>5</v>
      </c>
      <c r="E6730">
        <v>0</v>
      </c>
      <c r="F6730" s="51">
        <v>1</v>
      </c>
      <c r="G6730" t="str">
        <f t="shared" si="210"/>
        <v>Kevon Looney</v>
      </c>
      <c r="H6730" t="str">
        <f t="shared" si="211"/>
        <v>Kevon Looney</v>
      </c>
    </row>
    <row r="6731" spans="1:8" x14ac:dyDescent="0.2">
      <c r="A6731" s="48"/>
      <c r="B6731">
        <v>4</v>
      </c>
      <c r="C6731">
        <v>11</v>
      </c>
      <c r="D6731">
        <v>2</v>
      </c>
      <c r="E6731">
        <v>0</v>
      </c>
      <c r="F6731" s="51">
        <v>1</v>
      </c>
      <c r="G6731" t="str">
        <f t="shared" si="210"/>
        <v>Kevon Looney</v>
      </c>
      <c r="H6731" t="str">
        <f t="shared" si="211"/>
        <v>Kevon Looney</v>
      </c>
    </row>
    <row r="6732" spans="1:8" x14ac:dyDescent="0.2">
      <c r="A6732" s="48"/>
      <c r="B6732">
        <v>14</v>
      </c>
      <c r="C6732">
        <v>20</v>
      </c>
      <c r="D6732">
        <v>4</v>
      </c>
      <c r="E6732">
        <v>0</v>
      </c>
      <c r="F6732" s="51">
        <v>1</v>
      </c>
      <c r="G6732" t="str">
        <f t="shared" si="210"/>
        <v>Kevon Looney</v>
      </c>
      <c r="H6732" t="str">
        <f t="shared" si="211"/>
        <v>Kevon Looney</v>
      </c>
    </row>
    <row r="6733" spans="1:8" x14ac:dyDescent="0.2">
      <c r="A6733" s="48"/>
      <c r="B6733">
        <v>8</v>
      </c>
      <c r="C6733">
        <v>15</v>
      </c>
      <c r="D6733">
        <v>2</v>
      </c>
      <c r="E6733">
        <v>0</v>
      </c>
      <c r="F6733" s="51">
        <v>1</v>
      </c>
      <c r="G6733" t="str">
        <f t="shared" si="210"/>
        <v>Kevon Looney</v>
      </c>
      <c r="H6733" t="str">
        <f t="shared" si="211"/>
        <v>Kevon Looney</v>
      </c>
    </row>
    <row r="6734" spans="1:8" x14ac:dyDescent="0.2">
      <c r="A6734" s="48" t="s">
        <v>1395</v>
      </c>
      <c r="B6734">
        <v>17</v>
      </c>
      <c r="C6734">
        <v>4</v>
      </c>
      <c r="D6734">
        <v>1</v>
      </c>
      <c r="E6734">
        <v>4</v>
      </c>
      <c r="F6734" s="51">
        <v>1</v>
      </c>
      <c r="G6734" t="str">
        <f t="shared" si="210"/>
        <v>Brook Lopez</v>
      </c>
      <c r="H6734" t="str">
        <f t="shared" si="211"/>
        <v>Brook Lopez</v>
      </c>
    </row>
    <row r="6735" spans="1:8" x14ac:dyDescent="0.2">
      <c r="A6735" s="48"/>
      <c r="B6735">
        <v>9</v>
      </c>
      <c r="C6735">
        <v>5</v>
      </c>
      <c r="D6735">
        <v>2</v>
      </c>
      <c r="E6735">
        <v>3</v>
      </c>
      <c r="F6735" s="51">
        <v>1</v>
      </c>
      <c r="G6735" t="str">
        <f t="shared" si="210"/>
        <v>Brook Lopez</v>
      </c>
      <c r="H6735" t="str">
        <f t="shared" si="211"/>
        <v>Brook Lopez</v>
      </c>
    </row>
    <row r="6736" spans="1:8" x14ac:dyDescent="0.2">
      <c r="A6736" s="48"/>
      <c r="B6736">
        <v>7</v>
      </c>
      <c r="C6736">
        <v>6</v>
      </c>
      <c r="D6736">
        <v>1</v>
      </c>
      <c r="E6736">
        <v>1</v>
      </c>
      <c r="F6736" s="51">
        <v>1</v>
      </c>
      <c r="G6736" t="str">
        <f t="shared" si="210"/>
        <v>Brook Lopez</v>
      </c>
      <c r="H6736" t="str">
        <f t="shared" si="211"/>
        <v>Brook Lopez</v>
      </c>
    </row>
    <row r="6737" spans="1:8" x14ac:dyDescent="0.2">
      <c r="A6737" s="48"/>
      <c r="B6737">
        <v>14</v>
      </c>
      <c r="C6737">
        <v>11</v>
      </c>
      <c r="D6737">
        <v>2</v>
      </c>
      <c r="E6737">
        <v>0</v>
      </c>
      <c r="F6737" s="51">
        <v>1</v>
      </c>
      <c r="G6737" t="str">
        <f t="shared" si="210"/>
        <v>Brook Lopez</v>
      </c>
      <c r="H6737" t="str">
        <f t="shared" si="211"/>
        <v>Brook Lopez</v>
      </c>
    </row>
    <row r="6738" spans="1:8" x14ac:dyDescent="0.2">
      <c r="A6738" s="48"/>
      <c r="B6738">
        <v>21</v>
      </c>
      <c r="C6738">
        <v>6</v>
      </c>
      <c r="D6738">
        <v>0</v>
      </c>
      <c r="E6738">
        <v>5</v>
      </c>
      <c r="F6738" s="51">
        <v>1</v>
      </c>
      <c r="G6738" t="str">
        <f t="shared" si="210"/>
        <v>Brook Lopez</v>
      </c>
      <c r="H6738" t="str">
        <f t="shared" si="211"/>
        <v>Brook Lopez</v>
      </c>
    </row>
    <row r="6739" spans="1:8" x14ac:dyDescent="0.2">
      <c r="A6739" s="48"/>
      <c r="B6739">
        <v>24</v>
      </c>
      <c r="C6739">
        <v>9</v>
      </c>
      <c r="D6739">
        <v>0</v>
      </c>
      <c r="E6739">
        <v>2</v>
      </c>
      <c r="F6739" s="51">
        <v>1</v>
      </c>
      <c r="G6739" t="str">
        <f t="shared" si="210"/>
        <v>Brook Lopez</v>
      </c>
      <c r="H6739" t="str">
        <f t="shared" si="211"/>
        <v>Brook Lopez</v>
      </c>
    </row>
    <row r="6740" spans="1:8" x14ac:dyDescent="0.2">
      <c r="A6740" s="48"/>
      <c r="B6740">
        <v>11</v>
      </c>
      <c r="C6740">
        <v>7</v>
      </c>
      <c r="D6740">
        <v>2</v>
      </c>
      <c r="E6740">
        <v>0</v>
      </c>
      <c r="F6740" s="51">
        <v>1</v>
      </c>
      <c r="G6740" t="str">
        <f t="shared" si="210"/>
        <v>Brook Lopez</v>
      </c>
      <c r="H6740" t="str">
        <f t="shared" si="211"/>
        <v>Brook Lopez</v>
      </c>
    </row>
    <row r="6741" spans="1:8" x14ac:dyDescent="0.2">
      <c r="A6741" s="48"/>
      <c r="B6741">
        <v>7</v>
      </c>
      <c r="C6741">
        <v>8</v>
      </c>
      <c r="D6741">
        <v>0</v>
      </c>
      <c r="E6741">
        <v>2</v>
      </c>
      <c r="F6741" s="51">
        <v>1</v>
      </c>
      <c r="G6741" t="str">
        <f t="shared" si="210"/>
        <v>Brook Lopez</v>
      </c>
      <c r="H6741" t="str">
        <f t="shared" si="211"/>
        <v>Brook Lopez</v>
      </c>
    </row>
    <row r="6742" spans="1:8" x14ac:dyDescent="0.2">
      <c r="A6742" s="48"/>
      <c r="B6742">
        <v>25</v>
      </c>
      <c r="C6742">
        <v>3</v>
      </c>
      <c r="D6742">
        <v>1</v>
      </c>
      <c r="E6742">
        <v>4</v>
      </c>
      <c r="F6742" s="51">
        <v>1</v>
      </c>
      <c r="G6742" t="str">
        <f t="shared" si="210"/>
        <v>Brook Lopez</v>
      </c>
      <c r="H6742" t="str">
        <f t="shared" si="211"/>
        <v>Brook Lopez</v>
      </c>
    </row>
    <row r="6743" spans="1:8" x14ac:dyDescent="0.2">
      <c r="A6743" s="48"/>
      <c r="B6743">
        <v>11</v>
      </c>
      <c r="C6743">
        <v>2</v>
      </c>
      <c r="D6743">
        <v>0</v>
      </c>
      <c r="E6743">
        <v>3</v>
      </c>
      <c r="F6743" s="51">
        <v>1</v>
      </c>
      <c r="G6743" t="str">
        <f t="shared" si="210"/>
        <v>Brook Lopez</v>
      </c>
      <c r="H6743" t="str">
        <f t="shared" si="211"/>
        <v>Brook Lopez</v>
      </c>
    </row>
    <row r="6744" spans="1:8" x14ac:dyDescent="0.2">
      <c r="A6744" s="48"/>
      <c r="B6744">
        <v>24</v>
      </c>
      <c r="C6744">
        <v>13</v>
      </c>
      <c r="D6744">
        <v>1</v>
      </c>
      <c r="E6744">
        <v>1</v>
      </c>
      <c r="F6744" s="51">
        <v>1</v>
      </c>
      <c r="G6744" t="str">
        <f t="shared" si="210"/>
        <v>Brook Lopez</v>
      </c>
      <c r="H6744" t="str">
        <f t="shared" si="211"/>
        <v>Brook Lopez</v>
      </c>
    </row>
    <row r="6745" spans="1:8" x14ac:dyDescent="0.2">
      <c r="A6745" s="48"/>
      <c r="B6745">
        <v>19</v>
      </c>
      <c r="C6745">
        <v>3</v>
      </c>
      <c r="D6745">
        <v>2</v>
      </c>
      <c r="E6745">
        <v>3</v>
      </c>
      <c r="F6745" s="51">
        <v>1</v>
      </c>
      <c r="G6745" t="str">
        <f t="shared" si="210"/>
        <v>Brook Lopez</v>
      </c>
      <c r="H6745" t="str">
        <f t="shared" si="211"/>
        <v>Brook Lopez</v>
      </c>
    </row>
    <row r="6746" spans="1:8" x14ac:dyDescent="0.2">
      <c r="A6746" s="48"/>
      <c r="B6746">
        <v>12</v>
      </c>
      <c r="C6746">
        <v>5</v>
      </c>
      <c r="D6746">
        <v>1</v>
      </c>
      <c r="E6746">
        <v>0</v>
      </c>
      <c r="F6746" s="51">
        <v>1</v>
      </c>
      <c r="G6746" t="str">
        <f t="shared" si="210"/>
        <v>Brook Lopez</v>
      </c>
      <c r="H6746" t="str">
        <f t="shared" si="211"/>
        <v>Brook Lopez</v>
      </c>
    </row>
    <row r="6747" spans="1:8" x14ac:dyDescent="0.2">
      <c r="A6747" s="48"/>
      <c r="B6747">
        <v>29</v>
      </c>
      <c r="C6747">
        <v>5</v>
      </c>
      <c r="D6747">
        <v>1</v>
      </c>
      <c r="E6747">
        <v>7</v>
      </c>
      <c r="F6747" s="51">
        <v>1</v>
      </c>
      <c r="G6747" t="str">
        <f t="shared" si="210"/>
        <v>Brook Lopez</v>
      </c>
      <c r="H6747" t="str">
        <f t="shared" si="211"/>
        <v>Brook Lopez</v>
      </c>
    </row>
    <row r="6748" spans="1:8" x14ac:dyDescent="0.2">
      <c r="A6748" s="48"/>
      <c r="B6748">
        <v>15</v>
      </c>
      <c r="C6748">
        <v>4</v>
      </c>
      <c r="D6748">
        <v>2</v>
      </c>
      <c r="E6748">
        <v>2</v>
      </c>
      <c r="F6748" s="51">
        <v>1</v>
      </c>
      <c r="G6748" t="str">
        <f t="shared" si="210"/>
        <v>Brook Lopez</v>
      </c>
      <c r="H6748" t="str">
        <f t="shared" si="211"/>
        <v>Brook Lopez</v>
      </c>
    </row>
    <row r="6749" spans="1:8" x14ac:dyDescent="0.2">
      <c r="A6749" s="48"/>
      <c r="B6749">
        <v>14</v>
      </c>
      <c r="C6749">
        <v>4</v>
      </c>
      <c r="D6749">
        <v>2</v>
      </c>
      <c r="E6749">
        <v>2</v>
      </c>
      <c r="F6749" s="51">
        <v>1</v>
      </c>
      <c r="G6749" t="str">
        <f t="shared" si="210"/>
        <v>Brook Lopez</v>
      </c>
      <c r="H6749" t="str">
        <f t="shared" si="211"/>
        <v>Brook Lopez</v>
      </c>
    </row>
    <row r="6750" spans="1:8" x14ac:dyDescent="0.2">
      <c r="A6750" s="48"/>
      <c r="B6750">
        <v>20</v>
      </c>
      <c r="C6750">
        <v>7</v>
      </c>
      <c r="D6750">
        <v>0</v>
      </c>
      <c r="E6750">
        <v>3</v>
      </c>
      <c r="F6750" s="51">
        <v>1</v>
      </c>
      <c r="G6750" t="str">
        <f t="shared" si="210"/>
        <v>Brook Lopez</v>
      </c>
      <c r="H6750" t="str">
        <f t="shared" si="211"/>
        <v>Brook Lopez</v>
      </c>
    </row>
    <row r="6751" spans="1:8" x14ac:dyDescent="0.2">
      <c r="A6751" s="48"/>
      <c r="B6751">
        <v>8</v>
      </c>
      <c r="C6751">
        <v>4</v>
      </c>
      <c r="D6751">
        <v>0</v>
      </c>
      <c r="E6751">
        <v>2</v>
      </c>
      <c r="F6751" s="51">
        <v>1</v>
      </c>
      <c r="G6751" t="str">
        <f t="shared" si="210"/>
        <v>Brook Lopez</v>
      </c>
      <c r="H6751" t="str">
        <f t="shared" si="211"/>
        <v>Brook Lopez</v>
      </c>
    </row>
    <row r="6752" spans="1:8" x14ac:dyDescent="0.2">
      <c r="A6752" s="48"/>
      <c r="B6752">
        <v>13</v>
      </c>
      <c r="C6752">
        <v>4</v>
      </c>
      <c r="D6752">
        <v>2</v>
      </c>
      <c r="E6752">
        <v>2</v>
      </c>
      <c r="F6752" s="51">
        <v>1</v>
      </c>
      <c r="G6752" t="str">
        <f t="shared" si="210"/>
        <v>Brook Lopez</v>
      </c>
      <c r="H6752" t="str">
        <f t="shared" si="211"/>
        <v>Brook Lopez</v>
      </c>
    </row>
    <row r="6753" spans="1:8" x14ac:dyDescent="0.2">
      <c r="A6753" s="48"/>
      <c r="B6753">
        <v>9</v>
      </c>
      <c r="C6753">
        <v>6</v>
      </c>
      <c r="D6753">
        <v>1</v>
      </c>
      <c r="E6753">
        <v>1</v>
      </c>
      <c r="F6753" s="51">
        <v>1</v>
      </c>
      <c r="G6753" t="str">
        <f t="shared" si="210"/>
        <v>Brook Lopez</v>
      </c>
      <c r="H6753" t="str">
        <f t="shared" si="211"/>
        <v>Brook Lopez</v>
      </c>
    </row>
    <row r="6754" spans="1:8" x14ac:dyDescent="0.2">
      <c r="A6754" s="48"/>
      <c r="B6754">
        <v>13</v>
      </c>
      <c r="C6754">
        <v>7</v>
      </c>
      <c r="D6754">
        <v>1</v>
      </c>
      <c r="E6754">
        <v>3</v>
      </c>
      <c r="F6754" s="51">
        <v>1</v>
      </c>
      <c r="G6754" t="str">
        <f t="shared" si="210"/>
        <v>Brook Lopez</v>
      </c>
      <c r="H6754" t="str">
        <f t="shared" si="211"/>
        <v>Brook Lopez</v>
      </c>
    </row>
    <row r="6755" spans="1:8" x14ac:dyDescent="0.2">
      <c r="A6755" s="48"/>
      <c r="B6755">
        <v>14</v>
      </c>
      <c r="C6755">
        <v>6</v>
      </c>
      <c r="D6755">
        <v>3</v>
      </c>
      <c r="E6755">
        <v>3</v>
      </c>
      <c r="F6755" s="51">
        <v>1</v>
      </c>
      <c r="G6755" t="str">
        <f t="shared" si="210"/>
        <v>Brook Lopez</v>
      </c>
      <c r="H6755" t="str">
        <f t="shared" si="211"/>
        <v>Brook Lopez</v>
      </c>
    </row>
    <row r="6756" spans="1:8" x14ac:dyDescent="0.2">
      <c r="A6756" s="48"/>
      <c r="B6756">
        <v>17</v>
      </c>
      <c r="C6756">
        <v>9</v>
      </c>
      <c r="D6756">
        <v>3</v>
      </c>
      <c r="E6756">
        <v>2</v>
      </c>
      <c r="F6756" s="51">
        <v>1</v>
      </c>
      <c r="G6756" t="str">
        <f t="shared" si="210"/>
        <v>Brook Lopez</v>
      </c>
      <c r="H6756" t="str">
        <f t="shared" si="211"/>
        <v>Brook Lopez</v>
      </c>
    </row>
    <row r="6757" spans="1:8" x14ac:dyDescent="0.2">
      <c r="A6757" s="48"/>
      <c r="B6757">
        <v>4</v>
      </c>
      <c r="C6757">
        <v>6</v>
      </c>
      <c r="D6757">
        <v>0</v>
      </c>
      <c r="E6757">
        <v>0</v>
      </c>
      <c r="F6757" s="51">
        <v>1</v>
      </c>
      <c r="G6757" t="str">
        <f t="shared" si="210"/>
        <v>Brook Lopez</v>
      </c>
      <c r="H6757" t="str">
        <f t="shared" si="211"/>
        <v>Brook Lopez</v>
      </c>
    </row>
    <row r="6758" spans="1:8" x14ac:dyDescent="0.2">
      <c r="A6758" s="48"/>
      <c r="B6758">
        <v>7</v>
      </c>
      <c r="C6758">
        <v>3</v>
      </c>
      <c r="D6758">
        <v>0</v>
      </c>
      <c r="E6758">
        <v>1</v>
      </c>
      <c r="F6758" s="51">
        <v>1</v>
      </c>
      <c r="G6758" t="str">
        <f t="shared" si="210"/>
        <v>Brook Lopez</v>
      </c>
      <c r="H6758" t="str">
        <f t="shared" si="211"/>
        <v>Brook Lopez</v>
      </c>
    </row>
    <row r="6759" spans="1:8" x14ac:dyDescent="0.2">
      <c r="A6759" s="48"/>
      <c r="B6759">
        <v>7</v>
      </c>
      <c r="C6759">
        <v>7</v>
      </c>
      <c r="D6759">
        <v>2</v>
      </c>
      <c r="E6759">
        <v>1</v>
      </c>
      <c r="F6759" s="51">
        <v>1</v>
      </c>
      <c r="G6759" t="str">
        <f t="shared" si="210"/>
        <v>Brook Lopez</v>
      </c>
      <c r="H6759" t="str">
        <f t="shared" si="211"/>
        <v>Brook Lopez</v>
      </c>
    </row>
    <row r="6760" spans="1:8" x14ac:dyDescent="0.2">
      <c r="A6760" s="48"/>
      <c r="B6760">
        <v>4</v>
      </c>
      <c r="C6760">
        <v>3</v>
      </c>
      <c r="D6760">
        <v>1</v>
      </c>
      <c r="E6760">
        <v>0</v>
      </c>
      <c r="F6760" s="51">
        <v>1</v>
      </c>
      <c r="G6760" t="str">
        <f t="shared" si="210"/>
        <v>Brook Lopez</v>
      </c>
      <c r="H6760" t="str">
        <f t="shared" si="211"/>
        <v>Brook Lopez</v>
      </c>
    </row>
    <row r="6761" spans="1:8" x14ac:dyDescent="0.2">
      <c r="A6761" s="48"/>
      <c r="B6761">
        <v>18</v>
      </c>
      <c r="C6761">
        <v>8</v>
      </c>
      <c r="D6761">
        <v>1</v>
      </c>
      <c r="E6761">
        <v>1</v>
      </c>
      <c r="F6761" s="51">
        <v>1</v>
      </c>
      <c r="G6761" t="str">
        <f t="shared" si="210"/>
        <v>Brook Lopez</v>
      </c>
      <c r="H6761" t="str">
        <f t="shared" si="211"/>
        <v>Brook Lopez</v>
      </c>
    </row>
    <row r="6762" spans="1:8" x14ac:dyDescent="0.2">
      <c r="A6762" s="48"/>
      <c r="B6762">
        <v>30</v>
      </c>
      <c r="C6762">
        <v>8</v>
      </c>
      <c r="D6762">
        <v>3</v>
      </c>
      <c r="E6762">
        <v>4</v>
      </c>
      <c r="F6762" s="51">
        <v>1</v>
      </c>
      <c r="G6762" t="str">
        <f t="shared" si="210"/>
        <v>Brook Lopez</v>
      </c>
      <c r="H6762" t="str">
        <f t="shared" si="211"/>
        <v>Brook Lopez</v>
      </c>
    </row>
    <row r="6763" spans="1:8" x14ac:dyDescent="0.2">
      <c r="A6763" s="48"/>
      <c r="B6763">
        <v>14</v>
      </c>
      <c r="C6763">
        <v>6</v>
      </c>
      <c r="D6763">
        <v>2</v>
      </c>
      <c r="E6763">
        <v>2</v>
      </c>
      <c r="F6763" s="51">
        <v>1</v>
      </c>
      <c r="G6763" t="str">
        <f t="shared" si="210"/>
        <v>Brook Lopez</v>
      </c>
      <c r="H6763" t="str">
        <f t="shared" si="211"/>
        <v>Brook Lopez</v>
      </c>
    </row>
    <row r="6764" spans="1:8" x14ac:dyDescent="0.2">
      <c r="A6764" s="48"/>
      <c r="B6764">
        <v>23</v>
      </c>
      <c r="C6764">
        <v>5</v>
      </c>
      <c r="D6764">
        <v>0</v>
      </c>
      <c r="E6764">
        <v>2</v>
      </c>
      <c r="F6764" s="51">
        <v>1</v>
      </c>
      <c r="G6764" t="str">
        <f t="shared" si="210"/>
        <v>Brook Lopez</v>
      </c>
      <c r="H6764" t="str">
        <f t="shared" si="211"/>
        <v>Brook Lopez</v>
      </c>
    </row>
    <row r="6765" spans="1:8" x14ac:dyDescent="0.2">
      <c r="A6765" s="48"/>
      <c r="B6765">
        <v>16</v>
      </c>
      <c r="C6765">
        <v>5</v>
      </c>
      <c r="D6765">
        <v>1</v>
      </c>
      <c r="E6765">
        <v>1</v>
      </c>
      <c r="F6765" s="51">
        <v>1</v>
      </c>
      <c r="G6765" t="str">
        <f t="shared" si="210"/>
        <v>Brook Lopez</v>
      </c>
      <c r="H6765" t="str">
        <f t="shared" si="211"/>
        <v>Brook Lopez</v>
      </c>
    </row>
    <row r="6766" spans="1:8" x14ac:dyDescent="0.2">
      <c r="A6766" s="48"/>
      <c r="B6766">
        <v>14</v>
      </c>
      <c r="C6766">
        <v>6</v>
      </c>
      <c r="D6766">
        <v>1</v>
      </c>
      <c r="E6766">
        <v>0</v>
      </c>
      <c r="F6766" s="51">
        <v>1</v>
      </c>
      <c r="G6766" t="str">
        <f t="shared" si="210"/>
        <v>Brook Lopez</v>
      </c>
      <c r="H6766" t="str">
        <f t="shared" si="211"/>
        <v>Brook Lopez</v>
      </c>
    </row>
    <row r="6767" spans="1:8" x14ac:dyDescent="0.2">
      <c r="A6767" s="48"/>
      <c r="B6767">
        <v>13</v>
      </c>
      <c r="C6767">
        <v>6</v>
      </c>
      <c r="D6767">
        <v>0</v>
      </c>
      <c r="E6767">
        <v>0</v>
      </c>
      <c r="F6767" s="51">
        <v>1</v>
      </c>
      <c r="G6767" t="str">
        <f t="shared" si="210"/>
        <v>Brook Lopez</v>
      </c>
      <c r="H6767" t="str">
        <f t="shared" si="211"/>
        <v>Brook Lopez</v>
      </c>
    </row>
    <row r="6768" spans="1:8" x14ac:dyDescent="0.2">
      <c r="A6768" s="48"/>
      <c r="B6768">
        <v>8</v>
      </c>
      <c r="C6768">
        <v>10</v>
      </c>
      <c r="D6768">
        <v>0</v>
      </c>
      <c r="E6768">
        <v>1</v>
      </c>
      <c r="F6768" s="51">
        <v>1</v>
      </c>
      <c r="G6768" t="str">
        <f t="shared" si="210"/>
        <v>Brook Lopez</v>
      </c>
      <c r="H6768" t="str">
        <f t="shared" si="211"/>
        <v>Brook Lopez</v>
      </c>
    </row>
    <row r="6769" spans="1:8" x14ac:dyDescent="0.2">
      <c r="A6769" s="48"/>
      <c r="B6769">
        <v>21</v>
      </c>
      <c r="C6769">
        <v>12</v>
      </c>
      <c r="D6769">
        <v>3</v>
      </c>
      <c r="E6769">
        <v>1</v>
      </c>
      <c r="F6769" s="51">
        <v>1</v>
      </c>
      <c r="G6769" t="str">
        <f t="shared" si="210"/>
        <v>Brook Lopez</v>
      </c>
      <c r="H6769" t="str">
        <f t="shared" si="211"/>
        <v>Brook Lopez</v>
      </c>
    </row>
    <row r="6770" spans="1:8" x14ac:dyDescent="0.2">
      <c r="A6770" s="48"/>
      <c r="B6770">
        <v>9</v>
      </c>
      <c r="C6770">
        <v>19</v>
      </c>
      <c r="D6770">
        <v>2</v>
      </c>
      <c r="E6770">
        <v>1</v>
      </c>
      <c r="F6770" s="51">
        <v>1</v>
      </c>
      <c r="G6770" t="str">
        <f t="shared" si="210"/>
        <v>Brook Lopez</v>
      </c>
      <c r="H6770" t="str">
        <f t="shared" si="211"/>
        <v>Brook Lopez</v>
      </c>
    </row>
    <row r="6771" spans="1:8" x14ac:dyDescent="0.2">
      <c r="A6771" s="48" t="s">
        <v>1396</v>
      </c>
      <c r="B6771">
        <v>12</v>
      </c>
      <c r="C6771">
        <v>3</v>
      </c>
      <c r="D6771">
        <v>0</v>
      </c>
      <c r="E6771">
        <v>0</v>
      </c>
      <c r="F6771" s="51">
        <v>1</v>
      </c>
      <c r="G6771" t="str">
        <f t="shared" si="210"/>
        <v>Robin Lopez</v>
      </c>
      <c r="H6771" t="str">
        <f t="shared" si="211"/>
        <v>Robin Lopez</v>
      </c>
    </row>
    <row r="6772" spans="1:8" x14ac:dyDescent="0.2">
      <c r="A6772" s="48"/>
      <c r="B6772">
        <v>6</v>
      </c>
      <c r="C6772">
        <v>6</v>
      </c>
      <c r="D6772">
        <v>1</v>
      </c>
      <c r="E6772">
        <v>0</v>
      </c>
      <c r="F6772" s="51">
        <v>1</v>
      </c>
      <c r="G6772" t="str">
        <f t="shared" si="210"/>
        <v>Robin Lopez</v>
      </c>
      <c r="H6772" t="str">
        <f t="shared" si="211"/>
        <v>Robin Lopez</v>
      </c>
    </row>
    <row r="6773" spans="1:8" x14ac:dyDescent="0.2">
      <c r="A6773" s="48"/>
      <c r="B6773">
        <v>2</v>
      </c>
      <c r="C6773">
        <v>0</v>
      </c>
      <c r="D6773">
        <v>0</v>
      </c>
      <c r="E6773">
        <v>0</v>
      </c>
      <c r="F6773" s="51">
        <v>1</v>
      </c>
      <c r="G6773" t="str">
        <f t="shared" si="210"/>
        <v>Robin Lopez</v>
      </c>
      <c r="H6773" t="str">
        <f t="shared" si="211"/>
        <v>Robin Lopez</v>
      </c>
    </row>
    <row r="6774" spans="1:8" x14ac:dyDescent="0.2">
      <c r="A6774" s="48"/>
      <c r="B6774">
        <v>2</v>
      </c>
      <c r="C6774">
        <v>0</v>
      </c>
      <c r="D6774">
        <v>0</v>
      </c>
      <c r="E6774">
        <v>0</v>
      </c>
      <c r="F6774" s="51">
        <v>1</v>
      </c>
      <c r="G6774" t="str">
        <f t="shared" si="210"/>
        <v>Robin Lopez</v>
      </c>
      <c r="H6774" t="str">
        <f t="shared" si="211"/>
        <v>Robin Lopez</v>
      </c>
    </row>
    <row r="6775" spans="1:8" x14ac:dyDescent="0.2">
      <c r="A6775" s="48"/>
      <c r="B6775">
        <v>0</v>
      </c>
      <c r="C6775">
        <v>1</v>
      </c>
      <c r="D6775">
        <v>0</v>
      </c>
      <c r="E6775">
        <v>0</v>
      </c>
      <c r="F6775" s="51">
        <v>1</v>
      </c>
      <c r="G6775" t="str">
        <f t="shared" si="210"/>
        <v>Robin Lopez</v>
      </c>
      <c r="H6775" t="str">
        <f t="shared" si="211"/>
        <v>Robin Lopez</v>
      </c>
    </row>
    <row r="6776" spans="1:8" x14ac:dyDescent="0.2">
      <c r="A6776" s="48"/>
      <c r="B6776">
        <v>3</v>
      </c>
      <c r="C6776">
        <v>0</v>
      </c>
      <c r="D6776">
        <v>1</v>
      </c>
      <c r="E6776">
        <v>0</v>
      </c>
      <c r="F6776" s="51">
        <v>1</v>
      </c>
      <c r="G6776" t="str">
        <f t="shared" si="210"/>
        <v>Robin Lopez</v>
      </c>
      <c r="H6776" t="str">
        <f t="shared" si="211"/>
        <v>Robin Lopez</v>
      </c>
    </row>
    <row r="6777" spans="1:8" x14ac:dyDescent="0.2">
      <c r="A6777" s="48"/>
      <c r="B6777">
        <v>0</v>
      </c>
      <c r="C6777">
        <v>1</v>
      </c>
      <c r="D6777">
        <v>1</v>
      </c>
      <c r="E6777">
        <v>0</v>
      </c>
      <c r="F6777" s="51">
        <v>1</v>
      </c>
      <c r="G6777" t="str">
        <f t="shared" si="210"/>
        <v>Robin Lopez</v>
      </c>
      <c r="H6777" t="str">
        <f t="shared" si="211"/>
        <v>Robin Lopez</v>
      </c>
    </row>
    <row r="6778" spans="1:8" x14ac:dyDescent="0.2">
      <c r="A6778" s="48"/>
      <c r="B6778">
        <v>5</v>
      </c>
      <c r="C6778">
        <v>2</v>
      </c>
      <c r="D6778">
        <v>0</v>
      </c>
      <c r="E6778">
        <v>0</v>
      </c>
      <c r="F6778" s="51">
        <v>1</v>
      </c>
      <c r="G6778" t="str">
        <f t="shared" si="210"/>
        <v>Robin Lopez</v>
      </c>
      <c r="H6778" t="str">
        <f t="shared" si="211"/>
        <v>Robin Lopez</v>
      </c>
    </row>
    <row r="6779" spans="1:8" x14ac:dyDescent="0.2">
      <c r="A6779" s="48"/>
      <c r="B6779">
        <v>0</v>
      </c>
      <c r="C6779">
        <v>1</v>
      </c>
      <c r="D6779">
        <v>0</v>
      </c>
      <c r="E6779">
        <v>0</v>
      </c>
      <c r="F6779" s="51">
        <v>1</v>
      </c>
      <c r="G6779" t="str">
        <f t="shared" si="210"/>
        <v>Robin Lopez</v>
      </c>
      <c r="H6779" t="str">
        <f t="shared" si="211"/>
        <v>Robin Lopez</v>
      </c>
    </row>
    <row r="6780" spans="1:8" x14ac:dyDescent="0.2">
      <c r="A6780" s="48"/>
      <c r="B6780">
        <v>2</v>
      </c>
      <c r="C6780">
        <v>1</v>
      </c>
      <c r="D6780">
        <v>1</v>
      </c>
      <c r="E6780">
        <v>0</v>
      </c>
      <c r="F6780" s="51">
        <v>1</v>
      </c>
      <c r="G6780" t="str">
        <f t="shared" si="210"/>
        <v>Robin Lopez</v>
      </c>
      <c r="H6780" t="str">
        <f t="shared" si="211"/>
        <v>Robin Lopez</v>
      </c>
    </row>
    <row r="6781" spans="1:8" x14ac:dyDescent="0.2">
      <c r="A6781" s="48"/>
      <c r="B6781">
        <v>6</v>
      </c>
      <c r="C6781">
        <v>2</v>
      </c>
      <c r="D6781">
        <v>1</v>
      </c>
      <c r="E6781">
        <v>0</v>
      </c>
      <c r="F6781" s="51">
        <v>1</v>
      </c>
      <c r="G6781" t="str">
        <f t="shared" si="210"/>
        <v>Robin Lopez</v>
      </c>
      <c r="H6781" t="str">
        <f t="shared" si="211"/>
        <v>Robin Lopez</v>
      </c>
    </row>
    <row r="6782" spans="1:8" x14ac:dyDescent="0.2">
      <c r="A6782" s="48"/>
      <c r="B6782">
        <v>0</v>
      </c>
      <c r="C6782">
        <v>0</v>
      </c>
      <c r="D6782">
        <v>0</v>
      </c>
      <c r="E6782">
        <v>0</v>
      </c>
      <c r="F6782" s="51">
        <v>1</v>
      </c>
      <c r="G6782" t="str">
        <f t="shared" si="210"/>
        <v>Robin Lopez</v>
      </c>
      <c r="H6782" t="str">
        <f t="shared" si="211"/>
        <v>Robin Lopez</v>
      </c>
    </row>
    <row r="6783" spans="1:8" x14ac:dyDescent="0.2">
      <c r="A6783" s="48"/>
      <c r="B6783">
        <v>8</v>
      </c>
      <c r="C6783">
        <v>3</v>
      </c>
      <c r="D6783">
        <v>1</v>
      </c>
      <c r="E6783">
        <v>0</v>
      </c>
      <c r="F6783" s="51">
        <v>1</v>
      </c>
      <c r="G6783" t="str">
        <f t="shared" si="210"/>
        <v>Robin Lopez</v>
      </c>
      <c r="H6783" t="str">
        <f t="shared" si="211"/>
        <v>Robin Lopez</v>
      </c>
    </row>
    <row r="6784" spans="1:8" x14ac:dyDescent="0.2">
      <c r="A6784" s="48"/>
      <c r="B6784">
        <v>2</v>
      </c>
      <c r="C6784">
        <v>1</v>
      </c>
      <c r="D6784">
        <v>0</v>
      </c>
      <c r="E6784">
        <v>0</v>
      </c>
      <c r="F6784" s="51">
        <v>1</v>
      </c>
      <c r="G6784" t="str">
        <f t="shared" si="210"/>
        <v>Robin Lopez</v>
      </c>
      <c r="H6784" t="str">
        <f t="shared" si="211"/>
        <v>Robin Lopez</v>
      </c>
    </row>
    <row r="6785" spans="1:8" x14ac:dyDescent="0.2">
      <c r="A6785" s="48"/>
      <c r="B6785">
        <v>9</v>
      </c>
      <c r="C6785">
        <v>3</v>
      </c>
      <c r="D6785">
        <v>2</v>
      </c>
      <c r="E6785">
        <v>0</v>
      </c>
      <c r="F6785" s="51">
        <v>1</v>
      </c>
      <c r="G6785" t="str">
        <f t="shared" si="210"/>
        <v>Robin Lopez</v>
      </c>
      <c r="H6785" t="str">
        <f t="shared" si="211"/>
        <v>Robin Lopez</v>
      </c>
    </row>
    <row r="6786" spans="1:8" x14ac:dyDescent="0.2">
      <c r="A6786" s="48"/>
      <c r="B6786">
        <v>4</v>
      </c>
      <c r="C6786">
        <v>2</v>
      </c>
      <c r="D6786">
        <v>0</v>
      </c>
      <c r="E6786">
        <v>0</v>
      </c>
      <c r="F6786" s="51">
        <v>1</v>
      </c>
      <c r="G6786" t="str">
        <f t="shared" ref="G6786:G6849" si="212">IF(B6786="","",IF(A6786="",G6785,SUBSTITUTE(A6786," 2022-23 Game Log","")))</f>
        <v>Robin Lopez</v>
      </c>
      <c r="H6786" t="str">
        <f t="shared" ref="H6786:H6849" si="213">IF(G6786="Luka Dončić","Luka Doncic",IF(G6786="Wendell Carter Jr.","Wendell Carter",IF(G6786="Vlatko Čančar","Vlatko Cancar",IF(G6786="Troy Brown Jr.","Troy Brown",IF(G6786="Bojan Bogdanović","Bojan Bogdanovic",IF(G6786="Nic Claxton","Nicolas Claxton",IF(G6786="Kristaps Porziņģis","Kristaps Porzingis",IF(G6786="Kelly Oubre Jr.","Kelly Oubre Jr",IF(G6786="P.J. Washington","P.J Washington",IF(G6786="P.J. Tucker","P.J Tucker",IF(G6786="Jabari Smith Jr.","Jabari Smith",IF(G6786="Alperen Şengün","Alperen Sengun",IF(G6786="Nikola Vučević","Nikola Vucevic",IF(G6786="Jusuf Nurkić","Jusuf Nurkic",IF(G6786="Nikola Jokić","Nikola Jokic",G6786)))))))))))))))</f>
        <v>Robin Lopez</v>
      </c>
    </row>
    <row r="6787" spans="1:8" x14ac:dyDescent="0.2">
      <c r="A6787" s="48"/>
      <c r="B6787">
        <v>0</v>
      </c>
      <c r="C6787">
        <v>0</v>
      </c>
      <c r="D6787">
        <v>0</v>
      </c>
      <c r="E6787">
        <v>0</v>
      </c>
      <c r="F6787" s="51">
        <v>1</v>
      </c>
      <c r="G6787" t="str">
        <f t="shared" si="212"/>
        <v>Robin Lopez</v>
      </c>
      <c r="H6787" t="str">
        <f t="shared" si="213"/>
        <v>Robin Lopez</v>
      </c>
    </row>
    <row r="6788" spans="1:8" x14ac:dyDescent="0.2">
      <c r="A6788" s="48"/>
      <c r="B6788">
        <v>0</v>
      </c>
      <c r="C6788">
        <v>0</v>
      </c>
      <c r="D6788">
        <v>0</v>
      </c>
      <c r="E6788">
        <v>0</v>
      </c>
      <c r="F6788" s="51">
        <v>1</v>
      </c>
      <c r="G6788" t="str">
        <f t="shared" si="212"/>
        <v>Robin Lopez</v>
      </c>
      <c r="H6788" t="str">
        <f t="shared" si="213"/>
        <v>Robin Lopez</v>
      </c>
    </row>
    <row r="6789" spans="1:8" x14ac:dyDescent="0.2">
      <c r="A6789" s="48"/>
      <c r="B6789">
        <v>2</v>
      </c>
      <c r="C6789">
        <v>2</v>
      </c>
      <c r="D6789">
        <v>1</v>
      </c>
      <c r="E6789">
        <v>0</v>
      </c>
      <c r="F6789" s="51">
        <v>1</v>
      </c>
      <c r="G6789" t="str">
        <f t="shared" si="212"/>
        <v>Robin Lopez</v>
      </c>
      <c r="H6789" t="str">
        <f t="shared" si="213"/>
        <v>Robin Lopez</v>
      </c>
    </row>
    <row r="6790" spans="1:8" x14ac:dyDescent="0.2">
      <c r="A6790" s="48"/>
      <c r="B6790">
        <v>0</v>
      </c>
      <c r="C6790">
        <v>0</v>
      </c>
      <c r="D6790">
        <v>0</v>
      </c>
      <c r="E6790">
        <v>0</v>
      </c>
      <c r="F6790" s="51">
        <v>1</v>
      </c>
      <c r="G6790" t="str">
        <f t="shared" si="212"/>
        <v>Robin Lopez</v>
      </c>
      <c r="H6790" t="str">
        <f t="shared" si="213"/>
        <v>Robin Lopez</v>
      </c>
    </row>
    <row r="6791" spans="1:8" x14ac:dyDescent="0.2">
      <c r="A6791" s="48"/>
      <c r="B6791">
        <v>0</v>
      </c>
      <c r="C6791">
        <v>3</v>
      </c>
      <c r="D6791">
        <v>0</v>
      </c>
      <c r="E6791">
        <v>0</v>
      </c>
      <c r="F6791" s="51">
        <v>1</v>
      </c>
      <c r="G6791" t="str">
        <f t="shared" si="212"/>
        <v>Robin Lopez</v>
      </c>
      <c r="H6791" t="str">
        <f t="shared" si="213"/>
        <v>Robin Lopez</v>
      </c>
    </row>
    <row r="6792" spans="1:8" x14ac:dyDescent="0.2">
      <c r="A6792" s="48"/>
      <c r="B6792">
        <v>2</v>
      </c>
      <c r="C6792">
        <v>1</v>
      </c>
      <c r="D6792">
        <v>0</v>
      </c>
      <c r="E6792">
        <v>0</v>
      </c>
      <c r="F6792" s="51">
        <v>1</v>
      </c>
      <c r="G6792" t="str">
        <f t="shared" si="212"/>
        <v>Robin Lopez</v>
      </c>
      <c r="H6792" t="str">
        <f t="shared" si="213"/>
        <v>Robin Lopez</v>
      </c>
    </row>
    <row r="6793" spans="1:8" x14ac:dyDescent="0.2">
      <c r="A6793" s="48"/>
      <c r="B6793">
        <v>9</v>
      </c>
      <c r="C6793">
        <v>4</v>
      </c>
      <c r="D6793">
        <v>1</v>
      </c>
      <c r="E6793">
        <v>1</v>
      </c>
      <c r="F6793" s="51">
        <v>1</v>
      </c>
      <c r="G6793" t="str">
        <f t="shared" si="212"/>
        <v>Robin Lopez</v>
      </c>
      <c r="H6793" t="str">
        <f t="shared" si="213"/>
        <v>Robin Lopez</v>
      </c>
    </row>
    <row r="6794" spans="1:8" x14ac:dyDescent="0.2">
      <c r="A6794" s="48"/>
      <c r="B6794">
        <v>1</v>
      </c>
      <c r="C6794">
        <v>1</v>
      </c>
      <c r="D6794">
        <v>0</v>
      </c>
      <c r="E6794">
        <v>0</v>
      </c>
      <c r="F6794" s="51">
        <v>1</v>
      </c>
      <c r="G6794" t="str">
        <f t="shared" si="212"/>
        <v>Robin Lopez</v>
      </c>
      <c r="H6794" t="str">
        <f t="shared" si="213"/>
        <v>Robin Lopez</v>
      </c>
    </row>
    <row r="6795" spans="1:8" x14ac:dyDescent="0.2">
      <c r="A6795" s="48" t="s">
        <v>1397</v>
      </c>
      <c r="B6795">
        <v>8</v>
      </c>
      <c r="C6795">
        <v>7</v>
      </c>
      <c r="D6795">
        <v>2</v>
      </c>
      <c r="E6795">
        <v>1</v>
      </c>
      <c r="F6795" s="51">
        <v>1</v>
      </c>
      <c r="G6795" t="str">
        <f t="shared" si="212"/>
        <v>Kevin Love</v>
      </c>
      <c r="H6795" t="str">
        <f t="shared" si="213"/>
        <v>Kevin Love</v>
      </c>
    </row>
    <row r="6796" spans="1:8" x14ac:dyDescent="0.2">
      <c r="A6796" s="48"/>
      <c r="B6796">
        <v>15</v>
      </c>
      <c r="C6796">
        <v>12</v>
      </c>
      <c r="D6796">
        <v>4</v>
      </c>
      <c r="E6796">
        <v>5</v>
      </c>
      <c r="F6796" s="51">
        <v>1</v>
      </c>
      <c r="G6796" t="str">
        <f t="shared" si="212"/>
        <v>Kevin Love</v>
      </c>
      <c r="H6796" t="str">
        <f t="shared" si="213"/>
        <v>Kevin Love</v>
      </c>
    </row>
    <row r="6797" spans="1:8" x14ac:dyDescent="0.2">
      <c r="A6797" s="48"/>
      <c r="B6797">
        <v>5</v>
      </c>
      <c r="C6797">
        <v>7</v>
      </c>
      <c r="D6797">
        <v>0</v>
      </c>
      <c r="E6797">
        <v>1</v>
      </c>
      <c r="F6797" s="51">
        <v>1</v>
      </c>
      <c r="G6797" t="str">
        <f t="shared" si="212"/>
        <v>Kevin Love</v>
      </c>
      <c r="H6797" t="str">
        <f t="shared" si="213"/>
        <v>Kevin Love</v>
      </c>
    </row>
    <row r="6798" spans="1:8" x14ac:dyDescent="0.2">
      <c r="A6798" s="48"/>
      <c r="B6798">
        <v>4</v>
      </c>
      <c r="C6798">
        <v>7</v>
      </c>
      <c r="D6798">
        <v>4</v>
      </c>
      <c r="E6798">
        <v>0</v>
      </c>
      <c r="F6798" s="51">
        <v>1</v>
      </c>
      <c r="G6798" t="str">
        <f t="shared" si="212"/>
        <v>Kevin Love</v>
      </c>
      <c r="H6798" t="str">
        <f t="shared" si="213"/>
        <v>Kevin Love</v>
      </c>
    </row>
    <row r="6799" spans="1:8" x14ac:dyDescent="0.2">
      <c r="A6799" s="48"/>
      <c r="B6799">
        <v>9</v>
      </c>
      <c r="C6799">
        <v>5</v>
      </c>
      <c r="D6799">
        <v>0</v>
      </c>
      <c r="E6799">
        <v>2</v>
      </c>
      <c r="F6799" s="51">
        <v>1</v>
      </c>
      <c r="G6799" t="str">
        <f t="shared" si="212"/>
        <v>Kevin Love</v>
      </c>
      <c r="H6799" t="str">
        <f t="shared" si="213"/>
        <v>Kevin Love</v>
      </c>
    </row>
    <row r="6800" spans="1:8" x14ac:dyDescent="0.2">
      <c r="A6800" s="48"/>
      <c r="B6800">
        <v>29</v>
      </c>
      <c r="C6800">
        <v>8</v>
      </c>
      <c r="D6800">
        <v>1</v>
      </c>
      <c r="E6800">
        <v>8</v>
      </c>
      <c r="F6800" s="51">
        <v>1</v>
      </c>
      <c r="G6800" t="str">
        <f t="shared" si="212"/>
        <v>Kevin Love</v>
      </c>
      <c r="H6800" t="str">
        <f t="shared" si="213"/>
        <v>Kevin Love</v>
      </c>
    </row>
    <row r="6801" spans="1:8" x14ac:dyDescent="0.2">
      <c r="A6801" s="48"/>
      <c r="B6801">
        <v>8</v>
      </c>
      <c r="C6801">
        <v>5</v>
      </c>
      <c r="D6801">
        <v>0</v>
      </c>
      <c r="E6801">
        <v>0</v>
      </c>
      <c r="F6801" s="51">
        <v>1</v>
      </c>
      <c r="G6801" t="str">
        <f t="shared" si="212"/>
        <v>Kevin Love</v>
      </c>
      <c r="H6801" t="str">
        <f t="shared" si="213"/>
        <v>Kevin Love</v>
      </c>
    </row>
    <row r="6802" spans="1:8" x14ac:dyDescent="0.2">
      <c r="A6802" s="48"/>
      <c r="B6802">
        <v>21</v>
      </c>
      <c r="C6802">
        <v>8</v>
      </c>
      <c r="D6802">
        <v>10</v>
      </c>
      <c r="E6802">
        <v>4</v>
      </c>
      <c r="F6802" s="51">
        <v>1</v>
      </c>
      <c r="G6802" t="str">
        <f t="shared" si="212"/>
        <v>Kevin Love</v>
      </c>
      <c r="H6802" t="str">
        <f t="shared" si="213"/>
        <v>Kevin Love</v>
      </c>
    </row>
    <row r="6803" spans="1:8" x14ac:dyDescent="0.2">
      <c r="A6803" s="48"/>
      <c r="B6803">
        <v>10</v>
      </c>
      <c r="C6803">
        <v>10</v>
      </c>
      <c r="D6803">
        <v>1</v>
      </c>
      <c r="E6803">
        <v>2</v>
      </c>
      <c r="F6803" s="51">
        <v>1</v>
      </c>
      <c r="G6803" t="str">
        <f t="shared" si="212"/>
        <v>Kevin Love</v>
      </c>
      <c r="H6803" t="str">
        <f t="shared" si="213"/>
        <v>Kevin Love</v>
      </c>
    </row>
    <row r="6804" spans="1:8" x14ac:dyDescent="0.2">
      <c r="A6804" s="48"/>
      <c r="B6804">
        <v>17</v>
      </c>
      <c r="C6804">
        <v>8</v>
      </c>
      <c r="D6804">
        <v>4</v>
      </c>
      <c r="E6804">
        <v>4</v>
      </c>
      <c r="F6804" s="51">
        <v>1</v>
      </c>
      <c r="G6804" t="str">
        <f t="shared" si="212"/>
        <v>Kevin Love</v>
      </c>
      <c r="H6804" t="str">
        <f t="shared" si="213"/>
        <v>Kevin Love</v>
      </c>
    </row>
    <row r="6805" spans="1:8" x14ac:dyDescent="0.2">
      <c r="A6805" s="48"/>
      <c r="B6805">
        <v>9</v>
      </c>
      <c r="C6805">
        <v>8</v>
      </c>
      <c r="D6805">
        <v>2</v>
      </c>
      <c r="E6805">
        <v>1</v>
      </c>
      <c r="F6805" s="51">
        <v>1</v>
      </c>
      <c r="G6805" t="str">
        <f t="shared" si="212"/>
        <v>Kevin Love</v>
      </c>
      <c r="H6805" t="str">
        <f t="shared" si="213"/>
        <v>Kevin Love</v>
      </c>
    </row>
    <row r="6806" spans="1:8" x14ac:dyDescent="0.2">
      <c r="A6806" s="48"/>
      <c r="B6806">
        <v>9</v>
      </c>
      <c r="C6806">
        <v>7</v>
      </c>
      <c r="D6806">
        <v>2</v>
      </c>
      <c r="E6806">
        <v>2</v>
      </c>
      <c r="F6806" s="51">
        <v>1</v>
      </c>
      <c r="G6806" t="str">
        <f t="shared" si="212"/>
        <v>Kevin Love</v>
      </c>
      <c r="H6806" t="str">
        <f t="shared" si="213"/>
        <v>Kevin Love</v>
      </c>
    </row>
    <row r="6807" spans="1:8" x14ac:dyDescent="0.2">
      <c r="A6807" s="48"/>
      <c r="B6807">
        <v>14</v>
      </c>
      <c r="C6807">
        <v>5</v>
      </c>
      <c r="D6807">
        <v>4</v>
      </c>
      <c r="E6807">
        <v>3</v>
      </c>
      <c r="F6807" s="51">
        <v>1</v>
      </c>
      <c r="G6807" t="str">
        <f t="shared" si="212"/>
        <v>Kevin Love</v>
      </c>
      <c r="H6807" t="str">
        <f t="shared" si="213"/>
        <v>Kevin Love</v>
      </c>
    </row>
    <row r="6808" spans="1:8" x14ac:dyDescent="0.2">
      <c r="A6808" s="48"/>
      <c r="B6808">
        <v>5</v>
      </c>
      <c r="C6808">
        <v>7</v>
      </c>
      <c r="D6808">
        <v>3</v>
      </c>
      <c r="E6808">
        <v>1</v>
      </c>
      <c r="F6808" s="51">
        <v>1</v>
      </c>
      <c r="G6808" t="str">
        <f t="shared" si="212"/>
        <v>Kevin Love</v>
      </c>
      <c r="H6808" t="str">
        <f t="shared" si="213"/>
        <v>Kevin Love</v>
      </c>
    </row>
    <row r="6809" spans="1:8" x14ac:dyDescent="0.2">
      <c r="A6809" s="48"/>
      <c r="B6809">
        <v>6</v>
      </c>
      <c r="C6809">
        <v>7</v>
      </c>
      <c r="D6809">
        <v>2</v>
      </c>
      <c r="E6809">
        <v>2</v>
      </c>
      <c r="F6809" s="51">
        <v>1</v>
      </c>
      <c r="G6809" t="str">
        <f t="shared" si="212"/>
        <v>Kevin Love</v>
      </c>
      <c r="H6809" t="str">
        <f t="shared" si="213"/>
        <v>Kevin Love</v>
      </c>
    </row>
    <row r="6810" spans="1:8" x14ac:dyDescent="0.2">
      <c r="A6810" s="48"/>
      <c r="B6810">
        <v>0</v>
      </c>
      <c r="C6810">
        <v>4</v>
      </c>
      <c r="D6810">
        <v>1</v>
      </c>
      <c r="E6810">
        <v>0</v>
      </c>
      <c r="F6810" s="51">
        <v>1</v>
      </c>
      <c r="G6810" t="str">
        <f t="shared" si="212"/>
        <v>Kevin Love</v>
      </c>
      <c r="H6810" t="str">
        <f t="shared" si="213"/>
        <v>Kevin Love</v>
      </c>
    </row>
    <row r="6811" spans="1:8" x14ac:dyDescent="0.2">
      <c r="A6811" s="48"/>
      <c r="B6811">
        <v>11</v>
      </c>
      <c r="C6811">
        <v>11</v>
      </c>
      <c r="D6811">
        <v>3</v>
      </c>
      <c r="E6811">
        <v>1</v>
      </c>
      <c r="F6811" s="51">
        <v>1</v>
      </c>
      <c r="G6811" t="str">
        <f t="shared" si="212"/>
        <v>Kevin Love</v>
      </c>
      <c r="H6811" t="str">
        <f t="shared" si="213"/>
        <v>Kevin Love</v>
      </c>
    </row>
    <row r="6812" spans="1:8" x14ac:dyDescent="0.2">
      <c r="A6812" s="48"/>
      <c r="B6812">
        <v>8</v>
      </c>
      <c r="C6812">
        <v>7</v>
      </c>
      <c r="D6812">
        <v>0</v>
      </c>
      <c r="E6812">
        <v>2</v>
      </c>
      <c r="F6812" s="51">
        <v>1</v>
      </c>
      <c r="G6812" t="str">
        <f t="shared" si="212"/>
        <v>Kevin Love</v>
      </c>
      <c r="H6812" t="str">
        <f t="shared" si="213"/>
        <v>Kevin Love</v>
      </c>
    </row>
    <row r="6813" spans="1:8" x14ac:dyDescent="0.2">
      <c r="A6813" s="48"/>
      <c r="B6813">
        <v>2</v>
      </c>
      <c r="C6813">
        <v>2</v>
      </c>
      <c r="D6813">
        <v>0</v>
      </c>
      <c r="E6813">
        <v>0</v>
      </c>
      <c r="F6813" s="51">
        <v>1</v>
      </c>
      <c r="G6813" t="str">
        <f t="shared" si="212"/>
        <v>Kevin Love</v>
      </c>
      <c r="H6813" t="str">
        <f t="shared" si="213"/>
        <v>Kevin Love</v>
      </c>
    </row>
    <row r="6814" spans="1:8" x14ac:dyDescent="0.2">
      <c r="A6814" s="48"/>
      <c r="B6814">
        <v>7</v>
      </c>
      <c r="C6814">
        <v>3</v>
      </c>
      <c r="D6814">
        <v>0</v>
      </c>
      <c r="E6814">
        <v>1</v>
      </c>
      <c r="F6814" s="51">
        <v>1</v>
      </c>
      <c r="G6814" t="str">
        <f t="shared" si="212"/>
        <v>Kevin Love</v>
      </c>
      <c r="H6814" t="str">
        <f t="shared" si="213"/>
        <v>Kevin Love</v>
      </c>
    </row>
    <row r="6815" spans="1:8" x14ac:dyDescent="0.2">
      <c r="A6815" s="48"/>
      <c r="B6815">
        <v>0</v>
      </c>
      <c r="C6815">
        <v>9</v>
      </c>
      <c r="D6815">
        <v>2</v>
      </c>
      <c r="E6815">
        <v>0</v>
      </c>
      <c r="F6815" s="51">
        <v>1</v>
      </c>
      <c r="G6815" t="str">
        <f t="shared" si="212"/>
        <v>Kevin Love</v>
      </c>
      <c r="H6815" t="str">
        <f t="shared" si="213"/>
        <v>Kevin Love</v>
      </c>
    </row>
    <row r="6816" spans="1:8" x14ac:dyDescent="0.2">
      <c r="A6816" s="48"/>
      <c r="B6816">
        <v>6</v>
      </c>
      <c r="C6816">
        <v>3</v>
      </c>
      <c r="D6816">
        <v>1</v>
      </c>
      <c r="E6816">
        <v>0</v>
      </c>
      <c r="F6816" s="51">
        <v>1</v>
      </c>
      <c r="G6816" t="str">
        <f t="shared" si="212"/>
        <v>Kevin Love</v>
      </c>
      <c r="H6816" t="str">
        <f t="shared" si="213"/>
        <v>Kevin Love</v>
      </c>
    </row>
    <row r="6817" spans="1:8" x14ac:dyDescent="0.2">
      <c r="A6817" s="48"/>
      <c r="B6817">
        <v>9</v>
      </c>
      <c r="C6817">
        <v>5</v>
      </c>
      <c r="D6817">
        <v>2</v>
      </c>
      <c r="E6817">
        <v>3</v>
      </c>
      <c r="F6817" s="51">
        <v>1</v>
      </c>
      <c r="G6817" t="str">
        <f t="shared" si="212"/>
        <v>Kevin Love</v>
      </c>
      <c r="H6817" t="str">
        <f t="shared" si="213"/>
        <v>Kevin Love</v>
      </c>
    </row>
    <row r="6818" spans="1:8" x14ac:dyDescent="0.2">
      <c r="A6818" s="48"/>
      <c r="B6818">
        <v>3</v>
      </c>
      <c r="C6818">
        <v>10</v>
      </c>
      <c r="D6818">
        <v>3</v>
      </c>
      <c r="E6818">
        <v>1</v>
      </c>
      <c r="F6818" s="51">
        <v>1</v>
      </c>
      <c r="G6818" t="str">
        <f t="shared" si="212"/>
        <v>Kevin Love</v>
      </c>
      <c r="H6818" t="str">
        <f t="shared" si="213"/>
        <v>Kevin Love</v>
      </c>
    </row>
    <row r="6819" spans="1:8" x14ac:dyDescent="0.2">
      <c r="A6819" s="48"/>
      <c r="B6819">
        <v>9</v>
      </c>
      <c r="C6819">
        <v>9</v>
      </c>
      <c r="D6819">
        <v>5</v>
      </c>
      <c r="E6819">
        <v>3</v>
      </c>
      <c r="F6819" s="51">
        <v>1</v>
      </c>
      <c r="G6819" t="str">
        <f t="shared" si="212"/>
        <v>Kevin Love</v>
      </c>
      <c r="H6819" t="str">
        <f t="shared" si="213"/>
        <v>Kevin Love</v>
      </c>
    </row>
    <row r="6820" spans="1:8" x14ac:dyDescent="0.2">
      <c r="A6820" s="48"/>
      <c r="B6820">
        <v>13</v>
      </c>
      <c r="C6820">
        <v>5</v>
      </c>
      <c r="D6820">
        <v>1</v>
      </c>
      <c r="E6820">
        <v>3</v>
      </c>
      <c r="F6820" s="51">
        <v>1</v>
      </c>
      <c r="G6820" t="str">
        <f t="shared" si="212"/>
        <v>Kevin Love</v>
      </c>
      <c r="H6820" t="str">
        <f t="shared" si="213"/>
        <v>Kevin Love</v>
      </c>
    </row>
    <row r="6821" spans="1:8" x14ac:dyDescent="0.2">
      <c r="A6821" s="48"/>
      <c r="B6821">
        <v>7</v>
      </c>
      <c r="C6821">
        <v>8</v>
      </c>
      <c r="D6821">
        <v>1</v>
      </c>
      <c r="E6821">
        <v>1</v>
      </c>
      <c r="F6821" s="51">
        <v>1</v>
      </c>
      <c r="G6821" t="str">
        <f t="shared" si="212"/>
        <v>Kevin Love</v>
      </c>
      <c r="H6821" t="str">
        <f t="shared" si="213"/>
        <v>Kevin Love</v>
      </c>
    </row>
    <row r="6822" spans="1:8" x14ac:dyDescent="0.2">
      <c r="A6822" s="48"/>
      <c r="B6822">
        <v>12</v>
      </c>
      <c r="C6822">
        <v>6</v>
      </c>
      <c r="D6822">
        <v>1</v>
      </c>
      <c r="E6822">
        <v>2</v>
      </c>
      <c r="F6822" s="51">
        <v>1</v>
      </c>
      <c r="G6822" t="str">
        <f t="shared" si="212"/>
        <v>Kevin Love</v>
      </c>
      <c r="H6822" t="str">
        <f t="shared" si="213"/>
        <v>Kevin Love</v>
      </c>
    </row>
    <row r="6823" spans="1:8" x14ac:dyDescent="0.2">
      <c r="A6823" s="48"/>
      <c r="B6823">
        <v>20</v>
      </c>
      <c r="C6823">
        <v>9</v>
      </c>
      <c r="D6823">
        <v>1</v>
      </c>
      <c r="E6823">
        <v>5</v>
      </c>
      <c r="F6823" s="51">
        <v>1</v>
      </c>
      <c r="G6823" t="str">
        <f t="shared" si="212"/>
        <v>Kevin Love</v>
      </c>
      <c r="H6823" t="str">
        <f t="shared" si="213"/>
        <v>Kevin Love</v>
      </c>
    </row>
    <row r="6824" spans="1:8" x14ac:dyDescent="0.2">
      <c r="A6824" s="48"/>
      <c r="B6824">
        <v>12</v>
      </c>
      <c r="C6824">
        <v>17</v>
      </c>
      <c r="D6824">
        <v>2</v>
      </c>
      <c r="E6824">
        <v>3</v>
      </c>
      <c r="F6824" s="51">
        <v>1</v>
      </c>
      <c r="G6824" t="str">
        <f t="shared" si="212"/>
        <v>Kevin Love</v>
      </c>
      <c r="H6824" t="str">
        <f t="shared" si="213"/>
        <v>Kevin Love</v>
      </c>
    </row>
    <row r="6825" spans="1:8" x14ac:dyDescent="0.2">
      <c r="A6825" s="48"/>
      <c r="B6825">
        <v>6</v>
      </c>
      <c r="C6825">
        <v>8</v>
      </c>
      <c r="D6825">
        <v>1</v>
      </c>
      <c r="E6825">
        <v>0</v>
      </c>
      <c r="F6825" s="51">
        <v>1</v>
      </c>
      <c r="G6825" t="str">
        <f t="shared" si="212"/>
        <v>Kevin Love</v>
      </c>
      <c r="H6825" t="str">
        <f t="shared" si="213"/>
        <v>Kevin Love</v>
      </c>
    </row>
    <row r="6826" spans="1:8" x14ac:dyDescent="0.2">
      <c r="A6826" s="48" t="s">
        <v>1398</v>
      </c>
      <c r="B6826">
        <v>2</v>
      </c>
      <c r="C6826">
        <v>5</v>
      </c>
      <c r="D6826">
        <v>4</v>
      </c>
      <c r="E6826">
        <v>0</v>
      </c>
      <c r="F6826" s="51">
        <v>1</v>
      </c>
      <c r="G6826" t="str">
        <f t="shared" si="212"/>
        <v>Kyle Lowry</v>
      </c>
      <c r="H6826" t="str">
        <f t="shared" si="213"/>
        <v>Kyle Lowry</v>
      </c>
    </row>
    <row r="6827" spans="1:8" x14ac:dyDescent="0.2">
      <c r="A6827" s="48"/>
      <c r="B6827">
        <v>17</v>
      </c>
      <c r="C6827">
        <v>4</v>
      </c>
      <c r="D6827">
        <v>6</v>
      </c>
      <c r="E6827">
        <v>3</v>
      </c>
      <c r="F6827" s="51">
        <v>1</v>
      </c>
      <c r="G6827" t="str">
        <f t="shared" si="212"/>
        <v>Kyle Lowry</v>
      </c>
      <c r="H6827" t="str">
        <f t="shared" si="213"/>
        <v>Kyle Lowry</v>
      </c>
    </row>
    <row r="6828" spans="1:8" x14ac:dyDescent="0.2">
      <c r="A6828" s="48"/>
      <c r="B6828">
        <v>17</v>
      </c>
      <c r="C6828">
        <v>2</v>
      </c>
      <c r="D6828">
        <v>6</v>
      </c>
      <c r="E6828">
        <v>3</v>
      </c>
      <c r="F6828" s="51">
        <v>1</v>
      </c>
      <c r="G6828" t="str">
        <f t="shared" si="212"/>
        <v>Kyle Lowry</v>
      </c>
      <c r="H6828" t="str">
        <f t="shared" si="213"/>
        <v>Kyle Lowry</v>
      </c>
    </row>
    <row r="6829" spans="1:8" x14ac:dyDescent="0.2">
      <c r="A6829" s="48"/>
      <c r="B6829">
        <v>7</v>
      </c>
      <c r="C6829">
        <v>3</v>
      </c>
      <c r="D6829">
        <v>2</v>
      </c>
      <c r="E6829">
        <v>1</v>
      </c>
      <c r="F6829" s="51">
        <v>1</v>
      </c>
      <c r="G6829" t="str">
        <f t="shared" si="212"/>
        <v>Kyle Lowry</v>
      </c>
      <c r="H6829" t="str">
        <f t="shared" si="213"/>
        <v>Kyle Lowry</v>
      </c>
    </row>
    <row r="6830" spans="1:8" x14ac:dyDescent="0.2">
      <c r="A6830" s="48"/>
      <c r="B6830">
        <v>17</v>
      </c>
      <c r="C6830">
        <v>2</v>
      </c>
      <c r="D6830">
        <v>6</v>
      </c>
      <c r="E6830">
        <v>5</v>
      </c>
      <c r="F6830" s="51">
        <v>1</v>
      </c>
      <c r="G6830" t="str">
        <f t="shared" si="212"/>
        <v>Kyle Lowry</v>
      </c>
      <c r="H6830" t="str">
        <f t="shared" si="213"/>
        <v>Kyle Lowry</v>
      </c>
    </row>
    <row r="6831" spans="1:8" x14ac:dyDescent="0.2">
      <c r="A6831" s="48"/>
      <c r="B6831">
        <v>12</v>
      </c>
      <c r="C6831">
        <v>5</v>
      </c>
      <c r="D6831">
        <v>8</v>
      </c>
      <c r="E6831">
        <v>2</v>
      </c>
      <c r="F6831" s="51">
        <v>1</v>
      </c>
      <c r="G6831" t="str">
        <f t="shared" si="212"/>
        <v>Kyle Lowry</v>
      </c>
      <c r="H6831" t="str">
        <f t="shared" si="213"/>
        <v>Kyle Lowry</v>
      </c>
    </row>
    <row r="6832" spans="1:8" x14ac:dyDescent="0.2">
      <c r="A6832" s="48"/>
      <c r="B6832">
        <v>15</v>
      </c>
      <c r="C6832">
        <v>5</v>
      </c>
      <c r="D6832">
        <v>5</v>
      </c>
      <c r="E6832">
        <v>1</v>
      </c>
      <c r="F6832" s="51">
        <v>1</v>
      </c>
      <c r="G6832" t="str">
        <f t="shared" si="212"/>
        <v>Kyle Lowry</v>
      </c>
      <c r="H6832" t="str">
        <f t="shared" si="213"/>
        <v>Kyle Lowry</v>
      </c>
    </row>
    <row r="6833" spans="1:8" x14ac:dyDescent="0.2">
      <c r="A6833" s="48"/>
      <c r="B6833">
        <v>13</v>
      </c>
      <c r="C6833">
        <v>5</v>
      </c>
      <c r="D6833">
        <v>9</v>
      </c>
      <c r="E6833">
        <v>3</v>
      </c>
      <c r="F6833" s="51">
        <v>1</v>
      </c>
      <c r="G6833" t="str">
        <f t="shared" si="212"/>
        <v>Kyle Lowry</v>
      </c>
      <c r="H6833" t="str">
        <f t="shared" si="213"/>
        <v>Kyle Lowry</v>
      </c>
    </row>
    <row r="6834" spans="1:8" x14ac:dyDescent="0.2">
      <c r="A6834" s="48"/>
      <c r="B6834">
        <v>22</v>
      </c>
      <c r="C6834">
        <v>5</v>
      </c>
      <c r="D6834">
        <v>7</v>
      </c>
      <c r="E6834">
        <v>2</v>
      </c>
      <c r="F6834" s="51">
        <v>1</v>
      </c>
      <c r="G6834" t="str">
        <f t="shared" si="212"/>
        <v>Kyle Lowry</v>
      </c>
      <c r="H6834" t="str">
        <f t="shared" si="213"/>
        <v>Kyle Lowry</v>
      </c>
    </row>
    <row r="6835" spans="1:8" x14ac:dyDescent="0.2">
      <c r="A6835" s="48"/>
      <c r="B6835">
        <v>10</v>
      </c>
      <c r="C6835">
        <v>6</v>
      </c>
      <c r="D6835">
        <v>3</v>
      </c>
      <c r="E6835">
        <v>1</v>
      </c>
      <c r="F6835" s="51">
        <v>1</v>
      </c>
      <c r="G6835" t="str">
        <f t="shared" si="212"/>
        <v>Kyle Lowry</v>
      </c>
      <c r="H6835" t="str">
        <f t="shared" si="213"/>
        <v>Kyle Lowry</v>
      </c>
    </row>
    <row r="6836" spans="1:8" x14ac:dyDescent="0.2">
      <c r="A6836" s="48"/>
      <c r="B6836">
        <v>15</v>
      </c>
      <c r="C6836">
        <v>7</v>
      </c>
      <c r="D6836">
        <v>8</v>
      </c>
      <c r="E6836">
        <v>4</v>
      </c>
      <c r="F6836" s="51">
        <v>1</v>
      </c>
      <c r="G6836" t="str">
        <f t="shared" si="212"/>
        <v>Kyle Lowry</v>
      </c>
      <c r="H6836" t="str">
        <f t="shared" si="213"/>
        <v>Kyle Lowry</v>
      </c>
    </row>
    <row r="6837" spans="1:8" x14ac:dyDescent="0.2">
      <c r="A6837" s="48"/>
      <c r="B6837">
        <v>10</v>
      </c>
      <c r="C6837">
        <v>3</v>
      </c>
      <c r="D6837">
        <v>3</v>
      </c>
      <c r="E6837">
        <v>2</v>
      </c>
      <c r="F6837" s="51">
        <v>1</v>
      </c>
      <c r="G6837" t="str">
        <f t="shared" si="212"/>
        <v>Kyle Lowry</v>
      </c>
      <c r="H6837" t="str">
        <f t="shared" si="213"/>
        <v>Kyle Lowry</v>
      </c>
    </row>
    <row r="6838" spans="1:8" x14ac:dyDescent="0.2">
      <c r="A6838" s="48"/>
      <c r="B6838">
        <v>12</v>
      </c>
      <c r="C6838">
        <v>11</v>
      </c>
      <c r="D6838">
        <v>8</v>
      </c>
      <c r="E6838">
        <v>1</v>
      </c>
      <c r="F6838" s="51">
        <v>1</v>
      </c>
      <c r="G6838" t="str">
        <f t="shared" si="212"/>
        <v>Kyle Lowry</v>
      </c>
      <c r="H6838" t="str">
        <f t="shared" si="213"/>
        <v>Kyle Lowry</v>
      </c>
    </row>
    <row r="6839" spans="1:8" x14ac:dyDescent="0.2">
      <c r="A6839" s="48"/>
      <c r="B6839">
        <v>15</v>
      </c>
      <c r="C6839">
        <v>3</v>
      </c>
      <c r="D6839">
        <v>6</v>
      </c>
      <c r="E6839">
        <v>2</v>
      </c>
      <c r="F6839" s="51">
        <v>1</v>
      </c>
      <c r="G6839" t="str">
        <f t="shared" si="212"/>
        <v>Kyle Lowry</v>
      </c>
      <c r="H6839" t="str">
        <f t="shared" si="213"/>
        <v>Kyle Lowry</v>
      </c>
    </row>
    <row r="6840" spans="1:8" x14ac:dyDescent="0.2">
      <c r="A6840" s="48"/>
      <c r="B6840">
        <v>19</v>
      </c>
      <c r="C6840">
        <v>1</v>
      </c>
      <c r="D6840">
        <v>2</v>
      </c>
      <c r="E6840">
        <v>4</v>
      </c>
      <c r="F6840" s="51">
        <v>1</v>
      </c>
      <c r="G6840" t="str">
        <f t="shared" si="212"/>
        <v>Kyle Lowry</v>
      </c>
      <c r="H6840" t="str">
        <f t="shared" si="213"/>
        <v>Kyle Lowry</v>
      </c>
    </row>
    <row r="6841" spans="1:8" x14ac:dyDescent="0.2">
      <c r="A6841" s="48"/>
      <c r="B6841">
        <v>24</v>
      </c>
      <c r="C6841">
        <v>10</v>
      </c>
      <c r="D6841">
        <v>15</v>
      </c>
      <c r="E6841">
        <v>4</v>
      </c>
      <c r="F6841" s="51">
        <v>1</v>
      </c>
      <c r="G6841" t="str">
        <f t="shared" si="212"/>
        <v>Kyle Lowry</v>
      </c>
      <c r="H6841" t="str">
        <f t="shared" si="213"/>
        <v>Kyle Lowry</v>
      </c>
    </row>
    <row r="6842" spans="1:8" x14ac:dyDescent="0.2">
      <c r="A6842" s="48"/>
      <c r="B6842">
        <v>9</v>
      </c>
      <c r="C6842">
        <v>4</v>
      </c>
      <c r="D6842">
        <v>3</v>
      </c>
      <c r="E6842">
        <v>1</v>
      </c>
      <c r="F6842" s="51">
        <v>1</v>
      </c>
      <c r="G6842" t="str">
        <f t="shared" si="212"/>
        <v>Kyle Lowry</v>
      </c>
      <c r="H6842" t="str">
        <f t="shared" si="213"/>
        <v>Kyle Lowry</v>
      </c>
    </row>
    <row r="6843" spans="1:8" x14ac:dyDescent="0.2">
      <c r="A6843" s="48"/>
      <c r="B6843">
        <v>21</v>
      </c>
      <c r="C6843">
        <v>5</v>
      </c>
      <c r="D6843">
        <v>9</v>
      </c>
      <c r="E6843">
        <v>4</v>
      </c>
      <c r="F6843" s="51">
        <v>1</v>
      </c>
      <c r="G6843" t="str">
        <f t="shared" si="212"/>
        <v>Kyle Lowry</v>
      </c>
      <c r="H6843" t="str">
        <f t="shared" si="213"/>
        <v>Kyle Lowry</v>
      </c>
    </row>
    <row r="6844" spans="1:8" x14ac:dyDescent="0.2">
      <c r="A6844" s="48"/>
      <c r="B6844">
        <v>28</v>
      </c>
      <c r="C6844">
        <v>6</v>
      </c>
      <c r="D6844">
        <v>3</v>
      </c>
      <c r="E6844">
        <v>5</v>
      </c>
      <c r="F6844" s="51">
        <v>1</v>
      </c>
      <c r="G6844" t="str">
        <f t="shared" si="212"/>
        <v>Kyle Lowry</v>
      </c>
      <c r="H6844" t="str">
        <f t="shared" si="213"/>
        <v>Kyle Lowry</v>
      </c>
    </row>
    <row r="6845" spans="1:8" x14ac:dyDescent="0.2">
      <c r="A6845" s="48"/>
      <c r="B6845">
        <v>13</v>
      </c>
      <c r="C6845">
        <v>7</v>
      </c>
      <c r="D6845">
        <v>8</v>
      </c>
      <c r="E6845">
        <v>2</v>
      </c>
      <c r="F6845" s="51">
        <v>1</v>
      </c>
      <c r="G6845" t="str">
        <f t="shared" si="212"/>
        <v>Kyle Lowry</v>
      </c>
      <c r="H6845" t="str">
        <f t="shared" si="213"/>
        <v>Kyle Lowry</v>
      </c>
    </row>
    <row r="6846" spans="1:8" x14ac:dyDescent="0.2">
      <c r="A6846" s="48"/>
      <c r="B6846">
        <v>9</v>
      </c>
      <c r="C6846">
        <v>3</v>
      </c>
      <c r="D6846">
        <v>9</v>
      </c>
      <c r="E6846">
        <v>1</v>
      </c>
      <c r="F6846" s="51">
        <v>1</v>
      </c>
      <c r="G6846" t="str">
        <f t="shared" si="212"/>
        <v>Kyle Lowry</v>
      </c>
      <c r="H6846" t="str">
        <f t="shared" si="213"/>
        <v>Kyle Lowry</v>
      </c>
    </row>
    <row r="6847" spans="1:8" x14ac:dyDescent="0.2">
      <c r="A6847" s="48"/>
      <c r="B6847">
        <v>14</v>
      </c>
      <c r="C6847">
        <v>4</v>
      </c>
      <c r="D6847">
        <v>5</v>
      </c>
      <c r="E6847">
        <v>1</v>
      </c>
      <c r="F6847" s="51">
        <v>1</v>
      </c>
      <c r="G6847" t="str">
        <f t="shared" si="212"/>
        <v>Kyle Lowry</v>
      </c>
      <c r="H6847" t="str">
        <f t="shared" si="213"/>
        <v>Kyle Lowry</v>
      </c>
    </row>
    <row r="6848" spans="1:8" x14ac:dyDescent="0.2">
      <c r="A6848" s="48"/>
      <c r="B6848">
        <v>20</v>
      </c>
      <c r="C6848">
        <v>5</v>
      </c>
      <c r="D6848">
        <v>4</v>
      </c>
      <c r="E6848">
        <v>2</v>
      </c>
      <c r="F6848" s="51">
        <v>1</v>
      </c>
      <c r="G6848" t="str">
        <f t="shared" si="212"/>
        <v>Kyle Lowry</v>
      </c>
      <c r="H6848" t="str">
        <f t="shared" si="213"/>
        <v>Kyle Lowry</v>
      </c>
    </row>
    <row r="6849" spans="1:8" x14ac:dyDescent="0.2">
      <c r="A6849" s="48"/>
      <c r="B6849">
        <v>10</v>
      </c>
      <c r="C6849">
        <v>7</v>
      </c>
      <c r="D6849">
        <v>6</v>
      </c>
      <c r="E6849">
        <v>3</v>
      </c>
      <c r="F6849" s="51">
        <v>1</v>
      </c>
      <c r="G6849" t="str">
        <f t="shared" si="212"/>
        <v>Kyle Lowry</v>
      </c>
      <c r="H6849" t="str">
        <f t="shared" si="213"/>
        <v>Kyle Lowry</v>
      </c>
    </row>
    <row r="6850" spans="1:8" x14ac:dyDescent="0.2">
      <c r="A6850" s="48"/>
      <c r="B6850">
        <v>8</v>
      </c>
      <c r="C6850">
        <v>6</v>
      </c>
      <c r="D6850">
        <v>6</v>
      </c>
      <c r="E6850">
        <v>1</v>
      </c>
      <c r="F6850" s="51">
        <v>1</v>
      </c>
      <c r="G6850" t="str">
        <f t="shared" ref="G6850:G6913" si="214">IF(B6850="","",IF(A6850="",G6849,SUBSTITUTE(A6850," 2022-23 Game Log","")))</f>
        <v>Kyle Lowry</v>
      </c>
      <c r="H6850" t="str">
        <f t="shared" ref="H6850:H6913" si="215">IF(G6850="Luka Dončić","Luka Doncic",IF(G6850="Wendell Carter Jr.","Wendell Carter",IF(G6850="Vlatko Čančar","Vlatko Cancar",IF(G6850="Troy Brown Jr.","Troy Brown",IF(G6850="Bojan Bogdanović","Bojan Bogdanovic",IF(G6850="Nic Claxton","Nicolas Claxton",IF(G6850="Kristaps Porziņģis","Kristaps Porzingis",IF(G6850="Kelly Oubre Jr.","Kelly Oubre Jr",IF(G6850="P.J. Washington","P.J Washington",IF(G6850="P.J. Tucker","P.J Tucker",IF(G6850="Jabari Smith Jr.","Jabari Smith",IF(G6850="Alperen Şengün","Alperen Sengun",IF(G6850="Nikola Vučević","Nikola Vucevic",IF(G6850="Jusuf Nurkić","Jusuf Nurkic",IF(G6850="Nikola Jokić","Nikola Jokic",G6850)))))))))))))))</f>
        <v>Kyle Lowry</v>
      </c>
    </row>
    <row r="6851" spans="1:8" x14ac:dyDescent="0.2">
      <c r="A6851" s="48"/>
      <c r="B6851">
        <v>12</v>
      </c>
      <c r="C6851">
        <v>3</v>
      </c>
      <c r="D6851">
        <v>7</v>
      </c>
      <c r="E6851">
        <v>3</v>
      </c>
      <c r="F6851" s="51">
        <v>1</v>
      </c>
      <c r="G6851" t="str">
        <f t="shared" si="214"/>
        <v>Kyle Lowry</v>
      </c>
      <c r="H6851" t="str">
        <f t="shared" si="215"/>
        <v>Kyle Lowry</v>
      </c>
    </row>
    <row r="6852" spans="1:8" x14ac:dyDescent="0.2">
      <c r="A6852" s="48"/>
      <c r="B6852">
        <v>8</v>
      </c>
      <c r="C6852">
        <v>2</v>
      </c>
      <c r="D6852">
        <v>2</v>
      </c>
      <c r="E6852">
        <v>2</v>
      </c>
      <c r="F6852" s="51">
        <v>1</v>
      </c>
      <c r="G6852" t="str">
        <f t="shared" si="214"/>
        <v>Kyle Lowry</v>
      </c>
      <c r="H6852" t="str">
        <f t="shared" si="215"/>
        <v>Kyle Lowry</v>
      </c>
    </row>
    <row r="6853" spans="1:8" x14ac:dyDescent="0.2">
      <c r="A6853" s="48"/>
      <c r="B6853">
        <v>14</v>
      </c>
      <c r="C6853">
        <v>3</v>
      </c>
      <c r="D6853">
        <v>6</v>
      </c>
      <c r="E6853">
        <v>4</v>
      </c>
      <c r="F6853" s="51">
        <v>1</v>
      </c>
      <c r="G6853" t="str">
        <f t="shared" si="214"/>
        <v>Kyle Lowry</v>
      </c>
      <c r="H6853" t="str">
        <f t="shared" si="215"/>
        <v>Kyle Lowry</v>
      </c>
    </row>
    <row r="6854" spans="1:8" x14ac:dyDescent="0.2">
      <c r="A6854" s="48"/>
      <c r="B6854">
        <v>21</v>
      </c>
      <c r="C6854">
        <v>6</v>
      </c>
      <c r="D6854">
        <v>5</v>
      </c>
      <c r="E6854">
        <v>4</v>
      </c>
      <c r="F6854" s="51">
        <v>1</v>
      </c>
      <c r="G6854" t="str">
        <f t="shared" si="214"/>
        <v>Kyle Lowry</v>
      </c>
      <c r="H6854" t="str">
        <f t="shared" si="215"/>
        <v>Kyle Lowry</v>
      </c>
    </row>
    <row r="6855" spans="1:8" x14ac:dyDescent="0.2">
      <c r="A6855" s="48"/>
      <c r="B6855">
        <v>18</v>
      </c>
      <c r="C6855">
        <v>5</v>
      </c>
      <c r="D6855">
        <v>9</v>
      </c>
      <c r="E6855">
        <v>2</v>
      </c>
      <c r="F6855" s="51">
        <v>1</v>
      </c>
      <c r="G6855" t="str">
        <f t="shared" si="214"/>
        <v>Kyle Lowry</v>
      </c>
      <c r="H6855" t="str">
        <f t="shared" si="215"/>
        <v>Kyle Lowry</v>
      </c>
    </row>
    <row r="6856" spans="1:8" x14ac:dyDescent="0.2">
      <c r="A6856" s="48"/>
      <c r="B6856">
        <v>3</v>
      </c>
      <c r="C6856">
        <v>2</v>
      </c>
      <c r="D6856">
        <v>3</v>
      </c>
      <c r="E6856">
        <v>1</v>
      </c>
      <c r="F6856" s="51">
        <v>1</v>
      </c>
      <c r="G6856" t="str">
        <f t="shared" si="214"/>
        <v>Kyle Lowry</v>
      </c>
      <c r="H6856" t="str">
        <f t="shared" si="215"/>
        <v>Kyle Lowry</v>
      </c>
    </row>
    <row r="6857" spans="1:8" x14ac:dyDescent="0.2">
      <c r="A6857" s="48"/>
      <c r="B6857">
        <v>5</v>
      </c>
      <c r="C6857">
        <v>3</v>
      </c>
      <c r="D6857">
        <v>4</v>
      </c>
      <c r="E6857">
        <v>1</v>
      </c>
      <c r="F6857" s="51">
        <v>1</v>
      </c>
      <c r="G6857" t="str">
        <f t="shared" si="214"/>
        <v>Kyle Lowry</v>
      </c>
      <c r="H6857" t="str">
        <f t="shared" si="215"/>
        <v>Kyle Lowry</v>
      </c>
    </row>
    <row r="6858" spans="1:8" x14ac:dyDescent="0.2">
      <c r="A6858" s="48"/>
      <c r="B6858">
        <v>6</v>
      </c>
      <c r="C6858">
        <v>2</v>
      </c>
      <c r="D6858">
        <v>4</v>
      </c>
      <c r="E6858">
        <v>2</v>
      </c>
      <c r="F6858" s="51">
        <v>1</v>
      </c>
      <c r="G6858" t="str">
        <f t="shared" si="214"/>
        <v>Kyle Lowry</v>
      </c>
      <c r="H6858" t="str">
        <f t="shared" si="215"/>
        <v>Kyle Lowry</v>
      </c>
    </row>
    <row r="6859" spans="1:8" x14ac:dyDescent="0.2">
      <c r="A6859" s="48"/>
      <c r="B6859">
        <v>11</v>
      </c>
      <c r="C6859">
        <v>2</v>
      </c>
      <c r="D6859">
        <v>4</v>
      </c>
      <c r="E6859">
        <v>1</v>
      </c>
      <c r="F6859" s="51">
        <v>1</v>
      </c>
      <c r="G6859" t="str">
        <f t="shared" si="214"/>
        <v>Kyle Lowry</v>
      </c>
      <c r="H6859" t="str">
        <f t="shared" si="215"/>
        <v>Kyle Lowry</v>
      </c>
    </row>
    <row r="6860" spans="1:8" x14ac:dyDescent="0.2">
      <c r="A6860" s="48" t="s">
        <v>1399</v>
      </c>
      <c r="B6860">
        <v>6</v>
      </c>
      <c r="C6860">
        <v>4</v>
      </c>
      <c r="D6860">
        <v>0</v>
      </c>
      <c r="E6860">
        <v>2</v>
      </c>
      <c r="F6860" s="51">
        <v>1</v>
      </c>
      <c r="G6860" t="str">
        <f t="shared" si="214"/>
        <v>Trey Lyles</v>
      </c>
      <c r="H6860" t="str">
        <f t="shared" si="215"/>
        <v>Trey Lyles</v>
      </c>
    </row>
    <row r="6861" spans="1:8" x14ac:dyDescent="0.2">
      <c r="A6861" s="48"/>
      <c r="B6861">
        <v>2</v>
      </c>
      <c r="C6861">
        <v>1</v>
      </c>
      <c r="D6861">
        <v>1</v>
      </c>
      <c r="E6861">
        <v>0</v>
      </c>
      <c r="F6861" s="51">
        <v>1</v>
      </c>
      <c r="G6861" t="str">
        <f t="shared" si="214"/>
        <v>Trey Lyles</v>
      </c>
      <c r="H6861" t="str">
        <f t="shared" si="215"/>
        <v>Trey Lyles</v>
      </c>
    </row>
    <row r="6862" spans="1:8" x14ac:dyDescent="0.2">
      <c r="A6862" s="48"/>
      <c r="B6862">
        <v>10</v>
      </c>
      <c r="C6862">
        <v>5</v>
      </c>
      <c r="D6862">
        <v>0</v>
      </c>
      <c r="E6862">
        <v>2</v>
      </c>
      <c r="F6862" s="51">
        <v>1</v>
      </c>
      <c r="G6862" t="str">
        <f t="shared" si="214"/>
        <v>Trey Lyles</v>
      </c>
      <c r="H6862" t="str">
        <f t="shared" si="215"/>
        <v>Trey Lyles</v>
      </c>
    </row>
    <row r="6863" spans="1:8" x14ac:dyDescent="0.2">
      <c r="A6863" s="48"/>
      <c r="B6863">
        <v>6</v>
      </c>
      <c r="C6863">
        <v>4</v>
      </c>
      <c r="D6863">
        <v>3</v>
      </c>
      <c r="E6863">
        <v>1</v>
      </c>
      <c r="F6863" s="51">
        <v>1</v>
      </c>
      <c r="G6863" t="str">
        <f t="shared" si="214"/>
        <v>Trey Lyles</v>
      </c>
      <c r="H6863" t="str">
        <f t="shared" si="215"/>
        <v>Trey Lyles</v>
      </c>
    </row>
    <row r="6864" spans="1:8" x14ac:dyDescent="0.2">
      <c r="A6864" s="48"/>
      <c r="B6864">
        <v>3</v>
      </c>
      <c r="C6864">
        <v>4</v>
      </c>
      <c r="D6864">
        <v>1</v>
      </c>
      <c r="E6864">
        <v>1</v>
      </c>
      <c r="F6864" s="51">
        <v>1</v>
      </c>
      <c r="G6864" t="str">
        <f t="shared" si="214"/>
        <v>Trey Lyles</v>
      </c>
      <c r="H6864" t="str">
        <f t="shared" si="215"/>
        <v>Trey Lyles</v>
      </c>
    </row>
    <row r="6865" spans="1:8" x14ac:dyDescent="0.2">
      <c r="A6865" s="48"/>
      <c r="B6865">
        <v>15</v>
      </c>
      <c r="C6865">
        <v>3</v>
      </c>
      <c r="D6865">
        <v>2</v>
      </c>
      <c r="E6865">
        <v>4</v>
      </c>
      <c r="F6865" s="51">
        <v>1</v>
      </c>
      <c r="G6865" t="str">
        <f t="shared" si="214"/>
        <v>Trey Lyles</v>
      </c>
      <c r="H6865" t="str">
        <f t="shared" si="215"/>
        <v>Trey Lyles</v>
      </c>
    </row>
    <row r="6866" spans="1:8" x14ac:dyDescent="0.2">
      <c r="A6866" s="48"/>
      <c r="B6866">
        <v>2</v>
      </c>
      <c r="C6866">
        <v>1</v>
      </c>
      <c r="D6866">
        <v>0</v>
      </c>
      <c r="E6866">
        <v>0</v>
      </c>
      <c r="F6866" s="51">
        <v>1</v>
      </c>
      <c r="G6866" t="str">
        <f t="shared" si="214"/>
        <v>Trey Lyles</v>
      </c>
      <c r="H6866" t="str">
        <f t="shared" si="215"/>
        <v>Trey Lyles</v>
      </c>
    </row>
    <row r="6867" spans="1:8" x14ac:dyDescent="0.2">
      <c r="A6867" s="48"/>
      <c r="B6867">
        <v>16</v>
      </c>
      <c r="C6867">
        <v>1</v>
      </c>
      <c r="D6867">
        <v>1</v>
      </c>
      <c r="E6867">
        <v>4</v>
      </c>
      <c r="F6867" s="51">
        <v>1</v>
      </c>
      <c r="G6867" t="str">
        <f t="shared" si="214"/>
        <v>Trey Lyles</v>
      </c>
      <c r="H6867" t="str">
        <f t="shared" si="215"/>
        <v>Trey Lyles</v>
      </c>
    </row>
    <row r="6868" spans="1:8" x14ac:dyDescent="0.2">
      <c r="A6868" s="48"/>
      <c r="B6868">
        <v>0</v>
      </c>
      <c r="C6868">
        <v>2</v>
      </c>
      <c r="D6868">
        <v>1</v>
      </c>
      <c r="E6868">
        <v>0</v>
      </c>
      <c r="F6868" s="51">
        <v>1</v>
      </c>
      <c r="G6868" t="str">
        <f t="shared" si="214"/>
        <v>Trey Lyles</v>
      </c>
      <c r="H6868" t="str">
        <f t="shared" si="215"/>
        <v>Trey Lyles</v>
      </c>
    </row>
    <row r="6869" spans="1:8" x14ac:dyDescent="0.2">
      <c r="A6869" s="48"/>
      <c r="B6869">
        <v>0</v>
      </c>
      <c r="C6869">
        <v>0</v>
      </c>
      <c r="D6869">
        <v>1</v>
      </c>
      <c r="E6869">
        <v>0</v>
      </c>
      <c r="F6869" s="51">
        <v>1</v>
      </c>
      <c r="G6869" t="str">
        <f t="shared" si="214"/>
        <v>Trey Lyles</v>
      </c>
      <c r="H6869" t="str">
        <f t="shared" si="215"/>
        <v>Trey Lyles</v>
      </c>
    </row>
    <row r="6870" spans="1:8" x14ac:dyDescent="0.2">
      <c r="A6870" s="48"/>
      <c r="B6870">
        <v>12</v>
      </c>
      <c r="C6870">
        <v>5</v>
      </c>
      <c r="D6870">
        <v>0</v>
      </c>
      <c r="E6870">
        <v>3</v>
      </c>
      <c r="F6870" s="51">
        <v>1</v>
      </c>
      <c r="G6870" t="str">
        <f t="shared" si="214"/>
        <v>Trey Lyles</v>
      </c>
      <c r="H6870" t="str">
        <f t="shared" si="215"/>
        <v>Trey Lyles</v>
      </c>
    </row>
    <row r="6871" spans="1:8" x14ac:dyDescent="0.2">
      <c r="A6871" s="48"/>
      <c r="B6871">
        <v>14</v>
      </c>
      <c r="C6871">
        <v>3</v>
      </c>
      <c r="D6871">
        <v>0</v>
      </c>
      <c r="E6871">
        <v>1</v>
      </c>
      <c r="F6871" s="51">
        <v>1</v>
      </c>
      <c r="G6871" t="str">
        <f t="shared" si="214"/>
        <v>Trey Lyles</v>
      </c>
      <c r="H6871" t="str">
        <f t="shared" si="215"/>
        <v>Trey Lyles</v>
      </c>
    </row>
    <row r="6872" spans="1:8" x14ac:dyDescent="0.2">
      <c r="A6872" s="48"/>
      <c r="B6872">
        <v>3</v>
      </c>
      <c r="C6872">
        <v>0</v>
      </c>
      <c r="D6872">
        <v>0</v>
      </c>
      <c r="E6872">
        <v>1</v>
      </c>
      <c r="F6872" s="51">
        <v>1</v>
      </c>
      <c r="G6872" t="str">
        <f t="shared" si="214"/>
        <v>Trey Lyles</v>
      </c>
      <c r="H6872" t="str">
        <f t="shared" si="215"/>
        <v>Trey Lyles</v>
      </c>
    </row>
    <row r="6873" spans="1:8" x14ac:dyDescent="0.2">
      <c r="A6873" s="48"/>
      <c r="B6873">
        <v>0</v>
      </c>
      <c r="C6873">
        <v>3</v>
      </c>
      <c r="D6873">
        <v>0</v>
      </c>
      <c r="E6873">
        <v>0</v>
      </c>
      <c r="F6873" s="51">
        <v>1</v>
      </c>
      <c r="G6873" t="str">
        <f t="shared" si="214"/>
        <v>Trey Lyles</v>
      </c>
      <c r="H6873" t="str">
        <f t="shared" si="215"/>
        <v>Trey Lyles</v>
      </c>
    </row>
    <row r="6874" spans="1:8" x14ac:dyDescent="0.2">
      <c r="A6874" s="48"/>
      <c r="B6874">
        <v>12</v>
      </c>
      <c r="C6874">
        <v>7</v>
      </c>
      <c r="D6874">
        <v>2</v>
      </c>
      <c r="E6874">
        <v>1</v>
      </c>
      <c r="F6874" s="51">
        <v>1</v>
      </c>
      <c r="G6874" t="str">
        <f t="shared" si="214"/>
        <v>Trey Lyles</v>
      </c>
      <c r="H6874" t="str">
        <f t="shared" si="215"/>
        <v>Trey Lyles</v>
      </c>
    </row>
    <row r="6875" spans="1:8" x14ac:dyDescent="0.2">
      <c r="A6875" s="48"/>
      <c r="B6875">
        <v>6</v>
      </c>
      <c r="C6875">
        <v>2</v>
      </c>
      <c r="D6875">
        <v>0</v>
      </c>
      <c r="E6875">
        <v>1</v>
      </c>
      <c r="F6875" s="51">
        <v>1</v>
      </c>
      <c r="G6875" t="str">
        <f t="shared" si="214"/>
        <v>Trey Lyles</v>
      </c>
      <c r="H6875" t="str">
        <f t="shared" si="215"/>
        <v>Trey Lyles</v>
      </c>
    </row>
    <row r="6876" spans="1:8" x14ac:dyDescent="0.2">
      <c r="A6876" s="48"/>
      <c r="B6876">
        <v>0</v>
      </c>
      <c r="C6876">
        <v>3</v>
      </c>
      <c r="D6876">
        <v>1</v>
      </c>
      <c r="E6876">
        <v>0</v>
      </c>
      <c r="F6876" s="51">
        <v>1</v>
      </c>
      <c r="G6876" t="str">
        <f t="shared" si="214"/>
        <v>Trey Lyles</v>
      </c>
      <c r="H6876" t="str">
        <f t="shared" si="215"/>
        <v>Trey Lyles</v>
      </c>
    </row>
    <row r="6877" spans="1:8" x14ac:dyDescent="0.2">
      <c r="A6877" s="48"/>
      <c r="B6877">
        <v>0</v>
      </c>
      <c r="C6877">
        <v>1</v>
      </c>
      <c r="D6877">
        <v>0</v>
      </c>
      <c r="E6877">
        <v>0</v>
      </c>
      <c r="F6877" s="51">
        <v>1</v>
      </c>
      <c r="G6877" t="str">
        <f t="shared" si="214"/>
        <v>Trey Lyles</v>
      </c>
      <c r="H6877" t="str">
        <f t="shared" si="215"/>
        <v>Trey Lyles</v>
      </c>
    </row>
    <row r="6878" spans="1:8" x14ac:dyDescent="0.2">
      <c r="A6878" s="48"/>
      <c r="B6878">
        <v>5</v>
      </c>
      <c r="C6878">
        <v>2</v>
      </c>
      <c r="D6878">
        <v>1</v>
      </c>
      <c r="E6878">
        <v>1</v>
      </c>
      <c r="F6878" s="51">
        <v>1</v>
      </c>
      <c r="G6878" t="str">
        <f t="shared" si="214"/>
        <v>Trey Lyles</v>
      </c>
      <c r="H6878" t="str">
        <f t="shared" si="215"/>
        <v>Trey Lyles</v>
      </c>
    </row>
    <row r="6879" spans="1:8" x14ac:dyDescent="0.2">
      <c r="A6879" s="48"/>
      <c r="B6879">
        <v>8</v>
      </c>
      <c r="C6879">
        <v>3</v>
      </c>
      <c r="D6879">
        <v>0</v>
      </c>
      <c r="E6879">
        <v>1</v>
      </c>
      <c r="F6879" s="51">
        <v>1</v>
      </c>
      <c r="G6879" t="str">
        <f t="shared" si="214"/>
        <v>Trey Lyles</v>
      </c>
      <c r="H6879" t="str">
        <f t="shared" si="215"/>
        <v>Trey Lyles</v>
      </c>
    </row>
    <row r="6880" spans="1:8" x14ac:dyDescent="0.2">
      <c r="A6880" s="48"/>
      <c r="B6880">
        <v>2</v>
      </c>
      <c r="C6880">
        <v>6</v>
      </c>
      <c r="D6880">
        <v>0</v>
      </c>
      <c r="E6880">
        <v>0</v>
      </c>
      <c r="F6880" s="51">
        <v>1</v>
      </c>
      <c r="G6880" t="str">
        <f t="shared" si="214"/>
        <v>Trey Lyles</v>
      </c>
      <c r="H6880" t="str">
        <f t="shared" si="215"/>
        <v>Trey Lyles</v>
      </c>
    </row>
    <row r="6881" spans="1:8" x14ac:dyDescent="0.2">
      <c r="A6881" s="48"/>
      <c r="B6881">
        <v>5</v>
      </c>
      <c r="C6881">
        <v>3</v>
      </c>
      <c r="D6881">
        <v>2</v>
      </c>
      <c r="E6881">
        <v>1</v>
      </c>
      <c r="F6881" s="51">
        <v>1</v>
      </c>
      <c r="G6881" t="str">
        <f t="shared" si="214"/>
        <v>Trey Lyles</v>
      </c>
      <c r="H6881" t="str">
        <f t="shared" si="215"/>
        <v>Trey Lyles</v>
      </c>
    </row>
    <row r="6882" spans="1:8" x14ac:dyDescent="0.2">
      <c r="A6882" s="48"/>
      <c r="B6882">
        <v>0</v>
      </c>
      <c r="C6882">
        <v>1</v>
      </c>
      <c r="D6882">
        <v>0</v>
      </c>
      <c r="E6882">
        <v>0</v>
      </c>
      <c r="F6882" s="51">
        <v>1</v>
      </c>
      <c r="G6882" t="str">
        <f t="shared" si="214"/>
        <v>Trey Lyles</v>
      </c>
      <c r="H6882" t="str">
        <f t="shared" si="215"/>
        <v>Trey Lyles</v>
      </c>
    </row>
    <row r="6883" spans="1:8" x14ac:dyDescent="0.2">
      <c r="A6883" s="48"/>
      <c r="B6883">
        <v>7</v>
      </c>
      <c r="C6883">
        <v>0</v>
      </c>
      <c r="D6883">
        <v>0</v>
      </c>
      <c r="E6883">
        <v>1</v>
      </c>
      <c r="F6883" s="51">
        <v>1</v>
      </c>
      <c r="G6883" t="str">
        <f t="shared" si="214"/>
        <v>Trey Lyles</v>
      </c>
      <c r="H6883" t="str">
        <f t="shared" si="215"/>
        <v>Trey Lyles</v>
      </c>
    </row>
    <row r="6884" spans="1:8" x14ac:dyDescent="0.2">
      <c r="A6884" s="48"/>
      <c r="B6884">
        <v>14</v>
      </c>
      <c r="C6884">
        <v>4</v>
      </c>
      <c r="D6884">
        <v>1</v>
      </c>
      <c r="E6884">
        <v>2</v>
      </c>
      <c r="F6884" s="51">
        <v>1</v>
      </c>
      <c r="G6884" t="str">
        <f t="shared" si="214"/>
        <v>Trey Lyles</v>
      </c>
      <c r="H6884" t="str">
        <f t="shared" si="215"/>
        <v>Trey Lyles</v>
      </c>
    </row>
    <row r="6885" spans="1:8" x14ac:dyDescent="0.2">
      <c r="A6885" s="48"/>
      <c r="B6885">
        <v>11</v>
      </c>
      <c r="C6885">
        <v>10</v>
      </c>
      <c r="D6885">
        <v>1</v>
      </c>
      <c r="E6885">
        <v>1</v>
      </c>
      <c r="F6885" s="51">
        <v>1</v>
      </c>
      <c r="G6885" t="str">
        <f t="shared" si="214"/>
        <v>Trey Lyles</v>
      </c>
      <c r="H6885" t="str">
        <f t="shared" si="215"/>
        <v>Trey Lyles</v>
      </c>
    </row>
    <row r="6886" spans="1:8" x14ac:dyDescent="0.2">
      <c r="A6886" s="48"/>
      <c r="B6886">
        <v>5</v>
      </c>
      <c r="C6886">
        <v>9</v>
      </c>
      <c r="D6886">
        <v>4</v>
      </c>
      <c r="E6886">
        <v>1</v>
      </c>
      <c r="F6886" s="51">
        <v>1</v>
      </c>
      <c r="G6886" t="str">
        <f t="shared" si="214"/>
        <v>Trey Lyles</v>
      </c>
      <c r="H6886" t="str">
        <f t="shared" si="215"/>
        <v>Trey Lyles</v>
      </c>
    </row>
    <row r="6887" spans="1:8" x14ac:dyDescent="0.2">
      <c r="A6887" s="48"/>
      <c r="B6887">
        <v>5</v>
      </c>
      <c r="C6887">
        <v>8</v>
      </c>
      <c r="D6887">
        <v>1</v>
      </c>
      <c r="E6887">
        <v>1</v>
      </c>
      <c r="F6887" s="51">
        <v>1</v>
      </c>
      <c r="G6887" t="str">
        <f t="shared" si="214"/>
        <v>Trey Lyles</v>
      </c>
      <c r="H6887" t="str">
        <f t="shared" si="215"/>
        <v>Trey Lyles</v>
      </c>
    </row>
    <row r="6888" spans="1:8" x14ac:dyDescent="0.2">
      <c r="A6888" s="48"/>
      <c r="B6888">
        <v>7</v>
      </c>
      <c r="C6888">
        <v>5</v>
      </c>
      <c r="D6888">
        <v>2</v>
      </c>
      <c r="E6888">
        <v>1</v>
      </c>
      <c r="F6888" s="51">
        <v>1</v>
      </c>
      <c r="G6888" t="str">
        <f t="shared" si="214"/>
        <v>Trey Lyles</v>
      </c>
      <c r="H6888" t="str">
        <f t="shared" si="215"/>
        <v>Trey Lyles</v>
      </c>
    </row>
    <row r="6889" spans="1:8" x14ac:dyDescent="0.2">
      <c r="A6889" s="48"/>
      <c r="B6889">
        <v>2</v>
      </c>
      <c r="C6889">
        <v>2</v>
      </c>
      <c r="D6889">
        <v>0</v>
      </c>
      <c r="E6889">
        <v>0</v>
      </c>
      <c r="F6889" s="51">
        <v>1</v>
      </c>
      <c r="G6889" t="str">
        <f t="shared" si="214"/>
        <v>Trey Lyles</v>
      </c>
      <c r="H6889" t="str">
        <f t="shared" si="215"/>
        <v>Trey Lyles</v>
      </c>
    </row>
    <row r="6890" spans="1:8" x14ac:dyDescent="0.2">
      <c r="A6890" s="48"/>
      <c r="B6890">
        <v>2</v>
      </c>
      <c r="C6890">
        <v>5</v>
      </c>
      <c r="D6890">
        <v>1</v>
      </c>
      <c r="E6890">
        <v>0</v>
      </c>
      <c r="F6890" s="51">
        <v>1</v>
      </c>
      <c r="G6890" t="str">
        <f t="shared" si="214"/>
        <v>Trey Lyles</v>
      </c>
      <c r="H6890" t="str">
        <f t="shared" si="215"/>
        <v>Trey Lyles</v>
      </c>
    </row>
    <row r="6891" spans="1:8" x14ac:dyDescent="0.2">
      <c r="A6891" s="48" t="s">
        <v>1400</v>
      </c>
      <c r="B6891">
        <v>2</v>
      </c>
      <c r="C6891">
        <v>1</v>
      </c>
      <c r="D6891">
        <v>1</v>
      </c>
      <c r="E6891">
        <v>0</v>
      </c>
      <c r="F6891" s="51">
        <v>1</v>
      </c>
      <c r="G6891" t="str">
        <f t="shared" si="214"/>
        <v>Théo Maledon</v>
      </c>
      <c r="H6891" t="str">
        <f t="shared" si="215"/>
        <v>Théo Maledon</v>
      </c>
    </row>
    <row r="6892" spans="1:8" x14ac:dyDescent="0.2">
      <c r="A6892" s="48"/>
      <c r="B6892">
        <v>4</v>
      </c>
      <c r="C6892">
        <v>0</v>
      </c>
      <c r="D6892">
        <v>4</v>
      </c>
      <c r="E6892">
        <v>0</v>
      </c>
      <c r="F6892" s="51">
        <v>1</v>
      </c>
      <c r="G6892" t="str">
        <f t="shared" si="214"/>
        <v>Théo Maledon</v>
      </c>
      <c r="H6892" t="str">
        <f t="shared" si="215"/>
        <v>Théo Maledon</v>
      </c>
    </row>
    <row r="6893" spans="1:8" x14ac:dyDescent="0.2">
      <c r="A6893" s="48"/>
      <c r="B6893">
        <v>15</v>
      </c>
      <c r="C6893">
        <v>0</v>
      </c>
      <c r="D6893">
        <v>4</v>
      </c>
      <c r="E6893">
        <v>2</v>
      </c>
      <c r="F6893" s="51">
        <v>1</v>
      </c>
      <c r="G6893" t="str">
        <f t="shared" si="214"/>
        <v>Théo Maledon</v>
      </c>
      <c r="H6893" t="str">
        <f t="shared" si="215"/>
        <v>Théo Maledon</v>
      </c>
    </row>
    <row r="6894" spans="1:8" x14ac:dyDescent="0.2">
      <c r="A6894" s="48"/>
      <c r="B6894">
        <v>8</v>
      </c>
      <c r="C6894">
        <v>5</v>
      </c>
      <c r="D6894">
        <v>3</v>
      </c>
      <c r="E6894">
        <v>2</v>
      </c>
      <c r="F6894" s="51">
        <v>1</v>
      </c>
      <c r="G6894" t="str">
        <f t="shared" si="214"/>
        <v>Théo Maledon</v>
      </c>
      <c r="H6894" t="str">
        <f t="shared" si="215"/>
        <v>Théo Maledon</v>
      </c>
    </row>
    <row r="6895" spans="1:8" x14ac:dyDescent="0.2">
      <c r="A6895" s="48"/>
      <c r="B6895">
        <v>5</v>
      </c>
      <c r="C6895">
        <v>0</v>
      </c>
      <c r="D6895">
        <v>2</v>
      </c>
      <c r="E6895">
        <v>1</v>
      </c>
      <c r="F6895" s="51">
        <v>1</v>
      </c>
      <c r="G6895" t="str">
        <f t="shared" si="214"/>
        <v>Théo Maledon</v>
      </c>
      <c r="H6895" t="str">
        <f t="shared" si="215"/>
        <v>Théo Maledon</v>
      </c>
    </row>
    <row r="6896" spans="1:8" x14ac:dyDescent="0.2">
      <c r="A6896" s="48"/>
      <c r="B6896">
        <v>2</v>
      </c>
      <c r="C6896">
        <v>1</v>
      </c>
      <c r="D6896">
        <v>3</v>
      </c>
      <c r="E6896">
        <v>0</v>
      </c>
      <c r="F6896" s="51">
        <v>1</v>
      </c>
      <c r="G6896" t="str">
        <f t="shared" si="214"/>
        <v>Théo Maledon</v>
      </c>
      <c r="H6896" t="str">
        <f t="shared" si="215"/>
        <v>Théo Maledon</v>
      </c>
    </row>
    <row r="6897" spans="1:8" x14ac:dyDescent="0.2">
      <c r="A6897" s="48"/>
      <c r="B6897">
        <v>0</v>
      </c>
      <c r="C6897">
        <v>1</v>
      </c>
      <c r="D6897">
        <v>3</v>
      </c>
      <c r="E6897">
        <v>0</v>
      </c>
      <c r="F6897" s="51">
        <v>1</v>
      </c>
      <c r="G6897" t="str">
        <f t="shared" si="214"/>
        <v>Théo Maledon</v>
      </c>
      <c r="H6897" t="str">
        <f t="shared" si="215"/>
        <v>Théo Maledon</v>
      </c>
    </row>
    <row r="6898" spans="1:8" x14ac:dyDescent="0.2">
      <c r="A6898" s="48"/>
      <c r="B6898">
        <v>7</v>
      </c>
      <c r="C6898">
        <v>5</v>
      </c>
      <c r="D6898">
        <v>2</v>
      </c>
      <c r="E6898">
        <v>1</v>
      </c>
      <c r="F6898" s="51">
        <v>1</v>
      </c>
      <c r="G6898" t="str">
        <f t="shared" si="214"/>
        <v>Théo Maledon</v>
      </c>
      <c r="H6898" t="str">
        <f t="shared" si="215"/>
        <v>Théo Maledon</v>
      </c>
    </row>
    <row r="6899" spans="1:8" x14ac:dyDescent="0.2">
      <c r="A6899" s="48"/>
      <c r="B6899">
        <v>2</v>
      </c>
      <c r="C6899">
        <v>3</v>
      </c>
      <c r="D6899">
        <v>2</v>
      </c>
      <c r="E6899">
        <v>0</v>
      </c>
      <c r="F6899" s="51">
        <v>1</v>
      </c>
      <c r="G6899" t="str">
        <f t="shared" si="214"/>
        <v>Théo Maledon</v>
      </c>
      <c r="H6899" t="str">
        <f t="shared" si="215"/>
        <v>Théo Maledon</v>
      </c>
    </row>
    <row r="6900" spans="1:8" x14ac:dyDescent="0.2">
      <c r="A6900" s="48"/>
      <c r="B6900">
        <v>0</v>
      </c>
      <c r="C6900">
        <v>1</v>
      </c>
      <c r="D6900">
        <v>1</v>
      </c>
      <c r="E6900">
        <v>0</v>
      </c>
      <c r="F6900" s="51">
        <v>1</v>
      </c>
      <c r="G6900" t="str">
        <f t="shared" si="214"/>
        <v>Théo Maledon</v>
      </c>
      <c r="H6900" t="str">
        <f t="shared" si="215"/>
        <v>Théo Maledon</v>
      </c>
    </row>
    <row r="6901" spans="1:8" x14ac:dyDescent="0.2">
      <c r="A6901" s="48"/>
      <c r="B6901">
        <v>0</v>
      </c>
      <c r="C6901">
        <v>2</v>
      </c>
      <c r="D6901">
        <v>0</v>
      </c>
      <c r="E6901">
        <v>0</v>
      </c>
      <c r="F6901" s="51">
        <v>1</v>
      </c>
      <c r="G6901" t="str">
        <f t="shared" si="214"/>
        <v>Théo Maledon</v>
      </c>
      <c r="H6901" t="str">
        <f t="shared" si="215"/>
        <v>Théo Maledon</v>
      </c>
    </row>
    <row r="6902" spans="1:8" x14ac:dyDescent="0.2">
      <c r="A6902" s="48"/>
      <c r="B6902">
        <v>0</v>
      </c>
      <c r="C6902">
        <v>2</v>
      </c>
      <c r="D6902">
        <v>1</v>
      </c>
      <c r="E6902">
        <v>0</v>
      </c>
      <c r="F6902" s="51">
        <v>1</v>
      </c>
      <c r="G6902" t="str">
        <f t="shared" si="214"/>
        <v>Théo Maledon</v>
      </c>
      <c r="H6902" t="str">
        <f t="shared" si="215"/>
        <v>Théo Maledon</v>
      </c>
    </row>
    <row r="6903" spans="1:8" x14ac:dyDescent="0.2">
      <c r="A6903" s="48"/>
      <c r="B6903">
        <v>8</v>
      </c>
      <c r="C6903">
        <v>6</v>
      </c>
      <c r="D6903">
        <v>2</v>
      </c>
      <c r="E6903">
        <v>0</v>
      </c>
      <c r="F6903" s="51">
        <v>1</v>
      </c>
      <c r="G6903" t="str">
        <f t="shared" si="214"/>
        <v>Théo Maledon</v>
      </c>
      <c r="H6903" t="str">
        <f t="shared" si="215"/>
        <v>Théo Maledon</v>
      </c>
    </row>
    <row r="6904" spans="1:8" x14ac:dyDescent="0.2">
      <c r="A6904" s="48"/>
      <c r="B6904">
        <v>14</v>
      </c>
      <c r="C6904">
        <v>3</v>
      </c>
      <c r="D6904">
        <v>3</v>
      </c>
      <c r="E6904">
        <v>2</v>
      </c>
      <c r="F6904" s="51">
        <v>1</v>
      </c>
      <c r="G6904" t="str">
        <f t="shared" si="214"/>
        <v>Théo Maledon</v>
      </c>
      <c r="H6904" t="str">
        <f t="shared" si="215"/>
        <v>Théo Maledon</v>
      </c>
    </row>
    <row r="6905" spans="1:8" x14ac:dyDescent="0.2">
      <c r="A6905" s="48"/>
      <c r="B6905">
        <v>7</v>
      </c>
      <c r="C6905">
        <v>3</v>
      </c>
      <c r="D6905">
        <v>1</v>
      </c>
      <c r="E6905">
        <v>1</v>
      </c>
      <c r="F6905" s="51">
        <v>1</v>
      </c>
      <c r="G6905" t="str">
        <f t="shared" si="214"/>
        <v>Théo Maledon</v>
      </c>
      <c r="H6905" t="str">
        <f t="shared" si="215"/>
        <v>Théo Maledon</v>
      </c>
    </row>
    <row r="6906" spans="1:8" x14ac:dyDescent="0.2">
      <c r="A6906" s="48"/>
      <c r="B6906">
        <v>0</v>
      </c>
      <c r="C6906">
        <v>2</v>
      </c>
      <c r="D6906">
        <v>2</v>
      </c>
      <c r="E6906">
        <v>0</v>
      </c>
      <c r="F6906" s="51">
        <v>1</v>
      </c>
      <c r="G6906" t="str">
        <f t="shared" si="214"/>
        <v>Théo Maledon</v>
      </c>
      <c r="H6906" t="str">
        <f t="shared" si="215"/>
        <v>Théo Maledon</v>
      </c>
    </row>
    <row r="6907" spans="1:8" x14ac:dyDescent="0.2">
      <c r="A6907" s="48"/>
      <c r="B6907">
        <v>4</v>
      </c>
      <c r="C6907">
        <v>0</v>
      </c>
      <c r="D6907">
        <v>3</v>
      </c>
      <c r="E6907">
        <v>0</v>
      </c>
      <c r="F6907" s="51">
        <v>1</v>
      </c>
      <c r="G6907" t="str">
        <f t="shared" si="214"/>
        <v>Théo Maledon</v>
      </c>
      <c r="H6907" t="str">
        <f t="shared" si="215"/>
        <v>Théo Maledon</v>
      </c>
    </row>
    <row r="6908" spans="1:8" x14ac:dyDescent="0.2">
      <c r="A6908" s="48"/>
      <c r="B6908">
        <v>14</v>
      </c>
      <c r="C6908">
        <v>7</v>
      </c>
      <c r="D6908">
        <v>3</v>
      </c>
      <c r="E6908">
        <v>1</v>
      </c>
      <c r="F6908" s="51">
        <v>1</v>
      </c>
      <c r="G6908" t="str">
        <f t="shared" si="214"/>
        <v>Théo Maledon</v>
      </c>
      <c r="H6908" t="str">
        <f t="shared" si="215"/>
        <v>Théo Maledon</v>
      </c>
    </row>
    <row r="6909" spans="1:8" x14ac:dyDescent="0.2">
      <c r="A6909" s="48"/>
      <c r="B6909">
        <v>11</v>
      </c>
      <c r="C6909">
        <v>4</v>
      </c>
      <c r="D6909">
        <v>8</v>
      </c>
      <c r="E6909">
        <v>1</v>
      </c>
      <c r="F6909" s="51">
        <v>1</v>
      </c>
      <c r="G6909" t="str">
        <f t="shared" si="214"/>
        <v>Théo Maledon</v>
      </c>
      <c r="H6909" t="str">
        <f t="shared" si="215"/>
        <v>Théo Maledon</v>
      </c>
    </row>
    <row r="6910" spans="1:8" x14ac:dyDescent="0.2">
      <c r="A6910" s="48"/>
      <c r="B6910">
        <v>7</v>
      </c>
      <c r="C6910">
        <v>4</v>
      </c>
      <c r="D6910">
        <v>5</v>
      </c>
      <c r="E6910">
        <v>1</v>
      </c>
      <c r="F6910" s="51">
        <v>1</v>
      </c>
      <c r="G6910" t="str">
        <f t="shared" si="214"/>
        <v>Théo Maledon</v>
      </c>
      <c r="H6910" t="str">
        <f t="shared" si="215"/>
        <v>Théo Maledon</v>
      </c>
    </row>
    <row r="6911" spans="1:8" x14ac:dyDescent="0.2">
      <c r="A6911" s="48"/>
      <c r="B6911">
        <v>5</v>
      </c>
      <c r="C6911">
        <v>1</v>
      </c>
      <c r="D6911">
        <v>0</v>
      </c>
      <c r="E6911">
        <v>1</v>
      </c>
      <c r="F6911" s="51">
        <v>1</v>
      </c>
      <c r="G6911" t="str">
        <f t="shared" si="214"/>
        <v>Théo Maledon</v>
      </c>
      <c r="H6911" t="str">
        <f t="shared" si="215"/>
        <v>Théo Maledon</v>
      </c>
    </row>
    <row r="6912" spans="1:8" x14ac:dyDescent="0.2">
      <c r="A6912" s="48"/>
      <c r="B6912">
        <v>5</v>
      </c>
      <c r="C6912">
        <v>1</v>
      </c>
      <c r="D6912">
        <v>2</v>
      </c>
      <c r="E6912">
        <v>1</v>
      </c>
      <c r="F6912" s="51">
        <v>1</v>
      </c>
      <c r="G6912" t="str">
        <f t="shared" si="214"/>
        <v>Théo Maledon</v>
      </c>
      <c r="H6912" t="str">
        <f t="shared" si="215"/>
        <v>Théo Maledon</v>
      </c>
    </row>
    <row r="6913" spans="1:8" x14ac:dyDescent="0.2">
      <c r="A6913" s="48"/>
      <c r="B6913">
        <v>5</v>
      </c>
      <c r="C6913">
        <v>2</v>
      </c>
      <c r="D6913">
        <v>2</v>
      </c>
      <c r="E6913">
        <v>0</v>
      </c>
      <c r="F6913" s="51">
        <v>1</v>
      </c>
      <c r="G6913" t="str">
        <f t="shared" si="214"/>
        <v>Théo Maledon</v>
      </c>
      <c r="H6913" t="str">
        <f t="shared" si="215"/>
        <v>Théo Maledon</v>
      </c>
    </row>
    <row r="6914" spans="1:8" x14ac:dyDescent="0.2">
      <c r="A6914" s="48"/>
      <c r="B6914">
        <v>8</v>
      </c>
      <c r="C6914">
        <v>6</v>
      </c>
      <c r="D6914">
        <v>3</v>
      </c>
      <c r="E6914">
        <v>0</v>
      </c>
      <c r="F6914" s="51">
        <v>1</v>
      </c>
      <c r="G6914" t="str">
        <f t="shared" ref="G6914:G6977" si="216">IF(B6914="","",IF(A6914="",G6913,SUBSTITUTE(A6914," 2022-23 Game Log","")))</f>
        <v>Théo Maledon</v>
      </c>
      <c r="H6914" t="str">
        <f t="shared" ref="H6914:H6977" si="217">IF(G6914="Luka Dončić","Luka Doncic",IF(G6914="Wendell Carter Jr.","Wendell Carter",IF(G6914="Vlatko Čančar","Vlatko Cancar",IF(G6914="Troy Brown Jr.","Troy Brown",IF(G6914="Bojan Bogdanović","Bojan Bogdanovic",IF(G6914="Nic Claxton","Nicolas Claxton",IF(G6914="Kristaps Porziņģis","Kristaps Porzingis",IF(G6914="Kelly Oubre Jr.","Kelly Oubre Jr",IF(G6914="P.J. Washington","P.J Washington",IF(G6914="P.J. Tucker","P.J Tucker",IF(G6914="Jabari Smith Jr.","Jabari Smith",IF(G6914="Alperen Şengün","Alperen Sengun",IF(G6914="Nikola Vučević","Nikola Vucevic",IF(G6914="Jusuf Nurkić","Jusuf Nurkic",IF(G6914="Nikola Jokić","Nikola Jokic",G6914)))))))))))))))</f>
        <v>Théo Maledon</v>
      </c>
    </row>
    <row r="6915" spans="1:8" x14ac:dyDescent="0.2">
      <c r="A6915" s="48"/>
      <c r="B6915">
        <v>9</v>
      </c>
      <c r="C6915">
        <v>0</v>
      </c>
      <c r="D6915">
        <v>1</v>
      </c>
      <c r="E6915">
        <v>1</v>
      </c>
      <c r="F6915" s="51">
        <v>1</v>
      </c>
      <c r="G6915" t="str">
        <f t="shared" si="216"/>
        <v>Théo Maledon</v>
      </c>
      <c r="H6915" t="str">
        <f t="shared" si="217"/>
        <v>Théo Maledon</v>
      </c>
    </row>
    <row r="6916" spans="1:8" x14ac:dyDescent="0.2">
      <c r="A6916" s="48"/>
      <c r="B6916">
        <v>9</v>
      </c>
      <c r="C6916">
        <v>6</v>
      </c>
      <c r="D6916">
        <v>0</v>
      </c>
      <c r="E6916">
        <v>1</v>
      </c>
      <c r="F6916" s="51">
        <v>1</v>
      </c>
      <c r="G6916" t="str">
        <f t="shared" si="216"/>
        <v>Théo Maledon</v>
      </c>
      <c r="H6916" t="str">
        <f t="shared" si="217"/>
        <v>Théo Maledon</v>
      </c>
    </row>
    <row r="6917" spans="1:8" x14ac:dyDescent="0.2">
      <c r="A6917" s="48"/>
      <c r="B6917">
        <v>3</v>
      </c>
      <c r="C6917">
        <v>2</v>
      </c>
      <c r="D6917">
        <v>1</v>
      </c>
      <c r="E6917">
        <v>1</v>
      </c>
      <c r="F6917" s="51">
        <v>1</v>
      </c>
      <c r="G6917" t="str">
        <f t="shared" si="216"/>
        <v>Théo Maledon</v>
      </c>
      <c r="H6917" t="str">
        <f t="shared" si="217"/>
        <v>Théo Maledon</v>
      </c>
    </row>
    <row r="6918" spans="1:8" x14ac:dyDescent="0.2">
      <c r="A6918" s="48"/>
      <c r="B6918">
        <v>2</v>
      </c>
      <c r="C6918">
        <v>3</v>
      </c>
      <c r="D6918">
        <v>4</v>
      </c>
      <c r="E6918">
        <v>0</v>
      </c>
      <c r="F6918" s="51">
        <v>1</v>
      </c>
      <c r="G6918" t="str">
        <f t="shared" si="216"/>
        <v>Théo Maledon</v>
      </c>
      <c r="H6918" t="str">
        <f t="shared" si="217"/>
        <v>Théo Maledon</v>
      </c>
    </row>
    <row r="6919" spans="1:8" x14ac:dyDescent="0.2">
      <c r="A6919" s="48"/>
      <c r="B6919">
        <v>12</v>
      </c>
      <c r="C6919">
        <v>7</v>
      </c>
      <c r="D6919">
        <v>3</v>
      </c>
      <c r="E6919">
        <v>0</v>
      </c>
      <c r="F6919" s="51">
        <v>1</v>
      </c>
      <c r="G6919" t="str">
        <f t="shared" si="216"/>
        <v>Théo Maledon</v>
      </c>
      <c r="H6919" t="str">
        <f t="shared" si="217"/>
        <v>Théo Maledon</v>
      </c>
    </row>
    <row r="6920" spans="1:8" x14ac:dyDescent="0.2">
      <c r="A6920" s="48"/>
      <c r="B6920">
        <v>3</v>
      </c>
      <c r="C6920">
        <v>0</v>
      </c>
      <c r="D6920">
        <v>4</v>
      </c>
      <c r="E6920">
        <v>0</v>
      </c>
      <c r="F6920" s="51">
        <v>1</v>
      </c>
      <c r="G6920" t="str">
        <f t="shared" si="216"/>
        <v>Théo Maledon</v>
      </c>
      <c r="H6920" t="str">
        <f t="shared" si="217"/>
        <v>Théo Maledon</v>
      </c>
    </row>
    <row r="6921" spans="1:8" x14ac:dyDescent="0.2">
      <c r="A6921" s="48"/>
      <c r="B6921">
        <v>7</v>
      </c>
      <c r="C6921">
        <v>1</v>
      </c>
      <c r="D6921">
        <v>1</v>
      </c>
      <c r="E6921">
        <v>1</v>
      </c>
      <c r="F6921" s="51">
        <v>1</v>
      </c>
      <c r="G6921" t="str">
        <f t="shared" si="216"/>
        <v>Théo Maledon</v>
      </c>
      <c r="H6921" t="str">
        <f t="shared" si="217"/>
        <v>Théo Maledon</v>
      </c>
    </row>
    <row r="6922" spans="1:8" x14ac:dyDescent="0.2">
      <c r="A6922" s="48"/>
      <c r="B6922">
        <v>2</v>
      </c>
      <c r="C6922">
        <v>2</v>
      </c>
      <c r="D6922">
        <v>4</v>
      </c>
      <c r="E6922">
        <v>0</v>
      </c>
      <c r="F6922" s="51">
        <v>1</v>
      </c>
      <c r="G6922" t="str">
        <f t="shared" si="216"/>
        <v>Théo Maledon</v>
      </c>
      <c r="H6922" t="str">
        <f t="shared" si="217"/>
        <v>Théo Maledon</v>
      </c>
    </row>
    <row r="6923" spans="1:8" x14ac:dyDescent="0.2">
      <c r="A6923" s="48"/>
      <c r="B6923">
        <v>5</v>
      </c>
      <c r="C6923">
        <v>1</v>
      </c>
      <c r="D6923">
        <v>1</v>
      </c>
      <c r="E6923">
        <v>0</v>
      </c>
      <c r="F6923" s="51">
        <v>1</v>
      </c>
      <c r="G6923" t="str">
        <f t="shared" si="216"/>
        <v>Théo Maledon</v>
      </c>
      <c r="H6923" t="str">
        <f t="shared" si="217"/>
        <v>Théo Maledon</v>
      </c>
    </row>
    <row r="6924" spans="1:8" x14ac:dyDescent="0.2">
      <c r="A6924" s="48"/>
      <c r="B6924">
        <v>0</v>
      </c>
      <c r="C6924">
        <v>1</v>
      </c>
      <c r="D6924">
        <v>4</v>
      </c>
      <c r="E6924">
        <v>0</v>
      </c>
      <c r="F6924" s="51">
        <v>1</v>
      </c>
      <c r="G6924" t="str">
        <f t="shared" si="216"/>
        <v>Théo Maledon</v>
      </c>
      <c r="H6924" t="str">
        <f t="shared" si="217"/>
        <v>Théo Maledon</v>
      </c>
    </row>
    <row r="6925" spans="1:8" x14ac:dyDescent="0.2">
      <c r="A6925" s="48"/>
      <c r="B6925">
        <v>8</v>
      </c>
      <c r="C6925">
        <v>1</v>
      </c>
      <c r="D6925">
        <v>3</v>
      </c>
      <c r="E6925">
        <v>2</v>
      </c>
      <c r="F6925" s="51">
        <v>1</v>
      </c>
      <c r="G6925" t="str">
        <f t="shared" si="216"/>
        <v>Théo Maledon</v>
      </c>
      <c r="H6925" t="str">
        <f t="shared" si="217"/>
        <v>Théo Maledon</v>
      </c>
    </row>
    <row r="6926" spans="1:8" x14ac:dyDescent="0.2">
      <c r="A6926" s="48" t="s">
        <v>1401</v>
      </c>
      <c r="B6926">
        <v>0</v>
      </c>
      <c r="C6926">
        <v>0</v>
      </c>
      <c r="D6926">
        <v>0</v>
      </c>
      <c r="E6926">
        <v>0</v>
      </c>
      <c r="F6926" s="51">
        <v>1</v>
      </c>
      <c r="G6926" t="str">
        <f t="shared" si="216"/>
        <v>Sandro Mamukelashvili</v>
      </c>
      <c r="H6926" t="str">
        <f t="shared" si="217"/>
        <v>Sandro Mamukelashvili</v>
      </c>
    </row>
    <row r="6927" spans="1:8" x14ac:dyDescent="0.2">
      <c r="A6927" s="48"/>
      <c r="B6927">
        <v>2</v>
      </c>
      <c r="C6927">
        <v>0</v>
      </c>
      <c r="D6927">
        <v>0</v>
      </c>
      <c r="E6927">
        <v>0</v>
      </c>
      <c r="F6927" s="51">
        <v>1</v>
      </c>
      <c r="G6927" t="str">
        <f t="shared" si="216"/>
        <v>Sandro Mamukelashvili</v>
      </c>
      <c r="H6927" t="str">
        <f t="shared" si="217"/>
        <v>Sandro Mamukelashvili</v>
      </c>
    </row>
    <row r="6928" spans="1:8" x14ac:dyDescent="0.2">
      <c r="A6928" s="48"/>
      <c r="B6928">
        <v>0</v>
      </c>
      <c r="C6928">
        <v>3</v>
      </c>
      <c r="D6928">
        <v>0</v>
      </c>
      <c r="E6928">
        <v>0</v>
      </c>
      <c r="F6928" s="51">
        <v>1</v>
      </c>
      <c r="G6928" t="str">
        <f t="shared" si="216"/>
        <v>Sandro Mamukelashvili</v>
      </c>
      <c r="H6928" t="str">
        <f t="shared" si="217"/>
        <v>Sandro Mamukelashvili</v>
      </c>
    </row>
    <row r="6929" spans="1:8" x14ac:dyDescent="0.2">
      <c r="A6929" s="48"/>
      <c r="B6929">
        <v>3</v>
      </c>
      <c r="C6929">
        <v>4</v>
      </c>
      <c r="D6929">
        <v>0</v>
      </c>
      <c r="E6929">
        <v>1</v>
      </c>
      <c r="F6929" s="51">
        <v>1</v>
      </c>
      <c r="G6929" t="str">
        <f t="shared" si="216"/>
        <v>Sandro Mamukelashvili</v>
      </c>
      <c r="H6929" t="str">
        <f t="shared" si="217"/>
        <v>Sandro Mamukelashvili</v>
      </c>
    </row>
    <row r="6930" spans="1:8" x14ac:dyDescent="0.2">
      <c r="A6930" s="48"/>
      <c r="B6930">
        <v>2</v>
      </c>
      <c r="C6930">
        <v>0</v>
      </c>
      <c r="D6930">
        <v>1</v>
      </c>
      <c r="E6930">
        <v>0</v>
      </c>
      <c r="F6930" s="51">
        <v>1</v>
      </c>
      <c r="G6930" t="str">
        <f t="shared" si="216"/>
        <v>Sandro Mamukelashvili</v>
      </c>
      <c r="H6930" t="str">
        <f t="shared" si="217"/>
        <v>Sandro Mamukelashvili</v>
      </c>
    </row>
    <row r="6931" spans="1:8" x14ac:dyDescent="0.2">
      <c r="A6931" s="48"/>
      <c r="B6931">
        <v>5</v>
      </c>
      <c r="C6931">
        <v>0</v>
      </c>
      <c r="D6931">
        <v>0</v>
      </c>
      <c r="E6931">
        <v>0</v>
      </c>
      <c r="F6931" s="51">
        <v>1</v>
      </c>
      <c r="G6931" t="str">
        <f t="shared" si="216"/>
        <v>Sandro Mamukelashvili</v>
      </c>
      <c r="H6931" t="str">
        <f t="shared" si="217"/>
        <v>Sandro Mamukelashvili</v>
      </c>
    </row>
    <row r="6932" spans="1:8" x14ac:dyDescent="0.2">
      <c r="A6932" s="48"/>
      <c r="B6932">
        <v>2</v>
      </c>
      <c r="C6932">
        <v>1</v>
      </c>
      <c r="D6932">
        <v>0</v>
      </c>
      <c r="E6932">
        <v>0</v>
      </c>
      <c r="F6932" s="51">
        <v>1</v>
      </c>
      <c r="G6932" t="str">
        <f t="shared" si="216"/>
        <v>Sandro Mamukelashvili</v>
      </c>
      <c r="H6932" t="str">
        <f t="shared" si="217"/>
        <v>Sandro Mamukelashvili</v>
      </c>
    </row>
    <row r="6933" spans="1:8" x14ac:dyDescent="0.2">
      <c r="A6933" s="48"/>
      <c r="B6933">
        <v>3</v>
      </c>
      <c r="C6933">
        <v>1</v>
      </c>
      <c r="D6933">
        <v>0</v>
      </c>
      <c r="E6933">
        <v>0</v>
      </c>
      <c r="F6933" s="51">
        <v>1</v>
      </c>
      <c r="G6933" t="str">
        <f t="shared" si="216"/>
        <v>Sandro Mamukelashvili</v>
      </c>
      <c r="H6933" t="str">
        <f t="shared" si="217"/>
        <v>Sandro Mamukelashvili</v>
      </c>
    </row>
    <row r="6934" spans="1:8" x14ac:dyDescent="0.2">
      <c r="A6934" s="48"/>
      <c r="B6934">
        <v>0</v>
      </c>
      <c r="C6934">
        <v>2</v>
      </c>
      <c r="D6934">
        <v>0</v>
      </c>
      <c r="E6934">
        <v>0</v>
      </c>
      <c r="F6934" s="51">
        <v>1</v>
      </c>
      <c r="G6934" t="str">
        <f t="shared" si="216"/>
        <v>Sandro Mamukelashvili</v>
      </c>
      <c r="H6934" t="str">
        <f t="shared" si="217"/>
        <v>Sandro Mamukelashvili</v>
      </c>
    </row>
    <row r="6935" spans="1:8" x14ac:dyDescent="0.2">
      <c r="A6935" s="48"/>
      <c r="B6935">
        <v>6</v>
      </c>
      <c r="C6935">
        <v>6</v>
      </c>
      <c r="D6935">
        <v>0</v>
      </c>
      <c r="E6935">
        <v>1</v>
      </c>
      <c r="F6935" s="51">
        <v>1</v>
      </c>
      <c r="G6935" t="str">
        <f t="shared" si="216"/>
        <v>Sandro Mamukelashvili</v>
      </c>
      <c r="H6935" t="str">
        <f t="shared" si="217"/>
        <v>Sandro Mamukelashvili</v>
      </c>
    </row>
    <row r="6936" spans="1:8" x14ac:dyDescent="0.2">
      <c r="A6936" s="48"/>
      <c r="B6936">
        <v>8</v>
      </c>
      <c r="C6936">
        <v>6</v>
      </c>
      <c r="D6936">
        <v>2</v>
      </c>
      <c r="E6936">
        <v>2</v>
      </c>
      <c r="F6936" s="51">
        <v>1</v>
      </c>
      <c r="G6936" t="str">
        <f t="shared" si="216"/>
        <v>Sandro Mamukelashvili</v>
      </c>
      <c r="H6936" t="str">
        <f t="shared" si="217"/>
        <v>Sandro Mamukelashvili</v>
      </c>
    </row>
    <row r="6937" spans="1:8" x14ac:dyDescent="0.2">
      <c r="A6937" s="48"/>
      <c r="B6937">
        <v>0</v>
      </c>
      <c r="C6937">
        <v>0</v>
      </c>
      <c r="D6937">
        <v>0</v>
      </c>
      <c r="E6937">
        <v>0</v>
      </c>
      <c r="F6937" s="51">
        <v>1</v>
      </c>
      <c r="G6937" t="str">
        <f t="shared" si="216"/>
        <v>Sandro Mamukelashvili</v>
      </c>
      <c r="H6937" t="str">
        <f t="shared" si="217"/>
        <v>Sandro Mamukelashvili</v>
      </c>
    </row>
    <row r="6938" spans="1:8" x14ac:dyDescent="0.2">
      <c r="A6938" s="48"/>
      <c r="B6938">
        <v>3</v>
      </c>
      <c r="C6938">
        <v>8</v>
      </c>
      <c r="D6938">
        <v>6</v>
      </c>
      <c r="E6938">
        <v>1</v>
      </c>
      <c r="F6938" s="51">
        <v>1</v>
      </c>
      <c r="G6938" t="str">
        <f t="shared" si="216"/>
        <v>Sandro Mamukelashvili</v>
      </c>
      <c r="H6938" t="str">
        <f t="shared" si="217"/>
        <v>Sandro Mamukelashvili</v>
      </c>
    </row>
    <row r="6939" spans="1:8" x14ac:dyDescent="0.2">
      <c r="A6939" s="48"/>
      <c r="B6939">
        <v>0</v>
      </c>
      <c r="C6939">
        <v>0</v>
      </c>
      <c r="D6939">
        <v>0</v>
      </c>
      <c r="E6939">
        <v>0</v>
      </c>
      <c r="F6939" s="51">
        <v>1</v>
      </c>
      <c r="G6939" t="str">
        <f t="shared" si="216"/>
        <v>Sandro Mamukelashvili</v>
      </c>
      <c r="H6939" t="str">
        <f t="shared" si="217"/>
        <v>Sandro Mamukelashvili</v>
      </c>
    </row>
    <row r="6940" spans="1:8" x14ac:dyDescent="0.2">
      <c r="A6940" s="48"/>
      <c r="B6940">
        <v>0</v>
      </c>
      <c r="C6940">
        <v>2</v>
      </c>
      <c r="D6940">
        <v>0</v>
      </c>
      <c r="E6940">
        <v>0</v>
      </c>
      <c r="F6940" s="51">
        <v>1</v>
      </c>
      <c r="G6940" t="str">
        <f t="shared" si="216"/>
        <v>Sandro Mamukelashvili</v>
      </c>
      <c r="H6940" t="str">
        <f t="shared" si="217"/>
        <v>Sandro Mamukelashvili</v>
      </c>
    </row>
    <row r="6941" spans="1:8" x14ac:dyDescent="0.2">
      <c r="A6941" s="48"/>
      <c r="B6941">
        <v>2</v>
      </c>
      <c r="C6941">
        <v>4</v>
      </c>
      <c r="D6941">
        <v>3</v>
      </c>
      <c r="E6941">
        <v>0</v>
      </c>
      <c r="F6941" s="51">
        <v>1</v>
      </c>
      <c r="G6941" t="str">
        <f t="shared" si="216"/>
        <v>Sandro Mamukelashvili</v>
      </c>
      <c r="H6941" t="str">
        <f t="shared" si="217"/>
        <v>Sandro Mamukelashvili</v>
      </c>
    </row>
    <row r="6942" spans="1:8" x14ac:dyDescent="0.2">
      <c r="A6942" s="48"/>
      <c r="B6942">
        <v>0</v>
      </c>
      <c r="C6942">
        <v>2</v>
      </c>
      <c r="D6942">
        <v>1</v>
      </c>
      <c r="E6942">
        <v>0</v>
      </c>
      <c r="F6942" s="51">
        <v>1</v>
      </c>
      <c r="G6942" t="str">
        <f t="shared" si="216"/>
        <v>Sandro Mamukelashvili</v>
      </c>
      <c r="H6942" t="str">
        <f t="shared" si="217"/>
        <v>Sandro Mamukelashvili</v>
      </c>
    </row>
    <row r="6943" spans="1:8" x14ac:dyDescent="0.2">
      <c r="A6943" s="48" t="s">
        <v>1402</v>
      </c>
      <c r="B6943">
        <v>0</v>
      </c>
      <c r="C6943">
        <v>1</v>
      </c>
      <c r="D6943">
        <v>0</v>
      </c>
      <c r="E6943">
        <v>0</v>
      </c>
      <c r="F6943" s="51">
        <v>1</v>
      </c>
      <c r="G6943" t="str">
        <f t="shared" si="216"/>
        <v>Terance Mann</v>
      </c>
      <c r="H6943" t="str">
        <f t="shared" si="217"/>
        <v>Terance Mann</v>
      </c>
    </row>
    <row r="6944" spans="1:8" x14ac:dyDescent="0.2">
      <c r="A6944" s="48"/>
      <c r="B6944">
        <v>5</v>
      </c>
      <c r="C6944">
        <v>2</v>
      </c>
      <c r="D6944">
        <v>1</v>
      </c>
      <c r="E6944">
        <v>0</v>
      </c>
      <c r="F6944" s="51">
        <v>1</v>
      </c>
      <c r="G6944" t="str">
        <f t="shared" si="216"/>
        <v>Terance Mann</v>
      </c>
      <c r="H6944" t="str">
        <f t="shared" si="217"/>
        <v>Terance Mann</v>
      </c>
    </row>
    <row r="6945" spans="1:8" x14ac:dyDescent="0.2">
      <c r="A6945" s="48"/>
      <c r="B6945">
        <v>9</v>
      </c>
      <c r="C6945">
        <v>2</v>
      </c>
      <c r="D6945">
        <v>0</v>
      </c>
      <c r="E6945">
        <v>1</v>
      </c>
      <c r="F6945" s="51">
        <v>1</v>
      </c>
      <c r="G6945" t="str">
        <f t="shared" si="216"/>
        <v>Terance Mann</v>
      </c>
      <c r="H6945" t="str">
        <f t="shared" si="217"/>
        <v>Terance Mann</v>
      </c>
    </row>
    <row r="6946" spans="1:8" x14ac:dyDescent="0.2">
      <c r="A6946" s="48"/>
      <c r="B6946">
        <v>9</v>
      </c>
      <c r="C6946">
        <v>9</v>
      </c>
      <c r="D6946">
        <v>0</v>
      </c>
      <c r="E6946">
        <v>1</v>
      </c>
      <c r="F6946" s="51">
        <v>1</v>
      </c>
      <c r="G6946" t="str">
        <f t="shared" si="216"/>
        <v>Terance Mann</v>
      </c>
      <c r="H6946" t="str">
        <f t="shared" si="217"/>
        <v>Terance Mann</v>
      </c>
    </row>
    <row r="6947" spans="1:8" x14ac:dyDescent="0.2">
      <c r="A6947" s="48"/>
      <c r="B6947">
        <v>6</v>
      </c>
      <c r="C6947">
        <v>1</v>
      </c>
      <c r="D6947">
        <v>0</v>
      </c>
      <c r="E6947">
        <v>0</v>
      </c>
      <c r="F6947" s="51">
        <v>1</v>
      </c>
      <c r="G6947" t="str">
        <f t="shared" si="216"/>
        <v>Terance Mann</v>
      </c>
      <c r="H6947" t="str">
        <f t="shared" si="217"/>
        <v>Terance Mann</v>
      </c>
    </row>
    <row r="6948" spans="1:8" x14ac:dyDescent="0.2">
      <c r="A6948" s="48"/>
      <c r="B6948">
        <v>6</v>
      </c>
      <c r="C6948">
        <v>5</v>
      </c>
      <c r="D6948">
        <v>2</v>
      </c>
      <c r="E6948">
        <v>0</v>
      </c>
      <c r="F6948" s="51">
        <v>1</v>
      </c>
      <c r="G6948" t="str">
        <f t="shared" si="216"/>
        <v>Terance Mann</v>
      </c>
      <c r="H6948" t="str">
        <f t="shared" si="217"/>
        <v>Terance Mann</v>
      </c>
    </row>
    <row r="6949" spans="1:8" x14ac:dyDescent="0.2">
      <c r="A6949" s="48"/>
      <c r="B6949">
        <v>4</v>
      </c>
      <c r="C6949">
        <v>1</v>
      </c>
      <c r="D6949">
        <v>1</v>
      </c>
      <c r="E6949">
        <v>0</v>
      </c>
      <c r="F6949" s="51">
        <v>1</v>
      </c>
      <c r="G6949" t="str">
        <f t="shared" si="216"/>
        <v>Terance Mann</v>
      </c>
      <c r="H6949" t="str">
        <f t="shared" si="217"/>
        <v>Terance Mann</v>
      </c>
    </row>
    <row r="6950" spans="1:8" x14ac:dyDescent="0.2">
      <c r="A6950" s="48"/>
      <c r="B6950">
        <v>5</v>
      </c>
      <c r="C6950">
        <v>2</v>
      </c>
      <c r="D6950">
        <v>2</v>
      </c>
      <c r="E6950">
        <v>1</v>
      </c>
      <c r="F6950" s="51">
        <v>1</v>
      </c>
      <c r="G6950" t="str">
        <f t="shared" si="216"/>
        <v>Terance Mann</v>
      </c>
      <c r="H6950" t="str">
        <f t="shared" si="217"/>
        <v>Terance Mann</v>
      </c>
    </row>
    <row r="6951" spans="1:8" x14ac:dyDescent="0.2">
      <c r="A6951" s="48"/>
      <c r="B6951">
        <v>0</v>
      </c>
      <c r="C6951">
        <v>1</v>
      </c>
      <c r="D6951">
        <v>0</v>
      </c>
      <c r="E6951">
        <v>0</v>
      </c>
      <c r="F6951" s="51">
        <v>1</v>
      </c>
      <c r="G6951" t="str">
        <f t="shared" si="216"/>
        <v>Terance Mann</v>
      </c>
      <c r="H6951" t="str">
        <f t="shared" si="217"/>
        <v>Terance Mann</v>
      </c>
    </row>
    <row r="6952" spans="1:8" x14ac:dyDescent="0.2">
      <c r="A6952" s="48"/>
      <c r="B6952">
        <v>14</v>
      </c>
      <c r="C6952">
        <v>3</v>
      </c>
      <c r="D6952">
        <v>3</v>
      </c>
      <c r="E6952">
        <v>0</v>
      </c>
      <c r="F6952" s="51">
        <v>1</v>
      </c>
      <c r="G6952" t="str">
        <f t="shared" si="216"/>
        <v>Terance Mann</v>
      </c>
      <c r="H6952" t="str">
        <f t="shared" si="217"/>
        <v>Terance Mann</v>
      </c>
    </row>
    <row r="6953" spans="1:8" x14ac:dyDescent="0.2">
      <c r="A6953" s="48"/>
      <c r="B6953">
        <v>16</v>
      </c>
      <c r="C6953">
        <v>4</v>
      </c>
      <c r="D6953">
        <v>5</v>
      </c>
      <c r="E6953">
        <v>1</v>
      </c>
      <c r="F6953" s="51">
        <v>1</v>
      </c>
      <c r="G6953" t="str">
        <f t="shared" si="216"/>
        <v>Terance Mann</v>
      </c>
      <c r="H6953" t="str">
        <f t="shared" si="217"/>
        <v>Terance Mann</v>
      </c>
    </row>
    <row r="6954" spans="1:8" x14ac:dyDescent="0.2">
      <c r="A6954" s="48"/>
      <c r="B6954">
        <v>7</v>
      </c>
      <c r="C6954">
        <v>4</v>
      </c>
      <c r="D6954">
        <v>2</v>
      </c>
      <c r="E6954">
        <v>1</v>
      </c>
      <c r="F6954" s="51">
        <v>1</v>
      </c>
      <c r="G6954" t="str">
        <f t="shared" si="216"/>
        <v>Terance Mann</v>
      </c>
      <c r="H6954" t="str">
        <f t="shared" si="217"/>
        <v>Terance Mann</v>
      </c>
    </row>
    <row r="6955" spans="1:8" x14ac:dyDescent="0.2">
      <c r="A6955" s="48"/>
      <c r="B6955">
        <v>2</v>
      </c>
      <c r="C6955">
        <v>3</v>
      </c>
      <c r="D6955">
        <v>2</v>
      </c>
      <c r="E6955">
        <v>0</v>
      </c>
      <c r="F6955" s="51">
        <v>1</v>
      </c>
      <c r="G6955" t="str">
        <f t="shared" si="216"/>
        <v>Terance Mann</v>
      </c>
      <c r="H6955" t="str">
        <f t="shared" si="217"/>
        <v>Terance Mann</v>
      </c>
    </row>
    <row r="6956" spans="1:8" x14ac:dyDescent="0.2">
      <c r="A6956" s="48"/>
      <c r="B6956">
        <v>14</v>
      </c>
      <c r="C6956">
        <v>4</v>
      </c>
      <c r="D6956">
        <v>4</v>
      </c>
      <c r="E6956">
        <v>0</v>
      </c>
      <c r="F6956" s="51">
        <v>1</v>
      </c>
      <c r="G6956" t="str">
        <f t="shared" si="216"/>
        <v>Terance Mann</v>
      </c>
      <c r="H6956" t="str">
        <f t="shared" si="217"/>
        <v>Terance Mann</v>
      </c>
    </row>
    <row r="6957" spans="1:8" x14ac:dyDescent="0.2">
      <c r="A6957" s="48"/>
      <c r="B6957">
        <v>2</v>
      </c>
      <c r="C6957">
        <v>3</v>
      </c>
      <c r="D6957">
        <v>1</v>
      </c>
      <c r="E6957">
        <v>0</v>
      </c>
      <c r="F6957" s="51">
        <v>1</v>
      </c>
      <c r="G6957" t="str">
        <f t="shared" si="216"/>
        <v>Terance Mann</v>
      </c>
      <c r="H6957" t="str">
        <f t="shared" si="217"/>
        <v>Terance Mann</v>
      </c>
    </row>
    <row r="6958" spans="1:8" x14ac:dyDescent="0.2">
      <c r="A6958" s="48"/>
      <c r="B6958">
        <v>5</v>
      </c>
      <c r="C6958">
        <v>2</v>
      </c>
      <c r="D6958">
        <v>0</v>
      </c>
      <c r="E6958">
        <v>0</v>
      </c>
      <c r="F6958" s="51">
        <v>1</v>
      </c>
      <c r="G6958" t="str">
        <f t="shared" si="216"/>
        <v>Terance Mann</v>
      </c>
      <c r="H6958" t="str">
        <f t="shared" si="217"/>
        <v>Terance Mann</v>
      </c>
    </row>
    <row r="6959" spans="1:8" x14ac:dyDescent="0.2">
      <c r="A6959" s="48"/>
      <c r="B6959">
        <v>10</v>
      </c>
      <c r="C6959">
        <v>3</v>
      </c>
      <c r="D6959">
        <v>1</v>
      </c>
      <c r="E6959">
        <v>2</v>
      </c>
      <c r="F6959" s="51">
        <v>1</v>
      </c>
      <c r="G6959" t="str">
        <f t="shared" si="216"/>
        <v>Terance Mann</v>
      </c>
      <c r="H6959" t="str">
        <f t="shared" si="217"/>
        <v>Terance Mann</v>
      </c>
    </row>
    <row r="6960" spans="1:8" x14ac:dyDescent="0.2">
      <c r="A6960" s="48"/>
      <c r="B6960">
        <v>6</v>
      </c>
      <c r="C6960">
        <v>2</v>
      </c>
      <c r="D6960">
        <v>1</v>
      </c>
      <c r="E6960">
        <v>0</v>
      </c>
      <c r="F6960" s="51">
        <v>1</v>
      </c>
      <c r="G6960" t="str">
        <f t="shared" si="216"/>
        <v>Terance Mann</v>
      </c>
      <c r="H6960" t="str">
        <f t="shared" si="217"/>
        <v>Terance Mann</v>
      </c>
    </row>
    <row r="6961" spans="1:8" x14ac:dyDescent="0.2">
      <c r="A6961" s="48"/>
      <c r="B6961">
        <v>17</v>
      </c>
      <c r="C6961">
        <v>5</v>
      </c>
      <c r="D6961">
        <v>2</v>
      </c>
      <c r="E6961">
        <v>3</v>
      </c>
      <c r="F6961" s="51">
        <v>1</v>
      </c>
      <c r="G6961" t="str">
        <f t="shared" si="216"/>
        <v>Terance Mann</v>
      </c>
      <c r="H6961" t="str">
        <f t="shared" si="217"/>
        <v>Terance Mann</v>
      </c>
    </row>
    <row r="6962" spans="1:8" x14ac:dyDescent="0.2">
      <c r="A6962" s="48"/>
      <c r="B6962">
        <v>16</v>
      </c>
      <c r="C6962">
        <v>4</v>
      </c>
      <c r="D6962">
        <v>5</v>
      </c>
      <c r="E6962">
        <v>1</v>
      </c>
      <c r="F6962" s="51">
        <v>1</v>
      </c>
      <c r="G6962" t="str">
        <f t="shared" si="216"/>
        <v>Terance Mann</v>
      </c>
      <c r="H6962" t="str">
        <f t="shared" si="217"/>
        <v>Terance Mann</v>
      </c>
    </row>
    <row r="6963" spans="1:8" x14ac:dyDescent="0.2">
      <c r="A6963" s="48"/>
      <c r="B6963">
        <v>14</v>
      </c>
      <c r="C6963">
        <v>7</v>
      </c>
      <c r="D6963">
        <v>5</v>
      </c>
      <c r="E6963">
        <v>0</v>
      </c>
      <c r="F6963" s="51">
        <v>1</v>
      </c>
      <c r="G6963" t="str">
        <f t="shared" si="216"/>
        <v>Terance Mann</v>
      </c>
      <c r="H6963" t="str">
        <f t="shared" si="217"/>
        <v>Terance Mann</v>
      </c>
    </row>
    <row r="6964" spans="1:8" x14ac:dyDescent="0.2">
      <c r="A6964" s="48"/>
      <c r="B6964">
        <v>11</v>
      </c>
      <c r="C6964">
        <v>5</v>
      </c>
      <c r="D6964">
        <v>3</v>
      </c>
      <c r="E6964">
        <v>2</v>
      </c>
      <c r="F6964" s="51">
        <v>1</v>
      </c>
      <c r="G6964" t="str">
        <f t="shared" si="216"/>
        <v>Terance Mann</v>
      </c>
      <c r="H6964" t="str">
        <f t="shared" si="217"/>
        <v>Terance Mann</v>
      </c>
    </row>
    <row r="6965" spans="1:8" x14ac:dyDescent="0.2">
      <c r="A6965" s="48"/>
      <c r="B6965">
        <v>5</v>
      </c>
      <c r="C6965">
        <v>1</v>
      </c>
      <c r="D6965">
        <v>1</v>
      </c>
      <c r="E6965">
        <v>1</v>
      </c>
      <c r="F6965" s="51">
        <v>1</v>
      </c>
      <c r="G6965" t="str">
        <f t="shared" si="216"/>
        <v>Terance Mann</v>
      </c>
      <c r="H6965" t="str">
        <f t="shared" si="217"/>
        <v>Terance Mann</v>
      </c>
    </row>
    <row r="6966" spans="1:8" x14ac:dyDescent="0.2">
      <c r="A6966" s="48"/>
      <c r="B6966">
        <v>13</v>
      </c>
      <c r="C6966">
        <v>6</v>
      </c>
      <c r="D6966">
        <v>3</v>
      </c>
      <c r="E6966">
        <v>0</v>
      </c>
      <c r="F6966" s="51">
        <v>1</v>
      </c>
      <c r="G6966" t="str">
        <f t="shared" si="216"/>
        <v>Terance Mann</v>
      </c>
      <c r="H6966" t="str">
        <f t="shared" si="217"/>
        <v>Terance Mann</v>
      </c>
    </row>
    <row r="6967" spans="1:8" x14ac:dyDescent="0.2">
      <c r="A6967" s="48"/>
      <c r="B6967">
        <v>8</v>
      </c>
      <c r="C6967">
        <v>4</v>
      </c>
      <c r="D6967">
        <v>1</v>
      </c>
      <c r="E6967">
        <v>1</v>
      </c>
      <c r="F6967" s="51">
        <v>1</v>
      </c>
      <c r="G6967" t="str">
        <f t="shared" si="216"/>
        <v>Terance Mann</v>
      </c>
      <c r="H6967" t="str">
        <f t="shared" si="217"/>
        <v>Terance Mann</v>
      </c>
    </row>
    <row r="6968" spans="1:8" x14ac:dyDescent="0.2">
      <c r="A6968" s="48"/>
      <c r="B6968">
        <v>19</v>
      </c>
      <c r="C6968">
        <v>9</v>
      </c>
      <c r="D6968">
        <v>4</v>
      </c>
      <c r="E6968">
        <v>3</v>
      </c>
      <c r="F6968" s="51">
        <v>1</v>
      </c>
      <c r="G6968" t="str">
        <f t="shared" si="216"/>
        <v>Terance Mann</v>
      </c>
      <c r="H6968" t="str">
        <f t="shared" si="217"/>
        <v>Terance Mann</v>
      </c>
    </row>
    <row r="6969" spans="1:8" x14ac:dyDescent="0.2">
      <c r="A6969" s="48"/>
      <c r="B6969">
        <v>0</v>
      </c>
      <c r="C6969">
        <v>4</v>
      </c>
      <c r="D6969">
        <v>0</v>
      </c>
      <c r="E6969">
        <v>0</v>
      </c>
      <c r="F6969" s="51">
        <v>1</v>
      </c>
      <c r="G6969" t="str">
        <f t="shared" si="216"/>
        <v>Terance Mann</v>
      </c>
      <c r="H6969" t="str">
        <f t="shared" si="217"/>
        <v>Terance Mann</v>
      </c>
    </row>
    <row r="6970" spans="1:8" x14ac:dyDescent="0.2">
      <c r="A6970" s="48"/>
      <c r="B6970">
        <v>9</v>
      </c>
      <c r="C6970">
        <v>7</v>
      </c>
      <c r="D6970">
        <v>0</v>
      </c>
      <c r="E6970">
        <v>1</v>
      </c>
      <c r="F6970" s="51">
        <v>1</v>
      </c>
      <c r="G6970" t="str">
        <f t="shared" si="216"/>
        <v>Terance Mann</v>
      </c>
      <c r="H6970" t="str">
        <f t="shared" si="217"/>
        <v>Terance Mann</v>
      </c>
    </row>
    <row r="6971" spans="1:8" x14ac:dyDescent="0.2">
      <c r="A6971" s="48"/>
      <c r="B6971">
        <v>5</v>
      </c>
      <c r="C6971">
        <v>5</v>
      </c>
      <c r="D6971">
        <v>2</v>
      </c>
      <c r="E6971">
        <v>0</v>
      </c>
      <c r="F6971" s="51">
        <v>1</v>
      </c>
      <c r="G6971" t="str">
        <f t="shared" si="216"/>
        <v>Terance Mann</v>
      </c>
      <c r="H6971" t="str">
        <f t="shared" si="217"/>
        <v>Terance Mann</v>
      </c>
    </row>
    <row r="6972" spans="1:8" x14ac:dyDescent="0.2">
      <c r="A6972" s="48"/>
      <c r="B6972">
        <v>22</v>
      </c>
      <c r="C6972">
        <v>11</v>
      </c>
      <c r="D6972">
        <v>4</v>
      </c>
      <c r="E6972">
        <v>4</v>
      </c>
      <c r="F6972" s="51">
        <v>1</v>
      </c>
      <c r="G6972" t="str">
        <f t="shared" si="216"/>
        <v>Terance Mann</v>
      </c>
      <c r="H6972" t="str">
        <f t="shared" si="217"/>
        <v>Terance Mann</v>
      </c>
    </row>
    <row r="6973" spans="1:8" x14ac:dyDescent="0.2">
      <c r="A6973" s="48"/>
      <c r="B6973">
        <v>10</v>
      </c>
      <c r="C6973">
        <v>5</v>
      </c>
      <c r="D6973">
        <v>6</v>
      </c>
      <c r="E6973">
        <v>0</v>
      </c>
      <c r="F6973" s="51">
        <v>1</v>
      </c>
      <c r="G6973" t="str">
        <f t="shared" si="216"/>
        <v>Terance Mann</v>
      </c>
      <c r="H6973" t="str">
        <f t="shared" si="217"/>
        <v>Terance Mann</v>
      </c>
    </row>
    <row r="6974" spans="1:8" x14ac:dyDescent="0.2">
      <c r="A6974" s="48"/>
      <c r="B6974">
        <v>8</v>
      </c>
      <c r="C6974">
        <v>4</v>
      </c>
      <c r="D6974">
        <v>1</v>
      </c>
      <c r="E6974">
        <v>2</v>
      </c>
      <c r="F6974" s="51">
        <v>1</v>
      </c>
      <c r="G6974" t="str">
        <f t="shared" si="216"/>
        <v>Terance Mann</v>
      </c>
      <c r="H6974" t="str">
        <f t="shared" si="217"/>
        <v>Terance Mann</v>
      </c>
    </row>
    <row r="6975" spans="1:8" x14ac:dyDescent="0.2">
      <c r="A6975" s="48"/>
      <c r="B6975">
        <v>3</v>
      </c>
      <c r="C6975">
        <v>1</v>
      </c>
      <c r="D6975">
        <v>2</v>
      </c>
      <c r="E6975">
        <v>1</v>
      </c>
      <c r="F6975" s="51">
        <v>1</v>
      </c>
      <c r="G6975" t="str">
        <f t="shared" si="216"/>
        <v>Terance Mann</v>
      </c>
      <c r="H6975" t="str">
        <f t="shared" si="217"/>
        <v>Terance Mann</v>
      </c>
    </row>
    <row r="6976" spans="1:8" x14ac:dyDescent="0.2">
      <c r="A6976" s="48"/>
      <c r="B6976">
        <v>6</v>
      </c>
      <c r="C6976">
        <v>2</v>
      </c>
      <c r="D6976">
        <v>2</v>
      </c>
      <c r="E6976">
        <v>0</v>
      </c>
      <c r="F6976" s="51">
        <v>1</v>
      </c>
      <c r="G6976" t="str">
        <f t="shared" si="216"/>
        <v>Terance Mann</v>
      </c>
      <c r="H6976" t="str">
        <f t="shared" si="217"/>
        <v>Terance Mann</v>
      </c>
    </row>
    <row r="6977" spans="1:8" x14ac:dyDescent="0.2">
      <c r="A6977" s="48"/>
      <c r="B6977">
        <v>2</v>
      </c>
      <c r="C6977">
        <v>1</v>
      </c>
      <c r="D6977">
        <v>1</v>
      </c>
      <c r="E6977">
        <v>0</v>
      </c>
      <c r="F6977" s="51">
        <v>1</v>
      </c>
      <c r="G6977" t="str">
        <f t="shared" si="216"/>
        <v>Terance Mann</v>
      </c>
      <c r="H6977" t="str">
        <f t="shared" si="217"/>
        <v>Terance Mann</v>
      </c>
    </row>
    <row r="6978" spans="1:8" x14ac:dyDescent="0.2">
      <c r="A6978" s="48"/>
      <c r="B6978">
        <v>0</v>
      </c>
      <c r="C6978">
        <v>0</v>
      </c>
      <c r="D6978">
        <v>1</v>
      </c>
      <c r="E6978">
        <v>0</v>
      </c>
      <c r="F6978" s="51">
        <v>1</v>
      </c>
      <c r="G6978" t="str">
        <f t="shared" ref="G6978:G7041" si="218">IF(B6978="","",IF(A6978="",G6977,SUBSTITUTE(A6978," 2022-23 Game Log","")))</f>
        <v>Terance Mann</v>
      </c>
      <c r="H6978" t="str">
        <f t="shared" ref="H6978:H7041" si="219">IF(G6978="Luka Dončić","Luka Doncic",IF(G6978="Wendell Carter Jr.","Wendell Carter",IF(G6978="Vlatko Čančar","Vlatko Cancar",IF(G6978="Troy Brown Jr.","Troy Brown",IF(G6978="Bojan Bogdanović","Bojan Bogdanovic",IF(G6978="Nic Claxton","Nicolas Claxton",IF(G6978="Kristaps Porziņģis","Kristaps Porzingis",IF(G6978="Kelly Oubre Jr.","Kelly Oubre Jr",IF(G6978="P.J. Washington","P.J Washington",IF(G6978="P.J. Tucker","P.J Tucker",IF(G6978="Jabari Smith Jr.","Jabari Smith",IF(G6978="Alperen Şengün","Alperen Sengun",IF(G6978="Nikola Vučević","Nikola Vucevic",IF(G6978="Jusuf Nurkić","Jusuf Nurkic",IF(G6978="Nikola Jokić","Nikola Jokic",G6978)))))))))))))))</f>
        <v>Terance Mann</v>
      </c>
    </row>
    <row r="6979" spans="1:8" x14ac:dyDescent="0.2">
      <c r="A6979" s="48"/>
      <c r="B6979">
        <v>2</v>
      </c>
      <c r="C6979">
        <v>2</v>
      </c>
      <c r="D6979">
        <v>1</v>
      </c>
      <c r="E6979">
        <v>0</v>
      </c>
      <c r="F6979" s="51">
        <v>1</v>
      </c>
      <c r="G6979" t="str">
        <f t="shared" si="218"/>
        <v>Terance Mann</v>
      </c>
      <c r="H6979" t="str">
        <f t="shared" si="219"/>
        <v>Terance Mann</v>
      </c>
    </row>
    <row r="6980" spans="1:8" x14ac:dyDescent="0.2">
      <c r="A6980" s="48"/>
      <c r="B6980">
        <v>9</v>
      </c>
      <c r="C6980">
        <v>5</v>
      </c>
      <c r="D6980">
        <v>0</v>
      </c>
      <c r="E6980">
        <v>1</v>
      </c>
      <c r="F6980" s="51">
        <v>1</v>
      </c>
      <c r="G6980" t="str">
        <f t="shared" si="218"/>
        <v>Terance Mann</v>
      </c>
      <c r="H6980" t="str">
        <f t="shared" si="219"/>
        <v>Terance Mann</v>
      </c>
    </row>
    <row r="6981" spans="1:8" x14ac:dyDescent="0.2">
      <c r="A6981" s="48" t="s">
        <v>1403</v>
      </c>
      <c r="B6981">
        <v>12</v>
      </c>
      <c r="C6981">
        <v>2</v>
      </c>
      <c r="D6981">
        <v>2</v>
      </c>
      <c r="E6981">
        <v>2</v>
      </c>
      <c r="F6981" s="51">
        <v>1</v>
      </c>
      <c r="G6981" t="str">
        <f t="shared" si="218"/>
        <v>Tre Mann</v>
      </c>
      <c r="H6981" t="str">
        <f t="shared" si="219"/>
        <v>Tre Mann</v>
      </c>
    </row>
    <row r="6982" spans="1:8" x14ac:dyDescent="0.2">
      <c r="A6982" s="48"/>
      <c r="B6982">
        <v>13</v>
      </c>
      <c r="C6982">
        <v>4</v>
      </c>
      <c r="D6982">
        <v>4</v>
      </c>
      <c r="E6982">
        <v>2</v>
      </c>
      <c r="F6982" s="51">
        <v>1</v>
      </c>
      <c r="G6982" t="str">
        <f t="shared" si="218"/>
        <v>Tre Mann</v>
      </c>
      <c r="H6982" t="str">
        <f t="shared" si="219"/>
        <v>Tre Mann</v>
      </c>
    </row>
    <row r="6983" spans="1:8" x14ac:dyDescent="0.2">
      <c r="A6983" s="48"/>
      <c r="B6983">
        <v>10</v>
      </c>
      <c r="C6983">
        <v>3</v>
      </c>
      <c r="D6983">
        <v>3</v>
      </c>
      <c r="E6983">
        <v>0</v>
      </c>
      <c r="F6983" s="51">
        <v>1</v>
      </c>
      <c r="G6983" t="str">
        <f t="shared" si="218"/>
        <v>Tre Mann</v>
      </c>
      <c r="H6983" t="str">
        <f t="shared" si="219"/>
        <v>Tre Mann</v>
      </c>
    </row>
    <row r="6984" spans="1:8" x14ac:dyDescent="0.2">
      <c r="A6984" s="48"/>
      <c r="B6984">
        <v>25</v>
      </c>
      <c r="C6984">
        <v>4</v>
      </c>
      <c r="D6984">
        <v>4</v>
      </c>
      <c r="E6984">
        <v>2</v>
      </c>
      <c r="F6984" s="51">
        <v>1</v>
      </c>
      <c r="G6984" t="str">
        <f t="shared" si="218"/>
        <v>Tre Mann</v>
      </c>
      <c r="H6984" t="str">
        <f t="shared" si="219"/>
        <v>Tre Mann</v>
      </c>
    </row>
    <row r="6985" spans="1:8" x14ac:dyDescent="0.2">
      <c r="A6985" s="48"/>
      <c r="B6985">
        <v>14</v>
      </c>
      <c r="C6985">
        <v>3</v>
      </c>
      <c r="D6985">
        <v>3</v>
      </c>
      <c r="E6985">
        <v>4</v>
      </c>
      <c r="F6985" s="51">
        <v>1</v>
      </c>
      <c r="G6985" t="str">
        <f t="shared" si="218"/>
        <v>Tre Mann</v>
      </c>
      <c r="H6985" t="str">
        <f t="shared" si="219"/>
        <v>Tre Mann</v>
      </c>
    </row>
    <row r="6986" spans="1:8" x14ac:dyDescent="0.2">
      <c r="A6986" s="48"/>
      <c r="B6986">
        <v>4</v>
      </c>
      <c r="C6986">
        <v>3</v>
      </c>
      <c r="D6986">
        <v>3</v>
      </c>
      <c r="E6986">
        <v>0</v>
      </c>
      <c r="F6986" s="51">
        <v>1</v>
      </c>
      <c r="G6986" t="str">
        <f t="shared" si="218"/>
        <v>Tre Mann</v>
      </c>
      <c r="H6986" t="str">
        <f t="shared" si="219"/>
        <v>Tre Mann</v>
      </c>
    </row>
    <row r="6987" spans="1:8" x14ac:dyDescent="0.2">
      <c r="A6987" s="48"/>
      <c r="B6987">
        <v>13</v>
      </c>
      <c r="C6987">
        <v>5</v>
      </c>
      <c r="D6987">
        <v>3</v>
      </c>
      <c r="E6987">
        <v>2</v>
      </c>
      <c r="F6987" s="51">
        <v>1</v>
      </c>
      <c r="G6987" t="str">
        <f t="shared" si="218"/>
        <v>Tre Mann</v>
      </c>
      <c r="H6987" t="str">
        <f t="shared" si="219"/>
        <v>Tre Mann</v>
      </c>
    </row>
    <row r="6988" spans="1:8" x14ac:dyDescent="0.2">
      <c r="A6988" s="48"/>
      <c r="B6988">
        <v>4</v>
      </c>
      <c r="C6988">
        <v>2</v>
      </c>
      <c r="D6988">
        <v>2</v>
      </c>
      <c r="E6988">
        <v>0</v>
      </c>
      <c r="F6988" s="51">
        <v>1</v>
      </c>
      <c r="G6988" t="str">
        <f t="shared" si="218"/>
        <v>Tre Mann</v>
      </c>
      <c r="H6988" t="str">
        <f t="shared" si="219"/>
        <v>Tre Mann</v>
      </c>
    </row>
    <row r="6989" spans="1:8" x14ac:dyDescent="0.2">
      <c r="A6989" s="48"/>
      <c r="B6989">
        <v>3</v>
      </c>
      <c r="C6989">
        <v>0</v>
      </c>
      <c r="D6989">
        <v>0</v>
      </c>
      <c r="E6989">
        <v>0</v>
      </c>
      <c r="F6989" s="51">
        <v>1</v>
      </c>
      <c r="G6989" t="str">
        <f t="shared" si="218"/>
        <v>Tre Mann</v>
      </c>
      <c r="H6989" t="str">
        <f t="shared" si="219"/>
        <v>Tre Mann</v>
      </c>
    </row>
    <row r="6990" spans="1:8" x14ac:dyDescent="0.2">
      <c r="A6990" s="48"/>
      <c r="B6990">
        <v>9</v>
      </c>
      <c r="C6990">
        <v>5</v>
      </c>
      <c r="D6990">
        <v>3</v>
      </c>
      <c r="E6990">
        <v>3</v>
      </c>
      <c r="F6990" s="51">
        <v>1</v>
      </c>
      <c r="G6990" t="str">
        <f t="shared" si="218"/>
        <v>Tre Mann</v>
      </c>
      <c r="H6990" t="str">
        <f t="shared" si="219"/>
        <v>Tre Mann</v>
      </c>
    </row>
    <row r="6991" spans="1:8" x14ac:dyDescent="0.2">
      <c r="A6991" s="48"/>
      <c r="B6991">
        <v>21</v>
      </c>
      <c r="C6991">
        <v>6</v>
      </c>
      <c r="D6991">
        <v>1</v>
      </c>
      <c r="E6991">
        <v>5</v>
      </c>
      <c r="F6991" s="51">
        <v>1</v>
      </c>
      <c r="G6991" t="str">
        <f t="shared" si="218"/>
        <v>Tre Mann</v>
      </c>
      <c r="H6991" t="str">
        <f t="shared" si="219"/>
        <v>Tre Mann</v>
      </c>
    </row>
    <row r="6992" spans="1:8" x14ac:dyDescent="0.2">
      <c r="A6992" s="48"/>
      <c r="B6992">
        <v>13</v>
      </c>
      <c r="C6992">
        <v>3</v>
      </c>
      <c r="D6992">
        <v>1</v>
      </c>
      <c r="E6992">
        <v>3</v>
      </c>
      <c r="F6992" s="51">
        <v>1</v>
      </c>
      <c r="G6992" t="str">
        <f t="shared" si="218"/>
        <v>Tre Mann</v>
      </c>
      <c r="H6992" t="str">
        <f t="shared" si="219"/>
        <v>Tre Mann</v>
      </c>
    </row>
    <row r="6993" spans="1:8" x14ac:dyDescent="0.2">
      <c r="A6993" s="48"/>
      <c r="B6993">
        <v>3</v>
      </c>
      <c r="C6993">
        <v>0</v>
      </c>
      <c r="D6993">
        <v>0</v>
      </c>
      <c r="E6993">
        <v>1</v>
      </c>
      <c r="F6993" s="51">
        <v>1</v>
      </c>
      <c r="G6993" t="str">
        <f t="shared" si="218"/>
        <v>Tre Mann</v>
      </c>
      <c r="H6993" t="str">
        <f t="shared" si="219"/>
        <v>Tre Mann</v>
      </c>
    </row>
    <row r="6994" spans="1:8" x14ac:dyDescent="0.2">
      <c r="A6994" s="48"/>
      <c r="B6994">
        <v>3</v>
      </c>
      <c r="C6994">
        <v>1</v>
      </c>
      <c r="D6994">
        <v>2</v>
      </c>
      <c r="E6994">
        <v>1</v>
      </c>
      <c r="F6994" s="51">
        <v>1</v>
      </c>
      <c r="G6994" t="str">
        <f t="shared" si="218"/>
        <v>Tre Mann</v>
      </c>
      <c r="H6994" t="str">
        <f t="shared" si="219"/>
        <v>Tre Mann</v>
      </c>
    </row>
    <row r="6995" spans="1:8" x14ac:dyDescent="0.2">
      <c r="A6995" s="48"/>
      <c r="B6995">
        <v>4</v>
      </c>
      <c r="C6995">
        <v>2</v>
      </c>
      <c r="D6995">
        <v>0</v>
      </c>
      <c r="E6995">
        <v>0</v>
      </c>
      <c r="F6995" s="51">
        <v>1</v>
      </c>
      <c r="G6995" t="str">
        <f t="shared" si="218"/>
        <v>Tre Mann</v>
      </c>
      <c r="H6995" t="str">
        <f t="shared" si="219"/>
        <v>Tre Mann</v>
      </c>
    </row>
    <row r="6996" spans="1:8" x14ac:dyDescent="0.2">
      <c r="A6996" s="48"/>
      <c r="B6996">
        <v>5</v>
      </c>
      <c r="C6996">
        <v>3</v>
      </c>
      <c r="D6996">
        <v>3</v>
      </c>
      <c r="E6996">
        <v>1</v>
      </c>
      <c r="F6996" s="51">
        <v>1</v>
      </c>
      <c r="G6996" t="str">
        <f t="shared" si="218"/>
        <v>Tre Mann</v>
      </c>
      <c r="H6996" t="str">
        <f t="shared" si="219"/>
        <v>Tre Mann</v>
      </c>
    </row>
    <row r="6997" spans="1:8" x14ac:dyDescent="0.2">
      <c r="A6997" s="48"/>
      <c r="B6997">
        <v>2</v>
      </c>
      <c r="C6997">
        <v>5</v>
      </c>
      <c r="D6997">
        <v>0</v>
      </c>
      <c r="E6997">
        <v>0</v>
      </c>
      <c r="F6997" s="51">
        <v>1</v>
      </c>
      <c r="G6997" t="str">
        <f t="shared" si="218"/>
        <v>Tre Mann</v>
      </c>
      <c r="H6997" t="str">
        <f t="shared" si="219"/>
        <v>Tre Mann</v>
      </c>
    </row>
    <row r="6998" spans="1:8" x14ac:dyDescent="0.2">
      <c r="A6998" s="48"/>
      <c r="B6998">
        <v>9</v>
      </c>
      <c r="C6998">
        <v>1</v>
      </c>
      <c r="D6998">
        <v>1</v>
      </c>
      <c r="E6998">
        <v>1</v>
      </c>
      <c r="F6998" s="51">
        <v>1</v>
      </c>
      <c r="G6998" t="str">
        <f t="shared" si="218"/>
        <v>Tre Mann</v>
      </c>
      <c r="H6998" t="str">
        <f t="shared" si="219"/>
        <v>Tre Mann</v>
      </c>
    </row>
    <row r="6999" spans="1:8" x14ac:dyDescent="0.2">
      <c r="A6999" s="48"/>
      <c r="B6999">
        <v>16</v>
      </c>
      <c r="C6999">
        <v>3</v>
      </c>
      <c r="D6999">
        <v>1</v>
      </c>
      <c r="E6999">
        <v>2</v>
      </c>
      <c r="F6999" s="51">
        <v>1</v>
      </c>
      <c r="G6999" t="str">
        <f t="shared" si="218"/>
        <v>Tre Mann</v>
      </c>
      <c r="H6999" t="str">
        <f t="shared" si="219"/>
        <v>Tre Mann</v>
      </c>
    </row>
    <row r="7000" spans="1:8" x14ac:dyDescent="0.2">
      <c r="A7000" s="48"/>
      <c r="B7000">
        <v>6</v>
      </c>
      <c r="C7000">
        <v>1</v>
      </c>
      <c r="D7000">
        <v>1</v>
      </c>
      <c r="E7000">
        <v>1</v>
      </c>
      <c r="F7000" s="51">
        <v>1</v>
      </c>
      <c r="G7000" t="str">
        <f t="shared" si="218"/>
        <v>Tre Mann</v>
      </c>
      <c r="H7000" t="str">
        <f t="shared" si="219"/>
        <v>Tre Mann</v>
      </c>
    </row>
    <row r="7001" spans="1:8" x14ac:dyDescent="0.2">
      <c r="A7001" s="48"/>
      <c r="B7001">
        <v>4</v>
      </c>
      <c r="C7001">
        <v>1</v>
      </c>
      <c r="D7001">
        <v>1</v>
      </c>
      <c r="E7001">
        <v>0</v>
      </c>
      <c r="F7001" s="51">
        <v>1</v>
      </c>
      <c r="G7001" t="str">
        <f t="shared" si="218"/>
        <v>Tre Mann</v>
      </c>
      <c r="H7001" t="str">
        <f t="shared" si="219"/>
        <v>Tre Mann</v>
      </c>
    </row>
    <row r="7002" spans="1:8" x14ac:dyDescent="0.2">
      <c r="A7002" s="48"/>
      <c r="B7002">
        <v>12</v>
      </c>
      <c r="C7002">
        <v>2</v>
      </c>
      <c r="D7002">
        <v>0</v>
      </c>
      <c r="E7002">
        <v>3</v>
      </c>
      <c r="F7002" s="51">
        <v>1</v>
      </c>
      <c r="G7002" t="str">
        <f t="shared" si="218"/>
        <v>Tre Mann</v>
      </c>
      <c r="H7002" t="str">
        <f t="shared" si="219"/>
        <v>Tre Mann</v>
      </c>
    </row>
    <row r="7003" spans="1:8" x14ac:dyDescent="0.2">
      <c r="A7003" s="48"/>
      <c r="B7003">
        <v>2</v>
      </c>
      <c r="C7003">
        <v>0</v>
      </c>
      <c r="D7003">
        <v>2</v>
      </c>
      <c r="E7003">
        <v>0</v>
      </c>
      <c r="F7003" s="51">
        <v>1</v>
      </c>
      <c r="G7003" t="str">
        <f t="shared" si="218"/>
        <v>Tre Mann</v>
      </c>
      <c r="H7003" t="str">
        <f t="shared" si="219"/>
        <v>Tre Mann</v>
      </c>
    </row>
    <row r="7004" spans="1:8" x14ac:dyDescent="0.2">
      <c r="A7004" s="48"/>
      <c r="B7004">
        <v>5</v>
      </c>
      <c r="C7004">
        <v>2</v>
      </c>
      <c r="D7004">
        <v>0</v>
      </c>
      <c r="E7004">
        <v>1</v>
      </c>
      <c r="F7004" s="51">
        <v>1</v>
      </c>
      <c r="G7004" t="str">
        <f t="shared" si="218"/>
        <v>Tre Mann</v>
      </c>
      <c r="H7004" t="str">
        <f t="shared" si="219"/>
        <v>Tre Mann</v>
      </c>
    </row>
    <row r="7005" spans="1:8" x14ac:dyDescent="0.2">
      <c r="A7005" s="48"/>
      <c r="B7005">
        <v>2</v>
      </c>
      <c r="C7005">
        <v>0</v>
      </c>
      <c r="D7005">
        <v>0</v>
      </c>
      <c r="E7005">
        <v>0</v>
      </c>
      <c r="F7005" s="51">
        <v>1</v>
      </c>
      <c r="G7005" t="str">
        <f t="shared" si="218"/>
        <v>Tre Mann</v>
      </c>
      <c r="H7005" t="str">
        <f t="shared" si="219"/>
        <v>Tre Mann</v>
      </c>
    </row>
    <row r="7006" spans="1:8" x14ac:dyDescent="0.2">
      <c r="A7006" s="48"/>
      <c r="B7006">
        <v>0</v>
      </c>
      <c r="C7006">
        <v>2</v>
      </c>
      <c r="D7006">
        <v>2</v>
      </c>
      <c r="E7006">
        <v>0</v>
      </c>
      <c r="F7006" s="51">
        <v>1</v>
      </c>
      <c r="G7006" t="str">
        <f t="shared" si="218"/>
        <v>Tre Mann</v>
      </c>
      <c r="H7006" t="str">
        <f t="shared" si="219"/>
        <v>Tre Mann</v>
      </c>
    </row>
    <row r="7007" spans="1:8" x14ac:dyDescent="0.2">
      <c r="A7007" s="48"/>
      <c r="B7007">
        <v>11</v>
      </c>
      <c r="C7007">
        <v>6</v>
      </c>
      <c r="D7007">
        <v>1</v>
      </c>
      <c r="E7007">
        <v>2</v>
      </c>
      <c r="F7007" s="51">
        <v>1</v>
      </c>
      <c r="G7007" t="str">
        <f t="shared" si="218"/>
        <v>Tre Mann</v>
      </c>
      <c r="H7007" t="str">
        <f t="shared" si="219"/>
        <v>Tre Mann</v>
      </c>
    </row>
    <row r="7008" spans="1:8" x14ac:dyDescent="0.2">
      <c r="A7008" s="48"/>
      <c r="B7008">
        <v>9</v>
      </c>
      <c r="C7008">
        <v>0</v>
      </c>
      <c r="D7008">
        <v>0</v>
      </c>
      <c r="E7008">
        <v>3</v>
      </c>
      <c r="F7008" s="51">
        <v>1</v>
      </c>
      <c r="G7008" t="str">
        <f t="shared" si="218"/>
        <v>Tre Mann</v>
      </c>
      <c r="H7008" t="str">
        <f t="shared" si="219"/>
        <v>Tre Mann</v>
      </c>
    </row>
    <row r="7009" spans="1:8" x14ac:dyDescent="0.2">
      <c r="A7009" s="48"/>
      <c r="B7009">
        <v>17</v>
      </c>
      <c r="C7009">
        <v>1</v>
      </c>
      <c r="D7009">
        <v>3</v>
      </c>
      <c r="E7009">
        <v>3</v>
      </c>
      <c r="F7009" s="51">
        <v>1</v>
      </c>
      <c r="G7009" t="str">
        <f t="shared" si="218"/>
        <v>Tre Mann</v>
      </c>
      <c r="H7009" t="str">
        <f t="shared" si="219"/>
        <v>Tre Mann</v>
      </c>
    </row>
    <row r="7010" spans="1:8" x14ac:dyDescent="0.2">
      <c r="A7010" s="48"/>
      <c r="B7010">
        <v>17</v>
      </c>
      <c r="C7010">
        <v>3</v>
      </c>
      <c r="D7010">
        <v>2</v>
      </c>
      <c r="E7010">
        <v>1</v>
      </c>
      <c r="F7010" s="51">
        <v>1</v>
      </c>
      <c r="G7010" t="str">
        <f t="shared" si="218"/>
        <v>Tre Mann</v>
      </c>
      <c r="H7010" t="str">
        <f t="shared" si="219"/>
        <v>Tre Mann</v>
      </c>
    </row>
    <row r="7011" spans="1:8" x14ac:dyDescent="0.2">
      <c r="A7011" s="48"/>
      <c r="B7011">
        <v>3</v>
      </c>
      <c r="C7011">
        <v>3</v>
      </c>
      <c r="D7011">
        <v>2</v>
      </c>
      <c r="E7011">
        <v>1</v>
      </c>
      <c r="F7011" s="51">
        <v>1</v>
      </c>
      <c r="G7011" t="str">
        <f t="shared" si="218"/>
        <v>Tre Mann</v>
      </c>
      <c r="H7011" t="str">
        <f t="shared" si="219"/>
        <v>Tre Mann</v>
      </c>
    </row>
    <row r="7012" spans="1:8" x14ac:dyDescent="0.2">
      <c r="A7012" s="48"/>
      <c r="B7012">
        <v>21</v>
      </c>
      <c r="C7012">
        <v>6</v>
      </c>
      <c r="D7012">
        <v>3</v>
      </c>
      <c r="E7012">
        <v>5</v>
      </c>
      <c r="F7012" s="51">
        <v>1</v>
      </c>
      <c r="G7012" t="str">
        <f t="shared" si="218"/>
        <v>Tre Mann</v>
      </c>
      <c r="H7012" t="str">
        <f t="shared" si="219"/>
        <v>Tre Mann</v>
      </c>
    </row>
    <row r="7013" spans="1:8" x14ac:dyDescent="0.2">
      <c r="A7013" s="48"/>
      <c r="B7013">
        <v>2</v>
      </c>
      <c r="C7013">
        <v>2</v>
      </c>
      <c r="D7013">
        <v>4</v>
      </c>
      <c r="E7013">
        <v>0</v>
      </c>
      <c r="F7013" s="51">
        <v>1</v>
      </c>
      <c r="G7013" t="str">
        <f t="shared" si="218"/>
        <v>Tre Mann</v>
      </c>
      <c r="H7013" t="str">
        <f t="shared" si="219"/>
        <v>Tre Mann</v>
      </c>
    </row>
    <row r="7014" spans="1:8" x14ac:dyDescent="0.2">
      <c r="A7014" s="48" t="s">
        <v>1404</v>
      </c>
      <c r="B7014">
        <v>3</v>
      </c>
      <c r="C7014">
        <v>0</v>
      </c>
      <c r="D7014">
        <v>1</v>
      </c>
      <c r="E7014">
        <v>0</v>
      </c>
      <c r="F7014" s="51">
        <v>1</v>
      </c>
      <c r="G7014" t="str">
        <f t="shared" si="218"/>
        <v>Boban Marjanović</v>
      </c>
      <c r="H7014" t="str">
        <f t="shared" si="219"/>
        <v>Boban Marjanović</v>
      </c>
    </row>
    <row r="7015" spans="1:8" x14ac:dyDescent="0.2">
      <c r="A7015" s="48"/>
      <c r="B7015">
        <v>1</v>
      </c>
      <c r="C7015">
        <v>3</v>
      </c>
      <c r="D7015">
        <v>0</v>
      </c>
      <c r="E7015">
        <v>0</v>
      </c>
      <c r="F7015" s="51">
        <v>1</v>
      </c>
      <c r="G7015" t="str">
        <f t="shared" si="218"/>
        <v>Boban Marjanović</v>
      </c>
      <c r="H7015" t="str">
        <f t="shared" si="219"/>
        <v>Boban Marjanović</v>
      </c>
    </row>
    <row r="7016" spans="1:8" x14ac:dyDescent="0.2">
      <c r="A7016" s="48"/>
      <c r="B7016">
        <v>0</v>
      </c>
      <c r="C7016">
        <v>0</v>
      </c>
      <c r="D7016">
        <v>0</v>
      </c>
      <c r="E7016">
        <v>0</v>
      </c>
      <c r="F7016" s="51">
        <v>1</v>
      </c>
      <c r="G7016" t="str">
        <f t="shared" si="218"/>
        <v>Boban Marjanović</v>
      </c>
      <c r="H7016" t="str">
        <f t="shared" si="219"/>
        <v>Boban Marjanović</v>
      </c>
    </row>
    <row r="7017" spans="1:8" x14ac:dyDescent="0.2">
      <c r="A7017" s="48"/>
      <c r="B7017">
        <v>1</v>
      </c>
      <c r="C7017">
        <v>1</v>
      </c>
      <c r="D7017">
        <v>0</v>
      </c>
      <c r="E7017">
        <v>0</v>
      </c>
      <c r="F7017" s="51">
        <v>1</v>
      </c>
      <c r="G7017" t="str">
        <f t="shared" si="218"/>
        <v>Boban Marjanović</v>
      </c>
      <c r="H7017" t="str">
        <f t="shared" si="219"/>
        <v>Boban Marjanović</v>
      </c>
    </row>
    <row r="7018" spans="1:8" x14ac:dyDescent="0.2">
      <c r="A7018" s="48"/>
      <c r="B7018">
        <v>2</v>
      </c>
      <c r="C7018">
        <v>2</v>
      </c>
      <c r="D7018">
        <v>0</v>
      </c>
      <c r="E7018">
        <v>0</v>
      </c>
      <c r="F7018" s="51">
        <v>1</v>
      </c>
      <c r="G7018" t="str">
        <f t="shared" si="218"/>
        <v>Boban Marjanović</v>
      </c>
      <c r="H7018" t="str">
        <f t="shared" si="219"/>
        <v>Boban Marjanović</v>
      </c>
    </row>
    <row r="7019" spans="1:8" x14ac:dyDescent="0.2">
      <c r="A7019" s="48"/>
      <c r="B7019">
        <v>0</v>
      </c>
      <c r="C7019">
        <v>0</v>
      </c>
      <c r="D7019">
        <v>0</v>
      </c>
      <c r="E7019">
        <v>0</v>
      </c>
      <c r="F7019" s="51">
        <v>1</v>
      </c>
      <c r="G7019" t="str">
        <f t="shared" si="218"/>
        <v>Boban Marjanović</v>
      </c>
      <c r="H7019" t="str">
        <f t="shared" si="219"/>
        <v>Boban Marjanović</v>
      </c>
    </row>
    <row r="7020" spans="1:8" x14ac:dyDescent="0.2">
      <c r="A7020" s="48"/>
      <c r="B7020">
        <v>3</v>
      </c>
      <c r="C7020">
        <v>1</v>
      </c>
      <c r="D7020">
        <v>0</v>
      </c>
      <c r="E7020">
        <v>0</v>
      </c>
      <c r="F7020" s="51">
        <v>1</v>
      </c>
      <c r="G7020" t="str">
        <f t="shared" si="218"/>
        <v>Boban Marjanović</v>
      </c>
      <c r="H7020" t="str">
        <f t="shared" si="219"/>
        <v>Boban Marjanović</v>
      </c>
    </row>
    <row r="7021" spans="1:8" x14ac:dyDescent="0.2">
      <c r="A7021" s="48"/>
      <c r="B7021">
        <v>7</v>
      </c>
      <c r="C7021">
        <v>0</v>
      </c>
      <c r="D7021">
        <v>0</v>
      </c>
      <c r="E7021">
        <v>0</v>
      </c>
      <c r="F7021" s="51">
        <v>1</v>
      </c>
      <c r="G7021" t="str">
        <f t="shared" si="218"/>
        <v>Boban Marjanović</v>
      </c>
      <c r="H7021" t="str">
        <f t="shared" si="219"/>
        <v>Boban Marjanović</v>
      </c>
    </row>
    <row r="7022" spans="1:8" x14ac:dyDescent="0.2">
      <c r="A7022" s="48"/>
      <c r="B7022">
        <v>2</v>
      </c>
      <c r="C7022">
        <v>2</v>
      </c>
      <c r="D7022">
        <v>0</v>
      </c>
      <c r="E7022">
        <v>0</v>
      </c>
      <c r="F7022" s="51">
        <v>1</v>
      </c>
      <c r="G7022" t="str">
        <f t="shared" si="218"/>
        <v>Boban Marjanović</v>
      </c>
      <c r="H7022" t="str">
        <f t="shared" si="219"/>
        <v>Boban Marjanović</v>
      </c>
    </row>
    <row r="7023" spans="1:8" x14ac:dyDescent="0.2">
      <c r="A7023" s="48"/>
      <c r="B7023">
        <v>2</v>
      </c>
      <c r="C7023">
        <v>1</v>
      </c>
      <c r="D7023">
        <v>0</v>
      </c>
      <c r="E7023">
        <v>0</v>
      </c>
      <c r="F7023" s="51">
        <v>1</v>
      </c>
      <c r="G7023" t="str">
        <f t="shared" si="218"/>
        <v>Boban Marjanović</v>
      </c>
      <c r="H7023" t="str">
        <f t="shared" si="219"/>
        <v>Boban Marjanović</v>
      </c>
    </row>
    <row r="7024" spans="1:8" x14ac:dyDescent="0.2">
      <c r="A7024" s="48"/>
      <c r="B7024">
        <v>6</v>
      </c>
      <c r="C7024">
        <v>3</v>
      </c>
      <c r="D7024">
        <v>1</v>
      </c>
      <c r="E7024">
        <v>0</v>
      </c>
      <c r="F7024" s="51">
        <v>1</v>
      </c>
      <c r="G7024" t="str">
        <f t="shared" si="218"/>
        <v>Boban Marjanović</v>
      </c>
      <c r="H7024" t="str">
        <f t="shared" si="219"/>
        <v>Boban Marjanović</v>
      </c>
    </row>
    <row r="7025" spans="1:8" x14ac:dyDescent="0.2">
      <c r="A7025" s="48"/>
      <c r="B7025">
        <v>6</v>
      </c>
      <c r="C7025">
        <v>3</v>
      </c>
      <c r="D7025">
        <v>0</v>
      </c>
      <c r="E7025">
        <v>0</v>
      </c>
      <c r="F7025" s="51">
        <v>1</v>
      </c>
      <c r="G7025" t="str">
        <f t="shared" si="218"/>
        <v>Boban Marjanović</v>
      </c>
      <c r="H7025" t="str">
        <f t="shared" si="219"/>
        <v>Boban Marjanović</v>
      </c>
    </row>
    <row r="7026" spans="1:8" x14ac:dyDescent="0.2">
      <c r="A7026" s="48"/>
      <c r="B7026">
        <v>5</v>
      </c>
      <c r="C7026">
        <v>1</v>
      </c>
      <c r="D7026">
        <v>0</v>
      </c>
      <c r="E7026">
        <v>0</v>
      </c>
      <c r="F7026" s="51">
        <v>1</v>
      </c>
      <c r="G7026" t="str">
        <f t="shared" si="218"/>
        <v>Boban Marjanović</v>
      </c>
      <c r="H7026" t="str">
        <f t="shared" si="219"/>
        <v>Boban Marjanović</v>
      </c>
    </row>
    <row r="7027" spans="1:8" x14ac:dyDescent="0.2">
      <c r="A7027" s="48" t="s">
        <v>1405</v>
      </c>
      <c r="B7027">
        <v>17</v>
      </c>
      <c r="C7027">
        <v>4</v>
      </c>
      <c r="D7027">
        <v>4</v>
      </c>
      <c r="E7027">
        <v>3</v>
      </c>
      <c r="F7027" s="51">
        <v>1</v>
      </c>
      <c r="G7027" t="str">
        <f t="shared" si="218"/>
        <v>Lauri Markkanen</v>
      </c>
      <c r="H7027" t="str">
        <f t="shared" si="219"/>
        <v>Lauri Markkanen</v>
      </c>
    </row>
    <row r="7028" spans="1:8" x14ac:dyDescent="0.2">
      <c r="A7028" s="48"/>
      <c r="B7028">
        <v>24</v>
      </c>
      <c r="C7028">
        <v>13</v>
      </c>
      <c r="D7028">
        <v>5</v>
      </c>
      <c r="E7028">
        <v>2</v>
      </c>
      <c r="F7028" s="51">
        <v>1</v>
      </c>
      <c r="G7028" t="str">
        <f t="shared" si="218"/>
        <v>Lauri Markkanen</v>
      </c>
      <c r="H7028" t="str">
        <f t="shared" si="219"/>
        <v>Lauri Markkanen</v>
      </c>
    </row>
    <row r="7029" spans="1:8" x14ac:dyDescent="0.2">
      <c r="A7029" s="48"/>
      <c r="B7029">
        <v>31</v>
      </c>
      <c r="C7029">
        <v>12</v>
      </c>
      <c r="D7029">
        <v>2</v>
      </c>
      <c r="E7029">
        <v>2</v>
      </c>
      <c r="F7029" s="51">
        <v>1</v>
      </c>
      <c r="G7029" t="str">
        <f t="shared" si="218"/>
        <v>Lauri Markkanen</v>
      </c>
      <c r="H7029" t="str">
        <f t="shared" si="219"/>
        <v>Lauri Markkanen</v>
      </c>
    </row>
    <row r="7030" spans="1:8" x14ac:dyDescent="0.2">
      <c r="A7030" s="48"/>
      <c r="B7030">
        <v>14</v>
      </c>
      <c r="C7030">
        <v>6</v>
      </c>
      <c r="D7030">
        <v>1</v>
      </c>
      <c r="E7030">
        <v>0</v>
      </c>
      <c r="F7030" s="51">
        <v>1</v>
      </c>
      <c r="G7030" t="str">
        <f t="shared" si="218"/>
        <v>Lauri Markkanen</v>
      </c>
      <c r="H7030" t="str">
        <f t="shared" si="219"/>
        <v>Lauri Markkanen</v>
      </c>
    </row>
    <row r="7031" spans="1:8" x14ac:dyDescent="0.2">
      <c r="A7031" s="48"/>
      <c r="B7031">
        <v>24</v>
      </c>
      <c r="C7031">
        <v>9</v>
      </c>
      <c r="D7031">
        <v>3</v>
      </c>
      <c r="E7031">
        <v>1</v>
      </c>
      <c r="F7031" s="51">
        <v>1</v>
      </c>
      <c r="G7031" t="str">
        <f t="shared" si="218"/>
        <v>Lauri Markkanen</v>
      </c>
      <c r="H7031" t="str">
        <f t="shared" si="219"/>
        <v>Lauri Markkanen</v>
      </c>
    </row>
    <row r="7032" spans="1:8" x14ac:dyDescent="0.2">
      <c r="A7032" s="48"/>
      <c r="B7032">
        <v>17</v>
      </c>
      <c r="C7032">
        <v>10</v>
      </c>
      <c r="D7032">
        <v>1</v>
      </c>
      <c r="E7032">
        <v>3</v>
      </c>
      <c r="F7032" s="51">
        <v>1</v>
      </c>
      <c r="G7032" t="str">
        <f t="shared" si="218"/>
        <v>Lauri Markkanen</v>
      </c>
      <c r="H7032" t="str">
        <f t="shared" si="219"/>
        <v>Lauri Markkanen</v>
      </c>
    </row>
    <row r="7033" spans="1:8" x14ac:dyDescent="0.2">
      <c r="A7033" s="48"/>
      <c r="B7033">
        <v>23</v>
      </c>
      <c r="C7033">
        <v>9</v>
      </c>
      <c r="D7033">
        <v>5</v>
      </c>
      <c r="E7033">
        <v>2</v>
      </c>
      <c r="F7033" s="51">
        <v>1</v>
      </c>
      <c r="G7033" t="str">
        <f t="shared" si="218"/>
        <v>Lauri Markkanen</v>
      </c>
      <c r="H7033" t="str">
        <f t="shared" si="219"/>
        <v>Lauri Markkanen</v>
      </c>
    </row>
    <row r="7034" spans="1:8" x14ac:dyDescent="0.2">
      <c r="A7034" s="48"/>
      <c r="B7034">
        <v>31</v>
      </c>
      <c r="C7034">
        <v>11</v>
      </c>
      <c r="D7034">
        <v>2</v>
      </c>
      <c r="E7034">
        <v>4</v>
      </c>
      <c r="F7034" s="51">
        <v>1</v>
      </c>
      <c r="G7034" t="str">
        <f t="shared" si="218"/>
        <v>Lauri Markkanen</v>
      </c>
      <c r="H7034" t="str">
        <f t="shared" si="219"/>
        <v>Lauri Markkanen</v>
      </c>
    </row>
    <row r="7035" spans="1:8" x14ac:dyDescent="0.2">
      <c r="A7035" s="48"/>
      <c r="B7035">
        <v>14</v>
      </c>
      <c r="C7035">
        <v>7</v>
      </c>
      <c r="D7035">
        <v>0</v>
      </c>
      <c r="E7035">
        <v>0</v>
      </c>
      <c r="F7035" s="51">
        <v>1</v>
      </c>
      <c r="G7035" t="str">
        <f t="shared" si="218"/>
        <v>Lauri Markkanen</v>
      </c>
      <c r="H7035" t="str">
        <f t="shared" si="219"/>
        <v>Lauri Markkanen</v>
      </c>
    </row>
    <row r="7036" spans="1:8" x14ac:dyDescent="0.2">
      <c r="A7036" s="48"/>
      <c r="B7036">
        <v>27</v>
      </c>
      <c r="C7036">
        <v>13</v>
      </c>
      <c r="D7036">
        <v>4</v>
      </c>
      <c r="E7036">
        <v>3</v>
      </c>
      <c r="F7036" s="51">
        <v>1</v>
      </c>
      <c r="G7036" t="str">
        <f t="shared" si="218"/>
        <v>Lauri Markkanen</v>
      </c>
      <c r="H7036" t="str">
        <f t="shared" si="219"/>
        <v>Lauri Markkanen</v>
      </c>
    </row>
    <row r="7037" spans="1:8" x14ac:dyDescent="0.2">
      <c r="A7037" s="48"/>
      <c r="B7037">
        <v>18</v>
      </c>
      <c r="C7037">
        <v>9</v>
      </c>
      <c r="D7037">
        <v>3</v>
      </c>
      <c r="E7037">
        <v>1</v>
      </c>
      <c r="F7037" s="51">
        <v>1</v>
      </c>
      <c r="G7037" t="str">
        <f t="shared" si="218"/>
        <v>Lauri Markkanen</v>
      </c>
      <c r="H7037" t="str">
        <f t="shared" si="219"/>
        <v>Lauri Markkanen</v>
      </c>
    </row>
    <row r="7038" spans="1:8" x14ac:dyDescent="0.2">
      <c r="A7038" s="48"/>
      <c r="B7038">
        <v>23</v>
      </c>
      <c r="C7038">
        <v>3</v>
      </c>
      <c r="D7038">
        <v>2</v>
      </c>
      <c r="E7038">
        <v>1</v>
      </c>
      <c r="F7038" s="51">
        <v>1</v>
      </c>
      <c r="G7038" t="str">
        <f t="shared" si="218"/>
        <v>Lauri Markkanen</v>
      </c>
      <c r="H7038" t="str">
        <f t="shared" si="219"/>
        <v>Lauri Markkanen</v>
      </c>
    </row>
    <row r="7039" spans="1:8" x14ac:dyDescent="0.2">
      <c r="A7039" s="48"/>
      <c r="B7039">
        <v>32</v>
      </c>
      <c r="C7039">
        <v>8</v>
      </c>
      <c r="D7039">
        <v>0</v>
      </c>
      <c r="E7039">
        <v>6</v>
      </c>
      <c r="F7039" s="51">
        <v>1</v>
      </c>
      <c r="G7039" t="str">
        <f t="shared" si="218"/>
        <v>Lauri Markkanen</v>
      </c>
      <c r="H7039" t="str">
        <f t="shared" si="219"/>
        <v>Lauri Markkanen</v>
      </c>
    </row>
    <row r="7040" spans="1:8" x14ac:dyDescent="0.2">
      <c r="A7040" s="48"/>
      <c r="B7040">
        <v>17</v>
      </c>
      <c r="C7040">
        <v>5</v>
      </c>
      <c r="D7040">
        <v>1</v>
      </c>
      <c r="E7040">
        <v>1</v>
      </c>
      <c r="F7040" s="51">
        <v>1</v>
      </c>
      <c r="G7040" t="str">
        <f t="shared" si="218"/>
        <v>Lauri Markkanen</v>
      </c>
      <c r="H7040" t="str">
        <f t="shared" si="219"/>
        <v>Lauri Markkanen</v>
      </c>
    </row>
    <row r="7041" spans="1:8" x14ac:dyDescent="0.2">
      <c r="A7041" s="48"/>
      <c r="B7041">
        <v>15</v>
      </c>
      <c r="C7041">
        <v>10</v>
      </c>
      <c r="D7041">
        <v>0</v>
      </c>
      <c r="E7041">
        <v>2</v>
      </c>
      <c r="F7041" s="51">
        <v>1</v>
      </c>
      <c r="G7041" t="str">
        <f t="shared" si="218"/>
        <v>Lauri Markkanen</v>
      </c>
      <c r="H7041" t="str">
        <f t="shared" si="219"/>
        <v>Lauri Markkanen</v>
      </c>
    </row>
    <row r="7042" spans="1:8" x14ac:dyDescent="0.2">
      <c r="A7042" s="48"/>
      <c r="B7042">
        <v>13</v>
      </c>
      <c r="C7042">
        <v>6</v>
      </c>
      <c r="D7042">
        <v>4</v>
      </c>
      <c r="E7042">
        <v>2</v>
      </c>
      <c r="F7042" s="51">
        <v>1</v>
      </c>
      <c r="G7042" t="str">
        <f t="shared" ref="G7042:G7105" si="220">IF(B7042="","",IF(A7042="",G7041,SUBSTITUTE(A7042," 2022-23 Game Log","")))</f>
        <v>Lauri Markkanen</v>
      </c>
      <c r="H7042" t="str">
        <f t="shared" ref="H7042:H7105" si="221">IF(G7042="Luka Dončić","Luka Doncic",IF(G7042="Wendell Carter Jr.","Wendell Carter",IF(G7042="Vlatko Čančar","Vlatko Cancar",IF(G7042="Troy Brown Jr.","Troy Brown",IF(G7042="Bojan Bogdanović","Bojan Bogdanovic",IF(G7042="Nic Claxton","Nicolas Claxton",IF(G7042="Kristaps Porziņģis","Kristaps Porzingis",IF(G7042="Kelly Oubre Jr.","Kelly Oubre Jr",IF(G7042="P.J. Washington","P.J Washington",IF(G7042="P.J. Tucker","P.J Tucker",IF(G7042="Jabari Smith Jr.","Jabari Smith",IF(G7042="Alperen Şengün","Alperen Sengun",IF(G7042="Nikola Vučević","Nikola Vucevic",IF(G7042="Jusuf Nurkić","Jusuf Nurkic",IF(G7042="Nikola Jokić","Nikola Jokic",G7042)))))))))))))))</f>
        <v>Lauri Markkanen</v>
      </c>
    </row>
    <row r="7043" spans="1:8" x14ac:dyDescent="0.2">
      <c r="A7043" s="48"/>
      <c r="B7043">
        <v>38</v>
      </c>
      <c r="C7043">
        <v>6</v>
      </c>
      <c r="D7043">
        <v>3</v>
      </c>
      <c r="E7043">
        <v>2</v>
      </c>
      <c r="F7043" s="51">
        <v>1</v>
      </c>
      <c r="G7043" t="str">
        <f t="shared" si="220"/>
        <v>Lauri Markkanen</v>
      </c>
      <c r="H7043" t="str">
        <f t="shared" si="221"/>
        <v>Lauri Markkanen</v>
      </c>
    </row>
    <row r="7044" spans="1:8" x14ac:dyDescent="0.2">
      <c r="A7044" s="48"/>
      <c r="B7044">
        <v>23</v>
      </c>
      <c r="C7044">
        <v>10</v>
      </c>
      <c r="D7044">
        <v>2</v>
      </c>
      <c r="E7044">
        <v>3</v>
      </c>
      <c r="F7044" s="51">
        <v>1</v>
      </c>
      <c r="G7044" t="str">
        <f t="shared" si="220"/>
        <v>Lauri Markkanen</v>
      </c>
      <c r="H7044" t="str">
        <f t="shared" si="221"/>
        <v>Lauri Markkanen</v>
      </c>
    </row>
    <row r="7045" spans="1:8" x14ac:dyDescent="0.2">
      <c r="A7045" s="48"/>
      <c r="B7045">
        <v>25</v>
      </c>
      <c r="C7045">
        <v>10</v>
      </c>
      <c r="D7045">
        <v>3</v>
      </c>
      <c r="E7045">
        <v>1</v>
      </c>
      <c r="F7045" s="51">
        <v>1</v>
      </c>
      <c r="G7045" t="str">
        <f t="shared" si="220"/>
        <v>Lauri Markkanen</v>
      </c>
      <c r="H7045" t="str">
        <f t="shared" si="221"/>
        <v>Lauri Markkanen</v>
      </c>
    </row>
    <row r="7046" spans="1:8" x14ac:dyDescent="0.2">
      <c r="A7046" s="48"/>
      <c r="B7046">
        <v>13</v>
      </c>
      <c r="C7046">
        <v>8</v>
      </c>
      <c r="D7046">
        <v>2</v>
      </c>
      <c r="E7046">
        <v>3</v>
      </c>
      <c r="F7046" s="51">
        <v>1</v>
      </c>
      <c r="G7046" t="str">
        <f t="shared" si="220"/>
        <v>Lauri Markkanen</v>
      </c>
      <c r="H7046" t="str">
        <f t="shared" si="221"/>
        <v>Lauri Markkanen</v>
      </c>
    </row>
    <row r="7047" spans="1:8" x14ac:dyDescent="0.2">
      <c r="A7047" s="48"/>
      <c r="B7047">
        <v>24</v>
      </c>
      <c r="C7047">
        <v>6</v>
      </c>
      <c r="D7047">
        <v>1</v>
      </c>
      <c r="E7047">
        <v>5</v>
      </c>
      <c r="F7047" s="51">
        <v>1</v>
      </c>
      <c r="G7047" t="str">
        <f t="shared" si="220"/>
        <v>Lauri Markkanen</v>
      </c>
      <c r="H7047" t="str">
        <f t="shared" si="221"/>
        <v>Lauri Markkanen</v>
      </c>
    </row>
    <row r="7048" spans="1:8" x14ac:dyDescent="0.2">
      <c r="A7048" s="48"/>
      <c r="B7048">
        <v>15</v>
      </c>
      <c r="C7048">
        <v>10</v>
      </c>
      <c r="D7048">
        <v>2</v>
      </c>
      <c r="E7048">
        <v>2</v>
      </c>
      <c r="F7048" s="51">
        <v>1</v>
      </c>
      <c r="G7048" t="str">
        <f t="shared" si="220"/>
        <v>Lauri Markkanen</v>
      </c>
      <c r="H7048" t="str">
        <f t="shared" si="221"/>
        <v>Lauri Markkanen</v>
      </c>
    </row>
    <row r="7049" spans="1:8" x14ac:dyDescent="0.2">
      <c r="A7049" s="48"/>
      <c r="B7049">
        <v>32</v>
      </c>
      <c r="C7049">
        <v>9</v>
      </c>
      <c r="D7049">
        <v>1</v>
      </c>
      <c r="E7049">
        <v>7</v>
      </c>
      <c r="F7049" s="51">
        <v>1</v>
      </c>
      <c r="G7049" t="str">
        <f t="shared" si="220"/>
        <v>Lauri Markkanen</v>
      </c>
      <c r="H7049" t="str">
        <f t="shared" si="221"/>
        <v>Lauri Markkanen</v>
      </c>
    </row>
    <row r="7050" spans="1:8" x14ac:dyDescent="0.2">
      <c r="A7050" s="48"/>
      <c r="B7050">
        <v>23</v>
      </c>
      <c r="C7050">
        <v>9</v>
      </c>
      <c r="D7050">
        <v>2</v>
      </c>
      <c r="E7050">
        <v>4</v>
      </c>
      <c r="F7050" s="51">
        <v>1</v>
      </c>
      <c r="G7050" t="str">
        <f t="shared" si="220"/>
        <v>Lauri Markkanen</v>
      </c>
      <c r="H7050" t="str">
        <f t="shared" si="221"/>
        <v>Lauri Markkanen</v>
      </c>
    </row>
    <row r="7051" spans="1:8" x14ac:dyDescent="0.2">
      <c r="A7051" s="48"/>
      <c r="B7051">
        <v>24</v>
      </c>
      <c r="C7051">
        <v>13</v>
      </c>
      <c r="D7051">
        <v>3</v>
      </c>
      <c r="E7051">
        <v>5</v>
      </c>
      <c r="F7051" s="51">
        <v>1</v>
      </c>
      <c r="G7051" t="str">
        <f t="shared" si="220"/>
        <v>Lauri Markkanen</v>
      </c>
      <c r="H7051" t="str">
        <f t="shared" si="221"/>
        <v>Lauri Markkanen</v>
      </c>
    </row>
    <row r="7052" spans="1:8" x14ac:dyDescent="0.2">
      <c r="A7052" s="48"/>
      <c r="B7052">
        <v>21</v>
      </c>
      <c r="C7052">
        <v>6</v>
      </c>
      <c r="D7052">
        <v>2</v>
      </c>
      <c r="E7052">
        <v>4</v>
      </c>
      <c r="F7052" s="51">
        <v>1</v>
      </c>
      <c r="G7052" t="str">
        <f t="shared" si="220"/>
        <v>Lauri Markkanen</v>
      </c>
      <c r="H7052" t="str">
        <f t="shared" si="221"/>
        <v>Lauri Markkanen</v>
      </c>
    </row>
    <row r="7053" spans="1:8" x14ac:dyDescent="0.2">
      <c r="A7053" s="48"/>
      <c r="B7053">
        <v>19</v>
      </c>
      <c r="C7053">
        <v>11</v>
      </c>
      <c r="D7053">
        <v>1</v>
      </c>
      <c r="E7053">
        <v>2</v>
      </c>
      <c r="F7053" s="51">
        <v>1</v>
      </c>
      <c r="G7053" t="str">
        <f t="shared" si="220"/>
        <v>Lauri Markkanen</v>
      </c>
      <c r="H7053" t="str">
        <f t="shared" si="221"/>
        <v>Lauri Markkanen</v>
      </c>
    </row>
    <row r="7054" spans="1:8" x14ac:dyDescent="0.2">
      <c r="A7054" s="48"/>
      <c r="B7054">
        <v>31</v>
      </c>
      <c r="C7054">
        <v>5</v>
      </c>
      <c r="D7054">
        <v>3</v>
      </c>
      <c r="E7054">
        <v>5</v>
      </c>
      <c r="F7054" s="51">
        <v>1</v>
      </c>
      <c r="G7054" t="str">
        <f t="shared" si="220"/>
        <v>Lauri Markkanen</v>
      </c>
      <c r="H7054" t="str">
        <f t="shared" si="221"/>
        <v>Lauri Markkanen</v>
      </c>
    </row>
    <row r="7055" spans="1:8" x14ac:dyDescent="0.2">
      <c r="A7055" s="48"/>
      <c r="B7055">
        <v>18</v>
      </c>
      <c r="C7055">
        <v>4</v>
      </c>
      <c r="D7055">
        <v>2</v>
      </c>
      <c r="E7055">
        <v>3</v>
      </c>
      <c r="F7055" s="51">
        <v>1</v>
      </c>
      <c r="G7055" t="str">
        <f t="shared" si="220"/>
        <v>Lauri Markkanen</v>
      </c>
      <c r="H7055" t="str">
        <f t="shared" si="221"/>
        <v>Lauri Markkanen</v>
      </c>
    </row>
    <row r="7056" spans="1:8" x14ac:dyDescent="0.2">
      <c r="A7056" s="48"/>
      <c r="B7056">
        <v>24</v>
      </c>
      <c r="C7056">
        <v>6</v>
      </c>
      <c r="D7056">
        <v>1</v>
      </c>
      <c r="E7056">
        <v>3</v>
      </c>
      <c r="F7056" s="51">
        <v>1</v>
      </c>
      <c r="G7056" t="str">
        <f t="shared" si="220"/>
        <v>Lauri Markkanen</v>
      </c>
      <c r="H7056" t="str">
        <f t="shared" si="221"/>
        <v>Lauri Markkanen</v>
      </c>
    </row>
    <row r="7057" spans="1:8" x14ac:dyDescent="0.2">
      <c r="A7057" s="48"/>
      <c r="B7057">
        <v>38</v>
      </c>
      <c r="C7057">
        <v>5</v>
      </c>
      <c r="D7057">
        <v>1</v>
      </c>
      <c r="E7057">
        <v>9</v>
      </c>
      <c r="F7057" s="51">
        <v>1</v>
      </c>
      <c r="G7057" t="str">
        <f t="shared" si="220"/>
        <v>Lauri Markkanen</v>
      </c>
      <c r="H7057" t="str">
        <f t="shared" si="221"/>
        <v>Lauri Markkanen</v>
      </c>
    </row>
    <row r="7058" spans="1:8" x14ac:dyDescent="0.2">
      <c r="A7058" s="48"/>
      <c r="B7058">
        <v>21</v>
      </c>
      <c r="C7058">
        <v>5</v>
      </c>
      <c r="D7058">
        <v>1</v>
      </c>
      <c r="E7058">
        <v>4</v>
      </c>
      <c r="F7058" s="51">
        <v>1</v>
      </c>
      <c r="G7058" t="str">
        <f t="shared" si="220"/>
        <v>Lauri Markkanen</v>
      </c>
      <c r="H7058" t="str">
        <f t="shared" si="221"/>
        <v>Lauri Markkanen</v>
      </c>
    </row>
    <row r="7059" spans="1:8" x14ac:dyDescent="0.2">
      <c r="A7059" s="48"/>
      <c r="B7059">
        <v>32</v>
      </c>
      <c r="C7059">
        <v>12</v>
      </c>
      <c r="D7059">
        <v>1</v>
      </c>
      <c r="E7059">
        <v>3</v>
      </c>
      <c r="F7059" s="51">
        <v>1</v>
      </c>
      <c r="G7059" t="str">
        <f t="shared" si="220"/>
        <v>Lauri Markkanen</v>
      </c>
      <c r="H7059" t="str">
        <f t="shared" si="221"/>
        <v>Lauri Markkanen</v>
      </c>
    </row>
    <row r="7060" spans="1:8" x14ac:dyDescent="0.2">
      <c r="A7060" s="48"/>
      <c r="B7060">
        <v>29</v>
      </c>
      <c r="C7060">
        <v>16</v>
      </c>
      <c r="D7060">
        <v>1</v>
      </c>
      <c r="E7060">
        <v>7</v>
      </c>
      <c r="F7060" s="51">
        <v>1</v>
      </c>
      <c r="G7060" t="str">
        <f t="shared" si="220"/>
        <v>Lauri Markkanen</v>
      </c>
      <c r="H7060" t="str">
        <f t="shared" si="221"/>
        <v>Lauri Markkanen</v>
      </c>
    </row>
    <row r="7061" spans="1:8" x14ac:dyDescent="0.2">
      <c r="A7061" s="48"/>
      <c r="B7061">
        <v>36</v>
      </c>
      <c r="C7061">
        <v>5</v>
      </c>
      <c r="D7061">
        <v>0</v>
      </c>
      <c r="E7061">
        <v>1</v>
      </c>
      <c r="F7061" s="51">
        <v>1</v>
      </c>
      <c r="G7061" t="str">
        <f t="shared" si="220"/>
        <v>Lauri Markkanen</v>
      </c>
      <c r="H7061" t="str">
        <f t="shared" si="221"/>
        <v>Lauri Markkanen</v>
      </c>
    </row>
    <row r="7062" spans="1:8" x14ac:dyDescent="0.2">
      <c r="A7062" s="48"/>
      <c r="B7062">
        <v>29</v>
      </c>
      <c r="C7062">
        <v>14</v>
      </c>
      <c r="D7062">
        <v>0</v>
      </c>
      <c r="E7062">
        <v>3</v>
      </c>
      <c r="F7062" s="51">
        <v>1</v>
      </c>
      <c r="G7062" t="str">
        <f t="shared" si="220"/>
        <v>Lauri Markkanen</v>
      </c>
      <c r="H7062" t="str">
        <f t="shared" si="221"/>
        <v>Lauri Markkanen</v>
      </c>
    </row>
    <row r="7063" spans="1:8" x14ac:dyDescent="0.2">
      <c r="A7063" s="48"/>
      <c r="B7063">
        <v>28</v>
      </c>
      <c r="C7063">
        <v>8</v>
      </c>
      <c r="D7063">
        <v>1</v>
      </c>
      <c r="E7063">
        <v>1</v>
      </c>
      <c r="F7063" s="51">
        <v>1</v>
      </c>
      <c r="G7063" t="str">
        <f t="shared" si="220"/>
        <v>Lauri Markkanen</v>
      </c>
      <c r="H7063" t="str">
        <f t="shared" si="221"/>
        <v>Lauri Markkanen</v>
      </c>
    </row>
    <row r="7064" spans="1:8" x14ac:dyDescent="0.2">
      <c r="A7064" s="48" t="s">
        <v>1406</v>
      </c>
      <c r="B7064">
        <v>4</v>
      </c>
      <c r="C7064">
        <v>4</v>
      </c>
      <c r="D7064">
        <v>2</v>
      </c>
      <c r="E7064">
        <v>0</v>
      </c>
      <c r="F7064" s="51">
        <v>1</v>
      </c>
      <c r="G7064" t="str">
        <f t="shared" si="220"/>
        <v>Naji Marshall</v>
      </c>
      <c r="H7064" t="str">
        <f t="shared" si="221"/>
        <v>Naji Marshall</v>
      </c>
    </row>
    <row r="7065" spans="1:8" x14ac:dyDescent="0.2">
      <c r="A7065" s="48"/>
      <c r="B7065">
        <v>0</v>
      </c>
      <c r="C7065">
        <v>1</v>
      </c>
      <c r="D7065">
        <v>1</v>
      </c>
      <c r="E7065">
        <v>0</v>
      </c>
      <c r="F7065" s="51">
        <v>1</v>
      </c>
      <c r="G7065" t="str">
        <f t="shared" si="220"/>
        <v>Naji Marshall</v>
      </c>
      <c r="H7065" t="str">
        <f t="shared" si="221"/>
        <v>Naji Marshall</v>
      </c>
    </row>
    <row r="7066" spans="1:8" x14ac:dyDescent="0.2">
      <c r="A7066" s="48"/>
      <c r="B7066">
        <v>7</v>
      </c>
      <c r="C7066">
        <v>1</v>
      </c>
      <c r="D7066">
        <v>0</v>
      </c>
      <c r="E7066">
        <v>0</v>
      </c>
      <c r="F7066" s="51">
        <v>1</v>
      </c>
      <c r="G7066" t="str">
        <f t="shared" si="220"/>
        <v>Naji Marshall</v>
      </c>
      <c r="H7066" t="str">
        <f t="shared" si="221"/>
        <v>Naji Marshall</v>
      </c>
    </row>
    <row r="7067" spans="1:8" x14ac:dyDescent="0.2">
      <c r="A7067" s="48"/>
      <c r="B7067">
        <v>15</v>
      </c>
      <c r="C7067">
        <v>3</v>
      </c>
      <c r="D7067">
        <v>1</v>
      </c>
      <c r="E7067">
        <v>0</v>
      </c>
      <c r="F7067" s="51">
        <v>1</v>
      </c>
      <c r="G7067" t="str">
        <f t="shared" si="220"/>
        <v>Naji Marshall</v>
      </c>
      <c r="H7067" t="str">
        <f t="shared" si="221"/>
        <v>Naji Marshall</v>
      </c>
    </row>
    <row r="7068" spans="1:8" x14ac:dyDescent="0.2">
      <c r="A7068" s="48"/>
      <c r="B7068">
        <v>21</v>
      </c>
      <c r="C7068">
        <v>6</v>
      </c>
      <c r="D7068">
        <v>5</v>
      </c>
      <c r="E7068">
        <v>3</v>
      </c>
      <c r="F7068" s="51">
        <v>1</v>
      </c>
      <c r="G7068" t="str">
        <f t="shared" si="220"/>
        <v>Naji Marshall</v>
      </c>
      <c r="H7068" t="str">
        <f t="shared" si="221"/>
        <v>Naji Marshall</v>
      </c>
    </row>
    <row r="7069" spans="1:8" x14ac:dyDescent="0.2">
      <c r="A7069" s="48"/>
      <c r="B7069">
        <v>17</v>
      </c>
      <c r="C7069">
        <v>6</v>
      </c>
      <c r="D7069">
        <v>4</v>
      </c>
      <c r="E7069">
        <v>3</v>
      </c>
      <c r="F7069" s="51">
        <v>1</v>
      </c>
      <c r="G7069" t="str">
        <f t="shared" si="220"/>
        <v>Naji Marshall</v>
      </c>
      <c r="H7069" t="str">
        <f t="shared" si="221"/>
        <v>Naji Marshall</v>
      </c>
    </row>
    <row r="7070" spans="1:8" x14ac:dyDescent="0.2">
      <c r="A7070" s="48"/>
      <c r="B7070">
        <v>9</v>
      </c>
      <c r="C7070">
        <v>5</v>
      </c>
      <c r="D7070">
        <v>3</v>
      </c>
      <c r="E7070">
        <v>1</v>
      </c>
      <c r="F7070" s="51">
        <v>1</v>
      </c>
      <c r="G7070" t="str">
        <f t="shared" si="220"/>
        <v>Naji Marshall</v>
      </c>
      <c r="H7070" t="str">
        <f t="shared" si="221"/>
        <v>Naji Marshall</v>
      </c>
    </row>
    <row r="7071" spans="1:8" x14ac:dyDescent="0.2">
      <c r="A7071" s="48"/>
      <c r="B7071">
        <v>0</v>
      </c>
      <c r="C7071">
        <v>0</v>
      </c>
      <c r="D7071">
        <v>0</v>
      </c>
      <c r="E7071">
        <v>0</v>
      </c>
      <c r="F7071" s="51">
        <v>1</v>
      </c>
      <c r="G7071" t="str">
        <f t="shared" si="220"/>
        <v>Naji Marshall</v>
      </c>
      <c r="H7071" t="str">
        <f t="shared" si="221"/>
        <v>Naji Marshall</v>
      </c>
    </row>
    <row r="7072" spans="1:8" x14ac:dyDescent="0.2">
      <c r="A7072" s="48"/>
      <c r="B7072">
        <v>0</v>
      </c>
      <c r="C7072">
        <v>2</v>
      </c>
      <c r="D7072">
        <v>0</v>
      </c>
      <c r="E7072">
        <v>0</v>
      </c>
      <c r="F7072" s="51">
        <v>1</v>
      </c>
      <c r="G7072" t="str">
        <f t="shared" si="220"/>
        <v>Naji Marshall</v>
      </c>
      <c r="H7072" t="str">
        <f t="shared" si="221"/>
        <v>Naji Marshall</v>
      </c>
    </row>
    <row r="7073" spans="1:8" x14ac:dyDescent="0.2">
      <c r="A7073" s="48"/>
      <c r="B7073">
        <v>2</v>
      </c>
      <c r="C7073">
        <v>2</v>
      </c>
      <c r="D7073">
        <v>0</v>
      </c>
      <c r="E7073">
        <v>0</v>
      </c>
      <c r="F7073" s="51">
        <v>1</v>
      </c>
      <c r="G7073" t="str">
        <f t="shared" si="220"/>
        <v>Naji Marshall</v>
      </c>
      <c r="H7073" t="str">
        <f t="shared" si="221"/>
        <v>Naji Marshall</v>
      </c>
    </row>
    <row r="7074" spans="1:8" x14ac:dyDescent="0.2">
      <c r="A7074" s="48"/>
      <c r="B7074">
        <v>9</v>
      </c>
      <c r="C7074">
        <v>5</v>
      </c>
      <c r="D7074">
        <v>0</v>
      </c>
      <c r="E7074">
        <v>1</v>
      </c>
      <c r="F7074" s="51">
        <v>1</v>
      </c>
      <c r="G7074" t="str">
        <f t="shared" si="220"/>
        <v>Naji Marshall</v>
      </c>
      <c r="H7074" t="str">
        <f t="shared" si="221"/>
        <v>Naji Marshall</v>
      </c>
    </row>
    <row r="7075" spans="1:8" x14ac:dyDescent="0.2">
      <c r="A7075" s="48"/>
      <c r="B7075">
        <v>3</v>
      </c>
      <c r="C7075">
        <v>1</v>
      </c>
      <c r="D7075">
        <v>0</v>
      </c>
      <c r="E7075">
        <v>1</v>
      </c>
      <c r="F7075" s="51">
        <v>1</v>
      </c>
      <c r="G7075" t="str">
        <f t="shared" si="220"/>
        <v>Naji Marshall</v>
      </c>
      <c r="H7075" t="str">
        <f t="shared" si="221"/>
        <v>Naji Marshall</v>
      </c>
    </row>
    <row r="7076" spans="1:8" x14ac:dyDescent="0.2">
      <c r="A7076" s="48"/>
      <c r="B7076">
        <v>3</v>
      </c>
      <c r="C7076">
        <v>1</v>
      </c>
      <c r="D7076">
        <v>2</v>
      </c>
      <c r="E7076">
        <v>1</v>
      </c>
      <c r="F7076" s="51">
        <v>1</v>
      </c>
      <c r="G7076" t="str">
        <f t="shared" si="220"/>
        <v>Naji Marshall</v>
      </c>
      <c r="H7076" t="str">
        <f t="shared" si="221"/>
        <v>Naji Marshall</v>
      </c>
    </row>
    <row r="7077" spans="1:8" x14ac:dyDescent="0.2">
      <c r="A7077" s="48"/>
      <c r="B7077">
        <v>4</v>
      </c>
      <c r="C7077">
        <v>8</v>
      </c>
      <c r="D7077">
        <v>4</v>
      </c>
      <c r="E7077">
        <v>0</v>
      </c>
      <c r="F7077" s="51">
        <v>1</v>
      </c>
      <c r="G7077" t="str">
        <f t="shared" si="220"/>
        <v>Naji Marshall</v>
      </c>
      <c r="H7077" t="str">
        <f t="shared" si="221"/>
        <v>Naji Marshall</v>
      </c>
    </row>
    <row r="7078" spans="1:8" x14ac:dyDescent="0.2">
      <c r="A7078" s="48"/>
      <c r="B7078">
        <v>3</v>
      </c>
      <c r="C7078">
        <v>1</v>
      </c>
      <c r="D7078">
        <v>0</v>
      </c>
      <c r="E7078">
        <v>1</v>
      </c>
      <c r="F7078" s="51">
        <v>1</v>
      </c>
      <c r="G7078" t="str">
        <f t="shared" si="220"/>
        <v>Naji Marshall</v>
      </c>
      <c r="H7078" t="str">
        <f t="shared" si="221"/>
        <v>Naji Marshall</v>
      </c>
    </row>
    <row r="7079" spans="1:8" x14ac:dyDescent="0.2">
      <c r="A7079" s="48"/>
      <c r="B7079">
        <v>9</v>
      </c>
      <c r="C7079">
        <v>1</v>
      </c>
      <c r="D7079">
        <v>3</v>
      </c>
      <c r="E7079">
        <v>1</v>
      </c>
      <c r="F7079" s="51">
        <v>1</v>
      </c>
      <c r="G7079" t="str">
        <f t="shared" si="220"/>
        <v>Naji Marshall</v>
      </c>
      <c r="H7079" t="str">
        <f t="shared" si="221"/>
        <v>Naji Marshall</v>
      </c>
    </row>
    <row r="7080" spans="1:8" x14ac:dyDescent="0.2">
      <c r="A7080" s="48"/>
      <c r="B7080">
        <v>6</v>
      </c>
      <c r="C7080">
        <v>4</v>
      </c>
      <c r="D7080">
        <v>7</v>
      </c>
      <c r="E7080">
        <v>0</v>
      </c>
      <c r="F7080" s="51">
        <v>1</v>
      </c>
      <c r="G7080" t="str">
        <f t="shared" si="220"/>
        <v>Naji Marshall</v>
      </c>
      <c r="H7080" t="str">
        <f t="shared" si="221"/>
        <v>Naji Marshall</v>
      </c>
    </row>
    <row r="7081" spans="1:8" x14ac:dyDescent="0.2">
      <c r="A7081" s="48"/>
      <c r="B7081">
        <v>5</v>
      </c>
      <c r="C7081">
        <v>1</v>
      </c>
      <c r="D7081">
        <v>5</v>
      </c>
      <c r="E7081">
        <v>0</v>
      </c>
      <c r="F7081" s="51">
        <v>1</v>
      </c>
      <c r="G7081" t="str">
        <f t="shared" si="220"/>
        <v>Naji Marshall</v>
      </c>
      <c r="H7081" t="str">
        <f t="shared" si="221"/>
        <v>Naji Marshall</v>
      </c>
    </row>
    <row r="7082" spans="1:8" x14ac:dyDescent="0.2">
      <c r="A7082" s="48"/>
      <c r="B7082">
        <v>9</v>
      </c>
      <c r="C7082">
        <v>2</v>
      </c>
      <c r="D7082">
        <v>1</v>
      </c>
      <c r="E7082">
        <v>3</v>
      </c>
      <c r="F7082" s="51">
        <v>1</v>
      </c>
      <c r="G7082" t="str">
        <f t="shared" si="220"/>
        <v>Naji Marshall</v>
      </c>
      <c r="H7082" t="str">
        <f t="shared" si="221"/>
        <v>Naji Marshall</v>
      </c>
    </row>
    <row r="7083" spans="1:8" x14ac:dyDescent="0.2">
      <c r="A7083" s="48"/>
      <c r="B7083">
        <v>15</v>
      </c>
      <c r="C7083">
        <v>5</v>
      </c>
      <c r="D7083">
        <v>1</v>
      </c>
      <c r="E7083">
        <v>1</v>
      </c>
      <c r="F7083" s="51">
        <v>1</v>
      </c>
      <c r="G7083" t="str">
        <f t="shared" si="220"/>
        <v>Naji Marshall</v>
      </c>
      <c r="H7083" t="str">
        <f t="shared" si="221"/>
        <v>Naji Marshall</v>
      </c>
    </row>
    <row r="7084" spans="1:8" x14ac:dyDescent="0.2">
      <c r="A7084" s="48"/>
      <c r="B7084">
        <v>3</v>
      </c>
      <c r="C7084">
        <v>3</v>
      </c>
      <c r="D7084">
        <v>6</v>
      </c>
      <c r="E7084">
        <v>1</v>
      </c>
      <c r="F7084" s="51">
        <v>1</v>
      </c>
      <c r="G7084" t="str">
        <f t="shared" si="220"/>
        <v>Naji Marshall</v>
      </c>
      <c r="H7084" t="str">
        <f t="shared" si="221"/>
        <v>Naji Marshall</v>
      </c>
    </row>
    <row r="7085" spans="1:8" x14ac:dyDescent="0.2">
      <c r="A7085" s="48"/>
      <c r="B7085">
        <v>17</v>
      </c>
      <c r="C7085">
        <v>5</v>
      </c>
      <c r="D7085">
        <v>1</v>
      </c>
      <c r="E7085">
        <v>3</v>
      </c>
      <c r="F7085" s="51">
        <v>1</v>
      </c>
      <c r="G7085" t="str">
        <f t="shared" si="220"/>
        <v>Naji Marshall</v>
      </c>
      <c r="H7085" t="str">
        <f t="shared" si="221"/>
        <v>Naji Marshall</v>
      </c>
    </row>
    <row r="7086" spans="1:8" x14ac:dyDescent="0.2">
      <c r="A7086" s="48"/>
      <c r="B7086">
        <v>14</v>
      </c>
      <c r="C7086">
        <v>2</v>
      </c>
      <c r="D7086">
        <v>4</v>
      </c>
      <c r="E7086">
        <v>2</v>
      </c>
      <c r="F7086" s="51">
        <v>1</v>
      </c>
      <c r="G7086" t="str">
        <f t="shared" si="220"/>
        <v>Naji Marshall</v>
      </c>
      <c r="H7086" t="str">
        <f t="shared" si="221"/>
        <v>Naji Marshall</v>
      </c>
    </row>
    <row r="7087" spans="1:8" x14ac:dyDescent="0.2">
      <c r="A7087" s="48"/>
      <c r="B7087">
        <v>16</v>
      </c>
      <c r="C7087">
        <v>5</v>
      </c>
      <c r="D7087">
        <v>5</v>
      </c>
      <c r="E7087">
        <v>0</v>
      </c>
      <c r="F7087" s="51">
        <v>1</v>
      </c>
      <c r="G7087" t="str">
        <f t="shared" si="220"/>
        <v>Naji Marshall</v>
      </c>
      <c r="H7087" t="str">
        <f t="shared" si="221"/>
        <v>Naji Marshall</v>
      </c>
    </row>
    <row r="7088" spans="1:8" x14ac:dyDescent="0.2">
      <c r="A7088" s="48"/>
      <c r="B7088">
        <v>6</v>
      </c>
      <c r="C7088">
        <v>3</v>
      </c>
      <c r="D7088">
        <v>2</v>
      </c>
      <c r="E7088">
        <v>0</v>
      </c>
      <c r="F7088" s="51">
        <v>1</v>
      </c>
      <c r="G7088" t="str">
        <f t="shared" si="220"/>
        <v>Naji Marshall</v>
      </c>
      <c r="H7088" t="str">
        <f t="shared" si="221"/>
        <v>Naji Marshall</v>
      </c>
    </row>
    <row r="7089" spans="1:8" x14ac:dyDescent="0.2">
      <c r="A7089" s="48"/>
      <c r="B7089">
        <v>13</v>
      </c>
      <c r="C7089">
        <v>2</v>
      </c>
      <c r="D7089">
        <v>2</v>
      </c>
      <c r="E7089">
        <v>0</v>
      </c>
      <c r="F7089" s="51">
        <v>1</v>
      </c>
      <c r="G7089" t="str">
        <f t="shared" si="220"/>
        <v>Naji Marshall</v>
      </c>
      <c r="H7089" t="str">
        <f t="shared" si="221"/>
        <v>Naji Marshall</v>
      </c>
    </row>
    <row r="7090" spans="1:8" x14ac:dyDescent="0.2">
      <c r="A7090" s="48"/>
      <c r="B7090">
        <v>11</v>
      </c>
      <c r="C7090">
        <v>4</v>
      </c>
      <c r="D7090">
        <v>2</v>
      </c>
      <c r="E7090">
        <v>3</v>
      </c>
      <c r="F7090" s="51">
        <v>1</v>
      </c>
      <c r="G7090" t="str">
        <f t="shared" si="220"/>
        <v>Naji Marshall</v>
      </c>
      <c r="H7090" t="str">
        <f t="shared" si="221"/>
        <v>Naji Marshall</v>
      </c>
    </row>
    <row r="7091" spans="1:8" x14ac:dyDescent="0.2">
      <c r="A7091" s="48"/>
      <c r="B7091">
        <v>3</v>
      </c>
      <c r="C7091">
        <v>0</v>
      </c>
      <c r="D7091">
        <v>1</v>
      </c>
      <c r="E7091">
        <v>1</v>
      </c>
      <c r="F7091" s="51">
        <v>1</v>
      </c>
      <c r="G7091" t="str">
        <f t="shared" si="220"/>
        <v>Naji Marshall</v>
      </c>
      <c r="H7091" t="str">
        <f t="shared" si="221"/>
        <v>Naji Marshall</v>
      </c>
    </row>
    <row r="7092" spans="1:8" x14ac:dyDescent="0.2">
      <c r="A7092" s="48"/>
      <c r="B7092">
        <v>7</v>
      </c>
      <c r="C7092">
        <v>5</v>
      </c>
      <c r="D7092">
        <v>2</v>
      </c>
      <c r="E7092">
        <v>1</v>
      </c>
      <c r="F7092" s="51">
        <v>1</v>
      </c>
      <c r="G7092" t="str">
        <f t="shared" si="220"/>
        <v>Naji Marshall</v>
      </c>
      <c r="H7092" t="str">
        <f t="shared" si="221"/>
        <v>Naji Marshall</v>
      </c>
    </row>
    <row r="7093" spans="1:8" x14ac:dyDescent="0.2">
      <c r="A7093" s="48"/>
      <c r="B7093">
        <v>17</v>
      </c>
      <c r="C7093">
        <v>8</v>
      </c>
      <c r="D7093">
        <v>3</v>
      </c>
      <c r="E7093">
        <v>1</v>
      </c>
      <c r="F7093" s="51">
        <v>1</v>
      </c>
      <c r="G7093" t="str">
        <f t="shared" si="220"/>
        <v>Naji Marshall</v>
      </c>
      <c r="H7093" t="str">
        <f t="shared" si="221"/>
        <v>Naji Marshall</v>
      </c>
    </row>
    <row r="7094" spans="1:8" x14ac:dyDescent="0.2">
      <c r="A7094" s="48"/>
      <c r="B7094">
        <v>22</v>
      </c>
      <c r="C7094">
        <v>6</v>
      </c>
      <c r="D7094">
        <v>4</v>
      </c>
      <c r="E7094">
        <v>4</v>
      </c>
      <c r="F7094" s="51">
        <v>1</v>
      </c>
      <c r="G7094" t="str">
        <f t="shared" si="220"/>
        <v>Naji Marshall</v>
      </c>
      <c r="H7094" t="str">
        <f t="shared" si="221"/>
        <v>Naji Marshall</v>
      </c>
    </row>
    <row r="7095" spans="1:8" x14ac:dyDescent="0.2">
      <c r="A7095" s="48"/>
      <c r="B7095">
        <v>12</v>
      </c>
      <c r="C7095">
        <v>7</v>
      </c>
      <c r="D7095">
        <v>1</v>
      </c>
      <c r="E7095">
        <v>0</v>
      </c>
      <c r="F7095" s="51">
        <v>1</v>
      </c>
      <c r="G7095" t="str">
        <f t="shared" si="220"/>
        <v>Naji Marshall</v>
      </c>
      <c r="H7095" t="str">
        <f t="shared" si="221"/>
        <v>Naji Marshall</v>
      </c>
    </row>
    <row r="7096" spans="1:8" x14ac:dyDescent="0.2">
      <c r="A7096" s="48"/>
      <c r="B7096">
        <v>5</v>
      </c>
      <c r="C7096">
        <v>5</v>
      </c>
      <c r="D7096">
        <v>3</v>
      </c>
      <c r="E7096">
        <v>1</v>
      </c>
      <c r="F7096" s="51">
        <v>1</v>
      </c>
      <c r="G7096" t="str">
        <f t="shared" si="220"/>
        <v>Naji Marshall</v>
      </c>
      <c r="H7096" t="str">
        <f t="shared" si="221"/>
        <v>Naji Marshall</v>
      </c>
    </row>
    <row r="7097" spans="1:8" x14ac:dyDescent="0.2">
      <c r="A7097" s="48"/>
      <c r="B7097">
        <v>12</v>
      </c>
      <c r="C7097">
        <v>0</v>
      </c>
      <c r="D7097">
        <v>4</v>
      </c>
      <c r="E7097">
        <v>2</v>
      </c>
      <c r="F7097" s="51">
        <v>1</v>
      </c>
      <c r="G7097" t="str">
        <f t="shared" si="220"/>
        <v>Naji Marshall</v>
      </c>
      <c r="H7097" t="str">
        <f t="shared" si="221"/>
        <v>Naji Marshall</v>
      </c>
    </row>
    <row r="7098" spans="1:8" x14ac:dyDescent="0.2">
      <c r="A7098" s="48"/>
      <c r="B7098">
        <v>10</v>
      </c>
      <c r="C7098">
        <v>5</v>
      </c>
      <c r="D7098">
        <v>0</v>
      </c>
      <c r="E7098">
        <v>1</v>
      </c>
      <c r="F7098" s="51">
        <v>1</v>
      </c>
      <c r="G7098" t="str">
        <f t="shared" si="220"/>
        <v>Naji Marshall</v>
      </c>
      <c r="H7098" t="str">
        <f t="shared" si="221"/>
        <v>Naji Marshall</v>
      </c>
    </row>
    <row r="7099" spans="1:8" x14ac:dyDescent="0.2">
      <c r="A7099" s="48"/>
      <c r="B7099">
        <v>16</v>
      </c>
      <c r="C7099">
        <v>7</v>
      </c>
      <c r="D7099">
        <v>4</v>
      </c>
      <c r="E7099">
        <v>2</v>
      </c>
      <c r="F7099" s="51">
        <v>1</v>
      </c>
      <c r="G7099" t="str">
        <f t="shared" si="220"/>
        <v>Naji Marshall</v>
      </c>
      <c r="H7099" t="str">
        <f t="shared" si="221"/>
        <v>Naji Marshall</v>
      </c>
    </row>
    <row r="7100" spans="1:8" x14ac:dyDescent="0.2">
      <c r="A7100" s="48" t="s">
        <v>1407</v>
      </c>
      <c r="B7100">
        <v>7</v>
      </c>
      <c r="C7100">
        <v>4</v>
      </c>
      <c r="D7100">
        <v>3</v>
      </c>
      <c r="E7100">
        <v>1</v>
      </c>
      <c r="F7100" s="51">
        <v>1</v>
      </c>
      <c r="G7100" t="str">
        <f t="shared" si="220"/>
        <v>Caleb Martin</v>
      </c>
      <c r="H7100" t="str">
        <f t="shared" si="221"/>
        <v>Caleb Martin</v>
      </c>
    </row>
    <row r="7101" spans="1:8" x14ac:dyDescent="0.2">
      <c r="A7101" s="48"/>
      <c r="B7101">
        <v>4</v>
      </c>
      <c r="C7101">
        <v>7</v>
      </c>
      <c r="D7101">
        <v>0</v>
      </c>
      <c r="E7101">
        <v>0</v>
      </c>
      <c r="F7101" s="51">
        <v>1</v>
      </c>
      <c r="G7101" t="str">
        <f t="shared" si="220"/>
        <v>Caleb Martin</v>
      </c>
      <c r="H7101" t="str">
        <f t="shared" si="221"/>
        <v>Caleb Martin</v>
      </c>
    </row>
    <row r="7102" spans="1:8" x14ac:dyDescent="0.2">
      <c r="A7102" s="48"/>
      <c r="B7102">
        <v>8</v>
      </c>
      <c r="C7102">
        <v>5</v>
      </c>
      <c r="D7102">
        <v>2</v>
      </c>
      <c r="E7102">
        <v>0</v>
      </c>
      <c r="F7102" s="51">
        <v>1</v>
      </c>
      <c r="G7102" t="str">
        <f t="shared" si="220"/>
        <v>Caleb Martin</v>
      </c>
      <c r="H7102" t="str">
        <f t="shared" si="221"/>
        <v>Caleb Martin</v>
      </c>
    </row>
    <row r="7103" spans="1:8" x14ac:dyDescent="0.2">
      <c r="A7103" s="48"/>
      <c r="B7103">
        <v>16</v>
      </c>
      <c r="C7103">
        <v>8</v>
      </c>
      <c r="D7103">
        <v>3</v>
      </c>
      <c r="E7103">
        <v>2</v>
      </c>
      <c r="F7103" s="51">
        <v>1</v>
      </c>
      <c r="G7103" t="str">
        <f t="shared" si="220"/>
        <v>Caleb Martin</v>
      </c>
      <c r="H7103" t="str">
        <f t="shared" si="221"/>
        <v>Caleb Martin</v>
      </c>
    </row>
    <row r="7104" spans="1:8" x14ac:dyDescent="0.2">
      <c r="A7104" s="48"/>
      <c r="B7104">
        <v>8</v>
      </c>
      <c r="C7104">
        <v>1</v>
      </c>
      <c r="D7104">
        <v>1</v>
      </c>
      <c r="E7104">
        <v>2</v>
      </c>
      <c r="F7104" s="51">
        <v>1</v>
      </c>
      <c r="G7104" t="str">
        <f t="shared" si="220"/>
        <v>Caleb Martin</v>
      </c>
      <c r="H7104" t="str">
        <f t="shared" si="221"/>
        <v>Caleb Martin</v>
      </c>
    </row>
    <row r="7105" spans="1:8" x14ac:dyDescent="0.2">
      <c r="A7105" s="48"/>
      <c r="B7105">
        <v>9</v>
      </c>
      <c r="C7105">
        <v>4</v>
      </c>
      <c r="D7105">
        <v>1</v>
      </c>
      <c r="E7105">
        <v>1</v>
      </c>
      <c r="F7105" s="51">
        <v>1</v>
      </c>
      <c r="G7105" t="str">
        <f t="shared" si="220"/>
        <v>Caleb Martin</v>
      </c>
      <c r="H7105" t="str">
        <f t="shared" si="221"/>
        <v>Caleb Martin</v>
      </c>
    </row>
    <row r="7106" spans="1:8" x14ac:dyDescent="0.2">
      <c r="A7106" s="48"/>
      <c r="B7106">
        <v>5</v>
      </c>
      <c r="C7106">
        <v>4</v>
      </c>
      <c r="D7106">
        <v>0</v>
      </c>
      <c r="E7106">
        <v>1</v>
      </c>
      <c r="F7106" s="51">
        <v>1</v>
      </c>
      <c r="G7106" t="str">
        <f t="shared" ref="G7106:G7169" si="222">IF(B7106="","",IF(A7106="",G7105,SUBSTITUTE(A7106," 2022-23 Game Log","")))</f>
        <v>Caleb Martin</v>
      </c>
      <c r="H7106" t="str">
        <f t="shared" ref="H7106:H7169" si="223">IF(G7106="Luka Dončić","Luka Doncic",IF(G7106="Wendell Carter Jr.","Wendell Carter",IF(G7106="Vlatko Čančar","Vlatko Cancar",IF(G7106="Troy Brown Jr.","Troy Brown",IF(G7106="Bojan Bogdanović","Bojan Bogdanovic",IF(G7106="Nic Claxton","Nicolas Claxton",IF(G7106="Kristaps Porziņģis","Kristaps Porzingis",IF(G7106="Kelly Oubre Jr.","Kelly Oubre Jr",IF(G7106="P.J. Washington","P.J Washington",IF(G7106="P.J. Tucker","P.J Tucker",IF(G7106="Jabari Smith Jr.","Jabari Smith",IF(G7106="Alperen Şengün","Alperen Sengun",IF(G7106="Nikola Vučević","Nikola Vucevic",IF(G7106="Jusuf Nurkić","Jusuf Nurkic",IF(G7106="Nikola Jokić","Nikola Jokic",G7106)))))))))))))))</f>
        <v>Caleb Martin</v>
      </c>
    </row>
    <row r="7107" spans="1:8" x14ac:dyDescent="0.2">
      <c r="A7107" s="48"/>
      <c r="B7107">
        <v>8</v>
      </c>
      <c r="C7107">
        <v>3</v>
      </c>
      <c r="D7107">
        <v>2</v>
      </c>
      <c r="E7107">
        <v>0</v>
      </c>
      <c r="F7107" s="51">
        <v>1</v>
      </c>
      <c r="G7107" t="str">
        <f t="shared" si="222"/>
        <v>Caleb Martin</v>
      </c>
      <c r="H7107" t="str">
        <f t="shared" si="223"/>
        <v>Caleb Martin</v>
      </c>
    </row>
    <row r="7108" spans="1:8" x14ac:dyDescent="0.2">
      <c r="A7108" s="48"/>
      <c r="B7108">
        <v>6</v>
      </c>
      <c r="C7108">
        <v>4</v>
      </c>
      <c r="D7108">
        <v>2</v>
      </c>
      <c r="E7108">
        <v>0</v>
      </c>
      <c r="F7108" s="51">
        <v>1</v>
      </c>
      <c r="G7108" t="str">
        <f t="shared" si="222"/>
        <v>Caleb Martin</v>
      </c>
      <c r="H7108" t="str">
        <f t="shared" si="223"/>
        <v>Caleb Martin</v>
      </c>
    </row>
    <row r="7109" spans="1:8" x14ac:dyDescent="0.2">
      <c r="A7109" s="48"/>
      <c r="B7109">
        <v>10</v>
      </c>
      <c r="C7109">
        <v>5</v>
      </c>
      <c r="D7109">
        <v>1</v>
      </c>
      <c r="E7109">
        <v>0</v>
      </c>
      <c r="F7109" s="51">
        <v>1</v>
      </c>
      <c r="G7109" t="str">
        <f t="shared" si="222"/>
        <v>Caleb Martin</v>
      </c>
      <c r="H7109" t="str">
        <f t="shared" si="223"/>
        <v>Caleb Martin</v>
      </c>
    </row>
    <row r="7110" spans="1:8" x14ac:dyDescent="0.2">
      <c r="A7110" s="48"/>
      <c r="B7110">
        <v>9</v>
      </c>
      <c r="C7110">
        <v>4</v>
      </c>
      <c r="D7110">
        <v>2</v>
      </c>
      <c r="E7110">
        <v>2</v>
      </c>
      <c r="F7110" s="51">
        <v>1</v>
      </c>
      <c r="G7110" t="str">
        <f t="shared" si="222"/>
        <v>Caleb Martin</v>
      </c>
      <c r="H7110" t="str">
        <f t="shared" si="223"/>
        <v>Caleb Martin</v>
      </c>
    </row>
    <row r="7111" spans="1:8" x14ac:dyDescent="0.2">
      <c r="A7111" s="48"/>
      <c r="B7111">
        <v>7</v>
      </c>
      <c r="C7111">
        <v>4</v>
      </c>
      <c r="D7111">
        <v>4</v>
      </c>
      <c r="E7111">
        <v>0</v>
      </c>
      <c r="F7111" s="51">
        <v>1</v>
      </c>
      <c r="G7111" t="str">
        <f t="shared" si="222"/>
        <v>Caleb Martin</v>
      </c>
      <c r="H7111" t="str">
        <f t="shared" si="223"/>
        <v>Caleb Martin</v>
      </c>
    </row>
    <row r="7112" spans="1:8" x14ac:dyDescent="0.2">
      <c r="A7112" s="48"/>
      <c r="B7112">
        <v>15</v>
      </c>
      <c r="C7112">
        <v>5</v>
      </c>
      <c r="D7112">
        <v>3</v>
      </c>
      <c r="E7112">
        <v>5</v>
      </c>
      <c r="F7112" s="51">
        <v>1</v>
      </c>
      <c r="G7112" t="str">
        <f t="shared" si="222"/>
        <v>Caleb Martin</v>
      </c>
      <c r="H7112" t="str">
        <f t="shared" si="223"/>
        <v>Caleb Martin</v>
      </c>
    </row>
    <row r="7113" spans="1:8" x14ac:dyDescent="0.2">
      <c r="A7113" s="48"/>
      <c r="B7113">
        <v>14</v>
      </c>
      <c r="C7113">
        <v>9</v>
      </c>
      <c r="D7113">
        <v>3</v>
      </c>
      <c r="E7113">
        <v>2</v>
      </c>
      <c r="F7113" s="51">
        <v>1</v>
      </c>
      <c r="G7113" t="str">
        <f t="shared" si="222"/>
        <v>Caleb Martin</v>
      </c>
      <c r="H7113" t="str">
        <f t="shared" si="223"/>
        <v>Caleb Martin</v>
      </c>
    </row>
    <row r="7114" spans="1:8" x14ac:dyDescent="0.2">
      <c r="A7114" s="48"/>
      <c r="B7114">
        <v>12</v>
      </c>
      <c r="C7114">
        <v>5</v>
      </c>
      <c r="D7114">
        <v>3</v>
      </c>
      <c r="E7114">
        <v>2</v>
      </c>
      <c r="F7114" s="51">
        <v>1</v>
      </c>
      <c r="G7114" t="str">
        <f t="shared" si="222"/>
        <v>Caleb Martin</v>
      </c>
      <c r="H7114" t="str">
        <f t="shared" si="223"/>
        <v>Caleb Martin</v>
      </c>
    </row>
    <row r="7115" spans="1:8" x14ac:dyDescent="0.2">
      <c r="A7115" s="48"/>
      <c r="B7115">
        <v>17</v>
      </c>
      <c r="C7115">
        <v>3</v>
      </c>
      <c r="D7115">
        <v>2</v>
      </c>
      <c r="E7115">
        <v>1</v>
      </c>
      <c r="F7115" s="51">
        <v>1</v>
      </c>
      <c r="G7115" t="str">
        <f t="shared" si="222"/>
        <v>Caleb Martin</v>
      </c>
      <c r="H7115" t="str">
        <f t="shared" si="223"/>
        <v>Caleb Martin</v>
      </c>
    </row>
    <row r="7116" spans="1:8" x14ac:dyDescent="0.2">
      <c r="A7116" s="48"/>
      <c r="B7116">
        <v>8</v>
      </c>
      <c r="C7116">
        <v>6</v>
      </c>
      <c r="D7116">
        <v>3</v>
      </c>
      <c r="E7116">
        <v>0</v>
      </c>
      <c r="F7116" s="51">
        <v>1</v>
      </c>
      <c r="G7116" t="str">
        <f t="shared" si="222"/>
        <v>Caleb Martin</v>
      </c>
      <c r="H7116" t="str">
        <f t="shared" si="223"/>
        <v>Caleb Martin</v>
      </c>
    </row>
    <row r="7117" spans="1:8" x14ac:dyDescent="0.2">
      <c r="A7117" s="48"/>
      <c r="B7117">
        <v>24</v>
      </c>
      <c r="C7117">
        <v>9</v>
      </c>
      <c r="D7117">
        <v>4</v>
      </c>
      <c r="E7117">
        <v>4</v>
      </c>
      <c r="F7117" s="51">
        <v>1</v>
      </c>
      <c r="G7117" t="str">
        <f t="shared" si="222"/>
        <v>Caleb Martin</v>
      </c>
      <c r="H7117" t="str">
        <f t="shared" si="223"/>
        <v>Caleb Martin</v>
      </c>
    </row>
    <row r="7118" spans="1:8" x14ac:dyDescent="0.2">
      <c r="A7118" s="48"/>
      <c r="B7118">
        <v>20</v>
      </c>
      <c r="C7118">
        <v>4</v>
      </c>
      <c r="D7118">
        <v>1</v>
      </c>
      <c r="E7118">
        <v>2</v>
      </c>
      <c r="F7118" s="51">
        <v>1</v>
      </c>
      <c r="G7118" t="str">
        <f t="shared" si="222"/>
        <v>Caleb Martin</v>
      </c>
      <c r="H7118" t="str">
        <f t="shared" si="223"/>
        <v>Caleb Martin</v>
      </c>
    </row>
    <row r="7119" spans="1:8" x14ac:dyDescent="0.2">
      <c r="A7119" s="48"/>
      <c r="B7119">
        <v>20</v>
      </c>
      <c r="C7119">
        <v>9</v>
      </c>
      <c r="D7119">
        <v>4</v>
      </c>
      <c r="E7119">
        <v>2</v>
      </c>
      <c r="F7119" s="51">
        <v>1</v>
      </c>
      <c r="G7119" t="str">
        <f t="shared" si="222"/>
        <v>Caleb Martin</v>
      </c>
      <c r="H7119" t="str">
        <f t="shared" si="223"/>
        <v>Caleb Martin</v>
      </c>
    </row>
    <row r="7120" spans="1:8" x14ac:dyDescent="0.2">
      <c r="A7120" s="48"/>
      <c r="B7120">
        <v>10</v>
      </c>
      <c r="C7120">
        <v>6</v>
      </c>
      <c r="D7120">
        <v>1</v>
      </c>
      <c r="E7120">
        <v>2</v>
      </c>
      <c r="F7120" s="51">
        <v>1</v>
      </c>
      <c r="G7120" t="str">
        <f t="shared" si="222"/>
        <v>Caleb Martin</v>
      </c>
      <c r="H7120" t="str">
        <f t="shared" si="223"/>
        <v>Caleb Martin</v>
      </c>
    </row>
    <row r="7121" spans="1:8" x14ac:dyDescent="0.2">
      <c r="A7121" s="48"/>
      <c r="B7121">
        <v>10</v>
      </c>
      <c r="C7121">
        <v>1</v>
      </c>
      <c r="D7121">
        <v>0</v>
      </c>
      <c r="E7121">
        <v>1</v>
      </c>
      <c r="F7121" s="51">
        <v>1</v>
      </c>
      <c r="G7121" t="str">
        <f t="shared" si="222"/>
        <v>Caleb Martin</v>
      </c>
      <c r="H7121" t="str">
        <f t="shared" si="223"/>
        <v>Caleb Martin</v>
      </c>
    </row>
    <row r="7122" spans="1:8" x14ac:dyDescent="0.2">
      <c r="A7122" s="48"/>
      <c r="B7122">
        <v>16</v>
      </c>
      <c r="C7122">
        <v>0</v>
      </c>
      <c r="D7122">
        <v>0</v>
      </c>
      <c r="E7122">
        <v>4</v>
      </c>
      <c r="F7122" s="51">
        <v>1</v>
      </c>
      <c r="G7122" t="str">
        <f t="shared" si="222"/>
        <v>Caleb Martin</v>
      </c>
      <c r="H7122" t="str">
        <f t="shared" si="223"/>
        <v>Caleb Martin</v>
      </c>
    </row>
    <row r="7123" spans="1:8" x14ac:dyDescent="0.2">
      <c r="A7123" s="48"/>
      <c r="B7123">
        <v>3</v>
      </c>
      <c r="C7123">
        <v>3</v>
      </c>
      <c r="D7123">
        <v>1</v>
      </c>
      <c r="E7123">
        <v>1</v>
      </c>
      <c r="F7123" s="51">
        <v>1</v>
      </c>
      <c r="G7123" t="str">
        <f t="shared" si="222"/>
        <v>Caleb Martin</v>
      </c>
      <c r="H7123" t="str">
        <f t="shared" si="223"/>
        <v>Caleb Martin</v>
      </c>
    </row>
    <row r="7124" spans="1:8" x14ac:dyDescent="0.2">
      <c r="A7124" s="48"/>
      <c r="B7124">
        <v>17</v>
      </c>
      <c r="C7124">
        <v>8</v>
      </c>
      <c r="D7124">
        <v>2</v>
      </c>
      <c r="E7124">
        <v>4</v>
      </c>
      <c r="F7124" s="51">
        <v>1</v>
      </c>
      <c r="G7124" t="str">
        <f t="shared" si="222"/>
        <v>Caleb Martin</v>
      </c>
      <c r="H7124" t="str">
        <f t="shared" si="223"/>
        <v>Caleb Martin</v>
      </c>
    </row>
    <row r="7125" spans="1:8" x14ac:dyDescent="0.2">
      <c r="A7125" s="48"/>
      <c r="B7125">
        <v>14</v>
      </c>
      <c r="C7125">
        <v>3</v>
      </c>
      <c r="D7125">
        <v>1</v>
      </c>
      <c r="E7125">
        <v>3</v>
      </c>
      <c r="F7125" s="51">
        <v>1</v>
      </c>
      <c r="G7125" t="str">
        <f t="shared" si="222"/>
        <v>Caleb Martin</v>
      </c>
      <c r="H7125" t="str">
        <f t="shared" si="223"/>
        <v>Caleb Martin</v>
      </c>
    </row>
    <row r="7126" spans="1:8" x14ac:dyDescent="0.2">
      <c r="A7126" s="48"/>
      <c r="B7126">
        <v>9</v>
      </c>
      <c r="C7126">
        <v>6</v>
      </c>
      <c r="D7126">
        <v>1</v>
      </c>
      <c r="E7126">
        <v>1</v>
      </c>
      <c r="F7126" s="51">
        <v>1</v>
      </c>
      <c r="G7126" t="str">
        <f t="shared" si="222"/>
        <v>Caleb Martin</v>
      </c>
      <c r="H7126" t="str">
        <f t="shared" si="223"/>
        <v>Caleb Martin</v>
      </c>
    </row>
    <row r="7127" spans="1:8" x14ac:dyDescent="0.2">
      <c r="A7127" s="48"/>
      <c r="B7127">
        <v>3</v>
      </c>
      <c r="C7127">
        <v>4</v>
      </c>
      <c r="D7127">
        <v>5</v>
      </c>
      <c r="E7127">
        <v>1</v>
      </c>
      <c r="F7127" s="51">
        <v>1</v>
      </c>
      <c r="G7127" t="str">
        <f t="shared" si="222"/>
        <v>Caleb Martin</v>
      </c>
      <c r="H7127" t="str">
        <f t="shared" si="223"/>
        <v>Caleb Martin</v>
      </c>
    </row>
    <row r="7128" spans="1:8" x14ac:dyDescent="0.2">
      <c r="A7128" s="48"/>
      <c r="B7128">
        <v>13</v>
      </c>
      <c r="C7128">
        <v>2</v>
      </c>
      <c r="D7128">
        <v>0</v>
      </c>
      <c r="E7128">
        <v>0</v>
      </c>
      <c r="F7128" s="51">
        <v>1</v>
      </c>
      <c r="G7128" t="str">
        <f t="shared" si="222"/>
        <v>Caleb Martin</v>
      </c>
      <c r="H7128" t="str">
        <f t="shared" si="223"/>
        <v>Caleb Martin</v>
      </c>
    </row>
    <row r="7129" spans="1:8" x14ac:dyDescent="0.2">
      <c r="A7129" s="48"/>
      <c r="B7129">
        <v>0</v>
      </c>
      <c r="C7129">
        <v>4</v>
      </c>
      <c r="D7129">
        <v>3</v>
      </c>
      <c r="E7129">
        <v>0</v>
      </c>
      <c r="F7129" s="51">
        <v>1</v>
      </c>
      <c r="G7129" t="str">
        <f t="shared" si="222"/>
        <v>Caleb Martin</v>
      </c>
      <c r="H7129" t="str">
        <f t="shared" si="223"/>
        <v>Caleb Martin</v>
      </c>
    </row>
    <row r="7130" spans="1:8" x14ac:dyDescent="0.2">
      <c r="A7130" s="48"/>
      <c r="B7130">
        <v>8</v>
      </c>
      <c r="C7130">
        <v>8</v>
      </c>
      <c r="D7130">
        <v>1</v>
      </c>
      <c r="E7130">
        <v>1</v>
      </c>
      <c r="F7130" s="51">
        <v>1</v>
      </c>
      <c r="G7130" t="str">
        <f t="shared" si="222"/>
        <v>Caleb Martin</v>
      </c>
      <c r="H7130" t="str">
        <f t="shared" si="223"/>
        <v>Caleb Martin</v>
      </c>
    </row>
    <row r="7131" spans="1:8" x14ac:dyDescent="0.2">
      <c r="A7131" s="48"/>
      <c r="B7131">
        <v>13</v>
      </c>
      <c r="C7131">
        <v>6</v>
      </c>
      <c r="D7131">
        <v>2</v>
      </c>
      <c r="E7131">
        <v>3</v>
      </c>
      <c r="F7131" s="51">
        <v>1</v>
      </c>
      <c r="G7131" t="str">
        <f t="shared" si="222"/>
        <v>Caleb Martin</v>
      </c>
      <c r="H7131" t="str">
        <f t="shared" si="223"/>
        <v>Caleb Martin</v>
      </c>
    </row>
    <row r="7132" spans="1:8" x14ac:dyDescent="0.2">
      <c r="A7132" s="48"/>
      <c r="B7132">
        <v>2</v>
      </c>
      <c r="C7132">
        <v>3</v>
      </c>
      <c r="D7132">
        <v>1</v>
      </c>
      <c r="E7132">
        <v>0</v>
      </c>
      <c r="F7132" s="51">
        <v>1</v>
      </c>
      <c r="G7132" t="str">
        <f t="shared" si="222"/>
        <v>Caleb Martin</v>
      </c>
      <c r="H7132" t="str">
        <f t="shared" si="223"/>
        <v>Caleb Martin</v>
      </c>
    </row>
    <row r="7133" spans="1:8" x14ac:dyDescent="0.2">
      <c r="A7133" s="48"/>
      <c r="B7133">
        <v>8</v>
      </c>
      <c r="C7133">
        <v>5</v>
      </c>
      <c r="D7133">
        <v>1</v>
      </c>
      <c r="E7133">
        <v>1</v>
      </c>
      <c r="F7133" s="51">
        <v>1</v>
      </c>
      <c r="G7133" t="str">
        <f t="shared" si="222"/>
        <v>Caleb Martin</v>
      </c>
      <c r="H7133" t="str">
        <f t="shared" si="223"/>
        <v>Caleb Martin</v>
      </c>
    </row>
    <row r="7134" spans="1:8" x14ac:dyDescent="0.2">
      <c r="A7134" s="48" t="s">
        <v>1408</v>
      </c>
      <c r="B7134">
        <v>0</v>
      </c>
      <c r="C7134">
        <v>0</v>
      </c>
      <c r="D7134">
        <v>0</v>
      </c>
      <c r="E7134">
        <v>0</v>
      </c>
      <c r="F7134" s="51">
        <v>1</v>
      </c>
      <c r="G7134" t="str">
        <f t="shared" si="222"/>
        <v>Cody Martin</v>
      </c>
      <c r="H7134" t="str">
        <f t="shared" si="223"/>
        <v>Cody Martin</v>
      </c>
    </row>
    <row r="7135" spans="1:8" x14ac:dyDescent="0.2">
      <c r="A7135" s="48"/>
      <c r="B7135">
        <v>4</v>
      </c>
      <c r="C7135">
        <v>4</v>
      </c>
      <c r="D7135">
        <v>2</v>
      </c>
      <c r="E7135">
        <v>0</v>
      </c>
      <c r="F7135" s="51">
        <v>1</v>
      </c>
      <c r="G7135" t="str">
        <f t="shared" si="222"/>
        <v>Cody Martin</v>
      </c>
      <c r="H7135" t="str">
        <f t="shared" si="223"/>
        <v>Cody Martin</v>
      </c>
    </row>
    <row r="7136" spans="1:8" x14ac:dyDescent="0.2">
      <c r="A7136" s="48" t="s">
        <v>1409</v>
      </c>
      <c r="B7136">
        <v>6</v>
      </c>
      <c r="C7136">
        <v>5</v>
      </c>
      <c r="D7136">
        <v>0</v>
      </c>
      <c r="E7136">
        <v>0</v>
      </c>
      <c r="F7136" s="51">
        <v>1</v>
      </c>
      <c r="G7136" t="str">
        <f t="shared" si="222"/>
        <v>Kenyon Martin Jr.</v>
      </c>
      <c r="H7136" t="str">
        <f t="shared" si="223"/>
        <v>Kenyon Martin Jr.</v>
      </c>
    </row>
    <row r="7137" spans="1:8" x14ac:dyDescent="0.2">
      <c r="A7137" s="48"/>
      <c r="B7137">
        <v>8</v>
      </c>
      <c r="C7137">
        <v>5</v>
      </c>
      <c r="D7137">
        <v>3</v>
      </c>
      <c r="E7137">
        <v>1</v>
      </c>
      <c r="F7137" s="51">
        <v>1</v>
      </c>
      <c r="G7137" t="str">
        <f t="shared" si="222"/>
        <v>Kenyon Martin Jr.</v>
      </c>
      <c r="H7137" t="str">
        <f t="shared" si="223"/>
        <v>Kenyon Martin Jr.</v>
      </c>
    </row>
    <row r="7138" spans="1:8" x14ac:dyDescent="0.2">
      <c r="A7138" s="48"/>
      <c r="B7138">
        <v>14</v>
      </c>
      <c r="C7138">
        <v>5</v>
      </c>
      <c r="D7138">
        <v>2</v>
      </c>
      <c r="E7138">
        <v>2</v>
      </c>
      <c r="F7138" s="51">
        <v>1</v>
      </c>
      <c r="G7138" t="str">
        <f t="shared" si="222"/>
        <v>Kenyon Martin Jr.</v>
      </c>
      <c r="H7138" t="str">
        <f t="shared" si="223"/>
        <v>Kenyon Martin Jr.</v>
      </c>
    </row>
    <row r="7139" spans="1:8" x14ac:dyDescent="0.2">
      <c r="A7139" s="48"/>
      <c r="B7139">
        <v>3</v>
      </c>
      <c r="C7139">
        <v>4</v>
      </c>
      <c r="D7139">
        <v>3</v>
      </c>
      <c r="E7139">
        <v>1</v>
      </c>
      <c r="F7139" s="51">
        <v>1</v>
      </c>
      <c r="G7139" t="str">
        <f t="shared" si="222"/>
        <v>Kenyon Martin Jr.</v>
      </c>
      <c r="H7139" t="str">
        <f t="shared" si="223"/>
        <v>Kenyon Martin Jr.</v>
      </c>
    </row>
    <row r="7140" spans="1:8" x14ac:dyDescent="0.2">
      <c r="A7140" s="48"/>
      <c r="B7140">
        <v>11</v>
      </c>
      <c r="C7140">
        <v>10</v>
      </c>
      <c r="D7140">
        <v>3</v>
      </c>
      <c r="E7140">
        <v>0</v>
      </c>
      <c r="F7140" s="51">
        <v>1</v>
      </c>
      <c r="G7140" t="str">
        <f t="shared" si="222"/>
        <v>Kenyon Martin Jr.</v>
      </c>
      <c r="H7140" t="str">
        <f t="shared" si="223"/>
        <v>Kenyon Martin Jr.</v>
      </c>
    </row>
    <row r="7141" spans="1:8" x14ac:dyDescent="0.2">
      <c r="A7141" s="48"/>
      <c r="B7141">
        <v>11</v>
      </c>
      <c r="C7141">
        <v>4</v>
      </c>
      <c r="D7141">
        <v>0</v>
      </c>
      <c r="E7141">
        <v>1</v>
      </c>
      <c r="F7141" s="51">
        <v>1</v>
      </c>
      <c r="G7141" t="str">
        <f t="shared" si="222"/>
        <v>Kenyon Martin Jr.</v>
      </c>
      <c r="H7141" t="str">
        <f t="shared" si="223"/>
        <v>Kenyon Martin Jr.</v>
      </c>
    </row>
    <row r="7142" spans="1:8" x14ac:dyDescent="0.2">
      <c r="A7142" s="48"/>
      <c r="B7142">
        <v>8</v>
      </c>
      <c r="C7142">
        <v>3</v>
      </c>
      <c r="D7142">
        <v>1</v>
      </c>
      <c r="E7142">
        <v>0</v>
      </c>
      <c r="F7142" s="51">
        <v>1</v>
      </c>
      <c r="G7142" t="str">
        <f t="shared" si="222"/>
        <v>Kenyon Martin Jr.</v>
      </c>
      <c r="H7142" t="str">
        <f t="shared" si="223"/>
        <v>Kenyon Martin Jr.</v>
      </c>
    </row>
    <row r="7143" spans="1:8" x14ac:dyDescent="0.2">
      <c r="A7143" s="48"/>
      <c r="B7143">
        <v>23</v>
      </c>
      <c r="C7143">
        <v>6</v>
      </c>
      <c r="D7143">
        <v>1</v>
      </c>
      <c r="E7143">
        <v>2</v>
      </c>
      <c r="F7143" s="51">
        <v>1</v>
      </c>
      <c r="G7143" t="str">
        <f t="shared" si="222"/>
        <v>Kenyon Martin Jr.</v>
      </c>
      <c r="H7143" t="str">
        <f t="shared" si="223"/>
        <v>Kenyon Martin Jr.</v>
      </c>
    </row>
    <row r="7144" spans="1:8" x14ac:dyDescent="0.2">
      <c r="A7144" s="48"/>
      <c r="B7144">
        <v>2</v>
      </c>
      <c r="C7144">
        <v>3</v>
      </c>
      <c r="D7144">
        <v>1</v>
      </c>
      <c r="E7144">
        <v>0</v>
      </c>
      <c r="F7144" s="51">
        <v>1</v>
      </c>
      <c r="G7144" t="str">
        <f t="shared" si="222"/>
        <v>Kenyon Martin Jr.</v>
      </c>
      <c r="H7144" t="str">
        <f t="shared" si="223"/>
        <v>Kenyon Martin Jr.</v>
      </c>
    </row>
    <row r="7145" spans="1:8" x14ac:dyDescent="0.2">
      <c r="A7145" s="48"/>
      <c r="B7145">
        <v>17</v>
      </c>
      <c r="C7145">
        <v>3</v>
      </c>
      <c r="D7145">
        <v>1</v>
      </c>
      <c r="E7145">
        <v>3</v>
      </c>
      <c r="F7145" s="51">
        <v>1</v>
      </c>
      <c r="G7145" t="str">
        <f t="shared" si="222"/>
        <v>Kenyon Martin Jr.</v>
      </c>
      <c r="H7145" t="str">
        <f t="shared" si="223"/>
        <v>Kenyon Martin Jr.</v>
      </c>
    </row>
    <row r="7146" spans="1:8" x14ac:dyDescent="0.2">
      <c r="A7146" s="48"/>
      <c r="B7146">
        <v>21</v>
      </c>
      <c r="C7146">
        <v>4</v>
      </c>
      <c r="D7146">
        <v>5</v>
      </c>
      <c r="E7146">
        <v>4</v>
      </c>
      <c r="F7146" s="51">
        <v>1</v>
      </c>
      <c r="G7146" t="str">
        <f t="shared" si="222"/>
        <v>Kenyon Martin Jr.</v>
      </c>
      <c r="H7146" t="str">
        <f t="shared" si="223"/>
        <v>Kenyon Martin Jr.</v>
      </c>
    </row>
    <row r="7147" spans="1:8" x14ac:dyDescent="0.2">
      <c r="A7147" s="48"/>
      <c r="B7147">
        <v>13</v>
      </c>
      <c r="C7147">
        <v>6</v>
      </c>
      <c r="D7147">
        <v>0</v>
      </c>
      <c r="E7147">
        <v>2</v>
      </c>
      <c r="F7147" s="51">
        <v>1</v>
      </c>
      <c r="G7147" t="str">
        <f t="shared" si="222"/>
        <v>Kenyon Martin Jr.</v>
      </c>
      <c r="H7147" t="str">
        <f t="shared" si="223"/>
        <v>Kenyon Martin Jr.</v>
      </c>
    </row>
    <row r="7148" spans="1:8" x14ac:dyDescent="0.2">
      <c r="A7148" s="48"/>
      <c r="B7148">
        <v>9</v>
      </c>
      <c r="C7148">
        <v>7</v>
      </c>
      <c r="D7148">
        <v>1</v>
      </c>
      <c r="E7148">
        <v>0</v>
      </c>
      <c r="F7148" s="51">
        <v>1</v>
      </c>
      <c r="G7148" t="str">
        <f t="shared" si="222"/>
        <v>Kenyon Martin Jr.</v>
      </c>
      <c r="H7148" t="str">
        <f t="shared" si="223"/>
        <v>Kenyon Martin Jr.</v>
      </c>
    </row>
    <row r="7149" spans="1:8" x14ac:dyDescent="0.2">
      <c r="A7149" s="48"/>
      <c r="B7149">
        <v>8</v>
      </c>
      <c r="C7149">
        <v>5</v>
      </c>
      <c r="D7149">
        <v>1</v>
      </c>
      <c r="E7149">
        <v>0</v>
      </c>
      <c r="F7149" s="51">
        <v>1</v>
      </c>
      <c r="G7149" t="str">
        <f t="shared" si="222"/>
        <v>Kenyon Martin Jr.</v>
      </c>
      <c r="H7149" t="str">
        <f t="shared" si="223"/>
        <v>Kenyon Martin Jr.</v>
      </c>
    </row>
    <row r="7150" spans="1:8" x14ac:dyDescent="0.2">
      <c r="A7150" s="48"/>
      <c r="B7150">
        <v>10</v>
      </c>
      <c r="C7150">
        <v>1</v>
      </c>
      <c r="D7150">
        <v>1</v>
      </c>
      <c r="E7150">
        <v>1</v>
      </c>
      <c r="F7150" s="51">
        <v>1</v>
      </c>
      <c r="G7150" t="str">
        <f t="shared" si="222"/>
        <v>Kenyon Martin Jr.</v>
      </c>
      <c r="H7150" t="str">
        <f t="shared" si="223"/>
        <v>Kenyon Martin Jr.</v>
      </c>
    </row>
    <row r="7151" spans="1:8" x14ac:dyDescent="0.2">
      <c r="A7151" s="48"/>
      <c r="B7151">
        <v>12</v>
      </c>
      <c r="C7151">
        <v>8</v>
      </c>
      <c r="D7151">
        <v>1</v>
      </c>
      <c r="E7151">
        <v>0</v>
      </c>
      <c r="F7151" s="51">
        <v>1</v>
      </c>
      <c r="G7151" t="str">
        <f t="shared" si="222"/>
        <v>Kenyon Martin Jr.</v>
      </c>
      <c r="H7151" t="str">
        <f t="shared" si="223"/>
        <v>Kenyon Martin Jr.</v>
      </c>
    </row>
    <row r="7152" spans="1:8" x14ac:dyDescent="0.2">
      <c r="A7152" s="48"/>
      <c r="B7152">
        <v>12</v>
      </c>
      <c r="C7152">
        <v>4</v>
      </c>
      <c r="D7152">
        <v>1</v>
      </c>
      <c r="E7152">
        <v>1</v>
      </c>
      <c r="F7152" s="51">
        <v>1</v>
      </c>
      <c r="G7152" t="str">
        <f t="shared" si="222"/>
        <v>Kenyon Martin Jr.</v>
      </c>
      <c r="H7152" t="str">
        <f t="shared" si="223"/>
        <v>Kenyon Martin Jr.</v>
      </c>
    </row>
    <row r="7153" spans="1:8" x14ac:dyDescent="0.2">
      <c r="A7153" s="48"/>
      <c r="B7153">
        <v>21</v>
      </c>
      <c r="C7153">
        <v>15</v>
      </c>
      <c r="D7153">
        <v>2</v>
      </c>
      <c r="E7153">
        <v>1</v>
      </c>
      <c r="F7153" s="51">
        <v>1</v>
      </c>
      <c r="G7153" t="str">
        <f t="shared" si="222"/>
        <v>Kenyon Martin Jr.</v>
      </c>
      <c r="H7153" t="str">
        <f t="shared" si="223"/>
        <v>Kenyon Martin Jr.</v>
      </c>
    </row>
    <row r="7154" spans="1:8" x14ac:dyDescent="0.2">
      <c r="A7154" s="48"/>
      <c r="B7154">
        <v>3</v>
      </c>
      <c r="C7154">
        <v>5</v>
      </c>
      <c r="D7154">
        <v>1</v>
      </c>
      <c r="E7154">
        <v>0</v>
      </c>
      <c r="F7154" s="51">
        <v>1</v>
      </c>
      <c r="G7154" t="str">
        <f t="shared" si="222"/>
        <v>Kenyon Martin Jr.</v>
      </c>
      <c r="H7154" t="str">
        <f t="shared" si="223"/>
        <v>Kenyon Martin Jr.</v>
      </c>
    </row>
    <row r="7155" spans="1:8" x14ac:dyDescent="0.2">
      <c r="A7155" s="48"/>
      <c r="B7155">
        <v>15</v>
      </c>
      <c r="C7155">
        <v>6</v>
      </c>
      <c r="D7155">
        <v>1</v>
      </c>
      <c r="E7155">
        <v>2</v>
      </c>
      <c r="F7155" s="51">
        <v>1</v>
      </c>
      <c r="G7155" t="str">
        <f t="shared" si="222"/>
        <v>Kenyon Martin Jr.</v>
      </c>
      <c r="H7155" t="str">
        <f t="shared" si="223"/>
        <v>Kenyon Martin Jr.</v>
      </c>
    </row>
    <row r="7156" spans="1:8" x14ac:dyDescent="0.2">
      <c r="A7156" s="48"/>
      <c r="B7156">
        <v>3</v>
      </c>
      <c r="C7156">
        <v>2</v>
      </c>
      <c r="D7156">
        <v>2</v>
      </c>
      <c r="E7156">
        <v>0</v>
      </c>
      <c r="F7156" s="51">
        <v>1</v>
      </c>
      <c r="G7156" t="str">
        <f t="shared" si="222"/>
        <v>Kenyon Martin Jr.</v>
      </c>
      <c r="H7156" t="str">
        <f t="shared" si="223"/>
        <v>Kenyon Martin Jr.</v>
      </c>
    </row>
    <row r="7157" spans="1:8" x14ac:dyDescent="0.2">
      <c r="A7157" s="48"/>
      <c r="B7157">
        <v>7</v>
      </c>
      <c r="C7157">
        <v>2</v>
      </c>
      <c r="D7157">
        <v>0</v>
      </c>
      <c r="E7157">
        <v>0</v>
      </c>
      <c r="F7157" s="51">
        <v>1</v>
      </c>
      <c r="G7157" t="str">
        <f t="shared" si="222"/>
        <v>Kenyon Martin Jr.</v>
      </c>
      <c r="H7157" t="str">
        <f t="shared" si="223"/>
        <v>Kenyon Martin Jr.</v>
      </c>
    </row>
    <row r="7158" spans="1:8" x14ac:dyDescent="0.2">
      <c r="A7158" s="48"/>
      <c r="B7158">
        <v>13</v>
      </c>
      <c r="C7158">
        <v>7</v>
      </c>
      <c r="D7158">
        <v>1</v>
      </c>
      <c r="E7158">
        <v>0</v>
      </c>
      <c r="F7158" s="51">
        <v>1</v>
      </c>
      <c r="G7158" t="str">
        <f t="shared" si="222"/>
        <v>Kenyon Martin Jr.</v>
      </c>
      <c r="H7158" t="str">
        <f t="shared" si="223"/>
        <v>Kenyon Martin Jr.</v>
      </c>
    </row>
    <row r="7159" spans="1:8" x14ac:dyDescent="0.2">
      <c r="A7159" s="48"/>
      <c r="B7159">
        <v>14</v>
      </c>
      <c r="C7159">
        <v>3</v>
      </c>
      <c r="D7159">
        <v>1</v>
      </c>
      <c r="E7159">
        <v>1</v>
      </c>
      <c r="F7159" s="51">
        <v>1</v>
      </c>
      <c r="G7159" t="str">
        <f t="shared" si="222"/>
        <v>Kenyon Martin Jr.</v>
      </c>
      <c r="H7159" t="str">
        <f t="shared" si="223"/>
        <v>Kenyon Martin Jr.</v>
      </c>
    </row>
    <row r="7160" spans="1:8" x14ac:dyDescent="0.2">
      <c r="A7160" s="48"/>
      <c r="B7160">
        <v>3</v>
      </c>
      <c r="C7160">
        <v>4</v>
      </c>
      <c r="D7160">
        <v>3</v>
      </c>
      <c r="E7160">
        <v>0</v>
      </c>
      <c r="F7160" s="51">
        <v>1</v>
      </c>
      <c r="G7160" t="str">
        <f t="shared" si="222"/>
        <v>Kenyon Martin Jr.</v>
      </c>
      <c r="H7160" t="str">
        <f t="shared" si="223"/>
        <v>Kenyon Martin Jr.</v>
      </c>
    </row>
    <row r="7161" spans="1:8" x14ac:dyDescent="0.2">
      <c r="A7161" s="48"/>
      <c r="B7161">
        <v>10</v>
      </c>
      <c r="C7161">
        <v>7</v>
      </c>
      <c r="D7161">
        <v>2</v>
      </c>
      <c r="E7161">
        <v>0</v>
      </c>
      <c r="F7161" s="51">
        <v>1</v>
      </c>
      <c r="G7161" t="str">
        <f t="shared" si="222"/>
        <v>Kenyon Martin Jr.</v>
      </c>
      <c r="H7161" t="str">
        <f t="shared" si="223"/>
        <v>Kenyon Martin Jr.</v>
      </c>
    </row>
    <row r="7162" spans="1:8" x14ac:dyDescent="0.2">
      <c r="A7162" s="48"/>
      <c r="B7162">
        <v>7</v>
      </c>
      <c r="C7162">
        <v>4</v>
      </c>
      <c r="D7162">
        <v>0</v>
      </c>
      <c r="E7162">
        <v>1</v>
      </c>
      <c r="F7162" s="51">
        <v>1</v>
      </c>
      <c r="G7162" t="str">
        <f t="shared" si="222"/>
        <v>Kenyon Martin Jr.</v>
      </c>
      <c r="H7162" t="str">
        <f t="shared" si="223"/>
        <v>Kenyon Martin Jr.</v>
      </c>
    </row>
    <row r="7163" spans="1:8" x14ac:dyDescent="0.2">
      <c r="A7163" s="48"/>
      <c r="B7163">
        <v>10</v>
      </c>
      <c r="C7163">
        <v>3</v>
      </c>
      <c r="D7163">
        <v>1</v>
      </c>
      <c r="E7163">
        <v>1</v>
      </c>
      <c r="F7163" s="51">
        <v>1</v>
      </c>
      <c r="G7163" t="str">
        <f t="shared" si="222"/>
        <v>Kenyon Martin Jr.</v>
      </c>
      <c r="H7163" t="str">
        <f t="shared" si="223"/>
        <v>Kenyon Martin Jr.</v>
      </c>
    </row>
    <row r="7164" spans="1:8" x14ac:dyDescent="0.2">
      <c r="A7164" s="48"/>
      <c r="B7164">
        <v>13</v>
      </c>
      <c r="C7164">
        <v>5</v>
      </c>
      <c r="D7164">
        <v>2</v>
      </c>
      <c r="E7164">
        <v>0</v>
      </c>
      <c r="F7164" s="51">
        <v>1</v>
      </c>
      <c r="G7164" t="str">
        <f t="shared" si="222"/>
        <v>Kenyon Martin Jr.</v>
      </c>
      <c r="H7164" t="str">
        <f t="shared" si="223"/>
        <v>Kenyon Martin Jr.</v>
      </c>
    </row>
    <row r="7165" spans="1:8" x14ac:dyDescent="0.2">
      <c r="A7165" s="48"/>
      <c r="B7165">
        <v>8</v>
      </c>
      <c r="C7165">
        <v>7</v>
      </c>
      <c r="D7165">
        <v>1</v>
      </c>
      <c r="E7165">
        <v>0</v>
      </c>
      <c r="F7165" s="51">
        <v>1</v>
      </c>
      <c r="G7165" t="str">
        <f t="shared" si="222"/>
        <v>Kenyon Martin Jr.</v>
      </c>
      <c r="H7165" t="str">
        <f t="shared" si="223"/>
        <v>Kenyon Martin Jr.</v>
      </c>
    </row>
    <row r="7166" spans="1:8" x14ac:dyDescent="0.2">
      <c r="A7166" s="48"/>
      <c r="B7166">
        <v>18</v>
      </c>
      <c r="C7166">
        <v>5</v>
      </c>
      <c r="D7166">
        <v>4</v>
      </c>
      <c r="E7166">
        <v>2</v>
      </c>
      <c r="F7166" s="51">
        <v>1</v>
      </c>
      <c r="G7166" t="str">
        <f t="shared" si="222"/>
        <v>Kenyon Martin Jr.</v>
      </c>
      <c r="H7166" t="str">
        <f t="shared" si="223"/>
        <v>Kenyon Martin Jr.</v>
      </c>
    </row>
    <row r="7167" spans="1:8" x14ac:dyDescent="0.2">
      <c r="A7167" s="48"/>
      <c r="B7167">
        <v>10</v>
      </c>
      <c r="C7167">
        <v>3</v>
      </c>
      <c r="D7167">
        <v>1</v>
      </c>
      <c r="E7167">
        <v>2</v>
      </c>
      <c r="F7167" s="51">
        <v>1</v>
      </c>
      <c r="G7167" t="str">
        <f t="shared" si="222"/>
        <v>Kenyon Martin Jr.</v>
      </c>
      <c r="H7167" t="str">
        <f t="shared" si="223"/>
        <v>Kenyon Martin Jr.</v>
      </c>
    </row>
    <row r="7168" spans="1:8" x14ac:dyDescent="0.2">
      <c r="A7168" s="48"/>
      <c r="B7168">
        <v>10</v>
      </c>
      <c r="C7168">
        <v>3</v>
      </c>
      <c r="D7168">
        <v>0</v>
      </c>
      <c r="E7168">
        <v>0</v>
      </c>
      <c r="F7168" s="51">
        <v>1</v>
      </c>
      <c r="G7168" t="str">
        <f t="shared" si="222"/>
        <v>Kenyon Martin Jr.</v>
      </c>
      <c r="H7168" t="str">
        <f t="shared" si="223"/>
        <v>Kenyon Martin Jr.</v>
      </c>
    </row>
    <row r="7169" spans="1:8" x14ac:dyDescent="0.2">
      <c r="A7169" s="48"/>
      <c r="B7169">
        <v>17</v>
      </c>
      <c r="C7169">
        <v>3</v>
      </c>
      <c r="D7169">
        <v>2</v>
      </c>
      <c r="E7169">
        <v>1</v>
      </c>
      <c r="F7169" s="51">
        <v>1</v>
      </c>
      <c r="G7169" t="str">
        <f t="shared" si="222"/>
        <v>Kenyon Martin Jr.</v>
      </c>
      <c r="H7169" t="str">
        <f t="shared" si="223"/>
        <v>Kenyon Martin Jr.</v>
      </c>
    </row>
    <row r="7170" spans="1:8" x14ac:dyDescent="0.2">
      <c r="A7170" s="48"/>
      <c r="B7170">
        <v>4</v>
      </c>
      <c r="C7170">
        <v>4</v>
      </c>
      <c r="D7170">
        <v>0</v>
      </c>
      <c r="E7170">
        <v>0</v>
      </c>
      <c r="F7170" s="51">
        <v>1</v>
      </c>
      <c r="G7170" t="str">
        <f t="shared" ref="G7170:G7233" si="224">IF(B7170="","",IF(A7170="",G7169,SUBSTITUTE(A7170," 2022-23 Game Log","")))</f>
        <v>Kenyon Martin Jr.</v>
      </c>
      <c r="H7170" t="str">
        <f t="shared" ref="H7170:H7233" si="225">IF(G7170="Luka Dončić","Luka Doncic",IF(G7170="Wendell Carter Jr.","Wendell Carter",IF(G7170="Vlatko Čančar","Vlatko Cancar",IF(G7170="Troy Brown Jr.","Troy Brown",IF(G7170="Bojan Bogdanović","Bojan Bogdanovic",IF(G7170="Nic Claxton","Nicolas Claxton",IF(G7170="Kristaps Porziņģis","Kristaps Porzingis",IF(G7170="Kelly Oubre Jr.","Kelly Oubre Jr",IF(G7170="P.J. Washington","P.J Washington",IF(G7170="P.J. Tucker","P.J Tucker",IF(G7170="Jabari Smith Jr.","Jabari Smith",IF(G7170="Alperen Şengün","Alperen Sengun",IF(G7170="Nikola Vučević","Nikola Vucevic",IF(G7170="Jusuf Nurkić","Jusuf Nurkic",IF(G7170="Nikola Jokić","Nikola Jokic",G7170)))))))))))))))</f>
        <v>Kenyon Martin Jr.</v>
      </c>
    </row>
    <row r="7171" spans="1:8" x14ac:dyDescent="0.2">
      <c r="A7171" s="48"/>
      <c r="B7171">
        <v>5</v>
      </c>
      <c r="C7171">
        <v>3</v>
      </c>
      <c r="D7171">
        <v>2</v>
      </c>
      <c r="E7171">
        <v>1</v>
      </c>
      <c r="F7171" s="51">
        <v>1</v>
      </c>
      <c r="G7171" t="str">
        <f t="shared" si="224"/>
        <v>Kenyon Martin Jr.</v>
      </c>
      <c r="H7171" t="str">
        <f t="shared" si="225"/>
        <v>Kenyon Martin Jr.</v>
      </c>
    </row>
    <row r="7172" spans="1:8" x14ac:dyDescent="0.2">
      <c r="A7172" s="48"/>
      <c r="B7172">
        <v>5</v>
      </c>
      <c r="C7172">
        <v>6</v>
      </c>
      <c r="D7172">
        <v>0</v>
      </c>
      <c r="E7172">
        <v>0</v>
      </c>
      <c r="F7172" s="51">
        <v>1</v>
      </c>
      <c r="G7172" t="str">
        <f t="shared" si="224"/>
        <v>Kenyon Martin Jr.</v>
      </c>
      <c r="H7172" t="str">
        <f t="shared" si="225"/>
        <v>Kenyon Martin Jr.</v>
      </c>
    </row>
    <row r="7173" spans="1:8" x14ac:dyDescent="0.2">
      <c r="A7173" s="48"/>
      <c r="B7173">
        <v>16</v>
      </c>
      <c r="C7173">
        <v>2</v>
      </c>
      <c r="D7173">
        <v>1</v>
      </c>
      <c r="E7173">
        <v>2</v>
      </c>
      <c r="F7173" s="51">
        <v>1</v>
      </c>
      <c r="G7173" t="str">
        <f t="shared" si="224"/>
        <v>Kenyon Martin Jr.</v>
      </c>
      <c r="H7173" t="str">
        <f t="shared" si="225"/>
        <v>Kenyon Martin Jr.</v>
      </c>
    </row>
    <row r="7174" spans="1:8" x14ac:dyDescent="0.2">
      <c r="A7174" s="48" t="s">
        <v>1410</v>
      </c>
      <c r="B7174">
        <v>2</v>
      </c>
      <c r="C7174">
        <v>0</v>
      </c>
      <c r="D7174">
        <v>0</v>
      </c>
      <c r="E7174">
        <v>0</v>
      </c>
      <c r="F7174" s="51">
        <v>1</v>
      </c>
      <c r="G7174" t="str">
        <f t="shared" si="224"/>
        <v>Tyrese Martin</v>
      </c>
      <c r="H7174" t="str">
        <f t="shared" si="225"/>
        <v>Tyrese Martin</v>
      </c>
    </row>
    <row r="7175" spans="1:8" x14ac:dyDescent="0.2">
      <c r="A7175" s="48"/>
      <c r="B7175">
        <v>2</v>
      </c>
      <c r="C7175">
        <v>0</v>
      </c>
      <c r="D7175">
        <v>0</v>
      </c>
      <c r="E7175">
        <v>0</v>
      </c>
      <c r="F7175" s="51">
        <v>1</v>
      </c>
      <c r="G7175" t="str">
        <f t="shared" si="224"/>
        <v>Tyrese Martin</v>
      </c>
      <c r="H7175" t="str">
        <f t="shared" si="225"/>
        <v>Tyrese Martin</v>
      </c>
    </row>
    <row r="7176" spans="1:8" x14ac:dyDescent="0.2">
      <c r="A7176" s="48"/>
      <c r="B7176">
        <v>3</v>
      </c>
      <c r="C7176">
        <v>0</v>
      </c>
      <c r="D7176">
        <v>0</v>
      </c>
      <c r="E7176">
        <v>1</v>
      </c>
      <c r="F7176" s="51">
        <v>1</v>
      </c>
      <c r="G7176" t="str">
        <f t="shared" si="224"/>
        <v>Tyrese Martin</v>
      </c>
      <c r="H7176" t="str">
        <f t="shared" si="225"/>
        <v>Tyrese Martin</v>
      </c>
    </row>
    <row r="7177" spans="1:8" x14ac:dyDescent="0.2">
      <c r="A7177" s="48"/>
      <c r="B7177">
        <v>0</v>
      </c>
      <c r="C7177">
        <v>1</v>
      </c>
      <c r="D7177">
        <v>0</v>
      </c>
      <c r="E7177">
        <v>0</v>
      </c>
      <c r="F7177" s="51">
        <v>1</v>
      </c>
      <c r="G7177" t="str">
        <f t="shared" si="224"/>
        <v>Tyrese Martin</v>
      </c>
      <c r="H7177" t="str">
        <f t="shared" si="225"/>
        <v>Tyrese Martin</v>
      </c>
    </row>
    <row r="7178" spans="1:8" x14ac:dyDescent="0.2">
      <c r="A7178" s="48"/>
      <c r="B7178">
        <v>0</v>
      </c>
      <c r="C7178">
        <v>0</v>
      </c>
      <c r="D7178">
        <v>0</v>
      </c>
      <c r="E7178">
        <v>0</v>
      </c>
      <c r="F7178" s="51">
        <v>1</v>
      </c>
      <c r="G7178" t="str">
        <f t="shared" si="224"/>
        <v>Tyrese Martin</v>
      </c>
      <c r="H7178" t="str">
        <f t="shared" si="225"/>
        <v>Tyrese Martin</v>
      </c>
    </row>
    <row r="7179" spans="1:8" x14ac:dyDescent="0.2">
      <c r="A7179" s="48"/>
      <c r="B7179">
        <v>0</v>
      </c>
      <c r="C7179">
        <v>0</v>
      </c>
      <c r="D7179">
        <v>0</v>
      </c>
      <c r="E7179">
        <v>0</v>
      </c>
      <c r="F7179" s="51">
        <v>1</v>
      </c>
      <c r="G7179" t="str">
        <f t="shared" si="224"/>
        <v>Tyrese Martin</v>
      </c>
      <c r="H7179" t="str">
        <f t="shared" si="225"/>
        <v>Tyrese Martin</v>
      </c>
    </row>
    <row r="7180" spans="1:8" x14ac:dyDescent="0.2">
      <c r="A7180" s="48"/>
      <c r="B7180">
        <v>0</v>
      </c>
      <c r="C7180">
        <v>3</v>
      </c>
      <c r="D7180">
        <v>0</v>
      </c>
      <c r="E7180">
        <v>0</v>
      </c>
      <c r="F7180" s="51">
        <v>1</v>
      </c>
      <c r="G7180" t="str">
        <f t="shared" si="224"/>
        <v>Tyrese Martin</v>
      </c>
      <c r="H7180" t="str">
        <f t="shared" si="225"/>
        <v>Tyrese Martin</v>
      </c>
    </row>
    <row r="7181" spans="1:8" x14ac:dyDescent="0.2">
      <c r="A7181" s="48"/>
      <c r="B7181">
        <v>2</v>
      </c>
      <c r="C7181">
        <v>0</v>
      </c>
      <c r="D7181">
        <v>0</v>
      </c>
      <c r="E7181">
        <v>0</v>
      </c>
      <c r="F7181" s="51">
        <v>1</v>
      </c>
      <c r="G7181" t="str">
        <f t="shared" si="224"/>
        <v>Tyrese Martin</v>
      </c>
      <c r="H7181" t="str">
        <f t="shared" si="225"/>
        <v>Tyrese Martin</v>
      </c>
    </row>
    <row r="7182" spans="1:8" x14ac:dyDescent="0.2">
      <c r="A7182" s="48"/>
      <c r="B7182">
        <v>2</v>
      </c>
      <c r="C7182">
        <v>1</v>
      </c>
      <c r="D7182">
        <v>0</v>
      </c>
      <c r="E7182">
        <v>0</v>
      </c>
      <c r="F7182" s="51">
        <v>1</v>
      </c>
      <c r="G7182" t="str">
        <f t="shared" si="224"/>
        <v>Tyrese Martin</v>
      </c>
      <c r="H7182" t="str">
        <f t="shared" si="225"/>
        <v>Tyrese Martin</v>
      </c>
    </row>
    <row r="7183" spans="1:8" x14ac:dyDescent="0.2">
      <c r="A7183" s="48"/>
      <c r="B7183">
        <v>4</v>
      </c>
      <c r="C7183">
        <v>0</v>
      </c>
      <c r="D7183">
        <v>0</v>
      </c>
      <c r="E7183">
        <v>0</v>
      </c>
      <c r="F7183" s="51">
        <v>1</v>
      </c>
      <c r="G7183" t="str">
        <f t="shared" si="224"/>
        <v>Tyrese Martin</v>
      </c>
      <c r="H7183" t="str">
        <f t="shared" si="225"/>
        <v>Tyrese Martin</v>
      </c>
    </row>
    <row r="7184" spans="1:8" x14ac:dyDescent="0.2">
      <c r="A7184" s="48"/>
      <c r="B7184">
        <v>0</v>
      </c>
      <c r="C7184">
        <v>1</v>
      </c>
      <c r="D7184">
        <v>0</v>
      </c>
      <c r="E7184">
        <v>0</v>
      </c>
      <c r="F7184" s="51">
        <v>1</v>
      </c>
      <c r="G7184" t="str">
        <f t="shared" si="224"/>
        <v>Tyrese Martin</v>
      </c>
      <c r="H7184" t="str">
        <f t="shared" si="225"/>
        <v>Tyrese Martin</v>
      </c>
    </row>
    <row r="7185" spans="1:8" x14ac:dyDescent="0.2">
      <c r="A7185" s="48" t="s">
        <v>1411</v>
      </c>
      <c r="B7185">
        <v>0</v>
      </c>
      <c r="C7185">
        <v>1</v>
      </c>
      <c r="D7185">
        <v>1</v>
      </c>
      <c r="E7185">
        <v>0</v>
      </c>
      <c r="F7185" s="51">
        <v>1</v>
      </c>
      <c r="G7185" t="str">
        <f t="shared" si="224"/>
        <v>Garrison Mathews</v>
      </c>
      <c r="H7185" t="str">
        <f t="shared" si="225"/>
        <v>Garrison Mathews</v>
      </c>
    </row>
    <row r="7186" spans="1:8" x14ac:dyDescent="0.2">
      <c r="A7186" s="48"/>
      <c r="B7186">
        <v>3</v>
      </c>
      <c r="C7186">
        <v>1</v>
      </c>
      <c r="D7186">
        <v>0</v>
      </c>
      <c r="E7186">
        <v>1</v>
      </c>
      <c r="F7186" s="51">
        <v>1</v>
      </c>
      <c r="G7186" t="str">
        <f t="shared" si="224"/>
        <v>Garrison Mathews</v>
      </c>
      <c r="H7186" t="str">
        <f t="shared" si="225"/>
        <v>Garrison Mathews</v>
      </c>
    </row>
    <row r="7187" spans="1:8" x14ac:dyDescent="0.2">
      <c r="A7187" s="48"/>
      <c r="B7187">
        <v>1</v>
      </c>
      <c r="C7187">
        <v>0</v>
      </c>
      <c r="D7187">
        <v>0</v>
      </c>
      <c r="E7187">
        <v>0</v>
      </c>
      <c r="F7187" s="51">
        <v>1</v>
      </c>
      <c r="G7187" t="str">
        <f t="shared" si="224"/>
        <v>Garrison Mathews</v>
      </c>
      <c r="H7187" t="str">
        <f t="shared" si="225"/>
        <v>Garrison Mathews</v>
      </c>
    </row>
    <row r="7188" spans="1:8" x14ac:dyDescent="0.2">
      <c r="A7188" s="48"/>
      <c r="B7188">
        <v>3</v>
      </c>
      <c r="C7188">
        <v>2</v>
      </c>
      <c r="D7188">
        <v>0</v>
      </c>
      <c r="E7188">
        <v>1</v>
      </c>
      <c r="F7188" s="51">
        <v>1</v>
      </c>
      <c r="G7188" t="str">
        <f t="shared" si="224"/>
        <v>Garrison Mathews</v>
      </c>
      <c r="H7188" t="str">
        <f t="shared" si="225"/>
        <v>Garrison Mathews</v>
      </c>
    </row>
    <row r="7189" spans="1:8" x14ac:dyDescent="0.2">
      <c r="A7189" s="48"/>
      <c r="B7189">
        <v>11</v>
      </c>
      <c r="C7189">
        <v>0</v>
      </c>
      <c r="D7189">
        <v>1</v>
      </c>
      <c r="E7189">
        <v>3</v>
      </c>
      <c r="F7189" s="51">
        <v>1</v>
      </c>
      <c r="G7189" t="str">
        <f t="shared" si="224"/>
        <v>Garrison Mathews</v>
      </c>
      <c r="H7189" t="str">
        <f t="shared" si="225"/>
        <v>Garrison Mathews</v>
      </c>
    </row>
    <row r="7190" spans="1:8" x14ac:dyDescent="0.2">
      <c r="A7190" s="48"/>
      <c r="B7190">
        <v>3</v>
      </c>
      <c r="C7190">
        <v>1</v>
      </c>
      <c r="D7190">
        <v>2</v>
      </c>
      <c r="E7190">
        <v>0</v>
      </c>
      <c r="F7190" s="51">
        <v>1</v>
      </c>
      <c r="G7190" t="str">
        <f t="shared" si="224"/>
        <v>Garrison Mathews</v>
      </c>
      <c r="H7190" t="str">
        <f t="shared" si="225"/>
        <v>Garrison Mathews</v>
      </c>
    </row>
    <row r="7191" spans="1:8" x14ac:dyDescent="0.2">
      <c r="A7191" s="48"/>
      <c r="B7191">
        <v>8</v>
      </c>
      <c r="C7191">
        <v>1</v>
      </c>
      <c r="D7191">
        <v>0</v>
      </c>
      <c r="E7191">
        <v>2</v>
      </c>
      <c r="F7191" s="51">
        <v>1</v>
      </c>
      <c r="G7191" t="str">
        <f t="shared" si="224"/>
        <v>Garrison Mathews</v>
      </c>
      <c r="H7191" t="str">
        <f t="shared" si="225"/>
        <v>Garrison Mathews</v>
      </c>
    </row>
    <row r="7192" spans="1:8" x14ac:dyDescent="0.2">
      <c r="A7192" s="48"/>
      <c r="B7192">
        <v>3</v>
      </c>
      <c r="C7192">
        <v>2</v>
      </c>
      <c r="D7192">
        <v>0</v>
      </c>
      <c r="E7192">
        <v>1</v>
      </c>
      <c r="F7192" s="51">
        <v>1</v>
      </c>
      <c r="G7192" t="str">
        <f t="shared" si="224"/>
        <v>Garrison Mathews</v>
      </c>
      <c r="H7192" t="str">
        <f t="shared" si="225"/>
        <v>Garrison Mathews</v>
      </c>
    </row>
    <row r="7193" spans="1:8" x14ac:dyDescent="0.2">
      <c r="A7193" s="48"/>
      <c r="B7193">
        <v>3</v>
      </c>
      <c r="C7193">
        <v>1</v>
      </c>
      <c r="D7193">
        <v>0</v>
      </c>
      <c r="E7193">
        <v>1</v>
      </c>
      <c r="F7193" s="51">
        <v>1</v>
      </c>
      <c r="G7193" t="str">
        <f t="shared" si="224"/>
        <v>Garrison Mathews</v>
      </c>
      <c r="H7193" t="str">
        <f t="shared" si="225"/>
        <v>Garrison Mathews</v>
      </c>
    </row>
    <row r="7194" spans="1:8" x14ac:dyDescent="0.2">
      <c r="A7194" s="48"/>
      <c r="B7194">
        <v>9</v>
      </c>
      <c r="C7194">
        <v>1</v>
      </c>
      <c r="D7194">
        <v>1</v>
      </c>
      <c r="E7194">
        <v>3</v>
      </c>
      <c r="F7194" s="51">
        <v>1</v>
      </c>
      <c r="G7194" t="str">
        <f t="shared" si="224"/>
        <v>Garrison Mathews</v>
      </c>
      <c r="H7194" t="str">
        <f t="shared" si="225"/>
        <v>Garrison Mathews</v>
      </c>
    </row>
    <row r="7195" spans="1:8" x14ac:dyDescent="0.2">
      <c r="A7195" s="48"/>
      <c r="B7195">
        <v>6</v>
      </c>
      <c r="C7195">
        <v>0</v>
      </c>
      <c r="D7195">
        <v>0</v>
      </c>
      <c r="E7195">
        <v>2</v>
      </c>
      <c r="F7195" s="51">
        <v>1</v>
      </c>
      <c r="G7195" t="str">
        <f t="shared" si="224"/>
        <v>Garrison Mathews</v>
      </c>
      <c r="H7195" t="str">
        <f t="shared" si="225"/>
        <v>Garrison Mathews</v>
      </c>
    </row>
    <row r="7196" spans="1:8" x14ac:dyDescent="0.2">
      <c r="A7196" s="48"/>
      <c r="B7196">
        <v>0</v>
      </c>
      <c r="C7196">
        <v>0</v>
      </c>
      <c r="D7196">
        <v>0</v>
      </c>
      <c r="E7196">
        <v>0</v>
      </c>
      <c r="F7196" s="51">
        <v>1</v>
      </c>
      <c r="G7196" t="str">
        <f t="shared" si="224"/>
        <v>Garrison Mathews</v>
      </c>
      <c r="H7196" t="str">
        <f t="shared" si="225"/>
        <v>Garrison Mathews</v>
      </c>
    </row>
    <row r="7197" spans="1:8" x14ac:dyDescent="0.2">
      <c r="A7197" s="48"/>
      <c r="B7197">
        <v>0</v>
      </c>
      <c r="C7197">
        <v>1</v>
      </c>
      <c r="D7197">
        <v>0</v>
      </c>
      <c r="E7197">
        <v>0</v>
      </c>
      <c r="F7197" s="51">
        <v>1</v>
      </c>
      <c r="G7197" t="str">
        <f t="shared" si="224"/>
        <v>Garrison Mathews</v>
      </c>
      <c r="H7197" t="str">
        <f t="shared" si="225"/>
        <v>Garrison Mathews</v>
      </c>
    </row>
    <row r="7198" spans="1:8" x14ac:dyDescent="0.2">
      <c r="A7198" s="48"/>
      <c r="B7198">
        <v>3</v>
      </c>
      <c r="C7198">
        <v>0</v>
      </c>
      <c r="D7198">
        <v>0</v>
      </c>
      <c r="E7198">
        <v>1</v>
      </c>
      <c r="F7198" s="51">
        <v>1</v>
      </c>
      <c r="G7198" t="str">
        <f t="shared" si="224"/>
        <v>Garrison Mathews</v>
      </c>
      <c r="H7198" t="str">
        <f t="shared" si="225"/>
        <v>Garrison Mathews</v>
      </c>
    </row>
    <row r="7199" spans="1:8" x14ac:dyDescent="0.2">
      <c r="A7199" s="48"/>
      <c r="B7199">
        <v>20</v>
      </c>
      <c r="C7199">
        <v>4</v>
      </c>
      <c r="D7199">
        <v>2</v>
      </c>
      <c r="E7199">
        <v>3</v>
      </c>
      <c r="F7199" s="51">
        <v>1</v>
      </c>
      <c r="G7199" t="str">
        <f t="shared" si="224"/>
        <v>Garrison Mathews</v>
      </c>
      <c r="H7199" t="str">
        <f t="shared" si="225"/>
        <v>Garrison Mathews</v>
      </c>
    </row>
    <row r="7200" spans="1:8" x14ac:dyDescent="0.2">
      <c r="A7200" s="48"/>
      <c r="B7200">
        <v>11</v>
      </c>
      <c r="C7200">
        <v>2</v>
      </c>
      <c r="D7200">
        <v>0</v>
      </c>
      <c r="E7200">
        <v>3</v>
      </c>
      <c r="F7200" s="51">
        <v>1</v>
      </c>
      <c r="G7200" t="str">
        <f t="shared" si="224"/>
        <v>Garrison Mathews</v>
      </c>
      <c r="H7200" t="str">
        <f t="shared" si="225"/>
        <v>Garrison Mathews</v>
      </c>
    </row>
    <row r="7201" spans="1:8" x14ac:dyDescent="0.2">
      <c r="A7201" s="48"/>
      <c r="B7201">
        <v>3</v>
      </c>
      <c r="C7201">
        <v>2</v>
      </c>
      <c r="D7201">
        <v>0</v>
      </c>
      <c r="E7201">
        <v>1</v>
      </c>
      <c r="F7201" s="51">
        <v>1</v>
      </c>
      <c r="G7201" t="str">
        <f t="shared" si="224"/>
        <v>Garrison Mathews</v>
      </c>
      <c r="H7201" t="str">
        <f t="shared" si="225"/>
        <v>Garrison Mathews</v>
      </c>
    </row>
    <row r="7202" spans="1:8" x14ac:dyDescent="0.2">
      <c r="A7202" s="48"/>
      <c r="B7202">
        <v>6</v>
      </c>
      <c r="C7202">
        <v>1</v>
      </c>
      <c r="D7202">
        <v>0</v>
      </c>
      <c r="E7202">
        <v>2</v>
      </c>
      <c r="F7202" s="51">
        <v>1</v>
      </c>
      <c r="G7202" t="str">
        <f t="shared" si="224"/>
        <v>Garrison Mathews</v>
      </c>
      <c r="H7202" t="str">
        <f t="shared" si="225"/>
        <v>Garrison Mathews</v>
      </c>
    </row>
    <row r="7203" spans="1:8" x14ac:dyDescent="0.2">
      <c r="A7203" s="48"/>
      <c r="B7203">
        <v>3</v>
      </c>
      <c r="C7203">
        <v>2</v>
      </c>
      <c r="D7203">
        <v>0</v>
      </c>
      <c r="E7203">
        <v>1</v>
      </c>
      <c r="F7203" s="51">
        <v>1</v>
      </c>
      <c r="G7203" t="str">
        <f t="shared" si="224"/>
        <v>Garrison Mathews</v>
      </c>
      <c r="H7203" t="str">
        <f t="shared" si="225"/>
        <v>Garrison Mathews</v>
      </c>
    </row>
    <row r="7204" spans="1:8" x14ac:dyDescent="0.2">
      <c r="A7204" s="48"/>
      <c r="B7204">
        <v>6</v>
      </c>
      <c r="C7204">
        <v>1</v>
      </c>
      <c r="D7204">
        <v>2</v>
      </c>
      <c r="E7204">
        <v>1</v>
      </c>
      <c r="F7204" s="51">
        <v>1</v>
      </c>
      <c r="G7204" t="str">
        <f t="shared" si="224"/>
        <v>Garrison Mathews</v>
      </c>
      <c r="H7204" t="str">
        <f t="shared" si="225"/>
        <v>Garrison Mathews</v>
      </c>
    </row>
    <row r="7205" spans="1:8" x14ac:dyDescent="0.2">
      <c r="A7205" s="48"/>
      <c r="B7205">
        <v>5</v>
      </c>
      <c r="C7205">
        <v>1</v>
      </c>
      <c r="D7205">
        <v>0</v>
      </c>
      <c r="E7205">
        <v>1</v>
      </c>
      <c r="F7205" s="51">
        <v>1</v>
      </c>
      <c r="G7205" t="str">
        <f t="shared" si="224"/>
        <v>Garrison Mathews</v>
      </c>
      <c r="H7205" t="str">
        <f t="shared" si="225"/>
        <v>Garrison Mathews</v>
      </c>
    </row>
    <row r="7206" spans="1:8" x14ac:dyDescent="0.2">
      <c r="A7206" s="48"/>
      <c r="B7206">
        <v>5</v>
      </c>
      <c r="C7206">
        <v>1</v>
      </c>
      <c r="D7206">
        <v>0</v>
      </c>
      <c r="E7206">
        <v>1</v>
      </c>
      <c r="F7206" s="51">
        <v>1</v>
      </c>
      <c r="G7206" t="str">
        <f t="shared" si="224"/>
        <v>Garrison Mathews</v>
      </c>
      <c r="H7206" t="str">
        <f t="shared" si="225"/>
        <v>Garrison Mathews</v>
      </c>
    </row>
    <row r="7207" spans="1:8" x14ac:dyDescent="0.2">
      <c r="A7207" s="48"/>
      <c r="B7207">
        <v>8</v>
      </c>
      <c r="C7207">
        <v>4</v>
      </c>
      <c r="D7207">
        <v>1</v>
      </c>
      <c r="E7207">
        <v>1</v>
      </c>
      <c r="F7207" s="51">
        <v>1</v>
      </c>
      <c r="G7207" t="str">
        <f t="shared" si="224"/>
        <v>Garrison Mathews</v>
      </c>
      <c r="H7207" t="str">
        <f t="shared" si="225"/>
        <v>Garrison Mathews</v>
      </c>
    </row>
    <row r="7208" spans="1:8" x14ac:dyDescent="0.2">
      <c r="A7208" s="48"/>
      <c r="B7208">
        <v>5</v>
      </c>
      <c r="C7208">
        <v>0</v>
      </c>
      <c r="D7208">
        <v>0</v>
      </c>
      <c r="E7208">
        <v>1</v>
      </c>
      <c r="F7208" s="51">
        <v>1</v>
      </c>
      <c r="G7208" t="str">
        <f t="shared" si="224"/>
        <v>Garrison Mathews</v>
      </c>
      <c r="H7208" t="str">
        <f t="shared" si="225"/>
        <v>Garrison Mathews</v>
      </c>
    </row>
    <row r="7209" spans="1:8" x14ac:dyDescent="0.2">
      <c r="A7209" s="48"/>
      <c r="B7209">
        <v>0</v>
      </c>
      <c r="C7209">
        <v>1</v>
      </c>
      <c r="D7209">
        <v>2</v>
      </c>
      <c r="E7209">
        <v>0</v>
      </c>
      <c r="F7209" s="51">
        <v>1</v>
      </c>
      <c r="G7209" t="str">
        <f t="shared" si="224"/>
        <v>Garrison Mathews</v>
      </c>
      <c r="H7209" t="str">
        <f t="shared" si="225"/>
        <v>Garrison Mathews</v>
      </c>
    </row>
    <row r="7210" spans="1:8" x14ac:dyDescent="0.2">
      <c r="A7210" s="48"/>
      <c r="B7210">
        <v>0</v>
      </c>
      <c r="C7210">
        <v>0</v>
      </c>
      <c r="D7210">
        <v>1</v>
      </c>
      <c r="E7210">
        <v>0</v>
      </c>
      <c r="F7210" s="51">
        <v>1</v>
      </c>
      <c r="G7210" t="str">
        <f t="shared" si="224"/>
        <v>Garrison Mathews</v>
      </c>
      <c r="H7210" t="str">
        <f t="shared" si="225"/>
        <v>Garrison Mathews</v>
      </c>
    </row>
    <row r="7211" spans="1:8" x14ac:dyDescent="0.2">
      <c r="A7211" s="48"/>
      <c r="B7211">
        <v>6</v>
      </c>
      <c r="C7211">
        <v>1</v>
      </c>
      <c r="D7211">
        <v>1</v>
      </c>
      <c r="E7211">
        <v>2</v>
      </c>
      <c r="F7211" s="51">
        <v>1</v>
      </c>
      <c r="G7211" t="str">
        <f t="shared" si="224"/>
        <v>Garrison Mathews</v>
      </c>
      <c r="H7211" t="str">
        <f t="shared" si="225"/>
        <v>Garrison Mathews</v>
      </c>
    </row>
    <row r="7212" spans="1:8" x14ac:dyDescent="0.2">
      <c r="A7212" s="48"/>
      <c r="B7212">
        <v>5</v>
      </c>
      <c r="C7212">
        <v>3</v>
      </c>
      <c r="D7212">
        <v>1</v>
      </c>
      <c r="E7212">
        <v>1</v>
      </c>
      <c r="F7212" s="51">
        <v>1</v>
      </c>
      <c r="G7212" t="str">
        <f t="shared" si="224"/>
        <v>Garrison Mathews</v>
      </c>
      <c r="H7212" t="str">
        <f t="shared" si="225"/>
        <v>Garrison Mathews</v>
      </c>
    </row>
    <row r="7213" spans="1:8" x14ac:dyDescent="0.2">
      <c r="A7213" s="48"/>
      <c r="B7213">
        <v>0</v>
      </c>
      <c r="C7213">
        <v>2</v>
      </c>
      <c r="D7213">
        <v>0</v>
      </c>
      <c r="E7213">
        <v>0</v>
      </c>
      <c r="F7213" s="51">
        <v>1</v>
      </c>
      <c r="G7213" t="str">
        <f t="shared" si="224"/>
        <v>Garrison Mathews</v>
      </c>
      <c r="H7213" t="str">
        <f t="shared" si="225"/>
        <v>Garrison Mathews</v>
      </c>
    </row>
    <row r="7214" spans="1:8" x14ac:dyDescent="0.2">
      <c r="A7214" s="48"/>
      <c r="B7214">
        <v>0</v>
      </c>
      <c r="C7214">
        <v>0</v>
      </c>
      <c r="D7214">
        <v>0</v>
      </c>
      <c r="E7214">
        <v>0</v>
      </c>
      <c r="F7214" s="51">
        <v>1</v>
      </c>
      <c r="G7214" t="str">
        <f t="shared" si="224"/>
        <v>Garrison Mathews</v>
      </c>
      <c r="H7214" t="str">
        <f t="shared" si="225"/>
        <v>Garrison Mathews</v>
      </c>
    </row>
    <row r="7215" spans="1:8" x14ac:dyDescent="0.2">
      <c r="A7215" s="48"/>
      <c r="B7215">
        <v>6</v>
      </c>
      <c r="C7215">
        <v>2</v>
      </c>
      <c r="D7215">
        <v>1</v>
      </c>
      <c r="E7215">
        <v>2</v>
      </c>
      <c r="F7215" s="51">
        <v>1</v>
      </c>
      <c r="G7215" t="str">
        <f t="shared" si="224"/>
        <v>Garrison Mathews</v>
      </c>
      <c r="H7215" t="str">
        <f t="shared" si="225"/>
        <v>Garrison Mathews</v>
      </c>
    </row>
    <row r="7216" spans="1:8" x14ac:dyDescent="0.2">
      <c r="A7216" s="48" t="s">
        <v>1412</v>
      </c>
      <c r="B7216">
        <v>19</v>
      </c>
      <c r="C7216">
        <v>7</v>
      </c>
      <c r="D7216">
        <v>2</v>
      </c>
      <c r="E7216">
        <v>3</v>
      </c>
      <c r="F7216" s="51">
        <v>1</v>
      </c>
      <c r="G7216" t="str">
        <f t="shared" si="224"/>
        <v>Bennedict Mathurin</v>
      </c>
      <c r="H7216" t="str">
        <f t="shared" si="225"/>
        <v>Bennedict Mathurin</v>
      </c>
    </row>
    <row r="7217" spans="1:8" x14ac:dyDescent="0.2">
      <c r="A7217" s="48"/>
      <c r="B7217">
        <v>26</v>
      </c>
      <c r="C7217">
        <v>5</v>
      </c>
      <c r="D7217">
        <v>2</v>
      </c>
      <c r="E7217">
        <v>3</v>
      </c>
      <c r="F7217" s="51">
        <v>1</v>
      </c>
      <c r="G7217" t="str">
        <f t="shared" si="224"/>
        <v>Bennedict Mathurin</v>
      </c>
      <c r="H7217" t="str">
        <f t="shared" si="225"/>
        <v>Bennedict Mathurin</v>
      </c>
    </row>
    <row r="7218" spans="1:8" x14ac:dyDescent="0.2">
      <c r="A7218" s="48"/>
      <c r="B7218">
        <v>27</v>
      </c>
      <c r="C7218">
        <v>7</v>
      </c>
      <c r="D7218">
        <v>2</v>
      </c>
      <c r="E7218">
        <v>5</v>
      </c>
      <c r="F7218" s="51">
        <v>1</v>
      </c>
      <c r="G7218" t="str">
        <f t="shared" si="224"/>
        <v>Bennedict Mathurin</v>
      </c>
      <c r="H7218" t="str">
        <f t="shared" si="225"/>
        <v>Bennedict Mathurin</v>
      </c>
    </row>
    <row r="7219" spans="1:8" x14ac:dyDescent="0.2">
      <c r="A7219" s="48"/>
      <c r="B7219">
        <v>17</v>
      </c>
      <c r="C7219">
        <v>4</v>
      </c>
      <c r="D7219">
        <v>2</v>
      </c>
      <c r="E7219">
        <v>1</v>
      </c>
      <c r="F7219" s="51">
        <v>1</v>
      </c>
      <c r="G7219" t="str">
        <f t="shared" si="224"/>
        <v>Bennedict Mathurin</v>
      </c>
      <c r="H7219" t="str">
        <f t="shared" si="225"/>
        <v>Bennedict Mathurin</v>
      </c>
    </row>
    <row r="7220" spans="1:8" x14ac:dyDescent="0.2">
      <c r="A7220" s="48"/>
      <c r="B7220">
        <v>15</v>
      </c>
      <c r="C7220">
        <v>2</v>
      </c>
      <c r="D7220">
        <v>4</v>
      </c>
      <c r="E7220">
        <v>0</v>
      </c>
      <c r="F7220" s="51">
        <v>1</v>
      </c>
      <c r="G7220" t="str">
        <f t="shared" si="224"/>
        <v>Bennedict Mathurin</v>
      </c>
      <c r="H7220" t="str">
        <f t="shared" si="225"/>
        <v>Bennedict Mathurin</v>
      </c>
    </row>
    <row r="7221" spans="1:8" x14ac:dyDescent="0.2">
      <c r="A7221" s="48"/>
      <c r="B7221">
        <v>11</v>
      </c>
      <c r="C7221">
        <v>2</v>
      </c>
      <c r="D7221">
        <v>2</v>
      </c>
      <c r="E7221">
        <v>1</v>
      </c>
      <c r="F7221" s="51">
        <v>1</v>
      </c>
      <c r="G7221" t="str">
        <f t="shared" si="224"/>
        <v>Bennedict Mathurin</v>
      </c>
      <c r="H7221" t="str">
        <f t="shared" si="225"/>
        <v>Bennedict Mathurin</v>
      </c>
    </row>
    <row r="7222" spans="1:8" x14ac:dyDescent="0.2">
      <c r="A7222" s="48"/>
      <c r="B7222">
        <v>32</v>
      </c>
      <c r="C7222">
        <v>5</v>
      </c>
      <c r="D7222">
        <v>2</v>
      </c>
      <c r="E7222">
        <v>6</v>
      </c>
      <c r="F7222" s="51">
        <v>1</v>
      </c>
      <c r="G7222" t="str">
        <f t="shared" si="224"/>
        <v>Bennedict Mathurin</v>
      </c>
      <c r="H7222" t="str">
        <f t="shared" si="225"/>
        <v>Bennedict Mathurin</v>
      </c>
    </row>
    <row r="7223" spans="1:8" x14ac:dyDescent="0.2">
      <c r="A7223" s="48"/>
      <c r="B7223">
        <v>16</v>
      </c>
      <c r="C7223">
        <v>2</v>
      </c>
      <c r="D7223">
        <v>1</v>
      </c>
      <c r="E7223">
        <v>2</v>
      </c>
      <c r="F7223" s="51">
        <v>1</v>
      </c>
      <c r="G7223" t="str">
        <f t="shared" si="224"/>
        <v>Bennedict Mathurin</v>
      </c>
      <c r="H7223" t="str">
        <f t="shared" si="225"/>
        <v>Bennedict Mathurin</v>
      </c>
    </row>
    <row r="7224" spans="1:8" x14ac:dyDescent="0.2">
      <c r="A7224" s="48"/>
      <c r="B7224">
        <v>23</v>
      </c>
      <c r="C7224">
        <v>1</v>
      </c>
      <c r="D7224">
        <v>2</v>
      </c>
      <c r="E7224">
        <v>3</v>
      </c>
      <c r="F7224" s="51">
        <v>1</v>
      </c>
      <c r="G7224" t="str">
        <f t="shared" si="224"/>
        <v>Bennedict Mathurin</v>
      </c>
      <c r="H7224" t="str">
        <f t="shared" si="225"/>
        <v>Bennedict Mathurin</v>
      </c>
    </row>
    <row r="7225" spans="1:8" x14ac:dyDescent="0.2">
      <c r="A7225" s="48"/>
      <c r="B7225">
        <v>8</v>
      </c>
      <c r="C7225">
        <v>2</v>
      </c>
      <c r="D7225">
        <v>5</v>
      </c>
      <c r="E7225">
        <v>1</v>
      </c>
      <c r="F7225" s="51">
        <v>1</v>
      </c>
      <c r="G7225" t="str">
        <f t="shared" si="224"/>
        <v>Bennedict Mathurin</v>
      </c>
      <c r="H7225" t="str">
        <f t="shared" si="225"/>
        <v>Bennedict Mathurin</v>
      </c>
    </row>
    <row r="7226" spans="1:8" x14ac:dyDescent="0.2">
      <c r="A7226" s="48"/>
      <c r="B7226">
        <v>30</v>
      </c>
      <c r="C7226">
        <v>2</v>
      </c>
      <c r="D7226">
        <v>0</v>
      </c>
      <c r="E7226">
        <v>6</v>
      </c>
      <c r="F7226" s="51">
        <v>1</v>
      </c>
      <c r="G7226" t="str">
        <f t="shared" si="224"/>
        <v>Bennedict Mathurin</v>
      </c>
      <c r="H7226" t="str">
        <f t="shared" si="225"/>
        <v>Bennedict Mathurin</v>
      </c>
    </row>
    <row r="7227" spans="1:8" x14ac:dyDescent="0.2">
      <c r="A7227" s="48"/>
      <c r="B7227">
        <v>15</v>
      </c>
      <c r="C7227">
        <v>8</v>
      </c>
      <c r="D7227">
        <v>3</v>
      </c>
      <c r="E7227">
        <v>3</v>
      </c>
      <c r="F7227" s="51">
        <v>1</v>
      </c>
      <c r="G7227" t="str">
        <f t="shared" si="224"/>
        <v>Bennedict Mathurin</v>
      </c>
      <c r="H7227" t="str">
        <f t="shared" si="225"/>
        <v>Bennedict Mathurin</v>
      </c>
    </row>
    <row r="7228" spans="1:8" x14ac:dyDescent="0.2">
      <c r="A7228" s="48"/>
      <c r="B7228">
        <v>20</v>
      </c>
      <c r="C7228">
        <v>3</v>
      </c>
      <c r="D7228">
        <v>0</v>
      </c>
      <c r="E7228">
        <v>1</v>
      </c>
      <c r="F7228" s="51">
        <v>1</v>
      </c>
      <c r="G7228" t="str">
        <f t="shared" si="224"/>
        <v>Bennedict Mathurin</v>
      </c>
      <c r="H7228" t="str">
        <f t="shared" si="225"/>
        <v>Bennedict Mathurin</v>
      </c>
    </row>
    <row r="7229" spans="1:8" x14ac:dyDescent="0.2">
      <c r="A7229" s="48"/>
      <c r="B7229">
        <v>15</v>
      </c>
      <c r="C7229">
        <v>4</v>
      </c>
      <c r="D7229">
        <v>2</v>
      </c>
      <c r="E7229">
        <v>1</v>
      </c>
      <c r="F7229" s="51">
        <v>1</v>
      </c>
      <c r="G7229" t="str">
        <f t="shared" si="224"/>
        <v>Bennedict Mathurin</v>
      </c>
      <c r="H7229" t="str">
        <f t="shared" si="225"/>
        <v>Bennedict Mathurin</v>
      </c>
    </row>
    <row r="7230" spans="1:8" x14ac:dyDescent="0.2">
      <c r="A7230" s="48"/>
      <c r="B7230">
        <v>12</v>
      </c>
      <c r="C7230">
        <v>4</v>
      </c>
      <c r="D7230">
        <v>1</v>
      </c>
      <c r="E7230">
        <v>2</v>
      </c>
      <c r="F7230" s="51">
        <v>1</v>
      </c>
      <c r="G7230" t="str">
        <f t="shared" si="224"/>
        <v>Bennedict Mathurin</v>
      </c>
      <c r="H7230" t="str">
        <f t="shared" si="225"/>
        <v>Bennedict Mathurin</v>
      </c>
    </row>
    <row r="7231" spans="1:8" x14ac:dyDescent="0.2">
      <c r="A7231" s="48"/>
      <c r="B7231">
        <v>22</v>
      </c>
      <c r="C7231">
        <v>5</v>
      </c>
      <c r="D7231">
        <v>1</v>
      </c>
      <c r="E7231">
        <v>2</v>
      </c>
      <c r="F7231" s="51">
        <v>1</v>
      </c>
      <c r="G7231" t="str">
        <f t="shared" si="224"/>
        <v>Bennedict Mathurin</v>
      </c>
      <c r="H7231" t="str">
        <f t="shared" si="225"/>
        <v>Bennedict Mathurin</v>
      </c>
    </row>
    <row r="7232" spans="1:8" x14ac:dyDescent="0.2">
      <c r="A7232" s="48"/>
      <c r="B7232">
        <v>21</v>
      </c>
      <c r="C7232">
        <v>3</v>
      </c>
      <c r="D7232">
        <v>0</v>
      </c>
      <c r="E7232">
        <v>2</v>
      </c>
      <c r="F7232" s="51">
        <v>1</v>
      </c>
      <c r="G7232" t="str">
        <f t="shared" si="224"/>
        <v>Bennedict Mathurin</v>
      </c>
      <c r="H7232" t="str">
        <f t="shared" si="225"/>
        <v>Bennedict Mathurin</v>
      </c>
    </row>
    <row r="7233" spans="1:8" x14ac:dyDescent="0.2">
      <c r="A7233" s="48"/>
      <c r="B7233">
        <v>20</v>
      </c>
      <c r="C7233">
        <v>4</v>
      </c>
      <c r="D7233">
        <v>0</v>
      </c>
      <c r="E7233">
        <v>2</v>
      </c>
      <c r="F7233" s="51">
        <v>1</v>
      </c>
      <c r="G7233" t="str">
        <f t="shared" si="224"/>
        <v>Bennedict Mathurin</v>
      </c>
      <c r="H7233" t="str">
        <f t="shared" si="225"/>
        <v>Bennedict Mathurin</v>
      </c>
    </row>
    <row r="7234" spans="1:8" x14ac:dyDescent="0.2">
      <c r="A7234" s="48"/>
      <c r="B7234">
        <v>9</v>
      </c>
      <c r="C7234">
        <v>3</v>
      </c>
      <c r="D7234">
        <v>0</v>
      </c>
      <c r="E7234">
        <v>1</v>
      </c>
      <c r="F7234" s="51">
        <v>1</v>
      </c>
      <c r="G7234" t="str">
        <f t="shared" ref="G7234:G7297" si="226">IF(B7234="","",IF(A7234="",G7233,SUBSTITUTE(A7234," 2022-23 Game Log","")))</f>
        <v>Bennedict Mathurin</v>
      </c>
      <c r="H7234" t="str">
        <f t="shared" ref="H7234:H7297" si="227">IF(G7234="Luka Dončić","Luka Doncic",IF(G7234="Wendell Carter Jr.","Wendell Carter",IF(G7234="Vlatko Čančar","Vlatko Cancar",IF(G7234="Troy Brown Jr.","Troy Brown",IF(G7234="Bojan Bogdanović","Bojan Bogdanovic",IF(G7234="Nic Claxton","Nicolas Claxton",IF(G7234="Kristaps Porziņģis","Kristaps Porzingis",IF(G7234="Kelly Oubre Jr.","Kelly Oubre Jr",IF(G7234="P.J. Washington","P.J Washington",IF(G7234="P.J. Tucker","P.J Tucker",IF(G7234="Jabari Smith Jr.","Jabari Smith",IF(G7234="Alperen Şengün","Alperen Sengun",IF(G7234="Nikola Vučević","Nikola Vucevic",IF(G7234="Jusuf Nurkić","Jusuf Nurkic",IF(G7234="Nikola Jokić","Nikola Jokic",G7234)))))))))))))))</f>
        <v>Bennedict Mathurin</v>
      </c>
    </row>
    <row r="7235" spans="1:8" x14ac:dyDescent="0.2">
      <c r="A7235" s="48"/>
      <c r="B7235">
        <v>23</v>
      </c>
      <c r="C7235">
        <v>8</v>
      </c>
      <c r="D7235">
        <v>1</v>
      </c>
      <c r="E7235">
        <v>3</v>
      </c>
      <c r="F7235" s="51">
        <v>1</v>
      </c>
      <c r="G7235" t="str">
        <f t="shared" si="226"/>
        <v>Bennedict Mathurin</v>
      </c>
      <c r="H7235" t="str">
        <f t="shared" si="227"/>
        <v>Bennedict Mathurin</v>
      </c>
    </row>
    <row r="7236" spans="1:8" x14ac:dyDescent="0.2">
      <c r="A7236" s="48"/>
      <c r="B7236">
        <v>22</v>
      </c>
      <c r="C7236">
        <v>2</v>
      </c>
      <c r="D7236">
        <v>0</v>
      </c>
      <c r="E7236">
        <v>0</v>
      </c>
      <c r="F7236" s="51">
        <v>1</v>
      </c>
      <c r="G7236" t="str">
        <f t="shared" si="226"/>
        <v>Bennedict Mathurin</v>
      </c>
      <c r="H7236" t="str">
        <f t="shared" si="227"/>
        <v>Bennedict Mathurin</v>
      </c>
    </row>
    <row r="7237" spans="1:8" x14ac:dyDescent="0.2">
      <c r="A7237" s="48"/>
      <c r="B7237">
        <v>12</v>
      </c>
      <c r="C7237">
        <v>4</v>
      </c>
      <c r="D7237">
        <v>3</v>
      </c>
      <c r="E7237">
        <v>0</v>
      </c>
      <c r="F7237" s="51">
        <v>1</v>
      </c>
      <c r="G7237" t="str">
        <f t="shared" si="226"/>
        <v>Bennedict Mathurin</v>
      </c>
      <c r="H7237" t="str">
        <f t="shared" si="227"/>
        <v>Bennedict Mathurin</v>
      </c>
    </row>
    <row r="7238" spans="1:8" x14ac:dyDescent="0.2">
      <c r="A7238" s="48"/>
      <c r="B7238">
        <v>10</v>
      </c>
      <c r="C7238">
        <v>3</v>
      </c>
      <c r="D7238">
        <v>1</v>
      </c>
      <c r="E7238">
        <v>0</v>
      </c>
      <c r="F7238" s="51">
        <v>1</v>
      </c>
      <c r="G7238" t="str">
        <f t="shared" si="226"/>
        <v>Bennedict Mathurin</v>
      </c>
      <c r="H7238" t="str">
        <f t="shared" si="227"/>
        <v>Bennedict Mathurin</v>
      </c>
    </row>
    <row r="7239" spans="1:8" x14ac:dyDescent="0.2">
      <c r="A7239" s="48"/>
      <c r="B7239">
        <v>14</v>
      </c>
      <c r="C7239">
        <v>2</v>
      </c>
      <c r="D7239">
        <v>1</v>
      </c>
      <c r="E7239">
        <v>0</v>
      </c>
      <c r="F7239" s="51">
        <v>1</v>
      </c>
      <c r="G7239" t="str">
        <f t="shared" si="226"/>
        <v>Bennedict Mathurin</v>
      </c>
      <c r="H7239" t="str">
        <f t="shared" si="227"/>
        <v>Bennedict Mathurin</v>
      </c>
    </row>
    <row r="7240" spans="1:8" x14ac:dyDescent="0.2">
      <c r="A7240" s="48"/>
      <c r="B7240">
        <v>14</v>
      </c>
      <c r="C7240">
        <v>5</v>
      </c>
      <c r="D7240">
        <v>1</v>
      </c>
      <c r="E7240">
        <v>1</v>
      </c>
      <c r="F7240" s="51">
        <v>1</v>
      </c>
      <c r="G7240" t="str">
        <f t="shared" si="226"/>
        <v>Bennedict Mathurin</v>
      </c>
      <c r="H7240" t="str">
        <f t="shared" si="227"/>
        <v>Bennedict Mathurin</v>
      </c>
    </row>
    <row r="7241" spans="1:8" x14ac:dyDescent="0.2">
      <c r="A7241" s="48"/>
      <c r="B7241">
        <v>18</v>
      </c>
      <c r="C7241">
        <v>8</v>
      </c>
      <c r="D7241">
        <v>1</v>
      </c>
      <c r="E7241">
        <v>2</v>
      </c>
      <c r="F7241" s="51">
        <v>1</v>
      </c>
      <c r="G7241" t="str">
        <f t="shared" si="226"/>
        <v>Bennedict Mathurin</v>
      </c>
      <c r="H7241" t="str">
        <f t="shared" si="227"/>
        <v>Bennedict Mathurin</v>
      </c>
    </row>
    <row r="7242" spans="1:8" x14ac:dyDescent="0.2">
      <c r="A7242" s="48"/>
      <c r="B7242">
        <v>13</v>
      </c>
      <c r="C7242">
        <v>7</v>
      </c>
      <c r="D7242">
        <v>3</v>
      </c>
      <c r="E7242">
        <v>0</v>
      </c>
      <c r="F7242" s="51">
        <v>1</v>
      </c>
      <c r="G7242" t="str">
        <f t="shared" si="226"/>
        <v>Bennedict Mathurin</v>
      </c>
      <c r="H7242" t="str">
        <f t="shared" si="227"/>
        <v>Bennedict Mathurin</v>
      </c>
    </row>
    <row r="7243" spans="1:8" x14ac:dyDescent="0.2">
      <c r="A7243" s="48"/>
      <c r="B7243">
        <v>9</v>
      </c>
      <c r="C7243">
        <v>1</v>
      </c>
      <c r="D7243">
        <v>0</v>
      </c>
      <c r="E7243">
        <v>1</v>
      </c>
      <c r="F7243" s="51">
        <v>1</v>
      </c>
      <c r="G7243" t="str">
        <f t="shared" si="226"/>
        <v>Bennedict Mathurin</v>
      </c>
      <c r="H7243" t="str">
        <f t="shared" si="227"/>
        <v>Bennedict Mathurin</v>
      </c>
    </row>
    <row r="7244" spans="1:8" x14ac:dyDescent="0.2">
      <c r="A7244" s="48"/>
      <c r="B7244">
        <v>24</v>
      </c>
      <c r="C7244">
        <v>6</v>
      </c>
      <c r="D7244">
        <v>3</v>
      </c>
      <c r="E7244">
        <v>4</v>
      </c>
      <c r="F7244" s="51">
        <v>1</v>
      </c>
      <c r="G7244" t="str">
        <f t="shared" si="226"/>
        <v>Bennedict Mathurin</v>
      </c>
      <c r="H7244" t="str">
        <f t="shared" si="227"/>
        <v>Bennedict Mathurin</v>
      </c>
    </row>
    <row r="7245" spans="1:8" x14ac:dyDescent="0.2">
      <c r="A7245" s="48"/>
      <c r="B7245">
        <v>22</v>
      </c>
      <c r="C7245">
        <v>3</v>
      </c>
      <c r="D7245">
        <v>2</v>
      </c>
      <c r="E7245">
        <v>2</v>
      </c>
      <c r="F7245" s="51">
        <v>1</v>
      </c>
      <c r="G7245" t="str">
        <f t="shared" si="226"/>
        <v>Bennedict Mathurin</v>
      </c>
      <c r="H7245" t="str">
        <f t="shared" si="227"/>
        <v>Bennedict Mathurin</v>
      </c>
    </row>
    <row r="7246" spans="1:8" x14ac:dyDescent="0.2">
      <c r="A7246" s="48"/>
      <c r="B7246">
        <v>15</v>
      </c>
      <c r="C7246">
        <v>6</v>
      </c>
      <c r="D7246">
        <v>0</v>
      </c>
      <c r="E7246">
        <v>0</v>
      </c>
      <c r="F7246" s="51">
        <v>1</v>
      </c>
      <c r="G7246" t="str">
        <f t="shared" si="226"/>
        <v>Bennedict Mathurin</v>
      </c>
      <c r="H7246" t="str">
        <f t="shared" si="227"/>
        <v>Bennedict Mathurin</v>
      </c>
    </row>
    <row r="7247" spans="1:8" x14ac:dyDescent="0.2">
      <c r="A7247" s="48"/>
      <c r="B7247">
        <v>7</v>
      </c>
      <c r="C7247">
        <v>4</v>
      </c>
      <c r="D7247">
        <v>0</v>
      </c>
      <c r="E7247">
        <v>1</v>
      </c>
      <c r="F7247" s="51">
        <v>1</v>
      </c>
      <c r="G7247" t="str">
        <f t="shared" si="226"/>
        <v>Bennedict Mathurin</v>
      </c>
      <c r="H7247" t="str">
        <f t="shared" si="227"/>
        <v>Bennedict Mathurin</v>
      </c>
    </row>
    <row r="7248" spans="1:8" x14ac:dyDescent="0.2">
      <c r="A7248" s="48"/>
      <c r="B7248">
        <v>6</v>
      </c>
      <c r="C7248">
        <v>2</v>
      </c>
      <c r="D7248">
        <v>0</v>
      </c>
      <c r="E7248">
        <v>1</v>
      </c>
      <c r="F7248" s="51">
        <v>1</v>
      </c>
      <c r="G7248" t="str">
        <f t="shared" si="226"/>
        <v>Bennedict Mathurin</v>
      </c>
      <c r="H7248" t="str">
        <f t="shared" si="227"/>
        <v>Bennedict Mathurin</v>
      </c>
    </row>
    <row r="7249" spans="1:8" x14ac:dyDescent="0.2">
      <c r="A7249" s="48"/>
      <c r="B7249">
        <v>15</v>
      </c>
      <c r="C7249">
        <v>1</v>
      </c>
      <c r="D7249">
        <v>2</v>
      </c>
      <c r="E7249">
        <v>1</v>
      </c>
      <c r="F7249" s="51">
        <v>1</v>
      </c>
      <c r="G7249" t="str">
        <f t="shared" si="226"/>
        <v>Bennedict Mathurin</v>
      </c>
      <c r="H7249" t="str">
        <f t="shared" si="227"/>
        <v>Bennedict Mathurin</v>
      </c>
    </row>
    <row r="7250" spans="1:8" x14ac:dyDescent="0.2">
      <c r="A7250" s="48"/>
      <c r="B7250">
        <v>18</v>
      </c>
      <c r="C7250">
        <v>2</v>
      </c>
      <c r="D7250">
        <v>3</v>
      </c>
      <c r="E7250">
        <v>0</v>
      </c>
      <c r="F7250" s="51">
        <v>1</v>
      </c>
      <c r="G7250" t="str">
        <f t="shared" si="226"/>
        <v>Bennedict Mathurin</v>
      </c>
      <c r="H7250" t="str">
        <f t="shared" si="227"/>
        <v>Bennedict Mathurin</v>
      </c>
    </row>
    <row r="7251" spans="1:8" x14ac:dyDescent="0.2">
      <c r="A7251" s="48"/>
      <c r="B7251">
        <v>23</v>
      </c>
      <c r="C7251">
        <v>3</v>
      </c>
      <c r="D7251">
        <v>1</v>
      </c>
      <c r="E7251">
        <v>1</v>
      </c>
      <c r="F7251" s="51">
        <v>1</v>
      </c>
      <c r="G7251" t="str">
        <f t="shared" si="226"/>
        <v>Bennedict Mathurin</v>
      </c>
      <c r="H7251" t="str">
        <f t="shared" si="227"/>
        <v>Bennedict Mathurin</v>
      </c>
    </row>
    <row r="7252" spans="1:8" x14ac:dyDescent="0.2">
      <c r="A7252" s="48"/>
      <c r="B7252">
        <v>15</v>
      </c>
      <c r="C7252">
        <v>4</v>
      </c>
      <c r="D7252">
        <v>1</v>
      </c>
      <c r="E7252">
        <v>0</v>
      </c>
      <c r="F7252" s="51">
        <v>1</v>
      </c>
      <c r="G7252" t="str">
        <f t="shared" si="226"/>
        <v>Bennedict Mathurin</v>
      </c>
      <c r="H7252" t="str">
        <f t="shared" si="227"/>
        <v>Bennedict Mathurin</v>
      </c>
    </row>
    <row r="7253" spans="1:8" x14ac:dyDescent="0.2">
      <c r="A7253" s="48"/>
      <c r="B7253">
        <v>21</v>
      </c>
      <c r="C7253">
        <v>3</v>
      </c>
      <c r="D7253">
        <v>0</v>
      </c>
      <c r="E7253">
        <v>2</v>
      </c>
      <c r="F7253" s="51">
        <v>1</v>
      </c>
      <c r="G7253" t="str">
        <f t="shared" si="226"/>
        <v>Bennedict Mathurin</v>
      </c>
      <c r="H7253" t="str">
        <f t="shared" si="227"/>
        <v>Bennedict Mathurin</v>
      </c>
    </row>
    <row r="7254" spans="1:8" x14ac:dyDescent="0.2">
      <c r="A7254" s="48"/>
      <c r="B7254">
        <v>19</v>
      </c>
      <c r="C7254">
        <v>4</v>
      </c>
      <c r="D7254">
        <v>2</v>
      </c>
      <c r="E7254">
        <v>0</v>
      </c>
      <c r="F7254" s="51">
        <v>1</v>
      </c>
      <c r="G7254" t="str">
        <f t="shared" si="226"/>
        <v>Bennedict Mathurin</v>
      </c>
      <c r="H7254" t="str">
        <f t="shared" si="227"/>
        <v>Bennedict Mathurin</v>
      </c>
    </row>
    <row r="7255" spans="1:8" x14ac:dyDescent="0.2">
      <c r="A7255" s="48" t="s">
        <v>1413</v>
      </c>
      <c r="B7255">
        <v>8</v>
      </c>
      <c r="C7255">
        <v>5</v>
      </c>
      <c r="D7255">
        <v>2</v>
      </c>
      <c r="E7255">
        <v>2</v>
      </c>
      <c r="F7255" s="51">
        <v>1</v>
      </c>
      <c r="G7255" t="str">
        <f t="shared" si="226"/>
        <v>Wesley Matthews</v>
      </c>
      <c r="H7255" t="str">
        <f t="shared" si="227"/>
        <v>Wesley Matthews</v>
      </c>
    </row>
    <row r="7256" spans="1:8" x14ac:dyDescent="0.2">
      <c r="A7256" s="48"/>
      <c r="B7256">
        <v>0</v>
      </c>
      <c r="C7256">
        <v>1</v>
      </c>
      <c r="D7256">
        <v>0</v>
      </c>
      <c r="E7256">
        <v>0</v>
      </c>
      <c r="F7256" s="51">
        <v>1</v>
      </c>
      <c r="G7256" t="str">
        <f t="shared" si="226"/>
        <v>Wesley Matthews</v>
      </c>
      <c r="H7256" t="str">
        <f t="shared" si="227"/>
        <v>Wesley Matthews</v>
      </c>
    </row>
    <row r="7257" spans="1:8" x14ac:dyDescent="0.2">
      <c r="A7257" s="48"/>
      <c r="B7257">
        <v>7</v>
      </c>
      <c r="C7257">
        <v>0</v>
      </c>
      <c r="D7257">
        <v>1</v>
      </c>
      <c r="E7257">
        <v>2</v>
      </c>
      <c r="F7257" s="51">
        <v>1</v>
      </c>
      <c r="G7257" t="str">
        <f t="shared" si="226"/>
        <v>Wesley Matthews</v>
      </c>
      <c r="H7257" t="str">
        <f t="shared" si="227"/>
        <v>Wesley Matthews</v>
      </c>
    </row>
    <row r="7258" spans="1:8" x14ac:dyDescent="0.2">
      <c r="A7258" s="48"/>
      <c r="B7258">
        <v>2</v>
      </c>
      <c r="C7258">
        <v>1</v>
      </c>
      <c r="D7258">
        <v>0</v>
      </c>
      <c r="E7258">
        <v>0</v>
      </c>
      <c r="F7258" s="51">
        <v>1</v>
      </c>
      <c r="G7258" t="str">
        <f t="shared" si="226"/>
        <v>Wesley Matthews</v>
      </c>
      <c r="H7258" t="str">
        <f t="shared" si="227"/>
        <v>Wesley Matthews</v>
      </c>
    </row>
    <row r="7259" spans="1:8" x14ac:dyDescent="0.2">
      <c r="A7259" s="48"/>
      <c r="B7259">
        <v>5</v>
      </c>
      <c r="C7259">
        <v>7</v>
      </c>
      <c r="D7259">
        <v>1</v>
      </c>
      <c r="E7259">
        <v>1</v>
      </c>
      <c r="F7259" s="51">
        <v>1</v>
      </c>
      <c r="G7259" t="str">
        <f t="shared" si="226"/>
        <v>Wesley Matthews</v>
      </c>
      <c r="H7259" t="str">
        <f t="shared" si="227"/>
        <v>Wesley Matthews</v>
      </c>
    </row>
    <row r="7260" spans="1:8" x14ac:dyDescent="0.2">
      <c r="A7260" s="48"/>
      <c r="B7260">
        <v>3</v>
      </c>
      <c r="C7260">
        <v>3</v>
      </c>
      <c r="D7260">
        <v>0</v>
      </c>
      <c r="E7260">
        <v>1</v>
      </c>
      <c r="F7260" s="51">
        <v>1</v>
      </c>
      <c r="G7260" t="str">
        <f t="shared" si="226"/>
        <v>Wesley Matthews</v>
      </c>
      <c r="H7260" t="str">
        <f t="shared" si="227"/>
        <v>Wesley Matthews</v>
      </c>
    </row>
    <row r="7261" spans="1:8" x14ac:dyDescent="0.2">
      <c r="A7261" s="48"/>
      <c r="B7261">
        <v>3</v>
      </c>
      <c r="C7261">
        <v>0</v>
      </c>
      <c r="D7261">
        <v>0</v>
      </c>
      <c r="E7261">
        <v>1</v>
      </c>
      <c r="F7261" s="51">
        <v>1</v>
      </c>
      <c r="G7261" t="str">
        <f t="shared" si="226"/>
        <v>Wesley Matthews</v>
      </c>
      <c r="H7261" t="str">
        <f t="shared" si="227"/>
        <v>Wesley Matthews</v>
      </c>
    </row>
    <row r="7262" spans="1:8" x14ac:dyDescent="0.2">
      <c r="A7262" s="48"/>
      <c r="B7262">
        <v>3</v>
      </c>
      <c r="C7262">
        <v>1</v>
      </c>
      <c r="D7262">
        <v>1</v>
      </c>
      <c r="E7262">
        <v>1</v>
      </c>
      <c r="F7262" s="51">
        <v>1</v>
      </c>
      <c r="G7262" t="str">
        <f t="shared" si="226"/>
        <v>Wesley Matthews</v>
      </c>
      <c r="H7262" t="str">
        <f t="shared" si="227"/>
        <v>Wesley Matthews</v>
      </c>
    </row>
    <row r="7263" spans="1:8" x14ac:dyDescent="0.2">
      <c r="A7263" s="48"/>
      <c r="B7263">
        <v>0</v>
      </c>
      <c r="C7263">
        <v>5</v>
      </c>
      <c r="D7263">
        <v>1</v>
      </c>
      <c r="E7263">
        <v>0</v>
      </c>
      <c r="F7263" s="51">
        <v>1</v>
      </c>
      <c r="G7263" t="str">
        <f t="shared" si="226"/>
        <v>Wesley Matthews</v>
      </c>
      <c r="H7263" t="str">
        <f t="shared" si="227"/>
        <v>Wesley Matthews</v>
      </c>
    </row>
    <row r="7264" spans="1:8" x14ac:dyDescent="0.2">
      <c r="A7264" s="48"/>
      <c r="B7264">
        <v>6</v>
      </c>
      <c r="C7264">
        <v>1</v>
      </c>
      <c r="D7264">
        <v>1</v>
      </c>
      <c r="E7264">
        <v>2</v>
      </c>
      <c r="F7264" s="51">
        <v>1</v>
      </c>
      <c r="G7264" t="str">
        <f t="shared" si="226"/>
        <v>Wesley Matthews</v>
      </c>
      <c r="H7264" t="str">
        <f t="shared" si="227"/>
        <v>Wesley Matthews</v>
      </c>
    </row>
    <row r="7265" spans="1:8" x14ac:dyDescent="0.2">
      <c r="A7265" s="48"/>
      <c r="B7265">
        <v>5</v>
      </c>
      <c r="C7265">
        <v>4</v>
      </c>
      <c r="D7265">
        <v>0</v>
      </c>
      <c r="E7265">
        <v>1</v>
      </c>
      <c r="F7265" s="51">
        <v>1</v>
      </c>
      <c r="G7265" t="str">
        <f t="shared" si="226"/>
        <v>Wesley Matthews</v>
      </c>
      <c r="H7265" t="str">
        <f t="shared" si="227"/>
        <v>Wesley Matthews</v>
      </c>
    </row>
    <row r="7266" spans="1:8" x14ac:dyDescent="0.2">
      <c r="A7266" s="48"/>
      <c r="B7266">
        <v>2</v>
      </c>
      <c r="C7266">
        <v>2</v>
      </c>
      <c r="D7266">
        <v>1</v>
      </c>
      <c r="E7266">
        <v>0</v>
      </c>
      <c r="F7266" s="51">
        <v>1</v>
      </c>
      <c r="G7266" t="str">
        <f t="shared" si="226"/>
        <v>Wesley Matthews</v>
      </c>
      <c r="H7266" t="str">
        <f t="shared" si="227"/>
        <v>Wesley Matthews</v>
      </c>
    </row>
    <row r="7267" spans="1:8" x14ac:dyDescent="0.2">
      <c r="A7267" s="48"/>
      <c r="B7267">
        <v>0</v>
      </c>
      <c r="C7267">
        <v>0</v>
      </c>
      <c r="D7267">
        <v>0</v>
      </c>
      <c r="E7267">
        <v>0</v>
      </c>
      <c r="F7267" s="51">
        <v>1</v>
      </c>
      <c r="G7267" t="str">
        <f t="shared" si="226"/>
        <v>Wesley Matthews</v>
      </c>
      <c r="H7267" t="str">
        <f t="shared" si="227"/>
        <v>Wesley Matthews</v>
      </c>
    </row>
    <row r="7268" spans="1:8" x14ac:dyDescent="0.2">
      <c r="A7268" s="48"/>
      <c r="B7268">
        <v>6</v>
      </c>
      <c r="C7268">
        <v>0</v>
      </c>
      <c r="D7268">
        <v>0</v>
      </c>
      <c r="E7268">
        <v>2</v>
      </c>
      <c r="F7268" s="51">
        <v>1</v>
      </c>
      <c r="G7268" t="str">
        <f t="shared" si="226"/>
        <v>Wesley Matthews</v>
      </c>
      <c r="H7268" t="str">
        <f t="shared" si="227"/>
        <v>Wesley Matthews</v>
      </c>
    </row>
    <row r="7269" spans="1:8" x14ac:dyDescent="0.2">
      <c r="A7269" s="48"/>
      <c r="B7269">
        <v>5</v>
      </c>
      <c r="C7269">
        <v>1</v>
      </c>
      <c r="D7269">
        <v>1</v>
      </c>
      <c r="E7269">
        <v>1</v>
      </c>
      <c r="F7269" s="51">
        <v>1</v>
      </c>
      <c r="G7269" t="str">
        <f t="shared" si="226"/>
        <v>Wesley Matthews</v>
      </c>
      <c r="H7269" t="str">
        <f t="shared" si="227"/>
        <v>Wesley Matthews</v>
      </c>
    </row>
    <row r="7270" spans="1:8" x14ac:dyDescent="0.2">
      <c r="A7270" s="48"/>
      <c r="B7270">
        <v>0</v>
      </c>
      <c r="C7270">
        <v>1</v>
      </c>
      <c r="D7270">
        <v>0</v>
      </c>
      <c r="E7270">
        <v>0</v>
      </c>
      <c r="F7270" s="51">
        <v>1</v>
      </c>
      <c r="G7270" t="str">
        <f t="shared" si="226"/>
        <v>Wesley Matthews</v>
      </c>
      <c r="H7270" t="str">
        <f t="shared" si="227"/>
        <v>Wesley Matthews</v>
      </c>
    </row>
    <row r="7271" spans="1:8" x14ac:dyDescent="0.2">
      <c r="A7271" s="48"/>
      <c r="B7271">
        <v>2</v>
      </c>
      <c r="C7271">
        <v>1</v>
      </c>
      <c r="D7271">
        <v>0</v>
      </c>
      <c r="E7271">
        <v>0</v>
      </c>
      <c r="F7271" s="51">
        <v>1</v>
      </c>
      <c r="G7271" t="str">
        <f t="shared" si="226"/>
        <v>Wesley Matthews</v>
      </c>
      <c r="H7271" t="str">
        <f t="shared" si="227"/>
        <v>Wesley Matthews</v>
      </c>
    </row>
    <row r="7272" spans="1:8" x14ac:dyDescent="0.2">
      <c r="A7272" s="48"/>
      <c r="B7272">
        <v>0</v>
      </c>
      <c r="C7272">
        <v>1</v>
      </c>
      <c r="D7272">
        <v>1</v>
      </c>
      <c r="E7272">
        <v>0</v>
      </c>
      <c r="F7272" s="51">
        <v>1</v>
      </c>
      <c r="G7272" t="str">
        <f t="shared" si="226"/>
        <v>Wesley Matthews</v>
      </c>
      <c r="H7272" t="str">
        <f t="shared" si="227"/>
        <v>Wesley Matthews</v>
      </c>
    </row>
    <row r="7273" spans="1:8" x14ac:dyDescent="0.2">
      <c r="A7273" s="48"/>
      <c r="B7273">
        <v>5</v>
      </c>
      <c r="C7273">
        <v>1</v>
      </c>
      <c r="D7273">
        <v>1</v>
      </c>
      <c r="E7273">
        <v>1</v>
      </c>
      <c r="F7273" s="51">
        <v>1</v>
      </c>
      <c r="G7273" t="str">
        <f t="shared" si="226"/>
        <v>Wesley Matthews</v>
      </c>
      <c r="H7273" t="str">
        <f t="shared" si="227"/>
        <v>Wesley Matthews</v>
      </c>
    </row>
    <row r="7274" spans="1:8" x14ac:dyDescent="0.2">
      <c r="A7274" s="48"/>
      <c r="B7274">
        <v>0</v>
      </c>
      <c r="C7274">
        <v>0</v>
      </c>
      <c r="D7274">
        <v>0</v>
      </c>
      <c r="E7274">
        <v>0</v>
      </c>
      <c r="F7274" s="51">
        <v>1</v>
      </c>
      <c r="G7274" t="str">
        <f t="shared" si="226"/>
        <v>Wesley Matthews</v>
      </c>
      <c r="H7274" t="str">
        <f t="shared" si="227"/>
        <v>Wesley Matthews</v>
      </c>
    </row>
    <row r="7275" spans="1:8" x14ac:dyDescent="0.2">
      <c r="A7275" s="48"/>
      <c r="B7275">
        <v>6</v>
      </c>
      <c r="C7275">
        <v>1</v>
      </c>
      <c r="D7275">
        <v>0</v>
      </c>
      <c r="E7275">
        <v>2</v>
      </c>
      <c r="F7275" s="51">
        <v>1</v>
      </c>
      <c r="G7275" t="str">
        <f t="shared" si="226"/>
        <v>Wesley Matthews</v>
      </c>
      <c r="H7275" t="str">
        <f t="shared" si="227"/>
        <v>Wesley Matthews</v>
      </c>
    </row>
    <row r="7276" spans="1:8" x14ac:dyDescent="0.2">
      <c r="A7276" s="48"/>
      <c r="B7276">
        <v>3</v>
      </c>
      <c r="C7276">
        <v>0</v>
      </c>
      <c r="D7276">
        <v>1</v>
      </c>
      <c r="E7276">
        <v>1</v>
      </c>
      <c r="F7276" s="51">
        <v>1</v>
      </c>
      <c r="G7276" t="str">
        <f t="shared" si="226"/>
        <v>Wesley Matthews</v>
      </c>
      <c r="H7276" t="str">
        <f t="shared" si="227"/>
        <v>Wesley Matthews</v>
      </c>
    </row>
    <row r="7277" spans="1:8" x14ac:dyDescent="0.2">
      <c r="A7277" s="48"/>
      <c r="B7277">
        <v>0</v>
      </c>
      <c r="C7277">
        <v>0</v>
      </c>
      <c r="D7277">
        <v>0</v>
      </c>
      <c r="E7277">
        <v>0</v>
      </c>
      <c r="F7277" s="51">
        <v>1</v>
      </c>
      <c r="G7277" t="str">
        <f t="shared" si="226"/>
        <v>Wesley Matthews</v>
      </c>
      <c r="H7277" t="str">
        <f t="shared" si="227"/>
        <v>Wesley Matthews</v>
      </c>
    </row>
    <row r="7278" spans="1:8" x14ac:dyDescent="0.2">
      <c r="A7278" s="48"/>
      <c r="B7278">
        <v>2</v>
      </c>
      <c r="C7278">
        <v>0</v>
      </c>
      <c r="D7278">
        <v>3</v>
      </c>
      <c r="E7278">
        <v>0</v>
      </c>
      <c r="F7278" s="51">
        <v>1</v>
      </c>
      <c r="G7278" t="str">
        <f t="shared" si="226"/>
        <v>Wesley Matthews</v>
      </c>
      <c r="H7278" t="str">
        <f t="shared" si="227"/>
        <v>Wesley Matthews</v>
      </c>
    </row>
    <row r="7279" spans="1:8" x14ac:dyDescent="0.2">
      <c r="A7279" s="48"/>
      <c r="B7279">
        <v>3</v>
      </c>
      <c r="C7279">
        <v>6</v>
      </c>
      <c r="D7279">
        <v>1</v>
      </c>
      <c r="E7279">
        <v>1</v>
      </c>
      <c r="F7279" s="51">
        <v>1</v>
      </c>
      <c r="G7279" t="str">
        <f t="shared" si="226"/>
        <v>Wesley Matthews</v>
      </c>
      <c r="H7279" t="str">
        <f t="shared" si="227"/>
        <v>Wesley Matthews</v>
      </c>
    </row>
    <row r="7280" spans="1:8" x14ac:dyDescent="0.2">
      <c r="A7280" s="48" t="s">
        <v>1414</v>
      </c>
      <c r="B7280">
        <v>21</v>
      </c>
      <c r="C7280">
        <v>1</v>
      </c>
      <c r="D7280">
        <v>2</v>
      </c>
      <c r="E7280">
        <v>2</v>
      </c>
      <c r="F7280" s="51">
        <v>1</v>
      </c>
      <c r="G7280" t="str">
        <f t="shared" si="226"/>
        <v>Tyrese Maxey</v>
      </c>
      <c r="H7280" t="str">
        <f t="shared" si="227"/>
        <v>Tyrese Maxey</v>
      </c>
    </row>
    <row r="7281" spans="1:8" x14ac:dyDescent="0.2">
      <c r="A7281" s="48"/>
      <c r="B7281">
        <v>15</v>
      </c>
      <c r="C7281">
        <v>2</v>
      </c>
      <c r="D7281">
        <v>0</v>
      </c>
      <c r="E7281">
        <v>0</v>
      </c>
      <c r="F7281" s="51">
        <v>1</v>
      </c>
      <c r="G7281" t="str">
        <f t="shared" si="226"/>
        <v>Tyrese Maxey</v>
      </c>
      <c r="H7281" t="str">
        <f t="shared" si="227"/>
        <v>Tyrese Maxey</v>
      </c>
    </row>
    <row r="7282" spans="1:8" x14ac:dyDescent="0.2">
      <c r="A7282" s="48"/>
      <c r="B7282">
        <v>25</v>
      </c>
      <c r="C7282">
        <v>3</v>
      </c>
      <c r="D7282">
        <v>6</v>
      </c>
      <c r="E7282">
        <v>3</v>
      </c>
      <c r="F7282" s="51">
        <v>1</v>
      </c>
      <c r="G7282" t="str">
        <f t="shared" si="226"/>
        <v>Tyrese Maxey</v>
      </c>
      <c r="H7282" t="str">
        <f t="shared" si="227"/>
        <v>Tyrese Maxey</v>
      </c>
    </row>
    <row r="7283" spans="1:8" x14ac:dyDescent="0.2">
      <c r="A7283" s="48"/>
      <c r="B7283">
        <v>8</v>
      </c>
      <c r="C7283">
        <v>2</v>
      </c>
      <c r="D7283">
        <v>3</v>
      </c>
      <c r="E7283">
        <v>2</v>
      </c>
      <c r="F7283" s="51">
        <v>1</v>
      </c>
      <c r="G7283" t="str">
        <f t="shared" si="226"/>
        <v>Tyrese Maxey</v>
      </c>
      <c r="H7283" t="str">
        <f t="shared" si="227"/>
        <v>Tyrese Maxey</v>
      </c>
    </row>
    <row r="7284" spans="1:8" x14ac:dyDescent="0.2">
      <c r="A7284" s="48"/>
      <c r="B7284">
        <v>31</v>
      </c>
      <c r="C7284">
        <v>5</v>
      </c>
      <c r="D7284">
        <v>6</v>
      </c>
      <c r="E7284">
        <v>4</v>
      </c>
      <c r="F7284" s="51">
        <v>1</v>
      </c>
      <c r="G7284" t="str">
        <f t="shared" si="226"/>
        <v>Tyrese Maxey</v>
      </c>
      <c r="H7284" t="str">
        <f t="shared" si="227"/>
        <v>Tyrese Maxey</v>
      </c>
    </row>
    <row r="7285" spans="1:8" x14ac:dyDescent="0.2">
      <c r="A7285" s="48"/>
      <c r="B7285">
        <v>44</v>
      </c>
      <c r="C7285">
        <v>8</v>
      </c>
      <c r="D7285">
        <v>4</v>
      </c>
      <c r="E7285">
        <v>9</v>
      </c>
      <c r="F7285" s="51">
        <v>1</v>
      </c>
      <c r="G7285" t="str">
        <f t="shared" si="226"/>
        <v>Tyrese Maxey</v>
      </c>
      <c r="H7285" t="str">
        <f t="shared" si="227"/>
        <v>Tyrese Maxey</v>
      </c>
    </row>
    <row r="7286" spans="1:8" x14ac:dyDescent="0.2">
      <c r="A7286" s="48"/>
      <c r="B7286">
        <v>14</v>
      </c>
      <c r="C7286">
        <v>5</v>
      </c>
      <c r="D7286">
        <v>3</v>
      </c>
      <c r="E7286">
        <v>2</v>
      </c>
      <c r="F7286" s="51">
        <v>1</v>
      </c>
      <c r="G7286" t="str">
        <f t="shared" si="226"/>
        <v>Tyrese Maxey</v>
      </c>
      <c r="H7286" t="str">
        <f t="shared" si="227"/>
        <v>Tyrese Maxey</v>
      </c>
    </row>
    <row r="7287" spans="1:8" x14ac:dyDescent="0.2">
      <c r="A7287" s="48"/>
      <c r="B7287">
        <v>28</v>
      </c>
      <c r="C7287">
        <v>3</v>
      </c>
      <c r="D7287">
        <v>3</v>
      </c>
      <c r="E7287">
        <v>2</v>
      </c>
      <c r="F7287" s="51">
        <v>1</v>
      </c>
      <c r="G7287" t="str">
        <f t="shared" si="226"/>
        <v>Tyrese Maxey</v>
      </c>
      <c r="H7287" t="str">
        <f t="shared" si="227"/>
        <v>Tyrese Maxey</v>
      </c>
    </row>
    <row r="7288" spans="1:8" x14ac:dyDescent="0.2">
      <c r="A7288" s="48"/>
      <c r="B7288">
        <v>32</v>
      </c>
      <c r="C7288">
        <v>2</v>
      </c>
      <c r="D7288">
        <v>4</v>
      </c>
      <c r="E7288">
        <v>5</v>
      </c>
      <c r="F7288" s="51">
        <v>1</v>
      </c>
      <c r="G7288" t="str">
        <f t="shared" si="226"/>
        <v>Tyrese Maxey</v>
      </c>
      <c r="H7288" t="str">
        <f t="shared" si="227"/>
        <v>Tyrese Maxey</v>
      </c>
    </row>
    <row r="7289" spans="1:8" x14ac:dyDescent="0.2">
      <c r="A7289" s="48"/>
      <c r="B7289">
        <v>31</v>
      </c>
      <c r="C7289">
        <v>3</v>
      </c>
      <c r="D7289">
        <v>7</v>
      </c>
      <c r="E7289">
        <v>4</v>
      </c>
      <c r="F7289" s="51">
        <v>1</v>
      </c>
      <c r="G7289" t="str">
        <f t="shared" si="226"/>
        <v>Tyrese Maxey</v>
      </c>
      <c r="H7289" t="str">
        <f t="shared" si="227"/>
        <v>Tyrese Maxey</v>
      </c>
    </row>
    <row r="7290" spans="1:8" x14ac:dyDescent="0.2">
      <c r="A7290" s="48"/>
      <c r="B7290">
        <v>11</v>
      </c>
      <c r="C7290">
        <v>5</v>
      </c>
      <c r="D7290">
        <v>6</v>
      </c>
      <c r="E7290">
        <v>0</v>
      </c>
      <c r="F7290" s="51">
        <v>1</v>
      </c>
      <c r="G7290" t="str">
        <f t="shared" si="226"/>
        <v>Tyrese Maxey</v>
      </c>
      <c r="H7290" t="str">
        <f t="shared" si="227"/>
        <v>Tyrese Maxey</v>
      </c>
    </row>
    <row r="7291" spans="1:8" x14ac:dyDescent="0.2">
      <c r="A7291" s="48"/>
      <c r="B7291">
        <v>15</v>
      </c>
      <c r="C7291">
        <v>4</v>
      </c>
      <c r="D7291">
        <v>5</v>
      </c>
      <c r="E7291">
        <v>2</v>
      </c>
      <c r="F7291" s="51">
        <v>1</v>
      </c>
      <c r="G7291" t="str">
        <f t="shared" si="226"/>
        <v>Tyrese Maxey</v>
      </c>
      <c r="H7291" t="str">
        <f t="shared" si="227"/>
        <v>Tyrese Maxey</v>
      </c>
    </row>
    <row r="7292" spans="1:8" x14ac:dyDescent="0.2">
      <c r="A7292" s="48"/>
      <c r="B7292">
        <v>26</v>
      </c>
      <c r="C7292">
        <v>2</v>
      </c>
      <c r="D7292">
        <v>9</v>
      </c>
      <c r="E7292">
        <v>3</v>
      </c>
      <c r="F7292" s="51">
        <v>1</v>
      </c>
      <c r="G7292" t="str">
        <f t="shared" si="226"/>
        <v>Tyrese Maxey</v>
      </c>
      <c r="H7292" t="str">
        <f t="shared" si="227"/>
        <v>Tyrese Maxey</v>
      </c>
    </row>
    <row r="7293" spans="1:8" x14ac:dyDescent="0.2">
      <c r="A7293" s="48"/>
      <c r="B7293">
        <v>18</v>
      </c>
      <c r="C7293">
        <v>3</v>
      </c>
      <c r="D7293">
        <v>3</v>
      </c>
      <c r="E7293">
        <v>2</v>
      </c>
      <c r="F7293" s="51">
        <v>1</v>
      </c>
      <c r="G7293" t="str">
        <f t="shared" si="226"/>
        <v>Tyrese Maxey</v>
      </c>
      <c r="H7293" t="str">
        <f t="shared" si="227"/>
        <v>Tyrese Maxey</v>
      </c>
    </row>
    <row r="7294" spans="1:8" x14ac:dyDescent="0.2">
      <c r="A7294" s="48"/>
      <c r="B7294">
        <v>24</v>
      </c>
      <c r="C7294">
        <v>4</v>
      </c>
      <c r="D7294">
        <v>5</v>
      </c>
      <c r="E7294">
        <v>3</v>
      </c>
      <c r="F7294" s="51">
        <v>1</v>
      </c>
      <c r="G7294" t="str">
        <f t="shared" si="226"/>
        <v>Tyrese Maxey</v>
      </c>
      <c r="H7294" t="str">
        <f t="shared" si="227"/>
        <v>Tyrese Maxey</v>
      </c>
    </row>
    <row r="7295" spans="1:8" x14ac:dyDescent="0.2">
      <c r="A7295" s="48"/>
      <c r="B7295">
        <v>9</v>
      </c>
      <c r="C7295">
        <v>1</v>
      </c>
      <c r="D7295">
        <v>1</v>
      </c>
      <c r="E7295">
        <v>1</v>
      </c>
      <c r="F7295" s="51">
        <v>1</v>
      </c>
      <c r="G7295" t="str">
        <f t="shared" si="226"/>
        <v>Tyrese Maxey</v>
      </c>
      <c r="H7295" t="str">
        <f t="shared" si="227"/>
        <v>Tyrese Maxey</v>
      </c>
    </row>
    <row r="7296" spans="1:8" x14ac:dyDescent="0.2">
      <c r="A7296" s="48"/>
      <c r="B7296">
        <v>12</v>
      </c>
      <c r="C7296">
        <v>1</v>
      </c>
      <c r="D7296">
        <v>2</v>
      </c>
      <c r="E7296">
        <v>1</v>
      </c>
      <c r="F7296" s="51">
        <v>1</v>
      </c>
      <c r="G7296" t="str">
        <f t="shared" si="226"/>
        <v>Tyrese Maxey</v>
      </c>
      <c r="H7296" t="str">
        <f t="shared" si="227"/>
        <v>Tyrese Maxey</v>
      </c>
    </row>
    <row r="7297" spans="1:8" x14ac:dyDescent="0.2">
      <c r="A7297" s="48"/>
      <c r="B7297">
        <v>17</v>
      </c>
      <c r="C7297">
        <v>5</v>
      </c>
      <c r="D7297">
        <v>6</v>
      </c>
      <c r="E7297">
        <v>1</v>
      </c>
      <c r="F7297" s="51">
        <v>1</v>
      </c>
      <c r="G7297" t="str">
        <f t="shared" si="226"/>
        <v>Tyrese Maxey</v>
      </c>
      <c r="H7297" t="str">
        <f t="shared" si="227"/>
        <v>Tyrese Maxey</v>
      </c>
    </row>
    <row r="7298" spans="1:8" x14ac:dyDescent="0.2">
      <c r="A7298" s="48" t="s">
        <v>1415</v>
      </c>
      <c r="B7298">
        <v>0</v>
      </c>
      <c r="C7298">
        <v>0</v>
      </c>
      <c r="D7298">
        <v>0</v>
      </c>
      <c r="E7298">
        <v>0</v>
      </c>
      <c r="F7298" s="51">
        <v>1</v>
      </c>
      <c r="G7298" t="str">
        <f t="shared" ref="G7298:G7361" si="228">IF(B7298="","",IF(A7298="",G7297,SUBSTITUTE(A7298," 2022-23 Game Log","")))</f>
        <v>Miles McBride</v>
      </c>
      <c r="H7298" t="str">
        <f t="shared" ref="H7298:H7361" si="229">IF(G7298="Luka Dončić","Luka Doncic",IF(G7298="Wendell Carter Jr.","Wendell Carter",IF(G7298="Vlatko Čančar","Vlatko Cancar",IF(G7298="Troy Brown Jr.","Troy Brown",IF(G7298="Bojan Bogdanović","Bojan Bogdanovic",IF(G7298="Nic Claxton","Nicolas Claxton",IF(G7298="Kristaps Porziņģis","Kristaps Porzingis",IF(G7298="Kelly Oubre Jr.","Kelly Oubre Jr",IF(G7298="P.J. Washington","P.J Washington",IF(G7298="P.J. Tucker","P.J Tucker",IF(G7298="Jabari Smith Jr.","Jabari Smith",IF(G7298="Alperen Şengün","Alperen Sengun",IF(G7298="Nikola Vučević","Nikola Vucevic",IF(G7298="Jusuf Nurkić","Jusuf Nurkic",IF(G7298="Nikola Jokić","Nikola Jokic",G7298)))))))))))))))</f>
        <v>Miles McBride</v>
      </c>
    </row>
    <row r="7299" spans="1:8" x14ac:dyDescent="0.2">
      <c r="A7299" s="48"/>
      <c r="B7299">
        <v>0</v>
      </c>
      <c r="C7299">
        <v>0</v>
      </c>
      <c r="D7299">
        <v>0</v>
      </c>
      <c r="E7299">
        <v>0</v>
      </c>
      <c r="F7299" s="51">
        <v>1</v>
      </c>
      <c r="G7299" t="str">
        <f t="shared" si="228"/>
        <v>Miles McBride</v>
      </c>
      <c r="H7299" t="str">
        <f t="shared" si="229"/>
        <v>Miles McBride</v>
      </c>
    </row>
    <row r="7300" spans="1:8" x14ac:dyDescent="0.2">
      <c r="A7300" s="48"/>
      <c r="B7300">
        <v>0</v>
      </c>
      <c r="C7300">
        <v>0</v>
      </c>
      <c r="D7300">
        <v>0</v>
      </c>
      <c r="E7300">
        <v>0</v>
      </c>
      <c r="F7300" s="51">
        <v>1</v>
      </c>
      <c r="G7300" t="str">
        <f t="shared" si="228"/>
        <v>Miles McBride</v>
      </c>
      <c r="H7300" t="str">
        <f t="shared" si="229"/>
        <v>Miles McBride</v>
      </c>
    </row>
    <row r="7301" spans="1:8" x14ac:dyDescent="0.2">
      <c r="A7301" s="48"/>
      <c r="B7301">
        <v>0</v>
      </c>
      <c r="C7301">
        <v>0</v>
      </c>
      <c r="D7301">
        <v>2</v>
      </c>
      <c r="E7301">
        <v>0</v>
      </c>
      <c r="F7301" s="51">
        <v>1</v>
      </c>
      <c r="G7301" t="str">
        <f t="shared" si="228"/>
        <v>Miles McBride</v>
      </c>
      <c r="H7301" t="str">
        <f t="shared" si="229"/>
        <v>Miles McBride</v>
      </c>
    </row>
    <row r="7302" spans="1:8" x14ac:dyDescent="0.2">
      <c r="A7302" s="48"/>
      <c r="B7302">
        <v>2</v>
      </c>
      <c r="C7302">
        <v>1</v>
      </c>
      <c r="D7302">
        <v>1</v>
      </c>
      <c r="E7302">
        <v>0</v>
      </c>
      <c r="F7302" s="51">
        <v>1</v>
      </c>
      <c r="G7302" t="str">
        <f t="shared" si="228"/>
        <v>Miles McBride</v>
      </c>
      <c r="H7302" t="str">
        <f t="shared" si="229"/>
        <v>Miles McBride</v>
      </c>
    </row>
    <row r="7303" spans="1:8" x14ac:dyDescent="0.2">
      <c r="A7303" s="48"/>
      <c r="B7303">
        <v>9</v>
      </c>
      <c r="C7303">
        <v>0</v>
      </c>
      <c r="D7303">
        <v>0</v>
      </c>
      <c r="E7303">
        <v>1</v>
      </c>
      <c r="F7303" s="51">
        <v>1</v>
      </c>
      <c r="G7303" t="str">
        <f t="shared" si="228"/>
        <v>Miles McBride</v>
      </c>
      <c r="H7303" t="str">
        <f t="shared" si="229"/>
        <v>Miles McBride</v>
      </c>
    </row>
    <row r="7304" spans="1:8" x14ac:dyDescent="0.2">
      <c r="A7304" s="48"/>
      <c r="B7304">
        <v>3</v>
      </c>
      <c r="C7304">
        <v>1</v>
      </c>
      <c r="D7304">
        <v>2</v>
      </c>
      <c r="E7304">
        <v>0</v>
      </c>
      <c r="F7304" s="51">
        <v>1</v>
      </c>
      <c r="G7304" t="str">
        <f t="shared" si="228"/>
        <v>Miles McBride</v>
      </c>
      <c r="H7304" t="str">
        <f t="shared" si="229"/>
        <v>Miles McBride</v>
      </c>
    </row>
    <row r="7305" spans="1:8" x14ac:dyDescent="0.2">
      <c r="A7305" s="48"/>
      <c r="B7305">
        <v>4</v>
      </c>
      <c r="C7305">
        <v>0</v>
      </c>
      <c r="D7305">
        <v>2</v>
      </c>
      <c r="E7305">
        <v>0</v>
      </c>
      <c r="F7305" s="51">
        <v>1</v>
      </c>
      <c r="G7305" t="str">
        <f t="shared" si="228"/>
        <v>Miles McBride</v>
      </c>
      <c r="H7305" t="str">
        <f t="shared" si="229"/>
        <v>Miles McBride</v>
      </c>
    </row>
    <row r="7306" spans="1:8" x14ac:dyDescent="0.2">
      <c r="A7306" s="48"/>
      <c r="B7306">
        <v>0</v>
      </c>
      <c r="C7306">
        <v>0</v>
      </c>
      <c r="D7306">
        <v>0</v>
      </c>
      <c r="E7306">
        <v>0</v>
      </c>
      <c r="F7306" s="51">
        <v>1</v>
      </c>
      <c r="G7306" t="str">
        <f t="shared" si="228"/>
        <v>Miles McBride</v>
      </c>
      <c r="H7306" t="str">
        <f t="shared" si="229"/>
        <v>Miles McBride</v>
      </c>
    </row>
    <row r="7307" spans="1:8" x14ac:dyDescent="0.2">
      <c r="A7307" s="48"/>
      <c r="B7307">
        <v>2</v>
      </c>
      <c r="C7307">
        <v>0</v>
      </c>
      <c r="D7307">
        <v>3</v>
      </c>
      <c r="E7307">
        <v>0</v>
      </c>
      <c r="F7307" s="51">
        <v>1</v>
      </c>
      <c r="G7307" t="str">
        <f t="shared" si="228"/>
        <v>Miles McBride</v>
      </c>
      <c r="H7307" t="str">
        <f t="shared" si="229"/>
        <v>Miles McBride</v>
      </c>
    </row>
    <row r="7308" spans="1:8" x14ac:dyDescent="0.2">
      <c r="A7308" s="48"/>
      <c r="B7308">
        <v>1</v>
      </c>
      <c r="C7308">
        <v>1</v>
      </c>
      <c r="D7308">
        <v>3</v>
      </c>
      <c r="E7308">
        <v>0</v>
      </c>
      <c r="F7308" s="51">
        <v>1</v>
      </c>
      <c r="G7308" t="str">
        <f t="shared" si="228"/>
        <v>Miles McBride</v>
      </c>
      <c r="H7308" t="str">
        <f t="shared" si="229"/>
        <v>Miles McBride</v>
      </c>
    </row>
    <row r="7309" spans="1:8" x14ac:dyDescent="0.2">
      <c r="A7309" s="48"/>
      <c r="B7309">
        <v>0</v>
      </c>
      <c r="C7309">
        <v>0</v>
      </c>
      <c r="D7309">
        <v>2</v>
      </c>
      <c r="E7309">
        <v>0</v>
      </c>
      <c r="F7309" s="51">
        <v>1</v>
      </c>
      <c r="G7309" t="str">
        <f t="shared" si="228"/>
        <v>Miles McBride</v>
      </c>
      <c r="H7309" t="str">
        <f t="shared" si="229"/>
        <v>Miles McBride</v>
      </c>
    </row>
    <row r="7310" spans="1:8" x14ac:dyDescent="0.2">
      <c r="A7310" s="48"/>
      <c r="B7310">
        <v>3</v>
      </c>
      <c r="C7310">
        <v>2</v>
      </c>
      <c r="D7310">
        <v>6</v>
      </c>
      <c r="E7310">
        <v>1</v>
      </c>
      <c r="F7310" s="51">
        <v>1</v>
      </c>
      <c r="G7310" t="str">
        <f t="shared" si="228"/>
        <v>Miles McBride</v>
      </c>
      <c r="H7310" t="str">
        <f t="shared" si="229"/>
        <v>Miles McBride</v>
      </c>
    </row>
    <row r="7311" spans="1:8" x14ac:dyDescent="0.2">
      <c r="A7311" s="48"/>
      <c r="B7311">
        <v>10</v>
      </c>
      <c r="C7311">
        <v>1</v>
      </c>
      <c r="D7311">
        <v>1</v>
      </c>
      <c r="E7311">
        <v>2</v>
      </c>
      <c r="F7311" s="51">
        <v>1</v>
      </c>
      <c r="G7311" t="str">
        <f t="shared" si="228"/>
        <v>Miles McBride</v>
      </c>
      <c r="H7311" t="str">
        <f t="shared" si="229"/>
        <v>Miles McBride</v>
      </c>
    </row>
    <row r="7312" spans="1:8" x14ac:dyDescent="0.2">
      <c r="A7312" s="48"/>
      <c r="B7312">
        <v>5</v>
      </c>
      <c r="C7312">
        <v>3</v>
      </c>
      <c r="D7312">
        <v>2</v>
      </c>
      <c r="E7312">
        <v>1</v>
      </c>
      <c r="F7312" s="51">
        <v>1</v>
      </c>
      <c r="G7312" t="str">
        <f t="shared" si="228"/>
        <v>Miles McBride</v>
      </c>
      <c r="H7312" t="str">
        <f t="shared" si="229"/>
        <v>Miles McBride</v>
      </c>
    </row>
    <row r="7313" spans="1:8" x14ac:dyDescent="0.2">
      <c r="A7313" s="48"/>
      <c r="B7313">
        <v>6</v>
      </c>
      <c r="C7313">
        <v>1</v>
      </c>
      <c r="D7313">
        <v>1</v>
      </c>
      <c r="E7313">
        <v>2</v>
      </c>
      <c r="F7313" s="51">
        <v>1</v>
      </c>
      <c r="G7313" t="str">
        <f t="shared" si="228"/>
        <v>Miles McBride</v>
      </c>
      <c r="H7313" t="str">
        <f t="shared" si="229"/>
        <v>Miles McBride</v>
      </c>
    </row>
    <row r="7314" spans="1:8" x14ac:dyDescent="0.2">
      <c r="A7314" s="48"/>
      <c r="B7314">
        <v>5</v>
      </c>
      <c r="C7314">
        <v>4</v>
      </c>
      <c r="D7314">
        <v>1</v>
      </c>
      <c r="E7314">
        <v>0</v>
      </c>
      <c r="F7314" s="51">
        <v>1</v>
      </c>
      <c r="G7314" t="str">
        <f t="shared" si="228"/>
        <v>Miles McBride</v>
      </c>
      <c r="H7314" t="str">
        <f t="shared" si="229"/>
        <v>Miles McBride</v>
      </c>
    </row>
    <row r="7315" spans="1:8" x14ac:dyDescent="0.2">
      <c r="A7315" s="48"/>
      <c r="B7315">
        <v>3</v>
      </c>
      <c r="C7315">
        <v>1</v>
      </c>
      <c r="D7315">
        <v>0</v>
      </c>
      <c r="E7315">
        <v>1</v>
      </c>
      <c r="F7315" s="51">
        <v>1</v>
      </c>
      <c r="G7315" t="str">
        <f t="shared" si="228"/>
        <v>Miles McBride</v>
      </c>
      <c r="H7315" t="str">
        <f t="shared" si="229"/>
        <v>Miles McBride</v>
      </c>
    </row>
    <row r="7316" spans="1:8" x14ac:dyDescent="0.2">
      <c r="A7316" s="48"/>
      <c r="B7316">
        <v>10</v>
      </c>
      <c r="C7316">
        <v>1</v>
      </c>
      <c r="D7316">
        <v>1</v>
      </c>
      <c r="E7316">
        <v>2</v>
      </c>
      <c r="F7316" s="51">
        <v>1</v>
      </c>
      <c r="G7316" t="str">
        <f t="shared" si="228"/>
        <v>Miles McBride</v>
      </c>
      <c r="H7316" t="str">
        <f t="shared" si="229"/>
        <v>Miles McBride</v>
      </c>
    </row>
    <row r="7317" spans="1:8" x14ac:dyDescent="0.2">
      <c r="A7317" s="48"/>
      <c r="B7317">
        <v>5</v>
      </c>
      <c r="C7317">
        <v>1</v>
      </c>
      <c r="D7317">
        <v>1</v>
      </c>
      <c r="E7317">
        <v>1</v>
      </c>
      <c r="F7317" s="51">
        <v>1</v>
      </c>
      <c r="G7317" t="str">
        <f t="shared" si="228"/>
        <v>Miles McBride</v>
      </c>
      <c r="H7317" t="str">
        <f t="shared" si="229"/>
        <v>Miles McBride</v>
      </c>
    </row>
    <row r="7318" spans="1:8" x14ac:dyDescent="0.2">
      <c r="A7318" s="48"/>
      <c r="B7318">
        <v>2</v>
      </c>
      <c r="C7318">
        <v>0</v>
      </c>
      <c r="D7318">
        <v>2</v>
      </c>
      <c r="E7318">
        <v>0</v>
      </c>
      <c r="F7318" s="51">
        <v>1</v>
      </c>
      <c r="G7318" t="str">
        <f t="shared" si="228"/>
        <v>Miles McBride</v>
      </c>
      <c r="H7318" t="str">
        <f t="shared" si="229"/>
        <v>Miles McBride</v>
      </c>
    </row>
    <row r="7319" spans="1:8" x14ac:dyDescent="0.2">
      <c r="A7319" s="48"/>
      <c r="B7319">
        <v>0</v>
      </c>
      <c r="C7319">
        <v>0</v>
      </c>
      <c r="D7319">
        <v>0</v>
      </c>
      <c r="E7319">
        <v>0</v>
      </c>
      <c r="F7319" s="51">
        <v>1</v>
      </c>
      <c r="G7319" t="str">
        <f t="shared" si="228"/>
        <v>Miles McBride</v>
      </c>
      <c r="H7319" t="str">
        <f t="shared" si="229"/>
        <v>Miles McBride</v>
      </c>
    </row>
    <row r="7320" spans="1:8" x14ac:dyDescent="0.2">
      <c r="A7320" s="48"/>
      <c r="B7320">
        <v>14</v>
      </c>
      <c r="C7320">
        <v>1</v>
      </c>
      <c r="D7320">
        <v>1</v>
      </c>
      <c r="E7320">
        <v>1</v>
      </c>
      <c r="F7320" s="51">
        <v>1</v>
      </c>
      <c r="G7320" t="str">
        <f t="shared" si="228"/>
        <v>Miles McBride</v>
      </c>
      <c r="H7320" t="str">
        <f t="shared" si="229"/>
        <v>Miles McBride</v>
      </c>
    </row>
    <row r="7321" spans="1:8" x14ac:dyDescent="0.2">
      <c r="A7321" s="48"/>
      <c r="B7321">
        <v>9</v>
      </c>
      <c r="C7321">
        <v>1</v>
      </c>
      <c r="D7321">
        <v>2</v>
      </c>
      <c r="E7321">
        <v>2</v>
      </c>
      <c r="F7321" s="51">
        <v>1</v>
      </c>
      <c r="G7321" t="str">
        <f t="shared" si="228"/>
        <v>Miles McBride</v>
      </c>
      <c r="H7321" t="str">
        <f t="shared" si="229"/>
        <v>Miles McBride</v>
      </c>
    </row>
    <row r="7322" spans="1:8" x14ac:dyDescent="0.2">
      <c r="A7322" s="48"/>
      <c r="B7322">
        <v>5</v>
      </c>
      <c r="C7322">
        <v>2</v>
      </c>
      <c r="D7322">
        <v>1</v>
      </c>
      <c r="E7322">
        <v>1</v>
      </c>
      <c r="F7322" s="51">
        <v>1</v>
      </c>
      <c r="G7322" t="str">
        <f t="shared" si="228"/>
        <v>Miles McBride</v>
      </c>
      <c r="H7322" t="str">
        <f t="shared" si="229"/>
        <v>Miles McBride</v>
      </c>
    </row>
    <row r="7323" spans="1:8" x14ac:dyDescent="0.2">
      <c r="A7323" s="48"/>
      <c r="B7323">
        <v>3</v>
      </c>
      <c r="C7323">
        <v>0</v>
      </c>
      <c r="D7323">
        <v>0</v>
      </c>
      <c r="E7323">
        <v>1</v>
      </c>
      <c r="F7323" s="51">
        <v>1</v>
      </c>
      <c r="G7323" t="str">
        <f t="shared" si="228"/>
        <v>Miles McBride</v>
      </c>
      <c r="H7323" t="str">
        <f t="shared" si="229"/>
        <v>Miles McBride</v>
      </c>
    </row>
    <row r="7324" spans="1:8" x14ac:dyDescent="0.2">
      <c r="A7324" s="48"/>
      <c r="B7324">
        <v>3</v>
      </c>
      <c r="C7324">
        <v>0</v>
      </c>
      <c r="D7324">
        <v>0</v>
      </c>
      <c r="E7324">
        <v>1</v>
      </c>
      <c r="F7324" s="51">
        <v>1</v>
      </c>
      <c r="G7324" t="str">
        <f t="shared" si="228"/>
        <v>Miles McBride</v>
      </c>
      <c r="H7324" t="str">
        <f t="shared" si="229"/>
        <v>Miles McBride</v>
      </c>
    </row>
    <row r="7325" spans="1:8" x14ac:dyDescent="0.2">
      <c r="A7325" s="48" t="s">
        <v>1416</v>
      </c>
      <c r="B7325">
        <v>21</v>
      </c>
      <c r="C7325">
        <v>4</v>
      </c>
      <c r="D7325">
        <v>6</v>
      </c>
      <c r="E7325">
        <v>3</v>
      </c>
      <c r="F7325" s="51">
        <v>1</v>
      </c>
      <c r="G7325" t="str">
        <f t="shared" si="228"/>
        <v>CJ McCollum</v>
      </c>
      <c r="H7325" t="str">
        <f t="shared" si="229"/>
        <v>CJ McCollum</v>
      </c>
    </row>
    <row r="7326" spans="1:8" x14ac:dyDescent="0.2">
      <c r="A7326" s="48"/>
      <c r="B7326">
        <v>21</v>
      </c>
      <c r="C7326">
        <v>6</v>
      </c>
      <c r="D7326">
        <v>2</v>
      </c>
      <c r="E7326">
        <v>2</v>
      </c>
      <c r="F7326" s="51">
        <v>1</v>
      </c>
      <c r="G7326" t="str">
        <f t="shared" si="228"/>
        <v>CJ McCollum</v>
      </c>
      <c r="H7326" t="str">
        <f t="shared" si="229"/>
        <v>CJ McCollum</v>
      </c>
    </row>
    <row r="7327" spans="1:8" x14ac:dyDescent="0.2">
      <c r="A7327" s="48"/>
      <c r="B7327">
        <v>28</v>
      </c>
      <c r="C7327">
        <v>4</v>
      </c>
      <c r="D7327">
        <v>12</v>
      </c>
      <c r="E7327">
        <v>2</v>
      </c>
      <c r="F7327" s="51">
        <v>1</v>
      </c>
      <c r="G7327" t="str">
        <f t="shared" si="228"/>
        <v>CJ McCollum</v>
      </c>
      <c r="H7327" t="str">
        <f t="shared" si="229"/>
        <v>CJ McCollum</v>
      </c>
    </row>
    <row r="7328" spans="1:8" x14ac:dyDescent="0.2">
      <c r="A7328" s="48"/>
      <c r="B7328">
        <v>14</v>
      </c>
      <c r="C7328">
        <v>0</v>
      </c>
      <c r="D7328">
        <v>11</v>
      </c>
      <c r="E7328">
        <v>1</v>
      </c>
      <c r="F7328" s="51">
        <v>1</v>
      </c>
      <c r="G7328" t="str">
        <f t="shared" si="228"/>
        <v>CJ McCollum</v>
      </c>
      <c r="H7328" t="str">
        <f t="shared" si="229"/>
        <v>CJ McCollum</v>
      </c>
    </row>
    <row r="7329" spans="1:8" x14ac:dyDescent="0.2">
      <c r="A7329" s="48"/>
      <c r="B7329">
        <v>17</v>
      </c>
      <c r="C7329">
        <v>2</v>
      </c>
      <c r="D7329">
        <v>9</v>
      </c>
      <c r="E7329">
        <v>0</v>
      </c>
      <c r="F7329" s="51">
        <v>1</v>
      </c>
      <c r="G7329" t="str">
        <f t="shared" si="228"/>
        <v>CJ McCollum</v>
      </c>
      <c r="H7329" t="str">
        <f t="shared" si="229"/>
        <v>CJ McCollum</v>
      </c>
    </row>
    <row r="7330" spans="1:8" x14ac:dyDescent="0.2">
      <c r="A7330" s="48"/>
      <c r="B7330">
        <v>22</v>
      </c>
      <c r="C7330">
        <v>5</v>
      </c>
      <c r="D7330">
        <v>3</v>
      </c>
      <c r="E7330">
        <v>4</v>
      </c>
      <c r="F7330" s="51">
        <v>1</v>
      </c>
      <c r="G7330" t="str">
        <f t="shared" si="228"/>
        <v>CJ McCollum</v>
      </c>
      <c r="H7330" t="str">
        <f t="shared" si="229"/>
        <v>CJ McCollum</v>
      </c>
    </row>
    <row r="7331" spans="1:8" x14ac:dyDescent="0.2">
      <c r="A7331" s="48"/>
      <c r="B7331">
        <v>22</v>
      </c>
      <c r="C7331">
        <v>9</v>
      </c>
      <c r="D7331">
        <v>8</v>
      </c>
      <c r="E7331">
        <v>1</v>
      </c>
      <c r="F7331" s="51">
        <v>1</v>
      </c>
      <c r="G7331" t="str">
        <f t="shared" si="228"/>
        <v>CJ McCollum</v>
      </c>
      <c r="H7331" t="str">
        <f t="shared" si="229"/>
        <v>CJ McCollum</v>
      </c>
    </row>
    <row r="7332" spans="1:8" x14ac:dyDescent="0.2">
      <c r="A7332" s="48"/>
      <c r="B7332">
        <v>20</v>
      </c>
      <c r="C7332">
        <v>8</v>
      </c>
      <c r="D7332">
        <v>5</v>
      </c>
      <c r="E7332">
        <v>3</v>
      </c>
      <c r="F7332" s="51">
        <v>1</v>
      </c>
      <c r="G7332" t="str">
        <f t="shared" si="228"/>
        <v>CJ McCollum</v>
      </c>
      <c r="H7332" t="str">
        <f t="shared" si="229"/>
        <v>CJ McCollum</v>
      </c>
    </row>
    <row r="7333" spans="1:8" x14ac:dyDescent="0.2">
      <c r="A7333" s="48"/>
      <c r="B7333">
        <v>29</v>
      </c>
      <c r="C7333">
        <v>10</v>
      </c>
      <c r="D7333">
        <v>0</v>
      </c>
      <c r="E7333">
        <v>4</v>
      </c>
      <c r="F7333" s="51">
        <v>1</v>
      </c>
      <c r="G7333" t="str">
        <f t="shared" si="228"/>
        <v>CJ McCollum</v>
      </c>
      <c r="H7333" t="str">
        <f t="shared" si="229"/>
        <v>CJ McCollum</v>
      </c>
    </row>
    <row r="7334" spans="1:8" x14ac:dyDescent="0.2">
      <c r="A7334" s="48"/>
      <c r="B7334">
        <v>9</v>
      </c>
      <c r="C7334">
        <v>5</v>
      </c>
      <c r="D7334">
        <v>7</v>
      </c>
      <c r="E7334">
        <v>2</v>
      </c>
      <c r="F7334" s="51">
        <v>1</v>
      </c>
      <c r="G7334" t="str">
        <f t="shared" si="228"/>
        <v>CJ McCollum</v>
      </c>
      <c r="H7334" t="str">
        <f t="shared" si="229"/>
        <v>CJ McCollum</v>
      </c>
    </row>
    <row r="7335" spans="1:8" x14ac:dyDescent="0.2">
      <c r="A7335" s="48"/>
      <c r="B7335">
        <v>7</v>
      </c>
      <c r="C7335">
        <v>4</v>
      </c>
      <c r="D7335">
        <v>5</v>
      </c>
      <c r="E7335">
        <v>0</v>
      </c>
      <c r="F7335" s="51">
        <v>1</v>
      </c>
      <c r="G7335" t="str">
        <f t="shared" si="228"/>
        <v>CJ McCollum</v>
      </c>
      <c r="H7335" t="str">
        <f t="shared" si="229"/>
        <v>CJ McCollum</v>
      </c>
    </row>
    <row r="7336" spans="1:8" x14ac:dyDescent="0.2">
      <c r="A7336" s="48"/>
      <c r="B7336">
        <v>13</v>
      </c>
      <c r="C7336">
        <v>7</v>
      </c>
      <c r="D7336">
        <v>7</v>
      </c>
      <c r="E7336">
        <v>1</v>
      </c>
      <c r="F7336" s="51">
        <v>1</v>
      </c>
      <c r="G7336" t="str">
        <f t="shared" si="228"/>
        <v>CJ McCollum</v>
      </c>
      <c r="H7336" t="str">
        <f t="shared" si="229"/>
        <v>CJ McCollum</v>
      </c>
    </row>
    <row r="7337" spans="1:8" x14ac:dyDescent="0.2">
      <c r="A7337" s="48"/>
      <c r="B7337">
        <v>9</v>
      </c>
      <c r="C7337">
        <v>7</v>
      </c>
      <c r="D7337">
        <v>7</v>
      </c>
      <c r="E7337">
        <v>1</v>
      </c>
      <c r="F7337" s="51">
        <v>1</v>
      </c>
      <c r="G7337" t="str">
        <f t="shared" si="228"/>
        <v>CJ McCollum</v>
      </c>
      <c r="H7337" t="str">
        <f t="shared" si="229"/>
        <v>CJ McCollum</v>
      </c>
    </row>
    <row r="7338" spans="1:8" x14ac:dyDescent="0.2">
      <c r="A7338" s="48"/>
      <c r="B7338">
        <v>30</v>
      </c>
      <c r="C7338">
        <v>3</v>
      </c>
      <c r="D7338">
        <v>9</v>
      </c>
      <c r="E7338">
        <v>7</v>
      </c>
      <c r="F7338" s="51">
        <v>1</v>
      </c>
      <c r="G7338" t="str">
        <f t="shared" si="228"/>
        <v>CJ McCollum</v>
      </c>
      <c r="H7338" t="str">
        <f t="shared" si="229"/>
        <v>CJ McCollum</v>
      </c>
    </row>
    <row r="7339" spans="1:8" x14ac:dyDescent="0.2">
      <c r="A7339" s="48"/>
      <c r="B7339">
        <v>23</v>
      </c>
      <c r="C7339">
        <v>4</v>
      </c>
      <c r="D7339">
        <v>8</v>
      </c>
      <c r="E7339">
        <v>3</v>
      </c>
      <c r="F7339" s="51">
        <v>1</v>
      </c>
      <c r="G7339" t="str">
        <f t="shared" si="228"/>
        <v>CJ McCollum</v>
      </c>
      <c r="H7339" t="str">
        <f t="shared" si="229"/>
        <v>CJ McCollum</v>
      </c>
    </row>
    <row r="7340" spans="1:8" x14ac:dyDescent="0.2">
      <c r="A7340" s="48"/>
      <c r="B7340">
        <v>18</v>
      </c>
      <c r="C7340">
        <v>5</v>
      </c>
      <c r="D7340">
        <v>3</v>
      </c>
      <c r="E7340">
        <v>4</v>
      </c>
      <c r="F7340" s="51">
        <v>1</v>
      </c>
      <c r="G7340" t="str">
        <f t="shared" si="228"/>
        <v>CJ McCollum</v>
      </c>
      <c r="H7340" t="str">
        <f t="shared" si="229"/>
        <v>CJ McCollum</v>
      </c>
    </row>
    <row r="7341" spans="1:8" x14ac:dyDescent="0.2">
      <c r="A7341" s="48"/>
      <c r="B7341">
        <v>15</v>
      </c>
      <c r="C7341">
        <v>3</v>
      </c>
      <c r="D7341">
        <v>2</v>
      </c>
      <c r="E7341">
        <v>3</v>
      </c>
      <c r="F7341" s="51">
        <v>1</v>
      </c>
      <c r="G7341" t="str">
        <f t="shared" si="228"/>
        <v>CJ McCollum</v>
      </c>
      <c r="H7341" t="str">
        <f t="shared" si="229"/>
        <v>CJ McCollum</v>
      </c>
    </row>
    <row r="7342" spans="1:8" x14ac:dyDescent="0.2">
      <c r="A7342" s="48"/>
      <c r="B7342">
        <v>5</v>
      </c>
      <c r="C7342">
        <v>4</v>
      </c>
      <c r="D7342">
        <v>4</v>
      </c>
      <c r="E7342">
        <v>1</v>
      </c>
      <c r="F7342" s="51">
        <v>1</v>
      </c>
      <c r="G7342" t="str">
        <f t="shared" si="228"/>
        <v>CJ McCollum</v>
      </c>
      <c r="H7342" t="str">
        <f t="shared" si="229"/>
        <v>CJ McCollum</v>
      </c>
    </row>
    <row r="7343" spans="1:8" x14ac:dyDescent="0.2">
      <c r="A7343" s="48"/>
      <c r="B7343">
        <v>7</v>
      </c>
      <c r="C7343">
        <v>3</v>
      </c>
      <c r="D7343">
        <v>6</v>
      </c>
      <c r="E7343">
        <v>0</v>
      </c>
      <c r="F7343" s="51">
        <v>1</v>
      </c>
      <c r="G7343" t="str">
        <f t="shared" si="228"/>
        <v>CJ McCollum</v>
      </c>
      <c r="H7343" t="str">
        <f t="shared" si="229"/>
        <v>CJ McCollum</v>
      </c>
    </row>
    <row r="7344" spans="1:8" x14ac:dyDescent="0.2">
      <c r="A7344" s="48"/>
      <c r="B7344">
        <v>8</v>
      </c>
      <c r="C7344">
        <v>3</v>
      </c>
      <c r="D7344">
        <v>4</v>
      </c>
      <c r="E7344">
        <v>0</v>
      </c>
      <c r="F7344" s="51">
        <v>1</v>
      </c>
      <c r="G7344" t="str">
        <f t="shared" si="228"/>
        <v>CJ McCollum</v>
      </c>
      <c r="H7344" t="str">
        <f t="shared" si="229"/>
        <v>CJ McCollum</v>
      </c>
    </row>
    <row r="7345" spans="1:8" x14ac:dyDescent="0.2">
      <c r="A7345" s="48"/>
      <c r="B7345">
        <v>18</v>
      </c>
      <c r="C7345">
        <v>7</v>
      </c>
      <c r="D7345">
        <v>5</v>
      </c>
      <c r="E7345">
        <v>1</v>
      </c>
      <c r="F7345" s="51">
        <v>1</v>
      </c>
      <c r="G7345" t="str">
        <f t="shared" si="228"/>
        <v>CJ McCollum</v>
      </c>
      <c r="H7345" t="str">
        <f t="shared" si="229"/>
        <v>CJ McCollum</v>
      </c>
    </row>
    <row r="7346" spans="1:8" x14ac:dyDescent="0.2">
      <c r="A7346" s="48"/>
      <c r="B7346">
        <v>29</v>
      </c>
      <c r="C7346">
        <v>4</v>
      </c>
      <c r="D7346">
        <v>7</v>
      </c>
      <c r="E7346">
        <v>3</v>
      </c>
      <c r="F7346" s="51">
        <v>1</v>
      </c>
      <c r="G7346" t="str">
        <f t="shared" si="228"/>
        <v>CJ McCollum</v>
      </c>
      <c r="H7346" t="str">
        <f t="shared" si="229"/>
        <v>CJ McCollum</v>
      </c>
    </row>
    <row r="7347" spans="1:8" x14ac:dyDescent="0.2">
      <c r="A7347" s="48"/>
      <c r="B7347">
        <v>14</v>
      </c>
      <c r="C7347">
        <v>6</v>
      </c>
      <c r="D7347">
        <v>0</v>
      </c>
      <c r="E7347">
        <v>1</v>
      </c>
      <c r="F7347" s="51">
        <v>1</v>
      </c>
      <c r="G7347" t="str">
        <f t="shared" si="228"/>
        <v>CJ McCollum</v>
      </c>
      <c r="H7347" t="str">
        <f t="shared" si="229"/>
        <v>CJ McCollum</v>
      </c>
    </row>
    <row r="7348" spans="1:8" x14ac:dyDescent="0.2">
      <c r="A7348" s="48"/>
      <c r="B7348">
        <v>28</v>
      </c>
      <c r="C7348">
        <v>6</v>
      </c>
      <c r="D7348">
        <v>4</v>
      </c>
      <c r="E7348">
        <v>3</v>
      </c>
      <c r="F7348" s="51">
        <v>1</v>
      </c>
      <c r="G7348" t="str">
        <f t="shared" si="228"/>
        <v>CJ McCollum</v>
      </c>
      <c r="H7348" t="str">
        <f t="shared" si="229"/>
        <v>CJ McCollum</v>
      </c>
    </row>
    <row r="7349" spans="1:8" x14ac:dyDescent="0.2">
      <c r="A7349" s="48"/>
      <c r="B7349">
        <v>27</v>
      </c>
      <c r="C7349">
        <v>2</v>
      </c>
      <c r="D7349">
        <v>8</v>
      </c>
      <c r="E7349">
        <v>4</v>
      </c>
      <c r="F7349" s="51">
        <v>1</v>
      </c>
      <c r="G7349" t="str">
        <f t="shared" si="228"/>
        <v>CJ McCollum</v>
      </c>
      <c r="H7349" t="str">
        <f t="shared" si="229"/>
        <v>CJ McCollum</v>
      </c>
    </row>
    <row r="7350" spans="1:8" x14ac:dyDescent="0.2">
      <c r="A7350" s="48"/>
      <c r="B7350">
        <v>31</v>
      </c>
      <c r="C7350">
        <v>8</v>
      </c>
      <c r="D7350">
        <v>9</v>
      </c>
      <c r="E7350">
        <v>6</v>
      </c>
      <c r="F7350" s="51">
        <v>1</v>
      </c>
      <c r="G7350" t="str">
        <f t="shared" si="228"/>
        <v>CJ McCollum</v>
      </c>
      <c r="H7350" t="str">
        <f t="shared" si="229"/>
        <v>CJ McCollum</v>
      </c>
    </row>
    <row r="7351" spans="1:8" x14ac:dyDescent="0.2">
      <c r="A7351" s="48"/>
      <c r="B7351">
        <v>40</v>
      </c>
      <c r="C7351">
        <v>8</v>
      </c>
      <c r="D7351">
        <v>9</v>
      </c>
      <c r="E7351">
        <v>7</v>
      </c>
      <c r="F7351" s="51">
        <v>1</v>
      </c>
      <c r="G7351" t="str">
        <f t="shared" si="228"/>
        <v>CJ McCollum</v>
      </c>
      <c r="H7351" t="str">
        <f t="shared" si="229"/>
        <v>CJ McCollum</v>
      </c>
    </row>
    <row r="7352" spans="1:8" x14ac:dyDescent="0.2">
      <c r="A7352" s="48"/>
      <c r="B7352">
        <v>17</v>
      </c>
      <c r="C7352">
        <v>6</v>
      </c>
      <c r="D7352">
        <v>11</v>
      </c>
      <c r="E7352">
        <v>3</v>
      </c>
      <c r="F7352" s="51">
        <v>1</v>
      </c>
      <c r="G7352" t="str">
        <f t="shared" si="228"/>
        <v>CJ McCollum</v>
      </c>
      <c r="H7352" t="str">
        <f t="shared" si="229"/>
        <v>CJ McCollum</v>
      </c>
    </row>
    <row r="7353" spans="1:8" x14ac:dyDescent="0.2">
      <c r="A7353" s="48"/>
      <c r="B7353">
        <v>19</v>
      </c>
      <c r="C7353">
        <v>7</v>
      </c>
      <c r="D7353">
        <v>6</v>
      </c>
      <c r="E7353">
        <v>3</v>
      </c>
      <c r="F7353" s="51">
        <v>1</v>
      </c>
      <c r="G7353" t="str">
        <f t="shared" si="228"/>
        <v>CJ McCollum</v>
      </c>
      <c r="H7353" t="str">
        <f t="shared" si="229"/>
        <v>CJ McCollum</v>
      </c>
    </row>
    <row r="7354" spans="1:8" x14ac:dyDescent="0.2">
      <c r="A7354" s="48"/>
      <c r="B7354">
        <v>20</v>
      </c>
      <c r="C7354">
        <v>3</v>
      </c>
      <c r="D7354">
        <v>6</v>
      </c>
      <c r="E7354">
        <v>3</v>
      </c>
      <c r="F7354" s="51">
        <v>1</v>
      </c>
      <c r="G7354" t="str">
        <f t="shared" si="228"/>
        <v>CJ McCollum</v>
      </c>
      <c r="H7354" t="str">
        <f t="shared" si="229"/>
        <v>CJ McCollum</v>
      </c>
    </row>
    <row r="7355" spans="1:8" x14ac:dyDescent="0.2">
      <c r="A7355" s="48"/>
      <c r="B7355">
        <v>42</v>
      </c>
      <c r="C7355">
        <v>4</v>
      </c>
      <c r="D7355">
        <v>5</v>
      </c>
      <c r="E7355">
        <v>11</v>
      </c>
      <c r="F7355" s="51">
        <v>1</v>
      </c>
      <c r="G7355" t="str">
        <f t="shared" si="228"/>
        <v>CJ McCollum</v>
      </c>
      <c r="H7355" t="str">
        <f t="shared" si="229"/>
        <v>CJ McCollum</v>
      </c>
    </row>
    <row r="7356" spans="1:8" x14ac:dyDescent="0.2">
      <c r="A7356" s="48"/>
      <c r="B7356">
        <v>10</v>
      </c>
      <c r="C7356">
        <v>1</v>
      </c>
      <c r="D7356">
        <v>3</v>
      </c>
      <c r="E7356">
        <v>1</v>
      </c>
      <c r="F7356" s="51">
        <v>1</v>
      </c>
      <c r="G7356" t="str">
        <f t="shared" si="228"/>
        <v>CJ McCollum</v>
      </c>
      <c r="H7356" t="str">
        <f t="shared" si="229"/>
        <v>CJ McCollum</v>
      </c>
    </row>
    <row r="7357" spans="1:8" x14ac:dyDescent="0.2">
      <c r="A7357" s="48"/>
      <c r="B7357">
        <v>26</v>
      </c>
      <c r="C7357">
        <v>2</v>
      </c>
      <c r="D7357">
        <v>6</v>
      </c>
      <c r="E7357">
        <v>5</v>
      </c>
      <c r="F7357" s="51">
        <v>1</v>
      </c>
      <c r="G7357" t="str">
        <f t="shared" si="228"/>
        <v>CJ McCollum</v>
      </c>
      <c r="H7357" t="str">
        <f t="shared" si="229"/>
        <v>CJ McCollum</v>
      </c>
    </row>
    <row r="7358" spans="1:8" x14ac:dyDescent="0.2">
      <c r="A7358" s="48"/>
      <c r="B7358">
        <v>28</v>
      </c>
      <c r="C7358">
        <v>1</v>
      </c>
      <c r="D7358">
        <v>6</v>
      </c>
      <c r="E7358">
        <v>5</v>
      </c>
      <c r="F7358" s="51">
        <v>1</v>
      </c>
      <c r="G7358" t="str">
        <f t="shared" si="228"/>
        <v>CJ McCollum</v>
      </c>
      <c r="H7358" t="str">
        <f t="shared" si="229"/>
        <v>CJ McCollum</v>
      </c>
    </row>
    <row r="7359" spans="1:8" x14ac:dyDescent="0.2">
      <c r="A7359" s="48" t="s">
        <v>1417</v>
      </c>
      <c r="B7359">
        <v>8</v>
      </c>
      <c r="C7359">
        <v>1</v>
      </c>
      <c r="D7359">
        <v>4</v>
      </c>
      <c r="E7359">
        <v>0</v>
      </c>
      <c r="F7359" s="51">
        <v>1</v>
      </c>
      <c r="G7359" t="str">
        <f t="shared" si="228"/>
        <v>T.J. McConnell</v>
      </c>
      <c r="H7359" t="str">
        <f t="shared" si="229"/>
        <v>T.J. McConnell</v>
      </c>
    </row>
    <row r="7360" spans="1:8" x14ac:dyDescent="0.2">
      <c r="A7360" s="48"/>
      <c r="B7360">
        <v>4</v>
      </c>
      <c r="C7360">
        <v>3</v>
      </c>
      <c r="D7360">
        <v>4</v>
      </c>
      <c r="E7360">
        <v>0</v>
      </c>
      <c r="F7360" s="51">
        <v>1</v>
      </c>
      <c r="G7360" t="str">
        <f t="shared" si="228"/>
        <v>T.J. McConnell</v>
      </c>
      <c r="H7360" t="str">
        <f t="shared" si="229"/>
        <v>T.J. McConnell</v>
      </c>
    </row>
    <row r="7361" spans="1:8" x14ac:dyDescent="0.2">
      <c r="A7361" s="48"/>
      <c r="B7361">
        <v>2</v>
      </c>
      <c r="C7361">
        <v>4</v>
      </c>
      <c r="D7361">
        <v>2</v>
      </c>
      <c r="E7361">
        <v>0</v>
      </c>
      <c r="F7361" s="51">
        <v>1</v>
      </c>
      <c r="G7361" t="str">
        <f t="shared" si="228"/>
        <v>T.J. McConnell</v>
      </c>
      <c r="H7361" t="str">
        <f t="shared" si="229"/>
        <v>T.J. McConnell</v>
      </c>
    </row>
    <row r="7362" spans="1:8" x14ac:dyDescent="0.2">
      <c r="A7362" s="48"/>
      <c r="B7362">
        <v>2</v>
      </c>
      <c r="C7362">
        <v>1</v>
      </c>
      <c r="D7362">
        <v>2</v>
      </c>
      <c r="E7362">
        <v>0</v>
      </c>
      <c r="F7362" s="51">
        <v>1</v>
      </c>
      <c r="G7362" t="str">
        <f t="shared" ref="G7362:G7425" si="230">IF(B7362="","",IF(A7362="",G7361,SUBSTITUTE(A7362," 2022-23 Game Log","")))</f>
        <v>T.J. McConnell</v>
      </c>
      <c r="H7362" t="str">
        <f t="shared" ref="H7362:H7425" si="231">IF(G7362="Luka Dončić","Luka Doncic",IF(G7362="Wendell Carter Jr.","Wendell Carter",IF(G7362="Vlatko Čančar","Vlatko Cancar",IF(G7362="Troy Brown Jr.","Troy Brown",IF(G7362="Bojan Bogdanović","Bojan Bogdanovic",IF(G7362="Nic Claxton","Nicolas Claxton",IF(G7362="Kristaps Porziņģis","Kristaps Porzingis",IF(G7362="Kelly Oubre Jr.","Kelly Oubre Jr",IF(G7362="P.J. Washington","P.J Washington",IF(G7362="P.J. Tucker","P.J Tucker",IF(G7362="Jabari Smith Jr.","Jabari Smith",IF(G7362="Alperen Şengün","Alperen Sengun",IF(G7362="Nikola Vučević","Nikola Vucevic",IF(G7362="Jusuf Nurkić","Jusuf Nurkic",IF(G7362="Nikola Jokić","Nikola Jokic",G7362)))))))))))))))</f>
        <v>T.J. McConnell</v>
      </c>
    </row>
    <row r="7363" spans="1:8" x14ac:dyDescent="0.2">
      <c r="A7363" s="48"/>
      <c r="B7363">
        <v>0</v>
      </c>
      <c r="C7363">
        <v>0</v>
      </c>
      <c r="D7363">
        <v>2</v>
      </c>
      <c r="E7363">
        <v>0</v>
      </c>
      <c r="F7363" s="51">
        <v>1</v>
      </c>
      <c r="G7363" t="str">
        <f t="shared" si="230"/>
        <v>T.J. McConnell</v>
      </c>
      <c r="H7363" t="str">
        <f t="shared" si="231"/>
        <v>T.J. McConnell</v>
      </c>
    </row>
    <row r="7364" spans="1:8" x14ac:dyDescent="0.2">
      <c r="A7364" s="48"/>
      <c r="B7364">
        <v>2</v>
      </c>
      <c r="C7364">
        <v>1</v>
      </c>
      <c r="D7364">
        <v>3</v>
      </c>
      <c r="E7364">
        <v>0</v>
      </c>
      <c r="F7364" s="51">
        <v>1</v>
      </c>
      <c r="G7364" t="str">
        <f t="shared" si="230"/>
        <v>T.J. McConnell</v>
      </c>
      <c r="H7364" t="str">
        <f t="shared" si="231"/>
        <v>T.J. McConnell</v>
      </c>
    </row>
    <row r="7365" spans="1:8" x14ac:dyDescent="0.2">
      <c r="A7365" s="48"/>
      <c r="B7365">
        <v>6</v>
      </c>
      <c r="C7365">
        <v>1</v>
      </c>
      <c r="D7365">
        <v>2</v>
      </c>
      <c r="E7365">
        <v>0</v>
      </c>
      <c r="F7365" s="51">
        <v>1</v>
      </c>
      <c r="G7365" t="str">
        <f t="shared" si="230"/>
        <v>T.J. McConnell</v>
      </c>
      <c r="H7365" t="str">
        <f t="shared" si="231"/>
        <v>T.J. McConnell</v>
      </c>
    </row>
    <row r="7366" spans="1:8" x14ac:dyDescent="0.2">
      <c r="A7366" s="48"/>
      <c r="B7366">
        <v>4</v>
      </c>
      <c r="C7366">
        <v>6</v>
      </c>
      <c r="D7366">
        <v>4</v>
      </c>
      <c r="E7366">
        <v>0</v>
      </c>
      <c r="F7366" s="51">
        <v>1</v>
      </c>
      <c r="G7366" t="str">
        <f t="shared" si="230"/>
        <v>T.J. McConnell</v>
      </c>
      <c r="H7366" t="str">
        <f t="shared" si="231"/>
        <v>T.J. McConnell</v>
      </c>
    </row>
    <row r="7367" spans="1:8" x14ac:dyDescent="0.2">
      <c r="A7367" s="48"/>
      <c r="B7367">
        <v>10</v>
      </c>
      <c r="C7367">
        <v>3</v>
      </c>
      <c r="D7367">
        <v>3</v>
      </c>
      <c r="E7367">
        <v>0</v>
      </c>
      <c r="F7367" s="51">
        <v>1</v>
      </c>
      <c r="G7367" t="str">
        <f t="shared" si="230"/>
        <v>T.J. McConnell</v>
      </c>
      <c r="H7367" t="str">
        <f t="shared" si="231"/>
        <v>T.J. McConnell</v>
      </c>
    </row>
    <row r="7368" spans="1:8" x14ac:dyDescent="0.2">
      <c r="A7368" s="48"/>
      <c r="B7368">
        <v>2</v>
      </c>
      <c r="C7368">
        <v>3</v>
      </c>
      <c r="D7368">
        <v>4</v>
      </c>
      <c r="E7368">
        <v>0</v>
      </c>
      <c r="F7368" s="51">
        <v>1</v>
      </c>
      <c r="G7368" t="str">
        <f t="shared" si="230"/>
        <v>T.J. McConnell</v>
      </c>
      <c r="H7368" t="str">
        <f t="shared" si="231"/>
        <v>T.J. McConnell</v>
      </c>
    </row>
    <row r="7369" spans="1:8" x14ac:dyDescent="0.2">
      <c r="A7369" s="48"/>
      <c r="B7369">
        <v>2</v>
      </c>
      <c r="C7369">
        <v>2</v>
      </c>
      <c r="D7369">
        <v>6</v>
      </c>
      <c r="E7369">
        <v>0</v>
      </c>
      <c r="F7369" s="51">
        <v>1</v>
      </c>
      <c r="G7369" t="str">
        <f t="shared" si="230"/>
        <v>T.J. McConnell</v>
      </c>
      <c r="H7369" t="str">
        <f t="shared" si="231"/>
        <v>T.J. McConnell</v>
      </c>
    </row>
    <row r="7370" spans="1:8" x14ac:dyDescent="0.2">
      <c r="A7370" s="48"/>
      <c r="B7370">
        <v>6</v>
      </c>
      <c r="C7370">
        <v>3</v>
      </c>
      <c r="D7370">
        <v>5</v>
      </c>
      <c r="E7370">
        <v>0</v>
      </c>
      <c r="F7370" s="51">
        <v>1</v>
      </c>
      <c r="G7370" t="str">
        <f t="shared" si="230"/>
        <v>T.J. McConnell</v>
      </c>
      <c r="H7370" t="str">
        <f t="shared" si="231"/>
        <v>T.J. McConnell</v>
      </c>
    </row>
    <row r="7371" spans="1:8" x14ac:dyDescent="0.2">
      <c r="A7371" s="48"/>
      <c r="B7371">
        <v>2</v>
      </c>
      <c r="C7371">
        <v>0</v>
      </c>
      <c r="D7371">
        <v>3</v>
      </c>
      <c r="E7371">
        <v>0</v>
      </c>
      <c r="F7371" s="51">
        <v>1</v>
      </c>
      <c r="G7371" t="str">
        <f t="shared" si="230"/>
        <v>T.J. McConnell</v>
      </c>
      <c r="H7371" t="str">
        <f t="shared" si="231"/>
        <v>T.J. McConnell</v>
      </c>
    </row>
    <row r="7372" spans="1:8" x14ac:dyDescent="0.2">
      <c r="A7372" s="48"/>
      <c r="B7372">
        <v>2</v>
      </c>
      <c r="C7372">
        <v>2</v>
      </c>
      <c r="D7372">
        <v>7</v>
      </c>
      <c r="E7372">
        <v>0</v>
      </c>
      <c r="F7372" s="51">
        <v>1</v>
      </c>
      <c r="G7372" t="str">
        <f t="shared" si="230"/>
        <v>T.J. McConnell</v>
      </c>
      <c r="H7372" t="str">
        <f t="shared" si="231"/>
        <v>T.J. McConnell</v>
      </c>
    </row>
    <row r="7373" spans="1:8" x14ac:dyDescent="0.2">
      <c r="A7373" s="48"/>
      <c r="B7373">
        <v>19</v>
      </c>
      <c r="C7373">
        <v>5</v>
      </c>
      <c r="D7373">
        <v>10</v>
      </c>
      <c r="E7373">
        <v>3</v>
      </c>
      <c r="F7373" s="51">
        <v>1</v>
      </c>
      <c r="G7373" t="str">
        <f t="shared" si="230"/>
        <v>T.J. McConnell</v>
      </c>
      <c r="H7373" t="str">
        <f t="shared" si="231"/>
        <v>T.J. McConnell</v>
      </c>
    </row>
    <row r="7374" spans="1:8" x14ac:dyDescent="0.2">
      <c r="A7374" s="48"/>
      <c r="B7374">
        <v>10</v>
      </c>
      <c r="C7374">
        <v>1</v>
      </c>
      <c r="D7374">
        <v>4</v>
      </c>
      <c r="E7374">
        <v>0</v>
      </c>
      <c r="F7374" s="51">
        <v>1</v>
      </c>
      <c r="G7374" t="str">
        <f t="shared" si="230"/>
        <v>T.J. McConnell</v>
      </c>
      <c r="H7374" t="str">
        <f t="shared" si="231"/>
        <v>T.J. McConnell</v>
      </c>
    </row>
    <row r="7375" spans="1:8" x14ac:dyDescent="0.2">
      <c r="A7375" s="48"/>
      <c r="B7375">
        <v>8</v>
      </c>
      <c r="C7375">
        <v>4</v>
      </c>
      <c r="D7375">
        <v>5</v>
      </c>
      <c r="E7375">
        <v>0</v>
      </c>
      <c r="F7375" s="51">
        <v>1</v>
      </c>
      <c r="G7375" t="str">
        <f t="shared" si="230"/>
        <v>T.J. McConnell</v>
      </c>
      <c r="H7375" t="str">
        <f t="shared" si="231"/>
        <v>T.J. McConnell</v>
      </c>
    </row>
    <row r="7376" spans="1:8" x14ac:dyDescent="0.2">
      <c r="A7376" s="48"/>
      <c r="B7376">
        <v>14</v>
      </c>
      <c r="C7376">
        <v>3</v>
      </c>
      <c r="D7376">
        <v>5</v>
      </c>
      <c r="E7376">
        <v>0</v>
      </c>
      <c r="F7376" s="51">
        <v>1</v>
      </c>
      <c r="G7376" t="str">
        <f t="shared" si="230"/>
        <v>T.J. McConnell</v>
      </c>
      <c r="H7376" t="str">
        <f t="shared" si="231"/>
        <v>T.J. McConnell</v>
      </c>
    </row>
    <row r="7377" spans="1:8" x14ac:dyDescent="0.2">
      <c r="A7377" s="48"/>
      <c r="B7377">
        <v>2</v>
      </c>
      <c r="C7377">
        <v>3</v>
      </c>
      <c r="D7377">
        <v>4</v>
      </c>
      <c r="E7377">
        <v>0</v>
      </c>
      <c r="F7377" s="51">
        <v>1</v>
      </c>
      <c r="G7377" t="str">
        <f t="shared" si="230"/>
        <v>T.J. McConnell</v>
      </c>
      <c r="H7377" t="str">
        <f t="shared" si="231"/>
        <v>T.J. McConnell</v>
      </c>
    </row>
    <row r="7378" spans="1:8" x14ac:dyDescent="0.2">
      <c r="A7378" s="48"/>
      <c r="B7378">
        <v>5</v>
      </c>
      <c r="C7378">
        <v>4</v>
      </c>
      <c r="D7378">
        <v>10</v>
      </c>
      <c r="E7378">
        <v>1</v>
      </c>
      <c r="F7378" s="51">
        <v>1</v>
      </c>
      <c r="G7378" t="str">
        <f t="shared" si="230"/>
        <v>T.J. McConnell</v>
      </c>
      <c r="H7378" t="str">
        <f t="shared" si="231"/>
        <v>T.J. McConnell</v>
      </c>
    </row>
    <row r="7379" spans="1:8" x14ac:dyDescent="0.2">
      <c r="A7379" s="48"/>
      <c r="B7379">
        <v>11</v>
      </c>
      <c r="C7379">
        <v>3</v>
      </c>
      <c r="D7379">
        <v>1</v>
      </c>
      <c r="E7379">
        <v>0</v>
      </c>
      <c r="F7379" s="51">
        <v>1</v>
      </c>
      <c r="G7379" t="str">
        <f t="shared" si="230"/>
        <v>T.J. McConnell</v>
      </c>
      <c r="H7379" t="str">
        <f t="shared" si="231"/>
        <v>T.J. McConnell</v>
      </c>
    </row>
    <row r="7380" spans="1:8" x14ac:dyDescent="0.2">
      <c r="A7380" s="48"/>
      <c r="B7380">
        <v>4</v>
      </c>
      <c r="C7380">
        <v>1</v>
      </c>
      <c r="D7380">
        <v>1</v>
      </c>
      <c r="E7380">
        <v>0</v>
      </c>
      <c r="F7380" s="51">
        <v>1</v>
      </c>
      <c r="G7380" t="str">
        <f t="shared" si="230"/>
        <v>T.J. McConnell</v>
      </c>
      <c r="H7380" t="str">
        <f t="shared" si="231"/>
        <v>T.J. McConnell</v>
      </c>
    </row>
    <row r="7381" spans="1:8" x14ac:dyDescent="0.2">
      <c r="A7381" s="48"/>
      <c r="B7381">
        <v>2</v>
      </c>
      <c r="C7381">
        <v>0</v>
      </c>
      <c r="D7381">
        <v>4</v>
      </c>
      <c r="E7381">
        <v>0</v>
      </c>
      <c r="F7381" s="51">
        <v>1</v>
      </c>
      <c r="G7381" t="str">
        <f t="shared" si="230"/>
        <v>T.J. McConnell</v>
      </c>
      <c r="H7381" t="str">
        <f t="shared" si="231"/>
        <v>T.J. McConnell</v>
      </c>
    </row>
    <row r="7382" spans="1:8" x14ac:dyDescent="0.2">
      <c r="A7382" s="48"/>
      <c r="B7382">
        <v>6</v>
      </c>
      <c r="C7382">
        <v>2</v>
      </c>
      <c r="D7382">
        <v>4</v>
      </c>
      <c r="E7382">
        <v>0</v>
      </c>
      <c r="F7382" s="51">
        <v>1</v>
      </c>
      <c r="G7382" t="str">
        <f t="shared" si="230"/>
        <v>T.J. McConnell</v>
      </c>
      <c r="H7382" t="str">
        <f t="shared" si="231"/>
        <v>T.J. McConnell</v>
      </c>
    </row>
    <row r="7383" spans="1:8" x14ac:dyDescent="0.2">
      <c r="A7383" s="48"/>
      <c r="B7383">
        <v>6</v>
      </c>
      <c r="C7383">
        <v>3</v>
      </c>
      <c r="D7383">
        <v>3</v>
      </c>
      <c r="E7383">
        <v>0</v>
      </c>
      <c r="F7383" s="51">
        <v>1</v>
      </c>
      <c r="G7383" t="str">
        <f t="shared" si="230"/>
        <v>T.J. McConnell</v>
      </c>
      <c r="H7383" t="str">
        <f t="shared" si="231"/>
        <v>T.J. McConnell</v>
      </c>
    </row>
    <row r="7384" spans="1:8" x14ac:dyDescent="0.2">
      <c r="A7384" s="48"/>
      <c r="B7384">
        <v>5</v>
      </c>
      <c r="C7384">
        <v>3</v>
      </c>
      <c r="D7384">
        <v>9</v>
      </c>
      <c r="E7384">
        <v>0</v>
      </c>
      <c r="F7384" s="51">
        <v>1</v>
      </c>
      <c r="G7384" t="str">
        <f t="shared" si="230"/>
        <v>T.J. McConnell</v>
      </c>
      <c r="H7384" t="str">
        <f t="shared" si="231"/>
        <v>T.J. McConnell</v>
      </c>
    </row>
    <row r="7385" spans="1:8" x14ac:dyDescent="0.2">
      <c r="A7385" s="48"/>
      <c r="B7385">
        <v>4</v>
      </c>
      <c r="C7385">
        <v>2</v>
      </c>
      <c r="D7385">
        <v>6</v>
      </c>
      <c r="E7385">
        <v>0</v>
      </c>
      <c r="F7385" s="51">
        <v>1</v>
      </c>
      <c r="G7385" t="str">
        <f t="shared" si="230"/>
        <v>T.J. McConnell</v>
      </c>
      <c r="H7385" t="str">
        <f t="shared" si="231"/>
        <v>T.J. McConnell</v>
      </c>
    </row>
    <row r="7386" spans="1:8" x14ac:dyDescent="0.2">
      <c r="A7386" s="48"/>
      <c r="B7386">
        <v>2</v>
      </c>
      <c r="C7386">
        <v>2</v>
      </c>
      <c r="D7386">
        <v>5</v>
      </c>
      <c r="E7386">
        <v>0</v>
      </c>
      <c r="F7386" s="51">
        <v>1</v>
      </c>
      <c r="G7386" t="str">
        <f t="shared" si="230"/>
        <v>T.J. McConnell</v>
      </c>
      <c r="H7386" t="str">
        <f t="shared" si="231"/>
        <v>T.J. McConnell</v>
      </c>
    </row>
    <row r="7387" spans="1:8" x14ac:dyDescent="0.2">
      <c r="A7387" s="48"/>
      <c r="B7387">
        <v>6</v>
      </c>
      <c r="C7387">
        <v>1</v>
      </c>
      <c r="D7387">
        <v>1</v>
      </c>
      <c r="E7387">
        <v>0</v>
      </c>
      <c r="F7387" s="51">
        <v>1</v>
      </c>
      <c r="G7387" t="str">
        <f t="shared" si="230"/>
        <v>T.J. McConnell</v>
      </c>
      <c r="H7387" t="str">
        <f t="shared" si="231"/>
        <v>T.J. McConnell</v>
      </c>
    </row>
    <row r="7388" spans="1:8" x14ac:dyDescent="0.2">
      <c r="A7388" s="48"/>
      <c r="B7388">
        <v>2</v>
      </c>
      <c r="C7388">
        <v>1</v>
      </c>
      <c r="D7388">
        <v>5</v>
      </c>
      <c r="E7388">
        <v>0</v>
      </c>
      <c r="F7388" s="51">
        <v>1</v>
      </c>
      <c r="G7388" t="str">
        <f t="shared" si="230"/>
        <v>T.J. McConnell</v>
      </c>
      <c r="H7388" t="str">
        <f t="shared" si="231"/>
        <v>T.J. McConnell</v>
      </c>
    </row>
    <row r="7389" spans="1:8" x14ac:dyDescent="0.2">
      <c r="A7389" s="48"/>
      <c r="B7389">
        <v>2</v>
      </c>
      <c r="C7389">
        <v>4</v>
      </c>
      <c r="D7389">
        <v>6</v>
      </c>
      <c r="E7389">
        <v>0</v>
      </c>
      <c r="F7389" s="51">
        <v>1</v>
      </c>
      <c r="G7389" t="str">
        <f t="shared" si="230"/>
        <v>T.J. McConnell</v>
      </c>
      <c r="H7389" t="str">
        <f t="shared" si="231"/>
        <v>T.J. McConnell</v>
      </c>
    </row>
    <row r="7390" spans="1:8" x14ac:dyDescent="0.2">
      <c r="A7390" s="48"/>
      <c r="B7390">
        <v>6</v>
      </c>
      <c r="C7390">
        <v>5</v>
      </c>
      <c r="D7390">
        <v>6</v>
      </c>
      <c r="E7390">
        <v>0</v>
      </c>
      <c r="F7390" s="51">
        <v>1</v>
      </c>
      <c r="G7390" t="str">
        <f t="shared" si="230"/>
        <v>T.J. McConnell</v>
      </c>
      <c r="H7390" t="str">
        <f t="shared" si="231"/>
        <v>T.J. McConnell</v>
      </c>
    </row>
    <row r="7391" spans="1:8" x14ac:dyDescent="0.2">
      <c r="A7391" s="48"/>
      <c r="B7391">
        <v>7</v>
      </c>
      <c r="C7391">
        <v>0</v>
      </c>
      <c r="D7391">
        <v>4</v>
      </c>
      <c r="E7391">
        <v>1</v>
      </c>
      <c r="F7391" s="51">
        <v>1</v>
      </c>
      <c r="G7391" t="str">
        <f t="shared" si="230"/>
        <v>T.J. McConnell</v>
      </c>
      <c r="H7391" t="str">
        <f t="shared" si="231"/>
        <v>T.J. McConnell</v>
      </c>
    </row>
    <row r="7392" spans="1:8" x14ac:dyDescent="0.2">
      <c r="A7392" s="48"/>
      <c r="B7392">
        <v>9</v>
      </c>
      <c r="C7392">
        <v>1</v>
      </c>
      <c r="D7392">
        <v>3</v>
      </c>
      <c r="E7392">
        <v>1</v>
      </c>
      <c r="F7392" s="51">
        <v>1</v>
      </c>
      <c r="G7392" t="str">
        <f t="shared" si="230"/>
        <v>T.J. McConnell</v>
      </c>
      <c r="H7392" t="str">
        <f t="shared" si="231"/>
        <v>T.J. McConnell</v>
      </c>
    </row>
    <row r="7393" spans="1:8" x14ac:dyDescent="0.2">
      <c r="A7393" s="48"/>
      <c r="B7393">
        <v>15</v>
      </c>
      <c r="C7393">
        <v>2</v>
      </c>
      <c r="D7393">
        <v>3</v>
      </c>
      <c r="E7393">
        <v>0</v>
      </c>
      <c r="F7393" s="51">
        <v>1</v>
      </c>
      <c r="G7393" t="str">
        <f t="shared" si="230"/>
        <v>T.J. McConnell</v>
      </c>
      <c r="H7393" t="str">
        <f t="shared" si="231"/>
        <v>T.J. McConnell</v>
      </c>
    </row>
    <row r="7394" spans="1:8" x14ac:dyDescent="0.2">
      <c r="A7394" s="48"/>
      <c r="B7394">
        <v>6</v>
      </c>
      <c r="C7394">
        <v>1</v>
      </c>
      <c r="D7394">
        <v>3</v>
      </c>
      <c r="E7394">
        <v>0</v>
      </c>
      <c r="F7394" s="51">
        <v>1</v>
      </c>
      <c r="G7394" t="str">
        <f t="shared" si="230"/>
        <v>T.J. McConnell</v>
      </c>
      <c r="H7394" t="str">
        <f t="shared" si="231"/>
        <v>T.J. McConnell</v>
      </c>
    </row>
    <row r="7395" spans="1:8" x14ac:dyDescent="0.2">
      <c r="A7395" s="48" t="s">
        <v>1418</v>
      </c>
      <c r="B7395">
        <v>19</v>
      </c>
      <c r="C7395">
        <v>6</v>
      </c>
      <c r="D7395">
        <v>3</v>
      </c>
      <c r="E7395">
        <v>0</v>
      </c>
      <c r="F7395" s="51">
        <v>1</v>
      </c>
      <c r="G7395" t="str">
        <f t="shared" si="230"/>
        <v>Jaden McDaniels</v>
      </c>
      <c r="H7395" t="str">
        <f t="shared" si="231"/>
        <v>Jaden McDaniels</v>
      </c>
    </row>
    <row r="7396" spans="1:8" x14ac:dyDescent="0.2">
      <c r="A7396" s="48"/>
      <c r="B7396">
        <v>10</v>
      </c>
      <c r="C7396">
        <v>4</v>
      </c>
      <c r="D7396">
        <v>0</v>
      </c>
      <c r="E7396">
        <v>0</v>
      </c>
      <c r="F7396" s="51">
        <v>1</v>
      </c>
      <c r="G7396" t="str">
        <f t="shared" si="230"/>
        <v>Jaden McDaniels</v>
      </c>
      <c r="H7396" t="str">
        <f t="shared" si="231"/>
        <v>Jaden McDaniels</v>
      </c>
    </row>
    <row r="7397" spans="1:8" x14ac:dyDescent="0.2">
      <c r="A7397" s="48"/>
      <c r="B7397">
        <v>11</v>
      </c>
      <c r="C7397">
        <v>1</v>
      </c>
      <c r="D7397">
        <v>0</v>
      </c>
      <c r="E7397">
        <v>0</v>
      </c>
      <c r="F7397" s="51">
        <v>1</v>
      </c>
      <c r="G7397" t="str">
        <f t="shared" si="230"/>
        <v>Jaden McDaniels</v>
      </c>
      <c r="H7397" t="str">
        <f t="shared" si="231"/>
        <v>Jaden McDaniels</v>
      </c>
    </row>
    <row r="7398" spans="1:8" x14ac:dyDescent="0.2">
      <c r="A7398" s="48"/>
      <c r="B7398">
        <v>4</v>
      </c>
      <c r="C7398">
        <v>3</v>
      </c>
      <c r="D7398">
        <v>1</v>
      </c>
      <c r="E7398">
        <v>0</v>
      </c>
      <c r="F7398" s="51">
        <v>1</v>
      </c>
      <c r="G7398" t="str">
        <f t="shared" si="230"/>
        <v>Jaden McDaniels</v>
      </c>
      <c r="H7398" t="str">
        <f t="shared" si="231"/>
        <v>Jaden McDaniels</v>
      </c>
    </row>
    <row r="7399" spans="1:8" x14ac:dyDescent="0.2">
      <c r="A7399" s="48"/>
      <c r="B7399">
        <v>20</v>
      </c>
      <c r="C7399">
        <v>3</v>
      </c>
      <c r="D7399">
        <v>1</v>
      </c>
      <c r="E7399">
        <v>4</v>
      </c>
      <c r="F7399" s="51">
        <v>1</v>
      </c>
      <c r="G7399" t="str">
        <f t="shared" si="230"/>
        <v>Jaden McDaniels</v>
      </c>
      <c r="H7399" t="str">
        <f t="shared" si="231"/>
        <v>Jaden McDaniels</v>
      </c>
    </row>
    <row r="7400" spans="1:8" x14ac:dyDescent="0.2">
      <c r="A7400" s="48"/>
      <c r="B7400">
        <v>6</v>
      </c>
      <c r="C7400">
        <v>1</v>
      </c>
      <c r="D7400">
        <v>2</v>
      </c>
      <c r="E7400">
        <v>2</v>
      </c>
      <c r="F7400" s="51">
        <v>1</v>
      </c>
      <c r="G7400" t="str">
        <f t="shared" si="230"/>
        <v>Jaden McDaniels</v>
      </c>
      <c r="H7400" t="str">
        <f t="shared" si="231"/>
        <v>Jaden McDaniels</v>
      </c>
    </row>
    <row r="7401" spans="1:8" x14ac:dyDescent="0.2">
      <c r="A7401" s="48"/>
      <c r="B7401">
        <v>7</v>
      </c>
      <c r="C7401">
        <v>3</v>
      </c>
      <c r="D7401">
        <v>1</v>
      </c>
      <c r="E7401">
        <v>0</v>
      </c>
      <c r="F7401" s="51">
        <v>1</v>
      </c>
      <c r="G7401" t="str">
        <f t="shared" si="230"/>
        <v>Jaden McDaniels</v>
      </c>
      <c r="H7401" t="str">
        <f t="shared" si="231"/>
        <v>Jaden McDaniels</v>
      </c>
    </row>
    <row r="7402" spans="1:8" x14ac:dyDescent="0.2">
      <c r="A7402" s="48"/>
      <c r="B7402">
        <v>4</v>
      </c>
      <c r="C7402">
        <v>3</v>
      </c>
      <c r="D7402">
        <v>0</v>
      </c>
      <c r="E7402">
        <v>0</v>
      </c>
      <c r="F7402" s="51">
        <v>1</v>
      </c>
      <c r="G7402" t="str">
        <f t="shared" si="230"/>
        <v>Jaden McDaniels</v>
      </c>
      <c r="H7402" t="str">
        <f t="shared" si="231"/>
        <v>Jaden McDaniels</v>
      </c>
    </row>
    <row r="7403" spans="1:8" x14ac:dyDescent="0.2">
      <c r="A7403" s="48"/>
      <c r="B7403">
        <v>9</v>
      </c>
      <c r="C7403">
        <v>2</v>
      </c>
      <c r="D7403">
        <v>1</v>
      </c>
      <c r="E7403">
        <v>1</v>
      </c>
      <c r="F7403" s="51">
        <v>1</v>
      </c>
      <c r="G7403" t="str">
        <f t="shared" si="230"/>
        <v>Jaden McDaniels</v>
      </c>
      <c r="H7403" t="str">
        <f t="shared" si="231"/>
        <v>Jaden McDaniels</v>
      </c>
    </row>
    <row r="7404" spans="1:8" x14ac:dyDescent="0.2">
      <c r="A7404" s="48"/>
      <c r="B7404">
        <v>13</v>
      </c>
      <c r="C7404">
        <v>5</v>
      </c>
      <c r="D7404">
        <v>3</v>
      </c>
      <c r="E7404">
        <v>1</v>
      </c>
      <c r="F7404" s="51">
        <v>1</v>
      </c>
      <c r="G7404" t="str">
        <f t="shared" si="230"/>
        <v>Jaden McDaniels</v>
      </c>
      <c r="H7404" t="str">
        <f t="shared" si="231"/>
        <v>Jaden McDaniels</v>
      </c>
    </row>
    <row r="7405" spans="1:8" x14ac:dyDescent="0.2">
      <c r="A7405" s="48"/>
      <c r="B7405">
        <v>6</v>
      </c>
      <c r="C7405">
        <v>2</v>
      </c>
      <c r="D7405">
        <v>1</v>
      </c>
      <c r="E7405">
        <v>0</v>
      </c>
      <c r="F7405" s="51">
        <v>1</v>
      </c>
      <c r="G7405" t="str">
        <f t="shared" si="230"/>
        <v>Jaden McDaniels</v>
      </c>
      <c r="H7405" t="str">
        <f t="shared" si="231"/>
        <v>Jaden McDaniels</v>
      </c>
    </row>
    <row r="7406" spans="1:8" x14ac:dyDescent="0.2">
      <c r="A7406" s="48"/>
      <c r="B7406">
        <v>24</v>
      </c>
      <c r="C7406">
        <v>8</v>
      </c>
      <c r="D7406">
        <v>3</v>
      </c>
      <c r="E7406">
        <v>2</v>
      </c>
      <c r="F7406" s="51">
        <v>1</v>
      </c>
      <c r="G7406" t="str">
        <f t="shared" si="230"/>
        <v>Jaden McDaniels</v>
      </c>
      <c r="H7406" t="str">
        <f t="shared" si="231"/>
        <v>Jaden McDaniels</v>
      </c>
    </row>
    <row r="7407" spans="1:8" x14ac:dyDescent="0.2">
      <c r="A7407" s="48"/>
      <c r="B7407">
        <v>15</v>
      </c>
      <c r="C7407">
        <v>4</v>
      </c>
      <c r="D7407">
        <v>0</v>
      </c>
      <c r="E7407">
        <v>2</v>
      </c>
      <c r="F7407" s="51">
        <v>1</v>
      </c>
      <c r="G7407" t="str">
        <f t="shared" si="230"/>
        <v>Jaden McDaniels</v>
      </c>
      <c r="H7407" t="str">
        <f t="shared" si="231"/>
        <v>Jaden McDaniels</v>
      </c>
    </row>
    <row r="7408" spans="1:8" x14ac:dyDescent="0.2">
      <c r="A7408" s="48"/>
      <c r="B7408">
        <v>9</v>
      </c>
      <c r="C7408">
        <v>2</v>
      </c>
      <c r="D7408">
        <v>0</v>
      </c>
      <c r="E7408">
        <v>1</v>
      </c>
      <c r="F7408" s="51">
        <v>1</v>
      </c>
      <c r="G7408" t="str">
        <f t="shared" si="230"/>
        <v>Jaden McDaniels</v>
      </c>
      <c r="H7408" t="str">
        <f t="shared" si="231"/>
        <v>Jaden McDaniels</v>
      </c>
    </row>
    <row r="7409" spans="1:8" x14ac:dyDescent="0.2">
      <c r="A7409" s="48"/>
      <c r="B7409">
        <v>10</v>
      </c>
      <c r="C7409">
        <v>8</v>
      </c>
      <c r="D7409">
        <v>2</v>
      </c>
      <c r="E7409">
        <v>1</v>
      </c>
      <c r="F7409" s="51">
        <v>1</v>
      </c>
      <c r="G7409" t="str">
        <f t="shared" si="230"/>
        <v>Jaden McDaniels</v>
      </c>
      <c r="H7409" t="str">
        <f t="shared" si="231"/>
        <v>Jaden McDaniels</v>
      </c>
    </row>
    <row r="7410" spans="1:8" x14ac:dyDescent="0.2">
      <c r="A7410" s="48"/>
      <c r="B7410">
        <v>11</v>
      </c>
      <c r="C7410">
        <v>1</v>
      </c>
      <c r="D7410">
        <v>1</v>
      </c>
      <c r="E7410">
        <v>1</v>
      </c>
      <c r="F7410" s="51">
        <v>1</v>
      </c>
      <c r="G7410" t="str">
        <f t="shared" si="230"/>
        <v>Jaden McDaniels</v>
      </c>
      <c r="H7410" t="str">
        <f t="shared" si="231"/>
        <v>Jaden McDaniels</v>
      </c>
    </row>
    <row r="7411" spans="1:8" x14ac:dyDescent="0.2">
      <c r="A7411" s="48"/>
      <c r="B7411">
        <v>18</v>
      </c>
      <c r="C7411">
        <v>4</v>
      </c>
      <c r="D7411">
        <v>3</v>
      </c>
      <c r="E7411">
        <v>3</v>
      </c>
      <c r="F7411" s="51">
        <v>1</v>
      </c>
      <c r="G7411" t="str">
        <f t="shared" si="230"/>
        <v>Jaden McDaniels</v>
      </c>
      <c r="H7411" t="str">
        <f t="shared" si="231"/>
        <v>Jaden McDaniels</v>
      </c>
    </row>
    <row r="7412" spans="1:8" x14ac:dyDescent="0.2">
      <c r="A7412" s="48"/>
      <c r="B7412">
        <v>18</v>
      </c>
      <c r="C7412">
        <v>3</v>
      </c>
      <c r="D7412">
        <v>3</v>
      </c>
      <c r="E7412">
        <v>2</v>
      </c>
      <c r="F7412" s="51">
        <v>1</v>
      </c>
      <c r="G7412" t="str">
        <f t="shared" si="230"/>
        <v>Jaden McDaniels</v>
      </c>
      <c r="H7412" t="str">
        <f t="shared" si="231"/>
        <v>Jaden McDaniels</v>
      </c>
    </row>
    <row r="7413" spans="1:8" x14ac:dyDescent="0.2">
      <c r="A7413" s="48"/>
      <c r="B7413">
        <v>2</v>
      </c>
      <c r="C7413">
        <v>4</v>
      </c>
      <c r="D7413">
        <v>1</v>
      </c>
      <c r="E7413">
        <v>0</v>
      </c>
      <c r="F7413" s="51">
        <v>1</v>
      </c>
      <c r="G7413" t="str">
        <f t="shared" si="230"/>
        <v>Jaden McDaniels</v>
      </c>
      <c r="H7413" t="str">
        <f t="shared" si="231"/>
        <v>Jaden McDaniels</v>
      </c>
    </row>
    <row r="7414" spans="1:8" x14ac:dyDescent="0.2">
      <c r="A7414" s="48"/>
      <c r="B7414">
        <v>8</v>
      </c>
      <c r="C7414">
        <v>1</v>
      </c>
      <c r="D7414">
        <v>0</v>
      </c>
      <c r="E7414">
        <v>2</v>
      </c>
      <c r="F7414" s="51">
        <v>1</v>
      </c>
      <c r="G7414" t="str">
        <f t="shared" si="230"/>
        <v>Jaden McDaniels</v>
      </c>
      <c r="H7414" t="str">
        <f t="shared" si="231"/>
        <v>Jaden McDaniels</v>
      </c>
    </row>
    <row r="7415" spans="1:8" x14ac:dyDescent="0.2">
      <c r="A7415" s="48"/>
      <c r="B7415">
        <v>12</v>
      </c>
      <c r="C7415">
        <v>3</v>
      </c>
      <c r="D7415">
        <v>1</v>
      </c>
      <c r="E7415">
        <v>2</v>
      </c>
      <c r="F7415" s="51">
        <v>1</v>
      </c>
      <c r="G7415" t="str">
        <f t="shared" si="230"/>
        <v>Jaden McDaniels</v>
      </c>
      <c r="H7415" t="str">
        <f t="shared" si="231"/>
        <v>Jaden McDaniels</v>
      </c>
    </row>
    <row r="7416" spans="1:8" x14ac:dyDescent="0.2">
      <c r="A7416" s="48"/>
      <c r="B7416">
        <v>11</v>
      </c>
      <c r="C7416">
        <v>3</v>
      </c>
      <c r="D7416">
        <v>2</v>
      </c>
      <c r="E7416">
        <v>1</v>
      </c>
      <c r="F7416" s="51">
        <v>1</v>
      </c>
      <c r="G7416" t="str">
        <f t="shared" si="230"/>
        <v>Jaden McDaniels</v>
      </c>
      <c r="H7416" t="str">
        <f t="shared" si="231"/>
        <v>Jaden McDaniels</v>
      </c>
    </row>
    <row r="7417" spans="1:8" x14ac:dyDescent="0.2">
      <c r="A7417" s="48"/>
      <c r="B7417">
        <v>9</v>
      </c>
      <c r="C7417">
        <v>0</v>
      </c>
      <c r="D7417">
        <v>2</v>
      </c>
      <c r="E7417">
        <v>2</v>
      </c>
      <c r="F7417" s="51">
        <v>1</v>
      </c>
      <c r="G7417" t="str">
        <f t="shared" si="230"/>
        <v>Jaden McDaniels</v>
      </c>
      <c r="H7417" t="str">
        <f t="shared" si="231"/>
        <v>Jaden McDaniels</v>
      </c>
    </row>
    <row r="7418" spans="1:8" x14ac:dyDescent="0.2">
      <c r="A7418" s="48"/>
      <c r="B7418">
        <v>2</v>
      </c>
      <c r="C7418">
        <v>1</v>
      </c>
      <c r="D7418">
        <v>1</v>
      </c>
      <c r="E7418">
        <v>0</v>
      </c>
      <c r="F7418" s="51">
        <v>1</v>
      </c>
      <c r="G7418" t="str">
        <f t="shared" si="230"/>
        <v>Jaden McDaniels</v>
      </c>
      <c r="H7418" t="str">
        <f t="shared" si="231"/>
        <v>Jaden McDaniels</v>
      </c>
    </row>
    <row r="7419" spans="1:8" x14ac:dyDescent="0.2">
      <c r="A7419" s="48"/>
      <c r="B7419">
        <v>6</v>
      </c>
      <c r="C7419">
        <v>4</v>
      </c>
      <c r="D7419">
        <v>2</v>
      </c>
      <c r="E7419">
        <v>0</v>
      </c>
      <c r="F7419" s="51">
        <v>1</v>
      </c>
      <c r="G7419" t="str">
        <f t="shared" si="230"/>
        <v>Jaden McDaniels</v>
      </c>
      <c r="H7419" t="str">
        <f t="shared" si="231"/>
        <v>Jaden McDaniels</v>
      </c>
    </row>
    <row r="7420" spans="1:8" x14ac:dyDescent="0.2">
      <c r="A7420" s="48"/>
      <c r="B7420">
        <v>14</v>
      </c>
      <c r="C7420">
        <v>5</v>
      </c>
      <c r="D7420">
        <v>1</v>
      </c>
      <c r="E7420">
        <v>2</v>
      </c>
      <c r="F7420" s="51">
        <v>1</v>
      </c>
      <c r="G7420" t="str">
        <f t="shared" si="230"/>
        <v>Jaden McDaniels</v>
      </c>
      <c r="H7420" t="str">
        <f t="shared" si="231"/>
        <v>Jaden McDaniels</v>
      </c>
    </row>
    <row r="7421" spans="1:8" x14ac:dyDescent="0.2">
      <c r="A7421" s="48"/>
      <c r="B7421">
        <v>15</v>
      </c>
      <c r="C7421">
        <v>8</v>
      </c>
      <c r="D7421">
        <v>5</v>
      </c>
      <c r="E7421">
        <v>2</v>
      </c>
      <c r="F7421" s="51">
        <v>1</v>
      </c>
      <c r="G7421" t="str">
        <f t="shared" si="230"/>
        <v>Jaden McDaniels</v>
      </c>
      <c r="H7421" t="str">
        <f t="shared" si="231"/>
        <v>Jaden McDaniels</v>
      </c>
    </row>
    <row r="7422" spans="1:8" x14ac:dyDescent="0.2">
      <c r="A7422" s="48"/>
      <c r="B7422">
        <v>13</v>
      </c>
      <c r="C7422">
        <v>5</v>
      </c>
      <c r="D7422">
        <v>2</v>
      </c>
      <c r="E7422">
        <v>1</v>
      </c>
      <c r="F7422" s="51">
        <v>1</v>
      </c>
      <c r="G7422" t="str">
        <f t="shared" si="230"/>
        <v>Jaden McDaniels</v>
      </c>
      <c r="H7422" t="str">
        <f t="shared" si="231"/>
        <v>Jaden McDaniels</v>
      </c>
    </row>
    <row r="7423" spans="1:8" x14ac:dyDescent="0.2">
      <c r="A7423" s="48"/>
      <c r="B7423">
        <v>10</v>
      </c>
      <c r="C7423">
        <v>3</v>
      </c>
      <c r="D7423">
        <v>2</v>
      </c>
      <c r="E7423">
        <v>2</v>
      </c>
      <c r="F7423" s="51">
        <v>1</v>
      </c>
      <c r="G7423" t="str">
        <f t="shared" si="230"/>
        <v>Jaden McDaniels</v>
      </c>
      <c r="H7423" t="str">
        <f t="shared" si="231"/>
        <v>Jaden McDaniels</v>
      </c>
    </row>
    <row r="7424" spans="1:8" x14ac:dyDescent="0.2">
      <c r="A7424" s="48"/>
      <c r="B7424">
        <v>17</v>
      </c>
      <c r="C7424">
        <v>6</v>
      </c>
      <c r="D7424">
        <v>4</v>
      </c>
      <c r="E7424">
        <v>1</v>
      </c>
      <c r="F7424" s="51">
        <v>1</v>
      </c>
      <c r="G7424" t="str">
        <f t="shared" si="230"/>
        <v>Jaden McDaniels</v>
      </c>
      <c r="H7424" t="str">
        <f t="shared" si="231"/>
        <v>Jaden McDaniels</v>
      </c>
    </row>
    <row r="7425" spans="1:8" x14ac:dyDescent="0.2">
      <c r="A7425" s="48"/>
      <c r="B7425">
        <v>16</v>
      </c>
      <c r="C7425">
        <v>4</v>
      </c>
      <c r="D7425">
        <v>3</v>
      </c>
      <c r="E7425">
        <v>2</v>
      </c>
      <c r="F7425" s="51">
        <v>1</v>
      </c>
      <c r="G7425" t="str">
        <f t="shared" si="230"/>
        <v>Jaden McDaniels</v>
      </c>
      <c r="H7425" t="str">
        <f t="shared" si="231"/>
        <v>Jaden McDaniels</v>
      </c>
    </row>
    <row r="7426" spans="1:8" x14ac:dyDescent="0.2">
      <c r="A7426" s="48"/>
      <c r="B7426">
        <v>19</v>
      </c>
      <c r="C7426">
        <v>7</v>
      </c>
      <c r="D7426">
        <v>3</v>
      </c>
      <c r="E7426">
        <v>1</v>
      </c>
      <c r="F7426" s="51">
        <v>1</v>
      </c>
      <c r="G7426" t="str">
        <f t="shared" ref="G7426:G7489" si="232">IF(B7426="","",IF(A7426="",G7425,SUBSTITUTE(A7426," 2022-23 Game Log","")))</f>
        <v>Jaden McDaniels</v>
      </c>
      <c r="H7426" t="str">
        <f t="shared" ref="H7426:H7489" si="233">IF(G7426="Luka Dončić","Luka Doncic",IF(G7426="Wendell Carter Jr.","Wendell Carter",IF(G7426="Vlatko Čančar","Vlatko Cancar",IF(G7426="Troy Brown Jr.","Troy Brown",IF(G7426="Bojan Bogdanović","Bojan Bogdanovic",IF(G7426="Nic Claxton","Nicolas Claxton",IF(G7426="Kristaps Porziņģis","Kristaps Porzingis",IF(G7426="Kelly Oubre Jr.","Kelly Oubre Jr",IF(G7426="P.J. Washington","P.J Washington",IF(G7426="P.J. Tucker","P.J Tucker",IF(G7426="Jabari Smith Jr.","Jabari Smith",IF(G7426="Alperen Şengün","Alperen Sengun",IF(G7426="Nikola Vučević","Nikola Vucevic",IF(G7426="Jusuf Nurkić","Jusuf Nurkic",IF(G7426="Nikola Jokić","Nikola Jokic",G7426)))))))))))))))</f>
        <v>Jaden McDaniels</v>
      </c>
    </row>
    <row r="7427" spans="1:8" x14ac:dyDescent="0.2">
      <c r="A7427" s="48"/>
      <c r="B7427">
        <v>4</v>
      </c>
      <c r="C7427">
        <v>2</v>
      </c>
      <c r="D7427">
        <v>1</v>
      </c>
      <c r="E7427">
        <v>0</v>
      </c>
      <c r="F7427" s="51">
        <v>1</v>
      </c>
      <c r="G7427" t="str">
        <f t="shared" si="232"/>
        <v>Jaden McDaniels</v>
      </c>
      <c r="H7427" t="str">
        <f t="shared" si="233"/>
        <v>Jaden McDaniels</v>
      </c>
    </row>
    <row r="7428" spans="1:8" x14ac:dyDescent="0.2">
      <c r="A7428" s="48"/>
      <c r="B7428">
        <v>8</v>
      </c>
      <c r="C7428">
        <v>6</v>
      </c>
      <c r="D7428">
        <v>3</v>
      </c>
      <c r="E7428">
        <v>0</v>
      </c>
      <c r="F7428" s="51">
        <v>1</v>
      </c>
      <c r="G7428" t="str">
        <f t="shared" si="232"/>
        <v>Jaden McDaniels</v>
      </c>
      <c r="H7428" t="str">
        <f t="shared" si="233"/>
        <v>Jaden McDaniels</v>
      </c>
    </row>
    <row r="7429" spans="1:8" x14ac:dyDescent="0.2">
      <c r="A7429" s="48"/>
      <c r="B7429">
        <v>21</v>
      </c>
      <c r="C7429">
        <v>4</v>
      </c>
      <c r="D7429">
        <v>4</v>
      </c>
      <c r="E7429">
        <v>2</v>
      </c>
      <c r="F7429" s="51">
        <v>1</v>
      </c>
      <c r="G7429" t="str">
        <f t="shared" si="232"/>
        <v>Jaden McDaniels</v>
      </c>
      <c r="H7429" t="str">
        <f t="shared" si="233"/>
        <v>Jaden McDaniels</v>
      </c>
    </row>
    <row r="7430" spans="1:8" x14ac:dyDescent="0.2">
      <c r="A7430" s="48"/>
      <c r="B7430">
        <v>8</v>
      </c>
      <c r="C7430">
        <v>2</v>
      </c>
      <c r="D7430">
        <v>1</v>
      </c>
      <c r="E7430">
        <v>0</v>
      </c>
      <c r="F7430" s="51">
        <v>1</v>
      </c>
      <c r="G7430" t="str">
        <f t="shared" si="232"/>
        <v>Jaden McDaniels</v>
      </c>
      <c r="H7430" t="str">
        <f t="shared" si="233"/>
        <v>Jaden McDaniels</v>
      </c>
    </row>
    <row r="7431" spans="1:8" x14ac:dyDescent="0.2">
      <c r="A7431" s="48" t="s">
        <v>1419</v>
      </c>
      <c r="B7431">
        <v>5</v>
      </c>
      <c r="C7431">
        <v>5</v>
      </c>
      <c r="D7431">
        <v>2</v>
      </c>
      <c r="E7431">
        <v>1</v>
      </c>
      <c r="F7431" s="51">
        <v>1</v>
      </c>
      <c r="G7431" t="str">
        <f t="shared" si="232"/>
        <v>Jalen McDaniels</v>
      </c>
      <c r="H7431" t="str">
        <f t="shared" si="233"/>
        <v>Jalen McDaniels</v>
      </c>
    </row>
    <row r="7432" spans="1:8" x14ac:dyDescent="0.2">
      <c r="A7432" s="48"/>
      <c r="B7432">
        <v>14</v>
      </c>
      <c r="C7432">
        <v>5</v>
      </c>
      <c r="D7432">
        <v>2</v>
      </c>
      <c r="E7432">
        <v>4</v>
      </c>
      <c r="F7432" s="51">
        <v>1</v>
      </c>
      <c r="G7432" t="str">
        <f t="shared" si="232"/>
        <v>Jalen McDaniels</v>
      </c>
      <c r="H7432" t="str">
        <f t="shared" si="233"/>
        <v>Jalen McDaniels</v>
      </c>
    </row>
    <row r="7433" spans="1:8" x14ac:dyDescent="0.2">
      <c r="A7433" s="48"/>
      <c r="B7433">
        <v>9</v>
      </c>
      <c r="C7433">
        <v>5</v>
      </c>
      <c r="D7433">
        <v>3</v>
      </c>
      <c r="E7433">
        <v>1</v>
      </c>
      <c r="F7433" s="51">
        <v>1</v>
      </c>
      <c r="G7433" t="str">
        <f t="shared" si="232"/>
        <v>Jalen McDaniels</v>
      </c>
      <c r="H7433" t="str">
        <f t="shared" si="233"/>
        <v>Jalen McDaniels</v>
      </c>
    </row>
    <row r="7434" spans="1:8" x14ac:dyDescent="0.2">
      <c r="A7434" s="48"/>
      <c r="B7434">
        <v>17</v>
      </c>
      <c r="C7434">
        <v>6</v>
      </c>
      <c r="D7434">
        <v>2</v>
      </c>
      <c r="E7434">
        <v>3</v>
      </c>
      <c r="F7434" s="51">
        <v>1</v>
      </c>
      <c r="G7434" t="str">
        <f t="shared" si="232"/>
        <v>Jalen McDaniels</v>
      </c>
      <c r="H7434" t="str">
        <f t="shared" si="233"/>
        <v>Jalen McDaniels</v>
      </c>
    </row>
    <row r="7435" spans="1:8" x14ac:dyDescent="0.2">
      <c r="A7435" s="48"/>
      <c r="B7435">
        <v>6</v>
      </c>
      <c r="C7435">
        <v>7</v>
      </c>
      <c r="D7435">
        <v>2</v>
      </c>
      <c r="E7435">
        <v>0</v>
      </c>
      <c r="F7435" s="51">
        <v>1</v>
      </c>
      <c r="G7435" t="str">
        <f t="shared" si="232"/>
        <v>Jalen McDaniels</v>
      </c>
      <c r="H7435" t="str">
        <f t="shared" si="233"/>
        <v>Jalen McDaniels</v>
      </c>
    </row>
    <row r="7436" spans="1:8" x14ac:dyDescent="0.2">
      <c r="A7436" s="48"/>
      <c r="B7436">
        <v>12</v>
      </c>
      <c r="C7436">
        <v>11</v>
      </c>
      <c r="D7436">
        <v>2</v>
      </c>
      <c r="E7436">
        <v>2</v>
      </c>
      <c r="F7436" s="51">
        <v>1</v>
      </c>
      <c r="G7436" t="str">
        <f t="shared" si="232"/>
        <v>Jalen McDaniels</v>
      </c>
      <c r="H7436" t="str">
        <f t="shared" si="233"/>
        <v>Jalen McDaniels</v>
      </c>
    </row>
    <row r="7437" spans="1:8" x14ac:dyDescent="0.2">
      <c r="A7437" s="48"/>
      <c r="B7437">
        <v>13</v>
      </c>
      <c r="C7437">
        <v>1</v>
      </c>
      <c r="D7437">
        <v>4</v>
      </c>
      <c r="E7437">
        <v>3</v>
      </c>
      <c r="F7437" s="51">
        <v>1</v>
      </c>
      <c r="G7437" t="str">
        <f t="shared" si="232"/>
        <v>Jalen McDaniels</v>
      </c>
      <c r="H7437" t="str">
        <f t="shared" si="233"/>
        <v>Jalen McDaniels</v>
      </c>
    </row>
    <row r="7438" spans="1:8" x14ac:dyDescent="0.2">
      <c r="A7438" s="48"/>
      <c r="B7438">
        <v>11</v>
      </c>
      <c r="C7438">
        <v>6</v>
      </c>
      <c r="D7438">
        <v>2</v>
      </c>
      <c r="E7438">
        <v>0</v>
      </c>
      <c r="F7438" s="51">
        <v>1</v>
      </c>
      <c r="G7438" t="str">
        <f t="shared" si="232"/>
        <v>Jalen McDaniels</v>
      </c>
      <c r="H7438" t="str">
        <f t="shared" si="233"/>
        <v>Jalen McDaniels</v>
      </c>
    </row>
    <row r="7439" spans="1:8" x14ac:dyDescent="0.2">
      <c r="A7439" s="48"/>
      <c r="B7439">
        <v>4</v>
      </c>
      <c r="C7439">
        <v>1</v>
      </c>
      <c r="D7439">
        <v>2</v>
      </c>
      <c r="E7439">
        <v>0</v>
      </c>
      <c r="F7439" s="51">
        <v>1</v>
      </c>
      <c r="G7439" t="str">
        <f t="shared" si="232"/>
        <v>Jalen McDaniels</v>
      </c>
      <c r="H7439" t="str">
        <f t="shared" si="233"/>
        <v>Jalen McDaniels</v>
      </c>
    </row>
    <row r="7440" spans="1:8" x14ac:dyDescent="0.2">
      <c r="A7440" s="48"/>
      <c r="B7440">
        <v>6</v>
      </c>
      <c r="C7440">
        <v>6</v>
      </c>
      <c r="D7440">
        <v>3</v>
      </c>
      <c r="E7440">
        <v>0</v>
      </c>
      <c r="F7440" s="51">
        <v>1</v>
      </c>
      <c r="G7440" t="str">
        <f t="shared" si="232"/>
        <v>Jalen McDaniels</v>
      </c>
      <c r="H7440" t="str">
        <f t="shared" si="233"/>
        <v>Jalen McDaniels</v>
      </c>
    </row>
    <row r="7441" spans="1:8" x14ac:dyDescent="0.2">
      <c r="A7441" s="48"/>
      <c r="B7441">
        <v>9</v>
      </c>
      <c r="C7441">
        <v>7</v>
      </c>
      <c r="D7441">
        <v>1</v>
      </c>
      <c r="E7441">
        <v>1</v>
      </c>
      <c r="F7441" s="51">
        <v>1</v>
      </c>
      <c r="G7441" t="str">
        <f t="shared" si="232"/>
        <v>Jalen McDaniels</v>
      </c>
      <c r="H7441" t="str">
        <f t="shared" si="233"/>
        <v>Jalen McDaniels</v>
      </c>
    </row>
    <row r="7442" spans="1:8" x14ac:dyDescent="0.2">
      <c r="A7442" s="48"/>
      <c r="B7442">
        <v>7</v>
      </c>
      <c r="C7442">
        <v>3</v>
      </c>
      <c r="D7442">
        <v>1</v>
      </c>
      <c r="E7442">
        <v>1</v>
      </c>
      <c r="F7442" s="51">
        <v>1</v>
      </c>
      <c r="G7442" t="str">
        <f t="shared" si="232"/>
        <v>Jalen McDaniels</v>
      </c>
      <c r="H7442" t="str">
        <f t="shared" si="233"/>
        <v>Jalen McDaniels</v>
      </c>
    </row>
    <row r="7443" spans="1:8" x14ac:dyDescent="0.2">
      <c r="A7443" s="48"/>
      <c r="B7443">
        <v>16</v>
      </c>
      <c r="C7443">
        <v>4</v>
      </c>
      <c r="D7443">
        <v>4</v>
      </c>
      <c r="E7443">
        <v>3</v>
      </c>
      <c r="F7443" s="51">
        <v>1</v>
      </c>
      <c r="G7443" t="str">
        <f t="shared" si="232"/>
        <v>Jalen McDaniels</v>
      </c>
      <c r="H7443" t="str">
        <f t="shared" si="233"/>
        <v>Jalen McDaniels</v>
      </c>
    </row>
    <row r="7444" spans="1:8" x14ac:dyDescent="0.2">
      <c r="A7444" s="48"/>
      <c r="B7444">
        <v>9</v>
      </c>
      <c r="C7444">
        <v>4</v>
      </c>
      <c r="D7444">
        <v>4</v>
      </c>
      <c r="E7444">
        <v>1</v>
      </c>
      <c r="F7444" s="51">
        <v>1</v>
      </c>
      <c r="G7444" t="str">
        <f t="shared" si="232"/>
        <v>Jalen McDaniels</v>
      </c>
      <c r="H7444" t="str">
        <f t="shared" si="233"/>
        <v>Jalen McDaniels</v>
      </c>
    </row>
    <row r="7445" spans="1:8" x14ac:dyDescent="0.2">
      <c r="A7445" s="48"/>
      <c r="B7445">
        <v>10</v>
      </c>
      <c r="C7445">
        <v>4</v>
      </c>
      <c r="D7445">
        <v>0</v>
      </c>
      <c r="E7445">
        <v>0</v>
      </c>
      <c r="F7445" s="51">
        <v>1</v>
      </c>
      <c r="G7445" t="str">
        <f t="shared" si="232"/>
        <v>Jalen McDaniels</v>
      </c>
      <c r="H7445" t="str">
        <f t="shared" si="233"/>
        <v>Jalen McDaniels</v>
      </c>
    </row>
    <row r="7446" spans="1:8" x14ac:dyDescent="0.2">
      <c r="A7446" s="48"/>
      <c r="B7446">
        <v>3</v>
      </c>
      <c r="C7446">
        <v>4</v>
      </c>
      <c r="D7446">
        <v>4</v>
      </c>
      <c r="E7446">
        <v>0</v>
      </c>
      <c r="F7446" s="51">
        <v>1</v>
      </c>
      <c r="G7446" t="str">
        <f t="shared" si="232"/>
        <v>Jalen McDaniels</v>
      </c>
      <c r="H7446" t="str">
        <f t="shared" si="233"/>
        <v>Jalen McDaniels</v>
      </c>
    </row>
    <row r="7447" spans="1:8" x14ac:dyDescent="0.2">
      <c r="A7447" s="48"/>
      <c r="B7447">
        <v>2</v>
      </c>
      <c r="C7447">
        <v>2</v>
      </c>
      <c r="D7447">
        <v>1</v>
      </c>
      <c r="E7447">
        <v>0</v>
      </c>
      <c r="F7447" s="51">
        <v>1</v>
      </c>
      <c r="G7447" t="str">
        <f t="shared" si="232"/>
        <v>Jalen McDaniels</v>
      </c>
      <c r="H7447" t="str">
        <f t="shared" si="233"/>
        <v>Jalen McDaniels</v>
      </c>
    </row>
    <row r="7448" spans="1:8" x14ac:dyDescent="0.2">
      <c r="A7448" s="48"/>
      <c r="B7448">
        <v>8</v>
      </c>
      <c r="C7448">
        <v>6</v>
      </c>
      <c r="D7448">
        <v>1</v>
      </c>
      <c r="E7448">
        <v>2</v>
      </c>
      <c r="F7448" s="51">
        <v>1</v>
      </c>
      <c r="G7448" t="str">
        <f t="shared" si="232"/>
        <v>Jalen McDaniels</v>
      </c>
      <c r="H7448" t="str">
        <f t="shared" si="233"/>
        <v>Jalen McDaniels</v>
      </c>
    </row>
    <row r="7449" spans="1:8" x14ac:dyDescent="0.2">
      <c r="A7449" s="48"/>
      <c r="B7449">
        <v>11</v>
      </c>
      <c r="C7449">
        <v>3</v>
      </c>
      <c r="D7449">
        <v>1</v>
      </c>
      <c r="E7449">
        <v>1</v>
      </c>
      <c r="F7449" s="51">
        <v>1</v>
      </c>
      <c r="G7449" t="str">
        <f t="shared" si="232"/>
        <v>Jalen McDaniels</v>
      </c>
      <c r="H7449" t="str">
        <f t="shared" si="233"/>
        <v>Jalen McDaniels</v>
      </c>
    </row>
    <row r="7450" spans="1:8" x14ac:dyDescent="0.2">
      <c r="A7450" s="48"/>
      <c r="B7450">
        <v>8</v>
      </c>
      <c r="C7450">
        <v>6</v>
      </c>
      <c r="D7450">
        <v>3</v>
      </c>
      <c r="E7450">
        <v>0</v>
      </c>
      <c r="F7450" s="51">
        <v>1</v>
      </c>
      <c r="G7450" t="str">
        <f t="shared" si="232"/>
        <v>Jalen McDaniels</v>
      </c>
      <c r="H7450" t="str">
        <f t="shared" si="233"/>
        <v>Jalen McDaniels</v>
      </c>
    </row>
    <row r="7451" spans="1:8" x14ac:dyDescent="0.2">
      <c r="A7451" s="48"/>
      <c r="B7451">
        <v>24</v>
      </c>
      <c r="C7451">
        <v>1</v>
      </c>
      <c r="D7451">
        <v>2</v>
      </c>
      <c r="E7451">
        <v>4</v>
      </c>
      <c r="F7451" s="51">
        <v>1</v>
      </c>
      <c r="G7451" t="str">
        <f t="shared" si="232"/>
        <v>Jalen McDaniels</v>
      </c>
      <c r="H7451" t="str">
        <f t="shared" si="233"/>
        <v>Jalen McDaniels</v>
      </c>
    </row>
    <row r="7452" spans="1:8" x14ac:dyDescent="0.2">
      <c r="A7452" s="48"/>
      <c r="B7452">
        <v>9</v>
      </c>
      <c r="C7452">
        <v>5</v>
      </c>
      <c r="D7452">
        <v>1</v>
      </c>
      <c r="E7452">
        <v>1</v>
      </c>
      <c r="F7452" s="51">
        <v>1</v>
      </c>
      <c r="G7452" t="str">
        <f t="shared" si="232"/>
        <v>Jalen McDaniels</v>
      </c>
      <c r="H7452" t="str">
        <f t="shared" si="233"/>
        <v>Jalen McDaniels</v>
      </c>
    </row>
    <row r="7453" spans="1:8" x14ac:dyDescent="0.2">
      <c r="A7453" s="48"/>
      <c r="B7453">
        <v>21</v>
      </c>
      <c r="C7453">
        <v>5</v>
      </c>
      <c r="D7453">
        <v>2</v>
      </c>
      <c r="E7453">
        <v>2</v>
      </c>
      <c r="F7453" s="51">
        <v>1</v>
      </c>
      <c r="G7453" t="str">
        <f t="shared" si="232"/>
        <v>Jalen McDaniels</v>
      </c>
      <c r="H7453" t="str">
        <f t="shared" si="233"/>
        <v>Jalen McDaniels</v>
      </c>
    </row>
    <row r="7454" spans="1:8" x14ac:dyDescent="0.2">
      <c r="A7454" s="48"/>
      <c r="B7454">
        <v>9</v>
      </c>
      <c r="C7454">
        <v>4</v>
      </c>
      <c r="D7454">
        <v>6</v>
      </c>
      <c r="E7454">
        <v>0</v>
      </c>
      <c r="F7454" s="51">
        <v>1</v>
      </c>
      <c r="G7454" t="str">
        <f t="shared" si="232"/>
        <v>Jalen McDaniels</v>
      </c>
      <c r="H7454" t="str">
        <f t="shared" si="233"/>
        <v>Jalen McDaniels</v>
      </c>
    </row>
    <row r="7455" spans="1:8" x14ac:dyDescent="0.2">
      <c r="A7455" s="48"/>
      <c r="B7455">
        <v>19</v>
      </c>
      <c r="C7455">
        <v>7</v>
      </c>
      <c r="D7455">
        <v>3</v>
      </c>
      <c r="E7455">
        <v>1</v>
      </c>
      <c r="F7455" s="51">
        <v>1</v>
      </c>
      <c r="G7455" t="str">
        <f t="shared" si="232"/>
        <v>Jalen McDaniels</v>
      </c>
      <c r="H7455" t="str">
        <f t="shared" si="233"/>
        <v>Jalen McDaniels</v>
      </c>
    </row>
    <row r="7456" spans="1:8" x14ac:dyDescent="0.2">
      <c r="A7456" s="48"/>
      <c r="B7456">
        <v>4</v>
      </c>
      <c r="C7456">
        <v>4</v>
      </c>
      <c r="D7456">
        <v>3</v>
      </c>
      <c r="E7456">
        <v>0</v>
      </c>
      <c r="F7456" s="51">
        <v>1</v>
      </c>
      <c r="G7456" t="str">
        <f t="shared" si="232"/>
        <v>Jalen McDaniels</v>
      </c>
      <c r="H7456" t="str">
        <f t="shared" si="233"/>
        <v>Jalen McDaniels</v>
      </c>
    </row>
    <row r="7457" spans="1:8" x14ac:dyDescent="0.2">
      <c r="A7457" s="48"/>
      <c r="B7457">
        <v>15</v>
      </c>
      <c r="C7457">
        <v>5</v>
      </c>
      <c r="D7457">
        <v>3</v>
      </c>
      <c r="E7457">
        <v>1</v>
      </c>
      <c r="F7457" s="51">
        <v>1</v>
      </c>
      <c r="G7457" t="str">
        <f t="shared" si="232"/>
        <v>Jalen McDaniels</v>
      </c>
      <c r="H7457" t="str">
        <f t="shared" si="233"/>
        <v>Jalen McDaniels</v>
      </c>
    </row>
    <row r="7458" spans="1:8" x14ac:dyDescent="0.2">
      <c r="A7458" s="48"/>
      <c r="B7458">
        <v>21</v>
      </c>
      <c r="C7458">
        <v>6</v>
      </c>
      <c r="D7458">
        <v>1</v>
      </c>
      <c r="E7458">
        <v>3</v>
      </c>
      <c r="F7458" s="51">
        <v>1</v>
      </c>
      <c r="G7458" t="str">
        <f t="shared" si="232"/>
        <v>Jalen McDaniels</v>
      </c>
      <c r="H7458" t="str">
        <f t="shared" si="233"/>
        <v>Jalen McDaniels</v>
      </c>
    </row>
    <row r="7459" spans="1:8" x14ac:dyDescent="0.2">
      <c r="A7459" s="48"/>
      <c r="B7459">
        <v>7</v>
      </c>
      <c r="C7459">
        <v>1</v>
      </c>
      <c r="D7459">
        <v>2</v>
      </c>
      <c r="E7459">
        <v>0</v>
      </c>
      <c r="F7459" s="51">
        <v>1</v>
      </c>
      <c r="G7459" t="str">
        <f t="shared" si="232"/>
        <v>Jalen McDaniels</v>
      </c>
      <c r="H7459" t="str">
        <f t="shared" si="233"/>
        <v>Jalen McDaniels</v>
      </c>
    </row>
    <row r="7460" spans="1:8" x14ac:dyDescent="0.2">
      <c r="A7460" s="48"/>
      <c r="B7460">
        <v>14</v>
      </c>
      <c r="C7460">
        <v>5</v>
      </c>
      <c r="D7460">
        <v>2</v>
      </c>
      <c r="E7460">
        <v>2</v>
      </c>
      <c r="F7460" s="51">
        <v>1</v>
      </c>
      <c r="G7460" t="str">
        <f t="shared" si="232"/>
        <v>Jalen McDaniels</v>
      </c>
      <c r="H7460" t="str">
        <f t="shared" si="233"/>
        <v>Jalen McDaniels</v>
      </c>
    </row>
    <row r="7461" spans="1:8" x14ac:dyDescent="0.2">
      <c r="A7461" s="48"/>
      <c r="B7461">
        <v>6</v>
      </c>
      <c r="C7461">
        <v>3</v>
      </c>
      <c r="D7461">
        <v>2</v>
      </c>
      <c r="E7461">
        <v>0</v>
      </c>
      <c r="F7461" s="51">
        <v>1</v>
      </c>
      <c r="G7461" t="str">
        <f t="shared" si="232"/>
        <v>Jalen McDaniels</v>
      </c>
      <c r="H7461" t="str">
        <f t="shared" si="233"/>
        <v>Jalen McDaniels</v>
      </c>
    </row>
    <row r="7462" spans="1:8" x14ac:dyDescent="0.2">
      <c r="A7462" s="48"/>
      <c r="B7462">
        <v>16</v>
      </c>
      <c r="C7462">
        <v>9</v>
      </c>
      <c r="D7462">
        <v>0</v>
      </c>
      <c r="E7462">
        <v>2</v>
      </c>
      <c r="F7462" s="51">
        <v>1</v>
      </c>
      <c r="G7462" t="str">
        <f t="shared" si="232"/>
        <v>Jalen McDaniels</v>
      </c>
      <c r="H7462" t="str">
        <f t="shared" si="233"/>
        <v>Jalen McDaniels</v>
      </c>
    </row>
    <row r="7463" spans="1:8" x14ac:dyDescent="0.2">
      <c r="A7463" s="48"/>
      <c r="B7463">
        <v>7</v>
      </c>
      <c r="C7463">
        <v>1</v>
      </c>
      <c r="D7463">
        <v>3</v>
      </c>
      <c r="E7463">
        <v>1</v>
      </c>
      <c r="F7463" s="51">
        <v>1</v>
      </c>
      <c r="G7463" t="str">
        <f t="shared" si="232"/>
        <v>Jalen McDaniels</v>
      </c>
      <c r="H7463" t="str">
        <f t="shared" si="233"/>
        <v>Jalen McDaniels</v>
      </c>
    </row>
    <row r="7464" spans="1:8" x14ac:dyDescent="0.2">
      <c r="A7464" s="48"/>
      <c r="B7464">
        <v>7</v>
      </c>
      <c r="C7464">
        <v>2</v>
      </c>
      <c r="D7464">
        <v>1</v>
      </c>
      <c r="E7464">
        <v>1</v>
      </c>
      <c r="F7464" s="51">
        <v>1</v>
      </c>
      <c r="G7464" t="str">
        <f t="shared" si="232"/>
        <v>Jalen McDaniels</v>
      </c>
      <c r="H7464" t="str">
        <f t="shared" si="233"/>
        <v>Jalen McDaniels</v>
      </c>
    </row>
    <row r="7465" spans="1:8" x14ac:dyDescent="0.2">
      <c r="A7465" s="48"/>
      <c r="B7465">
        <v>12</v>
      </c>
      <c r="C7465">
        <v>7</v>
      </c>
      <c r="D7465">
        <v>3</v>
      </c>
      <c r="E7465">
        <v>3</v>
      </c>
      <c r="F7465" s="51">
        <v>1</v>
      </c>
      <c r="G7465" t="str">
        <f t="shared" si="232"/>
        <v>Jalen McDaniels</v>
      </c>
      <c r="H7465" t="str">
        <f t="shared" si="233"/>
        <v>Jalen McDaniels</v>
      </c>
    </row>
    <row r="7466" spans="1:8" x14ac:dyDescent="0.2">
      <c r="A7466" s="48"/>
      <c r="B7466">
        <v>12</v>
      </c>
      <c r="C7466">
        <v>3</v>
      </c>
      <c r="D7466">
        <v>0</v>
      </c>
      <c r="E7466">
        <v>2</v>
      </c>
      <c r="F7466" s="51">
        <v>1</v>
      </c>
      <c r="G7466" t="str">
        <f t="shared" si="232"/>
        <v>Jalen McDaniels</v>
      </c>
      <c r="H7466" t="str">
        <f t="shared" si="233"/>
        <v>Jalen McDaniels</v>
      </c>
    </row>
    <row r="7467" spans="1:8" x14ac:dyDescent="0.2">
      <c r="A7467" s="48"/>
      <c r="B7467">
        <v>10</v>
      </c>
      <c r="C7467">
        <v>6</v>
      </c>
      <c r="D7467">
        <v>3</v>
      </c>
      <c r="E7467">
        <v>1</v>
      </c>
      <c r="F7467" s="51">
        <v>1</v>
      </c>
      <c r="G7467" t="str">
        <f t="shared" si="232"/>
        <v>Jalen McDaniels</v>
      </c>
      <c r="H7467" t="str">
        <f t="shared" si="233"/>
        <v>Jalen McDaniels</v>
      </c>
    </row>
    <row r="7468" spans="1:8" x14ac:dyDescent="0.2">
      <c r="A7468" s="48"/>
      <c r="B7468">
        <v>10</v>
      </c>
      <c r="C7468">
        <v>7</v>
      </c>
      <c r="D7468">
        <v>2</v>
      </c>
      <c r="E7468">
        <v>0</v>
      </c>
      <c r="F7468" s="51">
        <v>1</v>
      </c>
      <c r="G7468" t="str">
        <f t="shared" si="232"/>
        <v>Jalen McDaniels</v>
      </c>
      <c r="H7468" t="str">
        <f t="shared" si="233"/>
        <v>Jalen McDaniels</v>
      </c>
    </row>
    <row r="7469" spans="1:8" x14ac:dyDescent="0.2">
      <c r="A7469" s="48"/>
      <c r="B7469">
        <v>16</v>
      </c>
      <c r="C7469">
        <v>7</v>
      </c>
      <c r="D7469">
        <v>0</v>
      </c>
      <c r="E7469">
        <v>1</v>
      </c>
      <c r="F7469" s="51">
        <v>1</v>
      </c>
      <c r="G7469" t="str">
        <f t="shared" si="232"/>
        <v>Jalen McDaniels</v>
      </c>
      <c r="H7469" t="str">
        <f t="shared" si="233"/>
        <v>Jalen McDaniels</v>
      </c>
    </row>
    <row r="7470" spans="1:8" x14ac:dyDescent="0.2">
      <c r="A7470" s="48" t="s">
        <v>1420</v>
      </c>
      <c r="B7470">
        <v>12</v>
      </c>
      <c r="C7470">
        <v>2</v>
      </c>
      <c r="D7470">
        <v>0</v>
      </c>
      <c r="E7470">
        <v>2</v>
      </c>
      <c r="F7470" s="51">
        <v>1</v>
      </c>
      <c r="G7470" t="str">
        <f t="shared" si="232"/>
        <v>Doug McDermott</v>
      </c>
      <c r="H7470" t="str">
        <f t="shared" si="233"/>
        <v>Doug McDermott</v>
      </c>
    </row>
    <row r="7471" spans="1:8" x14ac:dyDescent="0.2">
      <c r="A7471" s="48"/>
      <c r="B7471">
        <v>3</v>
      </c>
      <c r="C7471">
        <v>1</v>
      </c>
      <c r="D7471">
        <v>3</v>
      </c>
      <c r="E7471">
        <v>1</v>
      </c>
      <c r="F7471" s="51">
        <v>1</v>
      </c>
      <c r="G7471" t="str">
        <f t="shared" si="232"/>
        <v>Doug McDermott</v>
      </c>
      <c r="H7471" t="str">
        <f t="shared" si="233"/>
        <v>Doug McDermott</v>
      </c>
    </row>
    <row r="7472" spans="1:8" x14ac:dyDescent="0.2">
      <c r="A7472" s="48"/>
      <c r="B7472">
        <v>14</v>
      </c>
      <c r="C7472">
        <v>3</v>
      </c>
      <c r="D7472">
        <v>1</v>
      </c>
      <c r="E7472">
        <v>4</v>
      </c>
      <c r="F7472" s="51">
        <v>1</v>
      </c>
      <c r="G7472" t="str">
        <f t="shared" si="232"/>
        <v>Doug McDermott</v>
      </c>
      <c r="H7472" t="str">
        <f t="shared" si="233"/>
        <v>Doug McDermott</v>
      </c>
    </row>
    <row r="7473" spans="1:8" x14ac:dyDescent="0.2">
      <c r="A7473" s="48"/>
      <c r="B7473">
        <v>2</v>
      </c>
      <c r="C7473">
        <v>1</v>
      </c>
      <c r="D7473">
        <v>1</v>
      </c>
      <c r="E7473">
        <v>0</v>
      </c>
      <c r="F7473" s="51">
        <v>1</v>
      </c>
      <c r="G7473" t="str">
        <f t="shared" si="232"/>
        <v>Doug McDermott</v>
      </c>
      <c r="H7473" t="str">
        <f t="shared" si="233"/>
        <v>Doug McDermott</v>
      </c>
    </row>
    <row r="7474" spans="1:8" x14ac:dyDescent="0.2">
      <c r="A7474" s="48"/>
      <c r="B7474">
        <v>19</v>
      </c>
      <c r="C7474">
        <v>3</v>
      </c>
      <c r="D7474">
        <v>3</v>
      </c>
      <c r="E7474">
        <v>4</v>
      </c>
      <c r="F7474" s="51">
        <v>1</v>
      </c>
      <c r="G7474" t="str">
        <f t="shared" si="232"/>
        <v>Doug McDermott</v>
      </c>
      <c r="H7474" t="str">
        <f t="shared" si="233"/>
        <v>Doug McDermott</v>
      </c>
    </row>
    <row r="7475" spans="1:8" x14ac:dyDescent="0.2">
      <c r="A7475" s="48"/>
      <c r="B7475">
        <v>9</v>
      </c>
      <c r="C7475">
        <v>4</v>
      </c>
      <c r="D7475">
        <v>2</v>
      </c>
      <c r="E7475">
        <v>1</v>
      </c>
      <c r="F7475" s="51">
        <v>1</v>
      </c>
      <c r="G7475" t="str">
        <f t="shared" si="232"/>
        <v>Doug McDermott</v>
      </c>
      <c r="H7475" t="str">
        <f t="shared" si="233"/>
        <v>Doug McDermott</v>
      </c>
    </row>
    <row r="7476" spans="1:8" x14ac:dyDescent="0.2">
      <c r="A7476" s="48"/>
      <c r="B7476">
        <v>23</v>
      </c>
      <c r="C7476">
        <v>3</v>
      </c>
      <c r="D7476">
        <v>1</v>
      </c>
      <c r="E7476">
        <v>7</v>
      </c>
      <c r="F7476" s="51">
        <v>1</v>
      </c>
      <c r="G7476" t="str">
        <f t="shared" si="232"/>
        <v>Doug McDermott</v>
      </c>
      <c r="H7476" t="str">
        <f t="shared" si="233"/>
        <v>Doug McDermott</v>
      </c>
    </row>
    <row r="7477" spans="1:8" x14ac:dyDescent="0.2">
      <c r="A7477" s="48"/>
      <c r="B7477">
        <v>9</v>
      </c>
      <c r="C7477">
        <v>4</v>
      </c>
      <c r="D7477">
        <v>3</v>
      </c>
      <c r="E7477">
        <v>1</v>
      </c>
      <c r="F7477" s="51">
        <v>1</v>
      </c>
      <c r="G7477" t="str">
        <f t="shared" si="232"/>
        <v>Doug McDermott</v>
      </c>
      <c r="H7477" t="str">
        <f t="shared" si="233"/>
        <v>Doug McDermott</v>
      </c>
    </row>
    <row r="7478" spans="1:8" x14ac:dyDescent="0.2">
      <c r="A7478" s="48"/>
      <c r="B7478">
        <v>10</v>
      </c>
      <c r="C7478">
        <v>1</v>
      </c>
      <c r="D7478">
        <v>1</v>
      </c>
      <c r="E7478">
        <v>2</v>
      </c>
      <c r="F7478" s="51">
        <v>1</v>
      </c>
      <c r="G7478" t="str">
        <f t="shared" si="232"/>
        <v>Doug McDermott</v>
      </c>
      <c r="H7478" t="str">
        <f t="shared" si="233"/>
        <v>Doug McDermott</v>
      </c>
    </row>
    <row r="7479" spans="1:8" x14ac:dyDescent="0.2">
      <c r="A7479" s="48"/>
      <c r="B7479">
        <v>1</v>
      </c>
      <c r="C7479">
        <v>0</v>
      </c>
      <c r="D7479">
        <v>0</v>
      </c>
      <c r="E7479">
        <v>0</v>
      </c>
      <c r="F7479" s="51">
        <v>1</v>
      </c>
      <c r="G7479" t="str">
        <f t="shared" si="232"/>
        <v>Doug McDermott</v>
      </c>
      <c r="H7479" t="str">
        <f t="shared" si="233"/>
        <v>Doug McDermott</v>
      </c>
    </row>
    <row r="7480" spans="1:8" x14ac:dyDescent="0.2">
      <c r="A7480" s="48"/>
      <c r="B7480">
        <v>9</v>
      </c>
      <c r="C7480">
        <v>1</v>
      </c>
      <c r="D7480">
        <v>1</v>
      </c>
      <c r="E7480">
        <v>1</v>
      </c>
      <c r="F7480" s="51">
        <v>1</v>
      </c>
      <c r="G7480" t="str">
        <f t="shared" si="232"/>
        <v>Doug McDermott</v>
      </c>
      <c r="H7480" t="str">
        <f t="shared" si="233"/>
        <v>Doug McDermott</v>
      </c>
    </row>
    <row r="7481" spans="1:8" x14ac:dyDescent="0.2">
      <c r="A7481" s="48"/>
      <c r="B7481">
        <v>9</v>
      </c>
      <c r="C7481">
        <v>3</v>
      </c>
      <c r="D7481">
        <v>1</v>
      </c>
      <c r="E7481">
        <v>1</v>
      </c>
      <c r="F7481" s="51">
        <v>1</v>
      </c>
      <c r="G7481" t="str">
        <f t="shared" si="232"/>
        <v>Doug McDermott</v>
      </c>
      <c r="H7481" t="str">
        <f t="shared" si="233"/>
        <v>Doug McDermott</v>
      </c>
    </row>
    <row r="7482" spans="1:8" x14ac:dyDescent="0.2">
      <c r="A7482" s="48"/>
      <c r="B7482">
        <v>10</v>
      </c>
      <c r="C7482">
        <v>3</v>
      </c>
      <c r="D7482">
        <v>1</v>
      </c>
      <c r="E7482">
        <v>2</v>
      </c>
      <c r="F7482" s="51">
        <v>1</v>
      </c>
      <c r="G7482" t="str">
        <f t="shared" si="232"/>
        <v>Doug McDermott</v>
      </c>
      <c r="H7482" t="str">
        <f t="shared" si="233"/>
        <v>Doug McDermott</v>
      </c>
    </row>
    <row r="7483" spans="1:8" x14ac:dyDescent="0.2">
      <c r="A7483" s="48"/>
      <c r="B7483">
        <v>7</v>
      </c>
      <c r="C7483">
        <v>0</v>
      </c>
      <c r="D7483">
        <v>0</v>
      </c>
      <c r="E7483">
        <v>2</v>
      </c>
      <c r="F7483" s="51">
        <v>1</v>
      </c>
      <c r="G7483" t="str">
        <f t="shared" si="232"/>
        <v>Doug McDermott</v>
      </c>
      <c r="H7483" t="str">
        <f t="shared" si="233"/>
        <v>Doug McDermott</v>
      </c>
    </row>
    <row r="7484" spans="1:8" x14ac:dyDescent="0.2">
      <c r="A7484" s="48"/>
      <c r="B7484">
        <v>6</v>
      </c>
      <c r="C7484">
        <v>0</v>
      </c>
      <c r="D7484">
        <v>0</v>
      </c>
      <c r="E7484">
        <v>1</v>
      </c>
      <c r="F7484" s="51">
        <v>1</v>
      </c>
      <c r="G7484" t="str">
        <f t="shared" si="232"/>
        <v>Doug McDermott</v>
      </c>
      <c r="H7484" t="str">
        <f t="shared" si="233"/>
        <v>Doug McDermott</v>
      </c>
    </row>
    <row r="7485" spans="1:8" x14ac:dyDescent="0.2">
      <c r="A7485" s="48"/>
      <c r="B7485">
        <v>13</v>
      </c>
      <c r="C7485">
        <v>2</v>
      </c>
      <c r="D7485">
        <v>0</v>
      </c>
      <c r="E7485">
        <v>3</v>
      </c>
      <c r="F7485" s="51">
        <v>1</v>
      </c>
      <c r="G7485" t="str">
        <f t="shared" si="232"/>
        <v>Doug McDermott</v>
      </c>
      <c r="H7485" t="str">
        <f t="shared" si="233"/>
        <v>Doug McDermott</v>
      </c>
    </row>
    <row r="7486" spans="1:8" x14ac:dyDescent="0.2">
      <c r="A7486" s="48"/>
      <c r="B7486">
        <v>8</v>
      </c>
      <c r="C7486">
        <v>2</v>
      </c>
      <c r="D7486">
        <v>2</v>
      </c>
      <c r="E7486">
        <v>0</v>
      </c>
      <c r="F7486" s="51">
        <v>1</v>
      </c>
      <c r="G7486" t="str">
        <f t="shared" si="232"/>
        <v>Doug McDermott</v>
      </c>
      <c r="H7486" t="str">
        <f t="shared" si="233"/>
        <v>Doug McDermott</v>
      </c>
    </row>
    <row r="7487" spans="1:8" x14ac:dyDescent="0.2">
      <c r="A7487" s="48"/>
      <c r="B7487">
        <v>21</v>
      </c>
      <c r="C7487">
        <v>1</v>
      </c>
      <c r="D7487">
        <v>2</v>
      </c>
      <c r="E7487">
        <v>3</v>
      </c>
      <c r="F7487" s="51">
        <v>1</v>
      </c>
      <c r="G7487" t="str">
        <f t="shared" si="232"/>
        <v>Doug McDermott</v>
      </c>
      <c r="H7487" t="str">
        <f t="shared" si="233"/>
        <v>Doug McDermott</v>
      </c>
    </row>
    <row r="7488" spans="1:8" x14ac:dyDescent="0.2">
      <c r="A7488" s="48"/>
      <c r="B7488">
        <v>15</v>
      </c>
      <c r="C7488">
        <v>2</v>
      </c>
      <c r="D7488">
        <v>3</v>
      </c>
      <c r="E7488">
        <v>3</v>
      </c>
      <c r="F7488" s="51">
        <v>1</v>
      </c>
      <c r="G7488" t="str">
        <f t="shared" si="232"/>
        <v>Doug McDermott</v>
      </c>
      <c r="H7488" t="str">
        <f t="shared" si="233"/>
        <v>Doug McDermott</v>
      </c>
    </row>
    <row r="7489" spans="1:8" x14ac:dyDescent="0.2">
      <c r="A7489" s="48"/>
      <c r="B7489">
        <v>5</v>
      </c>
      <c r="C7489">
        <v>1</v>
      </c>
      <c r="D7489">
        <v>4</v>
      </c>
      <c r="E7489">
        <v>1</v>
      </c>
      <c r="F7489" s="51">
        <v>1</v>
      </c>
      <c r="G7489" t="str">
        <f t="shared" si="232"/>
        <v>Doug McDermott</v>
      </c>
      <c r="H7489" t="str">
        <f t="shared" si="233"/>
        <v>Doug McDermott</v>
      </c>
    </row>
    <row r="7490" spans="1:8" x14ac:dyDescent="0.2">
      <c r="A7490" s="48"/>
      <c r="B7490">
        <v>12</v>
      </c>
      <c r="C7490">
        <v>3</v>
      </c>
      <c r="D7490">
        <v>2</v>
      </c>
      <c r="E7490">
        <v>3</v>
      </c>
      <c r="F7490" s="51">
        <v>1</v>
      </c>
      <c r="G7490" t="str">
        <f t="shared" ref="G7490:G7553" si="234">IF(B7490="","",IF(A7490="",G7489,SUBSTITUTE(A7490," 2022-23 Game Log","")))</f>
        <v>Doug McDermott</v>
      </c>
      <c r="H7490" t="str">
        <f t="shared" ref="H7490:H7553" si="235">IF(G7490="Luka Dončić","Luka Doncic",IF(G7490="Wendell Carter Jr.","Wendell Carter",IF(G7490="Vlatko Čančar","Vlatko Cancar",IF(G7490="Troy Brown Jr.","Troy Brown",IF(G7490="Bojan Bogdanović","Bojan Bogdanovic",IF(G7490="Nic Claxton","Nicolas Claxton",IF(G7490="Kristaps Porziņģis","Kristaps Porzingis",IF(G7490="Kelly Oubre Jr.","Kelly Oubre Jr",IF(G7490="P.J. Washington","P.J Washington",IF(G7490="P.J. Tucker","P.J Tucker",IF(G7490="Jabari Smith Jr.","Jabari Smith",IF(G7490="Alperen Şengün","Alperen Sengun",IF(G7490="Nikola Vučević","Nikola Vucevic",IF(G7490="Jusuf Nurkić","Jusuf Nurkic",IF(G7490="Nikola Jokić","Nikola Jokic",G7490)))))))))))))))</f>
        <v>Doug McDermott</v>
      </c>
    </row>
    <row r="7491" spans="1:8" x14ac:dyDescent="0.2">
      <c r="A7491" s="48"/>
      <c r="B7491">
        <v>13</v>
      </c>
      <c r="C7491">
        <v>2</v>
      </c>
      <c r="D7491">
        <v>5</v>
      </c>
      <c r="E7491">
        <v>3</v>
      </c>
      <c r="F7491" s="51">
        <v>1</v>
      </c>
      <c r="G7491" t="str">
        <f t="shared" si="234"/>
        <v>Doug McDermott</v>
      </c>
      <c r="H7491" t="str">
        <f t="shared" si="235"/>
        <v>Doug McDermott</v>
      </c>
    </row>
    <row r="7492" spans="1:8" x14ac:dyDescent="0.2">
      <c r="A7492" s="48"/>
      <c r="B7492">
        <v>7</v>
      </c>
      <c r="C7492">
        <v>3</v>
      </c>
      <c r="D7492">
        <v>1</v>
      </c>
      <c r="E7492">
        <v>0</v>
      </c>
      <c r="F7492" s="51">
        <v>1</v>
      </c>
      <c r="G7492" t="str">
        <f t="shared" si="234"/>
        <v>Doug McDermott</v>
      </c>
      <c r="H7492" t="str">
        <f t="shared" si="235"/>
        <v>Doug McDermott</v>
      </c>
    </row>
    <row r="7493" spans="1:8" x14ac:dyDescent="0.2">
      <c r="A7493" s="48"/>
      <c r="B7493">
        <v>14</v>
      </c>
      <c r="C7493">
        <v>1</v>
      </c>
      <c r="D7493">
        <v>0</v>
      </c>
      <c r="E7493">
        <v>3</v>
      </c>
      <c r="F7493" s="51">
        <v>1</v>
      </c>
      <c r="G7493" t="str">
        <f t="shared" si="234"/>
        <v>Doug McDermott</v>
      </c>
      <c r="H7493" t="str">
        <f t="shared" si="235"/>
        <v>Doug McDermott</v>
      </c>
    </row>
    <row r="7494" spans="1:8" x14ac:dyDescent="0.2">
      <c r="A7494" s="48"/>
      <c r="B7494">
        <v>8</v>
      </c>
      <c r="C7494">
        <v>5</v>
      </c>
      <c r="D7494">
        <v>1</v>
      </c>
      <c r="E7494">
        <v>2</v>
      </c>
      <c r="F7494" s="51">
        <v>1</v>
      </c>
      <c r="G7494" t="str">
        <f t="shared" si="234"/>
        <v>Doug McDermott</v>
      </c>
      <c r="H7494" t="str">
        <f t="shared" si="235"/>
        <v>Doug McDermott</v>
      </c>
    </row>
    <row r="7495" spans="1:8" x14ac:dyDescent="0.2">
      <c r="A7495" s="48"/>
      <c r="B7495">
        <v>16</v>
      </c>
      <c r="C7495">
        <v>4</v>
      </c>
      <c r="D7495">
        <v>2</v>
      </c>
      <c r="E7495">
        <v>4</v>
      </c>
      <c r="F7495" s="51">
        <v>1</v>
      </c>
      <c r="G7495" t="str">
        <f t="shared" si="234"/>
        <v>Doug McDermott</v>
      </c>
      <c r="H7495" t="str">
        <f t="shared" si="235"/>
        <v>Doug McDermott</v>
      </c>
    </row>
    <row r="7496" spans="1:8" x14ac:dyDescent="0.2">
      <c r="A7496" s="48"/>
      <c r="B7496">
        <v>5</v>
      </c>
      <c r="C7496">
        <v>4</v>
      </c>
      <c r="D7496">
        <v>1</v>
      </c>
      <c r="E7496">
        <v>1</v>
      </c>
      <c r="F7496" s="51">
        <v>1</v>
      </c>
      <c r="G7496" t="str">
        <f t="shared" si="234"/>
        <v>Doug McDermott</v>
      </c>
      <c r="H7496" t="str">
        <f t="shared" si="235"/>
        <v>Doug McDermott</v>
      </c>
    </row>
    <row r="7497" spans="1:8" x14ac:dyDescent="0.2">
      <c r="A7497" s="48"/>
      <c r="B7497">
        <v>13</v>
      </c>
      <c r="C7497">
        <v>2</v>
      </c>
      <c r="D7497">
        <v>0</v>
      </c>
      <c r="E7497">
        <v>3</v>
      </c>
      <c r="F7497" s="51">
        <v>1</v>
      </c>
      <c r="G7497" t="str">
        <f t="shared" si="234"/>
        <v>Doug McDermott</v>
      </c>
      <c r="H7497" t="str">
        <f t="shared" si="235"/>
        <v>Doug McDermott</v>
      </c>
    </row>
    <row r="7498" spans="1:8" x14ac:dyDescent="0.2">
      <c r="A7498" s="48"/>
      <c r="B7498">
        <v>14</v>
      </c>
      <c r="C7498">
        <v>1</v>
      </c>
      <c r="D7498">
        <v>1</v>
      </c>
      <c r="E7498">
        <v>1</v>
      </c>
      <c r="F7498" s="51">
        <v>1</v>
      </c>
      <c r="G7498" t="str">
        <f t="shared" si="234"/>
        <v>Doug McDermott</v>
      </c>
      <c r="H7498" t="str">
        <f t="shared" si="235"/>
        <v>Doug McDermott</v>
      </c>
    </row>
    <row r="7499" spans="1:8" x14ac:dyDescent="0.2">
      <c r="A7499" s="48"/>
      <c r="B7499">
        <v>8</v>
      </c>
      <c r="C7499">
        <v>1</v>
      </c>
      <c r="D7499">
        <v>4</v>
      </c>
      <c r="E7499">
        <v>2</v>
      </c>
      <c r="F7499" s="51">
        <v>1</v>
      </c>
      <c r="G7499" t="str">
        <f t="shared" si="234"/>
        <v>Doug McDermott</v>
      </c>
      <c r="H7499" t="str">
        <f t="shared" si="235"/>
        <v>Doug McDermott</v>
      </c>
    </row>
    <row r="7500" spans="1:8" x14ac:dyDescent="0.2">
      <c r="A7500" s="48"/>
      <c r="B7500">
        <v>9</v>
      </c>
      <c r="C7500">
        <v>5</v>
      </c>
      <c r="D7500">
        <v>2</v>
      </c>
      <c r="E7500">
        <v>1</v>
      </c>
      <c r="F7500" s="51">
        <v>1</v>
      </c>
      <c r="G7500" t="str">
        <f t="shared" si="234"/>
        <v>Doug McDermott</v>
      </c>
      <c r="H7500" t="str">
        <f t="shared" si="235"/>
        <v>Doug McDermott</v>
      </c>
    </row>
    <row r="7501" spans="1:8" x14ac:dyDescent="0.2">
      <c r="A7501" s="48"/>
      <c r="B7501">
        <v>0</v>
      </c>
      <c r="C7501">
        <v>4</v>
      </c>
      <c r="D7501">
        <v>1</v>
      </c>
      <c r="E7501">
        <v>0</v>
      </c>
      <c r="F7501" s="51">
        <v>1</v>
      </c>
      <c r="G7501" t="str">
        <f t="shared" si="234"/>
        <v>Doug McDermott</v>
      </c>
      <c r="H7501" t="str">
        <f t="shared" si="235"/>
        <v>Doug McDermott</v>
      </c>
    </row>
    <row r="7502" spans="1:8" x14ac:dyDescent="0.2">
      <c r="A7502" s="48"/>
      <c r="B7502">
        <v>15</v>
      </c>
      <c r="C7502">
        <v>2</v>
      </c>
      <c r="D7502">
        <v>0</v>
      </c>
      <c r="E7502">
        <v>2</v>
      </c>
      <c r="F7502" s="51">
        <v>1</v>
      </c>
      <c r="G7502" t="str">
        <f t="shared" si="234"/>
        <v>Doug McDermott</v>
      </c>
      <c r="H7502" t="str">
        <f t="shared" si="235"/>
        <v>Doug McDermott</v>
      </c>
    </row>
    <row r="7503" spans="1:8" x14ac:dyDescent="0.2">
      <c r="A7503" s="48" t="s">
        <v>1421</v>
      </c>
      <c r="B7503">
        <v>3</v>
      </c>
      <c r="C7503">
        <v>4</v>
      </c>
      <c r="D7503">
        <v>1</v>
      </c>
      <c r="E7503">
        <v>0</v>
      </c>
      <c r="F7503" s="51">
        <v>1</v>
      </c>
      <c r="G7503" t="str">
        <f t="shared" si="234"/>
        <v>JaVale McGee</v>
      </c>
      <c r="H7503" t="str">
        <f t="shared" si="235"/>
        <v>JaVale McGee</v>
      </c>
    </row>
    <row r="7504" spans="1:8" x14ac:dyDescent="0.2">
      <c r="A7504" s="48"/>
      <c r="B7504">
        <v>6</v>
      </c>
      <c r="C7504">
        <v>6</v>
      </c>
      <c r="D7504">
        <v>1</v>
      </c>
      <c r="E7504">
        <v>0</v>
      </c>
      <c r="F7504" s="51">
        <v>1</v>
      </c>
      <c r="G7504" t="str">
        <f t="shared" si="234"/>
        <v>JaVale McGee</v>
      </c>
      <c r="H7504" t="str">
        <f t="shared" si="235"/>
        <v>JaVale McGee</v>
      </c>
    </row>
    <row r="7505" spans="1:8" x14ac:dyDescent="0.2">
      <c r="A7505" s="48"/>
      <c r="B7505">
        <v>8</v>
      </c>
      <c r="C7505">
        <v>2</v>
      </c>
      <c r="D7505">
        <v>0</v>
      </c>
      <c r="E7505">
        <v>0</v>
      </c>
      <c r="F7505" s="51">
        <v>1</v>
      </c>
      <c r="G7505" t="str">
        <f t="shared" si="234"/>
        <v>JaVale McGee</v>
      </c>
      <c r="H7505" t="str">
        <f t="shared" si="235"/>
        <v>JaVale McGee</v>
      </c>
    </row>
    <row r="7506" spans="1:8" x14ac:dyDescent="0.2">
      <c r="A7506" s="48"/>
      <c r="B7506">
        <v>8</v>
      </c>
      <c r="C7506">
        <v>3</v>
      </c>
      <c r="D7506">
        <v>0</v>
      </c>
      <c r="E7506">
        <v>0</v>
      </c>
      <c r="F7506" s="51">
        <v>1</v>
      </c>
      <c r="G7506" t="str">
        <f t="shared" si="234"/>
        <v>JaVale McGee</v>
      </c>
      <c r="H7506" t="str">
        <f t="shared" si="235"/>
        <v>JaVale McGee</v>
      </c>
    </row>
    <row r="7507" spans="1:8" x14ac:dyDescent="0.2">
      <c r="A7507" s="48"/>
      <c r="B7507">
        <v>0</v>
      </c>
      <c r="C7507">
        <v>3</v>
      </c>
      <c r="D7507">
        <v>0</v>
      </c>
      <c r="E7507">
        <v>0</v>
      </c>
      <c r="F7507" s="51">
        <v>1</v>
      </c>
      <c r="G7507" t="str">
        <f t="shared" si="234"/>
        <v>JaVale McGee</v>
      </c>
      <c r="H7507" t="str">
        <f t="shared" si="235"/>
        <v>JaVale McGee</v>
      </c>
    </row>
    <row r="7508" spans="1:8" x14ac:dyDescent="0.2">
      <c r="A7508" s="48"/>
      <c r="B7508">
        <v>4</v>
      </c>
      <c r="C7508">
        <v>2</v>
      </c>
      <c r="D7508">
        <v>0</v>
      </c>
      <c r="E7508">
        <v>0</v>
      </c>
      <c r="F7508" s="51">
        <v>1</v>
      </c>
      <c r="G7508" t="str">
        <f t="shared" si="234"/>
        <v>JaVale McGee</v>
      </c>
      <c r="H7508" t="str">
        <f t="shared" si="235"/>
        <v>JaVale McGee</v>
      </c>
    </row>
    <row r="7509" spans="1:8" x14ac:dyDescent="0.2">
      <c r="A7509" s="48"/>
      <c r="B7509">
        <v>5</v>
      </c>
      <c r="C7509">
        <v>1</v>
      </c>
      <c r="D7509">
        <v>0</v>
      </c>
      <c r="E7509">
        <v>0</v>
      </c>
      <c r="F7509" s="51">
        <v>1</v>
      </c>
      <c r="G7509" t="str">
        <f t="shared" si="234"/>
        <v>JaVale McGee</v>
      </c>
      <c r="H7509" t="str">
        <f t="shared" si="235"/>
        <v>JaVale McGee</v>
      </c>
    </row>
    <row r="7510" spans="1:8" x14ac:dyDescent="0.2">
      <c r="A7510" s="48"/>
      <c r="B7510">
        <v>0</v>
      </c>
      <c r="C7510">
        <v>0</v>
      </c>
      <c r="D7510">
        <v>0</v>
      </c>
      <c r="E7510">
        <v>0</v>
      </c>
      <c r="F7510" s="51">
        <v>1</v>
      </c>
      <c r="G7510" t="str">
        <f t="shared" si="234"/>
        <v>JaVale McGee</v>
      </c>
      <c r="H7510" t="str">
        <f t="shared" si="235"/>
        <v>JaVale McGee</v>
      </c>
    </row>
    <row r="7511" spans="1:8" x14ac:dyDescent="0.2">
      <c r="A7511" s="48"/>
      <c r="B7511">
        <v>5</v>
      </c>
      <c r="C7511">
        <v>6</v>
      </c>
      <c r="D7511">
        <v>0</v>
      </c>
      <c r="E7511">
        <v>0</v>
      </c>
      <c r="F7511" s="51">
        <v>1</v>
      </c>
      <c r="G7511" t="str">
        <f t="shared" si="234"/>
        <v>JaVale McGee</v>
      </c>
      <c r="H7511" t="str">
        <f t="shared" si="235"/>
        <v>JaVale McGee</v>
      </c>
    </row>
    <row r="7512" spans="1:8" x14ac:dyDescent="0.2">
      <c r="A7512" s="48"/>
      <c r="B7512">
        <v>3</v>
      </c>
      <c r="C7512">
        <v>3</v>
      </c>
      <c r="D7512">
        <v>0</v>
      </c>
      <c r="E7512">
        <v>0</v>
      </c>
      <c r="F7512" s="51">
        <v>1</v>
      </c>
      <c r="G7512" t="str">
        <f t="shared" si="234"/>
        <v>JaVale McGee</v>
      </c>
      <c r="H7512" t="str">
        <f t="shared" si="235"/>
        <v>JaVale McGee</v>
      </c>
    </row>
    <row r="7513" spans="1:8" x14ac:dyDescent="0.2">
      <c r="A7513" s="48"/>
      <c r="B7513">
        <v>10</v>
      </c>
      <c r="C7513">
        <v>4</v>
      </c>
      <c r="D7513">
        <v>1</v>
      </c>
      <c r="E7513">
        <v>0</v>
      </c>
      <c r="F7513" s="51">
        <v>1</v>
      </c>
      <c r="G7513" t="str">
        <f t="shared" si="234"/>
        <v>JaVale McGee</v>
      </c>
      <c r="H7513" t="str">
        <f t="shared" si="235"/>
        <v>JaVale McGee</v>
      </c>
    </row>
    <row r="7514" spans="1:8" x14ac:dyDescent="0.2">
      <c r="A7514" s="48"/>
      <c r="B7514">
        <v>2</v>
      </c>
      <c r="C7514">
        <v>1</v>
      </c>
      <c r="D7514">
        <v>0</v>
      </c>
      <c r="E7514">
        <v>0</v>
      </c>
      <c r="F7514" s="51">
        <v>1</v>
      </c>
      <c r="G7514" t="str">
        <f t="shared" si="234"/>
        <v>JaVale McGee</v>
      </c>
      <c r="H7514" t="str">
        <f t="shared" si="235"/>
        <v>JaVale McGee</v>
      </c>
    </row>
    <row r="7515" spans="1:8" x14ac:dyDescent="0.2">
      <c r="A7515" s="48"/>
      <c r="B7515">
        <v>5</v>
      </c>
      <c r="C7515">
        <v>1</v>
      </c>
      <c r="D7515">
        <v>0</v>
      </c>
      <c r="E7515">
        <v>0</v>
      </c>
      <c r="F7515" s="51">
        <v>1</v>
      </c>
      <c r="G7515" t="str">
        <f t="shared" si="234"/>
        <v>JaVale McGee</v>
      </c>
      <c r="H7515" t="str">
        <f t="shared" si="235"/>
        <v>JaVale McGee</v>
      </c>
    </row>
    <row r="7516" spans="1:8" x14ac:dyDescent="0.2">
      <c r="A7516" s="48"/>
      <c r="B7516">
        <v>2</v>
      </c>
      <c r="C7516">
        <v>2</v>
      </c>
      <c r="D7516">
        <v>1</v>
      </c>
      <c r="E7516">
        <v>0</v>
      </c>
      <c r="F7516" s="51">
        <v>1</v>
      </c>
      <c r="G7516" t="str">
        <f t="shared" si="234"/>
        <v>JaVale McGee</v>
      </c>
      <c r="H7516" t="str">
        <f t="shared" si="235"/>
        <v>JaVale McGee</v>
      </c>
    </row>
    <row r="7517" spans="1:8" x14ac:dyDescent="0.2">
      <c r="A7517" s="48"/>
      <c r="B7517">
        <v>2</v>
      </c>
      <c r="C7517">
        <v>1</v>
      </c>
      <c r="D7517">
        <v>0</v>
      </c>
      <c r="E7517">
        <v>0</v>
      </c>
      <c r="F7517" s="51">
        <v>1</v>
      </c>
      <c r="G7517" t="str">
        <f t="shared" si="234"/>
        <v>JaVale McGee</v>
      </c>
      <c r="H7517" t="str">
        <f t="shared" si="235"/>
        <v>JaVale McGee</v>
      </c>
    </row>
    <row r="7518" spans="1:8" x14ac:dyDescent="0.2">
      <c r="A7518" s="48"/>
      <c r="B7518">
        <v>2</v>
      </c>
      <c r="C7518">
        <v>1</v>
      </c>
      <c r="D7518">
        <v>0</v>
      </c>
      <c r="E7518">
        <v>0</v>
      </c>
      <c r="F7518" s="51">
        <v>1</v>
      </c>
      <c r="G7518" t="str">
        <f t="shared" si="234"/>
        <v>JaVale McGee</v>
      </c>
      <c r="H7518" t="str">
        <f t="shared" si="235"/>
        <v>JaVale McGee</v>
      </c>
    </row>
    <row r="7519" spans="1:8" x14ac:dyDescent="0.2">
      <c r="A7519" s="48"/>
      <c r="B7519">
        <v>18</v>
      </c>
      <c r="C7519">
        <v>4</v>
      </c>
      <c r="D7519">
        <v>0</v>
      </c>
      <c r="E7519">
        <v>1</v>
      </c>
      <c r="F7519" s="51">
        <v>1</v>
      </c>
      <c r="G7519" t="str">
        <f t="shared" si="234"/>
        <v>JaVale McGee</v>
      </c>
      <c r="H7519" t="str">
        <f t="shared" si="235"/>
        <v>JaVale McGee</v>
      </c>
    </row>
    <row r="7520" spans="1:8" x14ac:dyDescent="0.2">
      <c r="A7520" s="48"/>
      <c r="B7520">
        <v>0</v>
      </c>
      <c r="C7520">
        <v>2</v>
      </c>
      <c r="D7520">
        <v>0</v>
      </c>
      <c r="E7520">
        <v>0</v>
      </c>
      <c r="F7520" s="51">
        <v>1</v>
      </c>
      <c r="G7520" t="str">
        <f t="shared" si="234"/>
        <v>JaVale McGee</v>
      </c>
      <c r="H7520" t="str">
        <f t="shared" si="235"/>
        <v>JaVale McGee</v>
      </c>
    </row>
    <row r="7521" spans="1:8" x14ac:dyDescent="0.2">
      <c r="A7521" s="48"/>
      <c r="B7521">
        <v>4</v>
      </c>
      <c r="C7521">
        <v>3</v>
      </c>
      <c r="D7521">
        <v>0</v>
      </c>
      <c r="E7521">
        <v>0</v>
      </c>
      <c r="F7521" s="51">
        <v>1</v>
      </c>
      <c r="G7521" t="str">
        <f t="shared" si="234"/>
        <v>JaVale McGee</v>
      </c>
      <c r="H7521" t="str">
        <f t="shared" si="235"/>
        <v>JaVale McGee</v>
      </c>
    </row>
    <row r="7522" spans="1:8" x14ac:dyDescent="0.2">
      <c r="A7522" s="48"/>
      <c r="B7522">
        <v>5</v>
      </c>
      <c r="C7522">
        <v>2</v>
      </c>
      <c r="D7522">
        <v>0</v>
      </c>
      <c r="E7522">
        <v>0</v>
      </c>
      <c r="F7522" s="51">
        <v>1</v>
      </c>
      <c r="G7522" t="str">
        <f t="shared" si="234"/>
        <v>JaVale McGee</v>
      </c>
      <c r="H7522" t="str">
        <f t="shared" si="235"/>
        <v>JaVale McGee</v>
      </c>
    </row>
    <row r="7523" spans="1:8" x14ac:dyDescent="0.2">
      <c r="A7523" s="48"/>
      <c r="B7523">
        <v>2</v>
      </c>
      <c r="C7523">
        <v>0</v>
      </c>
      <c r="D7523">
        <v>0</v>
      </c>
      <c r="E7523">
        <v>0</v>
      </c>
      <c r="F7523" s="51">
        <v>1</v>
      </c>
      <c r="G7523" t="str">
        <f t="shared" si="234"/>
        <v>JaVale McGee</v>
      </c>
      <c r="H7523" t="str">
        <f t="shared" si="235"/>
        <v>JaVale McGee</v>
      </c>
    </row>
    <row r="7524" spans="1:8" x14ac:dyDescent="0.2">
      <c r="A7524" s="48"/>
      <c r="B7524">
        <v>0</v>
      </c>
      <c r="C7524">
        <v>1</v>
      </c>
      <c r="D7524">
        <v>0</v>
      </c>
      <c r="E7524">
        <v>0</v>
      </c>
      <c r="F7524" s="51">
        <v>1</v>
      </c>
      <c r="G7524" t="str">
        <f t="shared" si="234"/>
        <v>JaVale McGee</v>
      </c>
      <c r="H7524" t="str">
        <f t="shared" si="235"/>
        <v>JaVale McGee</v>
      </c>
    </row>
    <row r="7525" spans="1:8" x14ac:dyDescent="0.2">
      <c r="A7525" s="48"/>
      <c r="B7525">
        <v>4</v>
      </c>
      <c r="C7525">
        <v>1</v>
      </c>
      <c r="D7525">
        <v>1</v>
      </c>
      <c r="E7525">
        <v>0</v>
      </c>
      <c r="F7525" s="51">
        <v>1</v>
      </c>
      <c r="G7525" t="str">
        <f t="shared" si="234"/>
        <v>JaVale McGee</v>
      </c>
      <c r="H7525" t="str">
        <f t="shared" si="235"/>
        <v>JaVale McGee</v>
      </c>
    </row>
    <row r="7526" spans="1:8" x14ac:dyDescent="0.2">
      <c r="A7526" s="48" t="s">
        <v>1422</v>
      </c>
      <c r="B7526">
        <v>0</v>
      </c>
      <c r="C7526">
        <v>0</v>
      </c>
      <c r="D7526">
        <v>0</v>
      </c>
      <c r="E7526">
        <v>0</v>
      </c>
      <c r="F7526" s="51">
        <v>1</v>
      </c>
      <c r="G7526" t="str">
        <f t="shared" si="234"/>
        <v>Bryce McGowens</v>
      </c>
      <c r="H7526" t="str">
        <f t="shared" si="235"/>
        <v>Bryce McGowens</v>
      </c>
    </row>
    <row r="7527" spans="1:8" x14ac:dyDescent="0.2">
      <c r="A7527" s="48"/>
      <c r="B7527">
        <v>2</v>
      </c>
      <c r="C7527">
        <v>0</v>
      </c>
      <c r="D7527">
        <v>0</v>
      </c>
      <c r="E7527">
        <v>0</v>
      </c>
      <c r="F7527" s="51">
        <v>1</v>
      </c>
      <c r="G7527" t="str">
        <f t="shared" si="234"/>
        <v>Bryce McGowens</v>
      </c>
      <c r="H7527" t="str">
        <f t="shared" si="235"/>
        <v>Bryce McGowens</v>
      </c>
    </row>
    <row r="7528" spans="1:8" x14ac:dyDescent="0.2">
      <c r="A7528" s="48"/>
      <c r="B7528">
        <v>0</v>
      </c>
      <c r="C7528">
        <v>0</v>
      </c>
      <c r="D7528">
        <v>0</v>
      </c>
      <c r="E7528">
        <v>0</v>
      </c>
      <c r="F7528" s="51">
        <v>1</v>
      </c>
      <c r="G7528" t="str">
        <f t="shared" si="234"/>
        <v>Bryce McGowens</v>
      </c>
      <c r="H7528" t="str">
        <f t="shared" si="235"/>
        <v>Bryce McGowens</v>
      </c>
    </row>
    <row r="7529" spans="1:8" x14ac:dyDescent="0.2">
      <c r="A7529" s="48"/>
      <c r="B7529">
        <v>2</v>
      </c>
      <c r="C7529">
        <v>1</v>
      </c>
      <c r="D7529">
        <v>1</v>
      </c>
      <c r="E7529">
        <v>0</v>
      </c>
      <c r="F7529" s="51">
        <v>1</v>
      </c>
      <c r="G7529" t="str">
        <f t="shared" si="234"/>
        <v>Bryce McGowens</v>
      </c>
      <c r="H7529" t="str">
        <f t="shared" si="235"/>
        <v>Bryce McGowens</v>
      </c>
    </row>
    <row r="7530" spans="1:8" x14ac:dyDescent="0.2">
      <c r="A7530" s="48"/>
      <c r="B7530">
        <v>12</v>
      </c>
      <c r="C7530">
        <v>1</v>
      </c>
      <c r="D7530">
        <v>0</v>
      </c>
      <c r="E7530">
        <v>1</v>
      </c>
      <c r="F7530" s="51">
        <v>1</v>
      </c>
      <c r="G7530" t="str">
        <f t="shared" si="234"/>
        <v>Bryce McGowens</v>
      </c>
      <c r="H7530" t="str">
        <f t="shared" si="235"/>
        <v>Bryce McGowens</v>
      </c>
    </row>
    <row r="7531" spans="1:8" x14ac:dyDescent="0.2">
      <c r="A7531" s="48"/>
      <c r="B7531">
        <v>10</v>
      </c>
      <c r="C7531">
        <v>2</v>
      </c>
      <c r="D7531">
        <v>6</v>
      </c>
      <c r="E7531">
        <v>2</v>
      </c>
      <c r="F7531" s="51">
        <v>1</v>
      </c>
      <c r="G7531" t="str">
        <f t="shared" si="234"/>
        <v>Bryce McGowens</v>
      </c>
      <c r="H7531" t="str">
        <f t="shared" si="235"/>
        <v>Bryce McGowens</v>
      </c>
    </row>
    <row r="7532" spans="1:8" x14ac:dyDescent="0.2">
      <c r="A7532" s="48"/>
      <c r="B7532">
        <v>4</v>
      </c>
      <c r="C7532">
        <v>2</v>
      </c>
      <c r="D7532">
        <v>1</v>
      </c>
      <c r="E7532">
        <v>1</v>
      </c>
      <c r="F7532" s="51">
        <v>1</v>
      </c>
      <c r="G7532" t="str">
        <f t="shared" si="234"/>
        <v>Bryce McGowens</v>
      </c>
      <c r="H7532" t="str">
        <f t="shared" si="235"/>
        <v>Bryce McGowens</v>
      </c>
    </row>
    <row r="7533" spans="1:8" x14ac:dyDescent="0.2">
      <c r="A7533" s="48"/>
      <c r="B7533">
        <v>2</v>
      </c>
      <c r="C7533">
        <v>4</v>
      </c>
      <c r="D7533">
        <v>0</v>
      </c>
      <c r="E7533">
        <v>0</v>
      </c>
      <c r="F7533" s="51">
        <v>1</v>
      </c>
      <c r="G7533" t="str">
        <f t="shared" si="234"/>
        <v>Bryce McGowens</v>
      </c>
      <c r="H7533" t="str">
        <f t="shared" si="235"/>
        <v>Bryce McGowens</v>
      </c>
    </row>
    <row r="7534" spans="1:8" x14ac:dyDescent="0.2">
      <c r="A7534" s="48"/>
      <c r="B7534">
        <v>6</v>
      </c>
      <c r="C7534">
        <v>1</v>
      </c>
      <c r="D7534">
        <v>0</v>
      </c>
      <c r="E7534">
        <v>0</v>
      </c>
      <c r="F7534" s="51">
        <v>1</v>
      </c>
      <c r="G7534" t="str">
        <f t="shared" si="234"/>
        <v>Bryce McGowens</v>
      </c>
      <c r="H7534" t="str">
        <f t="shared" si="235"/>
        <v>Bryce McGowens</v>
      </c>
    </row>
    <row r="7535" spans="1:8" x14ac:dyDescent="0.2">
      <c r="A7535" s="48"/>
      <c r="B7535">
        <v>3</v>
      </c>
      <c r="C7535">
        <v>0</v>
      </c>
      <c r="D7535">
        <v>2</v>
      </c>
      <c r="E7535">
        <v>1</v>
      </c>
      <c r="F7535" s="51">
        <v>1</v>
      </c>
      <c r="G7535" t="str">
        <f t="shared" si="234"/>
        <v>Bryce McGowens</v>
      </c>
      <c r="H7535" t="str">
        <f t="shared" si="235"/>
        <v>Bryce McGowens</v>
      </c>
    </row>
    <row r="7536" spans="1:8" x14ac:dyDescent="0.2">
      <c r="A7536" s="48"/>
      <c r="B7536">
        <v>10</v>
      </c>
      <c r="C7536">
        <v>5</v>
      </c>
      <c r="D7536">
        <v>1</v>
      </c>
      <c r="E7536">
        <v>1</v>
      </c>
      <c r="F7536" s="51">
        <v>1</v>
      </c>
      <c r="G7536" t="str">
        <f t="shared" si="234"/>
        <v>Bryce McGowens</v>
      </c>
      <c r="H7536" t="str">
        <f t="shared" si="235"/>
        <v>Bryce McGowens</v>
      </c>
    </row>
    <row r="7537" spans="1:8" x14ac:dyDescent="0.2">
      <c r="A7537" s="48"/>
      <c r="B7537">
        <v>2</v>
      </c>
      <c r="C7537">
        <v>1</v>
      </c>
      <c r="D7537">
        <v>2</v>
      </c>
      <c r="E7537">
        <v>0</v>
      </c>
      <c r="F7537" s="51">
        <v>1</v>
      </c>
      <c r="G7537" t="str">
        <f t="shared" si="234"/>
        <v>Bryce McGowens</v>
      </c>
      <c r="H7537" t="str">
        <f t="shared" si="235"/>
        <v>Bryce McGowens</v>
      </c>
    </row>
    <row r="7538" spans="1:8" x14ac:dyDescent="0.2">
      <c r="A7538" s="48"/>
      <c r="B7538">
        <v>0</v>
      </c>
      <c r="C7538">
        <v>1</v>
      </c>
      <c r="D7538">
        <v>0</v>
      </c>
      <c r="E7538">
        <v>0</v>
      </c>
      <c r="F7538" s="51">
        <v>1</v>
      </c>
      <c r="G7538" t="str">
        <f t="shared" si="234"/>
        <v>Bryce McGowens</v>
      </c>
      <c r="H7538" t="str">
        <f t="shared" si="235"/>
        <v>Bryce McGowens</v>
      </c>
    </row>
    <row r="7539" spans="1:8" x14ac:dyDescent="0.2">
      <c r="A7539" s="48"/>
      <c r="B7539">
        <v>3</v>
      </c>
      <c r="C7539">
        <v>0</v>
      </c>
      <c r="D7539">
        <v>1</v>
      </c>
      <c r="E7539">
        <v>0</v>
      </c>
      <c r="F7539" s="51">
        <v>1</v>
      </c>
      <c r="G7539" t="str">
        <f t="shared" si="234"/>
        <v>Bryce McGowens</v>
      </c>
      <c r="H7539" t="str">
        <f t="shared" si="235"/>
        <v>Bryce McGowens</v>
      </c>
    </row>
    <row r="7540" spans="1:8" x14ac:dyDescent="0.2">
      <c r="A7540" s="48" t="s">
        <v>1423</v>
      </c>
      <c r="B7540">
        <v>3</v>
      </c>
      <c r="C7540">
        <v>1</v>
      </c>
      <c r="D7540">
        <v>0</v>
      </c>
      <c r="E7540">
        <v>1</v>
      </c>
      <c r="F7540" s="51">
        <v>1</v>
      </c>
      <c r="G7540" t="str">
        <f t="shared" si="234"/>
        <v>Rodney McGruder</v>
      </c>
      <c r="H7540" t="str">
        <f t="shared" si="235"/>
        <v>Rodney McGruder</v>
      </c>
    </row>
    <row r="7541" spans="1:8" x14ac:dyDescent="0.2">
      <c r="A7541" s="48"/>
      <c r="B7541">
        <v>0</v>
      </c>
      <c r="C7541">
        <v>0</v>
      </c>
      <c r="D7541">
        <v>0</v>
      </c>
      <c r="E7541">
        <v>0</v>
      </c>
      <c r="F7541" s="51">
        <v>1</v>
      </c>
      <c r="G7541" t="str">
        <f t="shared" si="234"/>
        <v>Rodney McGruder</v>
      </c>
      <c r="H7541" t="str">
        <f t="shared" si="235"/>
        <v>Rodney McGruder</v>
      </c>
    </row>
    <row r="7542" spans="1:8" x14ac:dyDescent="0.2">
      <c r="A7542" s="48"/>
      <c r="B7542">
        <v>0</v>
      </c>
      <c r="C7542">
        <v>0</v>
      </c>
      <c r="D7542">
        <v>0</v>
      </c>
      <c r="E7542">
        <v>0</v>
      </c>
      <c r="F7542" s="51">
        <v>1</v>
      </c>
      <c r="G7542" t="str">
        <f t="shared" si="234"/>
        <v>Rodney McGruder</v>
      </c>
      <c r="H7542" t="str">
        <f t="shared" si="235"/>
        <v>Rodney McGruder</v>
      </c>
    </row>
    <row r="7543" spans="1:8" x14ac:dyDescent="0.2">
      <c r="A7543" s="48"/>
      <c r="B7543">
        <v>0</v>
      </c>
      <c r="C7543">
        <v>2</v>
      </c>
      <c r="D7543">
        <v>1</v>
      </c>
      <c r="E7543">
        <v>0</v>
      </c>
      <c r="F7543" s="51">
        <v>1</v>
      </c>
      <c r="G7543" t="str">
        <f t="shared" si="234"/>
        <v>Rodney McGruder</v>
      </c>
      <c r="H7543" t="str">
        <f t="shared" si="235"/>
        <v>Rodney McGruder</v>
      </c>
    </row>
    <row r="7544" spans="1:8" x14ac:dyDescent="0.2">
      <c r="A7544" s="48"/>
      <c r="B7544">
        <v>2</v>
      </c>
      <c r="C7544">
        <v>1</v>
      </c>
      <c r="D7544">
        <v>0</v>
      </c>
      <c r="E7544">
        <v>0</v>
      </c>
      <c r="F7544" s="51">
        <v>1</v>
      </c>
      <c r="G7544" t="str">
        <f t="shared" si="234"/>
        <v>Rodney McGruder</v>
      </c>
      <c r="H7544" t="str">
        <f t="shared" si="235"/>
        <v>Rodney McGruder</v>
      </c>
    </row>
    <row r="7545" spans="1:8" x14ac:dyDescent="0.2">
      <c r="A7545" s="48"/>
      <c r="B7545">
        <v>8</v>
      </c>
      <c r="C7545">
        <v>6</v>
      </c>
      <c r="D7545">
        <v>2</v>
      </c>
      <c r="E7545">
        <v>2</v>
      </c>
      <c r="F7545" s="51">
        <v>1</v>
      </c>
      <c r="G7545" t="str">
        <f t="shared" si="234"/>
        <v>Rodney McGruder</v>
      </c>
      <c r="H7545" t="str">
        <f t="shared" si="235"/>
        <v>Rodney McGruder</v>
      </c>
    </row>
    <row r="7546" spans="1:8" x14ac:dyDescent="0.2">
      <c r="A7546" s="48"/>
      <c r="B7546">
        <v>2</v>
      </c>
      <c r="C7546">
        <v>3</v>
      </c>
      <c r="D7546">
        <v>3</v>
      </c>
      <c r="E7546">
        <v>0</v>
      </c>
      <c r="F7546" s="51">
        <v>1</v>
      </c>
      <c r="G7546" t="str">
        <f t="shared" si="234"/>
        <v>Rodney McGruder</v>
      </c>
      <c r="H7546" t="str">
        <f t="shared" si="235"/>
        <v>Rodney McGruder</v>
      </c>
    </row>
    <row r="7547" spans="1:8" x14ac:dyDescent="0.2">
      <c r="A7547" s="48"/>
      <c r="B7547">
        <v>0</v>
      </c>
      <c r="C7547">
        <v>1</v>
      </c>
      <c r="D7547">
        <v>1</v>
      </c>
      <c r="E7547">
        <v>0</v>
      </c>
      <c r="F7547" s="51">
        <v>1</v>
      </c>
      <c r="G7547" t="str">
        <f t="shared" si="234"/>
        <v>Rodney McGruder</v>
      </c>
      <c r="H7547" t="str">
        <f t="shared" si="235"/>
        <v>Rodney McGruder</v>
      </c>
    </row>
    <row r="7548" spans="1:8" x14ac:dyDescent="0.2">
      <c r="A7548" s="48"/>
      <c r="B7548">
        <v>2</v>
      </c>
      <c r="C7548">
        <v>2</v>
      </c>
      <c r="D7548">
        <v>0</v>
      </c>
      <c r="E7548">
        <v>0</v>
      </c>
      <c r="F7548" s="51">
        <v>1</v>
      </c>
      <c r="G7548" t="str">
        <f t="shared" si="234"/>
        <v>Rodney McGruder</v>
      </c>
      <c r="H7548" t="str">
        <f t="shared" si="235"/>
        <v>Rodney McGruder</v>
      </c>
    </row>
    <row r="7549" spans="1:8" x14ac:dyDescent="0.2">
      <c r="A7549" s="48"/>
      <c r="B7549">
        <v>0</v>
      </c>
      <c r="C7549">
        <v>1</v>
      </c>
      <c r="D7549">
        <v>2</v>
      </c>
      <c r="E7549">
        <v>0</v>
      </c>
      <c r="F7549" s="51">
        <v>1</v>
      </c>
      <c r="G7549" t="str">
        <f t="shared" si="234"/>
        <v>Rodney McGruder</v>
      </c>
      <c r="H7549" t="str">
        <f t="shared" si="235"/>
        <v>Rodney McGruder</v>
      </c>
    </row>
    <row r="7550" spans="1:8" x14ac:dyDescent="0.2">
      <c r="A7550" s="48"/>
      <c r="B7550">
        <v>0</v>
      </c>
      <c r="C7550">
        <v>1</v>
      </c>
      <c r="D7550">
        <v>0</v>
      </c>
      <c r="E7550">
        <v>0</v>
      </c>
      <c r="F7550" s="51">
        <v>1</v>
      </c>
      <c r="G7550" t="str">
        <f t="shared" si="234"/>
        <v>Rodney McGruder</v>
      </c>
      <c r="H7550" t="str">
        <f t="shared" si="235"/>
        <v>Rodney McGruder</v>
      </c>
    </row>
    <row r="7551" spans="1:8" x14ac:dyDescent="0.2">
      <c r="A7551" s="48"/>
      <c r="B7551">
        <v>11</v>
      </c>
      <c r="C7551">
        <v>1</v>
      </c>
      <c r="D7551">
        <v>2</v>
      </c>
      <c r="E7551">
        <v>3</v>
      </c>
      <c r="F7551" s="51">
        <v>1</v>
      </c>
      <c r="G7551" t="str">
        <f t="shared" si="234"/>
        <v>Rodney McGruder</v>
      </c>
      <c r="H7551" t="str">
        <f t="shared" si="235"/>
        <v>Rodney McGruder</v>
      </c>
    </row>
    <row r="7552" spans="1:8" x14ac:dyDescent="0.2">
      <c r="A7552" s="48"/>
      <c r="B7552">
        <v>11</v>
      </c>
      <c r="C7552">
        <v>3</v>
      </c>
      <c r="D7552">
        <v>0</v>
      </c>
      <c r="E7552">
        <v>3</v>
      </c>
      <c r="F7552" s="51">
        <v>1</v>
      </c>
      <c r="G7552" t="str">
        <f t="shared" si="234"/>
        <v>Rodney McGruder</v>
      </c>
      <c r="H7552" t="str">
        <f t="shared" si="235"/>
        <v>Rodney McGruder</v>
      </c>
    </row>
    <row r="7553" spans="1:8" x14ac:dyDescent="0.2">
      <c r="A7553" s="48"/>
      <c r="B7553">
        <v>2</v>
      </c>
      <c r="C7553">
        <v>3</v>
      </c>
      <c r="D7553">
        <v>0</v>
      </c>
      <c r="E7553">
        <v>0</v>
      </c>
      <c r="F7553" s="51">
        <v>1</v>
      </c>
      <c r="G7553" t="str">
        <f t="shared" si="234"/>
        <v>Rodney McGruder</v>
      </c>
      <c r="H7553" t="str">
        <f t="shared" si="235"/>
        <v>Rodney McGruder</v>
      </c>
    </row>
    <row r="7554" spans="1:8" x14ac:dyDescent="0.2">
      <c r="A7554" s="48"/>
      <c r="B7554">
        <v>3</v>
      </c>
      <c r="C7554">
        <v>0</v>
      </c>
      <c r="D7554">
        <v>0</v>
      </c>
      <c r="E7554">
        <v>1</v>
      </c>
      <c r="F7554" s="51">
        <v>1</v>
      </c>
      <c r="G7554" t="str">
        <f t="shared" ref="G7554:G7617" si="236">IF(B7554="","",IF(A7554="",G7553,SUBSTITUTE(A7554," 2022-23 Game Log","")))</f>
        <v>Rodney McGruder</v>
      </c>
      <c r="H7554" t="str">
        <f t="shared" ref="H7554:H7617" si="237">IF(G7554="Luka Dončić","Luka Doncic",IF(G7554="Wendell Carter Jr.","Wendell Carter",IF(G7554="Vlatko Čančar","Vlatko Cancar",IF(G7554="Troy Brown Jr.","Troy Brown",IF(G7554="Bojan Bogdanović","Bojan Bogdanovic",IF(G7554="Nic Claxton","Nicolas Claxton",IF(G7554="Kristaps Porziņģis","Kristaps Porzingis",IF(G7554="Kelly Oubre Jr.","Kelly Oubre Jr",IF(G7554="P.J. Washington","P.J Washington",IF(G7554="P.J. Tucker","P.J Tucker",IF(G7554="Jabari Smith Jr.","Jabari Smith",IF(G7554="Alperen Şengün","Alperen Sengun",IF(G7554="Nikola Vučević","Nikola Vucevic",IF(G7554="Jusuf Nurkić","Jusuf Nurkic",IF(G7554="Nikola Jokić","Nikola Jokic",G7554)))))))))))))))</f>
        <v>Rodney McGruder</v>
      </c>
    </row>
    <row r="7555" spans="1:8" x14ac:dyDescent="0.2">
      <c r="A7555" s="48" t="s">
        <v>1424</v>
      </c>
      <c r="B7555">
        <v>4</v>
      </c>
      <c r="C7555">
        <v>2</v>
      </c>
      <c r="D7555">
        <v>0</v>
      </c>
      <c r="E7555">
        <v>0</v>
      </c>
      <c r="F7555" s="51">
        <v>1</v>
      </c>
      <c r="G7555" t="str">
        <f t="shared" si="236"/>
        <v>Jordan McLaughlin</v>
      </c>
      <c r="H7555" t="str">
        <f t="shared" si="237"/>
        <v>Jordan McLaughlin</v>
      </c>
    </row>
    <row r="7556" spans="1:8" x14ac:dyDescent="0.2">
      <c r="A7556" s="48"/>
      <c r="B7556">
        <v>5</v>
      </c>
      <c r="C7556">
        <v>4</v>
      </c>
      <c r="D7556">
        <v>4</v>
      </c>
      <c r="E7556">
        <v>1</v>
      </c>
      <c r="F7556" s="51">
        <v>1</v>
      </c>
      <c r="G7556" t="str">
        <f t="shared" si="236"/>
        <v>Jordan McLaughlin</v>
      </c>
      <c r="H7556" t="str">
        <f t="shared" si="237"/>
        <v>Jordan McLaughlin</v>
      </c>
    </row>
    <row r="7557" spans="1:8" x14ac:dyDescent="0.2">
      <c r="A7557" s="48"/>
      <c r="B7557">
        <v>0</v>
      </c>
      <c r="C7557">
        <v>3</v>
      </c>
      <c r="D7557">
        <v>4</v>
      </c>
      <c r="E7557">
        <v>0</v>
      </c>
      <c r="F7557" s="51">
        <v>1</v>
      </c>
      <c r="G7557" t="str">
        <f t="shared" si="236"/>
        <v>Jordan McLaughlin</v>
      </c>
      <c r="H7557" t="str">
        <f t="shared" si="237"/>
        <v>Jordan McLaughlin</v>
      </c>
    </row>
    <row r="7558" spans="1:8" x14ac:dyDescent="0.2">
      <c r="A7558" s="48"/>
      <c r="B7558">
        <v>2</v>
      </c>
      <c r="C7558">
        <v>1</v>
      </c>
      <c r="D7558">
        <v>4</v>
      </c>
      <c r="E7558">
        <v>0</v>
      </c>
      <c r="F7558" s="51">
        <v>1</v>
      </c>
      <c r="G7558" t="str">
        <f t="shared" si="236"/>
        <v>Jordan McLaughlin</v>
      </c>
      <c r="H7558" t="str">
        <f t="shared" si="237"/>
        <v>Jordan McLaughlin</v>
      </c>
    </row>
    <row r="7559" spans="1:8" x14ac:dyDescent="0.2">
      <c r="A7559" s="48"/>
      <c r="B7559">
        <v>6</v>
      </c>
      <c r="C7559">
        <v>1</v>
      </c>
      <c r="D7559">
        <v>5</v>
      </c>
      <c r="E7559">
        <v>0</v>
      </c>
      <c r="F7559" s="51">
        <v>1</v>
      </c>
      <c r="G7559" t="str">
        <f t="shared" si="236"/>
        <v>Jordan McLaughlin</v>
      </c>
      <c r="H7559" t="str">
        <f t="shared" si="237"/>
        <v>Jordan McLaughlin</v>
      </c>
    </row>
    <row r="7560" spans="1:8" x14ac:dyDescent="0.2">
      <c r="A7560" s="48"/>
      <c r="B7560">
        <v>9</v>
      </c>
      <c r="C7560">
        <v>2</v>
      </c>
      <c r="D7560">
        <v>3</v>
      </c>
      <c r="E7560">
        <v>1</v>
      </c>
      <c r="F7560" s="51">
        <v>1</v>
      </c>
      <c r="G7560" t="str">
        <f t="shared" si="236"/>
        <v>Jordan McLaughlin</v>
      </c>
      <c r="H7560" t="str">
        <f t="shared" si="237"/>
        <v>Jordan McLaughlin</v>
      </c>
    </row>
    <row r="7561" spans="1:8" x14ac:dyDescent="0.2">
      <c r="A7561" s="48"/>
      <c r="B7561">
        <v>0</v>
      </c>
      <c r="C7561">
        <v>3</v>
      </c>
      <c r="D7561">
        <v>3</v>
      </c>
      <c r="E7561">
        <v>0</v>
      </c>
      <c r="F7561" s="51">
        <v>1</v>
      </c>
      <c r="G7561" t="str">
        <f t="shared" si="236"/>
        <v>Jordan McLaughlin</v>
      </c>
      <c r="H7561" t="str">
        <f t="shared" si="237"/>
        <v>Jordan McLaughlin</v>
      </c>
    </row>
    <row r="7562" spans="1:8" x14ac:dyDescent="0.2">
      <c r="A7562" s="48"/>
      <c r="B7562">
        <v>6</v>
      </c>
      <c r="C7562">
        <v>2</v>
      </c>
      <c r="D7562">
        <v>11</v>
      </c>
      <c r="E7562">
        <v>0</v>
      </c>
      <c r="F7562" s="51">
        <v>1</v>
      </c>
      <c r="G7562" t="str">
        <f t="shared" si="236"/>
        <v>Jordan McLaughlin</v>
      </c>
      <c r="H7562" t="str">
        <f t="shared" si="237"/>
        <v>Jordan McLaughlin</v>
      </c>
    </row>
    <row r="7563" spans="1:8" x14ac:dyDescent="0.2">
      <c r="A7563" s="48"/>
      <c r="B7563">
        <v>4</v>
      </c>
      <c r="C7563">
        <v>1</v>
      </c>
      <c r="D7563">
        <v>4</v>
      </c>
      <c r="E7563">
        <v>0</v>
      </c>
      <c r="F7563" s="51">
        <v>1</v>
      </c>
      <c r="G7563" t="str">
        <f t="shared" si="236"/>
        <v>Jordan McLaughlin</v>
      </c>
      <c r="H7563" t="str">
        <f t="shared" si="237"/>
        <v>Jordan McLaughlin</v>
      </c>
    </row>
    <row r="7564" spans="1:8" x14ac:dyDescent="0.2">
      <c r="A7564" s="48"/>
      <c r="B7564">
        <v>0</v>
      </c>
      <c r="C7564">
        <v>1</v>
      </c>
      <c r="D7564">
        <v>0</v>
      </c>
      <c r="E7564">
        <v>0</v>
      </c>
      <c r="F7564" s="51">
        <v>1</v>
      </c>
      <c r="G7564" t="str">
        <f t="shared" si="236"/>
        <v>Jordan McLaughlin</v>
      </c>
      <c r="H7564" t="str">
        <f t="shared" si="237"/>
        <v>Jordan McLaughlin</v>
      </c>
    </row>
    <row r="7565" spans="1:8" x14ac:dyDescent="0.2">
      <c r="A7565" s="48"/>
      <c r="B7565">
        <v>0</v>
      </c>
      <c r="C7565">
        <v>0</v>
      </c>
      <c r="D7565">
        <v>2</v>
      </c>
      <c r="E7565">
        <v>0</v>
      </c>
      <c r="F7565" s="51">
        <v>1</v>
      </c>
      <c r="G7565" t="str">
        <f t="shared" si="236"/>
        <v>Jordan McLaughlin</v>
      </c>
      <c r="H7565" t="str">
        <f t="shared" si="237"/>
        <v>Jordan McLaughlin</v>
      </c>
    </row>
    <row r="7566" spans="1:8" x14ac:dyDescent="0.2">
      <c r="A7566" s="48"/>
      <c r="B7566">
        <v>2</v>
      </c>
      <c r="C7566">
        <v>4</v>
      </c>
      <c r="D7566">
        <v>6</v>
      </c>
      <c r="E7566">
        <v>0</v>
      </c>
      <c r="F7566" s="51">
        <v>1</v>
      </c>
      <c r="G7566" t="str">
        <f t="shared" si="236"/>
        <v>Jordan McLaughlin</v>
      </c>
      <c r="H7566" t="str">
        <f t="shared" si="237"/>
        <v>Jordan McLaughlin</v>
      </c>
    </row>
    <row r="7567" spans="1:8" x14ac:dyDescent="0.2">
      <c r="A7567" s="48"/>
      <c r="B7567">
        <v>9</v>
      </c>
      <c r="C7567">
        <v>0</v>
      </c>
      <c r="D7567">
        <v>3</v>
      </c>
      <c r="E7567">
        <v>1</v>
      </c>
      <c r="F7567" s="51">
        <v>1</v>
      </c>
      <c r="G7567" t="str">
        <f t="shared" si="236"/>
        <v>Jordan McLaughlin</v>
      </c>
      <c r="H7567" t="str">
        <f t="shared" si="237"/>
        <v>Jordan McLaughlin</v>
      </c>
    </row>
    <row r="7568" spans="1:8" x14ac:dyDescent="0.2">
      <c r="A7568" s="48"/>
      <c r="B7568">
        <v>0</v>
      </c>
      <c r="C7568">
        <v>0</v>
      </c>
      <c r="D7568">
        <v>4</v>
      </c>
      <c r="E7568">
        <v>0</v>
      </c>
      <c r="F7568" s="51">
        <v>1</v>
      </c>
      <c r="G7568" t="str">
        <f t="shared" si="236"/>
        <v>Jordan McLaughlin</v>
      </c>
      <c r="H7568" t="str">
        <f t="shared" si="237"/>
        <v>Jordan McLaughlin</v>
      </c>
    </row>
    <row r="7569" spans="1:8" x14ac:dyDescent="0.2">
      <c r="A7569" s="48"/>
      <c r="B7569">
        <v>12</v>
      </c>
      <c r="C7569">
        <v>0</v>
      </c>
      <c r="D7569">
        <v>3</v>
      </c>
      <c r="E7569">
        <v>4</v>
      </c>
      <c r="F7569" s="51">
        <v>1</v>
      </c>
      <c r="G7569" t="str">
        <f t="shared" si="236"/>
        <v>Jordan McLaughlin</v>
      </c>
      <c r="H7569" t="str">
        <f t="shared" si="237"/>
        <v>Jordan McLaughlin</v>
      </c>
    </row>
    <row r="7570" spans="1:8" x14ac:dyDescent="0.2">
      <c r="A7570" s="48"/>
      <c r="B7570">
        <v>8</v>
      </c>
      <c r="C7570">
        <v>5</v>
      </c>
      <c r="D7570">
        <v>4</v>
      </c>
      <c r="E7570">
        <v>1</v>
      </c>
      <c r="F7570" s="51">
        <v>1</v>
      </c>
      <c r="G7570" t="str">
        <f t="shared" si="236"/>
        <v>Jordan McLaughlin</v>
      </c>
      <c r="H7570" t="str">
        <f t="shared" si="237"/>
        <v>Jordan McLaughlin</v>
      </c>
    </row>
    <row r="7571" spans="1:8" x14ac:dyDescent="0.2">
      <c r="A7571" s="48"/>
      <c r="B7571">
        <v>6</v>
      </c>
      <c r="C7571">
        <v>1</v>
      </c>
      <c r="D7571">
        <v>4</v>
      </c>
      <c r="E7571">
        <v>0</v>
      </c>
      <c r="F7571" s="51">
        <v>1</v>
      </c>
      <c r="G7571" t="str">
        <f t="shared" si="236"/>
        <v>Jordan McLaughlin</v>
      </c>
      <c r="H7571" t="str">
        <f t="shared" si="237"/>
        <v>Jordan McLaughlin</v>
      </c>
    </row>
    <row r="7572" spans="1:8" x14ac:dyDescent="0.2">
      <c r="A7572" s="48"/>
      <c r="B7572">
        <v>0</v>
      </c>
      <c r="C7572">
        <v>0</v>
      </c>
      <c r="D7572">
        <v>1</v>
      </c>
      <c r="E7572">
        <v>0</v>
      </c>
      <c r="F7572" s="51">
        <v>1</v>
      </c>
      <c r="G7572" t="str">
        <f t="shared" si="236"/>
        <v>Jordan McLaughlin</v>
      </c>
      <c r="H7572" t="str">
        <f t="shared" si="237"/>
        <v>Jordan McLaughlin</v>
      </c>
    </row>
    <row r="7573" spans="1:8" x14ac:dyDescent="0.2">
      <c r="A7573" s="48" t="s">
        <v>1425</v>
      </c>
      <c r="B7573">
        <v>5</v>
      </c>
      <c r="C7573">
        <v>0</v>
      </c>
      <c r="D7573">
        <v>0</v>
      </c>
      <c r="E7573">
        <v>1</v>
      </c>
      <c r="F7573" s="51">
        <v>1</v>
      </c>
      <c r="G7573" t="str">
        <f t="shared" si="236"/>
        <v>De'Anthony Melton</v>
      </c>
      <c r="H7573" t="str">
        <f t="shared" si="237"/>
        <v>De'Anthony Melton</v>
      </c>
    </row>
    <row r="7574" spans="1:8" x14ac:dyDescent="0.2">
      <c r="A7574" s="48"/>
      <c r="B7574">
        <v>9</v>
      </c>
      <c r="C7574">
        <v>2</v>
      </c>
      <c r="D7574">
        <v>0</v>
      </c>
      <c r="E7574">
        <v>1</v>
      </c>
      <c r="F7574" s="51">
        <v>1</v>
      </c>
      <c r="G7574" t="str">
        <f t="shared" si="236"/>
        <v>De'Anthony Melton</v>
      </c>
      <c r="H7574" t="str">
        <f t="shared" si="237"/>
        <v>De'Anthony Melton</v>
      </c>
    </row>
    <row r="7575" spans="1:8" x14ac:dyDescent="0.2">
      <c r="A7575" s="48"/>
      <c r="B7575">
        <v>0</v>
      </c>
      <c r="C7575">
        <v>3</v>
      </c>
      <c r="D7575">
        <v>1</v>
      </c>
      <c r="E7575">
        <v>0</v>
      </c>
      <c r="F7575" s="51">
        <v>1</v>
      </c>
      <c r="G7575" t="str">
        <f t="shared" si="236"/>
        <v>De'Anthony Melton</v>
      </c>
      <c r="H7575" t="str">
        <f t="shared" si="237"/>
        <v>De'Anthony Melton</v>
      </c>
    </row>
    <row r="7576" spans="1:8" x14ac:dyDescent="0.2">
      <c r="A7576" s="48"/>
      <c r="B7576">
        <v>11</v>
      </c>
      <c r="C7576">
        <v>5</v>
      </c>
      <c r="D7576">
        <v>1</v>
      </c>
      <c r="E7576">
        <v>2</v>
      </c>
      <c r="F7576" s="51">
        <v>1</v>
      </c>
      <c r="G7576" t="str">
        <f t="shared" si="236"/>
        <v>De'Anthony Melton</v>
      </c>
      <c r="H7576" t="str">
        <f t="shared" si="237"/>
        <v>De'Anthony Melton</v>
      </c>
    </row>
    <row r="7577" spans="1:8" x14ac:dyDescent="0.2">
      <c r="A7577" s="48"/>
      <c r="B7577">
        <v>12</v>
      </c>
      <c r="C7577">
        <v>3</v>
      </c>
      <c r="D7577">
        <v>5</v>
      </c>
      <c r="E7577">
        <v>2</v>
      </c>
      <c r="F7577" s="51">
        <v>1</v>
      </c>
      <c r="G7577" t="str">
        <f t="shared" si="236"/>
        <v>De'Anthony Melton</v>
      </c>
      <c r="H7577" t="str">
        <f t="shared" si="237"/>
        <v>De'Anthony Melton</v>
      </c>
    </row>
    <row r="7578" spans="1:8" x14ac:dyDescent="0.2">
      <c r="A7578" s="48"/>
      <c r="B7578">
        <v>13</v>
      </c>
      <c r="C7578">
        <v>5</v>
      </c>
      <c r="D7578">
        <v>6</v>
      </c>
      <c r="E7578">
        <v>1</v>
      </c>
      <c r="F7578" s="51">
        <v>1</v>
      </c>
      <c r="G7578" t="str">
        <f t="shared" si="236"/>
        <v>De'Anthony Melton</v>
      </c>
      <c r="H7578" t="str">
        <f t="shared" si="237"/>
        <v>De'Anthony Melton</v>
      </c>
    </row>
    <row r="7579" spans="1:8" x14ac:dyDescent="0.2">
      <c r="A7579" s="48"/>
      <c r="B7579">
        <v>10</v>
      </c>
      <c r="C7579">
        <v>3</v>
      </c>
      <c r="D7579">
        <v>4</v>
      </c>
      <c r="E7579">
        <v>2</v>
      </c>
      <c r="F7579" s="51">
        <v>1</v>
      </c>
      <c r="G7579" t="str">
        <f t="shared" si="236"/>
        <v>De'Anthony Melton</v>
      </c>
      <c r="H7579" t="str">
        <f t="shared" si="237"/>
        <v>De'Anthony Melton</v>
      </c>
    </row>
    <row r="7580" spans="1:8" x14ac:dyDescent="0.2">
      <c r="A7580" s="48"/>
      <c r="B7580">
        <v>16</v>
      </c>
      <c r="C7580">
        <v>2</v>
      </c>
      <c r="D7580">
        <v>1</v>
      </c>
      <c r="E7580">
        <v>2</v>
      </c>
      <c r="F7580" s="51">
        <v>1</v>
      </c>
      <c r="G7580" t="str">
        <f t="shared" si="236"/>
        <v>De'Anthony Melton</v>
      </c>
      <c r="H7580" t="str">
        <f t="shared" si="237"/>
        <v>De'Anthony Melton</v>
      </c>
    </row>
    <row r="7581" spans="1:8" x14ac:dyDescent="0.2">
      <c r="A7581" s="48"/>
      <c r="B7581">
        <v>12</v>
      </c>
      <c r="C7581">
        <v>5</v>
      </c>
      <c r="D7581">
        <v>9</v>
      </c>
      <c r="E7581">
        <v>3</v>
      </c>
      <c r="F7581" s="51">
        <v>1</v>
      </c>
      <c r="G7581" t="str">
        <f t="shared" si="236"/>
        <v>De'Anthony Melton</v>
      </c>
      <c r="H7581" t="str">
        <f t="shared" si="237"/>
        <v>De'Anthony Melton</v>
      </c>
    </row>
    <row r="7582" spans="1:8" x14ac:dyDescent="0.2">
      <c r="A7582" s="48"/>
      <c r="B7582">
        <v>6</v>
      </c>
      <c r="C7582">
        <v>7</v>
      </c>
      <c r="D7582">
        <v>2</v>
      </c>
      <c r="E7582">
        <v>1</v>
      </c>
      <c r="F7582" s="51">
        <v>1</v>
      </c>
      <c r="G7582" t="str">
        <f t="shared" si="236"/>
        <v>De'Anthony Melton</v>
      </c>
      <c r="H7582" t="str">
        <f t="shared" si="237"/>
        <v>De'Anthony Melton</v>
      </c>
    </row>
    <row r="7583" spans="1:8" x14ac:dyDescent="0.2">
      <c r="A7583" s="48"/>
      <c r="B7583">
        <v>5</v>
      </c>
      <c r="C7583">
        <v>10</v>
      </c>
      <c r="D7583">
        <v>1</v>
      </c>
      <c r="E7583">
        <v>1</v>
      </c>
      <c r="F7583" s="51">
        <v>1</v>
      </c>
      <c r="G7583" t="str">
        <f t="shared" si="236"/>
        <v>De'Anthony Melton</v>
      </c>
      <c r="H7583" t="str">
        <f t="shared" si="237"/>
        <v>De'Anthony Melton</v>
      </c>
    </row>
    <row r="7584" spans="1:8" x14ac:dyDescent="0.2">
      <c r="A7584" s="48"/>
      <c r="B7584">
        <v>6</v>
      </c>
      <c r="C7584">
        <v>6</v>
      </c>
      <c r="D7584">
        <v>2</v>
      </c>
      <c r="E7584">
        <v>0</v>
      </c>
      <c r="F7584" s="51">
        <v>1</v>
      </c>
      <c r="G7584" t="str">
        <f t="shared" si="236"/>
        <v>De'Anthony Melton</v>
      </c>
      <c r="H7584" t="str">
        <f t="shared" si="237"/>
        <v>De'Anthony Melton</v>
      </c>
    </row>
    <row r="7585" spans="1:8" x14ac:dyDescent="0.2">
      <c r="A7585" s="48"/>
      <c r="B7585">
        <v>10</v>
      </c>
      <c r="C7585">
        <v>7</v>
      </c>
      <c r="D7585">
        <v>6</v>
      </c>
      <c r="E7585">
        <v>2</v>
      </c>
      <c r="F7585" s="51">
        <v>1</v>
      </c>
      <c r="G7585" t="str">
        <f t="shared" si="236"/>
        <v>De'Anthony Melton</v>
      </c>
      <c r="H7585" t="str">
        <f t="shared" si="237"/>
        <v>De'Anthony Melton</v>
      </c>
    </row>
    <row r="7586" spans="1:8" x14ac:dyDescent="0.2">
      <c r="A7586" s="48"/>
      <c r="B7586">
        <v>19</v>
      </c>
      <c r="C7586">
        <v>5</v>
      </c>
      <c r="D7586">
        <v>6</v>
      </c>
      <c r="E7586">
        <v>5</v>
      </c>
      <c r="F7586" s="51">
        <v>1</v>
      </c>
      <c r="G7586" t="str">
        <f t="shared" si="236"/>
        <v>De'Anthony Melton</v>
      </c>
      <c r="H7586" t="str">
        <f t="shared" si="237"/>
        <v>De'Anthony Melton</v>
      </c>
    </row>
    <row r="7587" spans="1:8" x14ac:dyDescent="0.2">
      <c r="A7587" s="48"/>
      <c r="B7587">
        <v>22</v>
      </c>
      <c r="C7587">
        <v>4</v>
      </c>
      <c r="D7587">
        <v>4</v>
      </c>
      <c r="E7587">
        <v>6</v>
      </c>
      <c r="F7587" s="51">
        <v>1</v>
      </c>
      <c r="G7587" t="str">
        <f t="shared" si="236"/>
        <v>De'Anthony Melton</v>
      </c>
      <c r="H7587" t="str">
        <f t="shared" si="237"/>
        <v>De'Anthony Melton</v>
      </c>
    </row>
    <row r="7588" spans="1:8" x14ac:dyDescent="0.2">
      <c r="A7588" s="48"/>
      <c r="B7588">
        <v>20</v>
      </c>
      <c r="C7588">
        <v>6</v>
      </c>
      <c r="D7588">
        <v>3</v>
      </c>
      <c r="E7588">
        <v>2</v>
      </c>
      <c r="F7588" s="51">
        <v>1</v>
      </c>
      <c r="G7588" t="str">
        <f t="shared" si="236"/>
        <v>De'Anthony Melton</v>
      </c>
      <c r="H7588" t="str">
        <f t="shared" si="237"/>
        <v>De'Anthony Melton</v>
      </c>
    </row>
    <row r="7589" spans="1:8" x14ac:dyDescent="0.2">
      <c r="A7589" s="48"/>
      <c r="B7589">
        <v>13</v>
      </c>
      <c r="C7589">
        <v>4</v>
      </c>
      <c r="D7589">
        <v>4</v>
      </c>
      <c r="E7589">
        <v>3</v>
      </c>
      <c r="F7589" s="51">
        <v>1</v>
      </c>
      <c r="G7589" t="str">
        <f t="shared" si="236"/>
        <v>De'Anthony Melton</v>
      </c>
      <c r="H7589" t="str">
        <f t="shared" si="237"/>
        <v>De'Anthony Melton</v>
      </c>
    </row>
    <row r="7590" spans="1:8" x14ac:dyDescent="0.2">
      <c r="A7590" s="48"/>
      <c r="B7590">
        <v>11</v>
      </c>
      <c r="C7590">
        <v>3</v>
      </c>
      <c r="D7590">
        <v>2</v>
      </c>
      <c r="E7590">
        <v>1</v>
      </c>
      <c r="F7590" s="51">
        <v>1</v>
      </c>
      <c r="G7590" t="str">
        <f t="shared" si="236"/>
        <v>De'Anthony Melton</v>
      </c>
      <c r="H7590" t="str">
        <f t="shared" si="237"/>
        <v>De'Anthony Melton</v>
      </c>
    </row>
    <row r="7591" spans="1:8" x14ac:dyDescent="0.2">
      <c r="A7591" s="48"/>
      <c r="B7591">
        <v>9</v>
      </c>
      <c r="C7591">
        <v>2</v>
      </c>
      <c r="D7591">
        <v>5</v>
      </c>
      <c r="E7591">
        <v>2</v>
      </c>
      <c r="F7591" s="51">
        <v>1</v>
      </c>
      <c r="G7591" t="str">
        <f t="shared" si="236"/>
        <v>De'Anthony Melton</v>
      </c>
      <c r="H7591" t="str">
        <f t="shared" si="237"/>
        <v>De'Anthony Melton</v>
      </c>
    </row>
    <row r="7592" spans="1:8" x14ac:dyDescent="0.2">
      <c r="A7592" s="48"/>
      <c r="B7592">
        <v>9</v>
      </c>
      <c r="C7592">
        <v>2</v>
      </c>
      <c r="D7592">
        <v>2</v>
      </c>
      <c r="E7592">
        <v>1</v>
      </c>
      <c r="F7592" s="51">
        <v>1</v>
      </c>
      <c r="G7592" t="str">
        <f t="shared" si="236"/>
        <v>De'Anthony Melton</v>
      </c>
      <c r="H7592" t="str">
        <f t="shared" si="237"/>
        <v>De'Anthony Melton</v>
      </c>
    </row>
    <row r="7593" spans="1:8" x14ac:dyDescent="0.2">
      <c r="A7593" s="48"/>
      <c r="B7593">
        <v>13</v>
      </c>
      <c r="C7593">
        <v>6</v>
      </c>
      <c r="D7593">
        <v>4</v>
      </c>
      <c r="E7593">
        <v>3</v>
      </c>
      <c r="F7593" s="51">
        <v>1</v>
      </c>
      <c r="G7593" t="str">
        <f t="shared" si="236"/>
        <v>De'Anthony Melton</v>
      </c>
      <c r="H7593" t="str">
        <f t="shared" si="237"/>
        <v>De'Anthony Melton</v>
      </c>
    </row>
    <row r="7594" spans="1:8" x14ac:dyDescent="0.2">
      <c r="A7594" s="48"/>
      <c r="B7594">
        <v>9</v>
      </c>
      <c r="C7594">
        <v>8</v>
      </c>
      <c r="D7594">
        <v>6</v>
      </c>
      <c r="E7594">
        <v>3</v>
      </c>
      <c r="F7594" s="51">
        <v>1</v>
      </c>
      <c r="G7594" t="str">
        <f t="shared" si="236"/>
        <v>De'Anthony Melton</v>
      </c>
      <c r="H7594" t="str">
        <f t="shared" si="237"/>
        <v>De'Anthony Melton</v>
      </c>
    </row>
    <row r="7595" spans="1:8" x14ac:dyDescent="0.2">
      <c r="A7595" s="48"/>
      <c r="B7595">
        <v>33</v>
      </c>
      <c r="C7595">
        <v>4</v>
      </c>
      <c r="D7595">
        <v>2</v>
      </c>
      <c r="E7595">
        <v>8</v>
      </c>
      <c r="F7595" s="51">
        <v>1</v>
      </c>
      <c r="G7595" t="str">
        <f t="shared" si="236"/>
        <v>De'Anthony Melton</v>
      </c>
      <c r="H7595" t="str">
        <f t="shared" si="237"/>
        <v>De'Anthony Melton</v>
      </c>
    </row>
    <row r="7596" spans="1:8" x14ac:dyDescent="0.2">
      <c r="A7596" s="48"/>
      <c r="B7596">
        <v>12</v>
      </c>
      <c r="C7596">
        <v>4</v>
      </c>
      <c r="D7596">
        <v>2</v>
      </c>
      <c r="E7596">
        <v>4</v>
      </c>
      <c r="F7596" s="51">
        <v>1</v>
      </c>
      <c r="G7596" t="str">
        <f t="shared" si="236"/>
        <v>De'Anthony Melton</v>
      </c>
      <c r="H7596" t="str">
        <f t="shared" si="237"/>
        <v>De'Anthony Melton</v>
      </c>
    </row>
    <row r="7597" spans="1:8" x14ac:dyDescent="0.2">
      <c r="A7597" s="48"/>
      <c r="B7597">
        <v>17</v>
      </c>
      <c r="C7597">
        <v>9</v>
      </c>
      <c r="D7597">
        <v>7</v>
      </c>
      <c r="E7597">
        <v>3</v>
      </c>
      <c r="F7597" s="51">
        <v>1</v>
      </c>
      <c r="G7597" t="str">
        <f t="shared" si="236"/>
        <v>De'Anthony Melton</v>
      </c>
      <c r="H7597" t="str">
        <f t="shared" si="237"/>
        <v>De'Anthony Melton</v>
      </c>
    </row>
    <row r="7598" spans="1:8" x14ac:dyDescent="0.2">
      <c r="A7598" s="48"/>
      <c r="B7598">
        <v>8</v>
      </c>
      <c r="C7598">
        <v>7</v>
      </c>
      <c r="D7598">
        <v>1</v>
      </c>
      <c r="E7598">
        <v>2</v>
      </c>
      <c r="F7598" s="51">
        <v>1</v>
      </c>
      <c r="G7598" t="str">
        <f t="shared" si="236"/>
        <v>De'Anthony Melton</v>
      </c>
      <c r="H7598" t="str">
        <f t="shared" si="237"/>
        <v>De'Anthony Melton</v>
      </c>
    </row>
    <row r="7599" spans="1:8" x14ac:dyDescent="0.2">
      <c r="A7599" s="48"/>
      <c r="B7599">
        <v>12</v>
      </c>
      <c r="C7599">
        <v>9</v>
      </c>
      <c r="D7599">
        <v>3</v>
      </c>
      <c r="E7599">
        <v>2</v>
      </c>
      <c r="F7599" s="51">
        <v>1</v>
      </c>
      <c r="G7599" t="str">
        <f t="shared" si="236"/>
        <v>De'Anthony Melton</v>
      </c>
      <c r="H7599" t="str">
        <f t="shared" si="237"/>
        <v>De'Anthony Melton</v>
      </c>
    </row>
    <row r="7600" spans="1:8" x14ac:dyDescent="0.2">
      <c r="A7600" s="48"/>
      <c r="B7600">
        <v>13</v>
      </c>
      <c r="C7600">
        <v>3</v>
      </c>
      <c r="D7600">
        <v>3</v>
      </c>
      <c r="E7600">
        <v>3</v>
      </c>
      <c r="F7600" s="51">
        <v>1</v>
      </c>
      <c r="G7600" t="str">
        <f t="shared" si="236"/>
        <v>De'Anthony Melton</v>
      </c>
      <c r="H7600" t="str">
        <f t="shared" si="237"/>
        <v>De'Anthony Melton</v>
      </c>
    </row>
    <row r="7601" spans="1:8" x14ac:dyDescent="0.2">
      <c r="A7601" s="48"/>
      <c r="B7601">
        <v>15</v>
      </c>
      <c r="C7601">
        <v>3</v>
      </c>
      <c r="D7601">
        <v>1</v>
      </c>
      <c r="E7601">
        <v>5</v>
      </c>
      <c r="F7601" s="51">
        <v>1</v>
      </c>
      <c r="G7601" t="str">
        <f t="shared" si="236"/>
        <v>De'Anthony Melton</v>
      </c>
      <c r="H7601" t="str">
        <f t="shared" si="237"/>
        <v>De'Anthony Melton</v>
      </c>
    </row>
    <row r="7602" spans="1:8" x14ac:dyDescent="0.2">
      <c r="A7602" s="48"/>
      <c r="B7602">
        <v>6</v>
      </c>
      <c r="C7602">
        <v>5</v>
      </c>
      <c r="D7602">
        <v>2</v>
      </c>
      <c r="E7602">
        <v>2</v>
      </c>
      <c r="F7602" s="51">
        <v>1</v>
      </c>
      <c r="G7602" t="str">
        <f t="shared" si="236"/>
        <v>De'Anthony Melton</v>
      </c>
      <c r="H7602" t="str">
        <f t="shared" si="237"/>
        <v>De'Anthony Melton</v>
      </c>
    </row>
    <row r="7603" spans="1:8" x14ac:dyDescent="0.2">
      <c r="A7603" s="48"/>
      <c r="B7603">
        <v>11</v>
      </c>
      <c r="C7603">
        <v>3</v>
      </c>
      <c r="D7603">
        <v>4</v>
      </c>
      <c r="E7603">
        <v>2</v>
      </c>
      <c r="F7603" s="51">
        <v>1</v>
      </c>
      <c r="G7603" t="str">
        <f t="shared" si="236"/>
        <v>De'Anthony Melton</v>
      </c>
      <c r="H7603" t="str">
        <f t="shared" si="237"/>
        <v>De'Anthony Melton</v>
      </c>
    </row>
    <row r="7604" spans="1:8" x14ac:dyDescent="0.2">
      <c r="A7604" s="48"/>
      <c r="B7604">
        <v>17</v>
      </c>
      <c r="C7604">
        <v>7</v>
      </c>
      <c r="D7604">
        <v>3</v>
      </c>
      <c r="E7604">
        <v>3</v>
      </c>
      <c r="F7604" s="51">
        <v>1</v>
      </c>
      <c r="G7604" t="str">
        <f t="shared" si="236"/>
        <v>De'Anthony Melton</v>
      </c>
      <c r="H7604" t="str">
        <f t="shared" si="237"/>
        <v>De'Anthony Melton</v>
      </c>
    </row>
    <row r="7605" spans="1:8" x14ac:dyDescent="0.2">
      <c r="A7605" s="48"/>
      <c r="B7605">
        <v>11</v>
      </c>
      <c r="C7605">
        <v>4</v>
      </c>
      <c r="D7605">
        <v>2</v>
      </c>
      <c r="E7605">
        <v>3</v>
      </c>
      <c r="F7605" s="51">
        <v>1</v>
      </c>
      <c r="G7605" t="str">
        <f t="shared" si="236"/>
        <v>De'Anthony Melton</v>
      </c>
      <c r="H7605" t="str">
        <f t="shared" si="237"/>
        <v>De'Anthony Melton</v>
      </c>
    </row>
    <row r="7606" spans="1:8" x14ac:dyDescent="0.2">
      <c r="A7606" s="48"/>
      <c r="B7606">
        <v>19</v>
      </c>
      <c r="C7606">
        <v>7</v>
      </c>
      <c r="D7606">
        <v>0</v>
      </c>
      <c r="E7606">
        <v>5</v>
      </c>
      <c r="F7606" s="51">
        <v>1</v>
      </c>
      <c r="G7606" t="str">
        <f t="shared" si="236"/>
        <v>De'Anthony Melton</v>
      </c>
      <c r="H7606" t="str">
        <f t="shared" si="237"/>
        <v>De'Anthony Melton</v>
      </c>
    </row>
    <row r="7607" spans="1:8" x14ac:dyDescent="0.2">
      <c r="A7607" s="48" t="s">
        <v>1426</v>
      </c>
      <c r="B7607">
        <v>0</v>
      </c>
      <c r="C7607">
        <v>0</v>
      </c>
      <c r="D7607">
        <v>0</v>
      </c>
      <c r="E7607">
        <v>0</v>
      </c>
      <c r="F7607" s="51">
        <v>1</v>
      </c>
      <c r="G7607" t="str">
        <f t="shared" si="236"/>
        <v>Chimezie Metu</v>
      </c>
      <c r="H7607" t="str">
        <f t="shared" si="237"/>
        <v>Chimezie Metu</v>
      </c>
    </row>
    <row r="7608" spans="1:8" x14ac:dyDescent="0.2">
      <c r="A7608" s="48"/>
      <c r="B7608">
        <v>4</v>
      </c>
      <c r="C7608">
        <v>4</v>
      </c>
      <c r="D7608">
        <v>1</v>
      </c>
      <c r="E7608">
        <v>0</v>
      </c>
      <c r="F7608" s="51">
        <v>1</v>
      </c>
      <c r="G7608" t="str">
        <f t="shared" si="236"/>
        <v>Chimezie Metu</v>
      </c>
      <c r="H7608" t="str">
        <f t="shared" si="237"/>
        <v>Chimezie Metu</v>
      </c>
    </row>
    <row r="7609" spans="1:8" x14ac:dyDescent="0.2">
      <c r="A7609" s="48"/>
      <c r="B7609">
        <v>2</v>
      </c>
      <c r="C7609">
        <v>3</v>
      </c>
      <c r="D7609">
        <v>2</v>
      </c>
      <c r="E7609">
        <v>0</v>
      </c>
      <c r="F7609" s="51">
        <v>1</v>
      </c>
      <c r="G7609" t="str">
        <f t="shared" si="236"/>
        <v>Chimezie Metu</v>
      </c>
      <c r="H7609" t="str">
        <f t="shared" si="237"/>
        <v>Chimezie Metu</v>
      </c>
    </row>
    <row r="7610" spans="1:8" x14ac:dyDescent="0.2">
      <c r="A7610" s="48"/>
      <c r="B7610">
        <v>6</v>
      </c>
      <c r="C7610">
        <v>3</v>
      </c>
      <c r="D7610">
        <v>1</v>
      </c>
      <c r="E7610">
        <v>0</v>
      </c>
      <c r="F7610" s="51">
        <v>1</v>
      </c>
      <c r="G7610" t="str">
        <f t="shared" si="236"/>
        <v>Chimezie Metu</v>
      </c>
      <c r="H7610" t="str">
        <f t="shared" si="237"/>
        <v>Chimezie Metu</v>
      </c>
    </row>
    <row r="7611" spans="1:8" x14ac:dyDescent="0.2">
      <c r="A7611" s="48"/>
      <c r="B7611">
        <v>2</v>
      </c>
      <c r="C7611">
        <v>2</v>
      </c>
      <c r="D7611">
        <v>3</v>
      </c>
      <c r="E7611">
        <v>0</v>
      </c>
      <c r="F7611" s="51">
        <v>1</v>
      </c>
      <c r="G7611" t="str">
        <f t="shared" si="236"/>
        <v>Chimezie Metu</v>
      </c>
      <c r="H7611" t="str">
        <f t="shared" si="237"/>
        <v>Chimezie Metu</v>
      </c>
    </row>
    <row r="7612" spans="1:8" x14ac:dyDescent="0.2">
      <c r="A7612" s="48"/>
      <c r="B7612">
        <v>6</v>
      </c>
      <c r="C7612">
        <v>1</v>
      </c>
      <c r="D7612">
        <v>1</v>
      </c>
      <c r="E7612">
        <v>0</v>
      </c>
      <c r="F7612" s="51">
        <v>1</v>
      </c>
      <c r="G7612" t="str">
        <f t="shared" si="236"/>
        <v>Chimezie Metu</v>
      </c>
      <c r="H7612" t="str">
        <f t="shared" si="237"/>
        <v>Chimezie Metu</v>
      </c>
    </row>
    <row r="7613" spans="1:8" x14ac:dyDescent="0.2">
      <c r="A7613" s="48"/>
      <c r="B7613">
        <v>10</v>
      </c>
      <c r="C7613">
        <v>5</v>
      </c>
      <c r="D7613">
        <v>0</v>
      </c>
      <c r="E7613">
        <v>1</v>
      </c>
      <c r="F7613" s="51">
        <v>1</v>
      </c>
      <c r="G7613" t="str">
        <f t="shared" si="236"/>
        <v>Chimezie Metu</v>
      </c>
      <c r="H7613" t="str">
        <f t="shared" si="237"/>
        <v>Chimezie Metu</v>
      </c>
    </row>
    <row r="7614" spans="1:8" x14ac:dyDescent="0.2">
      <c r="A7614" s="48"/>
      <c r="B7614">
        <v>8</v>
      </c>
      <c r="C7614">
        <v>2</v>
      </c>
      <c r="D7614">
        <v>0</v>
      </c>
      <c r="E7614">
        <v>0</v>
      </c>
      <c r="F7614" s="51">
        <v>1</v>
      </c>
      <c r="G7614" t="str">
        <f t="shared" si="236"/>
        <v>Chimezie Metu</v>
      </c>
      <c r="H7614" t="str">
        <f t="shared" si="237"/>
        <v>Chimezie Metu</v>
      </c>
    </row>
    <row r="7615" spans="1:8" x14ac:dyDescent="0.2">
      <c r="A7615" s="48"/>
      <c r="B7615">
        <v>2</v>
      </c>
      <c r="C7615">
        <v>4</v>
      </c>
      <c r="D7615">
        <v>0</v>
      </c>
      <c r="E7615">
        <v>0</v>
      </c>
      <c r="F7615" s="51">
        <v>1</v>
      </c>
      <c r="G7615" t="str">
        <f t="shared" si="236"/>
        <v>Chimezie Metu</v>
      </c>
      <c r="H7615" t="str">
        <f t="shared" si="237"/>
        <v>Chimezie Metu</v>
      </c>
    </row>
    <row r="7616" spans="1:8" x14ac:dyDescent="0.2">
      <c r="A7616" s="48"/>
      <c r="B7616">
        <v>10</v>
      </c>
      <c r="C7616">
        <v>3</v>
      </c>
      <c r="D7616">
        <v>1</v>
      </c>
      <c r="E7616">
        <v>1</v>
      </c>
      <c r="F7616" s="51">
        <v>1</v>
      </c>
      <c r="G7616" t="str">
        <f t="shared" si="236"/>
        <v>Chimezie Metu</v>
      </c>
      <c r="H7616" t="str">
        <f t="shared" si="237"/>
        <v>Chimezie Metu</v>
      </c>
    </row>
    <row r="7617" spans="1:8" x14ac:dyDescent="0.2">
      <c r="A7617" s="48"/>
      <c r="B7617">
        <v>6</v>
      </c>
      <c r="C7617">
        <v>6</v>
      </c>
      <c r="D7617">
        <v>0</v>
      </c>
      <c r="E7617">
        <v>0</v>
      </c>
      <c r="F7617" s="51">
        <v>1</v>
      </c>
      <c r="G7617" t="str">
        <f t="shared" si="236"/>
        <v>Chimezie Metu</v>
      </c>
      <c r="H7617" t="str">
        <f t="shared" si="237"/>
        <v>Chimezie Metu</v>
      </c>
    </row>
    <row r="7618" spans="1:8" x14ac:dyDescent="0.2">
      <c r="A7618" s="48"/>
      <c r="B7618">
        <v>10</v>
      </c>
      <c r="C7618">
        <v>3</v>
      </c>
      <c r="D7618">
        <v>0</v>
      </c>
      <c r="E7618">
        <v>0</v>
      </c>
      <c r="F7618" s="51">
        <v>1</v>
      </c>
      <c r="G7618" t="str">
        <f t="shared" ref="G7618:G7681" si="238">IF(B7618="","",IF(A7618="",G7617,SUBSTITUTE(A7618," 2022-23 Game Log","")))</f>
        <v>Chimezie Metu</v>
      </c>
      <c r="H7618" t="str">
        <f t="shared" ref="H7618:H7681" si="239">IF(G7618="Luka Dončić","Luka Doncic",IF(G7618="Wendell Carter Jr.","Wendell Carter",IF(G7618="Vlatko Čančar","Vlatko Cancar",IF(G7618="Troy Brown Jr.","Troy Brown",IF(G7618="Bojan Bogdanović","Bojan Bogdanovic",IF(G7618="Nic Claxton","Nicolas Claxton",IF(G7618="Kristaps Porziņģis","Kristaps Porzingis",IF(G7618="Kelly Oubre Jr.","Kelly Oubre Jr",IF(G7618="P.J. Washington","P.J Washington",IF(G7618="P.J. Tucker","P.J Tucker",IF(G7618="Jabari Smith Jr.","Jabari Smith",IF(G7618="Alperen Şengün","Alperen Sengun",IF(G7618="Nikola Vučević","Nikola Vucevic",IF(G7618="Jusuf Nurkić","Jusuf Nurkic",IF(G7618="Nikola Jokić","Nikola Jokic",G7618)))))))))))))))</f>
        <v>Chimezie Metu</v>
      </c>
    </row>
    <row r="7619" spans="1:8" x14ac:dyDescent="0.2">
      <c r="A7619" s="48"/>
      <c r="B7619">
        <v>5</v>
      </c>
      <c r="C7619">
        <v>6</v>
      </c>
      <c r="D7619">
        <v>1</v>
      </c>
      <c r="E7619">
        <v>1</v>
      </c>
      <c r="F7619" s="51">
        <v>1</v>
      </c>
      <c r="G7619" t="str">
        <f t="shared" si="238"/>
        <v>Chimezie Metu</v>
      </c>
      <c r="H7619" t="str">
        <f t="shared" si="239"/>
        <v>Chimezie Metu</v>
      </c>
    </row>
    <row r="7620" spans="1:8" x14ac:dyDescent="0.2">
      <c r="A7620" s="48"/>
      <c r="B7620">
        <v>4</v>
      </c>
      <c r="C7620">
        <v>2</v>
      </c>
      <c r="D7620">
        <v>0</v>
      </c>
      <c r="E7620">
        <v>0</v>
      </c>
      <c r="F7620" s="51">
        <v>1</v>
      </c>
      <c r="G7620" t="str">
        <f t="shared" si="238"/>
        <v>Chimezie Metu</v>
      </c>
      <c r="H7620" t="str">
        <f t="shared" si="239"/>
        <v>Chimezie Metu</v>
      </c>
    </row>
    <row r="7621" spans="1:8" x14ac:dyDescent="0.2">
      <c r="A7621" s="48"/>
      <c r="B7621">
        <v>4</v>
      </c>
      <c r="C7621">
        <v>0</v>
      </c>
      <c r="D7621">
        <v>0</v>
      </c>
      <c r="E7621">
        <v>0</v>
      </c>
      <c r="F7621" s="51">
        <v>1</v>
      </c>
      <c r="G7621" t="str">
        <f t="shared" si="238"/>
        <v>Chimezie Metu</v>
      </c>
      <c r="H7621" t="str">
        <f t="shared" si="239"/>
        <v>Chimezie Metu</v>
      </c>
    </row>
    <row r="7622" spans="1:8" x14ac:dyDescent="0.2">
      <c r="A7622" s="48"/>
      <c r="B7622">
        <v>8</v>
      </c>
      <c r="C7622">
        <v>8</v>
      </c>
      <c r="D7622">
        <v>1</v>
      </c>
      <c r="E7622">
        <v>0</v>
      </c>
      <c r="F7622" s="51">
        <v>1</v>
      </c>
      <c r="G7622" t="str">
        <f t="shared" si="238"/>
        <v>Chimezie Metu</v>
      </c>
      <c r="H7622" t="str">
        <f t="shared" si="239"/>
        <v>Chimezie Metu</v>
      </c>
    </row>
    <row r="7623" spans="1:8" x14ac:dyDescent="0.2">
      <c r="A7623" s="48"/>
      <c r="B7623">
        <v>10</v>
      </c>
      <c r="C7623">
        <v>8</v>
      </c>
      <c r="D7623">
        <v>2</v>
      </c>
      <c r="E7623">
        <v>0</v>
      </c>
      <c r="F7623" s="51">
        <v>1</v>
      </c>
      <c r="G7623" t="str">
        <f t="shared" si="238"/>
        <v>Chimezie Metu</v>
      </c>
      <c r="H7623" t="str">
        <f t="shared" si="239"/>
        <v>Chimezie Metu</v>
      </c>
    </row>
    <row r="7624" spans="1:8" x14ac:dyDescent="0.2">
      <c r="A7624" s="48"/>
      <c r="B7624">
        <v>10</v>
      </c>
      <c r="C7624">
        <v>3</v>
      </c>
      <c r="D7624">
        <v>1</v>
      </c>
      <c r="E7624">
        <v>0</v>
      </c>
      <c r="F7624" s="51">
        <v>1</v>
      </c>
      <c r="G7624" t="str">
        <f t="shared" si="238"/>
        <v>Chimezie Metu</v>
      </c>
      <c r="H7624" t="str">
        <f t="shared" si="239"/>
        <v>Chimezie Metu</v>
      </c>
    </row>
    <row r="7625" spans="1:8" x14ac:dyDescent="0.2">
      <c r="A7625" s="48"/>
      <c r="B7625">
        <v>5</v>
      </c>
      <c r="C7625">
        <v>3</v>
      </c>
      <c r="D7625">
        <v>1</v>
      </c>
      <c r="E7625">
        <v>1</v>
      </c>
      <c r="F7625" s="51">
        <v>1</v>
      </c>
      <c r="G7625" t="str">
        <f t="shared" si="238"/>
        <v>Chimezie Metu</v>
      </c>
      <c r="H7625" t="str">
        <f t="shared" si="239"/>
        <v>Chimezie Metu</v>
      </c>
    </row>
    <row r="7626" spans="1:8" x14ac:dyDescent="0.2">
      <c r="A7626" s="48"/>
      <c r="B7626">
        <v>6</v>
      </c>
      <c r="C7626">
        <v>2</v>
      </c>
      <c r="D7626">
        <v>1</v>
      </c>
      <c r="E7626">
        <v>0</v>
      </c>
      <c r="F7626" s="51">
        <v>1</v>
      </c>
      <c r="G7626" t="str">
        <f t="shared" si="238"/>
        <v>Chimezie Metu</v>
      </c>
      <c r="H7626" t="str">
        <f t="shared" si="239"/>
        <v>Chimezie Metu</v>
      </c>
    </row>
    <row r="7627" spans="1:8" x14ac:dyDescent="0.2">
      <c r="A7627" s="48"/>
      <c r="B7627">
        <v>0</v>
      </c>
      <c r="C7627">
        <v>2</v>
      </c>
      <c r="D7627">
        <v>0</v>
      </c>
      <c r="E7627">
        <v>0</v>
      </c>
      <c r="F7627" s="51">
        <v>1</v>
      </c>
      <c r="G7627" t="str">
        <f t="shared" si="238"/>
        <v>Chimezie Metu</v>
      </c>
      <c r="H7627" t="str">
        <f t="shared" si="239"/>
        <v>Chimezie Metu</v>
      </c>
    </row>
    <row r="7628" spans="1:8" x14ac:dyDescent="0.2">
      <c r="A7628" s="48"/>
      <c r="B7628">
        <v>5</v>
      </c>
      <c r="C7628">
        <v>4</v>
      </c>
      <c r="D7628">
        <v>0</v>
      </c>
      <c r="E7628">
        <v>1</v>
      </c>
      <c r="F7628" s="51">
        <v>1</v>
      </c>
      <c r="G7628" t="str">
        <f t="shared" si="238"/>
        <v>Chimezie Metu</v>
      </c>
      <c r="H7628" t="str">
        <f t="shared" si="239"/>
        <v>Chimezie Metu</v>
      </c>
    </row>
    <row r="7629" spans="1:8" x14ac:dyDescent="0.2">
      <c r="A7629" s="48"/>
      <c r="B7629">
        <v>2</v>
      </c>
      <c r="C7629">
        <v>0</v>
      </c>
      <c r="D7629">
        <v>0</v>
      </c>
      <c r="E7629">
        <v>0</v>
      </c>
      <c r="F7629" s="51">
        <v>1</v>
      </c>
      <c r="G7629" t="str">
        <f t="shared" si="238"/>
        <v>Chimezie Metu</v>
      </c>
      <c r="H7629" t="str">
        <f t="shared" si="239"/>
        <v>Chimezie Metu</v>
      </c>
    </row>
    <row r="7630" spans="1:8" x14ac:dyDescent="0.2">
      <c r="A7630" s="48"/>
      <c r="B7630">
        <v>0</v>
      </c>
      <c r="C7630">
        <v>1</v>
      </c>
      <c r="D7630">
        <v>0</v>
      </c>
      <c r="E7630">
        <v>0</v>
      </c>
      <c r="F7630" s="51">
        <v>1</v>
      </c>
      <c r="G7630" t="str">
        <f t="shared" si="238"/>
        <v>Chimezie Metu</v>
      </c>
      <c r="H7630" t="str">
        <f t="shared" si="239"/>
        <v>Chimezie Metu</v>
      </c>
    </row>
    <row r="7631" spans="1:8" x14ac:dyDescent="0.2">
      <c r="A7631" s="48"/>
      <c r="B7631">
        <v>0</v>
      </c>
      <c r="C7631">
        <v>1</v>
      </c>
      <c r="D7631">
        <v>0</v>
      </c>
      <c r="E7631">
        <v>0</v>
      </c>
      <c r="F7631" s="51">
        <v>1</v>
      </c>
      <c r="G7631" t="str">
        <f t="shared" si="238"/>
        <v>Chimezie Metu</v>
      </c>
      <c r="H7631" t="str">
        <f t="shared" si="239"/>
        <v>Chimezie Metu</v>
      </c>
    </row>
    <row r="7632" spans="1:8" x14ac:dyDescent="0.2">
      <c r="A7632" s="48"/>
      <c r="B7632">
        <v>2</v>
      </c>
      <c r="C7632">
        <v>1</v>
      </c>
      <c r="D7632">
        <v>0</v>
      </c>
      <c r="E7632">
        <v>0</v>
      </c>
      <c r="F7632" s="51">
        <v>1</v>
      </c>
      <c r="G7632" t="str">
        <f t="shared" si="238"/>
        <v>Chimezie Metu</v>
      </c>
      <c r="H7632" t="str">
        <f t="shared" si="239"/>
        <v>Chimezie Metu</v>
      </c>
    </row>
    <row r="7633" spans="1:8" x14ac:dyDescent="0.2">
      <c r="A7633" s="48" t="s">
        <v>1660</v>
      </c>
      <c r="B7633">
        <v>17</v>
      </c>
      <c r="C7633">
        <v>2</v>
      </c>
      <c r="D7633">
        <v>7</v>
      </c>
      <c r="E7633">
        <v>3</v>
      </c>
      <c r="F7633" s="51">
        <v>1</v>
      </c>
      <c r="G7633" t="str">
        <f t="shared" si="238"/>
        <v>Khris Middleton</v>
      </c>
      <c r="H7633" t="str">
        <f t="shared" si="239"/>
        <v>Khris Middleton</v>
      </c>
    </row>
    <row r="7634" spans="1:8" x14ac:dyDescent="0.2">
      <c r="A7634" s="48"/>
      <c r="B7634">
        <v>5</v>
      </c>
      <c r="C7634">
        <v>1</v>
      </c>
      <c r="D7634">
        <v>5</v>
      </c>
      <c r="E7634">
        <v>0</v>
      </c>
      <c r="F7634" s="51">
        <v>1</v>
      </c>
      <c r="G7634" t="str">
        <f t="shared" si="238"/>
        <v>Khris Middleton</v>
      </c>
      <c r="H7634" t="str">
        <f t="shared" si="239"/>
        <v>Khris Middleton</v>
      </c>
    </row>
    <row r="7635" spans="1:8" x14ac:dyDescent="0.2">
      <c r="A7635" s="48"/>
      <c r="B7635">
        <v>14</v>
      </c>
      <c r="C7635">
        <v>6</v>
      </c>
      <c r="D7635">
        <v>6</v>
      </c>
      <c r="E7635">
        <v>2</v>
      </c>
      <c r="F7635" s="51">
        <v>1</v>
      </c>
      <c r="G7635" t="str">
        <f t="shared" si="238"/>
        <v>Khris Middleton</v>
      </c>
      <c r="H7635" t="str">
        <f t="shared" si="239"/>
        <v>Khris Middleton</v>
      </c>
    </row>
    <row r="7636" spans="1:8" x14ac:dyDescent="0.2">
      <c r="A7636" s="48"/>
      <c r="B7636">
        <v>19</v>
      </c>
      <c r="C7636">
        <v>3</v>
      </c>
      <c r="D7636">
        <v>5</v>
      </c>
      <c r="E7636">
        <v>2</v>
      </c>
      <c r="F7636" s="51">
        <v>1</v>
      </c>
      <c r="G7636" t="str">
        <f t="shared" si="238"/>
        <v>Khris Middleton</v>
      </c>
      <c r="H7636" t="str">
        <f t="shared" si="239"/>
        <v>Khris Middleton</v>
      </c>
    </row>
    <row r="7637" spans="1:8" x14ac:dyDescent="0.2">
      <c r="A7637" s="48"/>
      <c r="B7637">
        <v>0</v>
      </c>
      <c r="C7637">
        <v>0</v>
      </c>
      <c r="D7637">
        <v>0</v>
      </c>
      <c r="E7637">
        <v>0</v>
      </c>
      <c r="F7637" s="51">
        <v>1</v>
      </c>
      <c r="G7637" t="str">
        <f t="shared" si="238"/>
        <v>Khris Middleton</v>
      </c>
      <c r="H7637" t="str">
        <f t="shared" si="239"/>
        <v>Khris Middleton</v>
      </c>
    </row>
    <row r="7638" spans="1:8" x14ac:dyDescent="0.2">
      <c r="A7638" s="48"/>
      <c r="B7638">
        <v>20</v>
      </c>
      <c r="C7638">
        <v>4</v>
      </c>
      <c r="D7638">
        <v>3</v>
      </c>
      <c r="E7638">
        <v>3</v>
      </c>
      <c r="F7638" s="51">
        <v>1</v>
      </c>
      <c r="G7638" t="str">
        <f t="shared" si="238"/>
        <v>Khris Middleton</v>
      </c>
      <c r="H7638" t="str">
        <f t="shared" si="239"/>
        <v>Khris Middleton</v>
      </c>
    </row>
    <row r="7639" spans="1:8" x14ac:dyDescent="0.2">
      <c r="A7639" s="48"/>
      <c r="B7639">
        <v>3</v>
      </c>
      <c r="C7639">
        <v>2</v>
      </c>
      <c r="D7639">
        <v>5</v>
      </c>
      <c r="E7639">
        <v>1</v>
      </c>
      <c r="F7639" s="51">
        <v>1</v>
      </c>
      <c r="G7639" t="str">
        <f t="shared" si="238"/>
        <v>Khris Middleton</v>
      </c>
      <c r="H7639" t="str">
        <f t="shared" si="239"/>
        <v>Khris Middleton</v>
      </c>
    </row>
    <row r="7640" spans="1:8" x14ac:dyDescent="0.2">
      <c r="A7640" s="48" t="s">
        <v>1427</v>
      </c>
      <c r="B7640">
        <v>16</v>
      </c>
      <c r="C7640">
        <v>1</v>
      </c>
      <c r="D7640">
        <v>0</v>
      </c>
      <c r="E7640">
        <v>4</v>
      </c>
      <c r="F7640" s="51">
        <v>1</v>
      </c>
      <c r="G7640" t="str">
        <f t="shared" si="238"/>
        <v>Patty Mills</v>
      </c>
      <c r="H7640" t="str">
        <f t="shared" si="239"/>
        <v>Patty Mills</v>
      </c>
    </row>
    <row r="7641" spans="1:8" x14ac:dyDescent="0.2">
      <c r="A7641" s="48"/>
      <c r="B7641">
        <v>10</v>
      </c>
      <c r="C7641">
        <v>0</v>
      </c>
      <c r="D7641">
        <v>0</v>
      </c>
      <c r="E7641">
        <v>2</v>
      </c>
      <c r="F7641" s="51">
        <v>1</v>
      </c>
      <c r="G7641" t="str">
        <f t="shared" si="238"/>
        <v>Patty Mills</v>
      </c>
      <c r="H7641" t="str">
        <f t="shared" si="239"/>
        <v>Patty Mills</v>
      </c>
    </row>
    <row r="7642" spans="1:8" x14ac:dyDescent="0.2">
      <c r="A7642" s="48"/>
      <c r="B7642">
        <v>6</v>
      </c>
      <c r="C7642">
        <v>1</v>
      </c>
      <c r="D7642">
        <v>2</v>
      </c>
      <c r="E7642">
        <v>2</v>
      </c>
      <c r="F7642" s="51">
        <v>1</v>
      </c>
      <c r="G7642" t="str">
        <f t="shared" si="238"/>
        <v>Patty Mills</v>
      </c>
      <c r="H7642" t="str">
        <f t="shared" si="239"/>
        <v>Patty Mills</v>
      </c>
    </row>
    <row r="7643" spans="1:8" x14ac:dyDescent="0.2">
      <c r="A7643" s="48"/>
      <c r="B7643">
        <v>0</v>
      </c>
      <c r="C7643">
        <v>1</v>
      </c>
      <c r="D7643">
        <v>3</v>
      </c>
      <c r="E7643">
        <v>0</v>
      </c>
      <c r="F7643" s="51">
        <v>1</v>
      </c>
      <c r="G7643" t="str">
        <f t="shared" si="238"/>
        <v>Patty Mills</v>
      </c>
      <c r="H7643" t="str">
        <f t="shared" si="239"/>
        <v>Patty Mills</v>
      </c>
    </row>
    <row r="7644" spans="1:8" x14ac:dyDescent="0.2">
      <c r="A7644" s="48"/>
      <c r="B7644">
        <v>3</v>
      </c>
      <c r="C7644">
        <v>2</v>
      </c>
      <c r="D7644">
        <v>1</v>
      </c>
      <c r="E7644">
        <v>1</v>
      </c>
      <c r="F7644" s="51">
        <v>1</v>
      </c>
      <c r="G7644" t="str">
        <f t="shared" si="238"/>
        <v>Patty Mills</v>
      </c>
      <c r="H7644" t="str">
        <f t="shared" si="239"/>
        <v>Patty Mills</v>
      </c>
    </row>
    <row r="7645" spans="1:8" x14ac:dyDescent="0.2">
      <c r="A7645" s="48"/>
      <c r="B7645">
        <v>8</v>
      </c>
      <c r="C7645">
        <v>0</v>
      </c>
      <c r="D7645">
        <v>0</v>
      </c>
      <c r="E7645">
        <v>1</v>
      </c>
      <c r="F7645" s="51">
        <v>1</v>
      </c>
      <c r="G7645" t="str">
        <f t="shared" si="238"/>
        <v>Patty Mills</v>
      </c>
      <c r="H7645" t="str">
        <f t="shared" si="239"/>
        <v>Patty Mills</v>
      </c>
    </row>
    <row r="7646" spans="1:8" x14ac:dyDescent="0.2">
      <c r="A7646" s="48"/>
      <c r="B7646">
        <v>0</v>
      </c>
      <c r="C7646">
        <v>0</v>
      </c>
      <c r="D7646">
        <v>0</v>
      </c>
      <c r="E7646">
        <v>0</v>
      </c>
      <c r="F7646" s="51">
        <v>1</v>
      </c>
      <c r="G7646" t="str">
        <f t="shared" si="238"/>
        <v>Patty Mills</v>
      </c>
      <c r="H7646" t="str">
        <f t="shared" si="239"/>
        <v>Patty Mills</v>
      </c>
    </row>
    <row r="7647" spans="1:8" x14ac:dyDescent="0.2">
      <c r="A7647" s="48"/>
      <c r="B7647">
        <v>9</v>
      </c>
      <c r="C7647">
        <v>1</v>
      </c>
      <c r="D7647">
        <v>0</v>
      </c>
      <c r="E7647">
        <v>2</v>
      </c>
      <c r="F7647" s="51">
        <v>1</v>
      </c>
      <c r="G7647" t="str">
        <f t="shared" si="238"/>
        <v>Patty Mills</v>
      </c>
      <c r="H7647" t="str">
        <f t="shared" si="239"/>
        <v>Patty Mills</v>
      </c>
    </row>
    <row r="7648" spans="1:8" x14ac:dyDescent="0.2">
      <c r="A7648" s="48"/>
      <c r="B7648">
        <v>5</v>
      </c>
      <c r="C7648">
        <v>1</v>
      </c>
      <c r="D7648">
        <v>1</v>
      </c>
      <c r="E7648">
        <v>1</v>
      </c>
      <c r="F7648" s="51">
        <v>1</v>
      </c>
      <c r="G7648" t="str">
        <f t="shared" si="238"/>
        <v>Patty Mills</v>
      </c>
      <c r="H7648" t="str">
        <f t="shared" si="239"/>
        <v>Patty Mills</v>
      </c>
    </row>
    <row r="7649" spans="1:8" x14ac:dyDescent="0.2">
      <c r="A7649" s="48"/>
      <c r="B7649">
        <v>11</v>
      </c>
      <c r="C7649">
        <v>0</v>
      </c>
      <c r="D7649">
        <v>2</v>
      </c>
      <c r="E7649">
        <v>3</v>
      </c>
      <c r="F7649" s="51">
        <v>1</v>
      </c>
      <c r="G7649" t="str">
        <f t="shared" si="238"/>
        <v>Patty Mills</v>
      </c>
      <c r="H7649" t="str">
        <f t="shared" si="239"/>
        <v>Patty Mills</v>
      </c>
    </row>
    <row r="7650" spans="1:8" x14ac:dyDescent="0.2">
      <c r="A7650" s="48"/>
      <c r="B7650">
        <v>0</v>
      </c>
      <c r="C7650">
        <v>1</v>
      </c>
      <c r="D7650">
        <v>0</v>
      </c>
      <c r="E7650">
        <v>0</v>
      </c>
      <c r="F7650" s="51">
        <v>1</v>
      </c>
      <c r="G7650" t="str">
        <f t="shared" si="238"/>
        <v>Patty Mills</v>
      </c>
      <c r="H7650" t="str">
        <f t="shared" si="239"/>
        <v>Patty Mills</v>
      </c>
    </row>
    <row r="7651" spans="1:8" x14ac:dyDescent="0.2">
      <c r="A7651" s="48"/>
      <c r="B7651">
        <v>0</v>
      </c>
      <c r="C7651">
        <v>1</v>
      </c>
      <c r="D7651">
        <v>1</v>
      </c>
      <c r="E7651">
        <v>0</v>
      </c>
      <c r="F7651" s="51">
        <v>1</v>
      </c>
      <c r="G7651" t="str">
        <f t="shared" si="238"/>
        <v>Patty Mills</v>
      </c>
      <c r="H7651" t="str">
        <f t="shared" si="239"/>
        <v>Patty Mills</v>
      </c>
    </row>
    <row r="7652" spans="1:8" x14ac:dyDescent="0.2">
      <c r="A7652" s="48"/>
      <c r="B7652">
        <v>6</v>
      </c>
      <c r="C7652">
        <v>1</v>
      </c>
      <c r="D7652">
        <v>1</v>
      </c>
      <c r="E7652">
        <v>2</v>
      </c>
      <c r="F7652" s="51">
        <v>1</v>
      </c>
      <c r="G7652" t="str">
        <f t="shared" si="238"/>
        <v>Patty Mills</v>
      </c>
      <c r="H7652" t="str">
        <f t="shared" si="239"/>
        <v>Patty Mills</v>
      </c>
    </row>
    <row r="7653" spans="1:8" x14ac:dyDescent="0.2">
      <c r="A7653" s="48"/>
      <c r="B7653">
        <v>2</v>
      </c>
      <c r="C7653">
        <v>1</v>
      </c>
      <c r="D7653">
        <v>1</v>
      </c>
      <c r="E7653">
        <v>0</v>
      </c>
      <c r="F7653" s="51">
        <v>1</v>
      </c>
      <c r="G7653" t="str">
        <f t="shared" si="238"/>
        <v>Patty Mills</v>
      </c>
      <c r="H7653" t="str">
        <f t="shared" si="239"/>
        <v>Patty Mills</v>
      </c>
    </row>
    <row r="7654" spans="1:8" x14ac:dyDescent="0.2">
      <c r="A7654" s="48"/>
      <c r="B7654">
        <v>3</v>
      </c>
      <c r="C7654">
        <v>2</v>
      </c>
      <c r="D7654">
        <v>1</v>
      </c>
      <c r="E7654">
        <v>1</v>
      </c>
      <c r="F7654" s="51">
        <v>1</v>
      </c>
      <c r="G7654" t="str">
        <f t="shared" si="238"/>
        <v>Patty Mills</v>
      </c>
      <c r="H7654" t="str">
        <f t="shared" si="239"/>
        <v>Patty Mills</v>
      </c>
    </row>
    <row r="7655" spans="1:8" x14ac:dyDescent="0.2">
      <c r="A7655" s="48"/>
      <c r="B7655">
        <v>2</v>
      </c>
      <c r="C7655">
        <v>0</v>
      </c>
      <c r="D7655">
        <v>2</v>
      </c>
      <c r="E7655">
        <v>0</v>
      </c>
      <c r="F7655" s="51">
        <v>1</v>
      </c>
      <c r="G7655" t="str">
        <f t="shared" si="238"/>
        <v>Patty Mills</v>
      </c>
      <c r="H7655" t="str">
        <f t="shared" si="239"/>
        <v>Patty Mills</v>
      </c>
    </row>
    <row r="7656" spans="1:8" x14ac:dyDescent="0.2">
      <c r="A7656" s="48"/>
      <c r="B7656">
        <v>4</v>
      </c>
      <c r="C7656">
        <v>1</v>
      </c>
      <c r="D7656">
        <v>1</v>
      </c>
      <c r="E7656">
        <v>0</v>
      </c>
      <c r="F7656" s="51">
        <v>1</v>
      </c>
      <c r="G7656" t="str">
        <f t="shared" si="238"/>
        <v>Patty Mills</v>
      </c>
      <c r="H7656" t="str">
        <f t="shared" si="239"/>
        <v>Patty Mills</v>
      </c>
    </row>
    <row r="7657" spans="1:8" x14ac:dyDescent="0.2">
      <c r="A7657" s="48"/>
      <c r="B7657">
        <v>3</v>
      </c>
      <c r="C7657">
        <v>1</v>
      </c>
      <c r="D7657">
        <v>2</v>
      </c>
      <c r="E7657">
        <v>1</v>
      </c>
      <c r="F7657" s="51">
        <v>1</v>
      </c>
      <c r="G7657" t="str">
        <f t="shared" si="238"/>
        <v>Patty Mills</v>
      </c>
      <c r="H7657" t="str">
        <f t="shared" si="239"/>
        <v>Patty Mills</v>
      </c>
    </row>
    <row r="7658" spans="1:8" x14ac:dyDescent="0.2">
      <c r="A7658" s="48"/>
      <c r="B7658">
        <v>0</v>
      </c>
      <c r="C7658">
        <v>1</v>
      </c>
      <c r="D7658">
        <v>1</v>
      </c>
      <c r="E7658">
        <v>0</v>
      </c>
      <c r="F7658" s="51">
        <v>1</v>
      </c>
      <c r="G7658" t="str">
        <f t="shared" si="238"/>
        <v>Patty Mills</v>
      </c>
      <c r="H7658" t="str">
        <f t="shared" si="239"/>
        <v>Patty Mills</v>
      </c>
    </row>
    <row r="7659" spans="1:8" x14ac:dyDescent="0.2">
      <c r="A7659" s="48"/>
      <c r="B7659">
        <v>3</v>
      </c>
      <c r="C7659">
        <v>0</v>
      </c>
      <c r="D7659">
        <v>2</v>
      </c>
      <c r="E7659">
        <v>1</v>
      </c>
      <c r="F7659" s="51">
        <v>1</v>
      </c>
      <c r="G7659" t="str">
        <f t="shared" si="238"/>
        <v>Patty Mills</v>
      </c>
      <c r="H7659" t="str">
        <f t="shared" si="239"/>
        <v>Patty Mills</v>
      </c>
    </row>
    <row r="7660" spans="1:8" x14ac:dyDescent="0.2">
      <c r="A7660" s="48"/>
      <c r="B7660">
        <v>24</v>
      </c>
      <c r="C7660">
        <v>6</v>
      </c>
      <c r="D7660">
        <v>6</v>
      </c>
      <c r="E7660">
        <v>3</v>
      </c>
      <c r="F7660" s="51">
        <v>1</v>
      </c>
      <c r="G7660" t="str">
        <f t="shared" si="238"/>
        <v>Patty Mills</v>
      </c>
      <c r="H7660" t="str">
        <f t="shared" si="239"/>
        <v>Patty Mills</v>
      </c>
    </row>
    <row r="7661" spans="1:8" x14ac:dyDescent="0.2">
      <c r="A7661" s="48"/>
      <c r="B7661">
        <v>13</v>
      </c>
      <c r="C7661">
        <v>0</v>
      </c>
      <c r="D7661">
        <v>3</v>
      </c>
      <c r="E7661">
        <v>3</v>
      </c>
      <c r="F7661" s="51">
        <v>1</v>
      </c>
      <c r="G7661" t="str">
        <f t="shared" si="238"/>
        <v>Patty Mills</v>
      </c>
      <c r="H7661" t="str">
        <f t="shared" si="239"/>
        <v>Patty Mills</v>
      </c>
    </row>
    <row r="7662" spans="1:8" x14ac:dyDescent="0.2">
      <c r="A7662" s="48"/>
      <c r="B7662">
        <v>0</v>
      </c>
      <c r="C7662">
        <v>0</v>
      </c>
      <c r="D7662">
        <v>0</v>
      </c>
      <c r="E7662">
        <v>0</v>
      </c>
      <c r="F7662" s="51">
        <v>1</v>
      </c>
      <c r="G7662" t="str">
        <f t="shared" si="238"/>
        <v>Patty Mills</v>
      </c>
      <c r="H7662" t="str">
        <f t="shared" si="239"/>
        <v>Patty Mills</v>
      </c>
    </row>
    <row r="7663" spans="1:8" x14ac:dyDescent="0.2">
      <c r="A7663" s="48"/>
      <c r="B7663">
        <v>12</v>
      </c>
      <c r="C7663">
        <v>1</v>
      </c>
      <c r="D7663">
        <v>0</v>
      </c>
      <c r="E7663">
        <v>3</v>
      </c>
      <c r="F7663" s="51">
        <v>1</v>
      </c>
      <c r="G7663" t="str">
        <f t="shared" si="238"/>
        <v>Patty Mills</v>
      </c>
      <c r="H7663" t="str">
        <f t="shared" si="239"/>
        <v>Patty Mills</v>
      </c>
    </row>
    <row r="7664" spans="1:8" x14ac:dyDescent="0.2">
      <c r="A7664" s="48"/>
      <c r="B7664">
        <v>2</v>
      </c>
      <c r="C7664">
        <v>2</v>
      </c>
      <c r="D7664">
        <v>3</v>
      </c>
      <c r="E7664">
        <v>0</v>
      </c>
      <c r="F7664" s="51">
        <v>1</v>
      </c>
      <c r="G7664" t="str">
        <f t="shared" si="238"/>
        <v>Patty Mills</v>
      </c>
      <c r="H7664" t="str">
        <f t="shared" si="239"/>
        <v>Patty Mills</v>
      </c>
    </row>
    <row r="7665" spans="1:8" x14ac:dyDescent="0.2">
      <c r="A7665" s="48" t="s">
        <v>1428</v>
      </c>
      <c r="B7665">
        <v>0</v>
      </c>
      <c r="C7665">
        <v>1</v>
      </c>
      <c r="D7665">
        <v>1</v>
      </c>
      <c r="E7665">
        <v>0</v>
      </c>
      <c r="F7665" s="51">
        <v>1</v>
      </c>
      <c r="G7665" t="str">
        <f t="shared" si="238"/>
        <v>Shake Milton</v>
      </c>
      <c r="H7665" t="str">
        <f t="shared" si="239"/>
        <v>Shake Milton</v>
      </c>
    </row>
    <row r="7666" spans="1:8" x14ac:dyDescent="0.2">
      <c r="A7666" s="48"/>
      <c r="B7666">
        <v>2</v>
      </c>
      <c r="C7666">
        <v>0</v>
      </c>
      <c r="D7666">
        <v>1</v>
      </c>
      <c r="E7666">
        <v>0</v>
      </c>
      <c r="F7666" s="51">
        <v>1</v>
      </c>
      <c r="G7666" t="str">
        <f t="shared" si="238"/>
        <v>Shake Milton</v>
      </c>
      <c r="H7666" t="str">
        <f t="shared" si="239"/>
        <v>Shake Milton</v>
      </c>
    </row>
    <row r="7667" spans="1:8" x14ac:dyDescent="0.2">
      <c r="A7667" s="48"/>
      <c r="B7667">
        <v>6</v>
      </c>
      <c r="C7667">
        <v>2</v>
      </c>
      <c r="D7667">
        <v>1</v>
      </c>
      <c r="E7667">
        <v>0</v>
      </c>
      <c r="F7667" s="51">
        <v>1</v>
      </c>
      <c r="G7667" t="str">
        <f t="shared" si="238"/>
        <v>Shake Milton</v>
      </c>
      <c r="H7667" t="str">
        <f t="shared" si="239"/>
        <v>Shake Milton</v>
      </c>
    </row>
    <row r="7668" spans="1:8" x14ac:dyDescent="0.2">
      <c r="A7668" s="48"/>
      <c r="B7668">
        <v>0</v>
      </c>
      <c r="C7668">
        <v>2</v>
      </c>
      <c r="D7668">
        <v>1</v>
      </c>
      <c r="E7668">
        <v>0</v>
      </c>
      <c r="F7668" s="51">
        <v>1</v>
      </c>
      <c r="G7668" t="str">
        <f t="shared" si="238"/>
        <v>Shake Milton</v>
      </c>
      <c r="H7668" t="str">
        <f t="shared" si="239"/>
        <v>Shake Milton</v>
      </c>
    </row>
    <row r="7669" spans="1:8" x14ac:dyDescent="0.2">
      <c r="A7669" s="48"/>
      <c r="B7669">
        <v>5</v>
      </c>
      <c r="C7669">
        <v>2</v>
      </c>
      <c r="D7669">
        <v>2</v>
      </c>
      <c r="E7669">
        <v>1</v>
      </c>
      <c r="F7669" s="51">
        <v>1</v>
      </c>
      <c r="G7669" t="str">
        <f t="shared" si="238"/>
        <v>Shake Milton</v>
      </c>
      <c r="H7669" t="str">
        <f t="shared" si="239"/>
        <v>Shake Milton</v>
      </c>
    </row>
    <row r="7670" spans="1:8" x14ac:dyDescent="0.2">
      <c r="A7670" s="48"/>
      <c r="B7670">
        <v>6</v>
      </c>
      <c r="C7670">
        <v>3</v>
      </c>
      <c r="D7670">
        <v>2</v>
      </c>
      <c r="E7670">
        <v>0</v>
      </c>
      <c r="F7670" s="51">
        <v>1</v>
      </c>
      <c r="G7670" t="str">
        <f t="shared" si="238"/>
        <v>Shake Milton</v>
      </c>
      <c r="H7670" t="str">
        <f t="shared" si="239"/>
        <v>Shake Milton</v>
      </c>
    </row>
    <row r="7671" spans="1:8" x14ac:dyDescent="0.2">
      <c r="A7671" s="48"/>
      <c r="B7671">
        <v>2</v>
      </c>
      <c r="C7671">
        <v>1</v>
      </c>
      <c r="D7671">
        <v>0</v>
      </c>
      <c r="E7671">
        <v>0</v>
      </c>
      <c r="F7671" s="51">
        <v>1</v>
      </c>
      <c r="G7671" t="str">
        <f t="shared" si="238"/>
        <v>Shake Milton</v>
      </c>
      <c r="H7671" t="str">
        <f t="shared" si="239"/>
        <v>Shake Milton</v>
      </c>
    </row>
    <row r="7672" spans="1:8" x14ac:dyDescent="0.2">
      <c r="A7672" s="48"/>
      <c r="B7672">
        <v>5</v>
      </c>
      <c r="C7672">
        <v>7</v>
      </c>
      <c r="D7672">
        <v>1</v>
      </c>
      <c r="E7672">
        <v>0</v>
      </c>
      <c r="F7672" s="51">
        <v>1</v>
      </c>
      <c r="G7672" t="str">
        <f t="shared" si="238"/>
        <v>Shake Milton</v>
      </c>
      <c r="H7672" t="str">
        <f t="shared" si="239"/>
        <v>Shake Milton</v>
      </c>
    </row>
    <row r="7673" spans="1:8" x14ac:dyDescent="0.2">
      <c r="A7673" s="48"/>
      <c r="B7673">
        <v>11</v>
      </c>
      <c r="C7673">
        <v>2</v>
      </c>
      <c r="D7673">
        <v>3</v>
      </c>
      <c r="E7673">
        <v>0</v>
      </c>
      <c r="F7673" s="51">
        <v>1</v>
      </c>
      <c r="G7673" t="str">
        <f t="shared" si="238"/>
        <v>Shake Milton</v>
      </c>
      <c r="H7673" t="str">
        <f t="shared" si="239"/>
        <v>Shake Milton</v>
      </c>
    </row>
    <row r="7674" spans="1:8" x14ac:dyDescent="0.2">
      <c r="A7674" s="48"/>
      <c r="B7674">
        <v>2</v>
      </c>
      <c r="C7674">
        <v>0</v>
      </c>
      <c r="D7674">
        <v>2</v>
      </c>
      <c r="E7674">
        <v>0</v>
      </c>
      <c r="F7674" s="51">
        <v>1</v>
      </c>
      <c r="G7674" t="str">
        <f t="shared" si="238"/>
        <v>Shake Milton</v>
      </c>
      <c r="H7674" t="str">
        <f t="shared" si="239"/>
        <v>Shake Milton</v>
      </c>
    </row>
    <row r="7675" spans="1:8" x14ac:dyDescent="0.2">
      <c r="A7675" s="48"/>
      <c r="B7675">
        <v>15</v>
      </c>
      <c r="C7675">
        <v>3</v>
      </c>
      <c r="D7675">
        <v>6</v>
      </c>
      <c r="E7675">
        <v>1</v>
      </c>
      <c r="F7675" s="51">
        <v>1</v>
      </c>
      <c r="G7675" t="str">
        <f t="shared" si="238"/>
        <v>Shake Milton</v>
      </c>
      <c r="H7675" t="str">
        <f t="shared" si="239"/>
        <v>Shake Milton</v>
      </c>
    </row>
    <row r="7676" spans="1:8" x14ac:dyDescent="0.2">
      <c r="A7676" s="48"/>
      <c r="B7676">
        <v>27</v>
      </c>
      <c r="C7676">
        <v>6</v>
      </c>
      <c r="D7676">
        <v>2</v>
      </c>
      <c r="E7676">
        <v>3</v>
      </c>
      <c r="F7676" s="51">
        <v>1</v>
      </c>
      <c r="G7676" t="str">
        <f t="shared" si="238"/>
        <v>Shake Milton</v>
      </c>
      <c r="H7676" t="str">
        <f t="shared" si="239"/>
        <v>Shake Milton</v>
      </c>
    </row>
    <row r="7677" spans="1:8" x14ac:dyDescent="0.2">
      <c r="A7677" s="48"/>
      <c r="B7677">
        <v>16</v>
      </c>
      <c r="C7677">
        <v>6</v>
      </c>
      <c r="D7677">
        <v>5</v>
      </c>
      <c r="E7677">
        <v>2</v>
      </c>
      <c r="F7677" s="51">
        <v>1</v>
      </c>
      <c r="G7677" t="str">
        <f t="shared" si="238"/>
        <v>Shake Milton</v>
      </c>
      <c r="H7677" t="str">
        <f t="shared" si="239"/>
        <v>Shake Milton</v>
      </c>
    </row>
    <row r="7678" spans="1:8" x14ac:dyDescent="0.2">
      <c r="A7678" s="48"/>
      <c r="B7678">
        <v>22</v>
      </c>
      <c r="C7678">
        <v>7</v>
      </c>
      <c r="D7678">
        <v>9</v>
      </c>
      <c r="E7678">
        <v>1</v>
      </c>
      <c r="F7678" s="51">
        <v>1</v>
      </c>
      <c r="G7678" t="str">
        <f t="shared" si="238"/>
        <v>Shake Milton</v>
      </c>
      <c r="H7678" t="str">
        <f t="shared" si="239"/>
        <v>Shake Milton</v>
      </c>
    </row>
    <row r="7679" spans="1:8" x14ac:dyDescent="0.2">
      <c r="A7679" s="48"/>
      <c r="B7679">
        <v>24</v>
      </c>
      <c r="C7679">
        <v>9</v>
      </c>
      <c r="D7679">
        <v>10</v>
      </c>
      <c r="E7679">
        <v>4</v>
      </c>
      <c r="F7679" s="51">
        <v>1</v>
      </c>
      <c r="G7679" t="str">
        <f t="shared" si="238"/>
        <v>Shake Milton</v>
      </c>
      <c r="H7679" t="str">
        <f t="shared" si="239"/>
        <v>Shake Milton</v>
      </c>
    </row>
    <row r="7680" spans="1:8" x14ac:dyDescent="0.2">
      <c r="A7680" s="48"/>
      <c r="B7680">
        <v>29</v>
      </c>
      <c r="C7680">
        <v>5</v>
      </c>
      <c r="D7680">
        <v>7</v>
      </c>
      <c r="E7680">
        <v>3</v>
      </c>
      <c r="F7680" s="51">
        <v>1</v>
      </c>
      <c r="G7680" t="str">
        <f t="shared" si="238"/>
        <v>Shake Milton</v>
      </c>
      <c r="H7680" t="str">
        <f t="shared" si="239"/>
        <v>Shake Milton</v>
      </c>
    </row>
    <row r="7681" spans="1:8" x14ac:dyDescent="0.2">
      <c r="A7681" s="48"/>
      <c r="B7681">
        <v>21</v>
      </c>
      <c r="C7681">
        <v>5</v>
      </c>
      <c r="D7681">
        <v>7</v>
      </c>
      <c r="E7681">
        <v>1</v>
      </c>
      <c r="F7681" s="51">
        <v>1</v>
      </c>
      <c r="G7681" t="str">
        <f t="shared" si="238"/>
        <v>Shake Milton</v>
      </c>
      <c r="H7681" t="str">
        <f t="shared" si="239"/>
        <v>Shake Milton</v>
      </c>
    </row>
    <row r="7682" spans="1:8" x14ac:dyDescent="0.2">
      <c r="A7682" s="48"/>
      <c r="B7682">
        <v>14</v>
      </c>
      <c r="C7682">
        <v>3</v>
      </c>
      <c r="D7682">
        <v>3</v>
      </c>
      <c r="E7682">
        <v>0</v>
      </c>
      <c r="F7682" s="51">
        <v>1</v>
      </c>
      <c r="G7682" t="str">
        <f t="shared" ref="G7682:G7745" si="240">IF(B7682="","",IF(A7682="",G7681,SUBSTITUTE(A7682," 2022-23 Game Log","")))</f>
        <v>Shake Milton</v>
      </c>
      <c r="H7682" t="str">
        <f t="shared" ref="H7682:H7745" si="241">IF(G7682="Luka Dončić","Luka Doncic",IF(G7682="Wendell Carter Jr.","Wendell Carter",IF(G7682="Vlatko Čančar","Vlatko Cancar",IF(G7682="Troy Brown Jr.","Troy Brown",IF(G7682="Bojan Bogdanović","Bojan Bogdanovic",IF(G7682="Nic Claxton","Nicolas Claxton",IF(G7682="Kristaps Porziņģis","Kristaps Porzingis",IF(G7682="Kelly Oubre Jr.","Kelly Oubre Jr",IF(G7682="P.J. Washington","P.J Washington",IF(G7682="P.J. Tucker","P.J Tucker",IF(G7682="Jabari Smith Jr.","Jabari Smith",IF(G7682="Alperen Şengün","Alperen Sengun",IF(G7682="Nikola Vučević","Nikola Vucevic",IF(G7682="Jusuf Nurkić","Jusuf Nurkic",IF(G7682="Nikola Jokić","Nikola Jokic",G7682)))))))))))))))</f>
        <v>Shake Milton</v>
      </c>
    </row>
    <row r="7683" spans="1:8" x14ac:dyDescent="0.2">
      <c r="A7683" s="48"/>
      <c r="B7683">
        <v>17</v>
      </c>
      <c r="C7683">
        <v>1</v>
      </c>
      <c r="D7683">
        <v>5</v>
      </c>
      <c r="E7683">
        <v>1</v>
      </c>
      <c r="F7683" s="51">
        <v>1</v>
      </c>
      <c r="G7683" t="str">
        <f t="shared" si="240"/>
        <v>Shake Milton</v>
      </c>
      <c r="H7683" t="str">
        <f t="shared" si="241"/>
        <v>Shake Milton</v>
      </c>
    </row>
    <row r="7684" spans="1:8" x14ac:dyDescent="0.2">
      <c r="A7684" s="48"/>
      <c r="B7684">
        <v>11</v>
      </c>
      <c r="C7684">
        <v>3</v>
      </c>
      <c r="D7684">
        <v>4</v>
      </c>
      <c r="E7684">
        <v>1</v>
      </c>
      <c r="F7684" s="51">
        <v>1</v>
      </c>
      <c r="G7684" t="str">
        <f t="shared" si="240"/>
        <v>Shake Milton</v>
      </c>
      <c r="H7684" t="str">
        <f t="shared" si="241"/>
        <v>Shake Milton</v>
      </c>
    </row>
    <row r="7685" spans="1:8" x14ac:dyDescent="0.2">
      <c r="A7685" s="48"/>
      <c r="B7685">
        <v>6</v>
      </c>
      <c r="C7685">
        <v>4</v>
      </c>
      <c r="D7685">
        <v>3</v>
      </c>
      <c r="E7685">
        <v>0</v>
      </c>
      <c r="F7685" s="51">
        <v>1</v>
      </c>
      <c r="G7685" t="str">
        <f t="shared" si="240"/>
        <v>Shake Milton</v>
      </c>
      <c r="H7685" t="str">
        <f t="shared" si="241"/>
        <v>Shake Milton</v>
      </c>
    </row>
    <row r="7686" spans="1:8" x14ac:dyDescent="0.2">
      <c r="A7686" s="48"/>
      <c r="B7686">
        <v>11</v>
      </c>
      <c r="C7686">
        <v>2</v>
      </c>
      <c r="D7686">
        <v>3</v>
      </c>
      <c r="E7686">
        <v>1</v>
      </c>
      <c r="F7686" s="51">
        <v>1</v>
      </c>
      <c r="G7686" t="str">
        <f t="shared" si="240"/>
        <v>Shake Milton</v>
      </c>
      <c r="H7686" t="str">
        <f t="shared" si="241"/>
        <v>Shake Milton</v>
      </c>
    </row>
    <row r="7687" spans="1:8" x14ac:dyDescent="0.2">
      <c r="A7687" s="48"/>
      <c r="B7687">
        <v>14</v>
      </c>
      <c r="C7687">
        <v>0</v>
      </c>
      <c r="D7687">
        <v>3</v>
      </c>
      <c r="E7687">
        <v>1</v>
      </c>
      <c r="F7687" s="51">
        <v>1</v>
      </c>
      <c r="G7687" t="str">
        <f t="shared" si="240"/>
        <v>Shake Milton</v>
      </c>
      <c r="H7687" t="str">
        <f t="shared" si="241"/>
        <v>Shake Milton</v>
      </c>
    </row>
    <row r="7688" spans="1:8" x14ac:dyDescent="0.2">
      <c r="A7688" s="48"/>
      <c r="B7688">
        <v>11</v>
      </c>
      <c r="C7688">
        <v>6</v>
      </c>
      <c r="D7688">
        <v>3</v>
      </c>
      <c r="E7688">
        <v>1</v>
      </c>
      <c r="F7688" s="51">
        <v>1</v>
      </c>
      <c r="G7688" t="str">
        <f t="shared" si="240"/>
        <v>Shake Milton</v>
      </c>
      <c r="H7688" t="str">
        <f t="shared" si="241"/>
        <v>Shake Milton</v>
      </c>
    </row>
    <row r="7689" spans="1:8" x14ac:dyDescent="0.2">
      <c r="A7689" s="48"/>
      <c r="B7689">
        <v>4</v>
      </c>
      <c r="C7689">
        <v>1</v>
      </c>
      <c r="D7689">
        <v>3</v>
      </c>
      <c r="E7689">
        <v>0</v>
      </c>
      <c r="F7689" s="51">
        <v>1</v>
      </c>
      <c r="G7689" t="str">
        <f t="shared" si="240"/>
        <v>Shake Milton</v>
      </c>
      <c r="H7689" t="str">
        <f t="shared" si="241"/>
        <v>Shake Milton</v>
      </c>
    </row>
    <row r="7690" spans="1:8" x14ac:dyDescent="0.2">
      <c r="A7690" s="48"/>
      <c r="B7690">
        <v>9</v>
      </c>
      <c r="C7690">
        <v>5</v>
      </c>
      <c r="D7690">
        <v>5</v>
      </c>
      <c r="E7690">
        <v>1</v>
      </c>
      <c r="F7690" s="51">
        <v>1</v>
      </c>
      <c r="G7690" t="str">
        <f t="shared" si="240"/>
        <v>Shake Milton</v>
      </c>
      <c r="H7690" t="str">
        <f t="shared" si="241"/>
        <v>Shake Milton</v>
      </c>
    </row>
    <row r="7691" spans="1:8" x14ac:dyDescent="0.2">
      <c r="A7691" s="48"/>
      <c r="B7691">
        <v>13</v>
      </c>
      <c r="C7691">
        <v>2</v>
      </c>
      <c r="D7691">
        <v>0</v>
      </c>
      <c r="E7691">
        <v>0</v>
      </c>
      <c r="F7691" s="51">
        <v>1</v>
      </c>
      <c r="G7691" t="str">
        <f t="shared" si="240"/>
        <v>Shake Milton</v>
      </c>
      <c r="H7691" t="str">
        <f t="shared" si="241"/>
        <v>Shake Milton</v>
      </c>
    </row>
    <row r="7692" spans="1:8" x14ac:dyDescent="0.2">
      <c r="A7692" s="48"/>
      <c r="B7692">
        <v>8</v>
      </c>
      <c r="C7692">
        <v>3</v>
      </c>
      <c r="D7692">
        <v>1</v>
      </c>
      <c r="E7692">
        <v>2</v>
      </c>
      <c r="F7692" s="51">
        <v>1</v>
      </c>
      <c r="G7692" t="str">
        <f t="shared" si="240"/>
        <v>Shake Milton</v>
      </c>
      <c r="H7692" t="str">
        <f t="shared" si="241"/>
        <v>Shake Milton</v>
      </c>
    </row>
    <row r="7693" spans="1:8" x14ac:dyDescent="0.2">
      <c r="A7693" s="48"/>
      <c r="B7693">
        <v>1</v>
      </c>
      <c r="C7693">
        <v>1</v>
      </c>
      <c r="D7693">
        <v>1</v>
      </c>
      <c r="E7693">
        <v>0</v>
      </c>
      <c r="F7693" s="51">
        <v>1</v>
      </c>
      <c r="G7693" t="str">
        <f t="shared" si="240"/>
        <v>Shake Milton</v>
      </c>
      <c r="H7693" t="str">
        <f t="shared" si="241"/>
        <v>Shake Milton</v>
      </c>
    </row>
    <row r="7694" spans="1:8" x14ac:dyDescent="0.2">
      <c r="A7694" s="48"/>
      <c r="B7694">
        <v>6</v>
      </c>
      <c r="C7694">
        <v>0</v>
      </c>
      <c r="D7694">
        <v>2</v>
      </c>
      <c r="E7694">
        <v>1</v>
      </c>
      <c r="F7694" s="51">
        <v>1</v>
      </c>
      <c r="G7694" t="str">
        <f t="shared" si="240"/>
        <v>Shake Milton</v>
      </c>
      <c r="H7694" t="str">
        <f t="shared" si="241"/>
        <v>Shake Milton</v>
      </c>
    </row>
    <row r="7695" spans="1:8" x14ac:dyDescent="0.2">
      <c r="A7695" s="48"/>
      <c r="B7695">
        <v>18</v>
      </c>
      <c r="C7695">
        <v>4</v>
      </c>
      <c r="D7695">
        <v>7</v>
      </c>
      <c r="E7695">
        <v>2</v>
      </c>
      <c r="F7695" s="51">
        <v>1</v>
      </c>
      <c r="G7695" t="str">
        <f t="shared" si="240"/>
        <v>Shake Milton</v>
      </c>
      <c r="H7695" t="str">
        <f t="shared" si="241"/>
        <v>Shake Milton</v>
      </c>
    </row>
    <row r="7696" spans="1:8" x14ac:dyDescent="0.2">
      <c r="A7696" s="48"/>
      <c r="B7696">
        <v>0</v>
      </c>
      <c r="C7696">
        <v>1</v>
      </c>
      <c r="D7696">
        <v>2</v>
      </c>
      <c r="E7696">
        <v>0</v>
      </c>
      <c r="F7696" s="51">
        <v>1</v>
      </c>
      <c r="G7696" t="str">
        <f t="shared" si="240"/>
        <v>Shake Milton</v>
      </c>
      <c r="H7696" t="str">
        <f t="shared" si="241"/>
        <v>Shake Milton</v>
      </c>
    </row>
    <row r="7697" spans="1:8" x14ac:dyDescent="0.2">
      <c r="A7697" s="48"/>
      <c r="B7697">
        <v>13</v>
      </c>
      <c r="C7697">
        <v>3</v>
      </c>
      <c r="D7697">
        <v>4</v>
      </c>
      <c r="E7697">
        <v>1</v>
      </c>
      <c r="F7697" s="51">
        <v>1</v>
      </c>
      <c r="G7697" t="str">
        <f t="shared" si="240"/>
        <v>Shake Milton</v>
      </c>
      <c r="H7697" t="str">
        <f t="shared" si="241"/>
        <v>Shake Milton</v>
      </c>
    </row>
    <row r="7698" spans="1:8" x14ac:dyDescent="0.2">
      <c r="A7698" s="48" t="s">
        <v>1637</v>
      </c>
      <c r="B7698">
        <v>4</v>
      </c>
      <c r="C7698">
        <v>3</v>
      </c>
      <c r="D7698">
        <v>1</v>
      </c>
      <c r="E7698">
        <v>0</v>
      </c>
      <c r="F7698" s="51">
        <v>1</v>
      </c>
      <c r="G7698" t="str">
        <f t="shared" si="240"/>
        <v>Josh Minott</v>
      </c>
      <c r="H7698" t="str">
        <f t="shared" si="241"/>
        <v>Josh Minott</v>
      </c>
    </row>
    <row r="7699" spans="1:8" x14ac:dyDescent="0.2">
      <c r="A7699" s="48"/>
      <c r="B7699">
        <v>0</v>
      </c>
      <c r="C7699">
        <v>0</v>
      </c>
      <c r="D7699">
        <v>0</v>
      </c>
      <c r="E7699">
        <v>0</v>
      </c>
      <c r="F7699" s="51">
        <v>1</v>
      </c>
      <c r="G7699" t="str">
        <f t="shared" si="240"/>
        <v>Josh Minott</v>
      </c>
      <c r="H7699" t="str">
        <f t="shared" si="241"/>
        <v>Josh Minott</v>
      </c>
    </row>
    <row r="7700" spans="1:8" x14ac:dyDescent="0.2">
      <c r="A7700" s="48"/>
      <c r="B7700">
        <v>4</v>
      </c>
      <c r="C7700">
        <v>0</v>
      </c>
      <c r="D7700">
        <v>1</v>
      </c>
      <c r="E7700">
        <v>0</v>
      </c>
      <c r="F7700" s="51">
        <v>1</v>
      </c>
      <c r="G7700" t="str">
        <f t="shared" si="240"/>
        <v>Josh Minott</v>
      </c>
      <c r="H7700" t="str">
        <f t="shared" si="241"/>
        <v>Josh Minott</v>
      </c>
    </row>
    <row r="7701" spans="1:8" x14ac:dyDescent="0.2">
      <c r="A7701" s="48"/>
      <c r="B7701">
        <v>2</v>
      </c>
      <c r="C7701">
        <v>0</v>
      </c>
      <c r="D7701">
        <v>0</v>
      </c>
      <c r="E7701">
        <v>0</v>
      </c>
      <c r="F7701" s="51">
        <v>1</v>
      </c>
      <c r="G7701" t="str">
        <f t="shared" si="240"/>
        <v>Josh Minott</v>
      </c>
      <c r="H7701" t="str">
        <f t="shared" si="241"/>
        <v>Josh Minott</v>
      </c>
    </row>
    <row r="7702" spans="1:8" x14ac:dyDescent="0.2">
      <c r="A7702" s="48"/>
      <c r="B7702">
        <v>0</v>
      </c>
      <c r="C7702">
        <v>0</v>
      </c>
      <c r="D7702">
        <v>0</v>
      </c>
      <c r="E7702">
        <v>0</v>
      </c>
      <c r="F7702" s="51">
        <v>1</v>
      </c>
      <c r="G7702" t="str">
        <f t="shared" si="240"/>
        <v>Josh Minott</v>
      </c>
      <c r="H7702" t="str">
        <f t="shared" si="241"/>
        <v>Josh Minott</v>
      </c>
    </row>
    <row r="7703" spans="1:8" x14ac:dyDescent="0.2">
      <c r="A7703" s="48"/>
      <c r="B7703">
        <v>0</v>
      </c>
      <c r="C7703">
        <v>0</v>
      </c>
      <c r="D7703">
        <v>0</v>
      </c>
      <c r="E7703">
        <v>0</v>
      </c>
      <c r="F7703" s="51">
        <v>1</v>
      </c>
      <c r="G7703" t="str">
        <f t="shared" si="240"/>
        <v>Josh Minott</v>
      </c>
      <c r="H7703" t="str">
        <f t="shared" si="241"/>
        <v>Josh Minott</v>
      </c>
    </row>
    <row r="7704" spans="1:8" x14ac:dyDescent="0.2">
      <c r="A7704" s="48" t="s">
        <v>1429</v>
      </c>
      <c r="B7704">
        <v>2</v>
      </c>
      <c r="C7704">
        <v>3</v>
      </c>
      <c r="D7704">
        <v>4</v>
      </c>
      <c r="E7704">
        <v>0</v>
      </c>
      <c r="F7704" s="51">
        <v>1</v>
      </c>
      <c r="G7704" t="str">
        <f t="shared" si="240"/>
        <v>Davion Mitchell</v>
      </c>
      <c r="H7704" t="str">
        <f t="shared" si="241"/>
        <v>Davion Mitchell</v>
      </c>
    </row>
    <row r="7705" spans="1:8" x14ac:dyDescent="0.2">
      <c r="A7705" s="48"/>
      <c r="B7705">
        <v>4</v>
      </c>
      <c r="C7705">
        <v>0</v>
      </c>
      <c r="D7705">
        <v>2</v>
      </c>
      <c r="E7705">
        <v>0</v>
      </c>
      <c r="F7705" s="51">
        <v>1</v>
      </c>
      <c r="G7705" t="str">
        <f t="shared" si="240"/>
        <v>Davion Mitchell</v>
      </c>
      <c r="H7705" t="str">
        <f t="shared" si="241"/>
        <v>Davion Mitchell</v>
      </c>
    </row>
    <row r="7706" spans="1:8" x14ac:dyDescent="0.2">
      <c r="A7706" s="48"/>
      <c r="B7706">
        <v>7</v>
      </c>
      <c r="C7706">
        <v>1</v>
      </c>
      <c r="D7706">
        <v>3</v>
      </c>
      <c r="E7706">
        <v>1</v>
      </c>
      <c r="F7706" s="51">
        <v>1</v>
      </c>
      <c r="G7706" t="str">
        <f t="shared" si="240"/>
        <v>Davion Mitchell</v>
      </c>
      <c r="H7706" t="str">
        <f t="shared" si="241"/>
        <v>Davion Mitchell</v>
      </c>
    </row>
    <row r="7707" spans="1:8" x14ac:dyDescent="0.2">
      <c r="A7707" s="48"/>
      <c r="B7707">
        <v>7</v>
      </c>
      <c r="C7707">
        <v>1</v>
      </c>
      <c r="D7707">
        <v>1</v>
      </c>
      <c r="E7707">
        <v>1</v>
      </c>
      <c r="F7707" s="51">
        <v>1</v>
      </c>
      <c r="G7707" t="str">
        <f t="shared" si="240"/>
        <v>Davion Mitchell</v>
      </c>
      <c r="H7707" t="str">
        <f t="shared" si="241"/>
        <v>Davion Mitchell</v>
      </c>
    </row>
    <row r="7708" spans="1:8" x14ac:dyDescent="0.2">
      <c r="A7708" s="48"/>
      <c r="B7708">
        <v>2</v>
      </c>
      <c r="C7708">
        <v>3</v>
      </c>
      <c r="D7708">
        <v>1</v>
      </c>
      <c r="E7708">
        <v>0</v>
      </c>
      <c r="F7708" s="51">
        <v>1</v>
      </c>
      <c r="G7708" t="str">
        <f t="shared" si="240"/>
        <v>Davion Mitchell</v>
      </c>
      <c r="H7708" t="str">
        <f t="shared" si="241"/>
        <v>Davion Mitchell</v>
      </c>
    </row>
    <row r="7709" spans="1:8" x14ac:dyDescent="0.2">
      <c r="A7709" s="48"/>
      <c r="B7709">
        <v>23</v>
      </c>
      <c r="C7709">
        <v>4</v>
      </c>
      <c r="D7709">
        <v>0</v>
      </c>
      <c r="E7709">
        <v>5</v>
      </c>
      <c r="F7709" s="51">
        <v>1</v>
      </c>
      <c r="G7709" t="str">
        <f t="shared" si="240"/>
        <v>Davion Mitchell</v>
      </c>
      <c r="H7709" t="str">
        <f t="shared" si="241"/>
        <v>Davion Mitchell</v>
      </c>
    </row>
    <row r="7710" spans="1:8" x14ac:dyDescent="0.2">
      <c r="A7710" s="48"/>
      <c r="B7710">
        <v>9</v>
      </c>
      <c r="C7710">
        <v>1</v>
      </c>
      <c r="D7710">
        <v>4</v>
      </c>
      <c r="E7710">
        <v>1</v>
      </c>
      <c r="F7710" s="51">
        <v>1</v>
      </c>
      <c r="G7710" t="str">
        <f t="shared" si="240"/>
        <v>Davion Mitchell</v>
      </c>
      <c r="H7710" t="str">
        <f t="shared" si="241"/>
        <v>Davion Mitchell</v>
      </c>
    </row>
    <row r="7711" spans="1:8" x14ac:dyDescent="0.2">
      <c r="A7711" s="48"/>
      <c r="B7711">
        <v>0</v>
      </c>
      <c r="C7711">
        <v>1</v>
      </c>
      <c r="D7711">
        <v>1</v>
      </c>
      <c r="E7711">
        <v>0</v>
      </c>
      <c r="F7711" s="51">
        <v>1</v>
      </c>
      <c r="G7711" t="str">
        <f t="shared" si="240"/>
        <v>Davion Mitchell</v>
      </c>
      <c r="H7711" t="str">
        <f t="shared" si="241"/>
        <v>Davion Mitchell</v>
      </c>
    </row>
    <row r="7712" spans="1:8" x14ac:dyDescent="0.2">
      <c r="A7712" s="48"/>
      <c r="B7712">
        <v>12</v>
      </c>
      <c r="C7712">
        <v>0</v>
      </c>
      <c r="D7712">
        <v>1</v>
      </c>
      <c r="E7712">
        <v>2</v>
      </c>
      <c r="F7712" s="51">
        <v>1</v>
      </c>
      <c r="G7712" t="str">
        <f t="shared" si="240"/>
        <v>Davion Mitchell</v>
      </c>
      <c r="H7712" t="str">
        <f t="shared" si="241"/>
        <v>Davion Mitchell</v>
      </c>
    </row>
    <row r="7713" spans="1:8" x14ac:dyDescent="0.2">
      <c r="A7713" s="48"/>
      <c r="B7713">
        <v>7</v>
      </c>
      <c r="C7713">
        <v>1</v>
      </c>
      <c r="D7713">
        <v>3</v>
      </c>
      <c r="E7713">
        <v>1</v>
      </c>
      <c r="F7713" s="51">
        <v>1</v>
      </c>
      <c r="G7713" t="str">
        <f t="shared" si="240"/>
        <v>Davion Mitchell</v>
      </c>
      <c r="H7713" t="str">
        <f t="shared" si="241"/>
        <v>Davion Mitchell</v>
      </c>
    </row>
    <row r="7714" spans="1:8" x14ac:dyDescent="0.2">
      <c r="A7714" s="48"/>
      <c r="B7714">
        <v>6</v>
      </c>
      <c r="C7714">
        <v>0</v>
      </c>
      <c r="D7714">
        <v>0</v>
      </c>
      <c r="E7714">
        <v>2</v>
      </c>
      <c r="F7714" s="51">
        <v>1</v>
      </c>
      <c r="G7714" t="str">
        <f t="shared" si="240"/>
        <v>Davion Mitchell</v>
      </c>
      <c r="H7714" t="str">
        <f t="shared" si="241"/>
        <v>Davion Mitchell</v>
      </c>
    </row>
    <row r="7715" spans="1:8" x14ac:dyDescent="0.2">
      <c r="A7715" s="48"/>
      <c r="B7715">
        <v>2</v>
      </c>
      <c r="C7715">
        <v>1</v>
      </c>
      <c r="D7715">
        <v>1</v>
      </c>
      <c r="E7715">
        <v>0</v>
      </c>
      <c r="F7715" s="51">
        <v>1</v>
      </c>
      <c r="G7715" t="str">
        <f t="shared" si="240"/>
        <v>Davion Mitchell</v>
      </c>
      <c r="H7715" t="str">
        <f t="shared" si="241"/>
        <v>Davion Mitchell</v>
      </c>
    </row>
    <row r="7716" spans="1:8" x14ac:dyDescent="0.2">
      <c r="A7716" s="48"/>
      <c r="B7716">
        <v>8</v>
      </c>
      <c r="C7716">
        <v>0</v>
      </c>
      <c r="D7716">
        <v>3</v>
      </c>
      <c r="E7716">
        <v>0</v>
      </c>
      <c r="F7716" s="51">
        <v>1</v>
      </c>
      <c r="G7716" t="str">
        <f t="shared" si="240"/>
        <v>Davion Mitchell</v>
      </c>
      <c r="H7716" t="str">
        <f t="shared" si="241"/>
        <v>Davion Mitchell</v>
      </c>
    </row>
    <row r="7717" spans="1:8" x14ac:dyDescent="0.2">
      <c r="A7717" s="48"/>
      <c r="B7717">
        <v>6</v>
      </c>
      <c r="C7717">
        <v>2</v>
      </c>
      <c r="D7717">
        <v>4</v>
      </c>
      <c r="E7717">
        <v>0</v>
      </c>
      <c r="F7717" s="51">
        <v>1</v>
      </c>
      <c r="G7717" t="str">
        <f t="shared" si="240"/>
        <v>Davion Mitchell</v>
      </c>
      <c r="H7717" t="str">
        <f t="shared" si="241"/>
        <v>Davion Mitchell</v>
      </c>
    </row>
    <row r="7718" spans="1:8" x14ac:dyDescent="0.2">
      <c r="A7718" s="48"/>
      <c r="B7718">
        <v>5</v>
      </c>
      <c r="C7718">
        <v>1</v>
      </c>
      <c r="D7718">
        <v>3</v>
      </c>
      <c r="E7718">
        <v>1</v>
      </c>
      <c r="F7718" s="51">
        <v>1</v>
      </c>
      <c r="G7718" t="str">
        <f t="shared" si="240"/>
        <v>Davion Mitchell</v>
      </c>
      <c r="H7718" t="str">
        <f t="shared" si="241"/>
        <v>Davion Mitchell</v>
      </c>
    </row>
    <row r="7719" spans="1:8" x14ac:dyDescent="0.2">
      <c r="A7719" s="48"/>
      <c r="B7719">
        <v>2</v>
      </c>
      <c r="C7719">
        <v>2</v>
      </c>
      <c r="D7719">
        <v>4</v>
      </c>
      <c r="E7719">
        <v>0</v>
      </c>
      <c r="F7719" s="51">
        <v>1</v>
      </c>
      <c r="G7719" t="str">
        <f t="shared" si="240"/>
        <v>Davion Mitchell</v>
      </c>
      <c r="H7719" t="str">
        <f t="shared" si="241"/>
        <v>Davion Mitchell</v>
      </c>
    </row>
    <row r="7720" spans="1:8" x14ac:dyDescent="0.2">
      <c r="A7720" s="48"/>
      <c r="B7720">
        <v>4</v>
      </c>
      <c r="C7720">
        <v>0</v>
      </c>
      <c r="D7720">
        <v>2</v>
      </c>
      <c r="E7720">
        <v>0</v>
      </c>
      <c r="F7720" s="51">
        <v>1</v>
      </c>
      <c r="G7720" t="str">
        <f t="shared" si="240"/>
        <v>Davion Mitchell</v>
      </c>
      <c r="H7720" t="str">
        <f t="shared" si="241"/>
        <v>Davion Mitchell</v>
      </c>
    </row>
    <row r="7721" spans="1:8" x14ac:dyDescent="0.2">
      <c r="A7721" s="48"/>
      <c r="B7721">
        <v>13</v>
      </c>
      <c r="C7721">
        <v>0</v>
      </c>
      <c r="D7721">
        <v>1</v>
      </c>
      <c r="E7721">
        <v>1</v>
      </c>
      <c r="F7721" s="51">
        <v>1</v>
      </c>
      <c r="G7721" t="str">
        <f t="shared" si="240"/>
        <v>Davion Mitchell</v>
      </c>
      <c r="H7721" t="str">
        <f t="shared" si="241"/>
        <v>Davion Mitchell</v>
      </c>
    </row>
    <row r="7722" spans="1:8" x14ac:dyDescent="0.2">
      <c r="A7722" s="48"/>
      <c r="B7722">
        <v>7</v>
      </c>
      <c r="C7722">
        <v>3</v>
      </c>
      <c r="D7722">
        <v>2</v>
      </c>
      <c r="E7722">
        <v>1</v>
      </c>
      <c r="F7722" s="51">
        <v>1</v>
      </c>
      <c r="G7722" t="str">
        <f t="shared" si="240"/>
        <v>Davion Mitchell</v>
      </c>
      <c r="H7722" t="str">
        <f t="shared" si="241"/>
        <v>Davion Mitchell</v>
      </c>
    </row>
    <row r="7723" spans="1:8" x14ac:dyDescent="0.2">
      <c r="A7723" s="48"/>
      <c r="B7723">
        <v>8</v>
      </c>
      <c r="C7723">
        <v>1</v>
      </c>
      <c r="D7723">
        <v>2</v>
      </c>
      <c r="E7723">
        <v>2</v>
      </c>
      <c r="F7723" s="51">
        <v>1</v>
      </c>
      <c r="G7723" t="str">
        <f t="shared" si="240"/>
        <v>Davion Mitchell</v>
      </c>
      <c r="H7723" t="str">
        <f t="shared" si="241"/>
        <v>Davion Mitchell</v>
      </c>
    </row>
    <row r="7724" spans="1:8" x14ac:dyDescent="0.2">
      <c r="A7724" s="48"/>
      <c r="B7724">
        <v>4</v>
      </c>
      <c r="C7724">
        <v>3</v>
      </c>
      <c r="D7724">
        <v>4</v>
      </c>
      <c r="E7724">
        <v>0</v>
      </c>
      <c r="F7724" s="51">
        <v>1</v>
      </c>
      <c r="G7724" t="str">
        <f t="shared" si="240"/>
        <v>Davion Mitchell</v>
      </c>
      <c r="H7724" t="str">
        <f t="shared" si="241"/>
        <v>Davion Mitchell</v>
      </c>
    </row>
    <row r="7725" spans="1:8" x14ac:dyDescent="0.2">
      <c r="A7725" s="48"/>
      <c r="B7725">
        <v>9</v>
      </c>
      <c r="C7725">
        <v>3</v>
      </c>
      <c r="D7725">
        <v>5</v>
      </c>
      <c r="E7725">
        <v>0</v>
      </c>
      <c r="F7725" s="51">
        <v>1</v>
      </c>
      <c r="G7725" t="str">
        <f t="shared" si="240"/>
        <v>Davion Mitchell</v>
      </c>
      <c r="H7725" t="str">
        <f t="shared" si="241"/>
        <v>Davion Mitchell</v>
      </c>
    </row>
    <row r="7726" spans="1:8" x14ac:dyDescent="0.2">
      <c r="A7726" s="48"/>
      <c r="B7726">
        <v>4</v>
      </c>
      <c r="C7726">
        <v>2</v>
      </c>
      <c r="D7726">
        <v>1</v>
      </c>
      <c r="E7726">
        <v>0</v>
      </c>
      <c r="F7726" s="51">
        <v>1</v>
      </c>
      <c r="G7726" t="str">
        <f t="shared" si="240"/>
        <v>Davion Mitchell</v>
      </c>
      <c r="H7726" t="str">
        <f t="shared" si="241"/>
        <v>Davion Mitchell</v>
      </c>
    </row>
    <row r="7727" spans="1:8" x14ac:dyDescent="0.2">
      <c r="A7727" s="48"/>
      <c r="B7727">
        <v>8</v>
      </c>
      <c r="C7727">
        <v>4</v>
      </c>
      <c r="D7727">
        <v>6</v>
      </c>
      <c r="E7727">
        <v>1</v>
      </c>
      <c r="F7727" s="51">
        <v>1</v>
      </c>
      <c r="G7727" t="str">
        <f t="shared" si="240"/>
        <v>Davion Mitchell</v>
      </c>
      <c r="H7727" t="str">
        <f t="shared" si="241"/>
        <v>Davion Mitchell</v>
      </c>
    </row>
    <row r="7728" spans="1:8" x14ac:dyDescent="0.2">
      <c r="A7728" s="48"/>
      <c r="B7728">
        <v>7</v>
      </c>
      <c r="C7728">
        <v>3</v>
      </c>
      <c r="D7728">
        <v>2</v>
      </c>
      <c r="E7728">
        <v>1</v>
      </c>
      <c r="F7728" s="51">
        <v>1</v>
      </c>
      <c r="G7728" t="str">
        <f t="shared" si="240"/>
        <v>Davion Mitchell</v>
      </c>
      <c r="H7728" t="str">
        <f t="shared" si="241"/>
        <v>Davion Mitchell</v>
      </c>
    </row>
    <row r="7729" spans="1:8" x14ac:dyDescent="0.2">
      <c r="A7729" s="48"/>
      <c r="B7729">
        <v>2</v>
      </c>
      <c r="C7729">
        <v>3</v>
      </c>
      <c r="D7729">
        <v>4</v>
      </c>
      <c r="E7729">
        <v>0</v>
      </c>
      <c r="F7729" s="51">
        <v>1</v>
      </c>
      <c r="G7729" t="str">
        <f t="shared" si="240"/>
        <v>Davion Mitchell</v>
      </c>
      <c r="H7729" t="str">
        <f t="shared" si="241"/>
        <v>Davion Mitchell</v>
      </c>
    </row>
    <row r="7730" spans="1:8" x14ac:dyDescent="0.2">
      <c r="A7730" s="48"/>
      <c r="B7730">
        <v>2</v>
      </c>
      <c r="C7730">
        <v>3</v>
      </c>
      <c r="D7730">
        <v>2</v>
      </c>
      <c r="E7730">
        <v>0</v>
      </c>
      <c r="F7730" s="51">
        <v>1</v>
      </c>
      <c r="G7730" t="str">
        <f t="shared" si="240"/>
        <v>Davion Mitchell</v>
      </c>
      <c r="H7730" t="str">
        <f t="shared" si="241"/>
        <v>Davion Mitchell</v>
      </c>
    </row>
    <row r="7731" spans="1:8" x14ac:dyDescent="0.2">
      <c r="A7731" s="48"/>
      <c r="B7731">
        <v>7</v>
      </c>
      <c r="C7731">
        <v>1</v>
      </c>
      <c r="D7731">
        <v>5</v>
      </c>
      <c r="E7731">
        <v>1</v>
      </c>
      <c r="F7731" s="51">
        <v>1</v>
      </c>
      <c r="G7731" t="str">
        <f t="shared" si="240"/>
        <v>Davion Mitchell</v>
      </c>
      <c r="H7731" t="str">
        <f t="shared" si="241"/>
        <v>Davion Mitchell</v>
      </c>
    </row>
    <row r="7732" spans="1:8" x14ac:dyDescent="0.2">
      <c r="A7732" s="48"/>
      <c r="B7732">
        <v>8</v>
      </c>
      <c r="C7732">
        <v>0</v>
      </c>
      <c r="D7732">
        <v>1</v>
      </c>
      <c r="E7732">
        <v>2</v>
      </c>
      <c r="F7732" s="51">
        <v>1</v>
      </c>
      <c r="G7732" t="str">
        <f t="shared" si="240"/>
        <v>Davion Mitchell</v>
      </c>
      <c r="H7732" t="str">
        <f t="shared" si="241"/>
        <v>Davion Mitchell</v>
      </c>
    </row>
    <row r="7733" spans="1:8" x14ac:dyDescent="0.2">
      <c r="A7733" s="48"/>
      <c r="B7733">
        <v>5</v>
      </c>
      <c r="C7733">
        <v>1</v>
      </c>
      <c r="D7733">
        <v>0</v>
      </c>
      <c r="E7733">
        <v>1</v>
      </c>
      <c r="F7733" s="51">
        <v>1</v>
      </c>
      <c r="G7733" t="str">
        <f t="shared" si="240"/>
        <v>Davion Mitchell</v>
      </c>
      <c r="H7733" t="str">
        <f t="shared" si="241"/>
        <v>Davion Mitchell</v>
      </c>
    </row>
    <row r="7734" spans="1:8" x14ac:dyDescent="0.2">
      <c r="A7734" s="48"/>
      <c r="B7734">
        <v>6</v>
      </c>
      <c r="C7734">
        <v>0</v>
      </c>
      <c r="D7734">
        <v>9</v>
      </c>
      <c r="E7734">
        <v>0</v>
      </c>
      <c r="F7734" s="51">
        <v>1</v>
      </c>
      <c r="G7734" t="str">
        <f t="shared" si="240"/>
        <v>Davion Mitchell</v>
      </c>
      <c r="H7734" t="str">
        <f t="shared" si="241"/>
        <v>Davion Mitchell</v>
      </c>
    </row>
    <row r="7735" spans="1:8" x14ac:dyDescent="0.2">
      <c r="A7735" s="48"/>
      <c r="B7735">
        <v>5</v>
      </c>
      <c r="C7735">
        <v>2</v>
      </c>
      <c r="D7735">
        <v>2</v>
      </c>
      <c r="E7735">
        <v>1</v>
      </c>
      <c r="F7735" s="51">
        <v>1</v>
      </c>
      <c r="G7735" t="str">
        <f t="shared" si="240"/>
        <v>Davion Mitchell</v>
      </c>
      <c r="H7735" t="str">
        <f t="shared" si="241"/>
        <v>Davion Mitchell</v>
      </c>
    </row>
    <row r="7736" spans="1:8" x14ac:dyDescent="0.2">
      <c r="A7736" s="48"/>
      <c r="B7736">
        <v>6</v>
      </c>
      <c r="C7736">
        <v>1</v>
      </c>
      <c r="D7736">
        <v>3</v>
      </c>
      <c r="E7736">
        <v>0</v>
      </c>
      <c r="F7736" s="51">
        <v>1</v>
      </c>
      <c r="G7736" t="str">
        <f t="shared" si="240"/>
        <v>Davion Mitchell</v>
      </c>
      <c r="H7736" t="str">
        <f t="shared" si="241"/>
        <v>Davion Mitchell</v>
      </c>
    </row>
    <row r="7737" spans="1:8" x14ac:dyDescent="0.2">
      <c r="A7737" s="48"/>
      <c r="B7737">
        <v>2</v>
      </c>
      <c r="C7737">
        <v>0</v>
      </c>
      <c r="D7737">
        <v>1</v>
      </c>
      <c r="E7737">
        <v>0</v>
      </c>
      <c r="F7737" s="51">
        <v>1</v>
      </c>
      <c r="G7737" t="str">
        <f t="shared" si="240"/>
        <v>Davion Mitchell</v>
      </c>
      <c r="H7737" t="str">
        <f t="shared" si="241"/>
        <v>Davion Mitchell</v>
      </c>
    </row>
    <row r="7738" spans="1:8" x14ac:dyDescent="0.2">
      <c r="A7738" s="48"/>
      <c r="B7738">
        <v>4</v>
      </c>
      <c r="C7738">
        <v>3</v>
      </c>
      <c r="D7738">
        <v>1</v>
      </c>
      <c r="E7738">
        <v>0</v>
      </c>
      <c r="F7738" s="51">
        <v>1</v>
      </c>
      <c r="G7738" t="str">
        <f t="shared" si="240"/>
        <v>Davion Mitchell</v>
      </c>
      <c r="H7738" t="str">
        <f t="shared" si="241"/>
        <v>Davion Mitchell</v>
      </c>
    </row>
    <row r="7739" spans="1:8" x14ac:dyDescent="0.2">
      <c r="A7739" s="48"/>
      <c r="B7739">
        <v>5</v>
      </c>
      <c r="C7739">
        <v>0</v>
      </c>
      <c r="D7739">
        <v>0</v>
      </c>
      <c r="E7739">
        <v>1</v>
      </c>
      <c r="F7739" s="51">
        <v>1</v>
      </c>
      <c r="G7739" t="str">
        <f t="shared" si="240"/>
        <v>Davion Mitchell</v>
      </c>
      <c r="H7739" t="str">
        <f t="shared" si="241"/>
        <v>Davion Mitchell</v>
      </c>
    </row>
    <row r="7740" spans="1:8" x14ac:dyDescent="0.2">
      <c r="A7740" s="48" t="s">
        <v>1430</v>
      </c>
      <c r="B7740">
        <v>31</v>
      </c>
      <c r="C7740">
        <v>2</v>
      </c>
      <c r="D7740">
        <v>9</v>
      </c>
      <c r="E7740">
        <v>2</v>
      </c>
      <c r="F7740" s="51">
        <v>1</v>
      </c>
      <c r="G7740" t="str">
        <f t="shared" si="240"/>
        <v>Donovan Mitchell</v>
      </c>
      <c r="H7740" t="str">
        <f t="shared" si="241"/>
        <v>Donovan Mitchell</v>
      </c>
    </row>
    <row r="7741" spans="1:8" x14ac:dyDescent="0.2">
      <c r="A7741" s="48"/>
      <c r="B7741">
        <v>32</v>
      </c>
      <c r="C7741">
        <v>9</v>
      </c>
      <c r="D7741">
        <v>8</v>
      </c>
      <c r="E7741">
        <v>4</v>
      </c>
      <c r="F7741" s="51">
        <v>1</v>
      </c>
      <c r="G7741" t="str">
        <f t="shared" si="240"/>
        <v>Donovan Mitchell</v>
      </c>
      <c r="H7741" t="str">
        <f t="shared" si="241"/>
        <v>Donovan Mitchell</v>
      </c>
    </row>
    <row r="7742" spans="1:8" x14ac:dyDescent="0.2">
      <c r="A7742" s="48"/>
      <c r="B7742">
        <v>37</v>
      </c>
      <c r="C7742">
        <v>5</v>
      </c>
      <c r="D7742">
        <v>4</v>
      </c>
      <c r="E7742">
        <v>5</v>
      </c>
      <c r="F7742" s="51">
        <v>1</v>
      </c>
      <c r="G7742" t="str">
        <f t="shared" si="240"/>
        <v>Donovan Mitchell</v>
      </c>
      <c r="H7742" t="str">
        <f t="shared" si="241"/>
        <v>Donovan Mitchell</v>
      </c>
    </row>
    <row r="7743" spans="1:8" x14ac:dyDescent="0.2">
      <c r="A7743" s="48"/>
      <c r="B7743">
        <v>14</v>
      </c>
      <c r="C7743">
        <v>4</v>
      </c>
      <c r="D7743">
        <v>8</v>
      </c>
      <c r="E7743">
        <v>1</v>
      </c>
      <c r="F7743" s="51">
        <v>1</v>
      </c>
      <c r="G7743" t="str">
        <f t="shared" si="240"/>
        <v>Donovan Mitchell</v>
      </c>
      <c r="H7743" t="str">
        <f t="shared" si="241"/>
        <v>Donovan Mitchell</v>
      </c>
    </row>
    <row r="7744" spans="1:8" x14ac:dyDescent="0.2">
      <c r="A7744" s="48"/>
      <c r="B7744">
        <v>41</v>
      </c>
      <c r="C7744">
        <v>4</v>
      </c>
      <c r="D7744">
        <v>3</v>
      </c>
      <c r="E7744">
        <v>5</v>
      </c>
      <c r="F7744" s="51">
        <v>1</v>
      </c>
      <c r="G7744" t="str">
        <f t="shared" si="240"/>
        <v>Donovan Mitchell</v>
      </c>
      <c r="H7744" t="str">
        <f t="shared" si="241"/>
        <v>Donovan Mitchell</v>
      </c>
    </row>
    <row r="7745" spans="1:8" x14ac:dyDescent="0.2">
      <c r="A7745" s="48"/>
      <c r="B7745">
        <v>38</v>
      </c>
      <c r="C7745">
        <v>3</v>
      </c>
      <c r="D7745">
        <v>12</v>
      </c>
      <c r="E7745">
        <v>8</v>
      </c>
      <c r="F7745" s="51">
        <v>1</v>
      </c>
      <c r="G7745" t="str">
        <f t="shared" si="240"/>
        <v>Donovan Mitchell</v>
      </c>
      <c r="H7745" t="str">
        <f t="shared" si="241"/>
        <v>Donovan Mitchell</v>
      </c>
    </row>
    <row r="7746" spans="1:8" x14ac:dyDescent="0.2">
      <c r="A7746" s="48"/>
      <c r="B7746">
        <v>25</v>
      </c>
      <c r="C7746">
        <v>4</v>
      </c>
      <c r="D7746">
        <v>6</v>
      </c>
      <c r="E7746">
        <v>3</v>
      </c>
      <c r="F7746" s="51">
        <v>1</v>
      </c>
      <c r="G7746" t="str">
        <f t="shared" ref="G7746:G7809" si="242">IF(B7746="","",IF(A7746="",G7745,SUBSTITUTE(A7746," 2022-23 Game Log","")))</f>
        <v>Donovan Mitchell</v>
      </c>
      <c r="H7746" t="str">
        <f t="shared" ref="H7746:H7809" si="243">IF(G7746="Luka Dončić","Luka Doncic",IF(G7746="Wendell Carter Jr.","Wendell Carter",IF(G7746="Vlatko Čančar","Vlatko Cancar",IF(G7746="Troy Brown Jr.","Troy Brown",IF(G7746="Bojan Bogdanović","Bojan Bogdanovic",IF(G7746="Nic Claxton","Nicolas Claxton",IF(G7746="Kristaps Porziņģis","Kristaps Porzingis",IF(G7746="Kelly Oubre Jr.","Kelly Oubre Jr",IF(G7746="P.J. Washington","P.J Washington",IF(G7746="P.J. Tucker","P.J Tucker",IF(G7746="Jabari Smith Jr.","Jabari Smith",IF(G7746="Alperen Şengün","Alperen Sengun",IF(G7746="Nikola Vučević","Nikola Vucevic",IF(G7746="Jusuf Nurkić","Jusuf Nurkic",IF(G7746="Nikola Jokić","Nikola Jokic",G7746)))))))))))))))</f>
        <v>Donovan Mitchell</v>
      </c>
    </row>
    <row r="7747" spans="1:8" x14ac:dyDescent="0.2">
      <c r="A7747" s="48"/>
      <c r="B7747">
        <v>33</v>
      </c>
      <c r="C7747">
        <v>5</v>
      </c>
      <c r="D7747">
        <v>2</v>
      </c>
      <c r="E7747">
        <v>1</v>
      </c>
      <c r="F7747" s="51">
        <v>1</v>
      </c>
      <c r="G7747" t="str">
        <f t="shared" si="242"/>
        <v>Donovan Mitchell</v>
      </c>
      <c r="H7747" t="str">
        <f t="shared" si="243"/>
        <v>Donovan Mitchell</v>
      </c>
    </row>
    <row r="7748" spans="1:8" x14ac:dyDescent="0.2">
      <c r="A7748" s="48"/>
      <c r="B7748">
        <v>30</v>
      </c>
      <c r="C7748">
        <v>1</v>
      </c>
      <c r="D7748">
        <v>2</v>
      </c>
      <c r="E7748">
        <v>8</v>
      </c>
      <c r="F7748" s="51">
        <v>1</v>
      </c>
      <c r="G7748" t="str">
        <f t="shared" si="242"/>
        <v>Donovan Mitchell</v>
      </c>
      <c r="H7748" t="str">
        <f t="shared" si="243"/>
        <v>Donovan Mitchell</v>
      </c>
    </row>
    <row r="7749" spans="1:8" x14ac:dyDescent="0.2">
      <c r="A7749" s="48"/>
      <c r="B7749">
        <v>38</v>
      </c>
      <c r="C7749">
        <v>5</v>
      </c>
      <c r="D7749">
        <v>4</v>
      </c>
      <c r="E7749">
        <v>6</v>
      </c>
      <c r="F7749" s="51">
        <v>1</v>
      </c>
      <c r="G7749" t="str">
        <f t="shared" si="242"/>
        <v>Donovan Mitchell</v>
      </c>
      <c r="H7749" t="str">
        <f t="shared" si="243"/>
        <v>Donovan Mitchell</v>
      </c>
    </row>
    <row r="7750" spans="1:8" x14ac:dyDescent="0.2">
      <c r="A7750" s="48"/>
      <c r="B7750">
        <v>29</v>
      </c>
      <c r="C7750">
        <v>10</v>
      </c>
      <c r="D7750">
        <v>9</v>
      </c>
      <c r="E7750">
        <v>3</v>
      </c>
      <c r="F7750" s="51">
        <v>1</v>
      </c>
      <c r="G7750" t="str">
        <f t="shared" si="242"/>
        <v>Donovan Mitchell</v>
      </c>
      <c r="H7750" t="str">
        <f t="shared" si="243"/>
        <v>Donovan Mitchell</v>
      </c>
    </row>
    <row r="7751" spans="1:8" x14ac:dyDescent="0.2">
      <c r="A7751" s="48"/>
      <c r="B7751">
        <v>23</v>
      </c>
      <c r="C7751">
        <v>2</v>
      </c>
      <c r="D7751">
        <v>3</v>
      </c>
      <c r="E7751">
        <v>3</v>
      </c>
      <c r="F7751" s="51">
        <v>1</v>
      </c>
      <c r="G7751" t="str">
        <f t="shared" si="242"/>
        <v>Donovan Mitchell</v>
      </c>
      <c r="H7751" t="str">
        <f t="shared" si="243"/>
        <v>Donovan Mitchell</v>
      </c>
    </row>
    <row r="7752" spans="1:8" x14ac:dyDescent="0.2">
      <c r="A7752" s="48"/>
      <c r="B7752">
        <v>34</v>
      </c>
      <c r="C7752">
        <v>4</v>
      </c>
      <c r="D7752">
        <v>6</v>
      </c>
      <c r="E7752">
        <v>2</v>
      </c>
      <c r="F7752" s="51">
        <v>1</v>
      </c>
      <c r="G7752" t="str">
        <f t="shared" si="242"/>
        <v>Donovan Mitchell</v>
      </c>
      <c r="H7752" t="str">
        <f t="shared" si="243"/>
        <v>Donovan Mitchell</v>
      </c>
    </row>
    <row r="7753" spans="1:8" x14ac:dyDescent="0.2">
      <c r="A7753" s="48"/>
      <c r="B7753">
        <v>13</v>
      </c>
      <c r="C7753">
        <v>3</v>
      </c>
      <c r="D7753">
        <v>5</v>
      </c>
      <c r="E7753">
        <v>2</v>
      </c>
      <c r="F7753" s="51">
        <v>1</v>
      </c>
      <c r="G7753" t="str">
        <f t="shared" si="242"/>
        <v>Donovan Mitchell</v>
      </c>
      <c r="H7753" t="str">
        <f t="shared" si="243"/>
        <v>Donovan Mitchell</v>
      </c>
    </row>
    <row r="7754" spans="1:8" x14ac:dyDescent="0.2">
      <c r="A7754" s="48"/>
      <c r="B7754">
        <v>29</v>
      </c>
      <c r="C7754">
        <v>4</v>
      </c>
      <c r="D7754">
        <v>9</v>
      </c>
      <c r="E7754">
        <v>4</v>
      </c>
      <c r="F7754" s="51">
        <v>1</v>
      </c>
      <c r="G7754" t="str">
        <f t="shared" si="242"/>
        <v>Donovan Mitchell</v>
      </c>
      <c r="H7754" t="str">
        <f t="shared" si="243"/>
        <v>Donovan Mitchell</v>
      </c>
    </row>
    <row r="7755" spans="1:8" x14ac:dyDescent="0.2">
      <c r="A7755" s="48"/>
      <c r="B7755">
        <v>34</v>
      </c>
      <c r="C7755">
        <v>2</v>
      </c>
      <c r="D7755">
        <v>1</v>
      </c>
      <c r="E7755">
        <v>6</v>
      </c>
      <c r="F7755" s="51">
        <v>1</v>
      </c>
      <c r="G7755" t="str">
        <f t="shared" si="242"/>
        <v>Donovan Mitchell</v>
      </c>
      <c r="H7755" t="str">
        <f t="shared" si="243"/>
        <v>Donovan Mitchell</v>
      </c>
    </row>
    <row r="7756" spans="1:8" x14ac:dyDescent="0.2">
      <c r="A7756" s="48"/>
      <c r="B7756">
        <v>29</v>
      </c>
      <c r="C7756">
        <v>3</v>
      </c>
      <c r="D7756">
        <v>1</v>
      </c>
      <c r="E7756">
        <v>5</v>
      </c>
      <c r="F7756" s="51">
        <v>1</v>
      </c>
      <c r="G7756" t="str">
        <f t="shared" si="242"/>
        <v>Donovan Mitchell</v>
      </c>
      <c r="H7756" t="str">
        <f t="shared" si="243"/>
        <v>Donovan Mitchell</v>
      </c>
    </row>
    <row r="7757" spans="1:8" x14ac:dyDescent="0.2">
      <c r="A7757" s="48"/>
      <c r="B7757">
        <v>32</v>
      </c>
      <c r="C7757">
        <v>5</v>
      </c>
      <c r="D7757">
        <v>1</v>
      </c>
      <c r="E7757">
        <v>2</v>
      </c>
      <c r="F7757" s="51">
        <v>1</v>
      </c>
      <c r="G7757" t="str">
        <f t="shared" si="242"/>
        <v>Donovan Mitchell</v>
      </c>
      <c r="H7757" t="str">
        <f t="shared" si="243"/>
        <v>Donovan Mitchell</v>
      </c>
    </row>
    <row r="7758" spans="1:8" x14ac:dyDescent="0.2">
      <c r="A7758" s="48"/>
      <c r="B7758">
        <v>8</v>
      </c>
      <c r="C7758">
        <v>1</v>
      </c>
      <c r="D7758">
        <v>2</v>
      </c>
      <c r="E7758">
        <v>1</v>
      </c>
      <c r="F7758" s="51">
        <v>1</v>
      </c>
      <c r="G7758" t="str">
        <f t="shared" si="242"/>
        <v>Donovan Mitchell</v>
      </c>
      <c r="H7758" t="str">
        <f t="shared" si="243"/>
        <v>Donovan Mitchell</v>
      </c>
    </row>
    <row r="7759" spans="1:8" x14ac:dyDescent="0.2">
      <c r="A7759" s="48"/>
      <c r="B7759">
        <v>18</v>
      </c>
      <c r="C7759">
        <v>3</v>
      </c>
      <c r="D7759">
        <v>6</v>
      </c>
      <c r="E7759">
        <v>5</v>
      </c>
      <c r="F7759" s="51">
        <v>1</v>
      </c>
      <c r="G7759" t="str">
        <f t="shared" si="242"/>
        <v>Donovan Mitchell</v>
      </c>
      <c r="H7759" t="str">
        <f t="shared" si="243"/>
        <v>Donovan Mitchell</v>
      </c>
    </row>
    <row r="7760" spans="1:8" x14ac:dyDescent="0.2">
      <c r="A7760" s="48"/>
      <c r="B7760">
        <v>34</v>
      </c>
      <c r="C7760">
        <v>2</v>
      </c>
      <c r="D7760">
        <v>1</v>
      </c>
      <c r="E7760">
        <v>7</v>
      </c>
      <c r="F7760" s="51">
        <v>1</v>
      </c>
      <c r="G7760" t="str">
        <f t="shared" si="242"/>
        <v>Donovan Mitchell</v>
      </c>
      <c r="H7760" t="str">
        <f t="shared" si="243"/>
        <v>Donovan Mitchell</v>
      </c>
    </row>
    <row r="7761" spans="1:8" x14ac:dyDescent="0.2">
      <c r="A7761" s="48"/>
      <c r="B7761">
        <v>23</v>
      </c>
      <c r="C7761">
        <v>4</v>
      </c>
      <c r="D7761">
        <v>5</v>
      </c>
      <c r="E7761">
        <v>2</v>
      </c>
      <c r="F7761" s="51">
        <v>1</v>
      </c>
      <c r="G7761" t="str">
        <f t="shared" si="242"/>
        <v>Donovan Mitchell</v>
      </c>
      <c r="H7761" t="str">
        <f t="shared" si="243"/>
        <v>Donovan Mitchell</v>
      </c>
    </row>
    <row r="7762" spans="1:8" x14ac:dyDescent="0.2">
      <c r="A7762" s="48"/>
      <c r="B7762">
        <v>43</v>
      </c>
      <c r="C7762">
        <v>6</v>
      </c>
      <c r="D7762">
        <v>5</v>
      </c>
      <c r="E7762">
        <v>4</v>
      </c>
      <c r="F7762" s="51">
        <v>1</v>
      </c>
      <c r="G7762" t="str">
        <f t="shared" si="242"/>
        <v>Donovan Mitchell</v>
      </c>
      <c r="H7762" t="str">
        <f t="shared" si="243"/>
        <v>Donovan Mitchell</v>
      </c>
    </row>
    <row r="7763" spans="1:8" x14ac:dyDescent="0.2">
      <c r="A7763" s="48"/>
      <c r="B7763">
        <v>28</v>
      </c>
      <c r="C7763">
        <v>5</v>
      </c>
      <c r="D7763">
        <v>1</v>
      </c>
      <c r="E7763">
        <v>2</v>
      </c>
      <c r="F7763" s="51">
        <v>1</v>
      </c>
      <c r="G7763" t="str">
        <f t="shared" si="242"/>
        <v>Donovan Mitchell</v>
      </c>
      <c r="H7763" t="str">
        <f t="shared" si="243"/>
        <v>Donovan Mitchell</v>
      </c>
    </row>
    <row r="7764" spans="1:8" x14ac:dyDescent="0.2">
      <c r="A7764" s="48"/>
      <c r="B7764">
        <v>34</v>
      </c>
      <c r="C7764">
        <v>3</v>
      </c>
      <c r="D7764">
        <v>4</v>
      </c>
      <c r="E7764">
        <v>6</v>
      </c>
      <c r="F7764" s="51">
        <v>1</v>
      </c>
      <c r="G7764" t="str">
        <f t="shared" si="242"/>
        <v>Donovan Mitchell</v>
      </c>
      <c r="H7764" t="str">
        <f t="shared" si="243"/>
        <v>Donovan Mitchell</v>
      </c>
    </row>
    <row r="7765" spans="1:8" x14ac:dyDescent="0.2">
      <c r="A7765" s="48"/>
      <c r="B7765">
        <v>41</v>
      </c>
      <c r="C7765">
        <v>1</v>
      </c>
      <c r="D7765">
        <v>3</v>
      </c>
      <c r="E7765">
        <v>8</v>
      </c>
      <c r="F7765" s="51">
        <v>1</v>
      </c>
      <c r="G7765" t="str">
        <f t="shared" si="242"/>
        <v>Donovan Mitchell</v>
      </c>
      <c r="H7765" t="str">
        <f t="shared" si="243"/>
        <v>Donovan Mitchell</v>
      </c>
    </row>
    <row r="7766" spans="1:8" x14ac:dyDescent="0.2">
      <c r="A7766" s="48"/>
      <c r="B7766">
        <v>25</v>
      </c>
      <c r="C7766">
        <v>4</v>
      </c>
      <c r="D7766">
        <v>3</v>
      </c>
      <c r="E7766">
        <v>1</v>
      </c>
      <c r="F7766" s="51">
        <v>1</v>
      </c>
      <c r="G7766" t="str">
        <f t="shared" si="242"/>
        <v>Donovan Mitchell</v>
      </c>
      <c r="H7766" t="str">
        <f t="shared" si="243"/>
        <v>Donovan Mitchell</v>
      </c>
    </row>
    <row r="7767" spans="1:8" x14ac:dyDescent="0.2">
      <c r="A7767" s="48"/>
      <c r="B7767">
        <v>23</v>
      </c>
      <c r="C7767">
        <v>2</v>
      </c>
      <c r="D7767">
        <v>1</v>
      </c>
      <c r="E7767">
        <v>4</v>
      </c>
      <c r="F7767" s="51">
        <v>1</v>
      </c>
      <c r="G7767" t="str">
        <f t="shared" si="242"/>
        <v>Donovan Mitchell</v>
      </c>
      <c r="H7767" t="str">
        <f t="shared" si="243"/>
        <v>Donovan Mitchell</v>
      </c>
    </row>
    <row r="7768" spans="1:8" x14ac:dyDescent="0.2">
      <c r="A7768" s="48"/>
      <c r="B7768">
        <v>36</v>
      </c>
      <c r="C7768">
        <v>4</v>
      </c>
      <c r="D7768">
        <v>6</v>
      </c>
      <c r="E7768">
        <v>3</v>
      </c>
      <c r="F7768" s="51">
        <v>1</v>
      </c>
      <c r="G7768" t="str">
        <f t="shared" si="242"/>
        <v>Donovan Mitchell</v>
      </c>
      <c r="H7768" t="str">
        <f t="shared" si="243"/>
        <v>Donovan Mitchell</v>
      </c>
    </row>
    <row r="7769" spans="1:8" x14ac:dyDescent="0.2">
      <c r="A7769" s="48"/>
      <c r="B7769">
        <v>12</v>
      </c>
      <c r="C7769">
        <v>5</v>
      </c>
      <c r="D7769">
        <v>4</v>
      </c>
      <c r="E7769">
        <v>3</v>
      </c>
      <c r="F7769" s="51">
        <v>1</v>
      </c>
      <c r="G7769" t="str">
        <f t="shared" si="242"/>
        <v>Donovan Mitchell</v>
      </c>
      <c r="H7769" t="str">
        <f t="shared" si="243"/>
        <v>Donovan Mitchell</v>
      </c>
    </row>
    <row r="7770" spans="1:8" x14ac:dyDescent="0.2">
      <c r="A7770" s="48"/>
      <c r="B7770">
        <v>15</v>
      </c>
      <c r="C7770">
        <v>3</v>
      </c>
      <c r="D7770">
        <v>5</v>
      </c>
      <c r="E7770">
        <v>3</v>
      </c>
      <c r="F7770" s="51">
        <v>1</v>
      </c>
      <c r="G7770" t="str">
        <f t="shared" si="242"/>
        <v>Donovan Mitchell</v>
      </c>
      <c r="H7770" t="str">
        <f t="shared" si="243"/>
        <v>Donovan Mitchell</v>
      </c>
    </row>
    <row r="7771" spans="1:8" x14ac:dyDescent="0.2">
      <c r="A7771" s="48"/>
      <c r="B7771">
        <v>28</v>
      </c>
      <c r="C7771">
        <v>4</v>
      </c>
      <c r="D7771">
        <v>6</v>
      </c>
      <c r="E7771">
        <v>5</v>
      </c>
      <c r="F7771" s="51">
        <v>1</v>
      </c>
      <c r="G7771" t="str">
        <f t="shared" si="242"/>
        <v>Donovan Mitchell</v>
      </c>
      <c r="H7771" t="str">
        <f t="shared" si="243"/>
        <v>Donovan Mitchell</v>
      </c>
    </row>
    <row r="7772" spans="1:8" x14ac:dyDescent="0.2">
      <c r="A7772" s="48"/>
      <c r="B7772">
        <v>15</v>
      </c>
      <c r="C7772">
        <v>3</v>
      </c>
      <c r="D7772">
        <v>6</v>
      </c>
      <c r="E7772">
        <v>0</v>
      </c>
      <c r="F7772" s="51">
        <v>1</v>
      </c>
      <c r="G7772" t="str">
        <f t="shared" si="242"/>
        <v>Donovan Mitchell</v>
      </c>
      <c r="H7772" t="str">
        <f t="shared" si="243"/>
        <v>Donovan Mitchell</v>
      </c>
    </row>
    <row r="7773" spans="1:8" x14ac:dyDescent="0.2">
      <c r="A7773" s="48"/>
      <c r="B7773">
        <v>71</v>
      </c>
      <c r="C7773">
        <v>8</v>
      </c>
      <c r="D7773">
        <v>11</v>
      </c>
      <c r="E7773">
        <v>7</v>
      </c>
      <c r="F7773" s="51">
        <v>1</v>
      </c>
      <c r="G7773" t="str">
        <f t="shared" si="242"/>
        <v>Donovan Mitchell</v>
      </c>
      <c r="H7773" t="str">
        <f t="shared" si="243"/>
        <v>Donovan Mitchell</v>
      </c>
    </row>
    <row r="7774" spans="1:8" x14ac:dyDescent="0.2">
      <c r="A7774" s="48"/>
      <c r="B7774">
        <v>20</v>
      </c>
      <c r="C7774">
        <v>6</v>
      </c>
      <c r="D7774">
        <v>9</v>
      </c>
      <c r="E7774">
        <v>3</v>
      </c>
      <c r="F7774" s="51">
        <v>1</v>
      </c>
      <c r="G7774" t="str">
        <f t="shared" si="242"/>
        <v>Donovan Mitchell</v>
      </c>
      <c r="H7774" t="str">
        <f t="shared" si="243"/>
        <v>Donovan Mitchell</v>
      </c>
    </row>
    <row r="7775" spans="1:8" x14ac:dyDescent="0.2">
      <c r="A7775" s="48" t="s">
        <v>1431</v>
      </c>
      <c r="B7775">
        <v>14</v>
      </c>
      <c r="C7775">
        <v>6</v>
      </c>
      <c r="D7775">
        <v>1</v>
      </c>
      <c r="E7775">
        <v>1</v>
      </c>
      <c r="F7775" s="51">
        <v>1</v>
      </c>
      <c r="G7775" t="str">
        <f t="shared" si="242"/>
        <v>Evan Mobley</v>
      </c>
      <c r="H7775" t="str">
        <f t="shared" si="243"/>
        <v>Evan Mobley</v>
      </c>
    </row>
    <row r="7776" spans="1:8" x14ac:dyDescent="0.2">
      <c r="A7776" s="48"/>
      <c r="B7776">
        <v>16</v>
      </c>
      <c r="C7776">
        <v>3</v>
      </c>
      <c r="D7776">
        <v>1</v>
      </c>
      <c r="E7776">
        <v>0</v>
      </c>
      <c r="F7776" s="51">
        <v>1</v>
      </c>
      <c r="G7776" t="str">
        <f t="shared" si="242"/>
        <v>Evan Mobley</v>
      </c>
      <c r="H7776" t="str">
        <f t="shared" si="243"/>
        <v>Evan Mobley</v>
      </c>
    </row>
    <row r="7777" spans="1:8" x14ac:dyDescent="0.2">
      <c r="A7777" s="48"/>
      <c r="B7777">
        <v>10</v>
      </c>
      <c r="C7777">
        <v>7</v>
      </c>
      <c r="D7777">
        <v>2</v>
      </c>
      <c r="E7777">
        <v>0</v>
      </c>
      <c r="F7777" s="51">
        <v>1</v>
      </c>
      <c r="G7777" t="str">
        <f t="shared" si="242"/>
        <v>Evan Mobley</v>
      </c>
      <c r="H7777" t="str">
        <f t="shared" si="243"/>
        <v>Evan Mobley</v>
      </c>
    </row>
    <row r="7778" spans="1:8" x14ac:dyDescent="0.2">
      <c r="A7778" s="48"/>
      <c r="B7778">
        <v>20</v>
      </c>
      <c r="C7778">
        <v>3</v>
      </c>
      <c r="D7778">
        <v>3</v>
      </c>
      <c r="E7778">
        <v>0</v>
      </c>
      <c r="F7778" s="51">
        <v>1</v>
      </c>
      <c r="G7778" t="str">
        <f t="shared" si="242"/>
        <v>Evan Mobley</v>
      </c>
      <c r="H7778" t="str">
        <f t="shared" si="243"/>
        <v>Evan Mobley</v>
      </c>
    </row>
    <row r="7779" spans="1:8" x14ac:dyDescent="0.2">
      <c r="A7779" s="48"/>
      <c r="B7779">
        <v>19</v>
      </c>
      <c r="C7779">
        <v>10</v>
      </c>
      <c r="D7779">
        <v>3</v>
      </c>
      <c r="E7779">
        <v>1</v>
      </c>
      <c r="F7779" s="51">
        <v>1</v>
      </c>
      <c r="G7779" t="str">
        <f t="shared" si="242"/>
        <v>Evan Mobley</v>
      </c>
      <c r="H7779" t="str">
        <f t="shared" si="243"/>
        <v>Evan Mobley</v>
      </c>
    </row>
    <row r="7780" spans="1:8" x14ac:dyDescent="0.2">
      <c r="A7780" s="48"/>
      <c r="B7780">
        <v>16</v>
      </c>
      <c r="C7780">
        <v>7</v>
      </c>
      <c r="D7780">
        <v>3</v>
      </c>
      <c r="E7780">
        <v>0</v>
      </c>
      <c r="F7780" s="51">
        <v>1</v>
      </c>
      <c r="G7780" t="str">
        <f t="shared" si="242"/>
        <v>Evan Mobley</v>
      </c>
      <c r="H7780" t="str">
        <f t="shared" si="243"/>
        <v>Evan Mobley</v>
      </c>
    </row>
    <row r="7781" spans="1:8" x14ac:dyDescent="0.2">
      <c r="A7781" s="48"/>
      <c r="B7781">
        <v>15</v>
      </c>
      <c r="C7781">
        <v>7</v>
      </c>
      <c r="D7781">
        <v>2</v>
      </c>
      <c r="E7781">
        <v>0</v>
      </c>
      <c r="F7781" s="51">
        <v>1</v>
      </c>
      <c r="G7781" t="str">
        <f t="shared" si="242"/>
        <v>Evan Mobley</v>
      </c>
      <c r="H7781" t="str">
        <f t="shared" si="243"/>
        <v>Evan Mobley</v>
      </c>
    </row>
    <row r="7782" spans="1:8" x14ac:dyDescent="0.2">
      <c r="A7782" s="48"/>
      <c r="B7782">
        <v>11</v>
      </c>
      <c r="C7782">
        <v>8</v>
      </c>
      <c r="D7782">
        <v>2</v>
      </c>
      <c r="E7782">
        <v>0</v>
      </c>
      <c r="F7782" s="51">
        <v>1</v>
      </c>
      <c r="G7782" t="str">
        <f t="shared" si="242"/>
        <v>Evan Mobley</v>
      </c>
      <c r="H7782" t="str">
        <f t="shared" si="243"/>
        <v>Evan Mobley</v>
      </c>
    </row>
    <row r="7783" spans="1:8" x14ac:dyDescent="0.2">
      <c r="A7783" s="48"/>
      <c r="B7783">
        <v>5</v>
      </c>
      <c r="C7783">
        <v>7</v>
      </c>
      <c r="D7783">
        <v>3</v>
      </c>
      <c r="E7783">
        <v>0</v>
      </c>
      <c r="F7783" s="51">
        <v>1</v>
      </c>
      <c r="G7783" t="str">
        <f t="shared" si="242"/>
        <v>Evan Mobley</v>
      </c>
      <c r="H7783" t="str">
        <f t="shared" si="243"/>
        <v>Evan Mobley</v>
      </c>
    </row>
    <row r="7784" spans="1:8" x14ac:dyDescent="0.2">
      <c r="A7784" s="48"/>
      <c r="B7784">
        <v>26</v>
      </c>
      <c r="C7784">
        <v>8</v>
      </c>
      <c r="D7784">
        <v>1</v>
      </c>
      <c r="E7784">
        <v>0</v>
      </c>
      <c r="F7784" s="51">
        <v>1</v>
      </c>
      <c r="G7784" t="str">
        <f t="shared" si="242"/>
        <v>Evan Mobley</v>
      </c>
      <c r="H7784" t="str">
        <f t="shared" si="243"/>
        <v>Evan Mobley</v>
      </c>
    </row>
    <row r="7785" spans="1:8" x14ac:dyDescent="0.2">
      <c r="A7785" s="48"/>
      <c r="B7785">
        <v>16</v>
      </c>
      <c r="C7785">
        <v>6</v>
      </c>
      <c r="D7785">
        <v>0</v>
      </c>
      <c r="E7785">
        <v>0</v>
      </c>
      <c r="F7785" s="51">
        <v>1</v>
      </c>
      <c r="G7785" t="str">
        <f t="shared" si="242"/>
        <v>Evan Mobley</v>
      </c>
      <c r="H7785" t="str">
        <f t="shared" si="243"/>
        <v>Evan Mobley</v>
      </c>
    </row>
    <row r="7786" spans="1:8" x14ac:dyDescent="0.2">
      <c r="A7786" s="48"/>
      <c r="B7786">
        <v>20</v>
      </c>
      <c r="C7786">
        <v>13</v>
      </c>
      <c r="D7786">
        <v>4</v>
      </c>
      <c r="E7786">
        <v>0</v>
      </c>
      <c r="F7786" s="51">
        <v>1</v>
      </c>
      <c r="G7786" t="str">
        <f t="shared" si="242"/>
        <v>Evan Mobley</v>
      </c>
      <c r="H7786" t="str">
        <f t="shared" si="243"/>
        <v>Evan Mobley</v>
      </c>
    </row>
    <row r="7787" spans="1:8" x14ac:dyDescent="0.2">
      <c r="A7787" s="48"/>
      <c r="B7787">
        <v>4</v>
      </c>
      <c r="C7787">
        <v>13</v>
      </c>
      <c r="D7787">
        <v>3</v>
      </c>
      <c r="E7787">
        <v>0</v>
      </c>
      <c r="F7787" s="51">
        <v>1</v>
      </c>
      <c r="G7787" t="str">
        <f t="shared" si="242"/>
        <v>Evan Mobley</v>
      </c>
      <c r="H7787" t="str">
        <f t="shared" si="243"/>
        <v>Evan Mobley</v>
      </c>
    </row>
    <row r="7788" spans="1:8" x14ac:dyDescent="0.2">
      <c r="A7788" s="48"/>
      <c r="B7788">
        <v>20</v>
      </c>
      <c r="C7788">
        <v>7</v>
      </c>
      <c r="D7788">
        <v>2</v>
      </c>
      <c r="E7788">
        <v>0</v>
      </c>
      <c r="F7788" s="51">
        <v>1</v>
      </c>
      <c r="G7788" t="str">
        <f t="shared" si="242"/>
        <v>Evan Mobley</v>
      </c>
      <c r="H7788" t="str">
        <f t="shared" si="243"/>
        <v>Evan Mobley</v>
      </c>
    </row>
    <row r="7789" spans="1:8" x14ac:dyDescent="0.2">
      <c r="A7789" s="48"/>
      <c r="B7789">
        <v>21</v>
      </c>
      <c r="C7789">
        <v>18</v>
      </c>
      <c r="D7789">
        <v>5</v>
      </c>
      <c r="E7789">
        <v>0</v>
      </c>
      <c r="F7789" s="51">
        <v>1</v>
      </c>
      <c r="G7789" t="str">
        <f t="shared" si="242"/>
        <v>Evan Mobley</v>
      </c>
      <c r="H7789" t="str">
        <f t="shared" si="243"/>
        <v>Evan Mobley</v>
      </c>
    </row>
    <row r="7790" spans="1:8" x14ac:dyDescent="0.2">
      <c r="A7790" s="48"/>
      <c r="B7790">
        <v>15</v>
      </c>
      <c r="C7790">
        <v>10</v>
      </c>
      <c r="D7790">
        <v>5</v>
      </c>
      <c r="E7790">
        <v>0</v>
      </c>
      <c r="F7790" s="51">
        <v>1</v>
      </c>
      <c r="G7790" t="str">
        <f t="shared" si="242"/>
        <v>Evan Mobley</v>
      </c>
      <c r="H7790" t="str">
        <f t="shared" si="243"/>
        <v>Evan Mobley</v>
      </c>
    </row>
    <row r="7791" spans="1:8" x14ac:dyDescent="0.2">
      <c r="A7791" s="48"/>
      <c r="B7791">
        <v>10</v>
      </c>
      <c r="C7791">
        <v>9</v>
      </c>
      <c r="D7791">
        <v>3</v>
      </c>
      <c r="E7791">
        <v>0</v>
      </c>
      <c r="F7791" s="51">
        <v>1</v>
      </c>
      <c r="G7791" t="str">
        <f t="shared" si="242"/>
        <v>Evan Mobley</v>
      </c>
      <c r="H7791" t="str">
        <f t="shared" si="243"/>
        <v>Evan Mobley</v>
      </c>
    </row>
    <row r="7792" spans="1:8" x14ac:dyDescent="0.2">
      <c r="A7792" s="48"/>
      <c r="B7792">
        <v>10</v>
      </c>
      <c r="C7792">
        <v>12</v>
      </c>
      <c r="D7792">
        <v>3</v>
      </c>
      <c r="E7792">
        <v>0</v>
      </c>
      <c r="F7792" s="51">
        <v>1</v>
      </c>
      <c r="G7792" t="str">
        <f t="shared" si="242"/>
        <v>Evan Mobley</v>
      </c>
      <c r="H7792" t="str">
        <f t="shared" si="243"/>
        <v>Evan Mobley</v>
      </c>
    </row>
    <row r="7793" spans="1:8" x14ac:dyDescent="0.2">
      <c r="A7793" s="48"/>
      <c r="B7793">
        <v>8</v>
      </c>
      <c r="C7793">
        <v>8</v>
      </c>
      <c r="D7793">
        <v>0</v>
      </c>
      <c r="E7793">
        <v>0</v>
      </c>
      <c r="F7793" s="51">
        <v>1</v>
      </c>
      <c r="G7793" t="str">
        <f t="shared" si="242"/>
        <v>Evan Mobley</v>
      </c>
      <c r="H7793" t="str">
        <f t="shared" si="243"/>
        <v>Evan Mobley</v>
      </c>
    </row>
    <row r="7794" spans="1:8" x14ac:dyDescent="0.2">
      <c r="A7794" s="48"/>
      <c r="B7794">
        <v>20</v>
      </c>
      <c r="C7794">
        <v>13</v>
      </c>
      <c r="D7794">
        <v>1</v>
      </c>
      <c r="E7794">
        <v>2</v>
      </c>
      <c r="F7794" s="51">
        <v>1</v>
      </c>
      <c r="G7794" t="str">
        <f t="shared" si="242"/>
        <v>Evan Mobley</v>
      </c>
      <c r="H7794" t="str">
        <f t="shared" si="243"/>
        <v>Evan Mobley</v>
      </c>
    </row>
    <row r="7795" spans="1:8" x14ac:dyDescent="0.2">
      <c r="A7795" s="48"/>
      <c r="B7795">
        <v>18</v>
      </c>
      <c r="C7795">
        <v>15</v>
      </c>
      <c r="D7795">
        <v>1</v>
      </c>
      <c r="E7795">
        <v>0</v>
      </c>
      <c r="F7795" s="51">
        <v>1</v>
      </c>
      <c r="G7795" t="str">
        <f t="shared" si="242"/>
        <v>Evan Mobley</v>
      </c>
      <c r="H7795" t="str">
        <f t="shared" si="243"/>
        <v>Evan Mobley</v>
      </c>
    </row>
    <row r="7796" spans="1:8" x14ac:dyDescent="0.2">
      <c r="A7796" s="48"/>
      <c r="B7796">
        <v>16</v>
      </c>
      <c r="C7796">
        <v>8</v>
      </c>
      <c r="D7796">
        <v>3</v>
      </c>
      <c r="E7796">
        <v>0</v>
      </c>
      <c r="F7796" s="51">
        <v>1</v>
      </c>
      <c r="G7796" t="str">
        <f t="shared" si="242"/>
        <v>Evan Mobley</v>
      </c>
      <c r="H7796" t="str">
        <f t="shared" si="243"/>
        <v>Evan Mobley</v>
      </c>
    </row>
    <row r="7797" spans="1:8" x14ac:dyDescent="0.2">
      <c r="A7797" s="48"/>
      <c r="B7797">
        <v>19</v>
      </c>
      <c r="C7797">
        <v>13</v>
      </c>
      <c r="D7797">
        <v>4</v>
      </c>
      <c r="E7797">
        <v>1</v>
      </c>
      <c r="F7797" s="51">
        <v>1</v>
      </c>
      <c r="G7797" t="str">
        <f t="shared" si="242"/>
        <v>Evan Mobley</v>
      </c>
      <c r="H7797" t="str">
        <f t="shared" si="243"/>
        <v>Evan Mobley</v>
      </c>
    </row>
    <row r="7798" spans="1:8" x14ac:dyDescent="0.2">
      <c r="A7798" s="48"/>
      <c r="B7798">
        <v>11</v>
      </c>
      <c r="C7798">
        <v>10</v>
      </c>
      <c r="D7798">
        <v>3</v>
      </c>
      <c r="E7798">
        <v>0</v>
      </c>
      <c r="F7798" s="51">
        <v>1</v>
      </c>
      <c r="G7798" t="str">
        <f t="shared" si="242"/>
        <v>Evan Mobley</v>
      </c>
      <c r="H7798" t="str">
        <f t="shared" si="243"/>
        <v>Evan Mobley</v>
      </c>
    </row>
    <row r="7799" spans="1:8" x14ac:dyDescent="0.2">
      <c r="A7799" s="48"/>
      <c r="B7799">
        <v>7</v>
      </c>
      <c r="C7799">
        <v>12</v>
      </c>
      <c r="D7799">
        <v>2</v>
      </c>
      <c r="E7799">
        <v>0</v>
      </c>
      <c r="F7799" s="51">
        <v>1</v>
      </c>
      <c r="G7799" t="str">
        <f t="shared" si="242"/>
        <v>Evan Mobley</v>
      </c>
      <c r="H7799" t="str">
        <f t="shared" si="243"/>
        <v>Evan Mobley</v>
      </c>
    </row>
    <row r="7800" spans="1:8" x14ac:dyDescent="0.2">
      <c r="A7800" s="48"/>
      <c r="B7800">
        <v>17</v>
      </c>
      <c r="C7800">
        <v>7</v>
      </c>
      <c r="D7800">
        <v>4</v>
      </c>
      <c r="E7800">
        <v>0</v>
      </c>
      <c r="F7800" s="51">
        <v>1</v>
      </c>
      <c r="G7800" t="str">
        <f t="shared" si="242"/>
        <v>Evan Mobley</v>
      </c>
      <c r="H7800" t="str">
        <f t="shared" si="243"/>
        <v>Evan Mobley</v>
      </c>
    </row>
    <row r="7801" spans="1:8" x14ac:dyDescent="0.2">
      <c r="A7801" s="48"/>
      <c r="B7801">
        <v>21</v>
      </c>
      <c r="C7801">
        <v>12</v>
      </c>
      <c r="D7801">
        <v>3</v>
      </c>
      <c r="E7801">
        <v>2</v>
      </c>
      <c r="F7801" s="51">
        <v>1</v>
      </c>
      <c r="G7801" t="str">
        <f t="shared" si="242"/>
        <v>Evan Mobley</v>
      </c>
      <c r="H7801" t="str">
        <f t="shared" si="243"/>
        <v>Evan Mobley</v>
      </c>
    </row>
    <row r="7802" spans="1:8" x14ac:dyDescent="0.2">
      <c r="A7802" s="48"/>
      <c r="B7802">
        <v>17</v>
      </c>
      <c r="C7802">
        <v>13</v>
      </c>
      <c r="D7802">
        <v>4</v>
      </c>
      <c r="E7802">
        <v>0</v>
      </c>
      <c r="F7802" s="51">
        <v>1</v>
      </c>
      <c r="G7802" t="str">
        <f t="shared" si="242"/>
        <v>Evan Mobley</v>
      </c>
      <c r="H7802" t="str">
        <f t="shared" si="243"/>
        <v>Evan Mobley</v>
      </c>
    </row>
    <row r="7803" spans="1:8" x14ac:dyDescent="0.2">
      <c r="A7803" s="48"/>
      <c r="B7803">
        <v>14</v>
      </c>
      <c r="C7803">
        <v>7</v>
      </c>
      <c r="D7803">
        <v>6</v>
      </c>
      <c r="E7803">
        <v>0</v>
      </c>
      <c r="F7803" s="51">
        <v>1</v>
      </c>
      <c r="G7803" t="str">
        <f t="shared" si="242"/>
        <v>Evan Mobley</v>
      </c>
      <c r="H7803" t="str">
        <f t="shared" si="243"/>
        <v>Evan Mobley</v>
      </c>
    </row>
    <row r="7804" spans="1:8" x14ac:dyDescent="0.2">
      <c r="A7804" s="48"/>
      <c r="B7804">
        <v>16</v>
      </c>
      <c r="C7804">
        <v>9</v>
      </c>
      <c r="D7804">
        <v>2</v>
      </c>
      <c r="E7804">
        <v>1</v>
      </c>
      <c r="F7804" s="51">
        <v>1</v>
      </c>
      <c r="G7804" t="str">
        <f t="shared" si="242"/>
        <v>Evan Mobley</v>
      </c>
      <c r="H7804" t="str">
        <f t="shared" si="243"/>
        <v>Evan Mobley</v>
      </c>
    </row>
    <row r="7805" spans="1:8" x14ac:dyDescent="0.2">
      <c r="A7805" s="48"/>
      <c r="B7805">
        <v>17</v>
      </c>
      <c r="C7805">
        <v>8</v>
      </c>
      <c r="D7805">
        <v>4</v>
      </c>
      <c r="E7805">
        <v>1</v>
      </c>
      <c r="F7805" s="51">
        <v>1</v>
      </c>
      <c r="G7805" t="str">
        <f t="shared" si="242"/>
        <v>Evan Mobley</v>
      </c>
      <c r="H7805" t="str">
        <f t="shared" si="243"/>
        <v>Evan Mobley</v>
      </c>
    </row>
    <row r="7806" spans="1:8" x14ac:dyDescent="0.2">
      <c r="A7806" s="48"/>
      <c r="B7806">
        <v>12</v>
      </c>
      <c r="C7806">
        <v>8</v>
      </c>
      <c r="D7806">
        <v>3</v>
      </c>
      <c r="E7806">
        <v>0</v>
      </c>
      <c r="F7806" s="51">
        <v>1</v>
      </c>
      <c r="G7806" t="str">
        <f t="shared" si="242"/>
        <v>Evan Mobley</v>
      </c>
      <c r="H7806" t="str">
        <f t="shared" si="243"/>
        <v>Evan Mobley</v>
      </c>
    </row>
    <row r="7807" spans="1:8" x14ac:dyDescent="0.2">
      <c r="A7807" s="48"/>
      <c r="B7807">
        <v>7</v>
      </c>
      <c r="C7807">
        <v>3</v>
      </c>
      <c r="D7807">
        <v>1</v>
      </c>
      <c r="E7807">
        <v>0</v>
      </c>
      <c r="F7807" s="51">
        <v>1</v>
      </c>
      <c r="G7807" t="str">
        <f t="shared" si="242"/>
        <v>Evan Mobley</v>
      </c>
      <c r="H7807" t="str">
        <f t="shared" si="243"/>
        <v>Evan Mobley</v>
      </c>
    </row>
    <row r="7808" spans="1:8" x14ac:dyDescent="0.2">
      <c r="A7808" s="48"/>
      <c r="B7808">
        <v>10</v>
      </c>
      <c r="C7808">
        <v>8</v>
      </c>
      <c r="D7808">
        <v>3</v>
      </c>
      <c r="E7808">
        <v>0</v>
      </c>
      <c r="F7808" s="51">
        <v>1</v>
      </c>
      <c r="G7808" t="str">
        <f t="shared" si="242"/>
        <v>Evan Mobley</v>
      </c>
      <c r="H7808" t="str">
        <f t="shared" si="243"/>
        <v>Evan Mobley</v>
      </c>
    </row>
    <row r="7809" spans="1:8" x14ac:dyDescent="0.2">
      <c r="A7809" s="48"/>
      <c r="B7809">
        <v>12</v>
      </c>
      <c r="C7809">
        <v>6</v>
      </c>
      <c r="D7809">
        <v>2</v>
      </c>
      <c r="E7809">
        <v>0</v>
      </c>
      <c r="F7809" s="51">
        <v>1</v>
      </c>
      <c r="G7809" t="str">
        <f t="shared" si="242"/>
        <v>Evan Mobley</v>
      </c>
      <c r="H7809" t="str">
        <f t="shared" si="243"/>
        <v>Evan Mobley</v>
      </c>
    </row>
    <row r="7810" spans="1:8" x14ac:dyDescent="0.2">
      <c r="A7810" s="48"/>
      <c r="B7810">
        <v>13</v>
      </c>
      <c r="C7810">
        <v>7</v>
      </c>
      <c r="D7810">
        <v>7</v>
      </c>
      <c r="E7810">
        <v>0</v>
      </c>
      <c r="F7810" s="51">
        <v>1</v>
      </c>
      <c r="G7810" t="str">
        <f t="shared" ref="G7810:G7873" si="244">IF(B7810="","",IF(A7810="",G7809,SUBSTITUTE(A7810," 2022-23 Game Log","")))</f>
        <v>Evan Mobley</v>
      </c>
      <c r="H7810" t="str">
        <f t="shared" ref="H7810:H7873" si="245">IF(G7810="Luka Dončić","Luka Doncic",IF(G7810="Wendell Carter Jr.","Wendell Carter",IF(G7810="Vlatko Čančar","Vlatko Cancar",IF(G7810="Troy Brown Jr.","Troy Brown",IF(G7810="Bojan Bogdanović","Bojan Bogdanovic",IF(G7810="Nic Claxton","Nicolas Claxton",IF(G7810="Kristaps Porziņģis","Kristaps Porzingis",IF(G7810="Kelly Oubre Jr.","Kelly Oubre Jr",IF(G7810="P.J. Washington","P.J Washington",IF(G7810="P.J. Tucker","P.J Tucker",IF(G7810="Jabari Smith Jr.","Jabari Smith",IF(G7810="Alperen Şengün","Alperen Sengun",IF(G7810="Nikola Vučević","Nikola Vucevic",IF(G7810="Jusuf Nurkić","Jusuf Nurkic",IF(G7810="Nikola Jokić","Nikola Jokic",G7810)))))))))))))))</f>
        <v>Evan Mobley</v>
      </c>
    </row>
    <row r="7811" spans="1:8" x14ac:dyDescent="0.2">
      <c r="A7811" s="48"/>
      <c r="B7811">
        <v>6</v>
      </c>
      <c r="C7811">
        <v>8</v>
      </c>
      <c r="D7811">
        <v>1</v>
      </c>
      <c r="E7811">
        <v>0</v>
      </c>
      <c r="F7811" s="51">
        <v>1</v>
      </c>
      <c r="G7811" t="str">
        <f t="shared" si="244"/>
        <v>Evan Mobley</v>
      </c>
      <c r="H7811" t="str">
        <f t="shared" si="245"/>
        <v>Evan Mobley</v>
      </c>
    </row>
    <row r="7812" spans="1:8" x14ac:dyDescent="0.2">
      <c r="A7812" s="48" t="s">
        <v>1432</v>
      </c>
      <c r="B7812">
        <v>3</v>
      </c>
      <c r="C7812">
        <v>1</v>
      </c>
      <c r="D7812">
        <v>0</v>
      </c>
      <c r="E7812">
        <v>1</v>
      </c>
      <c r="F7812" s="51">
        <v>1</v>
      </c>
      <c r="G7812" t="str">
        <f t="shared" si="244"/>
        <v>Isaiah Mobley</v>
      </c>
      <c r="H7812" t="str">
        <f t="shared" si="245"/>
        <v>Isaiah Mobley</v>
      </c>
    </row>
    <row r="7813" spans="1:8" x14ac:dyDescent="0.2">
      <c r="A7813" s="48"/>
      <c r="B7813">
        <v>2</v>
      </c>
      <c r="C7813">
        <v>3</v>
      </c>
      <c r="D7813">
        <v>0</v>
      </c>
      <c r="E7813">
        <v>0</v>
      </c>
      <c r="F7813" s="51">
        <v>1</v>
      </c>
      <c r="G7813" t="str">
        <f t="shared" si="244"/>
        <v>Isaiah Mobley</v>
      </c>
      <c r="H7813" t="str">
        <f t="shared" si="245"/>
        <v>Isaiah Mobley</v>
      </c>
    </row>
    <row r="7814" spans="1:8" x14ac:dyDescent="0.2">
      <c r="A7814" s="48"/>
      <c r="B7814">
        <v>0</v>
      </c>
      <c r="C7814">
        <v>2</v>
      </c>
      <c r="D7814">
        <v>0</v>
      </c>
      <c r="E7814">
        <v>0</v>
      </c>
      <c r="F7814" s="51">
        <v>1</v>
      </c>
      <c r="G7814" t="str">
        <f t="shared" si="244"/>
        <v>Isaiah Mobley</v>
      </c>
      <c r="H7814" t="str">
        <f t="shared" si="245"/>
        <v>Isaiah Mobley</v>
      </c>
    </row>
    <row r="7815" spans="1:8" x14ac:dyDescent="0.2">
      <c r="A7815" s="48"/>
      <c r="B7815">
        <v>0</v>
      </c>
      <c r="C7815">
        <v>1</v>
      </c>
      <c r="D7815">
        <v>0</v>
      </c>
      <c r="E7815">
        <v>0</v>
      </c>
      <c r="F7815" s="51">
        <v>1</v>
      </c>
      <c r="G7815" t="str">
        <f t="shared" si="244"/>
        <v>Isaiah Mobley</v>
      </c>
      <c r="H7815" t="str">
        <f t="shared" si="245"/>
        <v>Isaiah Mobley</v>
      </c>
    </row>
    <row r="7816" spans="1:8" x14ac:dyDescent="0.2">
      <c r="A7816" s="48"/>
      <c r="B7816">
        <v>2</v>
      </c>
      <c r="C7816">
        <v>0</v>
      </c>
      <c r="D7816">
        <v>0</v>
      </c>
      <c r="E7816">
        <v>0</v>
      </c>
      <c r="F7816" s="51">
        <v>1</v>
      </c>
      <c r="G7816" t="str">
        <f t="shared" si="244"/>
        <v>Isaiah Mobley</v>
      </c>
      <c r="H7816" t="str">
        <f t="shared" si="245"/>
        <v>Isaiah Mobley</v>
      </c>
    </row>
    <row r="7817" spans="1:8" x14ac:dyDescent="0.2">
      <c r="A7817" s="48"/>
      <c r="B7817">
        <v>0</v>
      </c>
      <c r="C7817">
        <v>0</v>
      </c>
      <c r="D7817">
        <v>0</v>
      </c>
      <c r="E7817">
        <v>0</v>
      </c>
      <c r="F7817" s="51">
        <v>1</v>
      </c>
      <c r="G7817" t="str">
        <f t="shared" si="244"/>
        <v>Isaiah Mobley</v>
      </c>
      <c r="H7817" t="str">
        <f t="shared" si="245"/>
        <v>Isaiah Mobley</v>
      </c>
    </row>
    <row r="7818" spans="1:8" x14ac:dyDescent="0.2">
      <c r="A7818" s="48"/>
      <c r="B7818">
        <v>2</v>
      </c>
      <c r="C7818">
        <v>4</v>
      </c>
      <c r="D7818">
        <v>0</v>
      </c>
      <c r="E7818">
        <v>0</v>
      </c>
      <c r="F7818" s="51">
        <v>1</v>
      </c>
      <c r="G7818" t="str">
        <f t="shared" si="244"/>
        <v>Isaiah Mobley</v>
      </c>
      <c r="H7818" t="str">
        <f t="shared" si="245"/>
        <v>Isaiah Mobley</v>
      </c>
    </row>
    <row r="7819" spans="1:8" x14ac:dyDescent="0.2">
      <c r="A7819" s="48"/>
      <c r="B7819">
        <v>0</v>
      </c>
      <c r="C7819">
        <v>0</v>
      </c>
      <c r="D7819">
        <v>0</v>
      </c>
      <c r="E7819">
        <v>0</v>
      </c>
      <c r="F7819" s="51">
        <v>1</v>
      </c>
      <c r="G7819" t="str">
        <f t="shared" si="244"/>
        <v>Isaiah Mobley</v>
      </c>
      <c r="H7819" t="str">
        <f t="shared" si="245"/>
        <v>Isaiah Mobley</v>
      </c>
    </row>
    <row r="7820" spans="1:8" x14ac:dyDescent="0.2">
      <c r="A7820" s="48" t="s">
        <v>1433</v>
      </c>
      <c r="B7820">
        <v>0</v>
      </c>
      <c r="C7820">
        <v>2</v>
      </c>
      <c r="D7820">
        <v>1</v>
      </c>
      <c r="E7820">
        <v>0</v>
      </c>
      <c r="F7820" s="51">
        <v>1</v>
      </c>
      <c r="G7820" t="str">
        <f t="shared" si="244"/>
        <v>Chima Moneke</v>
      </c>
      <c r="H7820" t="str">
        <f t="shared" si="245"/>
        <v>Chima Moneke</v>
      </c>
    </row>
    <row r="7821" spans="1:8" x14ac:dyDescent="0.2">
      <c r="A7821" s="48"/>
      <c r="B7821">
        <v>2</v>
      </c>
      <c r="C7821">
        <v>0</v>
      </c>
      <c r="D7821">
        <v>0</v>
      </c>
      <c r="E7821">
        <v>0</v>
      </c>
      <c r="F7821" s="51">
        <v>1</v>
      </c>
      <c r="G7821" t="str">
        <f t="shared" si="244"/>
        <v>Chima Moneke</v>
      </c>
      <c r="H7821" t="str">
        <f t="shared" si="245"/>
        <v>Chima Moneke</v>
      </c>
    </row>
    <row r="7822" spans="1:8" x14ac:dyDescent="0.2">
      <c r="A7822" s="48" t="s">
        <v>1434</v>
      </c>
      <c r="B7822">
        <v>6</v>
      </c>
      <c r="C7822">
        <v>2</v>
      </c>
      <c r="D7822">
        <v>3</v>
      </c>
      <c r="E7822">
        <v>2</v>
      </c>
      <c r="F7822" s="51">
        <v>1</v>
      </c>
      <c r="G7822" t="str">
        <f t="shared" si="244"/>
        <v>Malik Monk</v>
      </c>
      <c r="H7822" t="str">
        <f t="shared" si="245"/>
        <v>Malik Monk</v>
      </c>
    </row>
    <row r="7823" spans="1:8" x14ac:dyDescent="0.2">
      <c r="A7823" s="48"/>
      <c r="B7823">
        <v>0</v>
      </c>
      <c r="C7823">
        <v>2</v>
      </c>
      <c r="D7823">
        <v>1</v>
      </c>
      <c r="E7823">
        <v>0</v>
      </c>
      <c r="F7823" s="51">
        <v>1</v>
      </c>
      <c r="G7823" t="str">
        <f t="shared" si="244"/>
        <v>Malik Monk</v>
      </c>
      <c r="H7823" t="str">
        <f t="shared" si="245"/>
        <v>Malik Monk</v>
      </c>
    </row>
    <row r="7824" spans="1:8" x14ac:dyDescent="0.2">
      <c r="A7824" s="48"/>
      <c r="B7824">
        <v>16</v>
      </c>
      <c r="C7824">
        <v>7</v>
      </c>
      <c r="D7824">
        <v>8</v>
      </c>
      <c r="E7824">
        <v>4</v>
      </c>
      <c r="F7824" s="51">
        <v>1</v>
      </c>
      <c r="G7824" t="str">
        <f t="shared" si="244"/>
        <v>Malik Monk</v>
      </c>
      <c r="H7824" t="str">
        <f t="shared" si="245"/>
        <v>Malik Monk</v>
      </c>
    </row>
    <row r="7825" spans="1:8" x14ac:dyDescent="0.2">
      <c r="A7825" s="48"/>
      <c r="B7825">
        <v>15</v>
      </c>
      <c r="C7825">
        <v>2</v>
      </c>
      <c r="D7825">
        <v>7</v>
      </c>
      <c r="E7825">
        <v>3</v>
      </c>
      <c r="F7825" s="51">
        <v>1</v>
      </c>
      <c r="G7825" t="str">
        <f t="shared" si="244"/>
        <v>Malik Monk</v>
      </c>
      <c r="H7825" t="str">
        <f t="shared" si="245"/>
        <v>Malik Monk</v>
      </c>
    </row>
    <row r="7826" spans="1:8" x14ac:dyDescent="0.2">
      <c r="A7826" s="48"/>
      <c r="B7826">
        <v>6</v>
      </c>
      <c r="C7826">
        <v>2</v>
      </c>
      <c r="D7826">
        <v>2</v>
      </c>
      <c r="E7826">
        <v>1</v>
      </c>
      <c r="F7826" s="51">
        <v>1</v>
      </c>
      <c r="G7826" t="str">
        <f t="shared" si="244"/>
        <v>Malik Monk</v>
      </c>
      <c r="H7826" t="str">
        <f t="shared" si="245"/>
        <v>Malik Monk</v>
      </c>
    </row>
    <row r="7827" spans="1:8" x14ac:dyDescent="0.2">
      <c r="A7827" s="48"/>
      <c r="B7827">
        <v>7</v>
      </c>
      <c r="C7827">
        <v>1</v>
      </c>
      <c r="D7827">
        <v>2</v>
      </c>
      <c r="E7827">
        <v>2</v>
      </c>
      <c r="F7827" s="51">
        <v>1</v>
      </c>
      <c r="G7827" t="str">
        <f t="shared" si="244"/>
        <v>Malik Monk</v>
      </c>
      <c r="H7827" t="str">
        <f t="shared" si="245"/>
        <v>Malik Monk</v>
      </c>
    </row>
    <row r="7828" spans="1:8" x14ac:dyDescent="0.2">
      <c r="A7828" s="48"/>
      <c r="B7828">
        <v>19</v>
      </c>
      <c r="C7828">
        <v>0</v>
      </c>
      <c r="D7828">
        <v>7</v>
      </c>
      <c r="E7828">
        <v>2</v>
      </c>
      <c r="F7828" s="51">
        <v>1</v>
      </c>
      <c r="G7828" t="str">
        <f t="shared" si="244"/>
        <v>Malik Monk</v>
      </c>
      <c r="H7828" t="str">
        <f t="shared" si="245"/>
        <v>Malik Monk</v>
      </c>
    </row>
    <row r="7829" spans="1:8" x14ac:dyDescent="0.2">
      <c r="A7829" s="48"/>
      <c r="B7829">
        <v>15</v>
      </c>
      <c r="C7829">
        <v>1</v>
      </c>
      <c r="D7829">
        <v>5</v>
      </c>
      <c r="E7829">
        <v>3</v>
      </c>
      <c r="F7829" s="51">
        <v>1</v>
      </c>
      <c r="G7829" t="str">
        <f t="shared" si="244"/>
        <v>Malik Monk</v>
      </c>
      <c r="H7829" t="str">
        <f t="shared" si="245"/>
        <v>Malik Monk</v>
      </c>
    </row>
    <row r="7830" spans="1:8" x14ac:dyDescent="0.2">
      <c r="A7830" s="48"/>
      <c r="B7830">
        <v>24</v>
      </c>
      <c r="C7830">
        <v>6</v>
      </c>
      <c r="D7830">
        <v>4</v>
      </c>
      <c r="E7830">
        <v>3</v>
      </c>
      <c r="F7830" s="51">
        <v>1</v>
      </c>
      <c r="G7830" t="str">
        <f t="shared" si="244"/>
        <v>Malik Monk</v>
      </c>
      <c r="H7830" t="str">
        <f t="shared" si="245"/>
        <v>Malik Monk</v>
      </c>
    </row>
    <row r="7831" spans="1:8" x14ac:dyDescent="0.2">
      <c r="A7831" s="48"/>
      <c r="B7831">
        <v>14</v>
      </c>
      <c r="C7831">
        <v>2</v>
      </c>
      <c r="D7831">
        <v>5</v>
      </c>
      <c r="E7831">
        <v>3</v>
      </c>
      <c r="F7831" s="51">
        <v>1</v>
      </c>
      <c r="G7831" t="str">
        <f t="shared" si="244"/>
        <v>Malik Monk</v>
      </c>
      <c r="H7831" t="str">
        <f t="shared" si="245"/>
        <v>Malik Monk</v>
      </c>
    </row>
    <row r="7832" spans="1:8" x14ac:dyDescent="0.2">
      <c r="A7832" s="48"/>
      <c r="B7832">
        <v>8</v>
      </c>
      <c r="C7832">
        <v>1</v>
      </c>
      <c r="D7832">
        <v>3</v>
      </c>
      <c r="E7832">
        <v>0</v>
      </c>
      <c r="F7832" s="51">
        <v>1</v>
      </c>
      <c r="G7832" t="str">
        <f t="shared" si="244"/>
        <v>Malik Monk</v>
      </c>
      <c r="H7832" t="str">
        <f t="shared" si="245"/>
        <v>Malik Monk</v>
      </c>
    </row>
    <row r="7833" spans="1:8" x14ac:dyDescent="0.2">
      <c r="A7833" s="48"/>
      <c r="B7833">
        <v>12</v>
      </c>
      <c r="C7833">
        <v>1</v>
      </c>
      <c r="D7833">
        <v>4</v>
      </c>
      <c r="E7833">
        <v>1</v>
      </c>
      <c r="F7833" s="51">
        <v>1</v>
      </c>
      <c r="G7833" t="str">
        <f t="shared" si="244"/>
        <v>Malik Monk</v>
      </c>
      <c r="H7833" t="str">
        <f t="shared" si="245"/>
        <v>Malik Monk</v>
      </c>
    </row>
    <row r="7834" spans="1:8" x14ac:dyDescent="0.2">
      <c r="A7834" s="48"/>
      <c r="B7834">
        <v>15</v>
      </c>
      <c r="C7834">
        <v>3</v>
      </c>
      <c r="D7834">
        <v>6</v>
      </c>
      <c r="E7834">
        <v>1</v>
      </c>
      <c r="F7834" s="51">
        <v>1</v>
      </c>
      <c r="G7834" t="str">
        <f t="shared" si="244"/>
        <v>Malik Monk</v>
      </c>
      <c r="H7834" t="str">
        <f t="shared" si="245"/>
        <v>Malik Monk</v>
      </c>
    </row>
    <row r="7835" spans="1:8" x14ac:dyDescent="0.2">
      <c r="A7835" s="48"/>
      <c r="B7835">
        <v>26</v>
      </c>
      <c r="C7835">
        <v>4</v>
      </c>
      <c r="D7835">
        <v>2</v>
      </c>
      <c r="E7835">
        <v>4</v>
      </c>
      <c r="F7835" s="51">
        <v>1</v>
      </c>
      <c r="G7835" t="str">
        <f t="shared" si="244"/>
        <v>Malik Monk</v>
      </c>
      <c r="H7835" t="str">
        <f t="shared" si="245"/>
        <v>Malik Monk</v>
      </c>
    </row>
    <row r="7836" spans="1:8" x14ac:dyDescent="0.2">
      <c r="A7836" s="48"/>
      <c r="B7836">
        <v>8</v>
      </c>
      <c r="C7836">
        <v>1</v>
      </c>
      <c r="D7836">
        <v>3</v>
      </c>
      <c r="E7836">
        <v>0</v>
      </c>
      <c r="F7836" s="51">
        <v>1</v>
      </c>
      <c r="G7836" t="str">
        <f t="shared" si="244"/>
        <v>Malik Monk</v>
      </c>
      <c r="H7836" t="str">
        <f t="shared" si="245"/>
        <v>Malik Monk</v>
      </c>
    </row>
    <row r="7837" spans="1:8" x14ac:dyDescent="0.2">
      <c r="A7837" s="48"/>
      <c r="B7837">
        <v>14</v>
      </c>
      <c r="C7837">
        <v>2</v>
      </c>
      <c r="D7837">
        <v>4</v>
      </c>
      <c r="E7837">
        <v>2</v>
      </c>
      <c r="F7837" s="51">
        <v>1</v>
      </c>
      <c r="G7837" t="str">
        <f t="shared" si="244"/>
        <v>Malik Monk</v>
      </c>
      <c r="H7837" t="str">
        <f t="shared" si="245"/>
        <v>Malik Monk</v>
      </c>
    </row>
    <row r="7838" spans="1:8" x14ac:dyDescent="0.2">
      <c r="A7838" s="48"/>
      <c r="B7838">
        <v>27</v>
      </c>
      <c r="C7838">
        <v>0</v>
      </c>
      <c r="D7838">
        <v>4</v>
      </c>
      <c r="E7838">
        <v>3</v>
      </c>
      <c r="F7838" s="51">
        <v>1</v>
      </c>
      <c r="G7838" t="str">
        <f t="shared" si="244"/>
        <v>Malik Monk</v>
      </c>
      <c r="H7838" t="str">
        <f t="shared" si="245"/>
        <v>Malik Monk</v>
      </c>
    </row>
    <row r="7839" spans="1:8" x14ac:dyDescent="0.2">
      <c r="A7839" s="48"/>
      <c r="B7839">
        <v>9</v>
      </c>
      <c r="C7839">
        <v>2</v>
      </c>
      <c r="D7839">
        <v>3</v>
      </c>
      <c r="E7839">
        <v>1</v>
      </c>
      <c r="F7839" s="51">
        <v>1</v>
      </c>
      <c r="G7839" t="str">
        <f t="shared" si="244"/>
        <v>Malik Monk</v>
      </c>
      <c r="H7839" t="str">
        <f t="shared" si="245"/>
        <v>Malik Monk</v>
      </c>
    </row>
    <row r="7840" spans="1:8" x14ac:dyDescent="0.2">
      <c r="A7840" s="48"/>
      <c r="B7840">
        <v>30</v>
      </c>
      <c r="C7840">
        <v>1</v>
      </c>
      <c r="D7840">
        <v>8</v>
      </c>
      <c r="E7840">
        <v>2</v>
      </c>
      <c r="F7840" s="51">
        <v>1</v>
      </c>
      <c r="G7840" t="str">
        <f t="shared" si="244"/>
        <v>Malik Monk</v>
      </c>
      <c r="H7840" t="str">
        <f t="shared" si="245"/>
        <v>Malik Monk</v>
      </c>
    </row>
    <row r="7841" spans="1:8" x14ac:dyDescent="0.2">
      <c r="A7841" s="48"/>
      <c r="B7841">
        <v>20</v>
      </c>
      <c r="C7841">
        <v>4</v>
      </c>
      <c r="D7841">
        <v>6</v>
      </c>
      <c r="E7841">
        <v>3</v>
      </c>
      <c r="F7841" s="51">
        <v>1</v>
      </c>
      <c r="G7841" t="str">
        <f t="shared" si="244"/>
        <v>Malik Monk</v>
      </c>
      <c r="H7841" t="str">
        <f t="shared" si="245"/>
        <v>Malik Monk</v>
      </c>
    </row>
    <row r="7842" spans="1:8" x14ac:dyDescent="0.2">
      <c r="A7842" s="48"/>
      <c r="B7842">
        <v>13</v>
      </c>
      <c r="C7842">
        <v>0</v>
      </c>
      <c r="D7842">
        <v>2</v>
      </c>
      <c r="E7842">
        <v>3</v>
      </c>
      <c r="F7842" s="51">
        <v>1</v>
      </c>
      <c r="G7842" t="str">
        <f t="shared" si="244"/>
        <v>Malik Monk</v>
      </c>
      <c r="H7842" t="str">
        <f t="shared" si="245"/>
        <v>Malik Monk</v>
      </c>
    </row>
    <row r="7843" spans="1:8" x14ac:dyDescent="0.2">
      <c r="A7843" s="48"/>
      <c r="B7843">
        <v>20</v>
      </c>
      <c r="C7843">
        <v>2</v>
      </c>
      <c r="D7843">
        <v>5</v>
      </c>
      <c r="E7843">
        <v>3</v>
      </c>
      <c r="F7843" s="51">
        <v>1</v>
      </c>
      <c r="G7843" t="str">
        <f t="shared" si="244"/>
        <v>Malik Monk</v>
      </c>
      <c r="H7843" t="str">
        <f t="shared" si="245"/>
        <v>Malik Monk</v>
      </c>
    </row>
    <row r="7844" spans="1:8" x14ac:dyDescent="0.2">
      <c r="A7844" s="48"/>
      <c r="B7844">
        <v>16</v>
      </c>
      <c r="C7844">
        <v>6</v>
      </c>
      <c r="D7844">
        <v>1</v>
      </c>
      <c r="E7844">
        <v>1</v>
      </c>
      <c r="F7844" s="51">
        <v>1</v>
      </c>
      <c r="G7844" t="str">
        <f t="shared" si="244"/>
        <v>Malik Monk</v>
      </c>
      <c r="H7844" t="str">
        <f t="shared" si="245"/>
        <v>Malik Monk</v>
      </c>
    </row>
    <row r="7845" spans="1:8" x14ac:dyDescent="0.2">
      <c r="A7845" s="48"/>
      <c r="B7845">
        <v>9</v>
      </c>
      <c r="C7845">
        <v>1</v>
      </c>
      <c r="D7845">
        <v>0</v>
      </c>
      <c r="E7845">
        <v>1</v>
      </c>
      <c r="F7845" s="51">
        <v>1</v>
      </c>
      <c r="G7845" t="str">
        <f t="shared" si="244"/>
        <v>Malik Monk</v>
      </c>
      <c r="H7845" t="str">
        <f t="shared" si="245"/>
        <v>Malik Monk</v>
      </c>
    </row>
    <row r="7846" spans="1:8" x14ac:dyDescent="0.2">
      <c r="A7846" s="48"/>
      <c r="B7846">
        <v>12</v>
      </c>
      <c r="C7846">
        <v>4</v>
      </c>
      <c r="D7846">
        <v>1</v>
      </c>
      <c r="E7846">
        <v>2</v>
      </c>
      <c r="F7846" s="51">
        <v>1</v>
      </c>
      <c r="G7846" t="str">
        <f t="shared" si="244"/>
        <v>Malik Monk</v>
      </c>
      <c r="H7846" t="str">
        <f t="shared" si="245"/>
        <v>Malik Monk</v>
      </c>
    </row>
    <row r="7847" spans="1:8" x14ac:dyDescent="0.2">
      <c r="A7847" s="48"/>
      <c r="B7847">
        <v>16</v>
      </c>
      <c r="C7847">
        <v>3</v>
      </c>
      <c r="D7847">
        <v>4</v>
      </c>
      <c r="E7847">
        <v>1</v>
      </c>
      <c r="F7847" s="51">
        <v>1</v>
      </c>
      <c r="G7847" t="str">
        <f t="shared" si="244"/>
        <v>Malik Monk</v>
      </c>
      <c r="H7847" t="str">
        <f t="shared" si="245"/>
        <v>Malik Monk</v>
      </c>
    </row>
    <row r="7848" spans="1:8" x14ac:dyDescent="0.2">
      <c r="A7848" s="48"/>
      <c r="B7848">
        <v>24</v>
      </c>
      <c r="C7848">
        <v>3</v>
      </c>
      <c r="D7848">
        <v>3</v>
      </c>
      <c r="E7848">
        <v>5</v>
      </c>
      <c r="F7848" s="51">
        <v>1</v>
      </c>
      <c r="G7848" t="str">
        <f t="shared" si="244"/>
        <v>Malik Monk</v>
      </c>
      <c r="H7848" t="str">
        <f t="shared" si="245"/>
        <v>Malik Monk</v>
      </c>
    </row>
    <row r="7849" spans="1:8" x14ac:dyDescent="0.2">
      <c r="A7849" s="48"/>
      <c r="B7849">
        <v>11</v>
      </c>
      <c r="C7849">
        <v>2</v>
      </c>
      <c r="D7849">
        <v>6</v>
      </c>
      <c r="E7849">
        <v>0</v>
      </c>
      <c r="F7849" s="51">
        <v>1</v>
      </c>
      <c r="G7849" t="str">
        <f t="shared" si="244"/>
        <v>Malik Monk</v>
      </c>
      <c r="H7849" t="str">
        <f t="shared" si="245"/>
        <v>Malik Monk</v>
      </c>
    </row>
    <row r="7850" spans="1:8" x14ac:dyDescent="0.2">
      <c r="A7850" s="48"/>
      <c r="B7850">
        <v>12</v>
      </c>
      <c r="C7850">
        <v>1</v>
      </c>
      <c r="D7850">
        <v>4</v>
      </c>
      <c r="E7850">
        <v>1</v>
      </c>
      <c r="F7850" s="51">
        <v>1</v>
      </c>
      <c r="G7850" t="str">
        <f t="shared" si="244"/>
        <v>Malik Monk</v>
      </c>
      <c r="H7850" t="str">
        <f t="shared" si="245"/>
        <v>Malik Monk</v>
      </c>
    </row>
    <row r="7851" spans="1:8" x14ac:dyDescent="0.2">
      <c r="A7851" s="48"/>
      <c r="B7851">
        <v>2</v>
      </c>
      <c r="C7851">
        <v>1</v>
      </c>
      <c r="D7851">
        <v>6</v>
      </c>
      <c r="E7851">
        <v>0</v>
      </c>
      <c r="F7851" s="51">
        <v>1</v>
      </c>
      <c r="G7851" t="str">
        <f t="shared" si="244"/>
        <v>Malik Monk</v>
      </c>
      <c r="H7851" t="str">
        <f t="shared" si="245"/>
        <v>Malik Monk</v>
      </c>
    </row>
    <row r="7852" spans="1:8" x14ac:dyDescent="0.2">
      <c r="A7852" s="48"/>
      <c r="B7852">
        <v>16</v>
      </c>
      <c r="C7852">
        <v>5</v>
      </c>
      <c r="D7852">
        <v>4</v>
      </c>
      <c r="E7852">
        <v>2</v>
      </c>
      <c r="F7852" s="51">
        <v>1</v>
      </c>
      <c r="G7852" t="str">
        <f t="shared" si="244"/>
        <v>Malik Monk</v>
      </c>
      <c r="H7852" t="str">
        <f t="shared" si="245"/>
        <v>Malik Monk</v>
      </c>
    </row>
    <row r="7853" spans="1:8" x14ac:dyDescent="0.2">
      <c r="A7853" s="48"/>
      <c r="B7853">
        <v>8</v>
      </c>
      <c r="C7853">
        <v>2</v>
      </c>
      <c r="D7853">
        <v>1</v>
      </c>
      <c r="E7853">
        <v>0</v>
      </c>
      <c r="F7853" s="51">
        <v>1</v>
      </c>
      <c r="G7853" t="str">
        <f t="shared" si="244"/>
        <v>Malik Monk</v>
      </c>
      <c r="H7853" t="str">
        <f t="shared" si="245"/>
        <v>Malik Monk</v>
      </c>
    </row>
    <row r="7854" spans="1:8" x14ac:dyDescent="0.2">
      <c r="A7854" s="48"/>
      <c r="B7854">
        <v>33</v>
      </c>
      <c r="C7854">
        <v>2</v>
      </c>
      <c r="D7854">
        <v>3</v>
      </c>
      <c r="E7854">
        <v>4</v>
      </c>
      <c r="F7854" s="51">
        <v>1</v>
      </c>
      <c r="G7854" t="str">
        <f t="shared" si="244"/>
        <v>Malik Monk</v>
      </c>
      <c r="H7854" t="str">
        <f t="shared" si="245"/>
        <v>Malik Monk</v>
      </c>
    </row>
    <row r="7855" spans="1:8" x14ac:dyDescent="0.2">
      <c r="A7855" s="48"/>
      <c r="B7855">
        <v>9</v>
      </c>
      <c r="C7855">
        <v>1</v>
      </c>
      <c r="D7855">
        <v>5</v>
      </c>
      <c r="E7855">
        <v>0</v>
      </c>
      <c r="F7855" s="51">
        <v>1</v>
      </c>
      <c r="G7855" t="str">
        <f t="shared" si="244"/>
        <v>Malik Monk</v>
      </c>
      <c r="H7855" t="str">
        <f t="shared" si="245"/>
        <v>Malik Monk</v>
      </c>
    </row>
    <row r="7856" spans="1:8" x14ac:dyDescent="0.2">
      <c r="A7856" s="48"/>
      <c r="B7856">
        <v>18</v>
      </c>
      <c r="C7856">
        <v>5</v>
      </c>
      <c r="D7856">
        <v>3</v>
      </c>
      <c r="E7856">
        <v>3</v>
      </c>
      <c r="F7856" s="51">
        <v>1</v>
      </c>
      <c r="G7856" t="str">
        <f t="shared" si="244"/>
        <v>Malik Monk</v>
      </c>
      <c r="H7856" t="str">
        <f t="shared" si="245"/>
        <v>Malik Monk</v>
      </c>
    </row>
    <row r="7857" spans="1:8" x14ac:dyDescent="0.2">
      <c r="A7857" s="48"/>
      <c r="B7857">
        <v>2</v>
      </c>
      <c r="C7857">
        <v>1</v>
      </c>
      <c r="D7857">
        <v>4</v>
      </c>
      <c r="E7857">
        <v>0</v>
      </c>
      <c r="F7857" s="51">
        <v>1</v>
      </c>
      <c r="G7857" t="str">
        <f t="shared" si="244"/>
        <v>Malik Monk</v>
      </c>
      <c r="H7857" t="str">
        <f t="shared" si="245"/>
        <v>Malik Monk</v>
      </c>
    </row>
    <row r="7858" spans="1:8" x14ac:dyDescent="0.2">
      <c r="A7858" s="48"/>
      <c r="B7858">
        <v>9</v>
      </c>
      <c r="C7858">
        <v>2</v>
      </c>
      <c r="D7858">
        <v>5</v>
      </c>
      <c r="E7858">
        <v>1</v>
      </c>
      <c r="F7858" s="51">
        <v>1</v>
      </c>
      <c r="G7858" t="str">
        <f t="shared" si="244"/>
        <v>Malik Monk</v>
      </c>
      <c r="H7858" t="str">
        <f t="shared" si="245"/>
        <v>Malik Monk</v>
      </c>
    </row>
    <row r="7859" spans="1:8" x14ac:dyDescent="0.2">
      <c r="A7859" s="48" t="s">
        <v>1435</v>
      </c>
      <c r="B7859">
        <v>5</v>
      </c>
      <c r="C7859">
        <v>1</v>
      </c>
      <c r="D7859">
        <v>0</v>
      </c>
      <c r="E7859">
        <v>1</v>
      </c>
      <c r="F7859" s="51">
        <v>1</v>
      </c>
      <c r="G7859" t="str">
        <f t="shared" si="244"/>
        <v>Moses Moody</v>
      </c>
      <c r="H7859" t="str">
        <f t="shared" si="245"/>
        <v>Moses Moody</v>
      </c>
    </row>
    <row r="7860" spans="1:8" x14ac:dyDescent="0.2">
      <c r="A7860" s="48"/>
      <c r="B7860">
        <v>3</v>
      </c>
      <c r="C7860">
        <v>1</v>
      </c>
      <c r="D7860">
        <v>1</v>
      </c>
      <c r="E7860">
        <v>1</v>
      </c>
      <c r="F7860" s="51">
        <v>1</v>
      </c>
      <c r="G7860" t="str">
        <f t="shared" si="244"/>
        <v>Moses Moody</v>
      </c>
      <c r="H7860" t="str">
        <f t="shared" si="245"/>
        <v>Moses Moody</v>
      </c>
    </row>
    <row r="7861" spans="1:8" x14ac:dyDescent="0.2">
      <c r="A7861" s="48"/>
      <c r="B7861">
        <v>3</v>
      </c>
      <c r="C7861">
        <v>1</v>
      </c>
      <c r="D7861">
        <v>0</v>
      </c>
      <c r="E7861">
        <v>0</v>
      </c>
      <c r="F7861" s="51">
        <v>1</v>
      </c>
      <c r="G7861" t="str">
        <f t="shared" si="244"/>
        <v>Moses Moody</v>
      </c>
      <c r="H7861" t="str">
        <f t="shared" si="245"/>
        <v>Moses Moody</v>
      </c>
    </row>
    <row r="7862" spans="1:8" x14ac:dyDescent="0.2">
      <c r="A7862" s="48"/>
      <c r="B7862">
        <v>13</v>
      </c>
      <c r="C7862">
        <v>3</v>
      </c>
      <c r="D7862">
        <v>0</v>
      </c>
      <c r="E7862">
        <v>2</v>
      </c>
      <c r="F7862" s="51">
        <v>1</v>
      </c>
      <c r="G7862" t="str">
        <f t="shared" si="244"/>
        <v>Moses Moody</v>
      </c>
      <c r="H7862" t="str">
        <f t="shared" si="245"/>
        <v>Moses Moody</v>
      </c>
    </row>
    <row r="7863" spans="1:8" x14ac:dyDescent="0.2">
      <c r="A7863" s="48"/>
      <c r="B7863">
        <v>6</v>
      </c>
      <c r="C7863">
        <v>4</v>
      </c>
      <c r="D7863">
        <v>1</v>
      </c>
      <c r="E7863">
        <v>2</v>
      </c>
      <c r="F7863" s="51">
        <v>1</v>
      </c>
      <c r="G7863" t="str">
        <f t="shared" si="244"/>
        <v>Moses Moody</v>
      </c>
      <c r="H7863" t="str">
        <f t="shared" si="245"/>
        <v>Moses Moody</v>
      </c>
    </row>
    <row r="7864" spans="1:8" x14ac:dyDescent="0.2">
      <c r="A7864" s="48"/>
      <c r="B7864">
        <v>8</v>
      </c>
      <c r="C7864">
        <v>3</v>
      </c>
      <c r="D7864">
        <v>0</v>
      </c>
      <c r="E7864">
        <v>2</v>
      </c>
      <c r="F7864" s="51">
        <v>1</v>
      </c>
      <c r="G7864" t="str">
        <f t="shared" si="244"/>
        <v>Moses Moody</v>
      </c>
      <c r="H7864" t="str">
        <f t="shared" si="245"/>
        <v>Moses Moody</v>
      </c>
    </row>
    <row r="7865" spans="1:8" x14ac:dyDescent="0.2">
      <c r="A7865" s="48"/>
      <c r="B7865">
        <v>7</v>
      </c>
      <c r="C7865">
        <v>4</v>
      </c>
      <c r="D7865">
        <v>0</v>
      </c>
      <c r="E7865">
        <v>1</v>
      </c>
      <c r="F7865" s="51">
        <v>1</v>
      </c>
      <c r="G7865" t="str">
        <f t="shared" si="244"/>
        <v>Moses Moody</v>
      </c>
      <c r="H7865" t="str">
        <f t="shared" si="245"/>
        <v>Moses Moody</v>
      </c>
    </row>
    <row r="7866" spans="1:8" x14ac:dyDescent="0.2">
      <c r="A7866" s="48"/>
      <c r="B7866">
        <v>6</v>
      </c>
      <c r="C7866">
        <v>0</v>
      </c>
      <c r="D7866">
        <v>2</v>
      </c>
      <c r="E7866">
        <v>2</v>
      </c>
      <c r="F7866" s="51">
        <v>1</v>
      </c>
      <c r="G7866" t="str">
        <f t="shared" si="244"/>
        <v>Moses Moody</v>
      </c>
      <c r="H7866" t="str">
        <f t="shared" si="245"/>
        <v>Moses Moody</v>
      </c>
    </row>
    <row r="7867" spans="1:8" x14ac:dyDescent="0.2">
      <c r="A7867" s="48"/>
      <c r="B7867">
        <v>1</v>
      </c>
      <c r="C7867">
        <v>2</v>
      </c>
      <c r="D7867">
        <v>0</v>
      </c>
      <c r="E7867">
        <v>0</v>
      </c>
      <c r="F7867" s="51">
        <v>1</v>
      </c>
      <c r="G7867" t="str">
        <f t="shared" si="244"/>
        <v>Moses Moody</v>
      </c>
      <c r="H7867" t="str">
        <f t="shared" si="245"/>
        <v>Moses Moody</v>
      </c>
    </row>
    <row r="7868" spans="1:8" x14ac:dyDescent="0.2">
      <c r="A7868" s="48"/>
      <c r="B7868">
        <v>14</v>
      </c>
      <c r="C7868">
        <v>4</v>
      </c>
      <c r="D7868">
        <v>1</v>
      </c>
      <c r="E7868">
        <v>1</v>
      </c>
      <c r="F7868" s="51">
        <v>1</v>
      </c>
      <c r="G7868" t="str">
        <f t="shared" si="244"/>
        <v>Moses Moody</v>
      </c>
      <c r="H7868" t="str">
        <f t="shared" si="245"/>
        <v>Moses Moody</v>
      </c>
    </row>
    <row r="7869" spans="1:8" x14ac:dyDescent="0.2">
      <c r="A7869" s="48"/>
      <c r="B7869">
        <v>2</v>
      </c>
      <c r="C7869">
        <v>1</v>
      </c>
      <c r="D7869">
        <v>0</v>
      </c>
      <c r="E7869">
        <v>0</v>
      </c>
      <c r="F7869" s="51">
        <v>1</v>
      </c>
      <c r="G7869" t="str">
        <f t="shared" si="244"/>
        <v>Moses Moody</v>
      </c>
      <c r="H7869" t="str">
        <f t="shared" si="245"/>
        <v>Moses Moody</v>
      </c>
    </row>
    <row r="7870" spans="1:8" x14ac:dyDescent="0.2">
      <c r="A7870" s="48"/>
      <c r="B7870">
        <v>11</v>
      </c>
      <c r="C7870">
        <v>2</v>
      </c>
      <c r="D7870">
        <v>4</v>
      </c>
      <c r="E7870">
        <v>2</v>
      </c>
      <c r="F7870" s="51">
        <v>1</v>
      </c>
      <c r="G7870" t="str">
        <f t="shared" si="244"/>
        <v>Moses Moody</v>
      </c>
      <c r="H7870" t="str">
        <f t="shared" si="245"/>
        <v>Moses Moody</v>
      </c>
    </row>
    <row r="7871" spans="1:8" x14ac:dyDescent="0.2">
      <c r="A7871" s="48"/>
      <c r="B7871">
        <v>0</v>
      </c>
      <c r="C7871">
        <v>1</v>
      </c>
      <c r="D7871">
        <v>0</v>
      </c>
      <c r="E7871">
        <v>0</v>
      </c>
      <c r="F7871" s="51">
        <v>1</v>
      </c>
      <c r="G7871" t="str">
        <f t="shared" si="244"/>
        <v>Moses Moody</v>
      </c>
      <c r="H7871" t="str">
        <f t="shared" si="245"/>
        <v>Moses Moody</v>
      </c>
    </row>
    <row r="7872" spans="1:8" x14ac:dyDescent="0.2">
      <c r="A7872" s="48"/>
      <c r="B7872">
        <v>0</v>
      </c>
      <c r="C7872">
        <v>0</v>
      </c>
      <c r="D7872">
        <v>0</v>
      </c>
      <c r="E7872">
        <v>0</v>
      </c>
      <c r="F7872" s="51">
        <v>1</v>
      </c>
      <c r="G7872" t="str">
        <f t="shared" si="244"/>
        <v>Moses Moody</v>
      </c>
      <c r="H7872" t="str">
        <f t="shared" si="245"/>
        <v>Moses Moody</v>
      </c>
    </row>
    <row r="7873" spans="1:8" x14ac:dyDescent="0.2">
      <c r="A7873" s="48"/>
      <c r="B7873">
        <v>0</v>
      </c>
      <c r="C7873">
        <v>0</v>
      </c>
      <c r="D7873">
        <v>0</v>
      </c>
      <c r="E7873">
        <v>0</v>
      </c>
      <c r="F7873" s="51">
        <v>1</v>
      </c>
      <c r="G7873" t="str">
        <f t="shared" si="244"/>
        <v>Moses Moody</v>
      </c>
      <c r="H7873" t="str">
        <f t="shared" si="245"/>
        <v>Moses Moody</v>
      </c>
    </row>
    <row r="7874" spans="1:8" x14ac:dyDescent="0.2">
      <c r="A7874" s="48"/>
      <c r="B7874">
        <v>10</v>
      </c>
      <c r="C7874">
        <v>4</v>
      </c>
      <c r="D7874">
        <v>1</v>
      </c>
      <c r="E7874">
        <v>1</v>
      </c>
      <c r="F7874" s="51">
        <v>1</v>
      </c>
      <c r="G7874" t="str">
        <f t="shared" ref="G7874:G7937" si="246">IF(B7874="","",IF(A7874="",G7873,SUBSTITUTE(A7874," 2022-23 Game Log","")))</f>
        <v>Moses Moody</v>
      </c>
      <c r="H7874" t="str">
        <f t="shared" ref="H7874:H7937" si="247">IF(G7874="Luka Dončić","Luka Doncic",IF(G7874="Wendell Carter Jr.","Wendell Carter",IF(G7874="Vlatko Čančar","Vlatko Cancar",IF(G7874="Troy Brown Jr.","Troy Brown",IF(G7874="Bojan Bogdanović","Bojan Bogdanovic",IF(G7874="Nic Claxton","Nicolas Claxton",IF(G7874="Kristaps Porziņģis","Kristaps Porzingis",IF(G7874="Kelly Oubre Jr.","Kelly Oubre Jr",IF(G7874="P.J. Washington","P.J Washington",IF(G7874="P.J. Tucker","P.J Tucker",IF(G7874="Jabari Smith Jr.","Jabari Smith",IF(G7874="Alperen Şengün","Alperen Sengun",IF(G7874="Nikola Vučević","Nikola Vucevic",IF(G7874="Jusuf Nurkić","Jusuf Nurkic",IF(G7874="Nikola Jokić","Nikola Jokic",G7874)))))))))))))))</f>
        <v>Moses Moody</v>
      </c>
    </row>
    <row r="7875" spans="1:8" x14ac:dyDescent="0.2">
      <c r="A7875" s="48"/>
      <c r="B7875">
        <v>0</v>
      </c>
      <c r="C7875">
        <v>0</v>
      </c>
      <c r="D7875">
        <v>0</v>
      </c>
      <c r="E7875">
        <v>0</v>
      </c>
      <c r="F7875" s="51">
        <v>1</v>
      </c>
      <c r="G7875" t="str">
        <f t="shared" si="246"/>
        <v>Moses Moody</v>
      </c>
      <c r="H7875" t="str">
        <f t="shared" si="247"/>
        <v>Moses Moody</v>
      </c>
    </row>
    <row r="7876" spans="1:8" x14ac:dyDescent="0.2">
      <c r="A7876" s="48"/>
      <c r="B7876">
        <v>0</v>
      </c>
      <c r="C7876">
        <v>2</v>
      </c>
      <c r="D7876">
        <v>0</v>
      </c>
      <c r="E7876">
        <v>0</v>
      </c>
      <c r="F7876" s="51">
        <v>1</v>
      </c>
      <c r="G7876" t="str">
        <f t="shared" si="246"/>
        <v>Moses Moody</v>
      </c>
      <c r="H7876" t="str">
        <f t="shared" si="247"/>
        <v>Moses Moody</v>
      </c>
    </row>
    <row r="7877" spans="1:8" x14ac:dyDescent="0.2">
      <c r="A7877" s="48"/>
      <c r="B7877">
        <v>11</v>
      </c>
      <c r="C7877">
        <v>1</v>
      </c>
      <c r="D7877">
        <v>1</v>
      </c>
      <c r="E7877">
        <v>3</v>
      </c>
      <c r="F7877" s="51">
        <v>1</v>
      </c>
      <c r="G7877" t="str">
        <f t="shared" si="246"/>
        <v>Moses Moody</v>
      </c>
      <c r="H7877" t="str">
        <f t="shared" si="247"/>
        <v>Moses Moody</v>
      </c>
    </row>
    <row r="7878" spans="1:8" x14ac:dyDescent="0.2">
      <c r="A7878" s="48"/>
      <c r="B7878">
        <v>0</v>
      </c>
      <c r="C7878">
        <v>2</v>
      </c>
      <c r="D7878">
        <v>1</v>
      </c>
      <c r="E7878">
        <v>0</v>
      </c>
      <c r="F7878" s="51">
        <v>1</v>
      </c>
      <c r="G7878" t="str">
        <f t="shared" si="246"/>
        <v>Moses Moody</v>
      </c>
      <c r="H7878" t="str">
        <f t="shared" si="247"/>
        <v>Moses Moody</v>
      </c>
    </row>
    <row r="7879" spans="1:8" x14ac:dyDescent="0.2">
      <c r="A7879" s="48"/>
      <c r="B7879">
        <v>6</v>
      </c>
      <c r="C7879">
        <v>0</v>
      </c>
      <c r="D7879">
        <v>0</v>
      </c>
      <c r="E7879">
        <v>2</v>
      </c>
      <c r="F7879" s="51">
        <v>1</v>
      </c>
      <c r="G7879" t="str">
        <f t="shared" si="246"/>
        <v>Moses Moody</v>
      </c>
      <c r="H7879" t="str">
        <f t="shared" si="247"/>
        <v>Moses Moody</v>
      </c>
    </row>
    <row r="7880" spans="1:8" x14ac:dyDescent="0.2">
      <c r="A7880" s="48"/>
      <c r="B7880">
        <v>2</v>
      </c>
      <c r="C7880">
        <v>5</v>
      </c>
      <c r="D7880">
        <v>0</v>
      </c>
      <c r="E7880">
        <v>0</v>
      </c>
      <c r="F7880" s="51">
        <v>1</v>
      </c>
      <c r="G7880" t="str">
        <f t="shared" si="246"/>
        <v>Moses Moody</v>
      </c>
      <c r="H7880" t="str">
        <f t="shared" si="247"/>
        <v>Moses Moody</v>
      </c>
    </row>
    <row r="7881" spans="1:8" x14ac:dyDescent="0.2">
      <c r="A7881" s="48"/>
      <c r="B7881">
        <v>0</v>
      </c>
      <c r="C7881">
        <v>1</v>
      </c>
      <c r="D7881">
        <v>3</v>
      </c>
      <c r="E7881">
        <v>0</v>
      </c>
      <c r="F7881" s="51">
        <v>1</v>
      </c>
      <c r="G7881" t="str">
        <f t="shared" si="246"/>
        <v>Moses Moody</v>
      </c>
      <c r="H7881" t="str">
        <f t="shared" si="247"/>
        <v>Moses Moody</v>
      </c>
    </row>
    <row r="7882" spans="1:8" x14ac:dyDescent="0.2">
      <c r="A7882" s="48"/>
      <c r="B7882">
        <v>13</v>
      </c>
      <c r="C7882">
        <v>1</v>
      </c>
      <c r="D7882">
        <v>3</v>
      </c>
      <c r="E7882">
        <v>2</v>
      </c>
      <c r="F7882" s="51">
        <v>1</v>
      </c>
      <c r="G7882" t="str">
        <f t="shared" si="246"/>
        <v>Moses Moody</v>
      </c>
      <c r="H7882" t="str">
        <f t="shared" si="247"/>
        <v>Moses Moody</v>
      </c>
    </row>
    <row r="7883" spans="1:8" x14ac:dyDescent="0.2">
      <c r="A7883" s="48"/>
      <c r="B7883">
        <v>3</v>
      </c>
      <c r="C7883">
        <v>2</v>
      </c>
      <c r="D7883">
        <v>2</v>
      </c>
      <c r="E7883">
        <v>1</v>
      </c>
      <c r="F7883" s="51">
        <v>1</v>
      </c>
      <c r="G7883" t="str">
        <f t="shared" si="246"/>
        <v>Moses Moody</v>
      </c>
      <c r="H7883" t="str">
        <f t="shared" si="247"/>
        <v>Moses Moody</v>
      </c>
    </row>
    <row r="7884" spans="1:8" x14ac:dyDescent="0.2">
      <c r="A7884" s="48"/>
      <c r="B7884">
        <v>0</v>
      </c>
      <c r="C7884">
        <v>0</v>
      </c>
      <c r="D7884">
        <v>0</v>
      </c>
      <c r="E7884">
        <v>0</v>
      </c>
      <c r="F7884" s="51">
        <v>1</v>
      </c>
      <c r="G7884" t="str">
        <f t="shared" si="246"/>
        <v>Moses Moody</v>
      </c>
      <c r="H7884" t="str">
        <f t="shared" si="247"/>
        <v>Moses Moody</v>
      </c>
    </row>
    <row r="7885" spans="1:8" x14ac:dyDescent="0.2">
      <c r="A7885" s="48"/>
      <c r="B7885">
        <v>11</v>
      </c>
      <c r="C7885">
        <v>3</v>
      </c>
      <c r="D7885">
        <v>1</v>
      </c>
      <c r="E7885">
        <v>3</v>
      </c>
      <c r="F7885" s="51">
        <v>1</v>
      </c>
      <c r="G7885" t="str">
        <f t="shared" si="246"/>
        <v>Moses Moody</v>
      </c>
      <c r="H7885" t="str">
        <f t="shared" si="247"/>
        <v>Moses Moody</v>
      </c>
    </row>
    <row r="7886" spans="1:8" x14ac:dyDescent="0.2">
      <c r="A7886" s="48"/>
      <c r="B7886">
        <v>17</v>
      </c>
      <c r="C7886">
        <v>1</v>
      </c>
      <c r="D7886">
        <v>3</v>
      </c>
      <c r="E7886">
        <v>3</v>
      </c>
      <c r="F7886" s="51">
        <v>1</v>
      </c>
      <c r="G7886" t="str">
        <f t="shared" si="246"/>
        <v>Moses Moody</v>
      </c>
      <c r="H7886" t="str">
        <f t="shared" si="247"/>
        <v>Moses Moody</v>
      </c>
    </row>
    <row r="7887" spans="1:8" x14ac:dyDescent="0.2">
      <c r="A7887" s="48"/>
      <c r="B7887">
        <v>10</v>
      </c>
      <c r="C7887">
        <v>2</v>
      </c>
      <c r="D7887">
        <v>0</v>
      </c>
      <c r="E7887">
        <v>1</v>
      </c>
      <c r="F7887" s="51">
        <v>1</v>
      </c>
      <c r="G7887" t="str">
        <f t="shared" si="246"/>
        <v>Moses Moody</v>
      </c>
      <c r="H7887" t="str">
        <f t="shared" si="247"/>
        <v>Moses Moody</v>
      </c>
    </row>
    <row r="7888" spans="1:8" x14ac:dyDescent="0.2">
      <c r="A7888" s="48"/>
      <c r="B7888">
        <v>4</v>
      </c>
      <c r="C7888">
        <v>3</v>
      </c>
      <c r="D7888">
        <v>0</v>
      </c>
      <c r="E7888">
        <v>0</v>
      </c>
      <c r="F7888" s="51">
        <v>1</v>
      </c>
      <c r="G7888" t="str">
        <f t="shared" si="246"/>
        <v>Moses Moody</v>
      </c>
      <c r="H7888" t="str">
        <f t="shared" si="247"/>
        <v>Moses Moody</v>
      </c>
    </row>
    <row r="7889" spans="1:8" x14ac:dyDescent="0.2">
      <c r="A7889" s="48"/>
      <c r="B7889">
        <v>4</v>
      </c>
      <c r="C7889">
        <v>0</v>
      </c>
      <c r="D7889">
        <v>1</v>
      </c>
      <c r="E7889">
        <v>1</v>
      </c>
      <c r="F7889" s="51">
        <v>1</v>
      </c>
      <c r="G7889" t="str">
        <f t="shared" si="246"/>
        <v>Moses Moody</v>
      </c>
      <c r="H7889" t="str">
        <f t="shared" si="247"/>
        <v>Moses Moody</v>
      </c>
    </row>
    <row r="7890" spans="1:8" x14ac:dyDescent="0.2">
      <c r="A7890" s="48"/>
      <c r="B7890">
        <v>0</v>
      </c>
      <c r="C7890">
        <v>0</v>
      </c>
      <c r="D7890">
        <v>0</v>
      </c>
      <c r="E7890">
        <v>0</v>
      </c>
      <c r="F7890" s="51">
        <v>1</v>
      </c>
      <c r="G7890" t="str">
        <f t="shared" si="246"/>
        <v>Moses Moody</v>
      </c>
      <c r="H7890" t="str">
        <f t="shared" si="247"/>
        <v>Moses Moody</v>
      </c>
    </row>
    <row r="7891" spans="1:8" x14ac:dyDescent="0.2">
      <c r="A7891" s="48"/>
      <c r="B7891">
        <v>6</v>
      </c>
      <c r="C7891">
        <v>2</v>
      </c>
      <c r="D7891">
        <v>0</v>
      </c>
      <c r="E7891">
        <v>0</v>
      </c>
      <c r="F7891" s="51">
        <v>1</v>
      </c>
      <c r="G7891" t="str">
        <f t="shared" si="246"/>
        <v>Moses Moody</v>
      </c>
      <c r="H7891" t="str">
        <f t="shared" si="247"/>
        <v>Moses Moody</v>
      </c>
    </row>
    <row r="7892" spans="1:8" x14ac:dyDescent="0.2">
      <c r="A7892" s="48"/>
      <c r="B7892">
        <v>8</v>
      </c>
      <c r="C7892">
        <v>2</v>
      </c>
      <c r="D7892">
        <v>4</v>
      </c>
      <c r="E7892">
        <v>1</v>
      </c>
      <c r="F7892" s="51">
        <v>1</v>
      </c>
      <c r="G7892" t="str">
        <f t="shared" si="246"/>
        <v>Moses Moody</v>
      </c>
      <c r="H7892" t="str">
        <f t="shared" si="247"/>
        <v>Moses Moody</v>
      </c>
    </row>
    <row r="7893" spans="1:8" x14ac:dyDescent="0.2">
      <c r="A7893" s="48" t="s">
        <v>1436</v>
      </c>
      <c r="B7893">
        <v>0</v>
      </c>
      <c r="C7893">
        <v>0</v>
      </c>
      <c r="D7893">
        <v>0</v>
      </c>
      <c r="E7893">
        <v>0</v>
      </c>
      <c r="F7893" s="51">
        <v>1</v>
      </c>
      <c r="G7893" t="str">
        <f t="shared" si="246"/>
        <v>Wendell Moore Jr.</v>
      </c>
      <c r="H7893" t="str">
        <f t="shared" si="247"/>
        <v>Wendell Moore Jr.</v>
      </c>
    </row>
    <row r="7894" spans="1:8" x14ac:dyDescent="0.2">
      <c r="A7894" s="48"/>
      <c r="B7894">
        <v>0</v>
      </c>
      <c r="C7894">
        <v>0</v>
      </c>
      <c r="D7894">
        <v>0</v>
      </c>
      <c r="E7894">
        <v>0</v>
      </c>
      <c r="F7894" s="51">
        <v>1</v>
      </c>
      <c r="G7894" t="str">
        <f t="shared" si="246"/>
        <v>Wendell Moore Jr.</v>
      </c>
      <c r="H7894" t="str">
        <f t="shared" si="247"/>
        <v>Wendell Moore Jr.</v>
      </c>
    </row>
    <row r="7895" spans="1:8" x14ac:dyDescent="0.2">
      <c r="A7895" s="48"/>
      <c r="B7895">
        <v>0</v>
      </c>
      <c r="C7895">
        <v>1</v>
      </c>
      <c r="D7895">
        <v>0</v>
      </c>
      <c r="E7895">
        <v>0</v>
      </c>
      <c r="F7895" s="51">
        <v>1</v>
      </c>
      <c r="G7895" t="str">
        <f t="shared" si="246"/>
        <v>Wendell Moore Jr.</v>
      </c>
      <c r="H7895" t="str">
        <f t="shared" si="247"/>
        <v>Wendell Moore Jr.</v>
      </c>
    </row>
    <row r="7896" spans="1:8" x14ac:dyDescent="0.2">
      <c r="A7896" s="48"/>
      <c r="B7896">
        <v>2</v>
      </c>
      <c r="C7896">
        <v>2</v>
      </c>
      <c r="D7896">
        <v>0</v>
      </c>
      <c r="E7896">
        <v>0</v>
      </c>
      <c r="F7896" s="51">
        <v>1</v>
      </c>
      <c r="G7896" t="str">
        <f t="shared" si="246"/>
        <v>Wendell Moore Jr.</v>
      </c>
      <c r="H7896" t="str">
        <f t="shared" si="247"/>
        <v>Wendell Moore Jr.</v>
      </c>
    </row>
    <row r="7897" spans="1:8" x14ac:dyDescent="0.2">
      <c r="A7897" s="48"/>
      <c r="B7897">
        <v>7</v>
      </c>
      <c r="C7897">
        <v>3</v>
      </c>
      <c r="D7897">
        <v>2</v>
      </c>
      <c r="E7897">
        <v>1</v>
      </c>
      <c r="F7897" s="51">
        <v>1</v>
      </c>
      <c r="G7897" t="str">
        <f t="shared" si="246"/>
        <v>Wendell Moore Jr.</v>
      </c>
      <c r="H7897" t="str">
        <f t="shared" si="247"/>
        <v>Wendell Moore Jr.</v>
      </c>
    </row>
    <row r="7898" spans="1:8" x14ac:dyDescent="0.2">
      <c r="A7898" s="48"/>
      <c r="B7898">
        <v>9</v>
      </c>
      <c r="C7898">
        <v>0</v>
      </c>
      <c r="D7898">
        <v>1</v>
      </c>
      <c r="E7898">
        <v>1</v>
      </c>
      <c r="F7898" s="51">
        <v>1</v>
      </c>
      <c r="G7898" t="str">
        <f t="shared" si="246"/>
        <v>Wendell Moore Jr.</v>
      </c>
      <c r="H7898" t="str">
        <f t="shared" si="247"/>
        <v>Wendell Moore Jr.</v>
      </c>
    </row>
    <row r="7899" spans="1:8" x14ac:dyDescent="0.2">
      <c r="A7899" s="48"/>
      <c r="B7899">
        <v>0</v>
      </c>
      <c r="C7899">
        <v>0</v>
      </c>
      <c r="D7899">
        <v>0</v>
      </c>
      <c r="E7899">
        <v>0</v>
      </c>
      <c r="F7899" s="51">
        <v>1</v>
      </c>
      <c r="G7899" t="str">
        <f t="shared" si="246"/>
        <v>Wendell Moore Jr.</v>
      </c>
      <c r="H7899" t="str">
        <f t="shared" si="247"/>
        <v>Wendell Moore Jr.</v>
      </c>
    </row>
    <row r="7900" spans="1:8" x14ac:dyDescent="0.2">
      <c r="A7900" s="48"/>
      <c r="B7900">
        <v>0</v>
      </c>
      <c r="C7900">
        <v>0</v>
      </c>
      <c r="D7900">
        <v>0</v>
      </c>
      <c r="E7900">
        <v>0</v>
      </c>
      <c r="F7900" s="51">
        <v>1</v>
      </c>
      <c r="G7900" t="str">
        <f t="shared" si="246"/>
        <v>Wendell Moore Jr.</v>
      </c>
      <c r="H7900" t="str">
        <f t="shared" si="247"/>
        <v>Wendell Moore Jr.</v>
      </c>
    </row>
    <row r="7901" spans="1:8" x14ac:dyDescent="0.2">
      <c r="A7901" s="48"/>
      <c r="B7901">
        <v>0</v>
      </c>
      <c r="C7901">
        <v>1</v>
      </c>
      <c r="D7901">
        <v>0</v>
      </c>
      <c r="E7901">
        <v>0</v>
      </c>
      <c r="F7901" s="51">
        <v>1</v>
      </c>
      <c r="G7901" t="str">
        <f t="shared" si="246"/>
        <v>Wendell Moore Jr.</v>
      </c>
      <c r="H7901" t="str">
        <f t="shared" si="247"/>
        <v>Wendell Moore Jr.</v>
      </c>
    </row>
    <row r="7902" spans="1:8" x14ac:dyDescent="0.2">
      <c r="A7902" s="48"/>
      <c r="B7902">
        <v>4</v>
      </c>
      <c r="C7902">
        <v>1</v>
      </c>
      <c r="D7902">
        <v>1</v>
      </c>
      <c r="E7902">
        <v>0</v>
      </c>
      <c r="F7902" s="51">
        <v>1</v>
      </c>
      <c r="G7902" t="str">
        <f t="shared" si="246"/>
        <v>Wendell Moore Jr.</v>
      </c>
      <c r="H7902" t="str">
        <f t="shared" si="247"/>
        <v>Wendell Moore Jr.</v>
      </c>
    </row>
    <row r="7903" spans="1:8" x14ac:dyDescent="0.2">
      <c r="A7903" s="48"/>
      <c r="B7903">
        <v>4</v>
      </c>
      <c r="C7903">
        <v>2</v>
      </c>
      <c r="D7903">
        <v>1</v>
      </c>
      <c r="E7903">
        <v>0</v>
      </c>
      <c r="F7903" s="51">
        <v>1</v>
      </c>
      <c r="G7903" t="str">
        <f t="shared" si="246"/>
        <v>Wendell Moore Jr.</v>
      </c>
      <c r="H7903" t="str">
        <f t="shared" si="247"/>
        <v>Wendell Moore Jr.</v>
      </c>
    </row>
    <row r="7904" spans="1:8" x14ac:dyDescent="0.2">
      <c r="A7904" s="48"/>
      <c r="B7904">
        <v>0</v>
      </c>
      <c r="C7904">
        <v>0</v>
      </c>
      <c r="D7904">
        <v>3</v>
      </c>
      <c r="E7904">
        <v>0</v>
      </c>
      <c r="F7904" s="51">
        <v>1</v>
      </c>
      <c r="G7904" t="str">
        <f t="shared" si="246"/>
        <v>Wendell Moore Jr.</v>
      </c>
      <c r="H7904" t="str">
        <f t="shared" si="247"/>
        <v>Wendell Moore Jr.</v>
      </c>
    </row>
    <row r="7905" spans="1:8" x14ac:dyDescent="0.2">
      <c r="A7905" s="48"/>
      <c r="B7905">
        <v>0</v>
      </c>
      <c r="C7905">
        <v>1</v>
      </c>
      <c r="D7905">
        <v>0</v>
      </c>
      <c r="E7905">
        <v>0</v>
      </c>
      <c r="F7905" s="51">
        <v>1</v>
      </c>
      <c r="G7905" t="str">
        <f t="shared" si="246"/>
        <v>Wendell Moore Jr.</v>
      </c>
      <c r="H7905" t="str">
        <f t="shared" si="247"/>
        <v>Wendell Moore Jr.</v>
      </c>
    </row>
    <row r="7906" spans="1:8" x14ac:dyDescent="0.2">
      <c r="A7906" s="48"/>
      <c r="B7906">
        <v>2</v>
      </c>
      <c r="C7906">
        <v>1</v>
      </c>
      <c r="D7906">
        <v>0</v>
      </c>
      <c r="E7906">
        <v>0</v>
      </c>
      <c r="F7906" s="51">
        <v>1</v>
      </c>
      <c r="G7906" t="str">
        <f t="shared" si="246"/>
        <v>Wendell Moore Jr.</v>
      </c>
      <c r="H7906" t="str">
        <f t="shared" si="247"/>
        <v>Wendell Moore Jr.</v>
      </c>
    </row>
    <row r="7907" spans="1:8" x14ac:dyDescent="0.2">
      <c r="A7907" s="48"/>
      <c r="B7907">
        <v>2</v>
      </c>
      <c r="C7907">
        <v>1</v>
      </c>
      <c r="D7907">
        <v>0</v>
      </c>
      <c r="E7907">
        <v>0</v>
      </c>
      <c r="F7907" s="51">
        <v>1</v>
      </c>
      <c r="G7907" t="str">
        <f t="shared" si="246"/>
        <v>Wendell Moore Jr.</v>
      </c>
      <c r="H7907" t="str">
        <f t="shared" si="247"/>
        <v>Wendell Moore Jr.</v>
      </c>
    </row>
    <row r="7908" spans="1:8" x14ac:dyDescent="0.2">
      <c r="A7908" s="48"/>
      <c r="B7908">
        <v>2</v>
      </c>
      <c r="C7908">
        <v>0</v>
      </c>
      <c r="D7908">
        <v>0</v>
      </c>
      <c r="E7908">
        <v>0</v>
      </c>
      <c r="F7908" s="51">
        <v>1</v>
      </c>
      <c r="G7908" t="str">
        <f t="shared" si="246"/>
        <v>Wendell Moore Jr.</v>
      </c>
      <c r="H7908" t="str">
        <f t="shared" si="247"/>
        <v>Wendell Moore Jr.</v>
      </c>
    </row>
    <row r="7909" spans="1:8" x14ac:dyDescent="0.2">
      <c r="A7909" s="48" t="s">
        <v>1437</v>
      </c>
      <c r="B7909">
        <v>34</v>
      </c>
      <c r="C7909">
        <v>4</v>
      </c>
      <c r="D7909">
        <v>9</v>
      </c>
      <c r="E7909">
        <v>3</v>
      </c>
      <c r="F7909" s="51">
        <v>1</v>
      </c>
      <c r="G7909" t="str">
        <f t="shared" si="246"/>
        <v>Ja Morant</v>
      </c>
      <c r="H7909" t="str">
        <f t="shared" si="247"/>
        <v>Ja Morant</v>
      </c>
    </row>
    <row r="7910" spans="1:8" x14ac:dyDescent="0.2">
      <c r="A7910" s="48"/>
      <c r="B7910">
        <v>49</v>
      </c>
      <c r="C7910">
        <v>4</v>
      </c>
      <c r="D7910">
        <v>8</v>
      </c>
      <c r="E7910">
        <v>5</v>
      </c>
      <c r="F7910" s="51">
        <v>1</v>
      </c>
      <c r="G7910" t="str">
        <f t="shared" si="246"/>
        <v>Ja Morant</v>
      </c>
      <c r="H7910" t="str">
        <f t="shared" si="247"/>
        <v>Ja Morant</v>
      </c>
    </row>
    <row r="7911" spans="1:8" x14ac:dyDescent="0.2">
      <c r="A7911" s="48"/>
      <c r="B7911">
        <v>20</v>
      </c>
      <c r="C7911">
        <v>1</v>
      </c>
      <c r="D7911">
        <v>4</v>
      </c>
      <c r="E7911">
        <v>0</v>
      </c>
      <c r="F7911" s="51">
        <v>1</v>
      </c>
      <c r="G7911" t="str">
        <f t="shared" si="246"/>
        <v>Ja Morant</v>
      </c>
      <c r="H7911" t="str">
        <f t="shared" si="247"/>
        <v>Ja Morant</v>
      </c>
    </row>
    <row r="7912" spans="1:8" x14ac:dyDescent="0.2">
      <c r="A7912" s="48"/>
      <c r="B7912">
        <v>38</v>
      </c>
      <c r="C7912">
        <v>8</v>
      </c>
      <c r="D7912">
        <v>7</v>
      </c>
      <c r="E7912">
        <v>4</v>
      </c>
      <c r="F7912" s="51">
        <v>1</v>
      </c>
      <c r="G7912" t="str">
        <f t="shared" si="246"/>
        <v>Ja Morant</v>
      </c>
      <c r="H7912" t="str">
        <f t="shared" si="247"/>
        <v>Ja Morant</v>
      </c>
    </row>
    <row r="7913" spans="1:8" x14ac:dyDescent="0.2">
      <c r="A7913" s="48"/>
      <c r="B7913">
        <v>22</v>
      </c>
      <c r="C7913">
        <v>5</v>
      </c>
      <c r="D7913">
        <v>6</v>
      </c>
      <c r="E7913">
        <v>1</v>
      </c>
      <c r="F7913" s="51">
        <v>1</v>
      </c>
      <c r="G7913" t="str">
        <f t="shared" si="246"/>
        <v>Ja Morant</v>
      </c>
      <c r="H7913" t="str">
        <f t="shared" si="247"/>
        <v>Ja Morant</v>
      </c>
    </row>
    <row r="7914" spans="1:8" x14ac:dyDescent="0.2">
      <c r="A7914" s="48"/>
      <c r="B7914">
        <v>37</v>
      </c>
      <c r="C7914">
        <v>5</v>
      </c>
      <c r="D7914">
        <v>4</v>
      </c>
      <c r="E7914">
        <v>1</v>
      </c>
      <c r="F7914" s="51">
        <v>1</v>
      </c>
      <c r="G7914" t="str">
        <f t="shared" si="246"/>
        <v>Ja Morant</v>
      </c>
      <c r="H7914" t="str">
        <f t="shared" si="247"/>
        <v>Ja Morant</v>
      </c>
    </row>
    <row r="7915" spans="1:8" x14ac:dyDescent="0.2">
      <c r="A7915" s="48"/>
      <c r="B7915">
        <v>20</v>
      </c>
      <c r="C7915">
        <v>9</v>
      </c>
      <c r="D7915">
        <v>7</v>
      </c>
      <c r="E7915">
        <v>0</v>
      </c>
      <c r="F7915" s="51">
        <v>1</v>
      </c>
      <c r="G7915" t="str">
        <f t="shared" si="246"/>
        <v>Ja Morant</v>
      </c>
      <c r="H7915" t="str">
        <f t="shared" si="247"/>
        <v>Ja Morant</v>
      </c>
    </row>
    <row r="7916" spans="1:8" x14ac:dyDescent="0.2">
      <c r="A7916" s="48"/>
      <c r="B7916">
        <v>12</v>
      </c>
      <c r="C7916">
        <v>4</v>
      </c>
      <c r="D7916">
        <v>11</v>
      </c>
      <c r="E7916">
        <v>1</v>
      </c>
      <c r="F7916" s="51">
        <v>1</v>
      </c>
      <c r="G7916" t="str">
        <f t="shared" si="246"/>
        <v>Ja Morant</v>
      </c>
      <c r="H7916" t="str">
        <f t="shared" si="247"/>
        <v>Ja Morant</v>
      </c>
    </row>
    <row r="7917" spans="1:8" x14ac:dyDescent="0.2">
      <c r="A7917" s="48"/>
      <c r="B7917">
        <v>23</v>
      </c>
      <c r="C7917">
        <v>9</v>
      </c>
      <c r="D7917">
        <v>6</v>
      </c>
      <c r="E7917">
        <v>1</v>
      </c>
      <c r="F7917" s="51">
        <v>1</v>
      </c>
      <c r="G7917" t="str">
        <f t="shared" si="246"/>
        <v>Ja Morant</v>
      </c>
      <c r="H7917" t="str">
        <f t="shared" si="247"/>
        <v>Ja Morant</v>
      </c>
    </row>
    <row r="7918" spans="1:8" x14ac:dyDescent="0.2">
      <c r="A7918" s="48"/>
      <c r="B7918">
        <v>30</v>
      </c>
      <c r="C7918">
        <v>8</v>
      </c>
      <c r="D7918">
        <v>9</v>
      </c>
      <c r="E7918">
        <v>5</v>
      </c>
      <c r="F7918" s="51">
        <v>1</v>
      </c>
      <c r="G7918" t="str">
        <f t="shared" si="246"/>
        <v>Ja Morant</v>
      </c>
      <c r="H7918" t="str">
        <f t="shared" si="247"/>
        <v>Ja Morant</v>
      </c>
    </row>
    <row r="7919" spans="1:8" x14ac:dyDescent="0.2">
      <c r="A7919" s="48"/>
      <c r="B7919">
        <v>32</v>
      </c>
      <c r="C7919">
        <v>5</v>
      </c>
      <c r="D7919">
        <v>5</v>
      </c>
      <c r="E7919">
        <v>2</v>
      </c>
      <c r="F7919" s="51">
        <v>1</v>
      </c>
      <c r="G7919" t="str">
        <f t="shared" si="246"/>
        <v>Ja Morant</v>
      </c>
      <c r="H7919" t="str">
        <f t="shared" si="247"/>
        <v>Ja Morant</v>
      </c>
    </row>
    <row r="7920" spans="1:8" x14ac:dyDescent="0.2">
      <c r="A7920" s="48"/>
      <c r="B7920">
        <v>28</v>
      </c>
      <c r="C7920">
        <v>10</v>
      </c>
      <c r="D7920">
        <v>8</v>
      </c>
      <c r="E7920">
        <v>2</v>
      </c>
      <c r="F7920" s="51">
        <v>1</v>
      </c>
      <c r="G7920" t="str">
        <f t="shared" si="246"/>
        <v>Ja Morant</v>
      </c>
      <c r="H7920" t="str">
        <f t="shared" si="247"/>
        <v>Ja Morant</v>
      </c>
    </row>
    <row r="7921" spans="1:8" x14ac:dyDescent="0.2">
      <c r="A7921" s="48"/>
      <c r="B7921">
        <v>36</v>
      </c>
      <c r="C7921">
        <v>8</v>
      </c>
      <c r="D7921">
        <v>4</v>
      </c>
      <c r="E7921">
        <v>2</v>
      </c>
      <c r="F7921" s="51">
        <v>1</v>
      </c>
      <c r="G7921" t="str">
        <f t="shared" si="246"/>
        <v>Ja Morant</v>
      </c>
      <c r="H7921" t="str">
        <f t="shared" si="247"/>
        <v>Ja Morant</v>
      </c>
    </row>
    <row r="7922" spans="1:8" x14ac:dyDescent="0.2">
      <c r="A7922" s="48"/>
      <c r="B7922">
        <v>19</v>
      </c>
      <c r="C7922">
        <v>7</v>
      </c>
      <c r="D7922">
        <v>11</v>
      </c>
      <c r="E7922">
        <v>0</v>
      </c>
      <c r="F7922" s="51">
        <v>1</v>
      </c>
      <c r="G7922" t="str">
        <f t="shared" si="246"/>
        <v>Ja Morant</v>
      </c>
      <c r="H7922" t="str">
        <f t="shared" si="247"/>
        <v>Ja Morant</v>
      </c>
    </row>
    <row r="7923" spans="1:8" x14ac:dyDescent="0.2">
      <c r="A7923" s="48"/>
      <c r="B7923">
        <v>34</v>
      </c>
      <c r="C7923">
        <v>7</v>
      </c>
      <c r="D7923">
        <v>6</v>
      </c>
      <c r="E7923">
        <v>1</v>
      </c>
      <c r="F7923" s="51">
        <v>1</v>
      </c>
      <c r="G7923" t="str">
        <f t="shared" si="246"/>
        <v>Ja Morant</v>
      </c>
      <c r="H7923" t="str">
        <f t="shared" si="247"/>
        <v>Ja Morant</v>
      </c>
    </row>
    <row r="7924" spans="1:8" x14ac:dyDescent="0.2">
      <c r="A7924" s="48"/>
      <c r="B7924">
        <v>23</v>
      </c>
      <c r="C7924">
        <v>4</v>
      </c>
      <c r="D7924">
        <v>11</v>
      </c>
      <c r="E7924">
        <v>2</v>
      </c>
      <c r="F7924" s="51">
        <v>1</v>
      </c>
      <c r="G7924" t="str">
        <f t="shared" si="246"/>
        <v>Ja Morant</v>
      </c>
      <c r="H7924" t="str">
        <f t="shared" si="247"/>
        <v>Ja Morant</v>
      </c>
    </row>
    <row r="7925" spans="1:8" x14ac:dyDescent="0.2">
      <c r="A7925" s="48"/>
      <c r="B7925">
        <v>27</v>
      </c>
      <c r="C7925">
        <v>10</v>
      </c>
      <c r="D7925">
        <v>14</v>
      </c>
      <c r="E7925">
        <v>0</v>
      </c>
      <c r="F7925" s="51">
        <v>1</v>
      </c>
      <c r="G7925" t="str">
        <f t="shared" si="246"/>
        <v>Ja Morant</v>
      </c>
      <c r="H7925" t="str">
        <f t="shared" si="247"/>
        <v>Ja Morant</v>
      </c>
    </row>
    <row r="7926" spans="1:8" x14ac:dyDescent="0.2">
      <c r="A7926" s="48"/>
      <c r="B7926">
        <v>24</v>
      </c>
      <c r="C7926">
        <v>5</v>
      </c>
      <c r="D7926">
        <v>6</v>
      </c>
      <c r="E7926">
        <v>2</v>
      </c>
      <c r="F7926" s="51">
        <v>1</v>
      </c>
      <c r="G7926" t="str">
        <f t="shared" si="246"/>
        <v>Ja Morant</v>
      </c>
      <c r="H7926" t="str">
        <f t="shared" si="247"/>
        <v>Ja Morant</v>
      </c>
    </row>
    <row r="7927" spans="1:8" x14ac:dyDescent="0.2">
      <c r="A7927" s="48"/>
      <c r="B7927">
        <v>28</v>
      </c>
      <c r="C7927">
        <v>8</v>
      </c>
      <c r="D7927">
        <v>3</v>
      </c>
      <c r="E7927">
        <v>2</v>
      </c>
      <c r="F7927" s="51">
        <v>1</v>
      </c>
      <c r="G7927" t="str">
        <f t="shared" si="246"/>
        <v>Ja Morant</v>
      </c>
      <c r="H7927" t="str">
        <f t="shared" si="247"/>
        <v>Ja Morant</v>
      </c>
    </row>
    <row r="7928" spans="1:8" x14ac:dyDescent="0.2">
      <c r="A7928" s="48"/>
      <c r="B7928">
        <v>33</v>
      </c>
      <c r="C7928">
        <v>5</v>
      </c>
      <c r="D7928">
        <v>10</v>
      </c>
      <c r="E7928">
        <v>3</v>
      </c>
      <c r="F7928" s="51">
        <v>1</v>
      </c>
      <c r="G7928" t="str">
        <f t="shared" si="246"/>
        <v>Ja Morant</v>
      </c>
      <c r="H7928" t="str">
        <f t="shared" si="247"/>
        <v>Ja Morant</v>
      </c>
    </row>
    <row r="7929" spans="1:8" x14ac:dyDescent="0.2">
      <c r="A7929" s="48"/>
      <c r="B7929">
        <v>26</v>
      </c>
      <c r="C7929">
        <v>13</v>
      </c>
      <c r="D7929">
        <v>11</v>
      </c>
      <c r="E7929">
        <v>2</v>
      </c>
      <c r="F7929" s="51">
        <v>1</v>
      </c>
      <c r="G7929" t="str">
        <f t="shared" si="246"/>
        <v>Ja Morant</v>
      </c>
      <c r="H7929" t="str">
        <f t="shared" si="247"/>
        <v>Ja Morant</v>
      </c>
    </row>
    <row r="7930" spans="1:8" x14ac:dyDescent="0.2">
      <c r="A7930" s="48"/>
      <c r="B7930">
        <v>15</v>
      </c>
      <c r="C7930">
        <v>6</v>
      </c>
      <c r="D7930">
        <v>12</v>
      </c>
      <c r="E7930">
        <v>0</v>
      </c>
      <c r="F7930" s="51">
        <v>1</v>
      </c>
      <c r="G7930" t="str">
        <f t="shared" si="246"/>
        <v>Ja Morant</v>
      </c>
      <c r="H7930" t="str">
        <f t="shared" si="247"/>
        <v>Ja Morant</v>
      </c>
    </row>
    <row r="7931" spans="1:8" x14ac:dyDescent="0.2">
      <c r="A7931" s="48"/>
      <c r="B7931">
        <v>25</v>
      </c>
      <c r="C7931">
        <v>10</v>
      </c>
      <c r="D7931">
        <v>10</v>
      </c>
      <c r="E7931">
        <v>2</v>
      </c>
      <c r="F7931" s="51">
        <v>1</v>
      </c>
      <c r="G7931" t="str">
        <f t="shared" si="246"/>
        <v>Ja Morant</v>
      </c>
      <c r="H7931" t="str">
        <f t="shared" si="247"/>
        <v>Ja Morant</v>
      </c>
    </row>
    <row r="7932" spans="1:8" x14ac:dyDescent="0.2">
      <c r="A7932" s="48"/>
      <c r="B7932">
        <v>6</v>
      </c>
      <c r="C7932">
        <v>5</v>
      </c>
      <c r="D7932">
        <v>2</v>
      </c>
      <c r="E7932">
        <v>0</v>
      </c>
      <c r="F7932" s="51">
        <v>1</v>
      </c>
      <c r="G7932" t="str">
        <f t="shared" si="246"/>
        <v>Ja Morant</v>
      </c>
      <c r="H7932" t="str">
        <f t="shared" si="247"/>
        <v>Ja Morant</v>
      </c>
    </row>
    <row r="7933" spans="1:8" x14ac:dyDescent="0.2">
      <c r="A7933" s="48"/>
      <c r="B7933">
        <v>35</v>
      </c>
      <c r="C7933">
        <v>1</v>
      </c>
      <c r="D7933">
        <v>10</v>
      </c>
      <c r="E7933">
        <v>3</v>
      </c>
      <c r="F7933" s="51">
        <v>1</v>
      </c>
      <c r="G7933" t="str">
        <f t="shared" si="246"/>
        <v>Ja Morant</v>
      </c>
      <c r="H7933" t="str">
        <f t="shared" si="247"/>
        <v>Ja Morant</v>
      </c>
    </row>
    <row r="7934" spans="1:8" x14ac:dyDescent="0.2">
      <c r="A7934" s="48"/>
      <c r="B7934">
        <v>12</v>
      </c>
      <c r="C7934">
        <v>5</v>
      </c>
      <c r="D7934">
        <v>11</v>
      </c>
      <c r="E7934">
        <v>0</v>
      </c>
      <c r="F7934" s="51">
        <v>1</v>
      </c>
      <c r="G7934" t="str">
        <f t="shared" si="246"/>
        <v>Ja Morant</v>
      </c>
      <c r="H7934" t="str">
        <f t="shared" si="247"/>
        <v>Ja Morant</v>
      </c>
    </row>
    <row r="7935" spans="1:8" x14ac:dyDescent="0.2">
      <c r="A7935" s="48"/>
      <c r="B7935">
        <v>36</v>
      </c>
      <c r="C7935">
        <v>7</v>
      </c>
      <c r="D7935">
        <v>8</v>
      </c>
      <c r="E7935">
        <v>2</v>
      </c>
      <c r="F7935" s="51">
        <v>1</v>
      </c>
      <c r="G7935" t="str">
        <f t="shared" si="246"/>
        <v>Ja Morant</v>
      </c>
      <c r="H7935" t="str">
        <f t="shared" si="247"/>
        <v>Ja Morant</v>
      </c>
    </row>
    <row r="7936" spans="1:8" x14ac:dyDescent="0.2">
      <c r="A7936" s="48"/>
      <c r="B7936">
        <v>34</v>
      </c>
      <c r="C7936">
        <v>3</v>
      </c>
      <c r="D7936">
        <v>6</v>
      </c>
      <c r="E7936">
        <v>3</v>
      </c>
      <c r="F7936" s="51">
        <v>1</v>
      </c>
      <c r="G7936" t="str">
        <f t="shared" si="246"/>
        <v>Ja Morant</v>
      </c>
      <c r="H7936" t="str">
        <f t="shared" si="247"/>
        <v>Ja Morant</v>
      </c>
    </row>
    <row r="7937" spans="1:8" x14ac:dyDescent="0.2">
      <c r="A7937" s="48"/>
      <c r="B7937">
        <v>19</v>
      </c>
      <c r="C7937">
        <v>4</v>
      </c>
      <c r="D7937">
        <v>17</v>
      </c>
      <c r="E7937">
        <v>1</v>
      </c>
      <c r="F7937" s="51">
        <v>1</v>
      </c>
      <c r="G7937" t="str">
        <f t="shared" si="246"/>
        <v>Ja Morant</v>
      </c>
      <c r="H7937" t="str">
        <f t="shared" si="247"/>
        <v>Ja Morant</v>
      </c>
    </row>
    <row r="7938" spans="1:8" x14ac:dyDescent="0.2">
      <c r="A7938" s="48"/>
      <c r="B7938">
        <v>32</v>
      </c>
      <c r="C7938">
        <v>3</v>
      </c>
      <c r="D7938">
        <v>8</v>
      </c>
      <c r="E7938">
        <v>0</v>
      </c>
      <c r="F7938" s="51">
        <v>1</v>
      </c>
      <c r="G7938" t="str">
        <f t="shared" ref="G7938:G8001" si="248">IF(B7938="","",IF(A7938="",G7937,SUBSTITUTE(A7938," 2022-23 Game Log","")))</f>
        <v>Ja Morant</v>
      </c>
      <c r="H7938" t="str">
        <f t="shared" ref="H7938:H8001" si="249">IF(G7938="Luka Dončić","Luka Doncic",IF(G7938="Wendell Carter Jr.","Wendell Carter",IF(G7938="Vlatko Čančar","Vlatko Cancar",IF(G7938="Troy Brown Jr.","Troy Brown",IF(G7938="Bojan Bogdanović","Bojan Bogdanovic",IF(G7938="Nic Claxton","Nicolas Claxton",IF(G7938="Kristaps Porziņģis","Kristaps Porzingis",IF(G7938="Kelly Oubre Jr.","Kelly Oubre Jr",IF(G7938="P.J. Washington","P.J Washington",IF(G7938="P.J. Tucker","P.J Tucker",IF(G7938="Jabari Smith Jr.","Jabari Smith",IF(G7938="Alperen Şengün","Alperen Sengun",IF(G7938="Nikola Vučević","Nikola Vucevic",IF(G7938="Jusuf Nurkić","Jusuf Nurkic",IF(G7938="Nikola Jokić","Nikola Jokic",G7938)))))))))))))))</f>
        <v>Ja Morant</v>
      </c>
    </row>
    <row r="7939" spans="1:8" x14ac:dyDescent="0.2">
      <c r="A7939" s="48"/>
      <c r="B7939">
        <v>35</v>
      </c>
      <c r="C7939">
        <v>7</v>
      </c>
      <c r="D7939">
        <v>5</v>
      </c>
      <c r="E7939">
        <v>1</v>
      </c>
      <c r="F7939" s="51">
        <v>1</v>
      </c>
      <c r="G7939" t="str">
        <f t="shared" si="248"/>
        <v>Ja Morant</v>
      </c>
      <c r="H7939" t="str">
        <f t="shared" si="249"/>
        <v>Ja Morant</v>
      </c>
    </row>
    <row r="7940" spans="1:8" x14ac:dyDescent="0.2">
      <c r="A7940" s="48"/>
      <c r="B7940">
        <v>23</v>
      </c>
      <c r="C7940">
        <v>1</v>
      </c>
      <c r="D7940">
        <v>8</v>
      </c>
      <c r="E7940">
        <v>2</v>
      </c>
      <c r="F7940" s="51">
        <v>1</v>
      </c>
      <c r="G7940" t="str">
        <f t="shared" si="248"/>
        <v>Ja Morant</v>
      </c>
      <c r="H7940" t="str">
        <f t="shared" si="249"/>
        <v>Ja Morant</v>
      </c>
    </row>
    <row r="7941" spans="1:8" x14ac:dyDescent="0.2">
      <c r="A7941" s="48" t="s">
        <v>1438</v>
      </c>
      <c r="B7941">
        <v>14</v>
      </c>
      <c r="C7941">
        <v>4</v>
      </c>
      <c r="D7941">
        <v>1</v>
      </c>
      <c r="E7941">
        <v>1</v>
      </c>
      <c r="F7941" s="51">
        <v>1</v>
      </c>
      <c r="G7941" t="str">
        <f t="shared" si="248"/>
        <v>Marcus Morris</v>
      </c>
      <c r="H7941" t="str">
        <f t="shared" si="249"/>
        <v>Marcus Morris</v>
      </c>
    </row>
    <row r="7942" spans="1:8" x14ac:dyDescent="0.2">
      <c r="A7942" s="48"/>
      <c r="B7942">
        <v>9</v>
      </c>
      <c r="C7942">
        <v>5</v>
      </c>
      <c r="D7942">
        <v>2</v>
      </c>
      <c r="E7942">
        <v>1</v>
      </c>
      <c r="F7942" s="51">
        <v>1</v>
      </c>
      <c r="G7942" t="str">
        <f t="shared" si="248"/>
        <v>Marcus Morris</v>
      </c>
      <c r="H7942" t="str">
        <f t="shared" si="249"/>
        <v>Marcus Morris</v>
      </c>
    </row>
    <row r="7943" spans="1:8" x14ac:dyDescent="0.2">
      <c r="A7943" s="48"/>
      <c r="B7943">
        <v>22</v>
      </c>
      <c r="C7943">
        <v>5</v>
      </c>
      <c r="D7943">
        <v>1</v>
      </c>
      <c r="E7943">
        <v>2</v>
      </c>
      <c r="F7943" s="51">
        <v>1</v>
      </c>
      <c r="G7943" t="str">
        <f t="shared" si="248"/>
        <v>Marcus Morris</v>
      </c>
      <c r="H7943" t="str">
        <f t="shared" si="249"/>
        <v>Marcus Morris</v>
      </c>
    </row>
    <row r="7944" spans="1:8" x14ac:dyDescent="0.2">
      <c r="A7944" s="48"/>
      <c r="B7944">
        <v>12</v>
      </c>
      <c r="C7944">
        <v>8</v>
      </c>
      <c r="D7944">
        <v>4</v>
      </c>
      <c r="E7944">
        <v>2</v>
      </c>
      <c r="F7944" s="51">
        <v>1</v>
      </c>
      <c r="G7944" t="str">
        <f t="shared" si="248"/>
        <v>Marcus Morris</v>
      </c>
      <c r="H7944" t="str">
        <f t="shared" si="249"/>
        <v>Marcus Morris</v>
      </c>
    </row>
    <row r="7945" spans="1:8" x14ac:dyDescent="0.2">
      <c r="A7945" s="48"/>
      <c r="B7945">
        <v>11</v>
      </c>
      <c r="C7945">
        <v>3</v>
      </c>
      <c r="D7945">
        <v>3</v>
      </c>
      <c r="E7945">
        <v>1</v>
      </c>
      <c r="F7945" s="51">
        <v>1</v>
      </c>
      <c r="G7945" t="str">
        <f t="shared" si="248"/>
        <v>Marcus Morris</v>
      </c>
      <c r="H7945" t="str">
        <f t="shared" si="249"/>
        <v>Marcus Morris</v>
      </c>
    </row>
    <row r="7946" spans="1:8" x14ac:dyDescent="0.2">
      <c r="A7946" s="48"/>
      <c r="B7946">
        <v>21</v>
      </c>
      <c r="C7946">
        <v>10</v>
      </c>
      <c r="D7946">
        <v>2</v>
      </c>
      <c r="E7946">
        <v>4</v>
      </c>
      <c r="F7946" s="51">
        <v>1</v>
      </c>
      <c r="G7946" t="str">
        <f t="shared" si="248"/>
        <v>Marcus Morris</v>
      </c>
      <c r="H7946" t="str">
        <f t="shared" si="249"/>
        <v>Marcus Morris</v>
      </c>
    </row>
    <row r="7947" spans="1:8" x14ac:dyDescent="0.2">
      <c r="A7947" s="48"/>
      <c r="B7947">
        <v>11</v>
      </c>
      <c r="C7947">
        <v>8</v>
      </c>
      <c r="D7947">
        <v>4</v>
      </c>
      <c r="E7947">
        <v>3</v>
      </c>
      <c r="F7947" s="51">
        <v>1</v>
      </c>
      <c r="G7947" t="str">
        <f t="shared" si="248"/>
        <v>Marcus Morris</v>
      </c>
      <c r="H7947" t="str">
        <f t="shared" si="249"/>
        <v>Marcus Morris</v>
      </c>
    </row>
    <row r="7948" spans="1:8" x14ac:dyDescent="0.2">
      <c r="A7948" s="48"/>
      <c r="B7948">
        <v>18</v>
      </c>
      <c r="C7948">
        <v>3</v>
      </c>
      <c r="D7948">
        <v>3</v>
      </c>
      <c r="E7948">
        <v>1</v>
      </c>
      <c r="F7948" s="51">
        <v>1</v>
      </c>
      <c r="G7948" t="str">
        <f t="shared" si="248"/>
        <v>Marcus Morris</v>
      </c>
      <c r="H7948" t="str">
        <f t="shared" si="249"/>
        <v>Marcus Morris</v>
      </c>
    </row>
    <row r="7949" spans="1:8" x14ac:dyDescent="0.2">
      <c r="A7949" s="48"/>
      <c r="B7949">
        <v>20</v>
      </c>
      <c r="C7949">
        <v>6</v>
      </c>
      <c r="D7949">
        <v>1</v>
      </c>
      <c r="E7949">
        <v>4</v>
      </c>
      <c r="F7949" s="51">
        <v>1</v>
      </c>
      <c r="G7949" t="str">
        <f t="shared" si="248"/>
        <v>Marcus Morris</v>
      </c>
      <c r="H7949" t="str">
        <f t="shared" si="249"/>
        <v>Marcus Morris</v>
      </c>
    </row>
    <row r="7950" spans="1:8" x14ac:dyDescent="0.2">
      <c r="A7950" s="48"/>
      <c r="B7950">
        <v>11</v>
      </c>
      <c r="C7950">
        <v>8</v>
      </c>
      <c r="D7950">
        <v>1</v>
      </c>
      <c r="E7950">
        <v>3</v>
      </c>
      <c r="F7950" s="51">
        <v>1</v>
      </c>
      <c r="G7950" t="str">
        <f t="shared" si="248"/>
        <v>Marcus Morris</v>
      </c>
      <c r="H7950" t="str">
        <f t="shared" si="249"/>
        <v>Marcus Morris</v>
      </c>
    </row>
    <row r="7951" spans="1:8" x14ac:dyDescent="0.2">
      <c r="A7951" s="48"/>
      <c r="B7951">
        <v>13</v>
      </c>
      <c r="C7951">
        <v>6</v>
      </c>
      <c r="D7951">
        <v>2</v>
      </c>
      <c r="E7951">
        <v>3</v>
      </c>
      <c r="F7951" s="51">
        <v>1</v>
      </c>
      <c r="G7951" t="str">
        <f t="shared" si="248"/>
        <v>Marcus Morris</v>
      </c>
      <c r="H7951" t="str">
        <f t="shared" si="249"/>
        <v>Marcus Morris</v>
      </c>
    </row>
    <row r="7952" spans="1:8" x14ac:dyDescent="0.2">
      <c r="A7952" s="48"/>
      <c r="B7952">
        <v>15</v>
      </c>
      <c r="C7952">
        <v>5</v>
      </c>
      <c r="D7952">
        <v>2</v>
      </c>
      <c r="E7952">
        <v>3</v>
      </c>
      <c r="F7952" s="51">
        <v>1</v>
      </c>
      <c r="G7952" t="str">
        <f t="shared" si="248"/>
        <v>Marcus Morris</v>
      </c>
      <c r="H7952" t="str">
        <f t="shared" si="249"/>
        <v>Marcus Morris</v>
      </c>
    </row>
    <row r="7953" spans="1:8" x14ac:dyDescent="0.2">
      <c r="A7953" s="48"/>
      <c r="B7953">
        <v>18</v>
      </c>
      <c r="C7953">
        <v>3</v>
      </c>
      <c r="D7953">
        <v>4</v>
      </c>
      <c r="E7953">
        <v>1</v>
      </c>
      <c r="F7953" s="51">
        <v>1</v>
      </c>
      <c r="G7953" t="str">
        <f t="shared" si="248"/>
        <v>Marcus Morris</v>
      </c>
      <c r="H7953" t="str">
        <f t="shared" si="249"/>
        <v>Marcus Morris</v>
      </c>
    </row>
    <row r="7954" spans="1:8" x14ac:dyDescent="0.2">
      <c r="A7954" s="48"/>
      <c r="B7954">
        <v>16</v>
      </c>
      <c r="C7954">
        <v>6</v>
      </c>
      <c r="D7954">
        <v>1</v>
      </c>
      <c r="E7954">
        <v>3</v>
      </c>
      <c r="F7954" s="51">
        <v>1</v>
      </c>
      <c r="G7954" t="str">
        <f t="shared" si="248"/>
        <v>Marcus Morris</v>
      </c>
      <c r="H7954" t="str">
        <f t="shared" si="249"/>
        <v>Marcus Morris</v>
      </c>
    </row>
    <row r="7955" spans="1:8" x14ac:dyDescent="0.2">
      <c r="A7955" s="48"/>
      <c r="B7955">
        <v>11</v>
      </c>
      <c r="C7955">
        <v>2</v>
      </c>
      <c r="D7955">
        <v>3</v>
      </c>
      <c r="E7955">
        <v>3</v>
      </c>
      <c r="F7955" s="51">
        <v>1</v>
      </c>
      <c r="G7955" t="str">
        <f t="shared" si="248"/>
        <v>Marcus Morris</v>
      </c>
      <c r="H7955" t="str">
        <f t="shared" si="249"/>
        <v>Marcus Morris</v>
      </c>
    </row>
    <row r="7956" spans="1:8" x14ac:dyDescent="0.2">
      <c r="A7956" s="48"/>
      <c r="B7956">
        <v>8</v>
      </c>
      <c r="C7956">
        <v>2</v>
      </c>
      <c r="D7956">
        <v>1</v>
      </c>
      <c r="E7956">
        <v>0</v>
      </c>
      <c r="F7956" s="51">
        <v>1</v>
      </c>
      <c r="G7956" t="str">
        <f t="shared" si="248"/>
        <v>Marcus Morris</v>
      </c>
      <c r="H7956" t="str">
        <f t="shared" si="249"/>
        <v>Marcus Morris</v>
      </c>
    </row>
    <row r="7957" spans="1:8" x14ac:dyDescent="0.2">
      <c r="A7957" s="48"/>
      <c r="B7957">
        <v>19</v>
      </c>
      <c r="C7957">
        <v>5</v>
      </c>
      <c r="D7957">
        <v>0</v>
      </c>
      <c r="E7957">
        <v>3</v>
      </c>
      <c r="F7957" s="51">
        <v>1</v>
      </c>
      <c r="G7957" t="str">
        <f t="shared" si="248"/>
        <v>Marcus Morris</v>
      </c>
      <c r="H7957" t="str">
        <f t="shared" si="249"/>
        <v>Marcus Morris</v>
      </c>
    </row>
    <row r="7958" spans="1:8" x14ac:dyDescent="0.2">
      <c r="A7958" s="48"/>
      <c r="B7958">
        <v>15</v>
      </c>
      <c r="C7958">
        <v>2</v>
      </c>
      <c r="D7958">
        <v>0</v>
      </c>
      <c r="E7958">
        <v>1</v>
      </c>
      <c r="F7958" s="51">
        <v>1</v>
      </c>
      <c r="G7958" t="str">
        <f t="shared" si="248"/>
        <v>Marcus Morris</v>
      </c>
      <c r="H7958" t="str">
        <f t="shared" si="249"/>
        <v>Marcus Morris</v>
      </c>
    </row>
    <row r="7959" spans="1:8" x14ac:dyDescent="0.2">
      <c r="A7959" s="48"/>
      <c r="B7959">
        <v>13</v>
      </c>
      <c r="C7959">
        <v>4</v>
      </c>
      <c r="D7959">
        <v>3</v>
      </c>
      <c r="E7959">
        <v>2</v>
      </c>
      <c r="F7959" s="51">
        <v>1</v>
      </c>
      <c r="G7959" t="str">
        <f t="shared" si="248"/>
        <v>Marcus Morris</v>
      </c>
      <c r="H7959" t="str">
        <f t="shared" si="249"/>
        <v>Marcus Morris</v>
      </c>
    </row>
    <row r="7960" spans="1:8" x14ac:dyDescent="0.2">
      <c r="A7960" s="48"/>
      <c r="B7960">
        <v>8</v>
      </c>
      <c r="C7960">
        <v>4</v>
      </c>
      <c r="D7960">
        <v>3</v>
      </c>
      <c r="E7960">
        <v>0</v>
      </c>
      <c r="F7960" s="51">
        <v>1</v>
      </c>
      <c r="G7960" t="str">
        <f t="shared" si="248"/>
        <v>Marcus Morris</v>
      </c>
      <c r="H7960" t="str">
        <f t="shared" si="249"/>
        <v>Marcus Morris</v>
      </c>
    </row>
    <row r="7961" spans="1:8" x14ac:dyDescent="0.2">
      <c r="A7961" s="48"/>
      <c r="B7961">
        <v>10</v>
      </c>
      <c r="C7961">
        <v>5</v>
      </c>
      <c r="D7961">
        <v>1</v>
      </c>
      <c r="E7961">
        <v>1</v>
      </c>
      <c r="F7961" s="51">
        <v>1</v>
      </c>
      <c r="G7961" t="str">
        <f t="shared" si="248"/>
        <v>Marcus Morris</v>
      </c>
      <c r="H7961" t="str">
        <f t="shared" si="249"/>
        <v>Marcus Morris</v>
      </c>
    </row>
    <row r="7962" spans="1:8" x14ac:dyDescent="0.2">
      <c r="A7962" s="48"/>
      <c r="B7962">
        <v>6</v>
      </c>
      <c r="C7962">
        <v>3</v>
      </c>
      <c r="D7962">
        <v>0</v>
      </c>
      <c r="E7962">
        <v>2</v>
      </c>
      <c r="F7962" s="51">
        <v>1</v>
      </c>
      <c r="G7962" t="str">
        <f t="shared" si="248"/>
        <v>Marcus Morris</v>
      </c>
      <c r="H7962" t="str">
        <f t="shared" si="249"/>
        <v>Marcus Morris</v>
      </c>
    </row>
    <row r="7963" spans="1:8" x14ac:dyDescent="0.2">
      <c r="A7963" s="48"/>
      <c r="B7963">
        <v>12</v>
      </c>
      <c r="C7963">
        <v>5</v>
      </c>
      <c r="D7963">
        <v>3</v>
      </c>
      <c r="E7963">
        <v>2</v>
      </c>
      <c r="F7963" s="51">
        <v>1</v>
      </c>
      <c r="G7963" t="str">
        <f t="shared" si="248"/>
        <v>Marcus Morris</v>
      </c>
      <c r="H7963" t="str">
        <f t="shared" si="249"/>
        <v>Marcus Morris</v>
      </c>
    </row>
    <row r="7964" spans="1:8" x14ac:dyDescent="0.2">
      <c r="A7964" s="48"/>
      <c r="B7964">
        <v>11</v>
      </c>
      <c r="C7964">
        <v>4</v>
      </c>
      <c r="D7964">
        <v>1</v>
      </c>
      <c r="E7964">
        <v>1</v>
      </c>
      <c r="F7964" s="51">
        <v>1</v>
      </c>
      <c r="G7964" t="str">
        <f t="shared" si="248"/>
        <v>Marcus Morris</v>
      </c>
      <c r="H7964" t="str">
        <f t="shared" si="249"/>
        <v>Marcus Morris</v>
      </c>
    </row>
    <row r="7965" spans="1:8" x14ac:dyDescent="0.2">
      <c r="A7965" s="48"/>
      <c r="B7965">
        <v>19</v>
      </c>
      <c r="C7965">
        <v>6</v>
      </c>
      <c r="D7965">
        <v>0</v>
      </c>
      <c r="E7965">
        <v>5</v>
      </c>
      <c r="F7965" s="51">
        <v>1</v>
      </c>
      <c r="G7965" t="str">
        <f t="shared" si="248"/>
        <v>Marcus Morris</v>
      </c>
      <c r="H7965" t="str">
        <f t="shared" si="249"/>
        <v>Marcus Morris</v>
      </c>
    </row>
    <row r="7966" spans="1:8" x14ac:dyDescent="0.2">
      <c r="A7966" s="48"/>
      <c r="B7966">
        <v>13</v>
      </c>
      <c r="C7966">
        <v>2</v>
      </c>
      <c r="D7966">
        <v>0</v>
      </c>
      <c r="E7966">
        <v>1</v>
      </c>
      <c r="F7966" s="51">
        <v>1</v>
      </c>
      <c r="G7966" t="str">
        <f t="shared" si="248"/>
        <v>Marcus Morris</v>
      </c>
      <c r="H7966" t="str">
        <f t="shared" si="249"/>
        <v>Marcus Morris</v>
      </c>
    </row>
    <row r="7967" spans="1:8" x14ac:dyDescent="0.2">
      <c r="A7967" s="48"/>
      <c r="B7967">
        <v>12</v>
      </c>
      <c r="C7967">
        <v>7</v>
      </c>
      <c r="D7967">
        <v>1</v>
      </c>
      <c r="E7967">
        <v>2</v>
      </c>
      <c r="F7967" s="51">
        <v>1</v>
      </c>
      <c r="G7967" t="str">
        <f t="shared" si="248"/>
        <v>Marcus Morris</v>
      </c>
      <c r="H7967" t="str">
        <f t="shared" si="249"/>
        <v>Marcus Morris</v>
      </c>
    </row>
    <row r="7968" spans="1:8" x14ac:dyDescent="0.2">
      <c r="A7968" s="48"/>
      <c r="B7968">
        <v>14</v>
      </c>
      <c r="C7968">
        <v>7</v>
      </c>
      <c r="D7968">
        <v>2</v>
      </c>
      <c r="E7968">
        <v>2</v>
      </c>
      <c r="F7968" s="51">
        <v>1</v>
      </c>
      <c r="G7968" t="str">
        <f t="shared" si="248"/>
        <v>Marcus Morris</v>
      </c>
      <c r="H7968" t="str">
        <f t="shared" si="249"/>
        <v>Marcus Morris</v>
      </c>
    </row>
    <row r="7969" spans="1:8" x14ac:dyDescent="0.2">
      <c r="A7969" s="48"/>
      <c r="B7969">
        <v>10</v>
      </c>
      <c r="C7969">
        <v>12</v>
      </c>
      <c r="D7969">
        <v>2</v>
      </c>
      <c r="E7969">
        <v>1</v>
      </c>
      <c r="F7969" s="51">
        <v>1</v>
      </c>
      <c r="G7969" t="str">
        <f t="shared" si="248"/>
        <v>Marcus Morris</v>
      </c>
      <c r="H7969" t="str">
        <f t="shared" si="249"/>
        <v>Marcus Morris</v>
      </c>
    </row>
    <row r="7970" spans="1:8" x14ac:dyDescent="0.2">
      <c r="A7970" s="48"/>
      <c r="B7970">
        <v>13</v>
      </c>
      <c r="C7970">
        <v>3</v>
      </c>
      <c r="D7970">
        <v>0</v>
      </c>
      <c r="E7970">
        <v>3</v>
      </c>
      <c r="F7970" s="51">
        <v>1</v>
      </c>
      <c r="G7970" t="str">
        <f t="shared" si="248"/>
        <v>Marcus Morris</v>
      </c>
      <c r="H7970" t="str">
        <f t="shared" si="249"/>
        <v>Marcus Morris</v>
      </c>
    </row>
    <row r="7971" spans="1:8" x14ac:dyDescent="0.2">
      <c r="A7971" s="48"/>
      <c r="B7971">
        <v>11</v>
      </c>
      <c r="C7971">
        <v>4</v>
      </c>
      <c r="D7971">
        <v>2</v>
      </c>
      <c r="E7971">
        <v>3</v>
      </c>
      <c r="F7971" s="51">
        <v>1</v>
      </c>
      <c r="G7971" t="str">
        <f t="shared" si="248"/>
        <v>Marcus Morris</v>
      </c>
      <c r="H7971" t="str">
        <f t="shared" si="249"/>
        <v>Marcus Morris</v>
      </c>
    </row>
    <row r="7972" spans="1:8" x14ac:dyDescent="0.2">
      <c r="A7972" s="48"/>
      <c r="B7972">
        <v>16</v>
      </c>
      <c r="C7972">
        <v>6</v>
      </c>
      <c r="D7972">
        <v>1</v>
      </c>
      <c r="E7972">
        <v>3</v>
      </c>
      <c r="F7972" s="51">
        <v>1</v>
      </c>
      <c r="G7972" t="str">
        <f t="shared" si="248"/>
        <v>Marcus Morris</v>
      </c>
      <c r="H7972" t="str">
        <f t="shared" si="249"/>
        <v>Marcus Morris</v>
      </c>
    </row>
    <row r="7973" spans="1:8" x14ac:dyDescent="0.2">
      <c r="A7973" s="48"/>
      <c r="B7973">
        <v>10</v>
      </c>
      <c r="C7973">
        <v>4</v>
      </c>
      <c r="D7973">
        <v>3</v>
      </c>
      <c r="E7973">
        <v>2</v>
      </c>
      <c r="F7973" s="51">
        <v>1</v>
      </c>
      <c r="G7973" t="str">
        <f t="shared" si="248"/>
        <v>Marcus Morris</v>
      </c>
      <c r="H7973" t="str">
        <f t="shared" si="249"/>
        <v>Marcus Morris</v>
      </c>
    </row>
    <row r="7974" spans="1:8" x14ac:dyDescent="0.2">
      <c r="A7974" s="48"/>
      <c r="B7974">
        <v>12</v>
      </c>
      <c r="C7974">
        <v>6</v>
      </c>
      <c r="D7974">
        <v>4</v>
      </c>
      <c r="E7974">
        <v>2</v>
      </c>
      <c r="F7974" s="51">
        <v>1</v>
      </c>
      <c r="G7974" t="str">
        <f t="shared" si="248"/>
        <v>Marcus Morris</v>
      </c>
      <c r="H7974" t="str">
        <f t="shared" si="249"/>
        <v>Marcus Morris</v>
      </c>
    </row>
    <row r="7975" spans="1:8" x14ac:dyDescent="0.2">
      <c r="A7975" s="48"/>
      <c r="B7975">
        <v>15</v>
      </c>
      <c r="C7975">
        <v>3</v>
      </c>
      <c r="D7975">
        <v>1</v>
      </c>
      <c r="E7975">
        <v>3</v>
      </c>
      <c r="F7975" s="51">
        <v>1</v>
      </c>
      <c r="G7975" t="str">
        <f t="shared" si="248"/>
        <v>Marcus Morris</v>
      </c>
      <c r="H7975" t="str">
        <f t="shared" si="249"/>
        <v>Marcus Morris</v>
      </c>
    </row>
    <row r="7976" spans="1:8" x14ac:dyDescent="0.2">
      <c r="A7976" s="48"/>
      <c r="B7976">
        <v>14</v>
      </c>
      <c r="C7976">
        <v>7</v>
      </c>
      <c r="D7976">
        <v>1</v>
      </c>
      <c r="E7976">
        <v>3</v>
      </c>
      <c r="F7976" s="51">
        <v>1</v>
      </c>
      <c r="G7976" t="str">
        <f t="shared" si="248"/>
        <v>Marcus Morris</v>
      </c>
      <c r="H7976" t="str">
        <f t="shared" si="249"/>
        <v>Marcus Morris</v>
      </c>
    </row>
    <row r="7977" spans="1:8" x14ac:dyDescent="0.2">
      <c r="A7977" s="48" t="s">
        <v>1439</v>
      </c>
      <c r="B7977">
        <v>3</v>
      </c>
      <c r="C7977">
        <v>0</v>
      </c>
      <c r="D7977">
        <v>0</v>
      </c>
      <c r="E7977">
        <v>1</v>
      </c>
      <c r="F7977" s="51">
        <v>1</v>
      </c>
      <c r="G7977" t="str">
        <f t="shared" si="248"/>
        <v>Markieff Morris</v>
      </c>
      <c r="H7977" t="str">
        <f t="shared" si="249"/>
        <v>Markieff Morris</v>
      </c>
    </row>
    <row r="7978" spans="1:8" x14ac:dyDescent="0.2">
      <c r="A7978" s="48"/>
      <c r="B7978">
        <v>3</v>
      </c>
      <c r="C7978">
        <v>4</v>
      </c>
      <c r="D7978">
        <v>0</v>
      </c>
      <c r="E7978">
        <v>1</v>
      </c>
      <c r="F7978" s="51">
        <v>1</v>
      </c>
      <c r="G7978" t="str">
        <f t="shared" si="248"/>
        <v>Markieff Morris</v>
      </c>
      <c r="H7978" t="str">
        <f t="shared" si="249"/>
        <v>Markieff Morris</v>
      </c>
    </row>
    <row r="7979" spans="1:8" x14ac:dyDescent="0.2">
      <c r="A7979" s="48"/>
      <c r="B7979">
        <v>3</v>
      </c>
      <c r="C7979">
        <v>2</v>
      </c>
      <c r="D7979">
        <v>0</v>
      </c>
      <c r="E7979">
        <v>1</v>
      </c>
      <c r="F7979" s="51">
        <v>1</v>
      </c>
      <c r="G7979" t="str">
        <f t="shared" si="248"/>
        <v>Markieff Morris</v>
      </c>
      <c r="H7979" t="str">
        <f t="shared" si="249"/>
        <v>Markieff Morris</v>
      </c>
    </row>
    <row r="7980" spans="1:8" x14ac:dyDescent="0.2">
      <c r="A7980" s="48"/>
      <c r="B7980">
        <v>3</v>
      </c>
      <c r="C7980">
        <v>2</v>
      </c>
      <c r="D7980">
        <v>1</v>
      </c>
      <c r="E7980">
        <v>1</v>
      </c>
      <c r="F7980" s="51">
        <v>1</v>
      </c>
      <c r="G7980" t="str">
        <f t="shared" si="248"/>
        <v>Markieff Morris</v>
      </c>
      <c r="H7980" t="str">
        <f t="shared" si="249"/>
        <v>Markieff Morris</v>
      </c>
    </row>
    <row r="7981" spans="1:8" x14ac:dyDescent="0.2">
      <c r="A7981" s="48"/>
      <c r="B7981">
        <v>3</v>
      </c>
      <c r="C7981">
        <v>2</v>
      </c>
      <c r="D7981">
        <v>2</v>
      </c>
      <c r="E7981">
        <v>1</v>
      </c>
      <c r="F7981" s="51">
        <v>1</v>
      </c>
      <c r="G7981" t="str">
        <f t="shared" si="248"/>
        <v>Markieff Morris</v>
      </c>
      <c r="H7981" t="str">
        <f t="shared" si="249"/>
        <v>Markieff Morris</v>
      </c>
    </row>
    <row r="7982" spans="1:8" x14ac:dyDescent="0.2">
      <c r="A7982" s="48"/>
      <c r="B7982">
        <v>0</v>
      </c>
      <c r="C7982">
        <v>2</v>
      </c>
      <c r="D7982">
        <v>1</v>
      </c>
      <c r="E7982">
        <v>0</v>
      </c>
      <c r="F7982" s="51">
        <v>1</v>
      </c>
      <c r="G7982" t="str">
        <f t="shared" si="248"/>
        <v>Markieff Morris</v>
      </c>
      <c r="H7982" t="str">
        <f t="shared" si="249"/>
        <v>Markieff Morris</v>
      </c>
    </row>
    <row r="7983" spans="1:8" x14ac:dyDescent="0.2">
      <c r="A7983" s="48"/>
      <c r="B7983">
        <v>0</v>
      </c>
      <c r="C7983">
        <v>0</v>
      </c>
      <c r="D7983">
        <v>0</v>
      </c>
      <c r="E7983">
        <v>0</v>
      </c>
      <c r="F7983" s="51">
        <v>1</v>
      </c>
      <c r="G7983" t="str">
        <f t="shared" si="248"/>
        <v>Markieff Morris</v>
      </c>
      <c r="H7983" t="str">
        <f t="shared" si="249"/>
        <v>Markieff Morris</v>
      </c>
    </row>
    <row r="7984" spans="1:8" x14ac:dyDescent="0.2">
      <c r="A7984" s="48"/>
      <c r="B7984">
        <v>5</v>
      </c>
      <c r="C7984">
        <v>4</v>
      </c>
      <c r="D7984">
        <v>5</v>
      </c>
      <c r="E7984">
        <v>1</v>
      </c>
      <c r="F7984" s="51">
        <v>1</v>
      </c>
      <c r="G7984" t="str">
        <f t="shared" si="248"/>
        <v>Markieff Morris</v>
      </c>
      <c r="H7984" t="str">
        <f t="shared" si="249"/>
        <v>Markieff Morris</v>
      </c>
    </row>
    <row r="7985" spans="1:8" x14ac:dyDescent="0.2">
      <c r="A7985" s="48"/>
      <c r="B7985">
        <v>8</v>
      </c>
      <c r="C7985">
        <v>7</v>
      </c>
      <c r="D7985">
        <v>1</v>
      </c>
      <c r="E7985">
        <v>2</v>
      </c>
      <c r="F7985" s="51">
        <v>1</v>
      </c>
      <c r="G7985" t="str">
        <f t="shared" si="248"/>
        <v>Markieff Morris</v>
      </c>
      <c r="H7985" t="str">
        <f t="shared" si="249"/>
        <v>Markieff Morris</v>
      </c>
    </row>
    <row r="7986" spans="1:8" x14ac:dyDescent="0.2">
      <c r="A7986" s="48"/>
      <c r="B7986">
        <v>0</v>
      </c>
      <c r="C7986">
        <v>1</v>
      </c>
      <c r="D7986">
        <v>0</v>
      </c>
      <c r="E7986">
        <v>0</v>
      </c>
      <c r="F7986" s="51">
        <v>1</v>
      </c>
      <c r="G7986" t="str">
        <f t="shared" si="248"/>
        <v>Markieff Morris</v>
      </c>
      <c r="H7986" t="str">
        <f t="shared" si="249"/>
        <v>Markieff Morris</v>
      </c>
    </row>
    <row r="7987" spans="1:8" x14ac:dyDescent="0.2">
      <c r="A7987" s="48"/>
      <c r="B7987">
        <v>9</v>
      </c>
      <c r="C7987">
        <v>2</v>
      </c>
      <c r="D7987">
        <v>2</v>
      </c>
      <c r="E7987">
        <v>3</v>
      </c>
      <c r="F7987" s="51">
        <v>1</v>
      </c>
      <c r="G7987" t="str">
        <f t="shared" si="248"/>
        <v>Markieff Morris</v>
      </c>
      <c r="H7987" t="str">
        <f t="shared" si="249"/>
        <v>Markieff Morris</v>
      </c>
    </row>
    <row r="7988" spans="1:8" x14ac:dyDescent="0.2">
      <c r="A7988" s="48"/>
      <c r="B7988">
        <v>3</v>
      </c>
      <c r="C7988">
        <v>1</v>
      </c>
      <c r="D7988">
        <v>0</v>
      </c>
      <c r="E7988">
        <v>1</v>
      </c>
      <c r="F7988" s="51">
        <v>1</v>
      </c>
      <c r="G7988" t="str">
        <f t="shared" si="248"/>
        <v>Markieff Morris</v>
      </c>
      <c r="H7988" t="str">
        <f t="shared" si="249"/>
        <v>Markieff Morris</v>
      </c>
    </row>
    <row r="7989" spans="1:8" x14ac:dyDescent="0.2">
      <c r="A7989" s="48"/>
      <c r="B7989">
        <v>2</v>
      </c>
      <c r="C7989">
        <v>0</v>
      </c>
      <c r="D7989">
        <v>1</v>
      </c>
      <c r="E7989">
        <v>0</v>
      </c>
      <c r="F7989" s="51">
        <v>1</v>
      </c>
      <c r="G7989" t="str">
        <f t="shared" si="248"/>
        <v>Markieff Morris</v>
      </c>
      <c r="H7989" t="str">
        <f t="shared" si="249"/>
        <v>Markieff Morris</v>
      </c>
    </row>
    <row r="7990" spans="1:8" x14ac:dyDescent="0.2">
      <c r="A7990" s="48"/>
      <c r="B7990">
        <v>3</v>
      </c>
      <c r="C7990">
        <v>0</v>
      </c>
      <c r="D7990">
        <v>1</v>
      </c>
      <c r="E7990">
        <v>1</v>
      </c>
      <c r="F7990" s="51">
        <v>1</v>
      </c>
      <c r="G7990" t="str">
        <f t="shared" si="248"/>
        <v>Markieff Morris</v>
      </c>
      <c r="H7990" t="str">
        <f t="shared" si="249"/>
        <v>Markieff Morris</v>
      </c>
    </row>
    <row r="7991" spans="1:8" x14ac:dyDescent="0.2">
      <c r="A7991" s="48"/>
      <c r="B7991">
        <v>6</v>
      </c>
      <c r="C7991">
        <v>3</v>
      </c>
      <c r="D7991">
        <v>1</v>
      </c>
      <c r="E7991">
        <v>2</v>
      </c>
      <c r="F7991" s="51">
        <v>1</v>
      </c>
      <c r="G7991" t="str">
        <f t="shared" si="248"/>
        <v>Markieff Morris</v>
      </c>
      <c r="H7991" t="str">
        <f t="shared" si="249"/>
        <v>Markieff Morris</v>
      </c>
    </row>
    <row r="7992" spans="1:8" x14ac:dyDescent="0.2">
      <c r="A7992" s="48"/>
      <c r="B7992">
        <v>15</v>
      </c>
      <c r="C7992">
        <v>11</v>
      </c>
      <c r="D7992">
        <v>2</v>
      </c>
      <c r="E7992">
        <v>1</v>
      </c>
      <c r="F7992" s="51">
        <v>1</v>
      </c>
      <c r="G7992" t="str">
        <f t="shared" si="248"/>
        <v>Markieff Morris</v>
      </c>
      <c r="H7992" t="str">
        <f t="shared" si="249"/>
        <v>Markieff Morris</v>
      </c>
    </row>
    <row r="7993" spans="1:8" x14ac:dyDescent="0.2">
      <c r="A7993" s="48"/>
      <c r="B7993">
        <v>2</v>
      </c>
      <c r="C7993">
        <v>2</v>
      </c>
      <c r="D7993">
        <v>0</v>
      </c>
      <c r="E7993">
        <v>0</v>
      </c>
      <c r="F7993" s="51">
        <v>1</v>
      </c>
      <c r="G7993" t="str">
        <f t="shared" si="248"/>
        <v>Markieff Morris</v>
      </c>
      <c r="H7993" t="str">
        <f t="shared" si="249"/>
        <v>Markieff Morris</v>
      </c>
    </row>
    <row r="7994" spans="1:8" x14ac:dyDescent="0.2">
      <c r="A7994" s="48"/>
      <c r="B7994">
        <v>2</v>
      </c>
      <c r="C7994">
        <v>0</v>
      </c>
      <c r="D7994">
        <v>0</v>
      </c>
      <c r="E7994">
        <v>0</v>
      </c>
      <c r="F7994" s="51">
        <v>1</v>
      </c>
      <c r="G7994" t="str">
        <f t="shared" si="248"/>
        <v>Markieff Morris</v>
      </c>
      <c r="H7994" t="str">
        <f t="shared" si="249"/>
        <v>Markieff Morris</v>
      </c>
    </row>
    <row r="7995" spans="1:8" x14ac:dyDescent="0.2">
      <c r="A7995" s="48"/>
      <c r="B7995">
        <v>9</v>
      </c>
      <c r="C7995">
        <v>1</v>
      </c>
      <c r="D7995">
        <v>2</v>
      </c>
      <c r="E7995">
        <v>3</v>
      </c>
      <c r="F7995" s="51">
        <v>1</v>
      </c>
      <c r="G7995" t="str">
        <f t="shared" si="248"/>
        <v>Markieff Morris</v>
      </c>
      <c r="H7995" t="str">
        <f t="shared" si="249"/>
        <v>Markieff Morris</v>
      </c>
    </row>
    <row r="7996" spans="1:8" x14ac:dyDescent="0.2">
      <c r="A7996" s="48" t="s">
        <v>1440</v>
      </c>
      <c r="B7996">
        <v>7</v>
      </c>
      <c r="C7996">
        <v>6</v>
      </c>
      <c r="D7996">
        <v>6</v>
      </c>
      <c r="E7996">
        <v>1</v>
      </c>
      <c r="F7996" s="51">
        <v>1</v>
      </c>
      <c r="G7996" t="str">
        <f t="shared" si="248"/>
        <v>Monte Morris</v>
      </c>
      <c r="H7996" t="str">
        <f t="shared" si="249"/>
        <v>Monte Morris</v>
      </c>
    </row>
    <row r="7997" spans="1:8" x14ac:dyDescent="0.2">
      <c r="A7997" s="48"/>
      <c r="B7997">
        <v>9</v>
      </c>
      <c r="C7997">
        <v>4</v>
      </c>
      <c r="D7997">
        <v>3</v>
      </c>
      <c r="E7997">
        <v>1</v>
      </c>
      <c r="F7997" s="51">
        <v>1</v>
      </c>
      <c r="G7997" t="str">
        <f t="shared" si="248"/>
        <v>Monte Morris</v>
      </c>
      <c r="H7997" t="str">
        <f t="shared" si="249"/>
        <v>Monte Morris</v>
      </c>
    </row>
    <row r="7998" spans="1:8" x14ac:dyDescent="0.2">
      <c r="A7998" s="48"/>
      <c r="B7998">
        <v>13</v>
      </c>
      <c r="C7998">
        <v>3</v>
      </c>
      <c r="D7998">
        <v>6</v>
      </c>
      <c r="E7998">
        <v>3</v>
      </c>
      <c r="F7998" s="51">
        <v>1</v>
      </c>
      <c r="G7998" t="str">
        <f t="shared" si="248"/>
        <v>Monte Morris</v>
      </c>
      <c r="H7998" t="str">
        <f t="shared" si="249"/>
        <v>Monte Morris</v>
      </c>
    </row>
    <row r="7999" spans="1:8" x14ac:dyDescent="0.2">
      <c r="A7999" s="48"/>
      <c r="B7999">
        <v>9</v>
      </c>
      <c r="C7999">
        <v>6</v>
      </c>
      <c r="D7999">
        <v>6</v>
      </c>
      <c r="E7999">
        <v>1</v>
      </c>
      <c r="F7999" s="51">
        <v>1</v>
      </c>
      <c r="G7999" t="str">
        <f t="shared" si="248"/>
        <v>Monte Morris</v>
      </c>
      <c r="H7999" t="str">
        <f t="shared" si="249"/>
        <v>Monte Morris</v>
      </c>
    </row>
    <row r="8000" spans="1:8" x14ac:dyDescent="0.2">
      <c r="A8000" s="48"/>
      <c r="B8000">
        <v>5</v>
      </c>
      <c r="C8000">
        <v>2</v>
      </c>
      <c r="D8000">
        <v>12</v>
      </c>
      <c r="E8000">
        <v>0</v>
      </c>
      <c r="F8000" s="51">
        <v>1</v>
      </c>
      <c r="G8000" t="str">
        <f t="shared" si="248"/>
        <v>Monte Morris</v>
      </c>
      <c r="H8000" t="str">
        <f t="shared" si="249"/>
        <v>Monte Morris</v>
      </c>
    </row>
    <row r="8001" spans="1:8" x14ac:dyDescent="0.2">
      <c r="A8001" s="48"/>
      <c r="B8001">
        <v>3</v>
      </c>
      <c r="C8001">
        <v>7</v>
      </c>
      <c r="D8001">
        <v>2</v>
      </c>
      <c r="E8001">
        <v>0</v>
      </c>
      <c r="F8001" s="51">
        <v>1</v>
      </c>
      <c r="G8001" t="str">
        <f t="shared" si="248"/>
        <v>Monte Morris</v>
      </c>
      <c r="H8001" t="str">
        <f t="shared" si="249"/>
        <v>Monte Morris</v>
      </c>
    </row>
    <row r="8002" spans="1:8" x14ac:dyDescent="0.2">
      <c r="A8002" s="48"/>
      <c r="B8002">
        <v>19</v>
      </c>
      <c r="C8002">
        <v>3</v>
      </c>
      <c r="D8002">
        <v>4</v>
      </c>
      <c r="E8002">
        <v>2</v>
      </c>
      <c r="F8002" s="51">
        <v>1</v>
      </c>
      <c r="G8002" t="str">
        <f t="shared" ref="G8002:G8065" si="250">IF(B8002="","",IF(A8002="",G8001,SUBSTITUTE(A8002," 2022-23 Game Log","")))</f>
        <v>Monte Morris</v>
      </c>
      <c r="H8002" t="str">
        <f t="shared" ref="H8002:H8065" si="251">IF(G8002="Luka Dončić","Luka Doncic",IF(G8002="Wendell Carter Jr.","Wendell Carter",IF(G8002="Vlatko Čančar","Vlatko Cancar",IF(G8002="Troy Brown Jr.","Troy Brown",IF(G8002="Bojan Bogdanović","Bojan Bogdanovic",IF(G8002="Nic Claxton","Nicolas Claxton",IF(G8002="Kristaps Porziņģis","Kristaps Porzingis",IF(G8002="Kelly Oubre Jr.","Kelly Oubre Jr",IF(G8002="P.J. Washington","P.J Washington",IF(G8002="P.J. Tucker","P.J Tucker",IF(G8002="Jabari Smith Jr.","Jabari Smith",IF(G8002="Alperen Şengün","Alperen Sengun",IF(G8002="Nikola Vučević","Nikola Vucevic",IF(G8002="Jusuf Nurkić","Jusuf Nurkic",IF(G8002="Nikola Jokić","Nikola Jokic",G8002)))))))))))))))</f>
        <v>Monte Morris</v>
      </c>
    </row>
    <row r="8003" spans="1:8" x14ac:dyDescent="0.2">
      <c r="A8003" s="48"/>
      <c r="B8003">
        <v>6</v>
      </c>
      <c r="C8003">
        <v>1</v>
      </c>
      <c r="D8003">
        <v>6</v>
      </c>
      <c r="E8003">
        <v>0</v>
      </c>
      <c r="F8003" s="51">
        <v>1</v>
      </c>
      <c r="G8003" t="str">
        <f t="shared" si="250"/>
        <v>Monte Morris</v>
      </c>
      <c r="H8003" t="str">
        <f t="shared" si="251"/>
        <v>Monte Morris</v>
      </c>
    </row>
    <row r="8004" spans="1:8" x14ac:dyDescent="0.2">
      <c r="A8004" s="48"/>
      <c r="B8004">
        <v>4</v>
      </c>
      <c r="C8004">
        <v>3</v>
      </c>
      <c r="D8004">
        <v>5</v>
      </c>
      <c r="E8004">
        <v>0</v>
      </c>
      <c r="F8004" s="51">
        <v>1</v>
      </c>
      <c r="G8004" t="str">
        <f t="shared" si="250"/>
        <v>Monte Morris</v>
      </c>
      <c r="H8004" t="str">
        <f t="shared" si="251"/>
        <v>Monte Morris</v>
      </c>
    </row>
    <row r="8005" spans="1:8" x14ac:dyDescent="0.2">
      <c r="A8005" s="48"/>
      <c r="B8005">
        <v>18</v>
      </c>
      <c r="C8005">
        <v>0</v>
      </c>
      <c r="D8005">
        <v>1</v>
      </c>
      <c r="E8005">
        <v>2</v>
      </c>
      <c r="F8005" s="51">
        <v>1</v>
      </c>
      <c r="G8005" t="str">
        <f t="shared" si="250"/>
        <v>Monte Morris</v>
      </c>
      <c r="H8005" t="str">
        <f t="shared" si="251"/>
        <v>Monte Morris</v>
      </c>
    </row>
    <row r="8006" spans="1:8" x14ac:dyDescent="0.2">
      <c r="A8006" s="48"/>
      <c r="B8006">
        <v>8</v>
      </c>
      <c r="C8006">
        <v>5</v>
      </c>
      <c r="D8006">
        <v>2</v>
      </c>
      <c r="E8006">
        <v>1</v>
      </c>
      <c r="F8006" s="51">
        <v>1</v>
      </c>
      <c r="G8006" t="str">
        <f t="shared" si="250"/>
        <v>Monte Morris</v>
      </c>
      <c r="H8006" t="str">
        <f t="shared" si="251"/>
        <v>Monte Morris</v>
      </c>
    </row>
    <row r="8007" spans="1:8" x14ac:dyDescent="0.2">
      <c r="A8007" s="48"/>
      <c r="B8007">
        <v>6</v>
      </c>
      <c r="C8007">
        <v>1</v>
      </c>
      <c r="D8007">
        <v>3</v>
      </c>
      <c r="E8007">
        <v>0</v>
      </c>
      <c r="F8007" s="51">
        <v>1</v>
      </c>
      <c r="G8007" t="str">
        <f t="shared" si="250"/>
        <v>Monte Morris</v>
      </c>
      <c r="H8007" t="str">
        <f t="shared" si="251"/>
        <v>Monte Morris</v>
      </c>
    </row>
    <row r="8008" spans="1:8" x14ac:dyDescent="0.2">
      <c r="A8008" s="48"/>
      <c r="B8008">
        <v>5</v>
      </c>
      <c r="C8008">
        <v>7</v>
      </c>
      <c r="D8008">
        <v>9</v>
      </c>
      <c r="E8008">
        <v>1</v>
      </c>
      <c r="F8008" s="51">
        <v>1</v>
      </c>
      <c r="G8008" t="str">
        <f t="shared" si="250"/>
        <v>Monte Morris</v>
      </c>
      <c r="H8008" t="str">
        <f t="shared" si="251"/>
        <v>Monte Morris</v>
      </c>
    </row>
    <row r="8009" spans="1:8" x14ac:dyDescent="0.2">
      <c r="A8009" s="48"/>
      <c r="B8009">
        <v>10</v>
      </c>
      <c r="C8009">
        <v>6</v>
      </c>
      <c r="D8009">
        <v>6</v>
      </c>
      <c r="E8009">
        <v>1</v>
      </c>
      <c r="F8009" s="51">
        <v>1</v>
      </c>
      <c r="G8009" t="str">
        <f t="shared" si="250"/>
        <v>Monte Morris</v>
      </c>
      <c r="H8009" t="str">
        <f t="shared" si="251"/>
        <v>Monte Morris</v>
      </c>
    </row>
    <row r="8010" spans="1:8" x14ac:dyDescent="0.2">
      <c r="A8010" s="48"/>
      <c r="B8010">
        <v>11</v>
      </c>
      <c r="C8010">
        <v>3</v>
      </c>
      <c r="D8010">
        <v>4</v>
      </c>
      <c r="E8010">
        <v>3</v>
      </c>
      <c r="F8010" s="51">
        <v>1</v>
      </c>
      <c r="G8010" t="str">
        <f t="shared" si="250"/>
        <v>Monte Morris</v>
      </c>
      <c r="H8010" t="str">
        <f t="shared" si="251"/>
        <v>Monte Morris</v>
      </c>
    </row>
    <row r="8011" spans="1:8" x14ac:dyDescent="0.2">
      <c r="A8011" s="48"/>
      <c r="B8011">
        <v>6</v>
      </c>
      <c r="C8011">
        <v>5</v>
      </c>
      <c r="D8011">
        <v>5</v>
      </c>
      <c r="E8011">
        <v>0</v>
      </c>
      <c r="F8011" s="51">
        <v>1</v>
      </c>
      <c r="G8011" t="str">
        <f t="shared" si="250"/>
        <v>Monte Morris</v>
      </c>
      <c r="H8011" t="str">
        <f t="shared" si="251"/>
        <v>Monte Morris</v>
      </c>
    </row>
    <row r="8012" spans="1:8" x14ac:dyDescent="0.2">
      <c r="A8012" s="48"/>
      <c r="B8012">
        <v>16</v>
      </c>
      <c r="C8012">
        <v>3</v>
      </c>
      <c r="D8012">
        <v>8</v>
      </c>
      <c r="E8012">
        <v>4</v>
      </c>
      <c r="F8012" s="51">
        <v>1</v>
      </c>
      <c r="G8012" t="str">
        <f t="shared" si="250"/>
        <v>Monte Morris</v>
      </c>
      <c r="H8012" t="str">
        <f t="shared" si="251"/>
        <v>Monte Morris</v>
      </c>
    </row>
    <row r="8013" spans="1:8" x14ac:dyDescent="0.2">
      <c r="A8013" s="48"/>
      <c r="B8013">
        <v>7</v>
      </c>
      <c r="C8013">
        <v>1</v>
      </c>
      <c r="D8013">
        <v>5</v>
      </c>
      <c r="E8013">
        <v>1</v>
      </c>
      <c r="F8013" s="51">
        <v>1</v>
      </c>
      <c r="G8013" t="str">
        <f t="shared" si="250"/>
        <v>Monte Morris</v>
      </c>
      <c r="H8013" t="str">
        <f t="shared" si="251"/>
        <v>Monte Morris</v>
      </c>
    </row>
    <row r="8014" spans="1:8" x14ac:dyDescent="0.2">
      <c r="A8014" s="48"/>
      <c r="B8014">
        <v>4</v>
      </c>
      <c r="C8014">
        <v>4</v>
      </c>
      <c r="D8014">
        <v>3</v>
      </c>
      <c r="E8014">
        <v>0</v>
      </c>
      <c r="F8014" s="51">
        <v>1</v>
      </c>
      <c r="G8014" t="str">
        <f t="shared" si="250"/>
        <v>Monte Morris</v>
      </c>
      <c r="H8014" t="str">
        <f t="shared" si="251"/>
        <v>Monte Morris</v>
      </c>
    </row>
    <row r="8015" spans="1:8" x14ac:dyDescent="0.2">
      <c r="A8015" s="48"/>
      <c r="B8015">
        <v>12</v>
      </c>
      <c r="C8015">
        <v>6</v>
      </c>
      <c r="D8015">
        <v>6</v>
      </c>
      <c r="E8015">
        <v>2</v>
      </c>
      <c r="F8015" s="51">
        <v>1</v>
      </c>
      <c r="G8015" t="str">
        <f t="shared" si="250"/>
        <v>Monte Morris</v>
      </c>
      <c r="H8015" t="str">
        <f t="shared" si="251"/>
        <v>Monte Morris</v>
      </c>
    </row>
    <row r="8016" spans="1:8" x14ac:dyDescent="0.2">
      <c r="A8016" s="48"/>
      <c r="B8016">
        <v>14</v>
      </c>
      <c r="C8016">
        <v>1</v>
      </c>
      <c r="D8016">
        <v>4</v>
      </c>
      <c r="E8016">
        <v>2</v>
      </c>
      <c r="F8016" s="51">
        <v>1</v>
      </c>
      <c r="G8016" t="str">
        <f t="shared" si="250"/>
        <v>Monte Morris</v>
      </c>
      <c r="H8016" t="str">
        <f t="shared" si="251"/>
        <v>Monte Morris</v>
      </c>
    </row>
    <row r="8017" spans="1:8" x14ac:dyDescent="0.2">
      <c r="A8017" s="48"/>
      <c r="B8017">
        <v>17</v>
      </c>
      <c r="C8017">
        <v>2</v>
      </c>
      <c r="D8017">
        <v>8</v>
      </c>
      <c r="E8017">
        <v>2</v>
      </c>
      <c r="F8017" s="51">
        <v>1</v>
      </c>
      <c r="G8017" t="str">
        <f t="shared" si="250"/>
        <v>Monte Morris</v>
      </c>
      <c r="H8017" t="str">
        <f t="shared" si="251"/>
        <v>Monte Morris</v>
      </c>
    </row>
    <row r="8018" spans="1:8" x14ac:dyDescent="0.2">
      <c r="A8018" s="48"/>
      <c r="B8018">
        <v>7</v>
      </c>
      <c r="C8018">
        <v>2</v>
      </c>
      <c r="D8018">
        <v>5</v>
      </c>
      <c r="E8018">
        <v>1</v>
      </c>
      <c r="F8018" s="51">
        <v>1</v>
      </c>
      <c r="G8018" t="str">
        <f t="shared" si="250"/>
        <v>Monte Morris</v>
      </c>
      <c r="H8018" t="str">
        <f t="shared" si="251"/>
        <v>Monte Morris</v>
      </c>
    </row>
    <row r="8019" spans="1:8" x14ac:dyDescent="0.2">
      <c r="A8019" s="48"/>
      <c r="B8019">
        <v>20</v>
      </c>
      <c r="C8019">
        <v>0</v>
      </c>
      <c r="D8019">
        <v>7</v>
      </c>
      <c r="E8019">
        <v>4</v>
      </c>
      <c r="F8019" s="51">
        <v>1</v>
      </c>
      <c r="G8019" t="str">
        <f t="shared" si="250"/>
        <v>Monte Morris</v>
      </c>
      <c r="H8019" t="str">
        <f t="shared" si="251"/>
        <v>Monte Morris</v>
      </c>
    </row>
    <row r="8020" spans="1:8" x14ac:dyDescent="0.2">
      <c r="A8020" s="48"/>
      <c r="B8020">
        <v>12</v>
      </c>
      <c r="C8020">
        <v>3</v>
      </c>
      <c r="D8020">
        <v>5</v>
      </c>
      <c r="E8020">
        <v>2</v>
      </c>
      <c r="F8020" s="51">
        <v>1</v>
      </c>
      <c r="G8020" t="str">
        <f t="shared" si="250"/>
        <v>Monte Morris</v>
      </c>
      <c r="H8020" t="str">
        <f t="shared" si="251"/>
        <v>Monte Morris</v>
      </c>
    </row>
    <row r="8021" spans="1:8" x14ac:dyDescent="0.2">
      <c r="A8021" s="48"/>
      <c r="B8021">
        <v>7</v>
      </c>
      <c r="C8021">
        <v>2</v>
      </c>
      <c r="D8021">
        <v>4</v>
      </c>
      <c r="E8021">
        <v>1</v>
      </c>
      <c r="F8021" s="51">
        <v>1</v>
      </c>
      <c r="G8021" t="str">
        <f t="shared" si="250"/>
        <v>Monte Morris</v>
      </c>
      <c r="H8021" t="str">
        <f t="shared" si="251"/>
        <v>Monte Morris</v>
      </c>
    </row>
    <row r="8022" spans="1:8" x14ac:dyDescent="0.2">
      <c r="A8022" s="48"/>
      <c r="B8022">
        <v>9</v>
      </c>
      <c r="C8022">
        <v>2</v>
      </c>
      <c r="D8022">
        <v>3</v>
      </c>
      <c r="E8022">
        <v>1</v>
      </c>
      <c r="F8022" s="51">
        <v>1</v>
      </c>
      <c r="G8022" t="str">
        <f t="shared" si="250"/>
        <v>Monte Morris</v>
      </c>
      <c r="H8022" t="str">
        <f t="shared" si="251"/>
        <v>Monte Morris</v>
      </c>
    </row>
    <row r="8023" spans="1:8" x14ac:dyDescent="0.2">
      <c r="A8023" s="48"/>
      <c r="B8023">
        <v>5</v>
      </c>
      <c r="C8023">
        <v>4</v>
      </c>
      <c r="D8023">
        <v>4</v>
      </c>
      <c r="E8023">
        <v>1</v>
      </c>
      <c r="F8023" s="51">
        <v>1</v>
      </c>
      <c r="G8023" t="str">
        <f t="shared" si="250"/>
        <v>Monte Morris</v>
      </c>
      <c r="H8023" t="str">
        <f t="shared" si="251"/>
        <v>Monte Morris</v>
      </c>
    </row>
    <row r="8024" spans="1:8" x14ac:dyDescent="0.2">
      <c r="A8024" s="48"/>
      <c r="B8024">
        <v>16</v>
      </c>
      <c r="C8024">
        <v>2</v>
      </c>
      <c r="D8024">
        <v>5</v>
      </c>
      <c r="E8024">
        <v>2</v>
      </c>
      <c r="F8024" s="51">
        <v>1</v>
      </c>
      <c r="G8024" t="str">
        <f t="shared" si="250"/>
        <v>Monte Morris</v>
      </c>
      <c r="H8024" t="str">
        <f t="shared" si="251"/>
        <v>Monte Morris</v>
      </c>
    </row>
    <row r="8025" spans="1:8" x14ac:dyDescent="0.2">
      <c r="A8025" s="48"/>
      <c r="B8025">
        <v>8</v>
      </c>
      <c r="C8025">
        <v>4</v>
      </c>
      <c r="D8025">
        <v>7</v>
      </c>
      <c r="E8025">
        <v>0</v>
      </c>
      <c r="F8025" s="51">
        <v>1</v>
      </c>
      <c r="G8025" t="str">
        <f t="shared" si="250"/>
        <v>Monte Morris</v>
      </c>
      <c r="H8025" t="str">
        <f t="shared" si="251"/>
        <v>Monte Morris</v>
      </c>
    </row>
    <row r="8026" spans="1:8" x14ac:dyDescent="0.2">
      <c r="A8026" s="48"/>
      <c r="B8026">
        <v>12</v>
      </c>
      <c r="C8026">
        <v>6</v>
      </c>
      <c r="D8026">
        <v>8</v>
      </c>
      <c r="E8026">
        <v>1</v>
      </c>
      <c r="F8026" s="51">
        <v>1</v>
      </c>
      <c r="G8026" t="str">
        <f t="shared" si="250"/>
        <v>Monte Morris</v>
      </c>
      <c r="H8026" t="str">
        <f t="shared" si="251"/>
        <v>Monte Morris</v>
      </c>
    </row>
    <row r="8027" spans="1:8" x14ac:dyDescent="0.2">
      <c r="A8027" s="48"/>
      <c r="B8027">
        <v>12</v>
      </c>
      <c r="C8027">
        <v>3</v>
      </c>
      <c r="D8027">
        <v>10</v>
      </c>
      <c r="E8027">
        <v>1</v>
      </c>
      <c r="F8027" s="51">
        <v>1</v>
      </c>
      <c r="G8027" t="str">
        <f t="shared" si="250"/>
        <v>Monte Morris</v>
      </c>
      <c r="H8027" t="str">
        <f t="shared" si="251"/>
        <v>Monte Morris</v>
      </c>
    </row>
    <row r="8028" spans="1:8" x14ac:dyDescent="0.2">
      <c r="A8028" s="48"/>
      <c r="B8028">
        <v>7</v>
      </c>
      <c r="C8028">
        <v>3</v>
      </c>
      <c r="D8028">
        <v>4</v>
      </c>
      <c r="E8028">
        <v>1</v>
      </c>
      <c r="F8028" s="51">
        <v>1</v>
      </c>
      <c r="G8028" t="str">
        <f t="shared" si="250"/>
        <v>Monte Morris</v>
      </c>
      <c r="H8028" t="str">
        <f t="shared" si="251"/>
        <v>Monte Morris</v>
      </c>
    </row>
    <row r="8029" spans="1:8" x14ac:dyDescent="0.2">
      <c r="A8029" s="48"/>
      <c r="B8029">
        <v>8</v>
      </c>
      <c r="C8029">
        <v>8</v>
      </c>
      <c r="D8029">
        <v>6</v>
      </c>
      <c r="E8029">
        <v>1</v>
      </c>
      <c r="F8029" s="51">
        <v>1</v>
      </c>
      <c r="G8029" t="str">
        <f t="shared" si="250"/>
        <v>Monte Morris</v>
      </c>
      <c r="H8029" t="str">
        <f t="shared" si="251"/>
        <v>Monte Morris</v>
      </c>
    </row>
    <row r="8030" spans="1:8" x14ac:dyDescent="0.2">
      <c r="A8030" s="48" t="s">
        <v>1441</v>
      </c>
      <c r="B8030">
        <v>16</v>
      </c>
      <c r="C8030">
        <v>9</v>
      </c>
      <c r="D8030">
        <v>2</v>
      </c>
      <c r="E8030">
        <v>4</v>
      </c>
      <c r="F8030" s="51">
        <v>1</v>
      </c>
      <c r="G8030" t="str">
        <f t="shared" si="250"/>
        <v>Trey Murphy III</v>
      </c>
      <c r="H8030" t="str">
        <f t="shared" si="251"/>
        <v>Trey Murphy III</v>
      </c>
    </row>
    <row r="8031" spans="1:8" x14ac:dyDescent="0.2">
      <c r="A8031" s="48"/>
      <c r="B8031">
        <v>8</v>
      </c>
      <c r="C8031">
        <v>3</v>
      </c>
      <c r="D8031">
        <v>0</v>
      </c>
      <c r="E8031">
        <v>2</v>
      </c>
      <c r="F8031" s="51">
        <v>1</v>
      </c>
      <c r="G8031" t="str">
        <f t="shared" si="250"/>
        <v>Trey Murphy III</v>
      </c>
      <c r="H8031" t="str">
        <f t="shared" si="251"/>
        <v>Trey Murphy III</v>
      </c>
    </row>
    <row r="8032" spans="1:8" x14ac:dyDescent="0.2">
      <c r="A8032" s="48"/>
      <c r="B8032">
        <v>16</v>
      </c>
      <c r="C8032">
        <v>9</v>
      </c>
      <c r="D8032">
        <v>1</v>
      </c>
      <c r="E8032">
        <v>3</v>
      </c>
      <c r="F8032" s="51">
        <v>1</v>
      </c>
      <c r="G8032" t="str">
        <f t="shared" si="250"/>
        <v>Trey Murphy III</v>
      </c>
      <c r="H8032" t="str">
        <f t="shared" si="251"/>
        <v>Trey Murphy III</v>
      </c>
    </row>
    <row r="8033" spans="1:8" x14ac:dyDescent="0.2">
      <c r="A8033" s="48"/>
      <c r="B8033">
        <v>22</v>
      </c>
      <c r="C8033">
        <v>5</v>
      </c>
      <c r="D8033">
        <v>1</v>
      </c>
      <c r="E8033">
        <v>4</v>
      </c>
      <c r="F8033" s="51">
        <v>1</v>
      </c>
      <c r="G8033" t="str">
        <f t="shared" si="250"/>
        <v>Trey Murphy III</v>
      </c>
      <c r="H8033" t="str">
        <f t="shared" si="251"/>
        <v>Trey Murphy III</v>
      </c>
    </row>
    <row r="8034" spans="1:8" x14ac:dyDescent="0.2">
      <c r="A8034" s="48"/>
      <c r="B8034">
        <v>13</v>
      </c>
      <c r="C8034">
        <v>5</v>
      </c>
      <c r="D8034">
        <v>1</v>
      </c>
      <c r="E8034">
        <v>3</v>
      </c>
      <c r="F8034" s="51">
        <v>1</v>
      </c>
      <c r="G8034" t="str">
        <f t="shared" si="250"/>
        <v>Trey Murphy III</v>
      </c>
      <c r="H8034" t="str">
        <f t="shared" si="251"/>
        <v>Trey Murphy III</v>
      </c>
    </row>
    <row r="8035" spans="1:8" x14ac:dyDescent="0.2">
      <c r="A8035" s="48"/>
      <c r="B8035">
        <v>15</v>
      </c>
      <c r="C8035">
        <v>5</v>
      </c>
      <c r="D8035">
        <v>1</v>
      </c>
      <c r="E8035">
        <v>3</v>
      </c>
      <c r="F8035" s="51">
        <v>1</v>
      </c>
      <c r="G8035" t="str">
        <f t="shared" si="250"/>
        <v>Trey Murphy III</v>
      </c>
      <c r="H8035" t="str">
        <f t="shared" si="251"/>
        <v>Trey Murphy III</v>
      </c>
    </row>
    <row r="8036" spans="1:8" x14ac:dyDescent="0.2">
      <c r="A8036" s="48"/>
      <c r="B8036">
        <v>12</v>
      </c>
      <c r="C8036">
        <v>5</v>
      </c>
      <c r="D8036">
        <v>3</v>
      </c>
      <c r="E8036">
        <v>0</v>
      </c>
      <c r="F8036" s="51">
        <v>1</v>
      </c>
      <c r="G8036" t="str">
        <f t="shared" si="250"/>
        <v>Trey Murphy III</v>
      </c>
      <c r="H8036" t="str">
        <f t="shared" si="251"/>
        <v>Trey Murphy III</v>
      </c>
    </row>
    <row r="8037" spans="1:8" x14ac:dyDescent="0.2">
      <c r="A8037" s="48"/>
      <c r="B8037">
        <v>10</v>
      </c>
      <c r="C8037">
        <v>4</v>
      </c>
      <c r="D8037">
        <v>4</v>
      </c>
      <c r="E8037">
        <v>3</v>
      </c>
      <c r="F8037" s="51">
        <v>1</v>
      </c>
      <c r="G8037" t="str">
        <f t="shared" si="250"/>
        <v>Trey Murphy III</v>
      </c>
      <c r="H8037" t="str">
        <f t="shared" si="251"/>
        <v>Trey Murphy III</v>
      </c>
    </row>
    <row r="8038" spans="1:8" x14ac:dyDescent="0.2">
      <c r="A8038" s="48"/>
      <c r="B8038">
        <v>2</v>
      </c>
      <c r="C8038">
        <v>0</v>
      </c>
      <c r="D8038">
        <v>2</v>
      </c>
      <c r="E8038">
        <v>0</v>
      </c>
      <c r="F8038" s="51">
        <v>1</v>
      </c>
      <c r="G8038" t="str">
        <f t="shared" si="250"/>
        <v>Trey Murphy III</v>
      </c>
      <c r="H8038" t="str">
        <f t="shared" si="251"/>
        <v>Trey Murphy III</v>
      </c>
    </row>
    <row r="8039" spans="1:8" x14ac:dyDescent="0.2">
      <c r="A8039" s="48"/>
      <c r="B8039">
        <v>11</v>
      </c>
      <c r="C8039">
        <v>6</v>
      </c>
      <c r="D8039">
        <v>1</v>
      </c>
      <c r="E8039">
        <v>3</v>
      </c>
      <c r="F8039" s="51">
        <v>1</v>
      </c>
      <c r="G8039" t="str">
        <f t="shared" si="250"/>
        <v>Trey Murphy III</v>
      </c>
      <c r="H8039" t="str">
        <f t="shared" si="251"/>
        <v>Trey Murphy III</v>
      </c>
    </row>
    <row r="8040" spans="1:8" x14ac:dyDescent="0.2">
      <c r="A8040" s="48"/>
      <c r="B8040">
        <v>2</v>
      </c>
      <c r="C8040">
        <v>3</v>
      </c>
      <c r="D8040">
        <v>1</v>
      </c>
      <c r="E8040">
        <v>0</v>
      </c>
      <c r="F8040" s="51">
        <v>1</v>
      </c>
      <c r="G8040" t="str">
        <f t="shared" si="250"/>
        <v>Trey Murphy III</v>
      </c>
      <c r="H8040" t="str">
        <f t="shared" si="251"/>
        <v>Trey Murphy III</v>
      </c>
    </row>
    <row r="8041" spans="1:8" x14ac:dyDescent="0.2">
      <c r="A8041" s="48"/>
      <c r="B8041">
        <v>16</v>
      </c>
      <c r="C8041">
        <v>3</v>
      </c>
      <c r="D8041">
        <v>1</v>
      </c>
      <c r="E8041">
        <v>3</v>
      </c>
      <c r="F8041" s="51">
        <v>1</v>
      </c>
      <c r="G8041" t="str">
        <f t="shared" si="250"/>
        <v>Trey Murphy III</v>
      </c>
      <c r="H8041" t="str">
        <f t="shared" si="251"/>
        <v>Trey Murphy III</v>
      </c>
    </row>
    <row r="8042" spans="1:8" x14ac:dyDescent="0.2">
      <c r="A8042" s="48"/>
      <c r="B8042">
        <v>6</v>
      </c>
      <c r="C8042">
        <v>1</v>
      </c>
      <c r="D8042">
        <v>0</v>
      </c>
      <c r="E8042">
        <v>0</v>
      </c>
      <c r="F8042" s="51">
        <v>1</v>
      </c>
      <c r="G8042" t="str">
        <f t="shared" si="250"/>
        <v>Trey Murphy III</v>
      </c>
      <c r="H8042" t="str">
        <f t="shared" si="251"/>
        <v>Trey Murphy III</v>
      </c>
    </row>
    <row r="8043" spans="1:8" x14ac:dyDescent="0.2">
      <c r="A8043" s="48"/>
      <c r="B8043">
        <v>13</v>
      </c>
      <c r="C8043">
        <v>2</v>
      </c>
      <c r="D8043">
        <v>1</v>
      </c>
      <c r="E8043">
        <v>3</v>
      </c>
      <c r="F8043" s="51">
        <v>1</v>
      </c>
      <c r="G8043" t="str">
        <f t="shared" si="250"/>
        <v>Trey Murphy III</v>
      </c>
      <c r="H8043" t="str">
        <f t="shared" si="251"/>
        <v>Trey Murphy III</v>
      </c>
    </row>
    <row r="8044" spans="1:8" x14ac:dyDescent="0.2">
      <c r="A8044" s="48"/>
      <c r="B8044">
        <v>19</v>
      </c>
      <c r="C8044">
        <v>10</v>
      </c>
      <c r="D8044">
        <v>1</v>
      </c>
      <c r="E8044">
        <v>5</v>
      </c>
      <c r="F8044" s="51">
        <v>1</v>
      </c>
      <c r="G8044" t="str">
        <f t="shared" si="250"/>
        <v>Trey Murphy III</v>
      </c>
      <c r="H8044" t="str">
        <f t="shared" si="251"/>
        <v>Trey Murphy III</v>
      </c>
    </row>
    <row r="8045" spans="1:8" x14ac:dyDescent="0.2">
      <c r="A8045" s="48"/>
      <c r="B8045">
        <v>0</v>
      </c>
      <c r="C8045">
        <v>1</v>
      </c>
      <c r="D8045">
        <v>1</v>
      </c>
      <c r="E8045">
        <v>0</v>
      </c>
      <c r="F8045" s="51">
        <v>1</v>
      </c>
      <c r="G8045" t="str">
        <f t="shared" si="250"/>
        <v>Trey Murphy III</v>
      </c>
      <c r="H8045" t="str">
        <f t="shared" si="251"/>
        <v>Trey Murphy III</v>
      </c>
    </row>
    <row r="8046" spans="1:8" x14ac:dyDescent="0.2">
      <c r="A8046" s="48"/>
      <c r="B8046">
        <v>21</v>
      </c>
      <c r="C8046">
        <v>3</v>
      </c>
      <c r="D8046">
        <v>1</v>
      </c>
      <c r="E8046">
        <v>1</v>
      </c>
      <c r="F8046" s="51">
        <v>1</v>
      </c>
      <c r="G8046" t="str">
        <f t="shared" si="250"/>
        <v>Trey Murphy III</v>
      </c>
      <c r="H8046" t="str">
        <f t="shared" si="251"/>
        <v>Trey Murphy III</v>
      </c>
    </row>
    <row r="8047" spans="1:8" x14ac:dyDescent="0.2">
      <c r="A8047" s="48"/>
      <c r="B8047">
        <v>20</v>
      </c>
      <c r="C8047">
        <v>6</v>
      </c>
      <c r="D8047">
        <v>0</v>
      </c>
      <c r="E8047">
        <v>2</v>
      </c>
      <c r="F8047" s="51">
        <v>1</v>
      </c>
      <c r="G8047" t="str">
        <f t="shared" si="250"/>
        <v>Trey Murphy III</v>
      </c>
      <c r="H8047" t="str">
        <f t="shared" si="251"/>
        <v>Trey Murphy III</v>
      </c>
    </row>
    <row r="8048" spans="1:8" x14ac:dyDescent="0.2">
      <c r="A8048" s="48"/>
      <c r="B8048">
        <v>26</v>
      </c>
      <c r="C8048">
        <v>5</v>
      </c>
      <c r="D8048">
        <v>1</v>
      </c>
      <c r="E8048">
        <v>6</v>
      </c>
      <c r="F8048" s="51">
        <v>1</v>
      </c>
      <c r="G8048" t="str">
        <f t="shared" si="250"/>
        <v>Trey Murphy III</v>
      </c>
      <c r="H8048" t="str">
        <f t="shared" si="251"/>
        <v>Trey Murphy III</v>
      </c>
    </row>
    <row r="8049" spans="1:8" x14ac:dyDescent="0.2">
      <c r="A8049" s="48"/>
      <c r="B8049">
        <v>17</v>
      </c>
      <c r="C8049">
        <v>3</v>
      </c>
      <c r="D8049">
        <v>2</v>
      </c>
      <c r="E8049">
        <v>5</v>
      </c>
      <c r="F8049" s="51">
        <v>1</v>
      </c>
      <c r="G8049" t="str">
        <f t="shared" si="250"/>
        <v>Trey Murphy III</v>
      </c>
      <c r="H8049" t="str">
        <f t="shared" si="251"/>
        <v>Trey Murphy III</v>
      </c>
    </row>
    <row r="8050" spans="1:8" x14ac:dyDescent="0.2">
      <c r="A8050" s="48"/>
      <c r="B8050">
        <v>12</v>
      </c>
      <c r="C8050">
        <v>3</v>
      </c>
      <c r="D8050">
        <v>2</v>
      </c>
      <c r="E8050">
        <v>1</v>
      </c>
      <c r="F8050" s="51">
        <v>1</v>
      </c>
      <c r="G8050" t="str">
        <f t="shared" si="250"/>
        <v>Trey Murphy III</v>
      </c>
      <c r="H8050" t="str">
        <f t="shared" si="251"/>
        <v>Trey Murphy III</v>
      </c>
    </row>
    <row r="8051" spans="1:8" x14ac:dyDescent="0.2">
      <c r="A8051" s="48"/>
      <c r="B8051">
        <v>20</v>
      </c>
      <c r="C8051">
        <v>5</v>
      </c>
      <c r="D8051">
        <v>5</v>
      </c>
      <c r="E8051">
        <v>4</v>
      </c>
      <c r="F8051" s="51">
        <v>1</v>
      </c>
      <c r="G8051" t="str">
        <f t="shared" si="250"/>
        <v>Trey Murphy III</v>
      </c>
      <c r="H8051" t="str">
        <f t="shared" si="251"/>
        <v>Trey Murphy III</v>
      </c>
    </row>
    <row r="8052" spans="1:8" x14ac:dyDescent="0.2">
      <c r="A8052" s="48"/>
      <c r="B8052">
        <v>3</v>
      </c>
      <c r="C8052">
        <v>3</v>
      </c>
      <c r="D8052">
        <v>1</v>
      </c>
      <c r="E8052">
        <v>1</v>
      </c>
      <c r="F8052" s="51">
        <v>1</v>
      </c>
      <c r="G8052" t="str">
        <f t="shared" si="250"/>
        <v>Trey Murphy III</v>
      </c>
      <c r="H8052" t="str">
        <f t="shared" si="251"/>
        <v>Trey Murphy III</v>
      </c>
    </row>
    <row r="8053" spans="1:8" x14ac:dyDescent="0.2">
      <c r="A8053" s="48"/>
      <c r="B8053">
        <v>9</v>
      </c>
      <c r="C8053">
        <v>7</v>
      </c>
      <c r="D8053">
        <v>2</v>
      </c>
      <c r="E8053">
        <v>1</v>
      </c>
      <c r="F8053" s="51">
        <v>1</v>
      </c>
      <c r="G8053" t="str">
        <f t="shared" si="250"/>
        <v>Trey Murphy III</v>
      </c>
      <c r="H8053" t="str">
        <f t="shared" si="251"/>
        <v>Trey Murphy III</v>
      </c>
    </row>
    <row r="8054" spans="1:8" x14ac:dyDescent="0.2">
      <c r="A8054" s="48"/>
      <c r="B8054">
        <v>0</v>
      </c>
      <c r="C8054">
        <v>0</v>
      </c>
      <c r="D8054">
        <v>2</v>
      </c>
      <c r="E8054">
        <v>0</v>
      </c>
      <c r="F8054" s="51">
        <v>1</v>
      </c>
      <c r="G8054" t="str">
        <f t="shared" si="250"/>
        <v>Trey Murphy III</v>
      </c>
      <c r="H8054" t="str">
        <f t="shared" si="251"/>
        <v>Trey Murphy III</v>
      </c>
    </row>
    <row r="8055" spans="1:8" x14ac:dyDescent="0.2">
      <c r="A8055" s="48"/>
      <c r="B8055">
        <v>12</v>
      </c>
      <c r="C8055">
        <v>5</v>
      </c>
      <c r="D8055">
        <v>0</v>
      </c>
      <c r="E8055">
        <v>3</v>
      </c>
      <c r="F8055" s="51">
        <v>1</v>
      </c>
      <c r="G8055" t="str">
        <f t="shared" si="250"/>
        <v>Trey Murphy III</v>
      </c>
      <c r="H8055" t="str">
        <f t="shared" si="251"/>
        <v>Trey Murphy III</v>
      </c>
    </row>
    <row r="8056" spans="1:8" x14ac:dyDescent="0.2">
      <c r="A8056" s="48"/>
      <c r="B8056">
        <v>8</v>
      </c>
      <c r="C8056">
        <v>4</v>
      </c>
      <c r="D8056">
        <v>2</v>
      </c>
      <c r="E8056">
        <v>2</v>
      </c>
      <c r="F8056" s="51">
        <v>1</v>
      </c>
      <c r="G8056" t="str">
        <f t="shared" si="250"/>
        <v>Trey Murphy III</v>
      </c>
      <c r="H8056" t="str">
        <f t="shared" si="251"/>
        <v>Trey Murphy III</v>
      </c>
    </row>
    <row r="8057" spans="1:8" x14ac:dyDescent="0.2">
      <c r="A8057" s="48"/>
      <c r="B8057">
        <v>13</v>
      </c>
      <c r="C8057">
        <v>5</v>
      </c>
      <c r="D8057">
        <v>0</v>
      </c>
      <c r="E8057">
        <v>1</v>
      </c>
      <c r="F8057" s="51">
        <v>1</v>
      </c>
      <c r="G8057" t="str">
        <f t="shared" si="250"/>
        <v>Trey Murphy III</v>
      </c>
      <c r="H8057" t="str">
        <f t="shared" si="251"/>
        <v>Trey Murphy III</v>
      </c>
    </row>
    <row r="8058" spans="1:8" x14ac:dyDescent="0.2">
      <c r="A8058" s="48"/>
      <c r="B8058">
        <v>15</v>
      </c>
      <c r="C8058">
        <v>4</v>
      </c>
      <c r="D8058">
        <v>1</v>
      </c>
      <c r="E8058">
        <v>1</v>
      </c>
      <c r="F8058" s="51">
        <v>1</v>
      </c>
      <c r="G8058" t="str">
        <f t="shared" si="250"/>
        <v>Trey Murphy III</v>
      </c>
      <c r="H8058" t="str">
        <f t="shared" si="251"/>
        <v>Trey Murphy III</v>
      </c>
    </row>
    <row r="8059" spans="1:8" x14ac:dyDescent="0.2">
      <c r="A8059" s="48"/>
      <c r="B8059">
        <v>23</v>
      </c>
      <c r="C8059">
        <v>5</v>
      </c>
      <c r="D8059">
        <v>1</v>
      </c>
      <c r="E8059">
        <v>5</v>
      </c>
      <c r="F8059" s="51">
        <v>1</v>
      </c>
      <c r="G8059" t="str">
        <f t="shared" si="250"/>
        <v>Trey Murphy III</v>
      </c>
      <c r="H8059" t="str">
        <f t="shared" si="251"/>
        <v>Trey Murphy III</v>
      </c>
    </row>
    <row r="8060" spans="1:8" x14ac:dyDescent="0.2">
      <c r="A8060" s="48"/>
      <c r="B8060">
        <v>21</v>
      </c>
      <c r="C8060">
        <v>3</v>
      </c>
      <c r="D8060">
        <v>4</v>
      </c>
      <c r="E8060">
        <v>5</v>
      </c>
      <c r="F8060" s="51">
        <v>1</v>
      </c>
      <c r="G8060" t="str">
        <f t="shared" si="250"/>
        <v>Trey Murphy III</v>
      </c>
      <c r="H8060" t="str">
        <f t="shared" si="251"/>
        <v>Trey Murphy III</v>
      </c>
    </row>
    <row r="8061" spans="1:8" x14ac:dyDescent="0.2">
      <c r="A8061" s="48"/>
      <c r="B8061">
        <v>8</v>
      </c>
      <c r="C8061">
        <v>2</v>
      </c>
      <c r="D8061">
        <v>0</v>
      </c>
      <c r="E8061">
        <v>2</v>
      </c>
      <c r="F8061" s="51">
        <v>1</v>
      </c>
      <c r="G8061" t="str">
        <f t="shared" si="250"/>
        <v>Trey Murphy III</v>
      </c>
      <c r="H8061" t="str">
        <f t="shared" si="251"/>
        <v>Trey Murphy III</v>
      </c>
    </row>
    <row r="8062" spans="1:8" x14ac:dyDescent="0.2">
      <c r="A8062" s="48"/>
      <c r="B8062">
        <v>15</v>
      </c>
      <c r="C8062">
        <v>3</v>
      </c>
      <c r="D8062">
        <v>0</v>
      </c>
      <c r="E8062">
        <v>2</v>
      </c>
      <c r="F8062" s="51">
        <v>1</v>
      </c>
      <c r="G8062" t="str">
        <f t="shared" si="250"/>
        <v>Trey Murphy III</v>
      </c>
      <c r="H8062" t="str">
        <f t="shared" si="251"/>
        <v>Trey Murphy III</v>
      </c>
    </row>
    <row r="8063" spans="1:8" x14ac:dyDescent="0.2">
      <c r="A8063" s="48"/>
      <c r="B8063">
        <v>8</v>
      </c>
      <c r="C8063">
        <v>6</v>
      </c>
      <c r="D8063">
        <v>0</v>
      </c>
      <c r="E8063">
        <v>2</v>
      </c>
      <c r="F8063" s="51">
        <v>1</v>
      </c>
      <c r="G8063" t="str">
        <f t="shared" si="250"/>
        <v>Trey Murphy III</v>
      </c>
      <c r="H8063" t="str">
        <f t="shared" si="251"/>
        <v>Trey Murphy III</v>
      </c>
    </row>
    <row r="8064" spans="1:8" x14ac:dyDescent="0.2">
      <c r="A8064" s="48"/>
      <c r="B8064">
        <v>14</v>
      </c>
      <c r="C8064">
        <v>0</v>
      </c>
      <c r="D8064">
        <v>1</v>
      </c>
      <c r="E8064">
        <v>2</v>
      </c>
      <c r="F8064" s="51">
        <v>1</v>
      </c>
      <c r="G8064" t="str">
        <f t="shared" si="250"/>
        <v>Trey Murphy III</v>
      </c>
      <c r="H8064" t="str">
        <f t="shared" si="251"/>
        <v>Trey Murphy III</v>
      </c>
    </row>
    <row r="8065" spans="1:8" x14ac:dyDescent="0.2">
      <c r="A8065" s="48" t="s">
        <v>1442</v>
      </c>
      <c r="B8065">
        <v>20</v>
      </c>
      <c r="C8065">
        <v>5</v>
      </c>
      <c r="D8065">
        <v>11</v>
      </c>
      <c r="E8065">
        <v>1</v>
      </c>
      <c r="F8065" s="51">
        <v>1</v>
      </c>
      <c r="G8065" t="str">
        <f t="shared" si="250"/>
        <v>Dejounte Murray</v>
      </c>
      <c r="H8065" t="str">
        <f t="shared" si="251"/>
        <v>Dejounte Murray</v>
      </c>
    </row>
    <row r="8066" spans="1:8" x14ac:dyDescent="0.2">
      <c r="A8066" s="48"/>
      <c r="B8066">
        <v>20</v>
      </c>
      <c r="C8066">
        <v>9</v>
      </c>
      <c r="D8066">
        <v>9</v>
      </c>
      <c r="E8066">
        <v>2</v>
      </c>
      <c r="F8066" s="51">
        <v>1</v>
      </c>
      <c r="G8066" t="str">
        <f t="shared" ref="G8066:G8129" si="252">IF(B8066="","",IF(A8066="",G8065,SUBSTITUTE(A8066," 2022-23 Game Log","")))</f>
        <v>Dejounte Murray</v>
      </c>
      <c r="H8066" t="str">
        <f t="shared" ref="H8066:H8129" si="253">IF(G8066="Luka Dončić","Luka Doncic",IF(G8066="Wendell Carter Jr.","Wendell Carter",IF(G8066="Vlatko Čančar","Vlatko Cancar",IF(G8066="Troy Brown Jr.","Troy Brown",IF(G8066="Bojan Bogdanović","Bojan Bogdanovic",IF(G8066="Nic Claxton","Nicolas Claxton",IF(G8066="Kristaps Porziņģis","Kristaps Porzingis",IF(G8066="Kelly Oubre Jr.","Kelly Oubre Jr",IF(G8066="P.J. Washington","P.J Washington",IF(G8066="P.J. Tucker","P.J Tucker",IF(G8066="Jabari Smith Jr.","Jabari Smith",IF(G8066="Alperen Şengün","Alperen Sengun",IF(G8066="Nikola Vučević","Nikola Vucevic",IF(G8066="Jusuf Nurkić","Jusuf Nurkic",IF(G8066="Nikola Jokić","Nikola Jokic",G8066)))))))))))))))</f>
        <v>Dejounte Murray</v>
      </c>
    </row>
    <row r="8067" spans="1:8" x14ac:dyDescent="0.2">
      <c r="A8067" s="48"/>
      <c r="B8067">
        <v>19</v>
      </c>
      <c r="C8067">
        <v>8</v>
      </c>
      <c r="D8067">
        <v>5</v>
      </c>
      <c r="E8067">
        <v>2</v>
      </c>
      <c r="F8067" s="51">
        <v>1</v>
      </c>
      <c r="G8067" t="str">
        <f t="shared" si="252"/>
        <v>Dejounte Murray</v>
      </c>
      <c r="H8067" t="str">
        <f t="shared" si="253"/>
        <v>Dejounte Murray</v>
      </c>
    </row>
    <row r="8068" spans="1:8" x14ac:dyDescent="0.2">
      <c r="A8068" s="48"/>
      <c r="B8068">
        <v>14</v>
      </c>
      <c r="C8068">
        <v>8</v>
      </c>
      <c r="D8068">
        <v>8</v>
      </c>
      <c r="E8068">
        <v>2</v>
      </c>
      <c r="F8068" s="51">
        <v>1</v>
      </c>
      <c r="G8068" t="str">
        <f t="shared" si="252"/>
        <v>Dejounte Murray</v>
      </c>
      <c r="H8068" t="str">
        <f t="shared" si="253"/>
        <v>Dejounte Murray</v>
      </c>
    </row>
    <row r="8069" spans="1:8" x14ac:dyDescent="0.2">
      <c r="A8069" s="48"/>
      <c r="B8069">
        <v>26</v>
      </c>
      <c r="C8069">
        <v>4</v>
      </c>
      <c r="D8069">
        <v>5</v>
      </c>
      <c r="E8069">
        <v>2</v>
      </c>
      <c r="F8069" s="51">
        <v>1</v>
      </c>
      <c r="G8069" t="str">
        <f t="shared" si="252"/>
        <v>Dejounte Murray</v>
      </c>
      <c r="H8069" t="str">
        <f t="shared" si="253"/>
        <v>Dejounte Murray</v>
      </c>
    </row>
    <row r="8070" spans="1:8" x14ac:dyDescent="0.2">
      <c r="A8070" s="48"/>
      <c r="B8070">
        <v>21</v>
      </c>
      <c r="C8070">
        <v>5</v>
      </c>
      <c r="D8070">
        <v>6</v>
      </c>
      <c r="E8070">
        <v>3</v>
      </c>
      <c r="F8070" s="51">
        <v>1</v>
      </c>
      <c r="G8070" t="str">
        <f t="shared" si="252"/>
        <v>Dejounte Murray</v>
      </c>
      <c r="H8070" t="str">
        <f t="shared" si="253"/>
        <v>Dejounte Murray</v>
      </c>
    </row>
    <row r="8071" spans="1:8" x14ac:dyDescent="0.2">
      <c r="A8071" s="48"/>
      <c r="B8071">
        <v>20</v>
      </c>
      <c r="C8071">
        <v>4</v>
      </c>
      <c r="D8071">
        <v>9</v>
      </c>
      <c r="E8071">
        <v>2</v>
      </c>
      <c r="F8071" s="51">
        <v>1</v>
      </c>
      <c r="G8071" t="str">
        <f t="shared" si="252"/>
        <v>Dejounte Murray</v>
      </c>
      <c r="H8071" t="str">
        <f t="shared" si="253"/>
        <v>Dejounte Murray</v>
      </c>
    </row>
    <row r="8072" spans="1:8" x14ac:dyDescent="0.2">
      <c r="A8072" s="48"/>
      <c r="B8072">
        <v>36</v>
      </c>
      <c r="C8072">
        <v>4</v>
      </c>
      <c r="D8072">
        <v>9</v>
      </c>
      <c r="E8072">
        <v>5</v>
      </c>
      <c r="F8072" s="51">
        <v>1</v>
      </c>
      <c r="G8072" t="str">
        <f t="shared" si="252"/>
        <v>Dejounte Murray</v>
      </c>
      <c r="H8072" t="str">
        <f t="shared" si="253"/>
        <v>Dejounte Murray</v>
      </c>
    </row>
    <row r="8073" spans="1:8" x14ac:dyDescent="0.2">
      <c r="A8073" s="48"/>
      <c r="B8073">
        <v>22</v>
      </c>
      <c r="C8073">
        <v>10</v>
      </c>
      <c r="D8073">
        <v>11</v>
      </c>
      <c r="E8073">
        <v>1</v>
      </c>
      <c r="F8073" s="51">
        <v>1</v>
      </c>
      <c r="G8073" t="str">
        <f t="shared" si="252"/>
        <v>Dejounte Murray</v>
      </c>
      <c r="H8073" t="str">
        <f t="shared" si="253"/>
        <v>Dejounte Murray</v>
      </c>
    </row>
    <row r="8074" spans="1:8" x14ac:dyDescent="0.2">
      <c r="A8074" s="48"/>
      <c r="B8074">
        <v>25</v>
      </c>
      <c r="C8074">
        <v>8</v>
      </c>
      <c r="D8074">
        <v>11</v>
      </c>
      <c r="E8074">
        <v>3</v>
      </c>
      <c r="F8074" s="51">
        <v>1</v>
      </c>
      <c r="G8074" t="str">
        <f t="shared" si="252"/>
        <v>Dejounte Murray</v>
      </c>
      <c r="H8074" t="str">
        <f t="shared" si="253"/>
        <v>Dejounte Murray</v>
      </c>
    </row>
    <row r="8075" spans="1:8" x14ac:dyDescent="0.2">
      <c r="A8075" s="48"/>
      <c r="B8075">
        <v>26</v>
      </c>
      <c r="C8075">
        <v>6</v>
      </c>
      <c r="D8075">
        <v>5</v>
      </c>
      <c r="E8075">
        <v>1</v>
      </c>
      <c r="F8075" s="51">
        <v>1</v>
      </c>
      <c r="G8075" t="str">
        <f t="shared" si="252"/>
        <v>Dejounte Murray</v>
      </c>
      <c r="H8075" t="str">
        <f t="shared" si="253"/>
        <v>Dejounte Murray</v>
      </c>
    </row>
    <row r="8076" spans="1:8" x14ac:dyDescent="0.2">
      <c r="A8076" s="48"/>
      <c r="B8076">
        <v>10</v>
      </c>
      <c r="C8076">
        <v>3</v>
      </c>
      <c r="D8076">
        <v>8</v>
      </c>
      <c r="E8076">
        <v>0</v>
      </c>
      <c r="F8076" s="51">
        <v>1</v>
      </c>
      <c r="G8076" t="str">
        <f t="shared" si="252"/>
        <v>Dejounte Murray</v>
      </c>
      <c r="H8076" t="str">
        <f t="shared" si="253"/>
        <v>Dejounte Murray</v>
      </c>
    </row>
    <row r="8077" spans="1:8" x14ac:dyDescent="0.2">
      <c r="A8077" s="48"/>
      <c r="B8077">
        <v>23</v>
      </c>
      <c r="C8077">
        <v>8</v>
      </c>
      <c r="D8077">
        <v>7</v>
      </c>
      <c r="E8077">
        <v>1</v>
      </c>
      <c r="F8077" s="51">
        <v>1</v>
      </c>
      <c r="G8077" t="str">
        <f t="shared" si="252"/>
        <v>Dejounte Murray</v>
      </c>
      <c r="H8077" t="str">
        <f t="shared" si="253"/>
        <v>Dejounte Murray</v>
      </c>
    </row>
    <row r="8078" spans="1:8" x14ac:dyDescent="0.2">
      <c r="A8078" s="48"/>
      <c r="B8078">
        <v>19</v>
      </c>
      <c r="C8078">
        <v>8</v>
      </c>
      <c r="D8078">
        <v>5</v>
      </c>
      <c r="E8078">
        <v>1</v>
      </c>
      <c r="F8078" s="51">
        <v>1</v>
      </c>
      <c r="G8078" t="str">
        <f t="shared" si="252"/>
        <v>Dejounte Murray</v>
      </c>
      <c r="H8078" t="str">
        <f t="shared" si="253"/>
        <v>Dejounte Murray</v>
      </c>
    </row>
    <row r="8079" spans="1:8" x14ac:dyDescent="0.2">
      <c r="A8079" s="48"/>
      <c r="B8079">
        <v>19</v>
      </c>
      <c r="C8079">
        <v>3</v>
      </c>
      <c r="D8079">
        <v>5</v>
      </c>
      <c r="E8079">
        <v>1</v>
      </c>
      <c r="F8079" s="51">
        <v>1</v>
      </c>
      <c r="G8079" t="str">
        <f t="shared" si="252"/>
        <v>Dejounte Murray</v>
      </c>
      <c r="H8079" t="str">
        <f t="shared" si="253"/>
        <v>Dejounte Murray</v>
      </c>
    </row>
    <row r="8080" spans="1:8" x14ac:dyDescent="0.2">
      <c r="A8080" s="48"/>
      <c r="B8080">
        <v>17</v>
      </c>
      <c r="C8080">
        <v>7</v>
      </c>
      <c r="D8080">
        <v>4</v>
      </c>
      <c r="E8080">
        <v>1</v>
      </c>
      <c r="F8080" s="51">
        <v>1</v>
      </c>
      <c r="G8080" t="str">
        <f t="shared" si="252"/>
        <v>Dejounte Murray</v>
      </c>
      <c r="H8080" t="str">
        <f t="shared" si="253"/>
        <v>Dejounte Murray</v>
      </c>
    </row>
    <row r="8081" spans="1:8" x14ac:dyDescent="0.2">
      <c r="A8081" s="48"/>
      <c r="B8081">
        <v>11</v>
      </c>
      <c r="C8081">
        <v>4</v>
      </c>
      <c r="D8081">
        <v>6</v>
      </c>
      <c r="E8081">
        <v>1</v>
      </c>
      <c r="F8081" s="51">
        <v>1</v>
      </c>
      <c r="G8081" t="str">
        <f t="shared" si="252"/>
        <v>Dejounte Murray</v>
      </c>
      <c r="H8081" t="str">
        <f t="shared" si="253"/>
        <v>Dejounte Murray</v>
      </c>
    </row>
    <row r="8082" spans="1:8" x14ac:dyDescent="0.2">
      <c r="A8082" s="48"/>
      <c r="B8082">
        <v>15</v>
      </c>
      <c r="C8082">
        <v>7</v>
      </c>
      <c r="D8082">
        <v>4</v>
      </c>
      <c r="E8082">
        <v>1</v>
      </c>
      <c r="F8082" s="51">
        <v>1</v>
      </c>
      <c r="G8082" t="str">
        <f t="shared" si="252"/>
        <v>Dejounte Murray</v>
      </c>
      <c r="H8082" t="str">
        <f t="shared" si="253"/>
        <v>Dejounte Murray</v>
      </c>
    </row>
    <row r="8083" spans="1:8" x14ac:dyDescent="0.2">
      <c r="A8083" s="48"/>
      <c r="B8083">
        <v>39</v>
      </c>
      <c r="C8083">
        <v>3</v>
      </c>
      <c r="D8083">
        <v>3</v>
      </c>
      <c r="E8083">
        <v>8</v>
      </c>
      <c r="F8083" s="51">
        <v>1</v>
      </c>
      <c r="G8083" t="str">
        <f t="shared" si="252"/>
        <v>Dejounte Murray</v>
      </c>
      <c r="H8083" t="str">
        <f t="shared" si="253"/>
        <v>Dejounte Murray</v>
      </c>
    </row>
    <row r="8084" spans="1:8" x14ac:dyDescent="0.2">
      <c r="A8084" s="48"/>
      <c r="B8084">
        <v>13</v>
      </c>
      <c r="C8084">
        <v>5</v>
      </c>
      <c r="D8084">
        <v>2</v>
      </c>
      <c r="E8084">
        <v>2</v>
      </c>
      <c r="F8084" s="51">
        <v>1</v>
      </c>
      <c r="G8084" t="str">
        <f t="shared" si="252"/>
        <v>Dejounte Murray</v>
      </c>
      <c r="H8084" t="str">
        <f t="shared" si="253"/>
        <v>Dejounte Murray</v>
      </c>
    </row>
    <row r="8085" spans="1:8" x14ac:dyDescent="0.2">
      <c r="A8085" s="48"/>
      <c r="B8085">
        <v>17</v>
      </c>
      <c r="C8085">
        <v>5</v>
      </c>
      <c r="D8085">
        <v>6</v>
      </c>
      <c r="E8085">
        <v>3</v>
      </c>
      <c r="F8085" s="51">
        <v>1</v>
      </c>
      <c r="G8085" t="str">
        <f t="shared" si="252"/>
        <v>Dejounte Murray</v>
      </c>
      <c r="H8085" t="str">
        <f t="shared" si="253"/>
        <v>Dejounte Murray</v>
      </c>
    </row>
    <row r="8086" spans="1:8" x14ac:dyDescent="0.2">
      <c r="A8086" s="48"/>
      <c r="B8086">
        <v>27</v>
      </c>
      <c r="C8086">
        <v>3</v>
      </c>
      <c r="D8086">
        <v>6</v>
      </c>
      <c r="E8086">
        <v>3</v>
      </c>
      <c r="F8086" s="51">
        <v>1</v>
      </c>
      <c r="G8086" t="str">
        <f t="shared" si="252"/>
        <v>Dejounte Murray</v>
      </c>
      <c r="H8086" t="str">
        <f t="shared" si="253"/>
        <v>Dejounte Murray</v>
      </c>
    </row>
    <row r="8087" spans="1:8" x14ac:dyDescent="0.2">
      <c r="A8087" s="48"/>
      <c r="B8087">
        <v>34</v>
      </c>
      <c r="C8087">
        <v>3</v>
      </c>
      <c r="D8087">
        <v>8</v>
      </c>
      <c r="E8087">
        <v>4</v>
      </c>
      <c r="F8087" s="51">
        <v>1</v>
      </c>
      <c r="G8087" t="str">
        <f t="shared" si="252"/>
        <v>Dejounte Murray</v>
      </c>
      <c r="H8087" t="str">
        <f t="shared" si="253"/>
        <v>Dejounte Murray</v>
      </c>
    </row>
    <row r="8088" spans="1:8" x14ac:dyDescent="0.2">
      <c r="A8088" s="48"/>
      <c r="B8088">
        <v>24</v>
      </c>
      <c r="C8088">
        <v>6</v>
      </c>
      <c r="D8088">
        <v>3</v>
      </c>
      <c r="E8088">
        <v>3</v>
      </c>
      <c r="F8088" s="51">
        <v>1</v>
      </c>
      <c r="G8088" t="str">
        <f t="shared" si="252"/>
        <v>Dejounte Murray</v>
      </c>
      <c r="H8088" t="str">
        <f t="shared" si="253"/>
        <v>Dejounte Murray</v>
      </c>
    </row>
    <row r="8089" spans="1:8" x14ac:dyDescent="0.2">
      <c r="A8089" s="48"/>
      <c r="B8089">
        <v>2</v>
      </c>
      <c r="C8089">
        <v>0</v>
      </c>
      <c r="D8089">
        <v>0</v>
      </c>
      <c r="E8089">
        <v>0</v>
      </c>
      <c r="F8089" s="51">
        <v>1</v>
      </c>
      <c r="G8089" t="str">
        <f t="shared" si="252"/>
        <v>Dejounte Murray</v>
      </c>
      <c r="H8089" t="str">
        <f t="shared" si="253"/>
        <v>Dejounte Murray</v>
      </c>
    </row>
    <row r="8090" spans="1:8" x14ac:dyDescent="0.2">
      <c r="A8090" s="48"/>
      <c r="B8090">
        <v>17</v>
      </c>
      <c r="C8090">
        <v>5</v>
      </c>
      <c r="D8090">
        <v>3</v>
      </c>
      <c r="E8090">
        <v>1</v>
      </c>
      <c r="F8090" s="51">
        <v>1</v>
      </c>
      <c r="G8090" t="str">
        <f t="shared" si="252"/>
        <v>Dejounte Murray</v>
      </c>
      <c r="H8090" t="str">
        <f t="shared" si="253"/>
        <v>Dejounte Murray</v>
      </c>
    </row>
    <row r="8091" spans="1:8" x14ac:dyDescent="0.2">
      <c r="A8091" s="48"/>
      <c r="B8091">
        <v>15</v>
      </c>
      <c r="C8091">
        <v>5</v>
      </c>
      <c r="D8091">
        <v>10</v>
      </c>
      <c r="E8091">
        <v>0</v>
      </c>
      <c r="F8091" s="51">
        <v>1</v>
      </c>
      <c r="G8091" t="str">
        <f t="shared" si="252"/>
        <v>Dejounte Murray</v>
      </c>
      <c r="H8091" t="str">
        <f t="shared" si="253"/>
        <v>Dejounte Murray</v>
      </c>
    </row>
    <row r="8092" spans="1:8" x14ac:dyDescent="0.2">
      <c r="A8092" s="48"/>
      <c r="B8092">
        <v>26</v>
      </c>
      <c r="C8092">
        <v>3</v>
      </c>
      <c r="D8092">
        <v>5</v>
      </c>
      <c r="E8092">
        <v>3</v>
      </c>
      <c r="F8092" s="51">
        <v>1</v>
      </c>
      <c r="G8092" t="str">
        <f t="shared" si="252"/>
        <v>Dejounte Murray</v>
      </c>
      <c r="H8092" t="str">
        <f t="shared" si="253"/>
        <v>Dejounte Murray</v>
      </c>
    </row>
    <row r="8093" spans="1:8" x14ac:dyDescent="0.2">
      <c r="A8093" s="48"/>
      <c r="B8093">
        <v>14</v>
      </c>
      <c r="C8093">
        <v>2</v>
      </c>
      <c r="D8093">
        <v>3</v>
      </c>
      <c r="E8093">
        <v>1</v>
      </c>
      <c r="F8093" s="51">
        <v>1</v>
      </c>
      <c r="G8093" t="str">
        <f t="shared" si="252"/>
        <v>Dejounte Murray</v>
      </c>
      <c r="H8093" t="str">
        <f t="shared" si="253"/>
        <v>Dejounte Murray</v>
      </c>
    </row>
    <row r="8094" spans="1:8" x14ac:dyDescent="0.2">
      <c r="A8094" s="48"/>
      <c r="B8094">
        <v>24</v>
      </c>
      <c r="C8094">
        <v>9</v>
      </c>
      <c r="D8094">
        <v>8</v>
      </c>
      <c r="E8094">
        <v>1</v>
      </c>
      <c r="F8094" s="51">
        <v>1</v>
      </c>
      <c r="G8094" t="str">
        <f t="shared" si="252"/>
        <v>Dejounte Murray</v>
      </c>
      <c r="H8094" t="str">
        <f t="shared" si="253"/>
        <v>Dejounte Murray</v>
      </c>
    </row>
    <row r="8095" spans="1:8" x14ac:dyDescent="0.2">
      <c r="A8095" s="48"/>
      <c r="B8095">
        <v>20</v>
      </c>
      <c r="C8095">
        <v>7</v>
      </c>
      <c r="D8095">
        <v>9</v>
      </c>
      <c r="E8095">
        <v>3</v>
      </c>
      <c r="F8095" s="51">
        <v>1</v>
      </c>
      <c r="G8095" t="str">
        <f t="shared" si="252"/>
        <v>Dejounte Murray</v>
      </c>
      <c r="H8095" t="str">
        <f t="shared" si="253"/>
        <v>Dejounte Murray</v>
      </c>
    </row>
    <row r="8096" spans="1:8" x14ac:dyDescent="0.2">
      <c r="A8096" s="48"/>
      <c r="B8096">
        <v>25</v>
      </c>
      <c r="C8096">
        <v>10</v>
      </c>
      <c r="D8096">
        <v>7</v>
      </c>
      <c r="E8096">
        <v>1</v>
      </c>
      <c r="F8096" s="51">
        <v>1</v>
      </c>
      <c r="G8096" t="str">
        <f t="shared" si="252"/>
        <v>Dejounte Murray</v>
      </c>
      <c r="H8096" t="str">
        <f t="shared" si="253"/>
        <v>Dejounte Murray</v>
      </c>
    </row>
    <row r="8097" spans="1:8" x14ac:dyDescent="0.2">
      <c r="A8097" s="48"/>
      <c r="B8097">
        <v>21</v>
      </c>
      <c r="C8097">
        <v>6</v>
      </c>
      <c r="D8097">
        <v>4</v>
      </c>
      <c r="E8097">
        <v>1</v>
      </c>
      <c r="F8097" s="51">
        <v>1</v>
      </c>
      <c r="G8097" t="str">
        <f t="shared" si="252"/>
        <v>Dejounte Murray</v>
      </c>
      <c r="H8097" t="str">
        <f t="shared" si="253"/>
        <v>Dejounte Murray</v>
      </c>
    </row>
    <row r="8098" spans="1:8" x14ac:dyDescent="0.2">
      <c r="A8098" s="48" t="s">
        <v>1443</v>
      </c>
      <c r="B8098">
        <v>12</v>
      </c>
      <c r="C8098">
        <v>2</v>
      </c>
      <c r="D8098">
        <v>1</v>
      </c>
      <c r="E8098">
        <v>1</v>
      </c>
      <c r="F8098" s="51">
        <v>1</v>
      </c>
      <c r="G8098" t="str">
        <f t="shared" si="252"/>
        <v>Jamal Murray</v>
      </c>
      <c r="H8098" t="str">
        <f t="shared" si="253"/>
        <v>Jamal Murray</v>
      </c>
    </row>
    <row r="8099" spans="1:8" x14ac:dyDescent="0.2">
      <c r="A8099" s="48"/>
      <c r="B8099">
        <v>16</v>
      </c>
      <c r="C8099">
        <v>4</v>
      </c>
      <c r="D8099">
        <v>5</v>
      </c>
      <c r="E8099">
        <v>1</v>
      </c>
      <c r="F8099" s="51">
        <v>1</v>
      </c>
      <c r="G8099" t="str">
        <f t="shared" si="252"/>
        <v>Jamal Murray</v>
      </c>
      <c r="H8099" t="str">
        <f t="shared" si="253"/>
        <v>Jamal Murray</v>
      </c>
    </row>
    <row r="8100" spans="1:8" x14ac:dyDescent="0.2">
      <c r="A8100" s="48"/>
      <c r="B8100">
        <v>8</v>
      </c>
      <c r="C8100">
        <v>2</v>
      </c>
      <c r="D8100">
        <v>1</v>
      </c>
      <c r="E8100">
        <v>2</v>
      </c>
      <c r="F8100" s="51">
        <v>1</v>
      </c>
      <c r="G8100" t="str">
        <f t="shared" si="252"/>
        <v>Jamal Murray</v>
      </c>
      <c r="H8100" t="str">
        <f t="shared" si="253"/>
        <v>Jamal Murray</v>
      </c>
    </row>
    <row r="8101" spans="1:8" x14ac:dyDescent="0.2">
      <c r="A8101" s="48"/>
      <c r="B8101">
        <v>13</v>
      </c>
      <c r="C8101">
        <v>4</v>
      </c>
      <c r="D8101">
        <v>6</v>
      </c>
      <c r="E8101">
        <v>1</v>
      </c>
      <c r="F8101" s="51">
        <v>1</v>
      </c>
      <c r="G8101" t="str">
        <f t="shared" si="252"/>
        <v>Jamal Murray</v>
      </c>
      <c r="H8101" t="str">
        <f t="shared" si="253"/>
        <v>Jamal Murray</v>
      </c>
    </row>
    <row r="8102" spans="1:8" x14ac:dyDescent="0.2">
      <c r="A8102" s="48"/>
      <c r="B8102">
        <v>13</v>
      </c>
      <c r="C8102">
        <v>1</v>
      </c>
      <c r="D8102">
        <v>1</v>
      </c>
      <c r="E8102">
        <v>2</v>
      </c>
      <c r="F8102" s="51">
        <v>1</v>
      </c>
      <c r="G8102" t="str">
        <f t="shared" si="252"/>
        <v>Jamal Murray</v>
      </c>
      <c r="H8102" t="str">
        <f t="shared" si="253"/>
        <v>Jamal Murray</v>
      </c>
    </row>
    <row r="8103" spans="1:8" x14ac:dyDescent="0.2">
      <c r="A8103" s="48"/>
      <c r="B8103">
        <v>21</v>
      </c>
      <c r="C8103">
        <v>4</v>
      </c>
      <c r="D8103">
        <v>5</v>
      </c>
      <c r="E8103">
        <v>3</v>
      </c>
      <c r="F8103" s="51">
        <v>1</v>
      </c>
      <c r="G8103" t="str">
        <f t="shared" si="252"/>
        <v>Jamal Murray</v>
      </c>
      <c r="H8103" t="str">
        <f t="shared" si="253"/>
        <v>Jamal Murray</v>
      </c>
    </row>
    <row r="8104" spans="1:8" x14ac:dyDescent="0.2">
      <c r="A8104" s="48"/>
      <c r="B8104">
        <v>24</v>
      </c>
      <c r="C8104">
        <v>5</v>
      </c>
      <c r="D8104">
        <v>2</v>
      </c>
      <c r="E8104">
        <v>4</v>
      </c>
      <c r="F8104" s="51">
        <v>1</v>
      </c>
      <c r="G8104" t="str">
        <f t="shared" si="252"/>
        <v>Jamal Murray</v>
      </c>
      <c r="H8104" t="str">
        <f t="shared" si="253"/>
        <v>Jamal Murray</v>
      </c>
    </row>
    <row r="8105" spans="1:8" x14ac:dyDescent="0.2">
      <c r="A8105" s="48"/>
      <c r="B8105">
        <v>13</v>
      </c>
      <c r="C8105">
        <v>1</v>
      </c>
      <c r="D8105">
        <v>9</v>
      </c>
      <c r="E8105">
        <v>1</v>
      </c>
      <c r="F8105" s="51">
        <v>1</v>
      </c>
      <c r="G8105" t="str">
        <f t="shared" si="252"/>
        <v>Jamal Murray</v>
      </c>
      <c r="H8105" t="str">
        <f t="shared" si="253"/>
        <v>Jamal Murray</v>
      </c>
    </row>
    <row r="8106" spans="1:8" x14ac:dyDescent="0.2">
      <c r="A8106" s="48"/>
      <c r="B8106">
        <v>19</v>
      </c>
      <c r="C8106">
        <v>5</v>
      </c>
      <c r="D8106">
        <v>6</v>
      </c>
      <c r="E8106">
        <v>0</v>
      </c>
      <c r="F8106" s="51">
        <v>1</v>
      </c>
      <c r="G8106" t="str">
        <f t="shared" si="252"/>
        <v>Jamal Murray</v>
      </c>
      <c r="H8106" t="str">
        <f t="shared" si="253"/>
        <v>Jamal Murray</v>
      </c>
    </row>
    <row r="8107" spans="1:8" x14ac:dyDescent="0.2">
      <c r="A8107" s="48"/>
      <c r="B8107">
        <v>18</v>
      </c>
      <c r="C8107">
        <v>8</v>
      </c>
      <c r="D8107">
        <v>4</v>
      </c>
      <c r="E8107">
        <v>1</v>
      </c>
      <c r="F8107" s="51">
        <v>1</v>
      </c>
      <c r="G8107" t="str">
        <f t="shared" si="252"/>
        <v>Jamal Murray</v>
      </c>
      <c r="H8107" t="str">
        <f t="shared" si="253"/>
        <v>Jamal Murray</v>
      </c>
    </row>
    <row r="8108" spans="1:8" x14ac:dyDescent="0.2">
      <c r="A8108" s="48"/>
      <c r="B8108">
        <v>14</v>
      </c>
      <c r="C8108">
        <v>4</v>
      </c>
      <c r="D8108">
        <v>10</v>
      </c>
      <c r="E8108">
        <v>1</v>
      </c>
      <c r="F8108" s="51">
        <v>1</v>
      </c>
      <c r="G8108" t="str">
        <f t="shared" si="252"/>
        <v>Jamal Murray</v>
      </c>
      <c r="H8108" t="str">
        <f t="shared" si="253"/>
        <v>Jamal Murray</v>
      </c>
    </row>
    <row r="8109" spans="1:8" x14ac:dyDescent="0.2">
      <c r="A8109" s="48"/>
      <c r="B8109">
        <v>23</v>
      </c>
      <c r="C8109">
        <v>2</v>
      </c>
      <c r="D8109">
        <v>2</v>
      </c>
      <c r="E8109">
        <v>2</v>
      </c>
      <c r="F8109" s="51">
        <v>1</v>
      </c>
      <c r="G8109" t="str">
        <f t="shared" si="252"/>
        <v>Jamal Murray</v>
      </c>
      <c r="H8109" t="str">
        <f t="shared" si="253"/>
        <v>Jamal Murray</v>
      </c>
    </row>
    <row r="8110" spans="1:8" x14ac:dyDescent="0.2">
      <c r="A8110" s="48"/>
      <c r="B8110">
        <v>21</v>
      </c>
      <c r="C8110">
        <v>9</v>
      </c>
      <c r="D8110">
        <v>6</v>
      </c>
      <c r="E8110">
        <v>3</v>
      </c>
      <c r="F8110" s="51">
        <v>1</v>
      </c>
      <c r="G8110" t="str">
        <f t="shared" si="252"/>
        <v>Jamal Murray</v>
      </c>
      <c r="H8110" t="str">
        <f t="shared" si="253"/>
        <v>Jamal Murray</v>
      </c>
    </row>
    <row r="8111" spans="1:8" x14ac:dyDescent="0.2">
      <c r="A8111" s="48"/>
      <c r="B8111">
        <v>10</v>
      </c>
      <c r="C8111">
        <v>1</v>
      </c>
      <c r="D8111">
        <v>8</v>
      </c>
      <c r="E8111">
        <v>0</v>
      </c>
      <c r="F8111" s="51">
        <v>1</v>
      </c>
      <c r="G8111" t="str">
        <f t="shared" si="252"/>
        <v>Jamal Murray</v>
      </c>
      <c r="H8111" t="str">
        <f t="shared" si="253"/>
        <v>Jamal Murray</v>
      </c>
    </row>
    <row r="8112" spans="1:8" x14ac:dyDescent="0.2">
      <c r="A8112" s="48"/>
      <c r="B8112">
        <v>21</v>
      </c>
      <c r="C8112">
        <v>6</v>
      </c>
      <c r="D8112">
        <v>9</v>
      </c>
      <c r="E8112">
        <v>3</v>
      </c>
      <c r="F8112" s="51">
        <v>1</v>
      </c>
      <c r="G8112" t="str">
        <f t="shared" si="252"/>
        <v>Jamal Murray</v>
      </c>
      <c r="H8112" t="str">
        <f t="shared" si="253"/>
        <v>Jamal Murray</v>
      </c>
    </row>
    <row r="8113" spans="1:8" x14ac:dyDescent="0.2">
      <c r="A8113" s="48"/>
      <c r="B8113">
        <v>31</v>
      </c>
      <c r="C8113">
        <v>2</v>
      </c>
      <c r="D8113">
        <v>5</v>
      </c>
      <c r="E8113">
        <v>4</v>
      </c>
      <c r="F8113" s="51">
        <v>1</v>
      </c>
      <c r="G8113" t="str">
        <f t="shared" si="252"/>
        <v>Jamal Murray</v>
      </c>
      <c r="H8113" t="str">
        <f t="shared" si="253"/>
        <v>Jamal Murray</v>
      </c>
    </row>
    <row r="8114" spans="1:8" x14ac:dyDescent="0.2">
      <c r="A8114" s="48"/>
      <c r="B8114">
        <v>26</v>
      </c>
      <c r="C8114">
        <v>4</v>
      </c>
      <c r="D8114">
        <v>2</v>
      </c>
      <c r="E8114">
        <v>4</v>
      </c>
      <c r="F8114" s="51">
        <v>1</v>
      </c>
      <c r="G8114" t="str">
        <f t="shared" si="252"/>
        <v>Jamal Murray</v>
      </c>
      <c r="H8114" t="str">
        <f t="shared" si="253"/>
        <v>Jamal Murray</v>
      </c>
    </row>
    <row r="8115" spans="1:8" x14ac:dyDescent="0.2">
      <c r="A8115" s="48"/>
      <c r="B8115">
        <v>20</v>
      </c>
      <c r="C8115">
        <v>3</v>
      </c>
      <c r="D8115">
        <v>7</v>
      </c>
      <c r="E8115">
        <v>2</v>
      </c>
      <c r="F8115" s="51">
        <v>1</v>
      </c>
      <c r="G8115" t="str">
        <f t="shared" si="252"/>
        <v>Jamal Murray</v>
      </c>
      <c r="H8115" t="str">
        <f t="shared" si="253"/>
        <v>Jamal Murray</v>
      </c>
    </row>
    <row r="8116" spans="1:8" x14ac:dyDescent="0.2">
      <c r="A8116" s="48"/>
      <c r="B8116">
        <v>18</v>
      </c>
      <c r="C8116">
        <v>4</v>
      </c>
      <c r="D8116">
        <v>5</v>
      </c>
      <c r="E8116">
        <v>3</v>
      </c>
      <c r="F8116" s="51">
        <v>1</v>
      </c>
      <c r="G8116" t="str">
        <f t="shared" si="252"/>
        <v>Jamal Murray</v>
      </c>
      <c r="H8116" t="str">
        <f t="shared" si="253"/>
        <v>Jamal Murray</v>
      </c>
    </row>
    <row r="8117" spans="1:8" x14ac:dyDescent="0.2">
      <c r="A8117" s="48"/>
      <c r="B8117">
        <v>11</v>
      </c>
      <c r="C8117">
        <v>2</v>
      </c>
      <c r="D8117">
        <v>5</v>
      </c>
      <c r="E8117">
        <v>0</v>
      </c>
      <c r="F8117" s="51">
        <v>1</v>
      </c>
      <c r="G8117" t="str">
        <f t="shared" si="252"/>
        <v>Jamal Murray</v>
      </c>
      <c r="H8117" t="str">
        <f t="shared" si="253"/>
        <v>Jamal Murray</v>
      </c>
    </row>
    <row r="8118" spans="1:8" x14ac:dyDescent="0.2">
      <c r="A8118" s="48"/>
      <c r="B8118">
        <v>21</v>
      </c>
      <c r="C8118">
        <v>5</v>
      </c>
      <c r="D8118">
        <v>8</v>
      </c>
      <c r="E8118">
        <v>3</v>
      </c>
      <c r="F8118" s="51">
        <v>1</v>
      </c>
      <c r="G8118" t="str">
        <f t="shared" si="252"/>
        <v>Jamal Murray</v>
      </c>
      <c r="H8118" t="str">
        <f t="shared" si="253"/>
        <v>Jamal Murray</v>
      </c>
    </row>
    <row r="8119" spans="1:8" x14ac:dyDescent="0.2">
      <c r="A8119" s="48"/>
      <c r="B8119">
        <v>30</v>
      </c>
      <c r="C8119">
        <v>4</v>
      </c>
      <c r="D8119">
        <v>5</v>
      </c>
      <c r="E8119">
        <v>1</v>
      </c>
      <c r="F8119" s="51">
        <v>1</v>
      </c>
      <c r="G8119" t="str">
        <f t="shared" si="252"/>
        <v>Jamal Murray</v>
      </c>
      <c r="H8119" t="str">
        <f t="shared" si="253"/>
        <v>Jamal Murray</v>
      </c>
    </row>
    <row r="8120" spans="1:8" x14ac:dyDescent="0.2">
      <c r="A8120" s="48"/>
      <c r="B8120">
        <v>5</v>
      </c>
      <c r="C8120">
        <v>4</v>
      </c>
      <c r="D8120">
        <v>6</v>
      </c>
      <c r="E8120">
        <v>1</v>
      </c>
      <c r="F8120" s="51">
        <v>1</v>
      </c>
      <c r="G8120" t="str">
        <f t="shared" si="252"/>
        <v>Jamal Murray</v>
      </c>
      <c r="H8120" t="str">
        <f t="shared" si="253"/>
        <v>Jamal Murray</v>
      </c>
    </row>
    <row r="8121" spans="1:8" x14ac:dyDescent="0.2">
      <c r="A8121" s="48"/>
      <c r="B8121">
        <v>23</v>
      </c>
      <c r="C8121">
        <v>5</v>
      </c>
      <c r="D8121">
        <v>6</v>
      </c>
      <c r="E8121">
        <v>2</v>
      </c>
      <c r="F8121" s="51">
        <v>1</v>
      </c>
      <c r="G8121" t="str">
        <f t="shared" si="252"/>
        <v>Jamal Murray</v>
      </c>
      <c r="H8121" t="str">
        <f t="shared" si="253"/>
        <v>Jamal Murray</v>
      </c>
    </row>
    <row r="8122" spans="1:8" x14ac:dyDescent="0.2">
      <c r="A8122" s="48"/>
      <c r="B8122">
        <v>6</v>
      </c>
      <c r="C8122">
        <v>1</v>
      </c>
      <c r="D8122">
        <v>11</v>
      </c>
      <c r="E8122">
        <v>0</v>
      </c>
      <c r="F8122" s="51">
        <v>1</v>
      </c>
      <c r="G8122" t="str">
        <f t="shared" si="252"/>
        <v>Jamal Murray</v>
      </c>
      <c r="H8122" t="str">
        <f t="shared" si="253"/>
        <v>Jamal Murray</v>
      </c>
    </row>
    <row r="8123" spans="1:8" x14ac:dyDescent="0.2">
      <c r="A8123" s="48"/>
      <c r="B8123">
        <v>25</v>
      </c>
      <c r="C8123">
        <v>8</v>
      </c>
      <c r="D8123">
        <v>12</v>
      </c>
      <c r="E8123">
        <v>3</v>
      </c>
      <c r="F8123" s="51">
        <v>1</v>
      </c>
      <c r="G8123" t="str">
        <f t="shared" si="252"/>
        <v>Jamal Murray</v>
      </c>
      <c r="H8123" t="str">
        <f t="shared" si="253"/>
        <v>Jamal Murray</v>
      </c>
    </row>
    <row r="8124" spans="1:8" x14ac:dyDescent="0.2">
      <c r="A8124" s="48"/>
      <c r="B8124">
        <v>26</v>
      </c>
      <c r="C8124">
        <v>5</v>
      </c>
      <c r="D8124">
        <v>5</v>
      </c>
      <c r="E8124">
        <v>5</v>
      </c>
      <c r="F8124" s="51">
        <v>1</v>
      </c>
      <c r="G8124" t="str">
        <f t="shared" si="252"/>
        <v>Jamal Murray</v>
      </c>
      <c r="H8124" t="str">
        <f t="shared" si="253"/>
        <v>Jamal Murray</v>
      </c>
    </row>
    <row r="8125" spans="1:8" x14ac:dyDescent="0.2">
      <c r="A8125" s="48"/>
      <c r="B8125">
        <v>25</v>
      </c>
      <c r="C8125">
        <v>5</v>
      </c>
      <c r="D8125">
        <v>7</v>
      </c>
      <c r="E8125">
        <v>3</v>
      </c>
      <c r="F8125" s="51">
        <v>1</v>
      </c>
      <c r="G8125" t="str">
        <f t="shared" si="252"/>
        <v>Jamal Murray</v>
      </c>
      <c r="H8125" t="str">
        <f t="shared" si="253"/>
        <v>Jamal Murray</v>
      </c>
    </row>
    <row r="8126" spans="1:8" x14ac:dyDescent="0.2">
      <c r="A8126" s="48"/>
      <c r="B8126">
        <v>14</v>
      </c>
      <c r="C8126">
        <v>2</v>
      </c>
      <c r="D8126">
        <v>6</v>
      </c>
      <c r="E8126">
        <v>1</v>
      </c>
      <c r="F8126" s="51">
        <v>1</v>
      </c>
      <c r="G8126" t="str">
        <f t="shared" si="252"/>
        <v>Jamal Murray</v>
      </c>
      <c r="H8126" t="str">
        <f t="shared" si="253"/>
        <v>Jamal Murray</v>
      </c>
    </row>
    <row r="8127" spans="1:8" x14ac:dyDescent="0.2">
      <c r="A8127" s="48"/>
      <c r="B8127">
        <v>14</v>
      </c>
      <c r="C8127">
        <v>3</v>
      </c>
      <c r="D8127">
        <v>4</v>
      </c>
      <c r="E8127">
        <v>1</v>
      </c>
      <c r="F8127" s="51">
        <v>1</v>
      </c>
      <c r="G8127" t="str">
        <f t="shared" si="252"/>
        <v>Jamal Murray</v>
      </c>
      <c r="H8127" t="str">
        <f t="shared" si="253"/>
        <v>Jamal Murray</v>
      </c>
    </row>
    <row r="8128" spans="1:8" x14ac:dyDescent="0.2">
      <c r="A8128" s="48" t="s">
        <v>1444</v>
      </c>
      <c r="B8128">
        <v>19</v>
      </c>
      <c r="C8128">
        <v>5</v>
      </c>
      <c r="D8128">
        <v>2</v>
      </c>
      <c r="E8128">
        <v>3</v>
      </c>
      <c r="F8128" s="51">
        <v>1</v>
      </c>
      <c r="G8128" t="str">
        <f t="shared" si="252"/>
        <v>Keegan Murray</v>
      </c>
      <c r="H8128" t="str">
        <f t="shared" si="253"/>
        <v>Keegan Murray</v>
      </c>
    </row>
    <row r="8129" spans="1:8" x14ac:dyDescent="0.2">
      <c r="A8129" s="48"/>
      <c r="B8129">
        <v>16</v>
      </c>
      <c r="C8129">
        <v>4</v>
      </c>
      <c r="D8129">
        <v>0</v>
      </c>
      <c r="E8129">
        <v>4</v>
      </c>
      <c r="F8129" s="51">
        <v>1</v>
      </c>
      <c r="G8129" t="str">
        <f t="shared" si="252"/>
        <v>Keegan Murray</v>
      </c>
      <c r="H8129" t="str">
        <f t="shared" si="253"/>
        <v>Keegan Murray</v>
      </c>
    </row>
    <row r="8130" spans="1:8" x14ac:dyDescent="0.2">
      <c r="A8130" s="48"/>
      <c r="B8130">
        <v>18</v>
      </c>
      <c r="C8130">
        <v>6</v>
      </c>
      <c r="D8130">
        <v>0</v>
      </c>
      <c r="E8130">
        <v>3</v>
      </c>
      <c r="F8130" s="51">
        <v>1</v>
      </c>
      <c r="G8130" t="str">
        <f t="shared" ref="G8130:G8193" si="254">IF(B8130="","",IF(A8130="",G8129,SUBSTITUTE(A8130," 2022-23 Game Log","")))</f>
        <v>Keegan Murray</v>
      </c>
      <c r="H8130" t="str">
        <f t="shared" ref="H8130:H8193" si="255">IF(G8130="Luka Dončić","Luka Doncic",IF(G8130="Wendell Carter Jr.","Wendell Carter",IF(G8130="Vlatko Čančar","Vlatko Cancar",IF(G8130="Troy Brown Jr.","Troy Brown",IF(G8130="Bojan Bogdanović","Bojan Bogdanovic",IF(G8130="Nic Claxton","Nicolas Claxton",IF(G8130="Kristaps Porziņģis","Kristaps Porzingis",IF(G8130="Kelly Oubre Jr.","Kelly Oubre Jr",IF(G8130="P.J. Washington","P.J Washington",IF(G8130="P.J. Tucker","P.J Tucker",IF(G8130="Jabari Smith Jr.","Jabari Smith",IF(G8130="Alperen Şengün","Alperen Sengun",IF(G8130="Nikola Vučević","Nikola Vucevic",IF(G8130="Jusuf Nurkić","Jusuf Nurkic",IF(G8130="Nikola Jokić","Nikola Jokic",G8130)))))))))))))))</f>
        <v>Keegan Murray</v>
      </c>
    </row>
    <row r="8131" spans="1:8" x14ac:dyDescent="0.2">
      <c r="A8131" s="48"/>
      <c r="B8131">
        <v>22</v>
      </c>
      <c r="C8131">
        <v>1</v>
      </c>
      <c r="D8131">
        <v>3</v>
      </c>
      <c r="E8131">
        <v>3</v>
      </c>
      <c r="F8131" s="51">
        <v>1</v>
      </c>
      <c r="G8131" t="str">
        <f t="shared" si="254"/>
        <v>Keegan Murray</v>
      </c>
      <c r="H8131" t="str">
        <f t="shared" si="255"/>
        <v>Keegan Murray</v>
      </c>
    </row>
    <row r="8132" spans="1:8" x14ac:dyDescent="0.2">
      <c r="A8132" s="48"/>
      <c r="B8132">
        <v>12</v>
      </c>
      <c r="C8132">
        <v>4</v>
      </c>
      <c r="D8132">
        <v>2</v>
      </c>
      <c r="E8132">
        <v>2</v>
      </c>
      <c r="F8132" s="51">
        <v>1</v>
      </c>
      <c r="G8132" t="str">
        <f t="shared" si="254"/>
        <v>Keegan Murray</v>
      </c>
      <c r="H8132" t="str">
        <f t="shared" si="255"/>
        <v>Keegan Murray</v>
      </c>
    </row>
    <row r="8133" spans="1:8" x14ac:dyDescent="0.2">
      <c r="A8133" s="48"/>
      <c r="B8133">
        <v>7</v>
      </c>
      <c r="C8133">
        <v>4</v>
      </c>
      <c r="D8133">
        <v>3</v>
      </c>
      <c r="E8133">
        <v>1</v>
      </c>
      <c r="F8133" s="51">
        <v>1</v>
      </c>
      <c r="G8133" t="str">
        <f t="shared" si="254"/>
        <v>Keegan Murray</v>
      </c>
      <c r="H8133" t="str">
        <f t="shared" si="255"/>
        <v>Keegan Murray</v>
      </c>
    </row>
    <row r="8134" spans="1:8" x14ac:dyDescent="0.2">
      <c r="A8134" s="48"/>
      <c r="B8134">
        <v>3</v>
      </c>
      <c r="C8134">
        <v>2</v>
      </c>
      <c r="D8134">
        <v>0</v>
      </c>
      <c r="E8134">
        <v>1</v>
      </c>
      <c r="F8134" s="51">
        <v>1</v>
      </c>
      <c r="G8134" t="str">
        <f t="shared" si="254"/>
        <v>Keegan Murray</v>
      </c>
      <c r="H8134" t="str">
        <f t="shared" si="255"/>
        <v>Keegan Murray</v>
      </c>
    </row>
    <row r="8135" spans="1:8" x14ac:dyDescent="0.2">
      <c r="A8135" s="48"/>
      <c r="B8135">
        <v>6</v>
      </c>
      <c r="C8135">
        <v>7</v>
      </c>
      <c r="D8135">
        <v>2</v>
      </c>
      <c r="E8135">
        <v>1</v>
      </c>
      <c r="F8135" s="51">
        <v>1</v>
      </c>
      <c r="G8135" t="str">
        <f t="shared" si="254"/>
        <v>Keegan Murray</v>
      </c>
      <c r="H8135" t="str">
        <f t="shared" si="255"/>
        <v>Keegan Murray</v>
      </c>
    </row>
    <row r="8136" spans="1:8" x14ac:dyDescent="0.2">
      <c r="A8136" s="48"/>
      <c r="B8136">
        <v>14</v>
      </c>
      <c r="C8136">
        <v>3</v>
      </c>
      <c r="D8136">
        <v>1</v>
      </c>
      <c r="E8136">
        <v>4</v>
      </c>
      <c r="F8136" s="51">
        <v>1</v>
      </c>
      <c r="G8136" t="str">
        <f t="shared" si="254"/>
        <v>Keegan Murray</v>
      </c>
      <c r="H8136" t="str">
        <f t="shared" si="255"/>
        <v>Keegan Murray</v>
      </c>
    </row>
    <row r="8137" spans="1:8" x14ac:dyDescent="0.2">
      <c r="A8137" s="48"/>
      <c r="B8137">
        <v>2</v>
      </c>
      <c r="C8137">
        <v>1</v>
      </c>
      <c r="D8137">
        <v>0</v>
      </c>
      <c r="E8137">
        <v>0</v>
      </c>
      <c r="F8137" s="51">
        <v>1</v>
      </c>
      <c r="G8137" t="str">
        <f t="shared" si="254"/>
        <v>Keegan Murray</v>
      </c>
      <c r="H8137" t="str">
        <f t="shared" si="255"/>
        <v>Keegan Murray</v>
      </c>
    </row>
    <row r="8138" spans="1:8" x14ac:dyDescent="0.2">
      <c r="A8138" s="48"/>
      <c r="B8138">
        <v>21</v>
      </c>
      <c r="C8138">
        <v>4</v>
      </c>
      <c r="D8138">
        <v>0</v>
      </c>
      <c r="E8138">
        <v>5</v>
      </c>
      <c r="F8138" s="51">
        <v>1</v>
      </c>
      <c r="G8138" t="str">
        <f t="shared" si="254"/>
        <v>Keegan Murray</v>
      </c>
      <c r="H8138" t="str">
        <f t="shared" si="255"/>
        <v>Keegan Murray</v>
      </c>
    </row>
    <row r="8139" spans="1:8" x14ac:dyDescent="0.2">
      <c r="A8139" s="48"/>
      <c r="B8139">
        <v>4</v>
      </c>
      <c r="C8139">
        <v>3</v>
      </c>
      <c r="D8139">
        <v>0</v>
      </c>
      <c r="E8139">
        <v>0</v>
      </c>
      <c r="F8139" s="51">
        <v>1</v>
      </c>
      <c r="G8139" t="str">
        <f t="shared" si="254"/>
        <v>Keegan Murray</v>
      </c>
      <c r="H8139" t="str">
        <f t="shared" si="255"/>
        <v>Keegan Murray</v>
      </c>
    </row>
    <row r="8140" spans="1:8" x14ac:dyDescent="0.2">
      <c r="A8140" s="48"/>
      <c r="B8140">
        <v>13</v>
      </c>
      <c r="C8140">
        <v>2</v>
      </c>
      <c r="D8140">
        <v>1</v>
      </c>
      <c r="E8140">
        <v>1</v>
      </c>
      <c r="F8140" s="51">
        <v>1</v>
      </c>
      <c r="G8140" t="str">
        <f t="shared" si="254"/>
        <v>Keegan Murray</v>
      </c>
      <c r="H8140" t="str">
        <f t="shared" si="255"/>
        <v>Keegan Murray</v>
      </c>
    </row>
    <row r="8141" spans="1:8" x14ac:dyDescent="0.2">
      <c r="A8141" s="48"/>
      <c r="B8141">
        <v>2</v>
      </c>
      <c r="C8141">
        <v>3</v>
      </c>
      <c r="D8141">
        <v>2</v>
      </c>
      <c r="E8141">
        <v>0</v>
      </c>
      <c r="F8141" s="51">
        <v>1</v>
      </c>
      <c r="G8141" t="str">
        <f t="shared" si="254"/>
        <v>Keegan Murray</v>
      </c>
      <c r="H8141" t="str">
        <f t="shared" si="255"/>
        <v>Keegan Murray</v>
      </c>
    </row>
    <row r="8142" spans="1:8" x14ac:dyDescent="0.2">
      <c r="A8142" s="48"/>
      <c r="B8142">
        <v>4</v>
      </c>
      <c r="C8142">
        <v>4</v>
      </c>
      <c r="D8142">
        <v>0</v>
      </c>
      <c r="E8142">
        <v>0</v>
      </c>
      <c r="F8142" s="51">
        <v>1</v>
      </c>
      <c r="G8142" t="str">
        <f t="shared" si="254"/>
        <v>Keegan Murray</v>
      </c>
      <c r="H8142" t="str">
        <f t="shared" si="255"/>
        <v>Keegan Murray</v>
      </c>
    </row>
    <row r="8143" spans="1:8" x14ac:dyDescent="0.2">
      <c r="A8143" s="48"/>
      <c r="B8143">
        <v>3</v>
      </c>
      <c r="C8143">
        <v>10</v>
      </c>
      <c r="D8143">
        <v>0</v>
      </c>
      <c r="E8143">
        <v>1</v>
      </c>
      <c r="F8143" s="51">
        <v>1</v>
      </c>
      <c r="G8143" t="str">
        <f t="shared" si="254"/>
        <v>Keegan Murray</v>
      </c>
      <c r="H8143" t="str">
        <f t="shared" si="255"/>
        <v>Keegan Murray</v>
      </c>
    </row>
    <row r="8144" spans="1:8" x14ac:dyDescent="0.2">
      <c r="A8144" s="48"/>
      <c r="B8144">
        <v>11</v>
      </c>
      <c r="C8144">
        <v>2</v>
      </c>
      <c r="D8144">
        <v>1</v>
      </c>
      <c r="E8144">
        <v>1</v>
      </c>
      <c r="F8144" s="51">
        <v>1</v>
      </c>
      <c r="G8144" t="str">
        <f t="shared" si="254"/>
        <v>Keegan Murray</v>
      </c>
      <c r="H8144" t="str">
        <f t="shared" si="255"/>
        <v>Keegan Murray</v>
      </c>
    </row>
    <row r="8145" spans="1:8" x14ac:dyDescent="0.2">
      <c r="A8145" s="48"/>
      <c r="B8145">
        <v>14</v>
      </c>
      <c r="C8145">
        <v>6</v>
      </c>
      <c r="D8145">
        <v>0</v>
      </c>
      <c r="E8145">
        <v>2</v>
      </c>
      <c r="F8145" s="51">
        <v>1</v>
      </c>
      <c r="G8145" t="str">
        <f t="shared" si="254"/>
        <v>Keegan Murray</v>
      </c>
      <c r="H8145" t="str">
        <f t="shared" si="255"/>
        <v>Keegan Murray</v>
      </c>
    </row>
    <row r="8146" spans="1:8" x14ac:dyDescent="0.2">
      <c r="A8146" s="48"/>
      <c r="B8146">
        <v>23</v>
      </c>
      <c r="C8146">
        <v>7</v>
      </c>
      <c r="D8146">
        <v>1</v>
      </c>
      <c r="E8146">
        <v>3</v>
      </c>
      <c r="F8146" s="51">
        <v>1</v>
      </c>
      <c r="G8146" t="str">
        <f t="shared" si="254"/>
        <v>Keegan Murray</v>
      </c>
      <c r="H8146" t="str">
        <f t="shared" si="255"/>
        <v>Keegan Murray</v>
      </c>
    </row>
    <row r="8147" spans="1:8" x14ac:dyDescent="0.2">
      <c r="A8147" s="48"/>
      <c r="B8147">
        <v>11</v>
      </c>
      <c r="C8147">
        <v>4</v>
      </c>
      <c r="D8147">
        <v>0</v>
      </c>
      <c r="E8147">
        <v>3</v>
      </c>
      <c r="F8147" s="51">
        <v>1</v>
      </c>
      <c r="G8147" t="str">
        <f t="shared" si="254"/>
        <v>Keegan Murray</v>
      </c>
      <c r="H8147" t="str">
        <f t="shared" si="255"/>
        <v>Keegan Murray</v>
      </c>
    </row>
    <row r="8148" spans="1:8" x14ac:dyDescent="0.2">
      <c r="A8148" s="48"/>
      <c r="B8148">
        <v>15</v>
      </c>
      <c r="C8148">
        <v>4</v>
      </c>
      <c r="D8148">
        <v>1</v>
      </c>
      <c r="E8148">
        <v>3</v>
      </c>
      <c r="F8148" s="51">
        <v>1</v>
      </c>
      <c r="G8148" t="str">
        <f t="shared" si="254"/>
        <v>Keegan Murray</v>
      </c>
      <c r="H8148" t="str">
        <f t="shared" si="255"/>
        <v>Keegan Murray</v>
      </c>
    </row>
    <row r="8149" spans="1:8" x14ac:dyDescent="0.2">
      <c r="A8149" s="48"/>
      <c r="B8149">
        <v>18</v>
      </c>
      <c r="C8149">
        <v>2</v>
      </c>
      <c r="D8149">
        <v>0</v>
      </c>
      <c r="E8149">
        <v>6</v>
      </c>
      <c r="F8149" s="51">
        <v>1</v>
      </c>
      <c r="G8149" t="str">
        <f t="shared" si="254"/>
        <v>Keegan Murray</v>
      </c>
      <c r="H8149" t="str">
        <f t="shared" si="255"/>
        <v>Keegan Murray</v>
      </c>
    </row>
    <row r="8150" spans="1:8" x14ac:dyDescent="0.2">
      <c r="A8150" s="48"/>
      <c r="B8150">
        <v>18</v>
      </c>
      <c r="C8150">
        <v>7</v>
      </c>
      <c r="D8150">
        <v>0</v>
      </c>
      <c r="E8150">
        <v>3</v>
      </c>
      <c r="F8150" s="51">
        <v>1</v>
      </c>
      <c r="G8150" t="str">
        <f t="shared" si="254"/>
        <v>Keegan Murray</v>
      </c>
      <c r="H8150" t="str">
        <f t="shared" si="255"/>
        <v>Keegan Murray</v>
      </c>
    </row>
    <row r="8151" spans="1:8" x14ac:dyDescent="0.2">
      <c r="A8151" s="48"/>
      <c r="B8151">
        <v>3</v>
      </c>
      <c r="C8151">
        <v>2</v>
      </c>
      <c r="D8151">
        <v>1</v>
      </c>
      <c r="E8151">
        <v>1</v>
      </c>
      <c r="F8151" s="51">
        <v>1</v>
      </c>
      <c r="G8151" t="str">
        <f t="shared" si="254"/>
        <v>Keegan Murray</v>
      </c>
      <c r="H8151" t="str">
        <f t="shared" si="255"/>
        <v>Keegan Murray</v>
      </c>
    </row>
    <row r="8152" spans="1:8" x14ac:dyDescent="0.2">
      <c r="A8152" s="48"/>
      <c r="B8152">
        <v>10</v>
      </c>
      <c r="C8152">
        <v>4</v>
      </c>
      <c r="D8152">
        <v>0</v>
      </c>
      <c r="E8152">
        <v>2</v>
      </c>
      <c r="F8152" s="51">
        <v>1</v>
      </c>
      <c r="G8152" t="str">
        <f t="shared" si="254"/>
        <v>Keegan Murray</v>
      </c>
      <c r="H8152" t="str">
        <f t="shared" si="255"/>
        <v>Keegan Murray</v>
      </c>
    </row>
    <row r="8153" spans="1:8" x14ac:dyDescent="0.2">
      <c r="A8153" s="48"/>
      <c r="B8153">
        <v>20</v>
      </c>
      <c r="C8153">
        <v>2</v>
      </c>
      <c r="D8153">
        <v>0</v>
      </c>
      <c r="E8153">
        <v>4</v>
      </c>
      <c r="F8153" s="51">
        <v>1</v>
      </c>
      <c r="G8153" t="str">
        <f t="shared" si="254"/>
        <v>Keegan Murray</v>
      </c>
      <c r="H8153" t="str">
        <f t="shared" si="255"/>
        <v>Keegan Murray</v>
      </c>
    </row>
    <row r="8154" spans="1:8" x14ac:dyDescent="0.2">
      <c r="A8154" s="48"/>
      <c r="B8154">
        <v>11</v>
      </c>
      <c r="C8154">
        <v>1</v>
      </c>
      <c r="D8154">
        <v>0</v>
      </c>
      <c r="E8154">
        <v>3</v>
      </c>
      <c r="F8154" s="51">
        <v>1</v>
      </c>
      <c r="G8154" t="str">
        <f t="shared" si="254"/>
        <v>Keegan Murray</v>
      </c>
      <c r="H8154" t="str">
        <f t="shared" si="255"/>
        <v>Keegan Murray</v>
      </c>
    </row>
    <row r="8155" spans="1:8" x14ac:dyDescent="0.2">
      <c r="A8155" s="48"/>
      <c r="B8155">
        <v>23</v>
      </c>
      <c r="C8155">
        <v>3</v>
      </c>
      <c r="D8155">
        <v>1</v>
      </c>
      <c r="E8155">
        <v>6</v>
      </c>
      <c r="F8155" s="51">
        <v>1</v>
      </c>
      <c r="G8155" t="str">
        <f t="shared" si="254"/>
        <v>Keegan Murray</v>
      </c>
      <c r="H8155" t="str">
        <f t="shared" si="255"/>
        <v>Keegan Murray</v>
      </c>
    </row>
    <row r="8156" spans="1:8" x14ac:dyDescent="0.2">
      <c r="A8156" s="48"/>
      <c r="B8156">
        <v>3</v>
      </c>
      <c r="C8156">
        <v>4</v>
      </c>
      <c r="D8156">
        <v>1</v>
      </c>
      <c r="E8156">
        <v>1</v>
      </c>
      <c r="F8156" s="51">
        <v>1</v>
      </c>
      <c r="G8156" t="str">
        <f t="shared" si="254"/>
        <v>Keegan Murray</v>
      </c>
      <c r="H8156" t="str">
        <f t="shared" si="255"/>
        <v>Keegan Murray</v>
      </c>
    </row>
    <row r="8157" spans="1:8" x14ac:dyDescent="0.2">
      <c r="A8157" s="48"/>
      <c r="B8157">
        <v>11</v>
      </c>
      <c r="C8157">
        <v>2</v>
      </c>
      <c r="D8157">
        <v>1</v>
      </c>
      <c r="E8157">
        <v>2</v>
      </c>
      <c r="F8157" s="51">
        <v>1</v>
      </c>
      <c r="G8157" t="str">
        <f t="shared" si="254"/>
        <v>Keegan Murray</v>
      </c>
      <c r="H8157" t="str">
        <f t="shared" si="255"/>
        <v>Keegan Murray</v>
      </c>
    </row>
    <row r="8158" spans="1:8" x14ac:dyDescent="0.2">
      <c r="A8158" s="48"/>
      <c r="B8158">
        <v>5</v>
      </c>
      <c r="C8158">
        <v>2</v>
      </c>
      <c r="D8158">
        <v>1</v>
      </c>
      <c r="E8158">
        <v>1</v>
      </c>
      <c r="F8158" s="51">
        <v>1</v>
      </c>
      <c r="G8158" t="str">
        <f t="shared" si="254"/>
        <v>Keegan Murray</v>
      </c>
      <c r="H8158" t="str">
        <f t="shared" si="255"/>
        <v>Keegan Murray</v>
      </c>
    </row>
    <row r="8159" spans="1:8" x14ac:dyDescent="0.2">
      <c r="A8159" s="48"/>
      <c r="B8159">
        <v>7</v>
      </c>
      <c r="C8159">
        <v>5</v>
      </c>
      <c r="D8159">
        <v>2</v>
      </c>
      <c r="E8159">
        <v>1</v>
      </c>
      <c r="F8159" s="51">
        <v>1</v>
      </c>
      <c r="G8159" t="str">
        <f t="shared" si="254"/>
        <v>Keegan Murray</v>
      </c>
      <c r="H8159" t="str">
        <f t="shared" si="255"/>
        <v>Keegan Murray</v>
      </c>
    </row>
    <row r="8160" spans="1:8" x14ac:dyDescent="0.2">
      <c r="A8160" s="48"/>
      <c r="B8160">
        <v>10</v>
      </c>
      <c r="C8160">
        <v>3</v>
      </c>
      <c r="D8160">
        <v>1</v>
      </c>
      <c r="E8160">
        <v>2</v>
      </c>
      <c r="F8160" s="51">
        <v>1</v>
      </c>
      <c r="G8160" t="str">
        <f t="shared" si="254"/>
        <v>Keegan Murray</v>
      </c>
      <c r="H8160" t="str">
        <f t="shared" si="255"/>
        <v>Keegan Murray</v>
      </c>
    </row>
    <row r="8161" spans="1:8" x14ac:dyDescent="0.2">
      <c r="A8161" s="48"/>
      <c r="B8161">
        <v>16</v>
      </c>
      <c r="C8161">
        <v>5</v>
      </c>
      <c r="D8161">
        <v>1</v>
      </c>
      <c r="E8161">
        <v>3</v>
      </c>
      <c r="F8161" s="51">
        <v>1</v>
      </c>
      <c r="G8161" t="str">
        <f t="shared" si="254"/>
        <v>Keegan Murray</v>
      </c>
      <c r="H8161" t="str">
        <f t="shared" si="255"/>
        <v>Keegan Murray</v>
      </c>
    </row>
    <row r="8162" spans="1:8" x14ac:dyDescent="0.2">
      <c r="A8162" s="48"/>
      <c r="B8162">
        <v>8</v>
      </c>
      <c r="C8162">
        <v>7</v>
      </c>
      <c r="D8162">
        <v>1</v>
      </c>
      <c r="E8162">
        <v>2</v>
      </c>
      <c r="F8162" s="51">
        <v>1</v>
      </c>
      <c r="G8162" t="str">
        <f t="shared" si="254"/>
        <v>Keegan Murray</v>
      </c>
      <c r="H8162" t="str">
        <f t="shared" si="255"/>
        <v>Keegan Murray</v>
      </c>
    </row>
    <row r="8163" spans="1:8" x14ac:dyDescent="0.2">
      <c r="A8163" s="48" t="s">
        <v>1445</v>
      </c>
      <c r="B8163">
        <v>2</v>
      </c>
      <c r="C8163">
        <v>3</v>
      </c>
      <c r="D8163">
        <v>1</v>
      </c>
      <c r="E8163">
        <v>0</v>
      </c>
      <c r="F8163" s="51">
        <v>1</v>
      </c>
      <c r="G8163" t="str">
        <f t="shared" si="254"/>
        <v>Mike Muscala</v>
      </c>
      <c r="H8163" t="str">
        <f t="shared" si="255"/>
        <v>Mike Muscala</v>
      </c>
    </row>
    <row r="8164" spans="1:8" x14ac:dyDescent="0.2">
      <c r="A8164" s="48"/>
      <c r="B8164">
        <v>18</v>
      </c>
      <c r="C8164">
        <v>6</v>
      </c>
      <c r="D8164">
        <v>1</v>
      </c>
      <c r="E8164">
        <v>4</v>
      </c>
      <c r="F8164" s="51">
        <v>1</v>
      </c>
      <c r="G8164" t="str">
        <f t="shared" si="254"/>
        <v>Mike Muscala</v>
      </c>
      <c r="H8164" t="str">
        <f t="shared" si="255"/>
        <v>Mike Muscala</v>
      </c>
    </row>
    <row r="8165" spans="1:8" x14ac:dyDescent="0.2">
      <c r="A8165" s="48"/>
      <c r="B8165">
        <v>11</v>
      </c>
      <c r="C8165">
        <v>9</v>
      </c>
      <c r="D8165">
        <v>0</v>
      </c>
      <c r="E8165">
        <v>1</v>
      </c>
      <c r="F8165" s="51">
        <v>1</v>
      </c>
      <c r="G8165" t="str">
        <f t="shared" si="254"/>
        <v>Mike Muscala</v>
      </c>
      <c r="H8165" t="str">
        <f t="shared" si="255"/>
        <v>Mike Muscala</v>
      </c>
    </row>
    <row r="8166" spans="1:8" x14ac:dyDescent="0.2">
      <c r="A8166" s="48"/>
      <c r="B8166">
        <v>8</v>
      </c>
      <c r="C8166">
        <v>10</v>
      </c>
      <c r="D8166">
        <v>2</v>
      </c>
      <c r="E8166">
        <v>0</v>
      </c>
      <c r="F8166" s="51">
        <v>1</v>
      </c>
      <c r="G8166" t="str">
        <f t="shared" si="254"/>
        <v>Mike Muscala</v>
      </c>
      <c r="H8166" t="str">
        <f t="shared" si="255"/>
        <v>Mike Muscala</v>
      </c>
    </row>
    <row r="8167" spans="1:8" x14ac:dyDescent="0.2">
      <c r="A8167" s="48"/>
      <c r="B8167">
        <v>5</v>
      </c>
      <c r="C8167">
        <v>1</v>
      </c>
      <c r="D8167">
        <v>1</v>
      </c>
      <c r="E8167">
        <v>0</v>
      </c>
      <c r="F8167" s="51">
        <v>1</v>
      </c>
      <c r="G8167" t="str">
        <f t="shared" si="254"/>
        <v>Mike Muscala</v>
      </c>
      <c r="H8167" t="str">
        <f t="shared" si="255"/>
        <v>Mike Muscala</v>
      </c>
    </row>
    <row r="8168" spans="1:8" x14ac:dyDescent="0.2">
      <c r="A8168" s="48"/>
      <c r="B8168">
        <v>2</v>
      </c>
      <c r="C8168">
        <v>2</v>
      </c>
      <c r="D8168">
        <v>0</v>
      </c>
      <c r="E8168">
        <v>0</v>
      </c>
      <c r="F8168" s="51">
        <v>1</v>
      </c>
      <c r="G8168" t="str">
        <f t="shared" si="254"/>
        <v>Mike Muscala</v>
      </c>
      <c r="H8168" t="str">
        <f t="shared" si="255"/>
        <v>Mike Muscala</v>
      </c>
    </row>
    <row r="8169" spans="1:8" x14ac:dyDescent="0.2">
      <c r="A8169" s="48"/>
      <c r="B8169">
        <v>0</v>
      </c>
      <c r="C8169">
        <v>2</v>
      </c>
      <c r="D8169">
        <v>0</v>
      </c>
      <c r="E8169">
        <v>0</v>
      </c>
      <c r="F8169" s="51">
        <v>1</v>
      </c>
      <c r="G8169" t="str">
        <f t="shared" si="254"/>
        <v>Mike Muscala</v>
      </c>
      <c r="H8169" t="str">
        <f t="shared" si="255"/>
        <v>Mike Muscala</v>
      </c>
    </row>
    <row r="8170" spans="1:8" x14ac:dyDescent="0.2">
      <c r="A8170" s="48"/>
      <c r="B8170">
        <v>9</v>
      </c>
      <c r="C8170">
        <v>5</v>
      </c>
      <c r="D8170">
        <v>0</v>
      </c>
      <c r="E8170">
        <v>1</v>
      </c>
      <c r="F8170" s="51">
        <v>1</v>
      </c>
      <c r="G8170" t="str">
        <f t="shared" si="254"/>
        <v>Mike Muscala</v>
      </c>
      <c r="H8170" t="str">
        <f t="shared" si="255"/>
        <v>Mike Muscala</v>
      </c>
    </row>
    <row r="8171" spans="1:8" x14ac:dyDescent="0.2">
      <c r="A8171" s="48"/>
      <c r="B8171">
        <v>11</v>
      </c>
      <c r="C8171">
        <v>4</v>
      </c>
      <c r="D8171">
        <v>0</v>
      </c>
      <c r="E8171">
        <v>3</v>
      </c>
      <c r="F8171" s="51">
        <v>1</v>
      </c>
      <c r="G8171" t="str">
        <f t="shared" si="254"/>
        <v>Mike Muscala</v>
      </c>
      <c r="H8171" t="str">
        <f t="shared" si="255"/>
        <v>Mike Muscala</v>
      </c>
    </row>
    <row r="8172" spans="1:8" x14ac:dyDescent="0.2">
      <c r="A8172" s="48"/>
      <c r="B8172">
        <v>6</v>
      </c>
      <c r="C8172">
        <v>2</v>
      </c>
      <c r="D8172">
        <v>1</v>
      </c>
      <c r="E8172">
        <v>2</v>
      </c>
      <c r="F8172" s="51">
        <v>1</v>
      </c>
      <c r="G8172" t="str">
        <f t="shared" si="254"/>
        <v>Mike Muscala</v>
      </c>
      <c r="H8172" t="str">
        <f t="shared" si="255"/>
        <v>Mike Muscala</v>
      </c>
    </row>
    <row r="8173" spans="1:8" x14ac:dyDescent="0.2">
      <c r="A8173" s="48"/>
      <c r="B8173">
        <v>6</v>
      </c>
      <c r="C8173">
        <v>2</v>
      </c>
      <c r="D8173">
        <v>2</v>
      </c>
      <c r="E8173">
        <v>2</v>
      </c>
      <c r="F8173" s="51">
        <v>1</v>
      </c>
      <c r="G8173" t="str">
        <f t="shared" si="254"/>
        <v>Mike Muscala</v>
      </c>
      <c r="H8173" t="str">
        <f t="shared" si="255"/>
        <v>Mike Muscala</v>
      </c>
    </row>
    <row r="8174" spans="1:8" x14ac:dyDescent="0.2">
      <c r="A8174" s="48"/>
      <c r="B8174">
        <v>1</v>
      </c>
      <c r="C8174">
        <v>2</v>
      </c>
      <c r="D8174">
        <v>0</v>
      </c>
      <c r="E8174">
        <v>0</v>
      </c>
      <c r="F8174" s="51">
        <v>1</v>
      </c>
      <c r="G8174" t="str">
        <f t="shared" si="254"/>
        <v>Mike Muscala</v>
      </c>
      <c r="H8174" t="str">
        <f t="shared" si="255"/>
        <v>Mike Muscala</v>
      </c>
    </row>
    <row r="8175" spans="1:8" x14ac:dyDescent="0.2">
      <c r="A8175" s="48"/>
      <c r="B8175">
        <v>2</v>
      </c>
      <c r="C8175">
        <v>0</v>
      </c>
      <c r="D8175">
        <v>2</v>
      </c>
      <c r="E8175">
        <v>0</v>
      </c>
      <c r="F8175" s="51">
        <v>1</v>
      </c>
      <c r="G8175" t="str">
        <f t="shared" si="254"/>
        <v>Mike Muscala</v>
      </c>
      <c r="H8175" t="str">
        <f t="shared" si="255"/>
        <v>Mike Muscala</v>
      </c>
    </row>
    <row r="8176" spans="1:8" x14ac:dyDescent="0.2">
      <c r="A8176" s="48"/>
      <c r="B8176">
        <v>3</v>
      </c>
      <c r="C8176">
        <v>1</v>
      </c>
      <c r="D8176">
        <v>1</v>
      </c>
      <c r="E8176">
        <v>1</v>
      </c>
      <c r="F8176" s="51">
        <v>1</v>
      </c>
      <c r="G8176" t="str">
        <f t="shared" si="254"/>
        <v>Mike Muscala</v>
      </c>
      <c r="H8176" t="str">
        <f t="shared" si="255"/>
        <v>Mike Muscala</v>
      </c>
    </row>
    <row r="8177" spans="1:8" x14ac:dyDescent="0.2">
      <c r="A8177" s="48"/>
      <c r="B8177">
        <v>5</v>
      </c>
      <c r="C8177">
        <v>2</v>
      </c>
      <c r="D8177">
        <v>3</v>
      </c>
      <c r="E8177">
        <v>1</v>
      </c>
      <c r="F8177" s="51">
        <v>1</v>
      </c>
      <c r="G8177" t="str">
        <f t="shared" si="254"/>
        <v>Mike Muscala</v>
      </c>
      <c r="H8177" t="str">
        <f t="shared" si="255"/>
        <v>Mike Muscala</v>
      </c>
    </row>
    <row r="8178" spans="1:8" x14ac:dyDescent="0.2">
      <c r="A8178" s="48"/>
      <c r="B8178">
        <v>3</v>
      </c>
      <c r="C8178">
        <v>3</v>
      </c>
      <c r="D8178">
        <v>0</v>
      </c>
      <c r="E8178">
        <v>1</v>
      </c>
      <c r="F8178" s="51">
        <v>1</v>
      </c>
      <c r="G8178" t="str">
        <f t="shared" si="254"/>
        <v>Mike Muscala</v>
      </c>
      <c r="H8178" t="str">
        <f t="shared" si="255"/>
        <v>Mike Muscala</v>
      </c>
    </row>
    <row r="8179" spans="1:8" x14ac:dyDescent="0.2">
      <c r="A8179" s="48"/>
      <c r="B8179">
        <v>0</v>
      </c>
      <c r="C8179">
        <v>1</v>
      </c>
      <c r="D8179">
        <v>1</v>
      </c>
      <c r="E8179">
        <v>0</v>
      </c>
      <c r="F8179" s="51">
        <v>1</v>
      </c>
      <c r="G8179" t="str">
        <f t="shared" si="254"/>
        <v>Mike Muscala</v>
      </c>
      <c r="H8179" t="str">
        <f t="shared" si="255"/>
        <v>Mike Muscala</v>
      </c>
    </row>
    <row r="8180" spans="1:8" x14ac:dyDescent="0.2">
      <c r="A8180" s="48"/>
      <c r="B8180">
        <v>5</v>
      </c>
      <c r="C8180">
        <v>3</v>
      </c>
      <c r="D8180">
        <v>0</v>
      </c>
      <c r="E8180">
        <v>1</v>
      </c>
      <c r="F8180" s="51">
        <v>1</v>
      </c>
      <c r="G8180" t="str">
        <f t="shared" si="254"/>
        <v>Mike Muscala</v>
      </c>
      <c r="H8180" t="str">
        <f t="shared" si="255"/>
        <v>Mike Muscala</v>
      </c>
    </row>
    <row r="8181" spans="1:8" x14ac:dyDescent="0.2">
      <c r="A8181" s="48"/>
      <c r="B8181">
        <v>2</v>
      </c>
      <c r="C8181">
        <v>3</v>
      </c>
      <c r="D8181">
        <v>1</v>
      </c>
      <c r="E8181">
        <v>0</v>
      </c>
      <c r="F8181" s="51">
        <v>1</v>
      </c>
      <c r="G8181" t="str">
        <f t="shared" si="254"/>
        <v>Mike Muscala</v>
      </c>
      <c r="H8181" t="str">
        <f t="shared" si="255"/>
        <v>Mike Muscala</v>
      </c>
    </row>
    <row r="8182" spans="1:8" x14ac:dyDescent="0.2">
      <c r="A8182" s="48"/>
      <c r="B8182">
        <v>2</v>
      </c>
      <c r="C8182">
        <v>2</v>
      </c>
      <c r="D8182">
        <v>1</v>
      </c>
      <c r="E8182">
        <v>0</v>
      </c>
      <c r="F8182" s="51">
        <v>1</v>
      </c>
      <c r="G8182" t="str">
        <f t="shared" si="254"/>
        <v>Mike Muscala</v>
      </c>
      <c r="H8182" t="str">
        <f t="shared" si="255"/>
        <v>Mike Muscala</v>
      </c>
    </row>
    <row r="8183" spans="1:8" x14ac:dyDescent="0.2">
      <c r="A8183" s="48"/>
      <c r="B8183">
        <v>12</v>
      </c>
      <c r="C8183">
        <v>3</v>
      </c>
      <c r="D8183">
        <v>1</v>
      </c>
      <c r="E8183">
        <v>4</v>
      </c>
      <c r="F8183" s="51">
        <v>1</v>
      </c>
      <c r="G8183" t="str">
        <f t="shared" si="254"/>
        <v>Mike Muscala</v>
      </c>
      <c r="H8183" t="str">
        <f t="shared" si="255"/>
        <v>Mike Muscala</v>
      </c>
    </row>
    <row r="8184" spans="1:8" x14ac:dyDescent="0.2">
      <c r="A8184" s="48"/>
      <c r="B8184">
        <v>6</v>
      </c>
      <c r="C8184">
        <v>1</v>
      </c>
      <c r="D8184">
        <v>0</v>
      </c>
      <c r="E8184">
        <v>2</v>
      </c>
      <c r="F8184" s="51">
        <v>1</v>
      </c>
      <c r="G8184" t="str">
        <f t="shared" si="254"/>
        <v>Mike Muscala</v>
      </c>
      <c r="H8184" t="str">
        <f t="shared" si="255"/>
        <v>Mike Muscala</v>
      </c>
    </row>
    <row r="8185" spans="1:8" x14ac:dyDescent="0.2">
      <c r="A8185" s="48"/>
      <c r="B8185">
        <v>5</v>
      </c>
      <c r="C8185">
        <v>3</v>
      </c>
      <c r="D8185">
        <v>3</v>
      </c>
      <c r="E8185">
        <v>1</v>
      </c>
      <c r="F8185" s="51">
        <v>1</v>
      </c>
      <c r="G8185" t="str">
        <f t="shared" si="254"/>
        <v>Mike Muscala</v>
      </c>
      <c r="H8185" t="str">
        <f t="shared" si="255"/>
        <v>Mike Muscala</v>
      </c>
    </row>
    <row r="8186" spans="1:8" x14ac:dyDescent="0.2">
      <c r="A8186" s="48"/>
      <c r="B8186">
        <v>19</v>
      </c>
      <c r="C8186">
        <v>6</v>
      </c>
      <c r="D8186">
        <v>2</v>
      </c>
      <c r="E8186">
        <v>3</v>
      </c>
      <c r="F8186" s="51">
        <v>1</v>
      </c>
      <c r="G8186" t="str">
        <f t="shared" si="254"/>
        <v>Mike Muscala</v>
      </c>
      <c r="H8186" t="str">
        <f t="shared" si="255"/>
        <v>Mike Muscala</v>
      </c>
    </row>
    <row r="8187" spans="1:8" x14ac:dyDescent="0.2">
      <c r="A8187" s="48"/>
      <c r="B8187">
        <v>3</v>
      </c>
      <c r="C8187">
        <v>2</v>
      </c>
      <c r="D8187">
        <v>0</v>
      </c>
      <c r="E8187">
        <v>1</v>
      </c>
      <c r="F8187" s="51">
        <v>1</v>
      </c>
      <c r="G8187" t="str">
        <f t="shared" si="254"/>
        <v>Mike Muscala</v>
      </c>
      <c r="H8187" t="str">
        <f t="shared" si="255"/>
        <v>Mike Muscala</v>
      </c>
    </row>
    <row r="8188" spans="1:8" x14ac:dyDescent="0.2">
      <c r="A8188" s="48"/>
      <c r="B8188">
        <v>4</v>
      </c>
      <c r="C8188">
        <v>3</v>
      </c>
      <c r="D8188">
        <v>1</v>
      </c>
      <c r="E8188">
        <v>1</v>
      </c>
      <c r="F8188" s="51">
        <v>1</v>
      </c>
      <c r="G8188" t="str">
        <f t="shared" si="254"/>
        <v>Mike Muscala</v>
      </c>
      <c r="H8188" t="str">
        <f t="shared" si="255"/>
        <v>Mike Muscala</v>
      </c>
    </row>
    <row r="8189" spans="1:8" x14ac:dyDescent="0.2">
      <c r="A8189" s="48"/>
      <c r="B8189">
        <v>0</v>
      </c>
      <c r="C8189">
        <v>2</v>
      </c>
      <c r="D8189">
        <v>0</v>
      </c>
      <c r="E8189">
        <v>0</v>
      </c>
      <c r="F8189" s="51">
        <v>1</v>
      </c>
      <c r="G8189" t="str">
        <f t="shared" si="254"/>
        <v>Mike Muscala</v>
      </c>
      <c r="H8189" t="str">
        <f t="shared" si="255"/>
        <v>Mike Muscala</v>
      </c>
    </row>
    <row r="8190" spans="1:8" x14ac:dyDescent="0.2">
      <c r="A8190" s="48"/>
      <c r="B8190">
        <v>11</v>
      </c>
      <c r="C8190">
        <v>2</v>
      </c>
      <c r="D8190">
        <v>0</v>
      </c>
      <c r="E8190">
        <v>3</v>
      </c>
      <c r="F8190" s="51">
        <v>1</v>
      </c>
      <c r="G8190" t="str">
        <f t="shared" si="254"/>
        <v>Mike Muscala</v>
      </c>
      <c r="H8190" t="str">
        <f t="shared" si="255"/>
        <v>Mike Muscala</v>
      </c>
    </row>
    <row r="8191" spans="1:8" x14ac:dyDescent="0.2">
      <c r="A8191" s="48" t="s">
        <v>1446</v>
      </c>
      <c r="B8191">
        <v>3</v>
      </c>
      <c r="C8191">
        <v>2</v>
      </c>
      <c r="D8191">
        <v>0</v>
      </c>
      <c r="E8191">
        <v>1</v>
      </c>
      <c r="F8191" s="51">
        <v>1</v>
      </c>
      <c r="G8191" t="str">
        <f t="shared" si="254"/>
        <v>Svi Mykhailiuk</v>
      </c>
      <c r="H8191" t="str">
        <f t="shared" si="255"/>
        <v>Svi Mykhailiuk</v>
      </c>
    </row>
    <row r="8192" spans="1:8" x14ac:dyDescent="0.2">
      <c r="A8192" s="48"/>
      <c r="B8192">
        <v>0</v>
      </c>
      <c r="C8192">
        <v>0</v>
      </c>
      <c r="D8192">
        <v>0</v>
      </c>
      <c r="E8192">
        <v>0</v>
      </c>
      <c r="F8192" s="51">
        <v>1</v>
      </c>
      <c r="G8192" t="str">
        <f t="shared" si="254"/>
        <v>Svi Mykhailiuk</v>
      </c>
      <c r="H8192" t="str">
        <f t="shared" si="255"/>
        <v>Svi Mykhailiuk</v>
      </c>
    </row>
    <row r="8193" spans="1:8" x14ac:dyDescent="0.2">
      <c r="A8193" s="48"/>
      <c r="B8193">
        <v>6</v>
      </c>
      <c r="C8193">
        <v>0</v>
      </c>
      <c r="D8193">
        <v>0</v>
      </c>
      <c r="E8193">
        <v>2</v>
      </c>
      <c r="F8193" s="51">
        <v>1</v>
      </c>
      <c r="G8193" t="str">
        <f t="shared" si="254"/>
        <v>Svi Mykhailiuk</v>
      </c>
      <c r="H8193" t="str">
        <f t="shared" si="255"/>
        <v>Svi Mykhailiuk</v>
      </c>
    </row>
    <row r="8194" spans="1:8" x14ac:dyDescent="0.2">
      <c r="A8194" s="48"/>
      <c r="B8194">
        <v>0</v>
      </c>
      <c r="C8194">
        <v>0</v>
      </c>
      <c r="D8194">
        <v>0</v>
      </c>
      <c r="E8194">
        <v>0</v>
      </c>
      <c r="F8194" s="51">
        <v>1</v>
      </c>
      <c r="G8194" t="str">
        <f t="shared" ref="G8194:G8257" si="256">IF(B8194="","",IF(A8194="",G8193,SUBSTITUTE(A8194," 2022-23 Game Log","")))</f>
        <v>Svi Mykhailiuk</v>
      </c>
      <c r="H8194" t="str">
        <f t="shared" ref="H8194:H8257" si="257">IF(G8194="Luka Dončić","Luka Doncic",IF(G8194="Wendell Carter Jr.","Wendell Carter",IF(G8194="Vlatko Čančar","Vlatko Cancar",IF(G8194="Troy Brown Jr.","Troy Brown",IF(G8194="Bojan Bogdanović","Bojan Bogdanovic",IF(G8194="Nic Claxton","Nicolas Claxton",IF(G8194="Kristaps Porziņģis","Kristaps Porzingis",IF(G8194="Kelly Oubre Jr.","Kelly Oubre Jr",IF(G8194="P.J. Washington","P.J Washington",IF(G8194="P.J. Tucker","P.J Tucker",IF(G8194="Jabari Smith Jr.","Jabari Smith",IF(G8194="Alperen Şengün","Alperen Sengun",IF(G8194="Nikola Vučević","Nikola Vucevic",IF(G8194="Jusuf Nurkić","Jusuf Nurkic",IF(G8194="Nikola Jokić","Nikola Jokic",G8194)))))))))))))))</f>
        <v>Svi Mykhailiuk</v>
      </c>
    </row>
    <row r="8195" spans="1:8" x14ac:dyDescent="0.2">
      <c r="A8195" s="48"/>
      <c r="B8195">
        <v>1</v>
      </c>
      <c r="C8195">
        <v>1</v>
      </c>
      <c r="D8195">
        <v>0</v>
      </c>
      <c r="E8195">
        <v>0</v>
      </c>
      <c r="F8195" s="51">
        <v>1</v>
      </c>
      <c r="G8195" t="str">
        <f t="shared" si="256"/>
        <v>Svi Mykhailiuk</v>
      </c>
      <c r="H8195" t="str">
        <f t="shared" si="257"/>
        <v>Svi Mykhailiuk</v>
      </c>
    </row>
    <row r="8196" spans="1:8" x14ac:dyDescent="0.2">
      <c r="A8196" s="48"/>
      <c r="B8196">
        <v>0</v>
      </c>
      <c r="C8196">
        <v>1</v>
      </c>
      <c r="D8196">
        <v>0</v>
      </c>
      <c r="E8196">
        <v>0</v>
      </c>
      <c r="F8196" s="51">
        <v>1</v>
      </c>
      <c r="G8196" t="str">
        <f t="shared" si="256"/>
        <v>Svi Mykhailiuk</v>
      </c>
      <c r="H8196" t="str">
        <f t="shared" si="257"/>
        <v>Svi Mykhailiuk</v>
      </c>
    </row>
    <row r="8197" spans="1:8" x14ac:dyDescent="0.2">
      <c r="A8197" s="48"/>
      <c r="B8197">
        <v>3</v>
      </c>
      <c r="C8197">
        <v>1</v>
      </c>
      <c r="D8197">
        <v>0</v>
      </c>
      <c r="E8197">
        <v>1</v>
      </c>
      <c r="F8197" s="51">
        <v>1</v>
      </c>
      <c r="G8197" t="str">
        <f t="shared" si="256"/>
        <v>Svi Mykhailiuk</v>
      </c>
      <c r="H8197" t="str">
        <f t="shared" si="257"/>
        <v>Svi Mykhailiuk</v>
      </c>
    </row>
    <row r="8198" spans="1:8" x14ac:dyDescent="0.2">
      <c r="A8198" s="48"/>
      <c r="B8198">
        <v>3</v>
      </c>
      <c r="C8198">
        <v>0</v>
      </c>
      <c r="D8198">
        <v>0</v>
      </c>
      <c r="E8198">
        <v>1</v>
      </c>
      <c r="F8198" s="51">
        <v>1</v>
      </c>
      <c r="G8198" t="str">
        <f t="shared" si="256"/>
        <v>Svi Mykhailiuk</v>
      </c>
      <c r="H8198" t="str">
        <f t="shared" si="257"/>
        <v>Svi Mykhailiuk</v>
      </c>
    </row>
    <row r="8199" spans="1:8" x14ac:dyDescent="0.2">
      <c r="A8199" s="48"/>
      <c r="B8199">
        <v>0</v>
      </c>
      <c r="C8199">
        <v>1</v>
      </c>
      <c r="D8199">
        <v>0</v>
      </c>
      <c r="E8199">
        <v>0</v>
      </c>
      <c r="F8199" s="51">
        <v>1</v>
      </c>
      <c r="G8199" t="str">
        <f t="shared" si="256"/>
        <v>Svi Mykhailiuk</v>
      </c>
      <c r="H8199" t="str">
        <f t="shared" si="257"/>
        <v>Svi Mykhailiuk</v>
      </c>
    </row>
    <row r="8200" spans="1:8" x14ac:dyDescent="0.2">
      <c r="A8200" s="48"/>
      <c r="B8200">
        <v>0</v>
      </c>
      <c r="C8200">
        <v>1</v>
      </c>
      <c r="D8200">
        <v>0</v>
      </c>
      <c r="E8200">
        <v>0</v>
      </c>
      <c r="F8200" s="51">
        <v>1</v>
      </c>
      <c r="G8200" t="str">
        <f t="shared" si="256"/>
        <v>Svi Mykhailiuk</v>
      </c>
      <c r="H8200" t="str">
        <f t="shared" si="257"/>
        <v>Svi Mykhailiuk</v>
      </c>
    </row>
    <row r="8201" spans="1:8" x14ac:dyDescent="0.2">
      <c r="A8201" s="48"/>
      <c r="B8201">
        <v>5</v>
      </c>
      <c r="C8201">
        <v>0</v>
      </c>
      <c r="D8201">
        <v>1</v>
      </c>
      <c r="E8201">
        <v>1</v>
      </c>
      <c r="F8201" s="51">
        <v>1</v>
      </c>
      <c r="G8201" t="str">
        <f t="shared" si="256"/>
        <v>Svi Mykhailiuk</v>
      </c>
      <c r="H8201" t="str">
        <f t="shared" si="257"/>
        <v>Svi Mykhailiuk</v>
      </c>
    </row>
    <row r="8202" spans="1:8" x14ac:dyDescent="0.2">
      <c r="A8202" s="48"/>
      <c r="B8202">
        <v>0</v>
      </c>
      <c r="C8202">
        <v>0</v>
      </c>
      <c r="D8202">
        <v>0</v>
      </c>
      <c r="E8202">
        <v>0</v>
      </c>
      <c r="F8202" s="51">
        <v>1</v>
      </c>
      <c r="G8202" t="str">
        <f t="shared" si="256"/>
        <v>Svi Mykhailiuk</v>
      </c>
      <c r="H8202" t="str">
        <f t="shared" si="257"/>
        <v>Svi Mykhailiuk</v>
      </c>
    </row>
    <row r="8203" spans="1:8" x14ac:dyDescent="0.2">
      <c r="A8203" s="48" t="s">
        <v>1447</v>
      </c>
      <c r="B8203">
        <v>8</v>
      </c>
      <c r="C8203">
        <v>9</v>
      </c>
      <c r="D8203">
        <v>2</v>
      </c>
      <c r="E8203">
        <v>0</v>
      </c>
      <c r="F8203" s="51">
        <v>1</v>
      </c>
      <c r="G8203" t="str">
        <f t="shared" si="256"/>
        <v>Larry Nance Jr.</v>
      </c>
      <c r="H8203" t="str">
        <f t="shared" si="257"/>
        <v>Larry Nance Jr.</v>
      </c>
    </row>
    <row r="8204" spans="1:8" x14ac:dyDescent="0.2">
      <c r="A8204" s="48"/>
      <c r="B8204">
        <v>2</v>
      </c>
      <c r="C8204">
        <v>2</v>
      </c>
      <c r="D8204">
        <v>2</v>
      </c>
      <c r="E8204">
        <v>0</v>
      </c>
      <c r="F8204" s="51">
        <v>1</v>
      </c>
      <c r="G8204" t="str">
        <f t="shared" si="256"/>
        <v>Larry Nance Jr.</v>
      </c>
      <c r="H8204" t="str">
        <f t="shared" si="257"/>
        <v>Larry Nance Jr.</v>
      </c>
    </row>
    <row r="8205" spans="1:8" x14ac:dyDescent="0.2">
      <c r="A8205" s="48"/>
      <c r="B8205">
        <v>10</v>
      </c>
      <c r="C8205">
        <v>7</v>
      </c>
      <c r="D8205">
        <v>6</v>
      </c>
      <c r="E8205">
        <v>0</v>
      </c>
      <c r="F8205" s="51">
        <v>1</v>
      </c>
      <c r="G8205" t="str">
        <f t="shared" si="256"/>
        <v>Larry Nance Jr.</v>
      </c>
      <c r="H8205" t="str">
        <f t="shared" si="257"/>
        <v>Larry Nance Jr.</v>
      </c>
    </row>
    <row r="8206" spans="1:8" x14ac:dyDescent="0.2">
      <c r="A8206" s="48"/>
      <c r="B8206">
        <v>11</v>
      </c>
      <c r="C8206">
        <v>2</v>
      </c>
      <c r="D8206">
        <v>1</v>
      </c>
      <c r="E8206">
        <v>1</v>
      </c>
      <c r="F8206" s="51">
        <v>1</v>
      </c>
      <c r="G8206" t="str">
        <f t="shared" si="256"/>
        <v>Larry Nance Jr.</v>
      </c>
      <c r="H8206" t="str">
        <f t="shared" si="257"/>
        <v>Larry Nance Jr.</v>
      </c>
    </row>
    <row r="8207" spans="1:8" x14ac:dyDescent="0.2">
      <c r="A8207" s="48"/>
      <c r="B8207">
        <v>2</v>
      </c>
      <c r="C8207">
        <v>0</v>
      </c>
      <c r="D8207">
        <v>0</v>
      </c>
      <c r="E8207">
        <v>0</v>
      </c>
      <c r="F8207" s="51">
        <v>1</v>
      </c>
      <c r="G8207" t="str">
        <f t="shared" si="256"/>
        <v>Larry Nance Jr.</v>
      </c>
      <c r="H8207" t="str">
        <f t="shared" si="257"/>
        <v>Larry Nance Jr.</v>
      </c>
    </row>
    <row r="8208" spans="1:8" x14ac:dyDescent="0.2">
      <c r="A8208" s="48"/>
      <c r="B8208">
        <v>15</v>
      </c>
      <c r="C8208">
        <v>9</v>
      </c>
      <c r="D8208">
        <v>3</v>
      </c>
      <c r="E8208">
        <v>1</v>
      </c>
      <c r="F8208" s="51">
        <v>1</v>
      </c>
      <c r="G8208" t="str">
        <f t="shared" si="256"/>
        <v>Larry Nance Jr.</v>
      </c>
      <c r="H8208" t="str">
        <f t="shared" si="257"/>
        <v>Larry Nance Jr.</v>
      </c>
    </row>
    <row r="8209" spans="1:8" x14ac:dyDescent="0.2">
      <c r="A8209" s="48"/>
      <c r="B8209">
        <v>11</v>
      </c>
      <c r="C8209">
        <v>8</v>
      </c>
      <c r="D8209">
        <v>5</v>
      </c>
      <c r="E8209">
        <v>0</v>
      </c>
      <c r="F8209" s="51">
        <v>1</v>
      </c>
      <c r="G8209" t="str">
        <f t="shared" si="256"/>
        <v>Larry Nance Jr.</v>
      </c>
      <c r="H8209" t="str">
        <f t="shared" si="257"/>
        <v>Larry Nance Jr.</v>
      </c>
    </row>
    <row r="8210" spans="1:8" x14ac:dyDescent="0.2">
      <c r="A8210" s="48"/>
      <c r="B8210">
        <v>20</v>
      </c>
      <c r="C8210">
        <v>8</v>
      </c>
      <c r="D8210">
        <v>1</v>
      </c>
      <c r="E8210">
        <v>0</v>
      </c>
      <c r="F8210" s="51">
        <v>1</v>
      </c>
      <c r="G8210" t="str">
        <f t="shared" si="256"/>
        <v>Larry Nance Jr.</v>
      </c>
      <c r="H8210" t="str">
        <f t="shared" si="257"/>
        <v>Larry Nance Jr.</v>
      </c>
    </row>
    <row r="8211" spans="1:8" x14ac:dyDescent="0.2">
      <c r="A8211" s="48"/>
      <c r="B8211">
        <v>8</v>
      </c>
      <c r="C8211">
        <v>4</v>
      </c>
      <c r="D8211">
        <v>2</v>
      </c>
      <c r="E8211">
        <v>0</v>
      </c>
      <c r="F8211" s="51">
        <v>1</v>
      </c>
      <c r="G8211" t="str">
        <f t="shared" si="256"/>
        <v>Larry Nance Jr.</v>
      </c>
      <c r="H8211" t="str">
        <f t="shared" si="257"/>
        <v>Larry Nance Jr.</v>
      </c>
    </row>
    <row r="8212" spans="1:8" x14ac:dyDescent="0.2">
      <c r="A8212" s="48"/>
      <c r="B8212">
        <v>3</v>
      </c>
      <c r="C8212">
        <v>4</v>
      </c>
      <c r="D8212">
        <v>4</v>
      </c>
      <c r="E8212">
        <v>0</v>
      </c>
      <c r="F8212" s="51">
        <v>1</v>
      </c>
      <c r="G8212" t="str">
        <f t="shared" si="256"/>
        <v>Larry Nance Jr.</v>
      </c>
      <c r="H8212" t="str">
        <f t="shared" si="257"/>
        <v>Larry Nance Jr.</v>
      </c>
    </row>
    <row r="8213" spans="1:8" x14ac:dyDescent="0.2">
      <c r="A8213" s="48"/>
      <c r="B8213">
        <v>0</v>
      </c>
      <c r="C8213">
        <v>6</v>
      </c>
      <c r="D8213">
        <v>1</v>
      </c>
      <c r="E8213">
        <v>0</v>
      </c>
      <c r="F8213" s="51">
        <v>1</v>
      </c>
      <c r="G8213" t="str">
        <f t="shared" si="256"/>
        <v>Larry Nance Jr.</v>
      </c>
      <c r="H8213" t="str">
        <f t="shared" si="257"/>
        <v>Larry Nance Jr.</v>
      </c>
    </row>
    <row r="8214" spans="1:8" x14ac:dyDescent="0.2">
      <c r="A8214" s="48"/>
      <c r="B8214">
        <v>22</v>
      </c>
      <c r="C8214">
        <v>9</v>
      </c>
      <c r="D8214">
        <v>0</v>
      </c>
      <c r="E8214">
        <v>2</v>
      </c>
      <c r="F8214" s="51">
        <v>1</v>
      </c>
      <c r="G8214" t="str">
        <f t="shared" si="256"/>
        <v>Larry Nance Jr.</v>
      </c>
      <c r="H8214" t="str">
        <f t="shared" si="257"/>
        <v>Larry Nance Jr.</v>
      </c>
    </row>
    <row r="8215" spans="1:8" x14ac:dyDescent="0.2">
      <c r="A8215" s="48"/>
      <c r="B8215">
        <v>19</v>
      </c>
      <c r="C8215">
        <v>7</v>
      </c>
      <c r="D8215">
        <v>2</v>
      </c>
      <c r="E8215">
        <v>1</v>
      </c>
      <c r="F8215" s="51">
        <v>1</v>
      </c>
      <c r="G8215" t="str">
        <f t="shared" si="256"/>
        <v>Larry Nance Jr.</v>
      </c>
      <c r="H8215" t="str">
        <f t="shared" si="257"/>
        <v>Larry Nance Jr.</v>
      </c>
    </row>
    <row r="8216" spans="1:8" x14ac:dyDescent="0.2">
      <c r="A8216" s="48"/>
      <c r="B8216">
        <v>8</v>
      </c>
      <c r="C8216">
        <v>6</v>
      </c>
      <c r="D8216">
        <v>3</v>
      </c>
      <c r="E8216">
        <v>0</v>
      </c>
      <c r="F8216" s="51">
        <v>1</v>
      </c>
      <c r="G8216" t="str">
        <f t="shared" si="256"/>
        <v>Larry Nance Jr.</v>
      </c>
      <c r="H8216" t="str">
        <f t="shared" si="257"/>
        <v>Larry Nance Jr.</v>
      </c>
    </row>
    <row r="8217" spans="1:8" x14ac:dyDescent="0.2">
      <c r="A8217" s="48"/>
      <c r="B8217">
        <v>16</v>
      </c>
      <c r="C8217">
        <v>8</v>
      </c>
      <c r="D8217">
        <v>1</v>
      </c>
      <c r="E8217">
        <v>0</v>
      </c>
      <c r="F8217" s="51">
        <v>1</v>
      </c>
      <c r="G8217" t="str">
        <f t="shared" si="256"/>
        <v>Larry Nance Jr.</v>
      </c>
      <c r="H8217" t="str">
        <f t="shared" si="257"/>
        <v>Larry Nance Jr.</v>
      </c>
    </row>
    <row r="8218" spans="1:8" x14ac:dyDescent="0.2">
      <c r="A8218" s="48"/>
      <c r="B8218">
        <v>4</v>
      </c>
      <c r="C8218">
        <v>3</v>
      </c>
      <c r="D8218">
        <v>0</v>
      </c>
      <c r="E8218">
        <v>0</v>
      </c>
      <c r="F8218" s="51">
        <v>1</v>
      </c>
      <c r="G8218" t="str">
        <f t="shared" si="256"/>
        <v>Larry Nance Jr.</v>
      </c>
      <c r="H8218" t="str">
        <f t="shared" si="257"/>
        <v>Larry Nance Jr.</v>
      </c>
    </row>
    <row r="8219" spans="1:8" x14ac:dyDescent="0.2">
      <c r="A8219" s="48"/>
      <c r="B8219">
        <v>6</v>
      </c>
      <c r="C8219">
        <v>2</v>
      </c>
      <c r="D8219">
        <v>2</v>
      </c>
      <c r="E8219">
        <v>0</v>
      </c>
      <c r="F8219" s="51">
        <v>1</v>
      </c>
      <c r="G8219" t="str">
        <f t="shared" si="256"/>
        <v>Larry Nance Jr.</v>
      </c>
      <c r="H8219" t="str">
        <f t="shared" si="257"/>
        <v>Larry Nance Jr.</v>
      </c>
    </row>
    <row r="8220" spans="1:8" x14ac:dyDescent="0.2">
      <c r="A8220" s="48"/>
      <c r="B8220">
        <v>4</v>
      </c>
      <c r="C8220">
        <v>1</v>
      </c>
      <c r="D8220">
        <v>0</v>
      </c>
      <c r="E8220">
        <v>0</v>
      </c>
      <c r="F8220" s="51">
        <v>1</v>
      </c>
      <c r="G8220" t="str">
        <f t="shared" si="256"/>
        <v>Larry Nance Jr.</v>
      </c>
      <c r="H8220" t="str">
        <f t="shared" si="257"/>
        <v>Larry Nance Jr.</v>
      </c>
    </row>
    <row r="8221" spans="1:8" x14ac:dyDescent="0.2">
      <c r="A8221" s="48"/>
      <c r="B8221">
        <v>10</v>
      </c>
      <c r="C8221">
        <v>5</v>
      </c>
      <c r="D8221">
        <v>1</v>
      </c>
      <c r="E8221">
        <v>2</v>
      </c>
      <c r="F8221" s="51">
        <v>1</v>
      </c>
      <c r="G8221" t="str">
        <f t="shared" si="256"/>
        <v>Larry Nance Jr.</v>
      </c>
      <c r="H8221" t="str">
        <f t="shared" si="257"/>
        <v>Larry Nance Jr.</v>
      </c>
    </row>
    <row r="8222" spans="1:8" x14ac:dyDescent="0.2">
      <c r="A8222" s="48"/>
      <c r="B8222">
        <v>7</v>
      </c>
      <c r="C8222">
        <v>7</v>
      </c>
      <c r="D8222">
        <v>0</v>
      </c>
      <c r="E8222">
        <v>0</v>
      </c>
      <c r="F8222" s="51">
        <v>1</v>
      </c>
      <c r="G8222" t="str">
        <f t="shared" si="256"/>
        <v>Larry Nance Jr.</v>
      </c>
      <c r="H8222" t="str">
        <f t="shared" si="257"/>
        <v>Larry Nance Jr.</v>
      </c>
    </row>
    <row r="8223" spans="1:8" x14ac:dyDescent="0.2">
      <c r="A8223" s="48"/>
      <c r="B8223">
        <v>4</v>
      </c>
      <c r="C8223">
        <v>3</v>
      </c>
      <c r="D8223">
        <v>0</v>
      </c>
      <c r="E8223">
        <v>0</v>
      </c>
      <c r="F8223" s="51">
        <v>1</v>
      </c>
      <c r="G8223" t="str">
        <f t="shared" si="256"/>
        <v>Larry Nance Jr.</v>
      </c>
      <c r="H8223" t="str">
        <f t="shared" si="257"/>
        <v>Larry Nance Jr.</v>
      </c>
    </row>
    <row r="8224" spans="1:8" x14ac:dyDescent="0.2">
      <c r="A8224" s="48"/>
      <c r="B8224">
        <v>5</v>
      </c>
      <c r="C8224">
        <v>9</v>
      </c>
      <c r="D8224">
        <v>1</v>
      </c>
      <c r="E8224">
        <v>1</v>
      </c>
      <c r="F8224" s="51">
        <v>1</v>
      </c>
      <c r="G8224" t="str">
        <f t="shared" si="256"/>
        <v>Larry Nance Jr.</v>
      </c>
      <c r="H8224" t="str">
        <f t="shared" si="257"/>
        <v>Larry Nance Jr.</v>
      </c>
    </row>
    <row r="8225" spans="1:8" x14ac:dyDescent="0.2">
      <c r="A8225" s="48"/>
      <c r="B8225">
        <v>17</v>
      </c>
      <c r="C8225">
        <v>9</v>
      </c>
      <c r="D8225">
        <v>5</v>
      </c>
      <c r="E8225">
        <v>0</v>
      </c>
      <c r="F8225" s="51">
        <v>1</v>
      </c>
      <c r="G8225" t="str">
        <f t="shared" si="256"/>
        <v>Larry Nance Jr.</v>
      </c>
      <c r="H8225" t="str">
        <f t="shared" si="257"/>
        <v>Larry Nance Jr.</v>
      </c>
    </row>
    <row r="8226" spans="1:8" x14ac:dyDescent="0.2">
      <c r="A8226" s="48"/>
      <c r="B8226">
        <v>15</v>
      </c>
      <c r="C8226">
        <v>7</v>
      </c>
      <c r="D8226">
        <v>4</v>
      </c>
      <c r="E8226">
        <v>1</v>
      </c>
      <c r="F8226" s="51">
        <v>1</v>
      </c>
      <c r="G8226" t="str">
        <f t="shared" si="256"/>
        <v>Larry Nance Jr.</v>
      </c>
      <c r="H8226" t="str">
        <f t="shared" si="257"/>
        <v>Larry Nance Jr.</v>
      </c>
    </row>
    <row r="8227" spans="1:8" x14ac:dyDescent="0.2">
      <c r="A8227" s="48"/>
      <c r="B8227">
        <v>4</v>
      </c>
      <c r="C8227">
        <v>7</v>
      </c>
      <c r="D8227">
        <v>3</v>
      </c>
      <c r="E8227">
        <v>0</v>
      </c>
      <c r="F8227" s="51">
        <v>1</v>
      </c>
      <c r="G8227" t="str">
        <f t="shared" si="256"/>
        <v>Larry Nance Jr.</v>
      </c>
      <c r="H8227" t="str">
        <f t="shared" si="257"/>
        <v>Larry Nance Jr.</v>
      </c>
    </row>
    <row r="8228" spans="1:8" x14ac:dyDescent="0.2">
      <c r="A8228" s="48"/>
      <c r="B8228">
        <v>13</v>
      </c>
      <c r="C8228">
        <v>9</v>
      </c>
      <c r="D8228">
        <v>1</v>
      </c>
      <c r="E8228">
        <v>1</v>
      </c>
      <c r="F8228" s="51">
        <v>1</v>
      </c>
      <c r="G8228" t="str">
        <f t="shared" si="256"/>
        <v>Larry Nance Jr.</v>
      </c>
      <c r="H8228" t="str">
        <f t="shared" si="257"/>
        <v>Larry Nance Jr.</v>
      </c>
    </row>
    <row r="8229" spans="1:8" x14ac:dyDescent="0.2">
      <c r="A8229" s="48"/>
      <c r="B8229">
        <v>0</v>
      </c>
      <c r="C8229">
        <v>6</v>
      </c>
      <c r="D8229">
        <v>0</v>
      </c>
      <c r="E8229">
        <v>0</v>
      </c>
      <c r="F8229" s="51">
        <v>1</v>
      </c>
      <c r="G8229" t="str">
        <f t="shared" si="256"/>
        <v>Larry Nance Jr.</v>
      </c>
      <c r="H8229" t="str">
        <f t="shared" si="257"/>
        <v>Larry Nance Jr.</v>
      </c>
    </row>
    <row r="8230" spans="1:8" x14ac:dyDescent="0.2">
      <c r="A8230" s="48"/>
      <c r="B8230">
        <v>4</v>
      </c>
      <c r="C8230">
        <v>4</v>
      </c>
      <c r="D8230">
        <v>2</v>
      </c>
      <c r="E8230">
        <v>0</v>
      </c>
      <c r="F8230" s="51">
        <v>1</v>
      </c>
      <c r="G8230" t="str">
        <f t="shared" si="256"/>
        <v>Larry Nance Jr.</v>
      </c>
      <c r="H8230" t="str">
        <f t="shared" si="257"/>
        <v>Larry Nance Jr.</v>
      </c>
    </row>
    <row r="8231" spans="1:8" x14ac:dyDescent="0.2">
      <c r="A8231" s="48"/>
      <c r="B8231">
        <v>0</v>
      </c>
      <c r="C8231">
        <v>2</v>
      </c>
      <c r="D8231">
        <v>1</v>
      </c>
      <c r="E8231">
        <v>0</v>
      </c>
      <c r="F8231" s="51">
        <v>1</v>
      </c>
      <c r="G8231" t="str">
        <f t="shared" si="256"/>
        <v>Larry Nance Jr.</v>
      </c>
      <c r="H8231" t="str">
        <f t="shared" si="257"/>
        <v>Larry Nance Jr.</v>
      </c>
    </row>
    <row r="8232" spans="1:8" x14ac:dyDescent="0.2">
      <c r="A8232" s="48" t="s">
        <v>1448</v>
      </c>
      <c r="B8232">
        <v>14</v>
      </c>
      <c r="C8232">
        <v>3</v>
      </c>
      <c r="D8232">
        <v>3</v>
      </c>
      <c r="E8232">
        <v>2</v>
      </c>
      <c r="F8232" s="51">
        <v>1</v>
      </c>
      <c r="G8232" t="str">
        <f t="shared" si="256"/>
        <v>Andrew Nembhard</v>
      </c>
      <c r="H8232" t="str">
        <f t="shared" si="257"/>
        <v>Andrew Nembhard</v>
      </c>
    </row>
    <row r="8233" spans="1:8" x14ac:dyDescent="0.2">
      <c r="A8233" s="48"/>
      <c r="B8233">
        <v>8</v>
      </c>
      <c r="C8233">
        <v>2</v>
      </c>
      <c r="D8233">
        <v>3</v>
      </c>
      <c r="E8233">
        <v>2</v>
      </c>
      <c r="F8233" s="51">
        <v>1</v>
      </c>
      <c r="G8233" t="str">
        <f t="shared" si="256"/>
        <v>Andrew Nembhard</v>
      </c>
      <c r="H8233" t="str">
        <f t="shared" si="257"/>
        <v>Andrew Nembhard</v>
      </c>
    </row>
    <row r="8234" spans="1:8" x14ac:dyDescent="0.2">
      <c r="A8234" s="48"/>
      <c r="B8234">
        <v>5</v>
      </c>
      <c r="C8234">
        <v>3</v>
      </c>
      <c r="D8234">
        <v>4</v>
      </c>
      <c r="E8234">
        <v>1</v>
      </c>
      <c r="F8234" s="51">
        <v>1</v>
      </c>
      <c r="G8234" t="str">
        <f t="shared" si="256"/>
        <v>Andrew Nembhard</v>
      </c>
      <c r="H8234" t="str">
        <f t="shared" si="257"/>
        <v>Andrew Nembhard</v>
      </c>
    </row>
    <row r="8235" spans="1:8" x14ac:dyDescent="0.2">
      <c r="A8235" s="48"/>
      <c r="B8235">
        <v>3</v>
      </c>
      <c r="C8235">
        <v>1</v>
      </c>
      <c r="D8235">
        <v>2</v>
      </c>
      <c r="E8235">
        <v>1</v>
      </c>
      <c r="F8235" s="51">
        <v>1</v>
      </c>
      <c r="G8235" t="str">
        <f t="shared" si="256"/>
        <v>Andrew Nembhard</v>
      </c>
      <c r="H8235" t="str">
        <f t="shared" si="257"/>
        <v>Andrew Nembhard</v>
      </c>
    </row>
    <row r="8236" spans="1:8" x14ac:dyDescent="0.2">
      <c r="A8236" s="48"/>
      <c r="B8236">
        <v>3</v>
      </c>
      <c r="C8236">
        <v>1</v>
      </c>
      <c r="D8236">
        <v>2</v>
      </c>
      <c r="E8236">
        <v>1</v>
      </c>
      <c r="F8236" s="51">
        <v>1</v>
      </c>
      <c r="G8236" t="str">
        <f t="shared" si="256"/>
        <v>Andrew Nembhard</v>
      </c>
      <c r="H8236" t="str">
        <f t="shared" si="257"/>
        <v>Andrew Nembhard</v>
      </c>
    </row>
    <row r="8237" spans="1:8" x14ac:dyDescent="0.2">
      <c r="A8237" s="48"/>
      <c r="B8237">
        <v>5</v>
      </c>
      <c r="C8237">
        <v>2</v>
      </c>
      <c r="D8237">
        <v>5</v>
      </c>
      <c r="E8237">
        <v>1</v>
      </c>
      <c r="F8237" s="51">
        <v>1</v>
      </c>
      <c r="G8237" t="str">
        <f t="shared" si="256"/>
        <v>Andrew Nembhard</v>
      </c>
      <c r="H8237" t="str">
        <f t="shared" si="257"/>
        <v>Andrew Nembhard</v>
      </c>
    </row>
    <row r="8238" spans="1:8" x14ac:dyDescent="0.2">
      <c r="A8238" s="48"/>
      <c r="B8238">
        <v>0</v>
      </c>
      <c r="C8238">
        <v>1</v>
      </c>
      <c r="D8238">
        <v>0</v>
      </c>
      <c r="E8238">
        <v>0</v>
      </c>
      <c r="F8238" s="51">
        <v>1</v>
      </c>
      <c r="G8238" t="str">
        <f t="shared" si="256"/>
        <v>Andrew Nembhard</v>
      </c>
      <c r="H8238" t="str">
        <f t="shared" si="257"/>
        <v>Andrew Nembhard</v>
      </c>
    </row>
    <row r="8239" spans="1:8" x14ac:dyDescent="0.2">
      <c r="A8239" s="48"/>
      <c r="B8239">
        <v>4</v>
      </c>
      <c r="C8239">
        <v>3</v>
      </c>
      <c r="D8239">
        <v>6</v>
      </c>
      <c r="E8239">
        <v>0</v>
      </c>
      <c r="F8239" s="51">
        <v>1</v>
      </c>
      <c r="G8239" t="str">
        <f t="shared" si="256"/>
        <v>Andrew Nembhard</v>
      </c>
      <c r="H8239" t="str">
        <f t="shared" si="257"/>
        <v>Andrew Nembhard</v>
      </c>
    </row>
    <row r="8240" spans="1:8" x14ac:dyDescent="0.2">
      <c r="A8240" s="48"/>
      <c r="B8240">
        <v>15</v>
      </c>
      <c r="C8240">
        <v>3</v>
      </c>
      <c r="D8240">
        <v>5</v>
      </c>
      <c r="E8240">
        <v>3</v>
      </c>
      <c r="F8240" s="51">
        <v>1</v>
      </c>
      <c r="G8240" t="str">
        <f t="shared" si="256"/>
        <v>Andrew Nembhard</v>
      </c>
      <c r="H8240" t="str">
        <f t="shared" si="257"/>
        <v>Andrew Nembhard</v>
      </c>
    </row>
    <row r="8241" spans="1:8" x14ac:dyDescent="0.2">
      <c r="A8241" s="48"/>
      <c r="B8241">
        <v>8</v>
      </c>
      <c r="C8241">
        <v>4</v>
      </c>
      <c r="D8241">
        <v>4</v>
      </c>
      <c r="E8241">
        <v>1</v>
      </c>
      <c r="F8241" s="51">
        <v>1</v>
      </c>
      <c r="G8241" t="str">
        <f t="shared" si="256"/>
        <v>Andrew Nembhard</v>
      </c>
      <c r="H8241" t="str">
        <f t="shared" si="257"/>
        <v>Andrew Nembhard</v>
      </c>
    </row>
    <row r="8242" spans="1:8" x14ac:dyDescent="0.2">
      <c r="A8242" s="48"/>
      <c r="B8242">
        <v>8</v>
      </c>
      <c r="C8242">
        <v>2</v>
      </c>
      <c r="D8242">
        <v>3</v>
      </c>
      <c r="E8242">
        <v>2</v>
      </c>
      <c r="F8242" s="51">
        <v>1</v>
      </c>
      <c r="G8242" t="str">
        <f t="shared" si="256"/>
        <v>Andrew Nembhard</v>
      </c>
      <c r="H8242" t="str">
        <f t="shared" si="257"/>
        <v>Andrew Nembhard</v>
      </c>
    </row>
    <row r="8243" spans="1:8" x14ac:dyDescent="0.2">
      <c r="A8243" s="48"/>
      <c r="B8243">
        <v>13</v>
      </c>
      <c r="C8243">
        <v>2</v>
      </c>
      <c r="D8243">
        <v>0</v>
      </c>
      <c r="E8243">
        <v>1</v>
      </c>
      <c r="F8243" s="51">
        <v>1</v>
      </c>
      <c r="G8243" t="str">
        <f t="shared" si="256"/>
        <v>Andrew Nembhard</v>
      </c>
      <c r="H8243" t="str">
        <f t="shared" si="257"/>
        <v>Andrew Nembhard</v>
      </c>
    </row>
    <row r="8244" spans="1:8" x14ac:dyDescent="0.2">
      <c r="A8244" s="48"/>
      <c r="B8244">
        <v>8</v>
      </c>
      <c r="C8244">
        <v>1</v>
      </c>
      <c r="D8244">
        <v>4</v>
      </c>
      <c r="E8244">
        <v>2</v>
      </c>
      <c r="F8244" s="51">
        <v>1</v>
      </c>
      <c r="G8244" t="str">
        <f t="shared" si="256"/>
        <v>Andrew Nembhard</v>
      </c>
      <c r="H8244" t="str">
        <f t="shared" si="257"/>
        <v>Andrew Nembhard</v>
      </c>
    </row>
    <row r="8245" spans="1:8" x14ac:dyDescent="0.2">
      <c r="A8245" s="48"/>
      <c r="B8245">
        <v>0</v>
      </c>
      <c r="C8245">
        <v>2</v>
      </c>
      <c r="D8245">
        <v>2</v>
      </c>
      <c r="E8245">
        <v>0</v>
      </c>
      <c r="F8245" s="51">
        <v>1</v>
      </c>
      <c r="G8245" t="str">
        <f t="shared" si="256"/>
        <v>Andrew Nembhard</v>
      </c>
      <c r="H8245" t="str">
        <f t="shared" si="257"/>
        <v>Andrew Nembhard</v>
      </c>
    </row>
    <row r="8246" spans="1:8" x14ac:dyDescent="0.2">
      <c r="A8246" s="48"/>
      <c r="B8246">
        <v>12</v>
      </c>
      <c r="C8246">
        <v>4</v>
      </c>
      <c r="D8246">
        <v>1</v>
      </c>
      <c r="E8246">
        <v>4</v>
      </c>
      <c r="F8246" s="51">
        <v>1</v>
      </c>
      <c r="G8246" t="str">
        <f t="shared" si="256"/>
        <v>Andrew Nembhard</v>
      </c>
      <c r="H8246" t="str">
        <f t="shared" si="257"/>
        <v>Andrew Nembhard</v>
      </c>
    </row>
    <row r="8247" spans="1:8" x14ac:dyDescent="0.2">
      <c r="A8247" s="48"/>
      <c r="B8247">
        <v>6</v>
      </c>
      <c r="C8247">
        <v>2</v>
      </c>
      <c r="D8247">
        <v>4</v>
      </c>
      <c r="E8247">
        <v>0</v>
      </c>
      <c r="F8247" s="51">
        <v>1</v>
      </c>
      <c r="G8247" t="str">
        <f t="shared" si="256"/>
        <v>Andrew Nembhard</v>
      </c>
      <c r="H8247" t="str">
        <f t="shared" si="257"/>
        <v>Andrew Nembhard</v>
      </c>
    </row>
    <row r="8248" spans="1:8" x14ac:dyDescent="0.2">
      <c r="A8248" s="48"/>
      <c r="B8248">
        <v>13</v>
      </c>
      <c r="C8248">
        <v>4</v>
      </c>
      <c r="D8248">
        <v>10</v>
      </c>
      <c r="E8248">
        <v>2</v>
      </c>
      <c r="F8248" s="51">
        <v>1</v>
      </c>
      <c r="G8248" t="str">
        <f t="shared" si="256"/>
        <v>Andrew Nembhard</v>
      </c>
      <c r="H8248" t="str">
        <f t="shared" si="257"/>
        <v>Andrew Nembhard</v>
      </c>
    </row>
    <row r="8249" spans="1:8" x14ac:dyDescent="0.2">
      <c r="A8249" s="48"/>
      <c r="B8249">
        <v>16</v>
      </c>
      <c r="C8249">
        <v>6</v>
      </c>
      <c r="D8249">
        <v>8</v>
      </c>
      <c r="E8249">
        <v>2</v>
      </c>
      <c r="F8249" s="51">
        <v>1</v>
      </c>
      <c r="G8249" t="str">
        <f t="shared" si="256"/>
        <v>Andrew Nembhard</v>
      </c>
      <c r="H8249" t="str">
        <f t="shared" si="257"/>
        <v>Andrew Nembhard</v>
      </c>
    </row>
    <row r="8250" spans="1:8" x14ac:dyDescent="0.2">
      <c r="A8250" s="48"/>
      <c r="B8250">
        <v>31</v>
      </c>
      <c r="C8250">
        <v>8</v>
      </c>
      <c r="D8250">
        <v>13</v>
      </c>
      <c r="E8250">
        <v>5</v>
      </c>
      <c r="F8250" s="51">
        <v>1</v>
      </c>
      <c r="G8250" t="str">
        <f t="shared" si="256"/>
        <v>Andrew Nembhard</v>
      </c>
      <c r="H8250" t="str">
        <f t="shared" si="257"/>
        <v>Andrew Nembhard</v>
      </c>
    </row>
    <row r="8251" spans="1:8" x14ac:dyDescent="0.2">
      <c r="A8251" s="48"/>
      <c r="B8251">
        <v>7</v>
      </c>
      <c r="C8251">
        <v>6</v>
      </c>
      <c r="D8251">
        <v>3</v>
      </c>
      <c r="E8251">
        <v>1</v>
      </c>
      <c r="F8251" s="51">
        <v>1</v>
      </c>
      <c r="G8251" t="str">
        <f t="shared" si="256"/>
        <v>Andrew Nembhard</v>
      </c>
      <c r="H8251" t="str">
        <f t="shared" si="257"/>
        <v>Andrew Nembhard</v>
      </c>
    </row>
    <row r="8252" spans="1:8" x14ac:dyDescent="0.2">
      <c r="A8252" s="48"/>
      <c r="B8252">
        <v>3</v>
      </c>
      <c r="C8252">
        <v>3</v>
      </c>
      <c r="D8252">
        <v>2</v>
      </c>
      <c r="E8252">
        <v>1</v>
      </c>
      <c r="F8252" s="51">
        <v>1</v>
      </c>
      <c r="G8252" t="str">
        <f t="shared" si="256"/>
        <v>Andrew Nembhard</v>
      </c>
      <c r="H8252" t="str">
        <f t="shared" si="257"/>
        <v>Andrew Nembhard</v>
      </c>
    </row>
    <row r="8253" spans="1:8" x14ac:dyDescent="0.2">
      <c r="A8253" s="48"/>
      <c r="B8253">
        <v>5</v>
      </c>
      <c r="C8253">
        <v>2</v>
      </c>
      <c r="D8253">
        <v>7</v>
      </c>
      <c r="E8253">
        <v>1</v>
      </c>
      <c r="F8253" s="51">
        <v>1</v>
      </c>
      <c r="G8253" t="str">
        <f t="shared" si="256"/>
        <v>Andrew Nembhard</v>
      </c>
      <c r="H8253" t="str">
        <f t="shared" si="257"/>
        <v>Andrew Nembhard</v>
      </c>
    </row>
    <row r="8254" spans="1:8" x14ac:dyDescent="0.2">
      <c r="A8254" s="48"/>
      <c r="B8254">
        <v>18</v>
      </c>
      <c r="C8254">
        <v>5</v>
      </c>
      <c r="D8254">
        <v>2</v>
      </c>
      <c r="E8254">
        <v>3</v>
      </c>
      <c r="F8254" s="51">
        <v>1</v>
      </c>
      <c r="G8254" t="str">
        <f t="shared" si="256"/>
        <v>Andrew Nembhard</v>
      </c>
      <c r="H8254" t="str">
        <f t="shared" si="257"/>
        <v>Andrew Nembhard</v>
      </c>
    </row>
    <row r="8255" spans="1:8" x14ac:dyDescent="0.2">
      <c r="A8255" s="48"/>
      <c r="B8255">
        <v>8</v>
      </c>
      <c r="C8255">
        <v>3</v>
      </c>
      <c r="D8255">
        <v>3</v>
      </c>
      <c r="E8255">
        <v>0</v>
      </c>
      <c r="F8255" s="51">
        <v>1</v>
      </c>
      <c r="G8255" t="str">
        <f t="shared" si="256"/>
        <v>Andrew Nembhard</v>
      </c>
      <c r="H8255" t="str">
        <f t="shared" si="257"/>
        <v>Andrew Nembhard</v>
      </c>
    </row>
    <row r="8256" spans="1:8" x14ac:dyDescent="0.2">
      <c r="A8256" s="48"/>
      <c r="B8256">
        <v>5</v>
      </c>
      <c r="C8256">
        <v>1</v>
      </c>
      <c r="D8256">
        <v>2</v>
      </c>
      <c r="E8256">
        <v>0</v>
      </c>
      <c r="F8256" s="51">
        <v>1</v>
      </c>
      <c r="G8256" t="str">
        <f t="shared" si="256"/>
        <v>Andrew Nembhard</v>
      </c>
      <c r="H8256" t="str">
        <f t="shared" si="257"/>
        <v>Andrew Nembhard</v>
      </c>
    </row>
    <row r="8257" spans="1:8" x14ac:dyDescent="0.2">
      <c r="A8257" s="48"/>
      <c r="B8257">
        <v>4</v>
      </c>
      <c r="C8257">
        <v>2</v>
      </c>
      <c r="D8257">
        <v>1</v>
      </c>
      <c r="E8257">
        <v>0</v>
      </c>
      <c r="F8257" s="51">
        <v>1</v>
      </c>
      <c r="G8257" t="str">
        <f t="shared" si="256"/>
        <v>Andrew Nembhard</v>
      </c>
      <c r="H8257" t="str">
        <f t="shared" si="257"/>
        <v>Andrew Nembhard</v>
      </c>
    </row>
    <row r="8258" spans="1:8" x14ac:dyDescent="0.2">
      <c r="A8258" s="48"/>
      <c r="B8258">
        <v>8</v>
      </c>
      <c r="C8258">
        <v>5</v>
      </c>
      <c r="D8258">
        <v>5</v>
      </c>
      <c r="E8258">
        <v>0</v>
      </c>
      <c r="F8258" s="51">
        <v>1</v>
      </c>
      <c r="G8258" t="str">
        <f t="shared" ref="G8258:G8321" si="258">IF(B8258="","",IF(A8258="",G8257,SUBSTITUTE(A8258," 2022-23 Game Log","")))</f>
        <v>Andrew Nembhard</v>
      </c>
      <c r="H8258" t="str">
        <f t="shared" ref="H8258:H8321" si="259">IF(G8258="Luka Dončić","Luka Doncic",IF(G8258="Wendell Carter Jr.","Wendell Carter",IF(G8258="Vlatko Čančar","Vlatko Cancar",IF(G8258="Troy Brown Jr.","Troy Brown",IF(G8258="Bojan Bogdanović","Bojan Bogdanovic",IF(G8258="Nic Claxton","Nicolas Claxton",IF(G8258="Kristaps Porziņģis","Kristaps Porzingis",IF(G8258="Kelly Oubre Jr.","Kelly Oubre Jr",IF(G8258="P.J. Washington","P.J Washington",IF(G8258="P.J. Tucker","P.J Tucker",IF(G8258="Jabari Smith Jr.","Jabari Smith",IF(G8258="Alperen Şengün","Alperen Sengun",IF(G8258="Nikola Vučević","Nikola Vucevic",IF(G8258="Jusuf Nurkić","Jusuf Nurkic",IF(G8258="Nikola Jokić","Nikola Jokic",G8258)))))))))))))))</f>
        <v>Andrew Nembhard</v>
      </c>
    </row>
    <row r="8259" spans="1:8" x14ac:dyDescent="0.2">
      <c r="A8259" s="48"/>
      <c r="B8259">
        <v>10</v>
      </c>
      <c r="C8259">
        <v>4</v>
      </c>
      <c r="D8259">
        <v>3</v>
      </c>
      <c r="E8259">
        <v>2</v>
      </c>
      <c r="F8259" s="51">
        <v>1</v>
      </c>
      <c r="G8259" t="str">
        <f t="shared" si="258"/>
        <v>Andrew Nembhard</v>
      </c>
      <c r="H8259" t="str">
        <f t="shared" si="259"/>
        <v>Andrew Nembhard</v>
      </c>
    </row>
    <row r="8260" spans="1:8" x14ac:dyDescent="0.2">
      <c r="A8260" s="48"/>
      <c r="B8260">
        <v>5</v>
      </c>
      <c r="C8260">
        <v>5</v>
      </c>
      <c r="D8260">
        <v>2</v>
      </c>
      <c r="E8260">
        <v>1</v>
      </c>
      <c r="F8260" s="51">
        <v>1</v>
      </c>
      <c r="G8260" t="str">
        <f t="shared" si="258"/>
        <v>Andrew Nembhard</v>
      </c>
      <c r="H8260" t="str">
        <f t="shared" si="259"/>
        <v>Andrew Nembhard</v>
      </c>
    </row>
    <row r="8261" spans="1:8" x14ac:dyDescent="0.2">
      <c r="A8261" s="48"/>
      <c r="B8261">
        <v>5</v>
      </c>
      <c r="C8261">
        <v>3</v>
      </c>
      <c r="D8261">
        <v>5</v>
      </c>
      <c r="E8261">
        <v>1</v>
      </c>
      <c r="F8261" s="51">
        <v>1</v>
      </c>
      <c r="G8261" t="str">
        <f t="shared" si="258"/>
        <v>Andrew Nembhard</v>
      </c>
      <c r="H8261" t="str">
        <f t="shared" si="259"/>
        <v>Andrew Nembhard</v>
      </c>
    </row>
    <row r="8262" spans="1:8" x14ac:dyDescent="0.2">
      <c r="A8262" s="48"/>
      <c r="B8262">
        <v>3</v>
      </c>
      <c r="C8262">
        <v>3</v>
      </c>
      <c r="D8262">
        <v>4</v>
      </c>
      <c r="E8262">
        <v>1</v>
      </c>
      <c r="F8262" s="51">
        <v>1</v>
      </c>
      <c r="G8262" t="str">
        <f t="shared" si="258"/>
        <v>Andrew Nembhard</v>
      </c>
      <c r="H8262" t="str">
        <f t="shared" si="259"/>
        <v>Andrew Nembhard</v>
      </c>
    </row>
    <row r="8263" spans="1:8" x14ac:dyDescent="0.2">
      <c r="A8263" s="48"/>
      <c r="B8263">
        <v>6</v>
      </c>
      <c r="C8263">
        <v>4</v>
      </c>
      <c r="D8263">
        <v>4</v>
      </c>
      <c r="E8263">
        <v>0</v>
      </c>
      <c r="F8263" s="51">
        <v>1</v>
      </c>
      <c r="G8263" t="str">
        <f t="shared" si="258"/>
        <v>Andrew Nembhard</v>
      </c>
      <c r="H8263" t="str">
        <f t="shared" si="259"/>
        <v>Andrew Nembhard</v>
      </c>
    </row>
    <row r="8264" spans="1:8" x14ac:dyDescent="0.2">
      <c r="A8264" s="48"/>
      <c r="B8264">
        <v>5</v>
      </c>
      <c r="C8264">
        <v>2</v>
      </c>
      <c r="D8264">
        <v>3</v>
      </c>
      <c r="E8264">
        <v>1</v>
      </c>
      <c r="F8264" s="51">
        <v>1</v>
      </c>
      <c r="G8264" t="str">
        <f t="shared" si="258"/>
        <v>Andrew Nembhard</v>
      </c>
      <c r="H8264" t="str">
        <f t="shared" si="259"/>
        <v>Andrew Nembhard</v>
      </c>
    </row>
    <row r="8265" spans="1:8" x14ac:dyDescent="0.2">
      <c r="A8265" s="48"/>
      <c r="B8265">
        <v>12</v>
      </c>
      <c r="C8265">
        <v>4</v>
      </c>
      <c r="D8265">
        <v>2</v>
      </c>
      <c r="E8265">
        <v>1</v>
      </c>
      <c r="F8265" s="51">
        <v>1</v>
      </c>
      <c r="G8265" t="str">
        <f t="shared" si="258"/>
        <v>Andrew Nembhard</v>
      </c>
      <c r="H8265" t="str">
        <f t="shared" si="259"/>
        <v>Andrew Nembhard</v>
      </c>
    </row>
    <row r="8266" spans="1:8" x14ac:dyDescent="0.2">
      <c r="A8266" s="48" t="s">
        <v>1449</v>
      </c>
      <c r="B8266">
        <v>3</v>
      </c>
      <c r="C8266">
        <v>4</v>
      </c>
      <c r="D8266">
        <v>1</v>
      </c>
      <c r="E8266">
        <v>1</v>
      </c>
      <c r="F8266" s="51">
        <v>1</v>
      </c>
      <c r="G8266" t="str">
        <f t="shared" si="258"/>
        <v>Aaron Nesmith</v>
      </c>
      <c r="H8266" t="str">
        <f t="shared" si="259"/>
        <v>Aaron Nesmith</v>
      </c>
    </row>
    <row r="8267" spans="1:8" x14ac:dyDescent="0.2">
      <c r="A8267" s="48"/>
      <c r="B8267">
        <v>9</v>
      </c>
      <c r="C8267">
        <v>4</v>
      </c>
      <c r="D8267">
        <v>2</v>
      </c>
      <c r="E8267">
        <v>1</v>
      </c>
      <c r="F8267" s="51">
        <v>1</v>
      </c>
      <c r="G8267" t="str">
        <f t="shared" si="258"/>
        <v>Aaron Nesmith</v>
      </c>
      <c r="H8267" t="str">
        <f t="shared" si="259"/>
        <v>Aaron Nesmith</v>
      </c>
    </row>
    <row r="8268" spans="1:8" x14ac:dyDescent="0.2">
      <c r="A8268" s="48"/>
      <c r="B8268">
        <v>7</v>
      </c>
      <c r="C8268">
        <v>1</v>
      </c>
      <c r="D8268">
        <v>0</v>
      </c>
      <c r="E8268">
        <v>1</v>
      </c>
      <c r="F8268" s="51">
        <v>1</v>
      </c>
      <c r="G8268" t="str">
        <f t="shared" si="258"/>
        <v>Aaron Nesmith</v>
      </c>
      <c r="H8268" t="str">
        <f t="shared" si="259"/>
        <v>Aaron Nesmith</v>
      </c>
    </row>
    <row r="8269" spans="1:8" x14ac:dyDescent="0.2">
      <c r="A8269" s="48"/>
      <c r="B8269">
        <v>9</v>
      </c>
      <c r="C8269">
        <v>2</v>
      </c>
      <c r="D8269">
        <v>1</v>
      </c>
      <c r="E8269">
        <v>1</v>
      </c>
      <c r="F8269" s="51">
        <v>1</v>
      </c>
      <c r="G8269" t="str">
        <f t="shared" si="258"/>
        <v>Aaron Nesmith</v>
      </c>
      <c r="H8269" t="str">
        <f t="shared" si="259"/>
        <v>Aaron Nesmith</v>
      </c>
    </row>
    <row r="8270" spans="1:8" x14ac:dyDescent="0.2">
      <c r="A8270" s="48"/>
      <c r="B8270">
        <v>9</v>
      </c>
      <c r="C8270">
        <v>3</v>
      </c>
      <c r="D8270">
        <v>2</v>
      </c>
      <c r="E8270">
        <v>1</v>
      </c>
      <c r="F8270" s="51">
        <v>1</v>
      </c>
      <c r="G8270" t="str">
        <f t="shared" si="258"/>
        <v>Aaron Nesmith</v>
      </c>
      <c r="H8270" t="str">
        <f t="shared" si="259"/>
        <v>Aaron Nesmith</v>
      </c>
    </row>
    <row r="8271" spans="1:8" x14ac:dyDescent="0.2">
      <c r="A8271" s="48"/>
      <c r="B8271">
        <v>15</v>
      </c>
      <c r="C8271">
        <v>7</v>
      </c>
      <c r="D8271">
        <v>3</v>
      </c>
      <c r="E8271">
        <v>2</v>
      </c>
      <c r="F8271" s="51">
        <v>1</v>
      </c>
      <c r="G8271" t="str">
        <f t="shared" si="258"/>
        <v>Aaron Nesmith</v>
      </c>
      <c r="H8271" t="str">
        <f t="shared" si="259"/>
        <v>Aaron Nesmith</v>
      </c>
    </row>
    <row r="8272" spans="1:8" x14ac:dyDescent="0.2">
      <c r="A8272" s="48"/>
      <c r="B8272">
        <v>0</v>
      </c>
      <c r="C8272">
        <v>3</v>
      </c>
      <c r="D8272">
        <v>3</v>
      </c>
      <c r="E8272">
        <v>0</v>
      </c>
      <c r="F8272" s="51">
        <v>1</v>
      </c>
      <c r="G8272" t="str">
        <f t="shared" si="258"/>
        <v>Aaron Nesmith</v>
      </c>
      <c r="H8272" t="str">
        <f t="shared" si="259"/>
        <v>Aaron Nesmith</v>
      </c>
    </row>
    <row r="8273" spans="1:8" x14ac:dyDescent="0.2">
      <c r="A8273" s="48"/>
      <c r="B8273">
        <v>10</v>
      </c>
      <c r="C8273">
        <v>2</v>
      </c>
      <c r="D8273">
        <v>2</v>
      </c>
      <c r="E8273">
        <v>2</v>
      </c>
      <c r="F8273" s="51">
        <v>1</v>
      </c>
      <c r="G8273" t="str">
        <f t="shared" si="258"/>
        <v>Aaron Nesmith</v>
      </c>
      <c r="H8273" t="str">
        <f t="shared" si="259"/>
        <v>Aaron Nesmith</v>
      </c>
    </row>
    <row r="8274" spans="1:8" x14ac:dyDescent="0.2">
      <c r="A8274" s="48"/>
      <c r="B8274">
        <v>0</v>
      </c>
      <c r="C8274">
        <v>2</v>
      </c>
      <c r="D8274">
        <v>0</v>
      </c>
      <c r="E8274">
        <v>0</v>
      </c>
      <c r="F8274" s="51">
        <v>1</v>
      </c>
      <c r="G8274" t="str">
        <f t="shared" si="258"/>
        <v>Aaron Nesmith</v>
      </c>
      <c r="H8274" t="str">
        <f t="shared" si="259"/>
        <v>Aaron Nesmith</v>
      </c>
    </row>
    <row r="8275" spans="1:8" x14ac:dyDescent="0.2">
      <c r="A8275" s="48"/>
      <c r="B8275">
        <v>0</v>
      </c>
      <c r="C8275">
        <v>0</v>
      </c>
      <c r="D8275">
        <v>1</v>
      </c>
      <c r="E8275">
        <v>0</v>
      </c>
      <c r="F8275" s="51">
        <v>1</v>
      </c>
      <c r="G8275" t="str">
        <f t="shared" si="258"/>
        <v>Aaron Nesmith</v>
      </c>
      <c r="H8275" t="str">
        <f t="shared" si="259"/>
        <v>Aaron Nesmith</v>
      </c>
    </row>
    <row r="8276" spans="1:8" x14ac:dyDescent="0.2">
      <c r="A8276" s="48"/>
      <c r="B8276">
        <v>19</v>
      </c>
      <c r="C8276">
        <v>3</v>
      </c>
      <c r="D8276">
        <v>0</v>
      </c>
      <c r="E8276">
        <v>5</v>
      </c>
      <c r="F8276" s="51">
        <v>1</v>
      </c>
      <c r="G8276" t="str">
        <f t="shared" si="258"/>
        <v>Aaron Nesmith</v>
      </c>
      <c r="H8276" t="str">
        <f t="shared" si="259"/>
        <v>Aaron Nesmith</v>
      </c>
    </row>
    <row r="8277" spans="1:8" x14ac:dyDescent="0.2">
      <c r="A8277" s="48"/>
      <c r="B8277">
        <v>9</v>
      </c>
      <c r="C8277">
        <v>8</v>
      </c>
      <c r="D8277">
        <v>2</v>
      </c>
      <c r="E8277">
        <v>2</v>
      </c>
      <c r="F8277" s="51">
        <v>1</v>
      </c>
      <c r="G8277" t="str">
        <f t="shared" si="258"/>
        <v>Aaron Nesmith</v>
      </c>
      <c r="H8277" t="str">
        <f t="shared" si="259"/>
        <v>Aaron Nesmith</v>
      </c>
    </row>
    <row r="8278" spans="1:8" x14ac:dyDescent="0.2">
      <c r="A8278" s="48"/>
      <c r="B8278">
        <v>3</v>
      </c>
      <c r="C8278">
        <v>3</v>
      </c>
      <c r="D8278">
        <v>1</v>
      </c>
      <c r="E8278">
        <v>1</v>
      </c>
      <c r="F8278" s="51">
        <v>1</v>
      </c>
      <c r="G8278" t="str">
        <f t="shared" si="258"/>
        <v>Aaron Nesmith</v>
      </c>
      <c r="H8278" t="str">
        <f t="shared" si="259"/>
        <v>Aaron Nesmith</v>
      </c>
    </row>
    <row r="8279" spans="1:8" x14ac:dyDescent="0.2">
      <c r="A8279" s="48"/>
      <c r="B8279">
        <v>10</v>
      </c>
      <c r="C8279">
        <v>2</v>
      </c>
      <c r="D8279">
        <v>1</v>
      </c>
      <c r="E8279">
        <v>1</v>
      </c>
      <c r="F8279" s="51">
        <v>1</v>
      </c>
      <c r="G8279" t="str">
        <f t="shared" si="258"/>
        <v>Aaron Nesmith</v>
      </c>
      <c r="H8279" t="str">
        <f t="shared" si="259"/>
        <v>Aaron Nesmith</v>
      </c>
    </row>
    <row r="8280" spans="1:8" x14ac:dyDescent="0.2">
      <c r="A8280" s="48"/>
      <c r="B8280">
        <v>2</v>
      </c>
      <c r="C8280">
        <v>3</v>
      </c>
      <c r="D8280">
        <v>2</v>
      </c>
      <c r="E8280">
        <v>0</v>
      </c>
      <c r="F8280" s="51">
        <v>1</v>
      </c>
      <c r="G8280" t="str">
        <f t="shared" si="258"/>
        <v>Aaron Nesmith</v>
      </c>
      <c r="H8280" t="str">
        <f t="shared" si="259"/>
        <v>Aaron Nesmith</v>
      </c>
    </row>
    <row r="8281" spans="1:8" x14ac:dyDescent="0.2">
      <c r="A8281" s="48"/>
      <c r="B8281">
        <v>16</v>
      </c>
      <c r="C8281">
        <v>4</v>
      </c>
      <c r="D8281">
        <v>0</v>
      </c>
      <c r="E8281">
        <v>4</v>
      </c>
      <c r="F8281" s="51">
        <v>1</v>
      </c>
      <c r="G8281" t="str">
        <f t="shared" si="258"/>
        <v>Aaron Nesmith</v>
      </c>
      <c r="H8281" t="str">
        <f t="shared" si="259"/>
        <v>Aaron Nesmith</v>
      </c>
    </row>
    <row r="8282" spans="1:8" x14ac:dyDescent="0.2">
      <c r="A8282" s="48"/>
      <c r="B8282">
        <v>8</v>
      </c>
      <c r="C8282">
        <v>4</v>
      </c>
      <c r="D8282">
        <v>1</v>
      </c>
      <c r="E8282">
        <v>2</v>
      </c>
      <c r="F8282" s="51">
        <v>1</v>
      </c>
      <c r="G8282" t="str">
        <f t="shared" si="258"/>
        <v>Aaron Nesmith</v>
      </c>
      <c r="H8282" t="str">
        <f t="shared" si="259"/>
        <v>Aaron Nesmith</v>
      </c>
    </row>
    <row r="8283" spans="1:8" x14ac:dyDescent="0.2">
      <c r="A8283" s="48"/>
      <c r="B8283">
        <v>8</v>
      </c>
      <c r="C8283">
        <v>3</v>
      </c>
      <c r="D8283">
        <v>2</v>
      </c>
      <c r="E8283">
        <v>2</v>
      </c>
      <c r="F8283" s="51">
        <v>1</v>
      </c>
      <c r="G8283" t="str">
        <f t="shared" si="258"/>
        <v>Aaron Nesmith</v>
      </c>
      <c r="H8283" t="str">
        <f t="shared" si="259"/>
        <v>Aaron Nesmith</v>
      </c>
    </row>
    <row r="8284" spans="1:8" x14ac:dyDescent="0.2">
      <c r="A8284" s="48"/>
      <c r="B8284">
        <v>10</v>
      </c>
      <c r="C8284">
        <v>3</v>
      </c>
      <c r="D8284">
        <v>1</v>
      </c>
      <c r="E8284">
        <v>0</v>
      </c>
      <c r="F8284" s="51">
        <v>1</v>
      </c>
      <c r="G8284" t="str">
        <f t="shared" si="258"/>
        <v>Aaron Nesmith</v>
      </c>
      <c r="H8284" t="str">
        <f t="shared" si="259"/>
        <v>Aaron Nesmith</v>
      </c>
    </row>
    <row r="8285" spans="1:8" x14ac:dyDescent="0.2">
      <c r="A8285" s="48"/>
      <c r="B8285">
        <v>5</v>
      </c>
      <c r="C8285">
        <v>3</v>
      </c>
      <c r="D8285">
        <v>0</v>
      </c>
      <c r="E8285">
        <v>1</v>
      </c>
      <c r="F8285" s="51">
        <v>1</v>
      </c>
      <c r="G8285" t="str">
        <f t="shared" si="258"/>
        <v>Aaron Nesmith</v>
      </c>
      <c r="H8285" t="str">
        <f t="shared" si="259"/>
        <v>Aaron Nesmith</v>
      </c>
    </row>
    <row r="8286" spans="1:8" x14ac:dyDescent="0.2">
      <c r="A8286" s="48"/>
      <c r="B8286">
        <v>9</v>
      </c>
      <c r="C8286">
        <v>3</v>
      </c>
      <c r="D8286">
        <v>0</v>
      </c>
      <c r="E8286">
        <v>1</v>
      </c>
      <c r="F8286" s="51">
        <v>1</v>
      </c>
      <c r="G8286" t="str">
        <f t="shared" si="258"/>
        <v>Aaron Nesmith</v>
      </c>
      <c r="H8286" t="str">
        <f t="shared" si="259"/>
        <v>Aaron Nesmith</v>
      </c>
    </row>
    <row r="8287" spans="1:8" x14ac:dyDescent="0.2">
      <c r="A8287" s="48"/>
      <c r="B8287">
        <v>9</v>
      </c>
      <c r="C8287">
        <v>2</v>
      </c>
      <c r="D8287">
        <v>0</v>
      </c>
      <c r="E8287">
        <v>3</v>
      </c>
      <c r="F8287" s="51">
        <v>1</v>
      </c>
      <c r="G8287" t="str">
        <f t="shared" si="258"/>
        <v>Aaron Nesmith</v>
      </c>
      <c r="H8287" t="str">
        <f t="shared" si="259"/>
        <v>Aaron Nesmith</v>
      </c>
    </row>
    <row r="8288" spans="1:8" x14ac:dyDescent="0.2">
      <c r="A8288" s="48"/>
      <c r="B8288">
        <v>12</v>
      </c>
      <c r="C8288">
        <v>3</v>
      </c>
      <c r="D8288">
        <v>1</v>
      </c>
      <c r="E8288">
        <v>2</v>
      </c>
      <c r="F8288" s="51">
        <v>1</v>
      </c>
      <c r="G8288" t="str">
        <f t="shared" si="258"/>
        <v>Aaron Nesmith</v>
      </c>
      <c r="H8288" t="str">
        <f t="shared" si="259"/>
        <v>Aaron Nesmith</v>
      </c>
    </row>
    <row r="8289" spans="1:8" x14ac:dyDescent="0.2">
      <c r="A8289" s="48"/>
      <c r="B8289">
        <v>12</v>
      </c>
      <c r="C8289">
        <v>6</v>
      </c>
      <c r="D8289">
        <v>0</v>
      </c>
      <c r="E8289">
        <v>2</v>
      </c>
      <c r="F8289" s="51">
        <v>1</v>
      </c>
      <c r="G8289" t="str">
        <f t="shared" si="258"/>
        <v>Aaron Nesmith</v>
      </c>
      <c r="H8289" t="str">
        <f t="shared" si="259"/>
        <v>Aaron Nesmith</v>
      </c>
    </row>
    <row r="8290" spans="1:8" x14ac:dyDescent="0.2">
      <c r="A8290" s="48"/>
      <c r="B8290">
        <v>6</v>
      </c>
      <c r="C8290">
        <v>3</v>
      </c>
      <c r="D8290">
        <v>1</v>
      </c>
      <c r="E8290">
        <v>2</v>
      </c>
      <c r="F8290" s="51">
        <v>1</v>
      </c>
      <c r="G8290" t="str">
        <f t="shared" si="258"/>
        <v>Aaron Nesmith</v>
      </c>
      <c r="H8290" t="str">
        <f t="shared" si="259"/>
        <v>Aaron Nesmith</v>
      </c>
    </row>
    <row r="8291" spans="1:8" x14ac:dyDescent="0.2">
      <c r="A8291" s="48"/>
      <c r="B8291">
        <v>14</v>
      </c>
      <c r="C8291">
        <v>4</v>
      </c>
      <c r="D8291">
        <v>1</v>
      </c>
      <c r="E8291">
        <v>2</v>
      </c>
      <c r="F8291" s="51">
        <v>1</v>
      </c>
      <c r="G8291" t="str">
        <f t="shared" si="258"/>
        <v>Aaron Nesmith</v>
      </c>
      <c r="H8291" t="str">
        <f t="shared" si="259"/>
        <v>Aaron Nesmith</v>
      </c>
    </row>
    <row r="8292" spans="1:8" x14ac:dyDescent="0.2">
      <c r="A8292" s="48"/>
      <c r="B8292">
        <v>23</v>
      </c>
      <c r="C8292">
        <v>10</v>
      </c>
      <c r="D8292">
        <v>0</v>
      </c>
      <c r="E8292">
        <v>4</v>
      </c>
      <c r="F8292" s="51">
        <v>1</v>
      </c>
      <c r="G8292" t="str">
        <f t="shared" si="258"/>
        <v>Aaron Nesmith</v>
      </c>
      <c r="H8292" t="str">
        <f t="shared" si="259"/>
        <v>Aaron Nesmith</v>
      </c>
    </row>
    <row r="8293" spans="1:8" x14ac:dyDescent="0.2">
      <c r="A8293" s="48"/>
      <c r="B8293">
        <v>15</v>
      </c>
      <c r="C8293">
        <v>6</v>
      </c>
      <c r="D8293">
        <v>3</v>
      </c>
      <c r="E8293">
        <v>1</v>
      </c>
      <c r="F8293" s="51">
        <v>1</v>
      </c>
      <c r="G8293" t="str">
        <f t="shared" si="258"/>
        <v>Aaron Nesmith</v>
      </c>
      <c r="H8293" t="str">
        <f t="shared" si="259"/>
        <v>Aaron Nesmith</v>
      </c>
    </row>
    <row r="8294" spans="1:8" x14ac:dyDescent="0.2">
      <c r="A8294" s="48"/>
      <c r="B8294">
        <v>10</v>
      </c>
      <c r="C8294">
        <v>5</v>
      </c>
      <c r="D8294">
        <v>2</v>
      </c>
      <c r="E8294">
        <v>0</v>
      </c>
      <c r="F8294" s="51">
        <v>1</v>
      </c>
      <c r="G8294" t="str">
        <f t="shared" si="258"/>
        <v>Aaron Nesmith</v>
      </c>
      <c r="H8294" t="str">
        <f t="shared" si="259"/>
        <v>Aaron Nesmith</v>
      </c>
    </row>
    <row r="8295" spans="1:8" x14ac:dyDescent="0.2">
      <c r="A8295" s="48"/>
      <c r="B8295">
        <v>3</v>
      </c>
      <c r="C8295">
        <v>6</v>
      </c>
      <c r="D8295">
        <v>2</v>
      </c>
      <c r="E8295">
        <v>0</v>
      </c>
      <c r="F8295" s="51">
        <v>1</v>
      </c>
      <c r="G8295" t="str">
        <f t="shared" si="258"/>
        <v>Aaron Nesmith</v>
      </c>
      <c r="H8295" t="str">
        <f t="shared" si="259"/>
        <v>Aaron Nesmith</v>
      </c>
    </row>
    <row r="8296" spans="1:8" x14ac:dyDescent="0.2">
      <c r="A8296" s="48"/>
      <c r="B8296">
        <v>22</v>
      </c>
      <c r="C8296">
        <v>2</v>
      </c>
      <c r="D8296">
        <v>1</v>
      </c>
      <c r="E8296">
        <v>2</v>
      </c>
      <c r="F8296" s="51">
        <v>1</v>
      </c>
      <c r="G8296" t="str">
        <f t="shared" si="258"/>
        <v>Aaron Nesmith</v>
      </c>
      <c r="H8296" t="str">
        <f t="shared" si="259"/>
        <v>Aaron Nesmith</v>
      </c>
    </row>
    <row r="8297" spans="1:8" x14ac:dyDescent="0.2">
      <c r="A8297" s="48"/>
      <c r="B8297">
        <v>16</v>
      </c>
      <c r="C8297">
        <v>1</v>
      </c>
      <c r="D8297">
        <v>4</v>
      </c>
      <c r="E8297">
        <v>3</v>
      </c>
      <c r="F8297" s="51">
        <v>1</v>
      </c>
      <c r="G8297" t="str">
        <f t="shared" si="258"/>
        <v>Aaron Nesmith</v>
      </c>
      <c r="H8297" t="str">
        <f t="shared" si="259"/>
        <v>Aaron Nesmith</v>
      </c>
    </row>
    <row r="8298" spans="1:8" x14ac:dyDescent="0.2">
      <c r="A8298" s="48"/>
      <c r="B8298">
        <v>10</v>
      </c>
      <c r="C8298">
        <v>5</v>
      </c>
      <c r="D8298">
        <v>1</v>
      </c>
      <c r="E8298">
        <v>0</v>
      </c>
      <c r="F8298" s="51">
        <v>1</v>
      </c>
      <c r="G8298" t="str">
        <f t="shared" si="258"/>
        <v>Aaron Nesmith</v>
      </c>
      <c r="H8298" t="str">
        <f t="shared" si="259"/>
        <v>Aaron Nesmith</v>
      </c>
    </row>
    <row r="8299" spans="1:8" x14ac:dyDescent="0.2">
      <c r="A8299" s="48"/>
      <c r="B8299">
        <v>11</v>
      </c>
      <c r="C8299">
        <v>5</v>
      </c>
      <c r="D8299">
        <v>4</v>
      </c>
      <c r="E8299">
        <v>3</v>
      </c>
      <c r="F8299" s="51">
        <v>1</v>
      </c>
      <c r="G8299" t="str">
        <f t="shared" si="258"/>
        <v>Aaron Nesmith</v>
      </c>
      <c r="H8299" t="str">
        <f t="shared" si="259"/>
        <v>Aaron Nesmith</v>
      </c>
    </row>
    <row r="8300" spans="1:8" x14ac:dyDescent="0.2">
      <c r="A8300" s="48" t="s">
        <v>1450</v>
      </c>
      <c r="B8300">
        <v>0</v>
      </c>
      <c r="C8300">
        <v>1</v>
      </c>
      <c r="D8300">
        <v>0</v>
      </c>
      <c r="E8300">
        <v>0</v>
      </c>
      <c r="F8300" s="51">
        <v>1</v>
      </c>
      <c r="G8300" t="str">
        <f t="shared" si="258"/>
        <v>Raul Neto</v>
      </c>
      <c r="H8300" t="str">
        <f t="shared" si="259"/>
        <v>Raul Neto</v>
      </c>
    </row>
    <row r="8301" spans="1:8" x14ac:dyDescent="0.2">
      <c r="A8301" s="48"/>
      <c r="B8301">
        <v>6</v>
      </c>
      <c r="C8301">
        <v>4</v>
      </c>
      <c r="D8301">
        <v>4</v>
      </c>
      <c r="E8301">
        <v>0</v>
      </c>
      <c r="F8301" s="51">
        <v>1</v>
      </c>
      <c r="G8301" t="str">
        <f t="shared" si="258"/>
        <v>Raul Neto</v>
      </c>
      <c r="H8301" t="str">
        <f t="shared" si="259"/>
        <v>Raul Neto</v>
      </c>
    </row>
    <row r="8302" spans="1:8" x14ac:dyDescent="0.2">
      <c r="A8302" s="48"/>
      <c r="B8302">
        <v>4</v>
      </c>
      <c r="C8302">
        <v>1</v>
      </c>
      <c r="D8302">
        <v>0</v>
      </c>
      <c r="E8302">
        <v>0</v>
      </c>
      <c r="F8302" s="51">
        <v>1</v>
      </c>
      <c r="G8302" t="str">
        <f t="shared" si="258"/>
        <v>Raul Neto</v>
      </c>
      <c r="H8302" t="str">
        <f t="shared" si="259"/>
        <v>Raul Neto</v>
      </c>
    </row>
    <row r="8303" spans="1:8" x14ac:dyDescent="0.2">
      <c r="A8303" s="48"/>
      <c r="B8303">
        <v>7</v>
      </c>
      <c r="C8303">
        <v>0</v>
      </c>
      <c r="D8303">
        <v>0</v>
      </c>
      <c r="E8303">
        <v>1</v>
      </c>
      <c r="F8303" s="51">
        <v>1</v>
      </c>
      <c r="G8303" t="str">
        <f t="shared" si="258"/>
        <v>Raul Neto</v>
      </c>
      <c r="H8303" t="str">
        <f t="shared" si="259"/>
        <v>Raul Neto</v>
      </c>
    </row>
    <row r="8304" spans="1:8" x14ac:dyDescent="0.2">
      <c r="A8304" s="48"/>
      <c r="B8304">
        <v>0</v>
      </c>
      <c r="C8304">
        <v>0</v>
      </c>
      <c r="D8304">
        <v>1</v>
      </c>
      <c r="E8304">
        <v>0</v>
      </c>
      <c r="F8304" s="51">
        <v>1</v>
      </c>
      <c r="G8304" t="str">
        <f t="shared" si="258"/>
        <v>Raul Neto</v>
      </c>
      <c r="H8304" t="str">
        <f t="shared" si="259"/>
        <v>Raul Neto</v>
      </c>
    </row>
    <row r="8305" spans="1:8" x14ac:dyDescent="0.2">
      <c r="A8305" s="48"/>
      <c r="B8305">
        <v>2</v>
      </c>
      <c r="C8305">
        <v>1</v>
      </c>
      <c r="D8305">
        <v>3</v>
      </c>
      <c r="E8305">
        <v>0</v>
      </c>
      <c r="F8305" s="51">
        <v>1</v>
      </c>
      <c r="G8305" t="str">
        <f t="shared" si="258"/>
        <v>Raul Neto</v>
      </c>
      <c r="H8305" t="str">
        <f t="shared" si="259"/>
        <v>Raul Neto</v>
      </c>
    </row>
    <row r="8306" spans="1:8" x14ac:dyDescent="0.2">
      <c r="A8306" s="48"/>
      <c r="B8306">
        <v>10</v>
      </c>
      <c r="C8306">
        <v>5</v>
      </c>
      <c r="D8306">
        <v>5</v>
      </c>
      <c r="E8306">
        <v>2</v>
      </c>
      <c r="F8306" s="51">
        <v>1</v>
      </c>
      <c r="G8306" t="str">
        <f t="shared" si="258"/>
        <v>Raul Neto</v>
      </c>
      <c r="H8306" t="str">
        <f t="shared" si="259"/>
        <v>Raul Neto</v>
      </c>
    </row>
    <row r="8307" spans="1:8" x14ac:dyDescent="0.2">
      <c r="A8307" s="48"/>
      <c r="B8307">
        <v>0</v>
      </c>
      <c r="C8307">
        <v>0</v>
      </c>
      <c r="D8307">
        <v>0</v>
      </c>
      <c r="E8307">
        <v>0</v>
      </c>
      <c r="F8307" s="51">
        <v>1</v>
      </c>
      <c r="G8307" t="str">
        <f t="shared" si="258"/>
        <v>Raul Neto</v>
      </c>
      <c r="H8307" t="str">
        <f t="shared" si="259"/>
        <v>Raul Neto</v>
      </c>
    </row>
    <row r="8308" spans="1:8" x14ac:dyDescent="0.2">
      <c r="A8308" s="48"/>
      <c r="B8308">
        <v>0</v>
      </c>
      <c r="C8308">
        <v>0</v>
      </c>
      <c r="D8308">
        <v>0</v>
      </c>
      <c r="E8308">
        <v>0</v>
      </c>
      <c r="F8308" s="51">
        <v>1</v>
      </c>
      <c r="G8308" t="str">
        <f t="shared" si="258"/>
        <v>Raul Neto</v>
      </c>
      <c r="H8308" t="str">
        <f t="shared" si="259"/>
        <v>Raul Neto</v>
      </c>
    </row>
    <row r="8309" spans="1:8" x14ac:dyDescent="0.2">
      <c r="A8309" s="48"/>
      <c r="B8309">
        <v>4</v>
      </c>
      <c r="C8309">
        <v>0</v>
      </c>
      <c r="D8309">
        <v>1</v>
      </c>
      <c r="E8309">
        <v>0</v>
      </c>
      <c r="F8309" s="51">
        <v>1</v>
      </c>
      <c r="G8309" t="str">
        <f t="shared" si="258"/>
        <v>Raul Neto</v>
      </c>
      <c r="H8309" t="str">
        <f t="shared" si="259"/>
        <v>Raul Neto</v>
      </c>
    </row>
    <row r="8310" spans="1:8" x14ac:dyDescent="0.2">
      <c r="A8310" s="48"/>
      <c r="B8310">
        <v>0</v>
      </c>
      <c r="C8310">
        <v>0</v>
      </c>
      <c r="D8310">
        <v>0</v>
      </c>
      <c r="E8310">
        <v>0</v>
      </c>
      <c r="F8310" s="51">
        <v>1</v>
      </c>
      <c r="G8310" t="str">
        <f t="shared" si="258"/>
        <v>Raul Neto</v>
      </c>
      <c r="H8310" t="str">
        <f t="shared" si="259"/>
        <v>Raul Neto</v>
      </c>
    </row>
    <row r="8311" spans="1:8" x14ac:dyDescent="0.2">
      <c r="A8311" s="48"/>
      <c r="B8311">
        <v>1</v>
      </c>
      <c r="C8311">
        <v>0</v>
      </c>
      <c r="D8311">
        <v>1</v>
      </c>
      <c r="E8311">
        <v>0</v>
      </c>
      <c r="F8311" s="51">
        <v>1</v>
      </c>
      <c r="G8311" t="str">
        <f t="shared" si="258"/>
        <v>Raul Neto</v>
      </c>
      <c r="H8311" t="str">
        <f t="shared" si="259"/>
        <v>Raul Neto</v>
      </c>
    </row>
    <row r="8312" spans="1:8" x14ac:dyDescent="0.2">
      <c r="A8312" s="48"/>
      <c r="B8312">
        <v>5</v>
      </c>
      <c r="C8312">
        <v>0</v>
      </c>
      <c r="D8312">
        <v>1</v>
      </c>
      <c r="E8312">
        <v>1</v>
      </c>
      <c r="F8312" s="51">
        <v>1</v>
      </c>
      <c r="G8312" t="str">
        <f t="shared" si="258"/>
        <v>Raul Neto</v>
      </c>
      <c r="H8312" t="str">
        <f t="shared" si="259"/>
        <v>Raul Neto</v>
      </c>
    </row>
    <row r="8313" spans="1:8" x14ac:dyDescent="0.2">
      <c r="A8313" s="48"/>
      <c r="B8313">
        <v>6</v>
      </c>
      <c r="C8313">
        <v>1</v>
      </c>
      <c r="D8313">
        <v>1</v>
      </c>
      <c r="E8313">
        <v>0</v>
      </c>
      <c r="F8313" s="51">
        <v>1</v>
      </c>
      <c r="G8313" t="str">
        <f t="shared" si="258"/>
        <v>Raul Neto</v>
      </c>
      <c r="H8313" t="str">
        <f t="shared" si="259"/>
        <v>Raul Neto</v>
      </c>
    </row>
    <row r="8314" spans="1:8" x14ac:dyDescent="0.2">
      <c r="A8314" s="48"/>
      <c r="B8314">
        <v>0</v>
      </c>
      <c r="C8314">
        <v>0</v>
      </c>
      <c r="D8314">
        <v>0</v>
      </c>
      <c r="E8314">
        <v>0</v>
      </c>
      <c r="F8314" s="51">
        <v>1</v>
      </c>
      <c r="G8314" t="str">
        <f t="shared" si="258"/>
        <v>Raul Neto</v>
      </c>
      <c r="H8314" t="str">
        <f t="shared" si="259"/>
        <v>Raul Neto</v>
      </c>
    </row>
    <row r="8315" spans="1:8" x14ac:dyDescent="0.2">
      <c r="A8315" s="48"/>
      <c r="B8315">
        <v>1</v>
      </c>
      <c r="C8315">
        <v>1</v>
      </c>
      <c r="D8315">
        <v>0</v>
      </c>
      <c r="E8315">
        <v>0</v>
      </c>
      <c r="F8315" s="51">
        <v>1</v>
      </c>
      <c r="G8315" t="str">
        <f t="shared" si="258"/>
        <v>Raul Neto</v>
      </c>
      <c r="H8315" t="str">
        <f t="shared" si="259"/>
        <v>Raul Neto</v>
      </c>
    </row>
    <row r="8316" spans="1:8" x14ac:dyDescent="0.2">
      <c r="A8316" s="48"/>
      <c r="B8316">
        <v>2</v>
      </c>
      <c r="C8316">
        <v>0</v>
      </c>
      <c r="D8316">
        <v>1</v>
      </c>
      <c r="E8316">
        <v>0</v>
      </c>
      <c r="F8316" s="51">
        <v>1</v>
      </c>
      <c r="G8316" t="str">
        <f t="shared" si="258"/>
        <v>Raul Neto</v>
      </c>
      <c r="H8316" t="str">
        <f t="shared" si="259"/>
        <v>Raul Neto</v>
      </c>
    </row>
    <row r="8317" spans="1:8" x14ac:dyDescent="0.2">
      <c r="A8317" s="48"/>
      <c r="B8317">
        <v>5</v>
      </c>
      <c r="C8317">
        <v>1</v>
      </c>
      <c r="D8317">
        <v>4</v>
      </c>
      <c r="E8317">
        <v>1</v>
      </c>
      <c r="F8317" s="51">
        <v>1</v>
      </c>
      <c r="G8317" t="str">
        <f t="shared" si="258"/>
        <v>Raul Neto</v>
      </c>
      <c r="H8317" t="str">
        <f t="shared" si="259"/>
        <v>Raul Neto</v>
      </c>
    </row>
    <row r="8318" spans="1:8" x14ac:dyDescent="0.2">
      <c r="A8318" s="48"/>
      <c r="B8318">
        <v>0</v>
      </c>
      <c r="C8318">
        <v>0</v>
      </c>
      <c r="D8318">
        <v>0</v>
      </c>
      <c r="E8318">
        <v>0</v>
      </c>
      <c r="F8318" s="51">
        <v>1</v>
      </c>
      <c r="G8318" t="str">
        <f t="shared" si="258"/>
        <v>Raul Neto</v>
      </c>
      <c r="H8318" t="str">
        <f t="shared" si="259"/>
        <v>Raul Neto</v>
      </c>
    </row>
    <row r="8319" spans="1:8" x14ac:dyDescent="0.2">
      <c r="A8319" s="48"/>
      <c r="B8319">
        <v>2</v>
      </c>
      <c r="C8319">
        <v>0</v>
      </c>
      <c r="D8319">
        <v>0</v>
      </c>
      <c r="E8319">
        <v>0</v>
      </c>
      <c r="F8319" s="51">
        <v>1</v>
      </c>
      <c r="G8319" t="str">
        <f t="shared" si="258"/>
        <v>Raul Neto</v>
      </c>
      <c r="H8319" t="str">
        <f t="shared" si="259"/>
        <v>Raul Neto</v>
      </c>
    </row>
    <row r="8320" spans="1:8" x14ac:dyDescent="0.2">
      <c r="A8320" s="48"/>
      <c r="B8320">
        <v>0</v>
      </c>
      <c r="C8320">
        <v>2</v>
      </c>
      <c r="D8320">
        <v>1</v>
      </c>
      <c r="E8320">
        <v>0</v>
      </c>
      <c r="F8320" s="51">
        <v>1</v>
      </c>
      <c r="G8320" t="str">
        <f t="shared" si="258"/>
        <v>Raul Neto</v>
      </c>
      <c r="H8320" t="str">
        <f t="shared" si="259"/>
        <v>Raul Neto</v>
      </c>
    </row>
    <row r="8321" spans="1:8" x14ac:dyDescent="0.2">
      <c r="A8321" s="48"/>
      <c r="B8321">
        <v>0</v>
      </c>
      <c r="C8321">
        <v>0</v>
      </c>
      <c r="D8321">
        <v>3</v>
      </c>
      <c r="E8321">
        <v>0</v>
      </c>
      <c r="F8321" s="51">
        <v>1</v>
      </c>
      <c r="G8321" t="str">
        <f t="shared" si="258"/>
        <v>Raul Neto</v>
      </c>
      <c r="H8321" t="str">
        <f t="shared" si="259"/>
        <v>Raul Neto</v>
      </c>
    </row>
    <row r="8322" spans="1:8" x14ac:dyDescent="0.2">
      <c r="A8322" s="48"/>
      <c r="B8322">
        <v>5</v>
      </c>
      <c r="C8322">
        <v>2</v>
      </c>
      <c r="D8322">
        <v>3</v>
      </c>
      <c r="E8322">
        <v>1</v>
      </c>
      <c r="F8322" s="51">
        <v>1</v>
      </c>
      <c r="G8322" t="str">
        <f t="shared" ref="G8322:G8385" si="260">IF(B8322="","",IF(A8322="",G8321,SUBSTITUTE(A8322," 2022-23 Game Log","")))</f>
        <v>Raul Neto</v>
      </c>
      <c r="H8322" t="str">
        <f t="shared" ref="H8322:H8385" si="261">IF(G8322="Luka Dončić","Luka Doncic",IF(G8322="Wendell Carter Jr.","Wendell Carter",IF(G8322="Vlatko Čančar","Vlatko Cancar",IF(G8322="Troy Brown Jr.","Troy Brown",IF(G8322="Bojan Bogdanović","Bojan Bogdanovic",IF(G8322="Nic Claxton","Nicolas Claxton",IF(G8322="Kristaps Porziņģis","Kristaps Porzingis",IF(G8322="Kelly Oubre Jr.","Kelly Oubre Jr",IF(G8322="P.J. Washington","P.J Washington",IF(G8322="P.J. Tucker","P.J Tucker",IF(G8322="Jabari Smith Jr.","Jabari Smith",IF(G8322="Alperen Şengün","Alperen Sengun",IF(G8322="Nikola Vučević","Nikola Vucevic",IF(G8322="Jusuf Nurkić","Jusuf Nurkic",IF(G8322="Nikola Jokić","Nikola Jokic",G8322)))))))))))))))</f>
        <v>Raul Neto</v>
      </c>
    </row>
    <row r="8323" spans="1:8" x14ac:dyDescent="0.2">
      <c r="A8323" s="48"/>
      <c r="B8323">
        <v>4</v>
      </c>
      <c r="C8323">
        <v>1</v>
      </c>
      <c r="D8323">
        <v>2</v>
      </c>
      <c r="E8323">
        <v>0</v>
      </c>
      <c r="F8323" s="51">
        <v>1</v>
      </c>
      <c r="G8323" t="str">
        <f t="shared" si="260"/>
        <v>Raul Neto</v>
      </c>
      <c r="H8323" t="str">
        <f t="shared" si="261"/>
        <v>Raul Neto</v>
      </c>
    </row>
    <row r="8324" spans="1:8" x14ac:dyDescent="0.2">
      <c r="A8324" s="48"/>
      <c r="B8324">
        <v>14</v>
      </c>
      <c r="C8324">
        <v>2</v>
      </c>
      <c r="D8324">
        <v>0</v>
      </c>
      <c r="E8324">
        <v>0</v>
      </c>
      <c r="F8324" s="51">
        <v>1</v>
      </c>
      <c r="G8324" t="str">
        <f t="shared" si="260"/>
        <v>Raul Neto</v>
      </c>
      <c r="H8324" t="str">
        <f t="shared" si="261"/>
        <v>Raul Neto</v>
      </c>
    </row>
    <row r="8325" spans="1:8" x14ac:dyDescent="0.2">
      <c r="A8325" s="48" t="s">
        <v>1451</v>
      </c>
      <c r="B8325">
        <v>3</v>
      </c>
      <c r="C8325">
        <v>0</v>
      </c>
      <c r="D8325">
        <v>1</v>
      </c>
      <c r="E8325">
        <v>1</v>
      </c>
      <c r="F8325" s="51">
        <v>1</v>
      </c>
      <c r="G8325" t="str">
        <f t="shared" si="260"/>
        <v>Georges Niang</v>
      </c>
      <c r="H8325" t="str">
        <f t="shared" si="261"/>
        <v>Georges Niang</v>
      </c>
    </row>
    <row r="8326" spans="1:8" x14ac:dyDescent="0.2">
      <c r="A8326" s="48"/>
      <c r="B8326">
        <v>0</v>
      </c>
      <c r="C8326">
        <v>1</v>
      </c>
      <c r="D8326">
        <v>0</v>
      </c>
      <c r="E8326">
        <v>0</v>
      </c>
      <c r="F8326" s="51">
        <v>1</v>
      </c>
      <c r="G8326" t="str">
        <f t="shared" si="260"/>
        <v>Georges Niang</v>
      </c>
      <c r="H8326" t="str">
        <f t="shared" si="261"/>
        <v>Georges Niang</v>
      </c>
    </row>
    <row r="8327" spans="1:8" x14ac:dyDescent="0.2">
      <c r="A8327" s="48"/>
      <c r="B8327">
        <v>8</v>
      </c>
      <c r="C8327">
        <v>0</v>
      </c>
      <c r="D8327">
        <v>0</v>
      </c>
      <c r="E8327">
        <v>2</v>
      </c>
      <c r="F8327" s="51">
        <v>1</v>
      </c>
      <c r="G8327" t="str">
        <f t="shared" si="260"/>
        <v>Georges Niang</v>
      </c>
      <c r="H8327" t="str">
        <f t="shared" si="261"/>
        <v>Georges Niang</v>
      </c>
    </row>
    <row r="8328" spans="1:8" x14ac:dyDescent="0.2">
      <c r="A8328" s="48"/>
      <c r="B8328">
        <v>13</v>
      </c>
      <c r="C8328">
        <v>1</v>
      </c>
      <c r="D8328">
        <v>2</v>
      </c>
      <c r="E8328">
        <v>3</v>
      </c>
      <c r="F8328" s="51">
        <v>1</v>
      </c>
      <c r="G8328" t="str">
        <f t="shared" si="260"/>
        <v>Georges Niang</v>
      </c>
      <c r="H8328" t="str">
        <f t="shared" si="261"/>
        <v>Georges Niang</v>
      </c>
    </row>
    <row r="8329" spans="1:8" x14ac:dyDescent="0.2">
      <c r="A8329" s="48"/>
      <c r="B8329">
        <v>3</v>
      </c>
      <c r="C8329">
        <v>1</v>
      </c>
      <c r="D8329">
        <v>0</v>
      </c>
      <c r="E8329">
        <v>1</v>
      </c>
      <c r="F8329" s="51">
        <v>1</v>
      </c>
      <c r="G8329" t="str">
        <f t="shared" si="260"/>
        <v>Georges Niang</v>
      </c>
      <c r="H8329" t="str">
        <f t="shared" si="261"/>
        <v>Georges Niang</v>
      </c>
    </row>
    <row r="8330" spans="1:8" x14ac:dyDescent="0.2">
      <c r="A8330" s="48"/>
      <c r="B8330">
        <v>5</v>
      </c>
      <c r="C8330">
        <v>5</v>
      </c>
      <c r="D8330">
        <v>0</v>
      </c>
      <c r="E8330">
        <v>1</v>
      </c>
      <c r="F8330" s="51">
        <v>1</v>
      </c>
      <c r="G8330" t="str">
        <f t="shared" si="260"/>
        <v>Georges Niang</v>
      </c>
      <c r="H8330" t="str">
        <f t="shared" si="261"/>
        <v>Georges Niang</v>
      </c>
    </row>
    <row r="8331" spans="1:8" x14ac:dyDescent="0.2">
      <c r="A8331" s="48"/>
      <c r="B8331">
        <v>15</v>
      </c>
      <c r="C8331">
        <v>3</v>
      </c>
      <c r="D8331">
        <v>0</v>
      </c>
      <c r="E8331">
        <v>3</v>
      </c>
      <c r="F8331" s="51">
        <v>1</v>
      </c>
      <c r="G8331" t="str">
        <f t="shared" si="260"/>
        <v>Georges Niang</v>
      </c>
      <c r="H8331" t="str">
        <f t="shared" si="261"/>
        <v>Georges Niang</v>
      </c>
    </row>
    <row r="8332" spans="1:8" x14ac:dyDescent="0.2">
      <c r="A8332" s="48"/>
      <c r="B8332">
        <v>12</v>
      </c>
      <c r="C8332">
        <v>2</v>
      </c>
      <c r="D8332">
        <v>1</v>
      </c>
      <c r="E8332">
        <v>4</v>
      </c>
      <c r="F8332" s="51">
        <v>1</v>
      </c>
      <c r="G8332" t="str">
        <f t="shared" si="260"/>
        <v>Georges Niang</v>
      </c>
      <c r="H8332" t="str">
        <f t="shared" si="261"/>
        <v>Georges Niang</v>
      </c>
    </row>
    <row r="8333" spans="1:8" x14ac:dyDescent="0.2">
      <c r="A8333" s="48"/>
      <c r="B8333">
        <v>13</v>
      </c>
      <c r="C8333">
        <v>3</v>
      </c>
      <c r="D8333">
        <v>0</v>
      </c>
      <c r="E8333">
        <v>3</v>
      </c>
      <c r="F8333" s="51">
        <v>1</v>
      </c>
      <c r="G8333" t="str">
        <f t="shared" si="260"/>
        <v>Georges Niang</v>
      </c>
      <c r="H8333" t="str">
        <f t="shared" si="261"/>
        <v>Georges Niang</v>
      </c>
    </row>
    <row r="8334" spans="1:8" x14ac:dyDescent="0.2">
      <c r="A8334" s="48"/>
      <c r="B8334">
        <v>6</v>
      </c>
      <c r="C8334">
        <v>3</v>
      </c>
      <c r="D8334">
        <v>1</v>
      </c>
      <c r="E8334">
        <v>2</v>
      </c>
      <c r="F8334" s="51">
        <v>1</v>
      </c>
      <c r="G8334" t="str">
        <f t="shared" si="260"/>
        <v>Georges Niang</v>
      </c>
      <c r="H8334" t="str">
        <f t="shared" si="261"/>
        <v>Georges Niang</v>
      </c>
    </row>
    <row r="8335" spans="1:8" x14ac:dyDescent="0.2">
      <c r="A8335" s="48"/>
      <c r="B8335">
        <v>21</v>
      </c>
      <c r="C8335">
        <v>4</v>
      </c>
      <c r="D8335">
        <v>1</v>
      </c>
      <c r="E8335">
        <v>7</v>
      </c>
      <c r="F8335" s="51">
        <v>1</v>
      </c>
      <c r="G8335" t="str">
        <f t="shared" si="260"/>
        <v>Georges Niang</v>
      </c>
      <c r="H8335" t="str">
        <f t="shared" si="261"/>
        <v>Georges Niang</v>
      </c>
    </row>
    <row r="8336" spans="1:8" x14ac:dyDescent="0.2">
      <c r="A8336" s="48"/>
      <c r="B8336">
        <v>9</v>
      </c>
      <c r="C8336">
        <v>1</v>
      </c>
      <c r="D8336">
        <v>2</v>
      </c>
      <c r="E8336">
        <v>1</v>
      </c>
      <c r="F8336" s="51">
        <v>1</v>
      </c>
      <c r="G8336" t="str">
        <f t="shared" si="260"/>
        <v>Georges Niang</v>
      </c>
      <c r="H8336" t="str">
        <f t="shared" si="261"/>
        <v>Georges Niang</v>
      </c>
    </row>
    <row r="8337" spans="1:8" x14ac:dyDescent="0.2">
      <c r="A8337" s="48"/>
      <c r="B8337">
        <v>4</v>
      </c>
      <c r="C8337">
        <v>0</v>
      </c>
      <c r="D8337">
        <v>2</v>
      </c>
      <c r="E8337">
        <v>1</v>
      </c>
      <c r="F8337" s="51">
        <v>1</v>
      </c>
      <c r="G8337" t="str">
        <f t="shared" si="260"/>
        <v>Georges Niang</v>
      </c>
      <c r="H8337" t="str">
        <f t="shared" si="261"/>
        <v>Georges Niang</v>
      </c>
    </row>
    <row r="8338" spans="1:8" x14ac:dyDescent="0.2">
      <c r="A8338" s="48"/>
      <c r="B8338">
        <v>5</v>
      </c>
      <c r="C8338">
        <v>2</v>
      </c>
      <c r="D8338">
        <v>0</v>
      </c>
      <c r="E8338">
        <v>1</v>
      </c>
      <c r="F8338" s="51">
        <v>1</v>
      </c>
      <c r="G8338" t="str">
        <f t="shared" si="260"/>
        <v>Georges Niang</v>
      </c>
      <c r="H8338" t="str">
        <f t="shared" si="261"/>
        <v>Georges Niang</v>
      </c>
    </row>
    <row r="8339" spans="1:8" x14ac:dyDescent="0.2">
      <c r="A8339" s="48"/>
      <c r="B8339">
        <v>17</v>
      </c>
      <c r="C8339">
        <v>3</v>
      </c>
      <c r="D8339">
        <v>0</v>
      </c>
      <c r="E8339">
        <v>4</v>
      </c>
      <c r="F8339" s="51">
        <v>1</v>
      </c>
      <c r="G8339" t="str">
        <f t="shared" si="260"/>
        <v>Georges Niang</v>
      </c>
      <c r="H8339" t="str">
        <f t="shared" si="261"/>
        <v>Georges Niang</v>
      </c>
    </row>
    <row r="8340" spans="1:8" x14ac:dyDescent="0.2">
      <c r="A8340" s="48"/>
      <c r="B8340">
        <v>15</v>
      </c>
      <c r="C8340">
        <v>2</v>
      </c>
      <c r="D8340">
        <v>1</v>
      </c>
      <c r="E8340">
        <v>1</v>
      </c>
      <c r="F8340" s="51">
        <v>1</v>
      </c>
      <c r="G8340" t="str">
        <f t="shared" si="260"/>
        <v>Georges Niang</v>
      </c>
      <c r="H8340" t="str">
        <f t="shared" si="261"/>
        <v>Georges Niang</v>
      </c>
    </row>
    <row r="8341" spans="1:8" x14ac:dyDescent="0.2">
      <c r="A8341" s="48"/>
      <c r="B8341">
        <v>16</v>
      </c>
      <c r="C8341">
        <v>5</v>
      </c>
      <c r="D8341">
        <v>2</v>
      </c>
      <c r="E8341">
        <v>4</v>
      </c>
      <c r="F8341" s="51">
        <v>1</v>
      </c>
      <c r="G8341" t="str">
        <f t="shared" si="260"/>
        <v>Georges Niang</v>
      </c>
      <c r="H8341" t="str">
        <f t="shared" si="261"/>
        <v>Georges Niang</v>
      </c>
    </row>
    <row r="8342" spans="1:8" x14ac:dyDescent="0.2">
      <c r="A8342" s="48"/>
      <c r="B8342">
        <v>9</v>
      </c>
      <c r="C8342">
        <v>4</v>
      </c>
      <c r="D8342">
        <v>4</v>
      </c>
      <c r="E8342">
        <v>3</v>
      </c>
      <c r="F8342" s="51">
        <v>1</v>
      </c>
      <c r="G8342" t="str">
        <f t="shared" si="260"/>
        <v>Georges Niang</v>
      </c>
      <c r="H8342" t="str">
        <f t="shared" si="261"/>
        <v>Georges Niang</v>
      </c>
    </row>
    <row r="8343" spans="1:8" x14ac:dyDescent="0.2">
      <c r="A8343" s="48"/>
      <c r="B8343">
        <v>18</v>
      </c>
      <c r="C8343">
        <v>1</v>
      </c>
      <c r="D8343">
        <v>2</v>
      </c>
      <c r="E8343">
        <v>5</v>
      </c>
      <c r="F8343" s="51">
        <v>1</v>
      </c>
      <c r="G8343" t="str">
        <f t="shared" si="260"/>
        <v>Georges Niang</v>
      </c>
      <c r="H8343" t="str">
        <f t="shared" si="261"/>
        <v>Georges Niang</v>
      </c>
    </row>
    <row r="8344" spans="1:8" x14ac:dyDescent="0.2">
      <c r="A8344" s="48"/>
      <c r="B8344">
        <v>9</v>
      </c>
      <c r="C8344">
        <v>4</v>
      </c>
      <c r="D8344">
        <v>5</v>
      </c>
      <c r="E8344">
        <v>1</v>
      </c>
      <c r="F8344" s="51">
        <v>1</v>
      </c>
      <c r="G8344" t="str">
        <f t="shared" si="260"/>
        <v>Georges Niang</v>
      </c>
      <c r="H8344" t="str">
        <f t="shared" si="261"/>
        <v>Georges Niang</v>
      </c>
    </row>
    <row r="8345" spans="1:8" x14ac:dyDescent="0.2">
      <c r="A8345" s="48"/>
      <c r="B8345">
        <v>9</v>
      </c>
      <c r="C8345">
        <v>0</v>
      </c>
      <c r="D8345">
        <v>1</v>
      </c>
      <c r="E8345">
        <v>3</v>
      </c>
      <c r="F8345" s="51">
        <v>1</v>
      </c>
      <c r="G8345" t="str">
        <f t="shared" si="260"/>
        <v>Georges Niang</v>
      </c>
      <c r="H8345" t="str">
        <f t="shared" si="261"/>
        <v>Georges Niang</v>
      </c>
    </row>
    <row r="8346" spans="1:8" x14ac:dyDescent="0.2">
      <c r="A8346" s="48"/>
      <c r="B8346">
        <v>5</v>
      </c>
      <c r="C8346">
        <v>2</v>
      </c>
      <c r="D8346">
        <v>0</v>
      </c>
      <c r="E8346">
        <v>1</v>
      </c>
      <c r="F8346" s="51">
        <v>1</v>
      </c>
      <c r="G8346" t="str">
        <f t="shared" si="260"/>
        <v>Georges Niang</v>
      </c>
      <c r="H8346" t="str">
        <f t="shared" si="261"/>
        <v>Georges Niang</v>
      </c>
    </row>
    <row r="8347" spans="1:8" x14ac:dyDescent="0.2">
      <c r="A8347" s="48"/>
      <c r="B8347">
        <v>7</v>
      </c>
      <c r="C8347">
        <v>1</v>
      </c>
      <c r="D8347">
        <v>1</v>
      </c>
      <c r="E8347">
        <v>1</v>
      </c>
      <c r="F8347" s="51">
        <v>1</v>
      </c>
      <c r="G8347" t="str">
        <f t="shared" si="260"/>
        <v>Georges Niang</v>
      </c>
      <c r="H8347" t="str">
        <f t="shared" si="261"/>
        <v>Georges Niang</v>
      </c>
    </row>
    <row r="8348" spans="1:8" x14ac:dyDescent="0.2">
      <c r="A8348" s="48"/>
      <c r="B8348">
        <v>3</v>
      </c>
      <c r="C8348">
        <v>2</v>
      </c>
      <c r="D8348">
        <v>1</v>
      </c>
      <c r="E8348">
        <v>1</v>
      </c>
      <c r="F8348" s="51">
        <v>1</v>
      </c>
      <c r="G8348" t="str">
        <f t="shared" si="260"/>
        <v>Georges Niang</v>
      </c>
      <c r="H8348" t="str">
        <f t="shared" si="261"/>
        <v>Georges Niang</v>
      </c>
    </row>
    <row r="8349" spans="1:8" x14ac:dyDescent="0.2">
      <c r="A8349" s="48"/>
      <c r="B8349">
        <v>12</v>
      </c>
      <c r="C8349">
        <v>6</v>
      </c>
      <c r="D8349">
        <v>3</v>
      </c>
      <c r="E8349">
        <v>4</v>
      </c>
      <c r="F8349" s="51">
        <v>1</v>
      </c>
      <c r="G8349" t="str">
        <f t="shared" si="260"/>
        <v>Georges Niang</v>
      </c>
      <c r="H8349" t="str">
        <f t="shared" si="261"/>
        <v>Georges Niang</v>
      </c>
    </row>
    <row r="8350" spans="1:8" x14ac:dyDescent="0.2">
      <c r="A8350" s="48"/>
      <c r="B8350">
        <v>11</v>
      </c>
      <c r="C8350">
        <v>2</v>
      </c>
      <c r="D8350">
        <v>0</v>
      </c>
      <c r="E8350">
        <v>2</v>
      </c>
      <c r="F8350" s="51">
        <v>1</v>
      </c>
      <c r="G8350" t="str">
        <f t="shared" si="260"/>
        <v>Georges Niang</v>
      </c>
      <c r="H8350" t="str">
        <f t="shared" si="261"/>
        <v>Georges Niang</v>
      </c>
    </row>
    <row r="8351" spans="1:8" x14ac:dyDescent="0.2">
      <c r="A8351" s="48"/>
      <c r="B8351">
        <v>5</v>
      </c>
      <c r="C8351">
        <v>1</v>
      </c>
      <c r="D8351">
        <v>0</v>
      </c>
      <c r="E8351">
        <v>1</v>
      </c>
      <c r="F8351" s="51">
        <v>1</v>
      </c>
      <c r="G8351" t="str">
        <f t="shared" si="260"/>
        <v>Georges Niang</v>
      </c>
      <c r="H8351" t="str">
        <f t="shared" si="261"/>
        <v>Georges Niang</v>
      </c>
    </row>
    <row r="8352" spans="1:8" x14ac:dyDescent="0.2">
      <c r="A8352" s="48"/>
      <c r="B8352">
        <v>11</v>
      </c>
      <c r="C8352">
        <v>3</v>
      </c>
      <c r="D8352">
        <v>0</v>
      </c>
      <c r="E8352">
        <v>3</v>
      </c>
      <c r="F8352" s="51">
        <v>1</v>
      </c>
      <c r="G8352" t="str">
        <f t="shared" si="260"/>
        <v>Georges Niang</v>
      </c>
      <c r="H8352" t="str">
        <f t="shared" si="261"/>
        <v>Georges Niang</v>
      </c>
    </row>
    <row r="8353" spans="1:8" x14ac:dyDescent="0.2">
      <c r="A8353" s="48"/>
      <c r="B8353">
        <v>11</v>
      </c>
      <c r="C8353">
        <v>4</v>
      </c>
      <c r="D8353">
        <v>1</v>
      </c>
      <c r="E8353">
        <v>3</v>
      </c>
      <c r="F8353" s="51">
        <v>1</v>
      </c>
      <c r="G8353" t="str">
        <f t="shared" si="260"/>
        <v>Georges Niang</v>
      </c>
      <c r="H8353" t="str">
        <f t="shared" si="261"/>
        <v>Georges Niang</v>
      </c>
    </row>
    <row r="8354" spans="1:8" x14ac:dyDescent="0.2">
      <c r="A8354" s="48"/>
      <c r="B8354">
        <v>16</v>
      </c>
      <c r="C8354">
        <v>2</v>
      </c>
      <c r="D8354">
        <v>0</v>
      </c>
      <c r="E8354">
        <v>4</v>
      </c>
      <c r="F8354" s="51">
        <v>1</v>
      </c>
      <c r="G8354" t="str">
        <f t="shared" si="260"/>
        <v>Georges Niang</v>
      </c>
      <c r="H8354" t="str">
        <f t="shared" si="261"/>
        <v>Georges Niang</v>
      </c>
    </row>
    <row r="8355" spans="1:8" x14ac:dyDescent="0.2">
      <c r="A8355" s="48"/>
      <c r="B8355">
        <v>3</v>
      </c>
      <c r="C8355">
        <v>4</v>
      </c>
      <c r="D8355">
        <v>1</v>
      </c>
      <c r="E8355">
        <v>1</v>
      </c>
      <c r="F8355" s="51">
        <v>1</v>
      </c>
      <c r="G8355" t="str">
        <f t="shared" si="260"/>
        <v>Georges Niang</v>
      </c>
      <c r="H8355" t="str">
        <f t="shared" si="261"/>
        <v>Georges Niang</v>
      </c>
    </row>
    <row r="8356" spans="1:8" x14ac:dyDescent="0.2">
      <c r="A8356" s="48"/>
      <c r="B8356">
        <v>8</v>
      </c>
      <c r="C8356">
        <v>4</v>
      </c>
      <c r="D8356">
        <v>2</v>
      </c>
      <c r="E8356">
        <v>2</v>
      </c>
      <c r="F8356" s="51">
        <v>1</v>
      </c>
      <c r="G8356" t="str">
        <f t="shared" si="260"/>
        <v>Georges Niang</v>
      </c>
      <c r="H8356" t="str">
        <f t="shared" si="261"/>
        <v>Georges Niang</v>
      </c>
    </row>
    <row r="8357" spans="1:8" x14ac:dyDescent="0.2">
      <c r="A8357" s="48"/>
      <c r="B8357">
        <v>4</v>
      </c>
      <c r="C8357">
        <v>1</v>
      </c>
      <c r="D8357">
        <v>1</v>
      </c>
      <c r="E8357">
        <v>0</v>
      </c>
      <c r="F8357" s="51">
        <v>1</v>
      </c>
      <c r="G8357" t="str">
        <f t="shared" si="260"/>
        <v>Georges Niang</v>
      </c>
      <c r="H8357" t="str">
        <f t="shared" si="261"/>
        <v>Georges Niang</v>
      </c>
    </row>
    <row r="8358" spans="1:8" x14ac:dyDescent="0.2">
      <c r="A8358" s="48"/>
      <c r="B8358">
        <v>15</v>
      </c>
      <c r="C8358">
        <v>5</v>
      </c>
      <c r="D8358">
        <v>4</v>
      </c>
      <c r="E8358">
        <v>5</v>
      </c>
      <c r="F8358" s="51">
        <v>1</v>
      </c>
      <c r="G8358" t="str">
        <f t="shared" si="260"/>
        <v>Georges Niang</v>
      </c>
      <c r="H8358" t="str">
        <f t="shared" si="261"/>
        <v>Georges Niang</v>
      </c>
    </row>
    <row r="8359" spans="1:8" x14ac:dyDescent="0.2">
      <c r="A8359" s="48"/>
      <c r="B8359">
        <v>11</v>
      </c>
      <c r="C8359">
        <v>1</v>
      </c>
      <c r="D8359">
        <v>0</v>
      </c>
      <c r="E8359">
        <v>3</v>
      </c>
      <c r="F8359" s="51">
        <v>1</v>
      </c>
      <c r="G8359" t="str">
        <f t="shared" si="260"/>
        <v>Georges Niang</v>
      </c>
      <c r="H8359" t="str">
        <f t="shared" si="261"/>
        <v>Georges Niang</v>
      </c>
    </row>
    <row r="8360" spans="1:8" x14ac:dyDescent="0.2">
      <c r="A8360" s="48" t="s">
        <v>1452</v>
      </c>
      <c r="B8360">
        <v>2</v>
      </c>
      <c r="C8360">
        <v>1</v>
      </c>
      <c r="D8360">
        <v>1</v>
      </c>
      <c r="E8360">
        <v>0</v>
      </c>
      <c r="F8360" s="51">
        <v>1</v>
      </c>
      <c r="G8360" t="str">
        <f t="shared" si="260"/>
        <v>Daishen Nix</v>
      </c>
      <c r="H8360" t="str">
        <f t="shared" si="261"/>
        <v>Daishen Nix</v>
      </c>
    </row>
    <row r="8361" spans="1:8" x14ac:dyDescent="0.2">
      <c r="A8361" s="48"/>
      <c r="B8361">
        <v>7</v>
      </c>
      <c r="C8361">
        <v>1</v>
      </c>
      <c r="D8361">
        <v>2</v>
      </c>
      <c r="E8361">
        <v>0</v>
      </c>
      <c r="F8361" s="51">
        <v>1</v>
      </c>
      <c r="G8361" t="str">
        <f t="shared" si="260"/>
        <v>Daishen Nix</v>
      </c>
      <c r="H8361" t="str">
        <f t="shared" si="261"/>
        <v>Daishen Nix</v>
      </c>
    </row>
    <row r="8362" spans="1:8" x14ac:dyDescent="0.2">
      <c r="A8362" s="48"/>
      <c r="B8362">
        <v>0</v>
      </c>
      <c r="C8362">
        <v>0</v>
      </c>
      <c r="D8362">
        <v>3</v>
      </c>
      <c r="E8362">
        <v>0</v>
      </c>
      <c r="F8362" s="51">
        <v>1</v>
      </c>
      <c r="G8362" t="str">
        <f t="shared" si="260"/>
        <v>Daishen Nix</v>
      </c>
      <c r="H8362" t="str">
        <f t="shared" si="261"/>
        <v>Daishen Nix</v>
      </c>
    </row>
    <row r="8363" spans="1:8" x14ac:dyDescent="0.2">
      <c r="A8363" s="48"/>
      <c r="B8363">
        <v>9</v>
      </c>
      <c r="C8363">
        <v>0</v>
      </c>
      <c r="D8363">
        <v>2</v>
      </c>
      <c r="E8363">
        <v>3</v>
      </c>
      <c r="F8363" s="51">
        <v>1</v>
      </c>
      <c r="G8363" t="str">
        <f t="shared" si="260"/>
        <v>Daishen Nix</v>
      </c>
      <c r="H8363" t="str">
        <f t="shared" si="261"/>
        <v>Daishen Nix</v>
      </c>
    </row>
    <row r="8364" spans="1:8" x14ac:dyDescent="0.2">
      <c r="A8364" s="48"/>
      <c r="B8364">
        <v>0</v>
      </c>
      <c r="C8364">
        <v>1</v>
      </c>
      <c r="D8364">
        <v>2</v>
      </c>
      <c r="E8364">
        <v>0</v>
      </c>
      <c r="F8364" s="51">
        <v>1</v>
      </c>
      <c r="G8364" t="str">
        <f t="shared" si="260"/>
        <v>Daishen Nix</v>
      </c>
      <c r="H8364" t="str">
        <f t="shared" si="261"/>
        <v>Daishen Nix</v>
      </c>
    </row>
    <row r="8365" spans="1:8" x14ac:dyDescent="0.2">
      <c r="A8365" s="48"/>
      <c r="B8365">
        <v>3</v>
      </c>
      <c r="C8365">
        <v>2</v>
      </c>
      <c r="D8365">
        <v>2</v>
      </c>
      <c r="E8365">
        <v>1</v>
      </c>
      <c r="F8365" s="51">
        <v>1</v>
      </c>
      <c r="G8365" t="str">
        <f t="shared" si="260"/>
        <v>Daishen Nix</v>
      </c>
      <c r="H8365" t="str">
        <f t="shared" si="261"/>
        <v>Daishen Nix</v>
      </c>
    </row>
    <row r="8366" spans="1:8" x14ac:dyDescent="0.2">
      <c r="A8366" s="48"/>
      <c r="B8366">
        <v>12</v>
      </c>
      <c r="C8366">
        <v>3</v>
      </c>
      <c r="D8366">
        <v>1</v>
      </c>
      <c r="E8366">
        <v>4</v>
      </c>
      <c r="F8366" s="51">
        <v>1</v>
      </c>
      <c r="G8366" t="str">
        <f t="shared" si="260"/>
        <v>Daishen Nix</v>
      </c>
      <c r="H8366" t="str">
        <f t="shared" si="261"/>
        <v>Daishen Nix</v>
      </c>
    </row>
    <row r="8367" spans="1:8" x14ac:dyDescent="0.2">
      <c r="A8367" s="48"/>
      <c r="B8367">
        <v>0</v>
      </c>
      <c r="C8367">
        <v>2</v>
      </c>
      <c r="D8367">
        <v>6</v>
      </c>
      <c r="E8367">
        <v>0</v>
      </c>
      <c r="F8367" s="51">
        <v>1</v>
      </c>
      <c r="G8367" t="str">
        <f t="shared" si="260"/>
        <v>Daishen Nix</v>
      </c>
      <c r="H8367" t="str">
        <f t="shared" si="261"/>
        <v>Daishen Nix</v>
      </c>
    </row>
    <row r="8368" spans="1:8" x14ac:dyDescent="0.2">
      <c r="A8368" s="48"/>
      <c r="B8368">
        <v>3</v>
      </c>
      <c r="C8368">
        <v>1</v>
      </c>
      <c r="D8368">
        <v>1</v>
      </c>
      <c r="E8368">
        <v>1</v>
      </c>
      <c r="F8368" s="51">
        <v>1</v>
      </c>
      <c r="G8368" t="str">
        <f t="shared" si="260"/>
        <v>Daishen Nix</v>
      </c>
      <c r="H8368" t="str">
        <f t="shared" si="261"/>
        <v>Daishen Nix</v>
      </c>
    </row>
    <row r="8369" spans="1:8" x14ac:dyDescent="0.2">
      <c r="A8369" s="48"/>
      <c r="B8369">
        <v>3</v>
      </c>
      <c r="C8369">
        <v>0</v>
      </c>
      <c r="D8369">
        <v>1</v>
      </c>
      <c r="E8369">
        <v>1</v>
      </c>
      <c r="F8369" s="51">
        <v>1</v>
      </c>
      <c r="G8369" t="str">
        <f t="shared" si="260"/>
        <v>Daishen Nix</v>
      </c>
      <c r="H8369" t="str">
        <f t="shared" si="261"/>
        <v>Daishen Nix</v>
      </c>
    </row>
    <row r="8370" spans="1:8" x14ac:dyDescent="0.2">
      <c r="A8370" s="48"/>
      <c r="B8370">
        <v>0</v>
      </c>
      <c r="C8370">
        <v>3</v>
      </c>
      <c r="D8370">
        <v>3</v>
      </c>
      <c r="E8370">
        <v>0</v>
      </c>
      <c r="F8370" s="51">
        <v>1</v>
      </c>
      <c r="G8370" t="str">
        <f t="shared" si="260"/>
        <v>Daishen Nix</v>
      </c>
      <c r="H8370" t="str">
        <f t="shared" si="261"/>
        <v>Daishen Nix</v>
      </c>
    </row>
    <row r="8371" spans="1:8" x14ac:dyDescent="0.2">
      <c r="A8371" s="48"/>
      <c r="B8371">
        <v>3</v>
      </c>
      <c r="C8371">
        <v>2</v>
      </c>
      <c r="D8371">
        <v>3</v>
      </c>
      <c r="E8371">
        <v>1</v>
      </c>
      <c r="F8371" s="51">
        <v>1</v>
      </c>
      <c r="G8371" t="str">
        <f t="shared" si="260"/>
        <v>Daishen Nix</v>
      </c>
      <c r="H8371" t="str">
        <f t="shared" si="261"/>
        <v>Daishen Nix</v>
      </c>
    </row>
    <row r="8372" spans="1:8" x14ac:dyDescent="0.2">
      <c r="A8372" s="48"/>
      <c r="B8372">
        <v>3</v>
      </c>
      <c r="C8372">
        <v>1</v>
      </c>
      <c r="D8372">
        <v>1</v>
      </c>
      <c r="E8372">
        <v>1</v>
      </c>
      <c r="F8372" s="51">
        <v>1</v>
      </c>
      <c r="G8372" t="str">
        <f t="shared" si="260"/>
        <v>Daishen Nix</v>
      </c>
      <c r="H8372" t="str">
        <f t="shared" si="261"/>
        <v>Daishen Nix</v>
      </c>
    </row>
    <row r="8373" spans="1:8" x14ac:dyDescent="0.2">
      <c r="A8373" s="48"/>
      <c r="B8373">
        <v>3</v>
      </c>
      <c r="C8373">
        <v>2</v>
      </c>
      <c r="D8373">
        <v>1</v>
      </c>
      <c r="E8373">
        <v>1</v>
      </c>
      <c r="F8373" s="51">
        <v>1</v>
      </c>
      <c r="G8373" t="str">
        <f t="shared" si="260"/>
        <v>Daishen Nix</v>
      </c>
      <c r="H8373" t="str">
        <f t="shared" si="261"/>
        <v>Daishen Nix</v>
      </c>
    </row>
    <row r="8374" spans="1:8" x14ac:dyDescent="0.2">
      <c r="A8374" s="48"/>
      <c r="B8374">
        <v>0</v>
      </c>
      <c r="C8374">
        <v>1</v>
      </c>
      <c r="D8374">
        <v>5</v>
      </c>
      <c r="E8374">
        <v>0</v>
      </c>
      <c r="F8374" s="51">
        <v>1</v>
      </c>
      <c r="G8374" t="str">
        <f t="shared" si="260"/>
        <v>Daishen Nix</v>
      </c>
      <c r="H8374" t="str">
        <f t="shared" si="261"/>
        <v>Daishen Nix</v>
      </c>
    </row>
    <row r="8375" spans="1:8" x14ac:dyDescent="0.2">
      <c r="A8375" s="48"/>
      <c r="B8375">
        <v>2</v>
      </c>
      <c r="C8375">
        <v>3</v>
      </c>
      <c r="D8375">
        <v>2</v>
      </c>
      <c r="E8375">
        <v>0</v>
      </c>
      <c r="F8375" s="51">
        <v>1</v>
      </c>
      <c r="G8375" t="str">
        <f t="shared" si="260"/>
        <v>Daishen Nix</v>
      </c>
      <c r="H8375" t="str">
        <f t="shared" si="261"/>
        <v>Daishen Nix</v>
      </c>
    </row>
    <row r="8376" spans="1:8" x14ac:dyDescent="0.2">
      <c r="A8376" s="48"/>
      <c r="B8376">
        <v>0</v>
      </c>
      <c r="C8376">
        <v>1</v>
      </c>
      <c r="D8376">
        <v>0</v>
      </c>
      <c r="E8376">
        <v>0</v>
      </c>
      <c r="F8376" s="51">
        <v>1</v>
      </c>
      <c r="G8376" t="str">
        <f t="shared" si="260"/>
        <v>Daishen Nix</v>
      </c>
      <c r="H8376" t="str">
        <f t="shared" si="261"/>
        <v>Daishen Nix</v>
      </c>
    </row>
    <row r="8377" spans="1:8" x14ac:dyDescent="0.2">
      <c r="A8377" s="48"/>
      <c r="B8377">
        <v>7</v>
      </c>
      <c r="C8377">
        <v>1</v>
      </c>
      <c r="D8377">
        <v>4</v>
      </c>
      <c r="E8377">
        <v>1</v>
      </c>
      <c r="F8377" s="51">
        <v>1</v>
      </c>
      <c r="G8377" t="str">
        <f t="shared" si="260"/>
        <v>Daishen Nix</v>
      </c>
      <c r="H8377" t="str">
        <f t="shared" si="261"/>
        <v>Daishen Nix</v>
      </c>
    </row>
    <row r="8378" spans="1:8" x14ac:dyDescent="0.2">
      <c r="A8378" s="48"/>
      <c r="B8378">
        <v>7</v>
      </c>
      <c r="C8378">
        <v>3</v>
      </c>
      <c r="D8378">
        <v>2</v>
      </c>
      <c r="E8378">
        <v>1</v>
      </c>
      <c r="F8378" s="51">
        <v>1</v>
      </c>
      <c r="G8378" t="str">
        <f t="shared" si="260"/>
        <v>Daishen Nix</v>
      </c>
      <c r="H8378" t="str">
        <f t="shared" si="261"/>
        <v>Daishen Nix</v>
      </c>
    </row>
    <row r="8379" spans="1:8" x14ac:dyDescent="0.2">
      <c r="A8379" s="48"/>
      <c r="B8379">
        <v>3</v>
      </c>
      <c r="C8379">
        <v>5</v>
      </c>
      <c r="D8379">
        <v>5</v>
      </c>
      <c r="E8379">
        <v>0</v>
      </c>
      <c r="F8379" s="51">
        <v>1</v>
      </c>
      <c r="G8379" t="str">
        <f t="shared" si="260"/>
        <v>Daishen Nix</v>
      </c>
      <c r="H8379" t="str">
        <f t="shared" si="261"/>
        <v>Daishen Nix</v>
      </c>
    </row>
    <row r="8380" spans="1:8" x14ac:dyDescent="0.2">
      <c r="A8380" s="48"/>
      <c r="B8380">
        <v>6</v>
      </c>
      <c r="C8380">
        <v>4</v>
      </c>
      <c r="D8380">
        <v>4</v>
      </c>
      <c r="E8380">
        <v>1</v>
      </c>
      <c r="F8380" s="51">
        <v>1</v>
      </c>
      <c r="G8380" t="str">
        <f t="shared" si="260"/>
        <v>Daishen Nix</v>
      </c>
      <c r="H8380" t="str">
        <f t="shared" si="261"/>
        <v>Daishen Nix</v>
      </c>
    </row>
    <row r="8381" spans="1:8" x14ac:dyDescent="0.2">
      <c r="A8381" s="48"/>
      <c r="B8381">
        <v>0</v>
      </c>
      <c r="C8381">
        <v>0</v>
      </c>
      <c r="D8381">
        <v>3</v>
      </c>
      <c r="E8381">
        <v>0</v>
      </c>
      <c r="F8381" s="51">
        <v>1</v>
      </c>
      <c r="G8381" t="str">
        <f t="shared" si="260"/>
        <v>Daishen Nix</v>
      </c>
      <c r="H8381" t="str">
        <f t="shared" si="261"/>
        <v>Daishen Nix</v>
      </c>
    </row>
    <row r="8382" spans="1:8" x14ac:dyDescent="0.2">
      <c r="A8382" s="48"/>
      <c r="B8382">
        <v>8</v>
      </c>
      <c r="C8382">
        <v>4</v>
      </c>
      <c r="D8382">
        <v>5</v>
      </c>
      <c r="E8382">
        <v>0</v>
      </c>
      <c r="F8382" s="51">
        <v>1</v>
      </c>
      <c r="G8382" t="str">
        <f t="shared" si="260"/>
        <v>Daishen Nix</v>
      </c>
      <c r="H8382" t="str">
        <f t="shared" si="261"/>
        <v>Daishen Nix</v>
      </c>
    </row>
    <row r="8383" spans="1:8" x14ac:dyDescent="0.2">
      <c r="A8383" s="48"/>
      <c r="B8383">
        <v>5</v>
      </c>
      <c r="C8383">
        <v>1</v>
      </c>
      <c r="D8383">
        <v>4</v>
      </c>
      <c r="E8383">
        <v>1</v>
      </c>
      <c r="F8383" s="51">
        <v>1</v>
      </c>
      <c r="G8383" t="str">
        <f t="shared" si="260"/>
        <v>Daishen Nix</v>
      </c>
      <c r="H8383" t="str">
        <f t="shared" si="261"/>
        <v>Daishen Nix</v>
      </c>
    </row>
    <row r="8384" spans="1:8" x14ac:dyDescent="0.2">
      <c r="A8384" s="48"/>
      <c r="B8384">
        <v>8</v>
      </c>
      <c r="C8384">
        <v>4</v>
      </c>
      <c r="D8384">
        <v>1</v>
      </c>
      <c r="E8384">
        <v>2</v>
      </c>
      <c r="F8384" s="51">
        <v>1</v>
      </c>
      <c r="G8384" t="str">
        <f t="shared" si="260"/>
        <v>Daishen Nix</v>
      </c>
      <c r="H8384" t="str">
        <f t="shared" si="261"/>
        <v>Daishen Nix</v>
      </c>
    </row>
    <row r="8385" spans="1:8" x14ac:dyDescent="0.2">
      <c r="A8385" s="48"/>
      <c r="B8385">
        <v>5</v>
      </c>
      <c r="C8385">
        <v>1</v>
      </c>
      <c r="D8385">
        <v>2</v>
      </c>
      <c r="E8385">
        <v>1</v>
      </c>
      <c r="F8385" s="51">
        <v>1</v>
      </c>
      <c r="G8385" t="str">
        <f t="shared" si="260"/>
        <v>Daishen Nix</v>
      </c>
      <c r="H8385" t="str">
        <f t="shared" si="261"/>
        <v>Daishen Nix</v>
      </c>
    </row>
    <row r="8386" spans="1:8" x14ac:dyDescent="0.2">
      <c r="A8386" s="48"/>
      <c r="B8386">
        <v>4</v>
      </c>
      <c r="C8386">
        <v>3</v>
      </c>
      <c r="D8386">
        <v>9</v>
      </c>
      <c r="E8386">
        <v>0</v>
      </c>
      <c r="F8386" s="51">
        <v>1</v>
      </c>
      <c r="G8386" t="str">
        <f t="shared" ref="G8386:G8449" si="262">IF(B8386="","",IF(A8386="",G8385,SUBSTITUTE(A8386," 2022-23 Game Log","")))</f>
        <v>Daishen Nix</v>
      </c>
      <c r="H8386" t="str">
        <f t="shared" ref="H8386:H8449" si="263">IF(G8386="Luka Dončić","Luka Doncic",IF(G8386="Wendell Carter Jr.","Wendell Carter",IF(G8386="Vlatko Čančar","Vlatko Cancar",IF(G8386="Troy Brown Jr.","Troy Brown",IF(G8386="Bojan Bogdanović","Bojan Bogdanovic",IF(G8386="Nic Claxton","Nicolas Claxton",IF(G8386="Kristaps Porziņģis","Kristaps Porzingis",IF(G8386="Kelly Oubre Jr.","Kelly Oubre Jr",IF(G8386="P.J. Washington","P.J Washington",IF(G8386="P.J. Tucker","P.J Tucker",IF(G8386="Jabari Smith Jr.","Jabari Smith",IF(G8386="Alperen Şengün","Alperen Sengun",IF(G8386="Nikola Vučević","Nikola Vucevic",IF(G8386="Jusuf Nurkić","Jusuf Nurkic",IF(G8386="Nikola Jokić","Nikola Jokic",G8386)))))))))))))))</f>
        <v>Daishen Nix</v>
      </c>
    </row>
    <row r="8387" spans="1:8" x14ac:dyDescent="0.2">
      <c r="A8387" s="48"/>
      <c r="B8387">
        <v>0</v>
      </c>
      <c r="C8387">
        <v>0</v>
      </c>
      <c r="D8387">
        <v>1</v>
      </c>
      <c r="E8387">
        <v>0</v>
      </c>
      <c r="F8387" s="51">
        <v>1</v>
      </c>
      <c r="G8387" t="str">
        <f t="shared" si="262"/>
        <v>Daishen Nix</v>
      </c>
      <c r="H8387" t="str">
        <f t="shared" si="263"/>
        <v>Daishen Nix</v>
      </c>
    </row>
    <row r="8388" spans="1:8" x14ac:dyDescent="0.2">
      <c r="A8388" s="48"/>
      <c r="B8388">
        <v>3</v>
      </c>
      <c r="C8388">
        <v>0</v>
      </c>
      <c r="D8388">
        <v>0</v>
      </c>
      <c r="E8388">
        <v>1</v>
      </c>
      <c r="F8388" s="51">
        <v>1</v>
      </c>
      <c r="G8388" t="str">
        <f t="shared" si="262"/>
        <v>Daishen Nix</v>
      </c>
      <c r="H8388" t="str">
        <f t="shared" si="263"/>
        <v>Daishen Nix</v>
      </c>
    </row>
    <row r="8389" spans="1:8" x14ac:dyDescent="0.2">
      <c r="A8389" s="48"/>
      <c r="B8389">
        <v>7</v>
      </c>
      <c r="C8389">
        <v>0</v>
      </c>
      <c r="D8389">
        <v>2</v>
      </c>
      <c r="E8389">
        <v>2</v>
      </c>
      <c r="F8389" s="51">
        <v>1</v>
      </c>
      <c r="G8389" t="str">
        <f t="shared" si="262"/>
        <v>Daishen Nix</v>
      </c>
      <c r="H8389" t="str">
        <f t="shared" si="263"/>
        <v>Daishen Nix</v>
      </c>
    </row>
    <row r="8390" spans="1:8" x14ac:dyDescent="0.2">
      <c r="A8390" s="48"/>
      <c r="B8390">
        <v>0</v>
      </c>
      <c r="C8390">
        <v>1</v>
      </c>
      <c r="D8390">
        <v>1</v>
      </c>
      <c r="E8390">
        <v>0</v>
      </c>
      <c r="F8390" s="51">
        <v>1</v>
      </c>
      <c r="G8390" t="str">
        <f t="shared" si="262"/>
        <v>Daishen Nix</v>
      </c>
      <c r="H8390" t="str">
        <f t="shared" si="263"/>
        <v>Daishen Nix</v>
      </c>
    </row>
    <row r="8391" spans="1:8" x14ac:dyDescent="0.2">
      <c r="A8391" s="48"/>
      <c r="B8391">
        <v>0</v>
      </c>
      <c r="C8391">
        <v>1</v>
      </c>
      <c r="D8391">
        <v>1</v>
      </c>
      <c r="E8391">
        <v>0</v>
      </c>
      <c r="F8391" s="51">
        <v>1</v>
      </c>
      <c r="G8391" t="str">
        <f t="shared" si="262"/>
        <v>Daishen Nix</v>
      </c>
      <c r="H8391" t="str">
        <f t="shared" si="263"/>
        <v>Daishen Nix</v>
      </c>
    </row>
    <row r="8392" spans="1:8" x14ac:dyDescent="0.2">
      <c r="A8392" s="48" t="s">
        <v>1453</v>
      </c>
      <c r="B8392">
        <v>0</v>
      </c>
      <c r="C8392">
        <v>0</v>
      </c>
      <c r="D8392">
        <v>0</v>
      </c>
      <c r="E8392">
        <v>0</v>
      </c>
      <c r="F8392" s="51">
        <v>1</v>
      </c>
      <c r="G8392" t="str">
        <f t="shared" si="262"/>
        <v>Zeke Nnaji</v>
      </c>
      <c r="H8392" t="str">
        <f t="shared" si="263"/>
        <v>Zeke Nnaji</v>
      </c>
    </row>
    <row r="8393" spans="1:8" x14ac:dyDescent="0.2">
      <c r="A8393" s="48"/>
      <c r="B8393">
        <v>4</v>
      </c>
      <c r="C8393">
        <v>0</v>
      </c>
      <c r="D8393">
        <v>0</v>
      </c>
      <c r="E8393">
        <v>0</v>
      </c>
      <c r="F8393" s="51">
        <v>1</v>
      </c>
      <c r="G8393" t="str">
        <f t="shared" si="262"/>
        <v>Zeke Nnaji</v>
      </c>
      <c r="H8393" t="str">
        <f t="shared" si="263"/>
        <v>Zeke Nnaji</v>
      </c>
    </row>
    <row r="8394" spans="1:8" x14ac:dyDescent="0.2">
      <c r="A8394" s="48"/>
      <c r="B8394">
        <v>4</v>
      </c>
      <c r="C8394">
        <v>0</v>
      </c>
      <c r="D8394">
        <v>0</v>
      </c>
      <c r="E8394">
        <v>0</v>
      </c>
      <c r="F8394" s="51">
        <v>1</v>
      </c>
      <c r="G8394" t="str">
        <f t="shared" si="262"/>
        <v>Zeke Nnaji</v>
      </c>
      <c r="H8394" t="str">
        <f t="shared" si="263"/>
        <v>Zeke Nnaji</v>
      </c>
    </row>
    <row r="8395" spans="1:8" x14ac:dyDescent="0.2">
      <c r="A8395" s="48"/>
      <c r="B8395">
        <v>0</v>
      </c>
      <c r="C8395">
        <v>0</v>
      </c>
      <c r="D8395">
        <v>0</v>
      </c>
      <c r="E8395">
        <v>0</v>
      </c>
      <c r="F8395" s="51">
        <v>1</v>
      </c>
      <c r="G8395" t="str">
        <f t="shared" si="262"/>
        <v>Zeke Nnaji</v>
      </c>
      <c r="H8395" t="str">
        <f t="shared" si="263"/>
        <v>Zeke Nnaji</v>
      </c>
    </row>
    <row r="8396" spans="1:8" x14ac:dyDescent="0.2">
      <c r="A8396" s="48"/>
      <c r="B8396">
        <v>0</v>
      </c>
      <c r="C8396">
        <v>0</v>
      </c>
      <c r="D8396">
        <v>0</v>
      </c>
      <c r="E8396">
        <v>0</v>
      </c>
      <c r="F8396" s="51">
        <v>1</v>
      </c>
      <c r="G8396" t="str">
        <f t="shared" si="262"/>
        <v>Zeke Nnaji</v>
      </c>
      <c r="H8396" t="str">
        <f t="shared" si="263"/>
        <v>Zeke Nnaji</v>
      </c>
    </row>
    <row r="8397" spans="1:8" x14ac:dyDescent="0.2">
      <c r="A8397" s="48"/>
      <c r="B8397">
        <v>4</v>
      </c>
      <c r="C8397">
        <v>5</v>
      </c>
      <c r="D8397">
        <v>0</v>
      </c>
      <c r="E8397">
        <v>0</v>
      </c>
      <c r="F8397" s="51">
        <v>1</v>
      </c>
      <c r="G8397" t="str">
        <f t="shared" si="262"/>
        <v>Zeke Nnaji</v>
      </c>
      <c r="H8397" t="str">
        <f t="shared" si="263"/>
        <v>Zeke Nnaji</v>
      </c>
    </row>
    <row r="8398" spans="1:8" x14ac:dyDescent="0.2">
      <c r="A8398" s="48"/>
      <c r="B8398">
        <v>0</v>
      </c>
      <c r="C8398">
        <v>1</v>
      </c>
      <c r="D8398">
        <v>0</v>
      </c>
      <c r="E8398">
        <v>0</v>
      </c>
      <c r="F8398" s="51">
        <v>1</v>
      </c>
      <c r="G8398" t="str">
        <f t="shared" si="262"/>
        <v>Zeke Nnaji</v>
      </c>
      <c r="H8398" t="str">
        <f t="shared" si="263"/>
        <v>Zeke Nnaji</v>
      </c>
    </row>
    <row r="8399" spans="1:8" x14ac:dyDescent="0.2">
      <c r="A8399" s="48"/>
      <c r="B8399">
        <v>4</v>
      </c>
      <c r="C8399">
        <v>1</v>
      </c>
      <c r="D8399">
        <v>0</v>
      </c>
      <c r="E8399">
        <v>0</v>
      </c>
      <c r="F8399" s="51">
        <v>1</v>
      </c>
      <c r="G8399" t="str">
        <f t="shared" si="262"/>
        <v>Zeke Nnaji</v>
      </c>
      <c r="H8399" t="str">
        <f t="shared" si="263"/>
        <v>Zeke Nnaji</v>
      </c>
    </row>
    <row r="8400" spans="1:8" x14ac:dyDescent="0.2">
      <c r="A8400" s="48"/>
      <c r="B8400">
        <v>13</v>
      </c>
      <c r="C8400">
        <v>3</v>
      </c>
      <c r="D8400">
        <v>0</v>
      </c>
      <c r="E8400">
        <v>1</v>
      </c>
      <c r="F8400" s="51">
        <v>1</v>
      </c>
      <c r="G8400" t="str">
        <f t="shared" si="262"/>
        <v>Zeke Nnaji</v>
      </c>
      <c r="H8400" t="str">
        <f t="shared" si="263"/>
        <v>Zeke Nnaji</v>
      </c>
    </row>
    <row r="8401" spans="1:8" x14ac:dyDescent="0.2">
      <c r="A8401" s="48"/>
      <c r="B8401">
        <v>4</v>
      </c>
      <c r="C8401">
        <v>1</v>
      </c>
      <c r="D8401">
        <v>1</v>
      </c>
      <c r="E8401">
        <v>0</v>
      </c>
      <c r="F8401" s="51">
        <v>1</v>
      </c>
      <c r="G8401" t="str">
        <f t="shared" si="262"/>
        <v>Zeke Nnaji</v>
      </c>
      <c r="H8401" t="str">
        <f t="shared" si="263"/>
        <v>Zeke Nnaji</v>
      </c>
    </row>
    <row r="8402" spans="1:8" x14ac:dyDescent="0.2">
      <c r="A8402" s="48"/>
      <c r="B8402">
        <v>5</v>
      </c>
      <c r="C8402">
        <v>0</v>
      </c>
      <c r="D8402">
        <v>1</v>
      </c>
      <c r="E8402">
        <v>1</v>
      </c>
      <c r="F8402" s="51">
        <v>1</v>
      </c>
      <c r="G8402" t="str">
        <f t="shared" si="262"/>
        <v>Zeke Nnaji</v>
      </c>
      <c r="H8402" t="str">
        <f t="shared" si="263"/>
        <v>Zeke Nnaji</v>
      </c>
    </row>
    <row r="8403" spans="1:8" x14ac:dyDescent="0.2">
      <c r="A8403" s="48"/>
      <c r="B8403">
        <v>8</v>
      </c>
      <c r="C8403">
        <v>4</v>
      </c>
      <c r="D8403">
        <v>0</v>
      </c>
      <c r="E8403">
        <v>0</v>
      </c>
      <c r="F8403" s="51">
        <v>1</v>
      </c>
      <c r="G8403" t="str">
        <f t="shared" si="262"/>
        <v>Zeke Nnaji</v>
      </c>
      <c r="H8403" t="str">
        <f t="shared" si="263"/>
        <v>Zeke Nnaji</v>
      </c>
    </row>
    <row r="8404" spans="1:8" x14ac:dyDescent="0.2">
      <c r="A8404" s="48"/>
      <c r="B8404">
        <v>8</v>
      </c>
      <c r="C8404">
        <v>2</v>
      </c>
      <c r="D8404">
        <v>0</v>
      </c>
      <c r="E8404">
        <v>0</v>
      </c>
      <c r="F8404" s="51">
        <v>1</v>
      </c>
      <c r="G8404" t="str">
        <f t="shared" si="262"/>
        <v>Zeke Nnaji</v>
      </c>
      <c r="H8404" t="str">
        <f t="shared" si="263"/>
        <v>Zeke Nnaji</v>
      </c>
    </row>
    <row r="8405" spans="1:8" x14ac:dyDescent="0.2">
      <c r="A8405" s="48"/>
      <c r="B8405">
        <v>6</v>
      </c>
      <c r="C8405">
        <v>2</v>
      </c>
      <c r="D8405">
        <v>0</v>
      </c>
      <c r="E8405">
        <v>0</v>
      </c>
      <c r="F8405" s="51">
        <v>1</v>
      </c>
      <c r="G8405" t="str">
        <f t="shared" si="262"/>
        <v>Zeke Nnaji</v>
      </c>
      <c r="H8405" t="str">
        <f t="shared" si="263"/>
        <v>Zeke Nnaji</v>
      </c>
    </row>
    <row r="8406" spans="1:8" x14ac:dyDescent="0.2">
      <c r="A8406" s="48"/>
      <c r="B8406">
        <v>15</v>
      </c>
      <c r="C8406">
        <v>3</v>
      </c>
      <c r="D8406">
        <v>0</v>
      </c>
      <c r="E8406">
        <v>1</v>
      </c>
      <c r="F8406" s="51">
        <v>1</v>
      </c>
      <c r="G8406" t="str">
        <f t="shared" si="262"/>
        <v>Zeke Nnaji</v>
      </c>
      <c r="H8406" t="str">
        <f t="shared" si="263"/>
        <v>Zeke Nnaji</v>
      </c>
    </row>
    <row r="8407" spans="1:8" x14ac:dyDescent="0.2">
      <c r="A8407" s="48"/>
      <c r="B8407">
        <v>0</v>
      </c>
      <c r="C8407">
        <v>1</v>
      </c>
      <c r="D8407">
        <v>0</v>
      </c>
      <c r="E8407">
        <v>0</v>
      </c>
      <c r="F8407" s="51">
        <v>1</v>
      </c>
      <c r="G8407" t="str">
        <f t="shared" si="262"/>
        <v>Zeke Nnaji</v>
      </c>
      <c r="H8407" t="str">
        <f t="shared" si="263"/>
        <v>Zeke Nnaji</v>
      </c>
    </row>
    <row r="8408" spans="1:8" x14ac:dyDescent="0.2">
      <c r="A8408" s="48"/>
      <c r="B8408">
        <v>0</v>
      </c>
      <c r="C8408">
        <v>1</v>
      </c>
      <c r="D8408">
        <v>1</v>
      </c>
      <c r="E8408">
        <v>0</v>
      </c>
      <c r="F8408" s="51">
        <v>1</v>
      </c>
      <c r="G8408" t="str">
        <f t="shared" si="262"/>
        <v>Zeke Nnaji</v>
      </c>
      <c r="H8408" t="str">
        <f t="shared" si="263"/>
        <v>Zeke Nnaji</v>
      </c>
    </row>
    <row r="8409" spans="1:8" x14ac:dyDescent="0.2">
      <c r="A8409" s="48"/>
      <c r="B8409">
        <v>2</v>
      </c>
      <c r="C8409">
        <v>1</v>
      </c>
      <c r="D8409">
        <v>1</v>
      </c>
      <c r="E8409">
        <v>0</v>
      </c>
      <c r="F8409" s="51">
        <v>1</v>
      </c>
      <c r="G8409" t="str">
        <f t="shared" si="262"/>
        <v>Zeke Nnaji</v>
      </c>
      <c r="H8409" t="str">
        <f t="shared" si="263"/>
        <v>Zeke Nnaji</v>
      </c>
    </row>
    <row r="8410" spans="1:8" x14ac:dyDescent="0.2">
      <c r="A8410" s="48"/>
      <c r="B8410">
        <v>2</v>
      </c>
      <c r="C8410">
        <v>2</v>
      </c>
      <c r="D8410">
        <v>0</v>
      </c>
      <c r="E8410">
        <v>0</v>
      </c>
      <c r="F8410" s="51">
        <v>1</v>
      </c>
      <c r="G8410" t="str">
        <f t="shared" si="262"/>
        <v>Zeke Nnaji</v>
      </c>
      <c r="H8410" t="str">
        <f t="shared" si="263"/>
        <v>Zeke Nnaji</v>
      </c>
    </row>
    <row r="8411" spans="1:8" x14ac:dyDescent="0.2">
      <c r="A8411" s="48"/>
      <c r="B8411">
        <v>0</v>
      </c>
      <c r="C8411">
        <v>0</v>
      </c>
      <c r="D8411">
        <v>0</v>
      </c>
      <c r="E8411">
        <v>0</v>
      </c>
      <c r="F8411" s="51">
        <v>1</v>
      </c>
      <c r="G8411" t="str">
        <f t="shared" si="262"/>
        <v>Zeke Nnaji</v>
      </c>
      <c r="H8411" t="str">
        <f t="shared" si="263"/>
        <v>Zeke Nnaji</v>
      </c>
    </row>
    <row r="8412" spans="1:8" x14ac:dyDescent="0.2">
      <c r="A8412" s="48"/>
      <c r="B8412">
        <v>3</v>
      </c>
      <c r="C8412">
        <v>2</v>
      </c>
      <c r="D8412">
        <v>1</v>
      </c>
      <c r="E8412">
        <v>0</v>
      </c>
      <c r="F8412" s="51">
        <v>1</v>
      </c>
      <c r="G8412" t="str">
        <f t="shared" si="262"/>
        <v>Zeke Nnaji</v>
      </c>
      <c r="H8412" t="str">
        <f t="shared" si="263"/>
        <v>Zeke Nnaji</v>
      </c>
    </row>
    <row r="8413" spans="1:8" x14ac:dyDescent="0.2">
      <c r="A8413" s="48"/>
      <c r="B8413">
        <v>3</v>
      </c>
      <c r="C8413">
        <v>1</v>
      </c>
      <c r="D8413">
        <v>0</v>
      </c>
      <c r="E8413">
        <v>0</v>
      </c>
      <c r="F8413" s="51">
        <v>1</v>
      </c>
      <c r="G8413" t="str">
        <f t="shared" si="262"/>
        <v>Zeke Nnaji</v>
      </c>
      <c r="H8413" t="str">
        <f t="shared" si="263"/>
        <v>Zeke Nnaji</v>
      </c>
    </row>
    <row r="8414" spans="1:8" x14ac:dyDescent="0.2">
      <c r="A8414" s="48"/>
      <c r="B8414">
        <v>0</v>
      </c>
      <c r="C8414">
        <v>0</v>
      </c>
      <c r="D8414">
        <v>0</v>
      </c>
      <c r="E8414">
        <v>0</v>
      </c>
      <c r="F8414" s="51">
        <v>1</v>
      </c>
      <c r="G8414" t="str">
        <f t="shared" si="262"/>
        <v>Zeke Nnaji</v>
      </c>
      <c r="H8414" t="str">
        <f t="shared" si="263"/>
        <v>Zeke Nnaji</v>
      </c>
    </row>
    <row r="8415" spans="1:8" x14ac:dyDescent="0.2">
      <c r="A8415" s="48"/>
      <c r="B8415">
        <v>0</v>
      </c>
      <c r="C8415">
        <v>6</v>
      </c>
      <c r="D8415">
        <v>0</v>
      </c>
      <c r="E8415">
        <v>0</v>
      </c>
      <c r="F8415" s="51">
        <v>1</v>
      </c>
      <c r="G8415" t="str">
        <f t="shared" si="262"/>
        <v>Zeke Nnaji</v>
      </c>
      <c r="H8415" t="str">
        <f t="shared" si="263"/>
        <v>Zeke Nnaji</v>
      </c>
    </row>
    <row r="8416" spans="1:8" x14ac:dyDescent="0.2">
      <c r="A8416" s="48"/>
      <c r="B8416">
        <v>14</v>
      </c>
      <c r="C8416">
        <v>3</v>
      </c>
      <c r="D8416">
        <v>0</v>
      </c>
      <c r="E8416">
        <v>0</v>
      </c>
      <c r="F8416" s="51">
        <v>1</v>
      </c>
      <c r="G8416" t="str">
        <f t="shared" si="262"/>
        <v>Zeke Nnaji</v>
      </c>
      <c r="H8416" t="str">
        <f t="shared" si="263"/>
        <v>Zeke Nnaji</v>
      </c>
    </row>
    <row r="8417" spans="1:8" x14ac:dyDescent="0.2">
      <c r="A8417" s="48"/>
      <c r="B8417">
        <v>2</v>
      </c>
      <c r="C8417">
        <v>1</v>
      </c>
      <c r="D8417">
        <v>0</v>
      </c>
      <c r="E8417">
        <v>0</v>
      </c>
      <c r="F8417" s="51">
        <v>1</v>
      </c>
      <c r="G8417" t="str">
        <f t="shared" si="262"/>
        <v>Zeke Nnaji</v>
      </c>
      <c r="H8417" t="str">
        <f t="shared" si="263"/>
        <v>Zeke Nnaji</v>
      </c>
    </row>
    <row r="8418" spans="1:8" x14ac:dyDescent="0.2">
      <c r="A8418" s="48"/>
      <c r="B8418">
        <v>3</v>
      </c>
      <c r="C8418">
        <v>2</v>
      </c>
      <c r="D8418">
        <v>0</v>
      </c>
      <c r="E8418">
        <v>0</v>
      </c>
      <c r="F8418" s="51">
        <v>1</v>
      </c>
      <c r="G8418" t="str">
        <f t="shared" si="262"/>
        <v>Zeke Nnaji</v>
      </c>
      <c r="H8418" t="str">
        <f t="shared" si="263"/>
        <v>Zeke Nnaji</v>
      </c>
    </row>
    <row r="8419" spans="1:8" x14ac:dyDescent="0.2">
      <c r="A8419" s="48" t="s">
        <v>1454</v>
      </c>
      <c r="B8419">
        <v>2</v>
      </c>
      <c r="C8419">
        <v>4</v>
      </c>
      <c r="D8419">
        <v>2</v>
      </c>
      <c r="E8419">
        <v>0</v>
      </c>
      <c r="F8419" s="51">
        <v>1</v>
      </c>
      <c r="G8419" t="str">
        <f t="shared" si="262"/>
        <v>Nerlens Noel</v>
      </c>
      <c r="H8419" t="str">
        <f t="shared" si="263"/>
        <v>Nerlens Noel</v>
      </c>
    </row>
    <row r="8420" spans="1:8" x14ac:dyDescent="0.2">
      <c r="A8420" s="48"/>
      <c r="B8420">
        <v>4</v>
      </c>
      <c r="C8420">
        <v>3</v>
      </c>
      <c r="D8420">
        <v>1</v>
      </c>
      <c r="E8420">
        <v>0</v>
      </c>
      <c r="F8420" s="51">
        <v>1</v>
      </c>
      <c r="G8420" t="str">
        <f t="shared" si="262"/>
        <v>Nerlens Noel</v>
      </c>
      <c r="H8420" t="str">
        <f t="shared" si="263"/>
        <v>Nerlens Noel</v>
      </c>
    </row>
    <row r="8421" spans="1:8" x14ac:dyDescent="0.2">
      <c r="A8421" s="48"/>
      <c r="B8421">
        <v>2</v>
      </c>
      <c r="C8421">
        <v>6</v>
      </c>
      <c r="D8421">
        <v>0</v>
      </c>
      <c r="E8421">
        <v>0</v>
      </c>
      <c r="F8421" s="51">
        <v>1</v>
      </c>
      <c r="G8421" t="str">
        <f t="shared" si="262"/>
        <v>Nerlens Noel</v>
      </c>
      <c r="H8421" t="str">
        <f t="shared" si="263"/>
        <v>Nerlens Noel</v>
      </c>
    </row>
    <row r="8422" spans="1:8" x14ac:dyDescent="0.2">
      <c r="A8422" s="48"/>
      <c r="B8422">
        <v>3</v>
      </c>
      <c r="C8422">
        <v>2</v>
      </c>
      <c r="D8422">
        <v>0</v>
      </c>
      <c r="E8422">
        <v>0</v>
      </c>
      <c r="F8422" s="51">
        <v>1</v>
      </c>
      <c r="G8422" t="str">
        <f t="shared" si="262"/>
        <v>Nerlens Noel</v>
      </c>
      <c r="H8422" t="str">
        <f t="shared" si="263"/>
        <v>Nerlens Noel</v>
      </c>
    </row>
    <row r="8423" spans="1:8" x14ac:dyDescent="0.2">
      <c r="A8423" s="48"/>
      <c r="B8423">
        <v>0</v>
      </c>
      <c r="C8423">
        <v>3</v>
      </c>
      <c r="D8423">
        <v>0</v>
      </c>
      <c r="E8423">
        <v>0</v>
      </c>
      <c r="F8423" s="51">
        <v>1</v>
      </c>
      <c r="G8423" t="str">
        <f t="shared" si="262"/>
        <v>Nerlens Noel</v>
      </c>
      <c r="H8423" t="str">
        <f t="shared" si="263"/>
        <v>Nerlens Noel</v>
      </c>
    </row>
    <row r="8424" spans="1:8" x14ac:dyDescent="0.2">
      <c r="A8424" s="48"/>
      <c r="B8424">
        <v>0</v>
      </c>
      <c r="C8424">
        <v>1</v>
      </c>
      <c r="D8424">
        <v>0</v>
      </c>
      <c r="E8424">
        <v>0</v>
      </c>
      <c r="F8424" s="51">
        <v>1</v>
      </c>
      <c r="G8424" t="str">
        <f t="shared" si="262"/>
        <v>Nerlens Noel</v>
      </c>
      <c r="H8424" t="str">
        <f t="shared" si="263"/>
        <v>Nerlens Noel</v>
      </c>
    </row>
    <row r="8425" spans="1:8" x14ac:dyDescent="0.2">
      <c r="A8425" s="48"/>
      <c r="B8425">
        <v>1</v>
      </c>
      <c r="C8425">
        <v>0</v>
      </c>
      <c r="D8425">
        <v>0</v>
      </c>
      <c r="E8425">
        <v>0</v>
      </c>
      <c r="F8425" s="51">
        <v>1</v>
      </c>
      <c r="G8425" t="str">
        <f t="shared" si="262"/>
        <v>Nerlens Noel</v>
      </c>
      <c r="H8425" t="str">
        <f t="shared" si="263"/>
        <v>Nerlens Noel</v>
      </c>
    </row>
    <row r="8426" spans="1:8" x14ac:dyDescent="0.2">
      <c r="A8426" s="48"/>
      <c r="B8426">
        <v>0</v>
      </c>
      <c r="C8426">
        <v>0</v>
      </c>
      <c r="D8426">
        <v>0</v>
      </c>
      <c r="E8426">
        <v>0</v>
      </c>
      <c r="F8426" s="51">
        <v>1</v>
      </c>
      <c r="G8426" t="str">
        <f t="shared" si="262"/>
        <v>Nerlens Noel</v>
      </c>
      <c r="H8426" t="str">
        <f t="shared" si="263"/>
        <v>Nerlens Noel</v>
      </c>
    </row>
    <row r="8427" spans="1:8" x14ac:dyDescent="0.2">
      <c r="A8427" s="48" t="s">
        <v>1455</v>
      </c>
      <c r="B8427">
        <v>13</v>
      </c>
      <c r="C8427">
        <v>3</v>
      </c>
      <c r="D8427">
        <v>2</v>
      </c>
      <c r="E8427">
        <v>2</v>
      </c>
      <c r="F8427" s="51">
        <v>1</v>
      </c>
      <c r="G8427" t="str">
        <f t="shared" si="262"/>
        <v>Jaylen Nowell</v>
      </c>
      <c r="H8427" t="str">
        <f t="shared" si="263"/>
        <v>Jaylen Nowell</v>
      </c>
    </row>
    <row r="8428" spans="1:8" x14ac:dyDescent="0.2">
      <c r="A8428" s="48"/>
      <c r="B8428">
        <v>18</v>
      </c>
      <c r="C8428">
        <v>2</v>
      </c>
      <c r="D8428">
        <v>3</v>
      </c>
      <c r="E8428">
        <v>2</v>
      </c>
      <c r="F8428" s="51">
        <v>1</v>
      </c>
      <c r="G8428" t="str">
        <f t="shared" si="262"/>
        <v>Jaylen Nowell</v>
      </c>
      <c r="H8428" t="str">
        <f t="shared" si="263"/>
        <v>Jaylen Nowell</v>
      </c>
    </row>
    <row r="8429" spans="1:8" x14ac:dyDescent="0.2">
      <c r="A8429" s="48"/>
      <c r="B8429">
        <v>14</v>
      </c>
      <c r="C8429">
        <v>6</v>
      </c>
      <c r="D8429">
        <v>1</v>
      </c>
      <c r="E8429">
        <v>1</v>
      </c>
      <c r="F8429" s="51">
        <v>1</v>
      </c>
      <c r="G8429" t="str">
        <f t="shared" si="262"/>
        <v>Jaylen Nowell</v>
      </c>
      <c r="H8429" t="str">
        <f t="shared" si="263"/>
        <v>Jaylen Nowell</v>
      </c>
    </row>
    <row r="8430" spans="1:8" x14ac:dyDescent="0.2">
      <c r="A8430" s="48"/>
      <c r="B8430">
        <v>13</v>
      </c>
      <c r="C8430">
        <v>9</v>
      </c>
      <c r="D8430">
        <v>2</v>
      </c>
      <c r="E8430">
        <v>1</v>
      </c>
      <c r="F8430" s="51">
        <v>1</v>
      </c>
      <c r="G8430" t="str">
        <f t="shared" si="262"/>
        <v>Jaylen Nowell</v>
      </c>
      <c r="H8430" t="str">
        <f t="shared" si="263"/>
        <v>Jaylen Nowell</v>
      </c>
    </row>
    <row r="8431" spans="1:8" x14ac:dyDescent="0.2">
      <c r="A8431" s="48"/>
      <c r="B8431">
        <v>23</v>
      </c>
      <c r="C8431">
        <v>4</v>
      </c>
      <c r="D8431">
        <v>2</v>
      </c>
      <c r="E8431">
        <v>3</v>
      </c>
      <c r="F8431" s="51">
        <v>1</v>
      </c>
      <c r="G8431" t="str">
        <f t="shared" si="262"/>
        <v>Jaylen Nowell</v>
      </c>
      <c r="H8431" t="str">
        <f t="shared" si="263"/>
        <v>Jaylen Nowell</v>
      </c>
    </row>
    <row r="8432" spans="1:8" x14ac:dyDescent="0.2">
      <c r="A8432" s="48"/>
      <c r="B8432">
        <v>6</v>
      </c>
      <c r="C8432">
        <v>5</v>
      </c>
      <c r="D8432">
        <v>5</v>
      </c>
      <c r="E8432">
        <v>0</v>
      </c>
      <c r="F8432" s="51">
        <v>1</v>
      </c>
      <c r="G8432" t="str">
        <f t="shared" si="262"/>
        <v>Jaylen Nowell</v>
      </c>
      <c r="H8432" t="str">
        <f t="shared" si="263"/>
        <v>Jaylen Nowell</v>
      </c>
    </row>
    <row r="8433" spans="1:8" x14ac:dyDescent="0.2">
      <c r="A8433" s="48"/>
      <c r="B8433">
        <v>2</v>
      </c>
      <c r="C8433">
        <v>0</v>
      </c>
      <c r="D8433">
        <v>0</v>
      </c>
      <c r="E8433">
        <v>0</v>
      </c>
      <c r="F8433" s="51">
        <v>1</v>
      </c>
      <c r="G8433" t="str">
        <f t="shared" si="262"/>
        <v>Jaylen Nowell</v>
      </c>
      <c r="H8433" t="str">
        <f t="shared" si="263"/>
        <v>Jaylen Nowell</v>
      </c>
    </row>
    <row r="8434" spans="1:8" x14ac:dyDescent="0.2">
      <c r="A8434" s="48"/>
      <c r="B8434">
        <v>10</v>
      </c>
      <c r="C8434">
        <v>2</v>
      </c>
      <c r="D8434">
        <v>4</v>
      </c>
      <c r="E8434">
        <v>0</v>
      </c>
      <c r="F8434" s="51">
        <v>1</v>
      </c>
      <c r="G8434" t="str">
        <f t="shared" si="262"/>
        <v>Jaylen Nowell</v>
      </c>
      <c r="H8434" t="str">
        <f t="shared" si="263"/>
        <v>Jaylen Nowell</v>
      </c>
    </row>
    <row r="8435" spans="1:8" x14ac:dyDescent="0.2">
      <c r="A8435" s="48"/>
      <c r="B8435">
        <v>13</v>
      </c>
      <c r="C8435">
        <v>3</v>
      </c>
      <c r="D8435">
        <v>3</v>
      </c>
      <c r="E8435">
        <v>2</v>
      </c>
      <c r="F8435" s="51">
        <v>1</v>
      </c>
      <c r="G8435" t="str">
        <f t="shared" si="262"/>
        <v>Jaylen Nowell</v>
      </c>
      <c r="H8435" t="str">
        <f t="shared" si="263"/>
        <v>Jaylen Nowell</v>
      </c>
    </row>
    <row r="8436" spans="1:8" x14ac:dyDescent="0.2">
      <c r="A8436" s="48"/>
      <c r="B8436">
        <v>7</v>
      </c>
      <c r="C8436">
        <v>0</v>
      </c>
      <c r="D8436">
        <v>3</v>
      </c>
      <c r="E8436">
        <v>1</v>
      </c>
      <c r="F8436" s="51">
        <v>1</v>
      </c>
      <c r="G8436" t="str">
        <f t="shared" si="262"/>
        <v>Jaylen Nowell</v>
      </c>
      <c r="H8436" t="str">
        <f t="shared" si="263"/>
        <v>Jaylen Nowell</v>
      </c>
    </row>
    <row r="8437" spans="1:8" x14ac:dyDescent="0.2">
      <c r="A8437" s="48"/>
      <c r="B8437">
        <v>8</v>
      </c>
      <c r="C8437">
        <v>2</v>
      </c>
      <c r="D8437">
        <v>1</v>
      </c>
      <c r="E8437">
        <v>2</v>
      </c>
      <c r="F8437" s="51">
        <v>1</v>
      </c>
      <c r="G8437" t="str">
        <f t="shared" si="262"/>
        <v>Jaylen Nowell</v>
      </c>
      <c r="H8437" t="str">
        <f t="shared" si="263"/>
        <v>Jaylen Nowell</v>
      </c>
    </row>
    <row r="8438" spans="1:8" x14ac:dyDescent="0.2">
      <c r="A8438" s="48"/>
      <c r="B8438">
        <v>14</v>
      </c>
      <c r="C8438">
        <v>2</v>
      </c>
      <c r="D8438">
        <v>3</v>
      </c>
      <c r="E8438">
        <v>2</v>
      </c>
      <c r="F8438" s="51">
        <v>1</v>
      </c>
      <c r="G8438" t="str">
        <f t="shared" si="262"/>
        <v>Jaylen Nowell</v>
      </c>
      <c r="H8438" t="str">
        <f t="shared" si="263"/>
        <v>Jaylen Nowell</v>
      </c>
    </row>
    <row r="8439" spans="1:8" x14ac:dyDescent="0.2">
      <c r="A8439" s="48"/>
      <c r="B8439">
        <v>2</v>
      </c>
      <c r="C8439">
        <v>0</v>
      </c>
      <c r="D8439">
        <v>1</v>
      </c>
      <c r="E8439">
        <v>0</v>
      </c>
      <c r="F8439" s="51">
        <v>1</v>
      </c>
      <c r="G8439" t="str">
        <f t="shared" si="262"/>
        <v>Jaylen Nowell</v>
      </c>
      <c r="H8439" t="str">
        <f t="shared" si="263"/>
        <v>Jaylen Nowell</v>
      </c>
    </row>
    <row r="8440" spans="1:8" x14ac:dyDescent="0.2">
      <c r="A8440" s="48"/>
      <c r="B8440">
        <v>9</v>
      </c>
      <c r="C8440">
        <v>1</v>
      </c>
      <c r="D8440">
        <v>2</v>
      </c>
      <c r="E8440">
        <v>1</v>
      </c>
      <c r="F8440" s="51">
        <v>1</v>
      </c>
      <c r="G8440" t="str">
        <f t="shared" si="262"/>
        <v>Jaylen Nowell</v>
      </c>
      <c r="H8440" t="str">
        <f t="shared" si="263"/>
        <v>Jaylen Nowell</v>
      </c>
    </row>
    <row r="8441" spans="1:8" x14ac:dyDescent="0.2">
      <c r="A8441" s="48"/>
      <c r="B8441">
        <v>0</v>
      </c>
      <c r="C8441">
        <v>1</v>
      </c>
      <c r="D8441">
        <v>0</v>
      </c>
      <c r="E8441">
        <v>0</v>
      </c>
      <c r="F8441" s="51">
        <v>1</v>
      </c>
      <c r="G8441" t="str">
        <f t="shared" si="262"/>
        <v>Jaylen Nowell</v>
      </c>
      <c r="H8441" t="str">
        <f t="shared" si="263"/>
        <v>Jaylen Nowell</v>
      </c>
    </row>
    <row r="8442" spans="1:8" x14ac:dyDescent="0.2">
      <c r="A8442" s="48"/>
      <c r="B8442">
        <v>13</v>
      </c>
      <c r="C8442">
        <v>2</v>
      </c>
      <c r="D8442">
        <v>2</v>
      </c>
      <c r="E8442">
        <v>2</v>
      </c>
      <c r="F8442" s="51">
        <v>1</v>
      </c>
      <c r="G8442" t="str">
        <f t="shared" si="262"/>
        <v>Jaylen Nowell</v>
      </c>
      <c r="H8442" t="str">
        <f t="shared" si="263"/>
        <v>Jaylen Nowell</v>
      </c>
    </row>
    <row r="8443" spans="1:8" x14ac:dyDescent="0.2">
      <c r="A8443" s="48"/>
      <c r="B8443">
        <v>5</v>
      </c>
      <c r="C8443">
        <v>1</v>
      </c>
      <c r="D8443">
        <v>2</v>
      </c>
      <c r="E8443">
        <v>0</v>
      </c>
      <c r="F8443" s="51">
        <v>1</v>
      </c>
      <c r="G8443" t="str">
        <f t="shared" si="262"/>
        <v>Jaylen Nowell</v>
      </c>
      <c r="H8443" t="str">
        <f t="shared" si="263"/>
        <v>Jaylen Nowell</v>
      </c>
    </row>
    <row r="8444" spans="1:8" x14ac:dyDescent="0.2">
      <c r="A8444" s="48"/>
      <c r="B8444">
        <v>2</v>
      </c>
      <c r="C8444">
        <v>2</v>
      </c>
      <c r="D8444">
        <v>1</v>
      </c>
      <c r="E8444">
        <v>0</v>
      </c>
      <c r="F8444" s="51">
        <v>1</v>
      </c>
      <c r="G8444" t="str">
        <f t="shared" si="262"/>
        <v>Jaylen Nowell</v>
      </c>
      <c r="H8444" t="str">
        <f t="shared" si="263"/>
        <v>Jaylen Nowell</v>
      </c>
    </row>
    <row r="8445" spans="1:8" x14ac:dyDescent="0.2">
      <c r="A8445" s="48"/>
      <c r="B8445">
        <v>8</v>
      </c>
      <c r="C8445">
        <v>3</v>
      </c>
      <c r="D8445">
        <v>0</v>
      </c>
      <c r="E8445">
        <v>0</v>
      </c>
      <c r="F8445" s="51">
        <v>1</v>
      </c>
      <c r="G8445" t="str">
        <f t="shared" si="262"/>
        <v>Jaylen Nowell</v>
      </c>
      <c r="H8445" t="str">
        <f t="shared" si="263"/>
        <v>Jaylen Nowell</v>
      </c>
    </row>
    <row r="8446" spans="1:8" x14ac:dyDescent="0.2">
      <c r="A8446" s="48"/>
      <c r="B8446">
        <v>16</v>
      </c>
      <c r="C8446">
        <v>3</v>
      </c>
      <c r="D8446">
        <v>3</v>
      </c>
      <c r="E8446">
        <v>4</v>
      </c>
      <c r="F8446" s="51">
        <v>1</v>
      </c>
      <c r="G8446" t="str">
        <f t="shared" si="262"/>
        <v>Jaylen Nowell</v>
      </c>
      <c r="H8446" t="str">
        <f t="shared" si="263"/>
        <v>Jaylen Nowell</v>
      </c>
    </row>
    <row r="8447" spans="1:8" x14ac:dyDescent="0.2">
      <c r="A8447" s="48"/>
      <c r="B8447">
        <v>23</v>
      </c>
      <c r="C8447">
        <v>5</v>
      </c>
      <c r="D8447">
        <v>2</v>
      </c>
      <c r="E8447">
        <v>2</v>
      </c>
      <c r="F8447" s="51">
        <v>1</v>
      </c>
      <c r="G8447" t="str">
        <f t="shared" si="262"/>
        <v>Jaylen Nowell</v>
      </c>
      <c r="H8447" t="str">
        <f t="shared" si="263"/>
        <v>Jaylen Nowell</v>
      </c>
    </row>
    <row r="8448" spans="1:8" x14ac:dyDescent="0.2">
      <c r="A8448" s="48"/>
      <c r="B8448">
        <v>24</v>
      </c>
      <c r="C8448">
        <v>5</v>
      </c>
      <c r="D8448">
        <v>2</v>
      </c>
      <c r="E8448">
        <v>4</v>
      </c>
      <c r="F8448" s="51">
        <v>1</v>
      </c>
      <c r="G8448" t="str">
        <f t="shared" si="262"/>
        <v>Jaylen Nowell</v>
      </c>
      <c r="H8448" t="str">
        <f t="shared" si="263"/>
        <v>Jaylen Nowell</v>
      </c>
    </row>
    <row r="8449" spans="1:8" x14ac:dyDescent="0.2">
      <c r="A8449" s="48"/>
      <c r="B8449">
        <v>21</v>
      </c>
      <c r="C8449">
        <v>3</v>
      </c>
      <c r="D8449">
        <v>2</v>
      </c>
      <c r="E8449">
        <v>2</v>
      </c>
      <c r="F8449" s="51">
        <v>1</v>
      </c>
      <c r="G8449" t="str">
        <f t="shared" si="262"/>
        <v>Jaylen Nowell</v>
      </c>
      <c r="H8449" t="str">
        <f t="shared" si="263"/>
        <v>Jaylen Nowell</v>
      </c>
    </row>
    <row r="8450" spans="1:8" x14ac:dyDescent="0.2">
      <c r="A8450" s="48"/>
      <c r="B8450">
        <v>14</v>
      </c>
      <c r="C8450">
        <v>4</v>
      </c>
      <c r="D8450">
        <v>4</v>
      </c>
      <c r="E8450">
        <v>1</v>
      </c>
      <c r="F8450" s="51">
        <v>1</v>
      </c>
      <c r="G8450" t="str">
        <f t="shared" ref="G8450:G8513" si="264">IF(B8450="","",IF(A8450="",G8449,SUBSTITUTE(A8450," 2022-23 Game Log","")))</f>
        <v>Jaylen Nowell</v>
      </c>
      <c r="H8450" t="str">
        <f t="shared" ref="H8450:H8513" si="265">IF(G8450="Luka Dončić","Luka Doncic",IF(G8450="Wendell Carter Jr.","Wendell Carter",IF(G8450="Vlatko Čančar","Vlatko Cancar",IF(G8450="Troy Brown Jr.","Troy Brown",IF(G8450="Bojan Bogdanović","Bojan Bogdanovic",IF(G8450="Nic Claxton","Nicolas Claxton",IF(G8450="Kristaps Porziņģis","Kristaps Porzingis",IF(G8450="Kelly Oubre Jr.","Kelly Oubre Jr",IF(G8450="P.J. Washington","P.J Washington",IF(G8450="P.J. Tucker","P.J Tucker",IF(G8450="Jabari Smith Jr.","Jabari Smith",IF(G8450="Alperen Şengün","Alperen Sengun",IF(G8450="Nikola Vučević","Nikola Vucevic",IF(G8450="Jusuf Nurkić","Jusuf Nurkic",IF(G8450="Nikola Jokić","Nikola Jokic",G8450)))))))))))))))</f>
        <v>Jaylen Nowell</v>
      </c>
    </row>
    <row r="8451" spans="1:8" x14ac:dyDescent="0.2">
      <c r="A8451" s="48"/>
      <c r="B8451">
        <v>9</v>
      </c>
      <c r="C8451">
        <v>5</v>
      </c>
      <c r="D8451">
        <v>4</v>
      </c>
      <c r="E8451">
        <v>1</v>
      </c>
      <c r="F8451" s="51">
        <v>1</v>
      </c>
      <c r="G8451" t="str">
        <f t="shared" si="264"/>
        <v>Jaylen Nowell</v>
      </c>
      <c r="H8451" t="str">
        <f t="shared" si="265"/>
        <v>Jaylen Nowell</v>
      </c>
    </row>
    <row r="8452" spans="1:8" x14ac:dyDescent="0.2">
      <c r="A8452" s="48"/>
      <c r="B8452">
        <v>6</v>
      </c>
      <c r="C8452">
        <v>0</v>
      </c>
      <c r="D8452">
        <v>2</v>
      </c>
      <c r="E8452">
        <v>0</v>
      </c>
      <c r="F8452" s="51">
        <v>1</v>
      </c>
      <c r="G8452" t="str">
        <f t="shared" si="264"/>
        <v>Jaylen Nowell</v>
      </c>
      <c r="H8452" t="str">
        <f t="shared" si="265"/>
        <v>Jaylen Nowell</v>
      </c>
    </row>
    <row r="8453" spans="1:8" x14ac:dyDescent="0.2">
      <c r="A8453" s="48"/>
      <c r="B8453">
        <v>17</v>
      </c>
      <c r="C8453">
        <v>3</v>
      </c>
      <c r="D8453">
        <v>2</v>
      </c>
      <c r="E8453">
        <v>0</v>
      </c>
      <c r="F8453" s="51">
        <v>1</v>
      </c>
      <c r="G8453" t="str">
        <f t="shared" si="264"/>
        <v>Jaylen Nowell</v>
      </c>
      <c r="H8453" t="str">
        <f t="shared" si="265"/>
        <v>Jaylen Nowell</v>
      </c>
    </row>
    <row r="8454" spans="1:8" x14ac:dyDescent="0.2">
      <c r="A8454" s="48"/>
      <c r="B8454">
        <v>13</v>
      </c>
      <c r="C8454">
        <v>3</v>
      </c>
      <c r="D8454">
        <v>0</v>
      </c>
      <c r="E8454">
        <v>1</v>
      </c>
      <c r="F8454" s="51">
        <v>1</v>
      </c>
      <c r="G8454" t="str">
        <f t="shared" si="264"/>
        <v>Jaylen Nowell</v>
      </c>
      <c r="H8454" t="str">
        <f t="shared" si="265"/>
        <v>Jaylen Nowell</v>
      </c>
    </row>
    <row r="8455" spans="1:8" x14ac:dyDescent="0.2">
      <c r="A8455" s="48"/>
      <c r="B8455">
        <v>13</v>
      </c>
      <c r="C8455">
        <v>4</v>
      </c>
      <c r="D8455">
        <v>4</v>
      </c>
      <c r="E8455">
        <v>1</v>
      </c>
      <c r="F8455" s="51">
        <v>1</v>
      </c>
      <c r="G8455" t="str">
        <f t="shared" si="264"/>
        <v>Jaylen Nowell</v>
      </c>
      <c r="H8455" t="str">
        <f t="shared" si="265"/>
        <v>Jaylen Nowell</v>
      </c>
    </row>
    <row r="8456" spans="1:8" x14ac:dyDescent="0.2">
      <c r="A8456" s="48"/>
      <c r="B8456">
        <v>9</v>
      </c>
      <c r="C8456">
        <v>4</v>
      </c>
      <c r="D8456">
        <v>3</v>
      </c>
      <c r="E8456">
        <v>1</v>
      </c>
      <c r="F8456" s="51">
        <v>1</v>
      </c>
      <c r="G8456" t="str">
        <f t="shared" si="264"/>
        <v>Jaylen Nowell</v>
      </c>
      <c r="H8456" t="str">
        <f t="shared" si="265"/>
        <v>Jaylen Nowell</v>
      </c>
    </row>
    <row r="8457" spans="1:8" x14ac:dyDescent="0.2">
      <c r="A8457" s="48"/>
      <c r="B8457">
        <v>18</v>
      </c>
      <c r="C8457">
        <v>2</v>
      </c>
      <c r="D8457">
        <v>0</v>
      </c>
      <c r="E8457">
        <v>2</v>
      </c>
      <c r="F8457" s="51">
        <v>1</v>
      </c>
      <c r="G8457" t="str">
        <f t="shared" si="264"/>
        <v>Jaylen Nowell</v>
      </c>
      <c r="H8457" t="str">
        <f t="shared" si="265"/>
        <v>Jaylen Nowell</v>
      </c>
    </row>
    <row r="8458" spans="1:8" x14ac:dyDescent="0.2">
      <c r="A8458" s="48"/>
      <c r="B8458">
        <v>4</v>
      </c>
      <c r="C8458">
        <v>2</v>
      </c>
      <c r="D8458">
        <v>1</v>
      </c>
      <c r="E8458">
        <v>0</v>
      </c>
      <c r="F8458" s="51">
        <v>1</v>
      </c>
      <c r="G8458" t="str">
        <f t="shared" si="264"/>
        <v>Jaylen Nowell</v>
      </c>
      <c r="H8458" t="str">
        <f t="shared" si="265"/>
        <v>Jaylen Nowell</v>
      </c>
    </row>
    <row r="8459" spans="1:8" x14ac:dyDescent="0.2">
      <c r="A8459" s="48"/>
      <c r="B8459">
        <v>13</v>
      </c>
      <c r="C8459">
        <v>5</v>
      </c>
      <c r="D8459">
        <v>2</v>
      </c>
      <c r="E8459">
        <v>1</v>
      </c>
      <c r="F8459" s="51">
        <v>1</v>
      </c>
      <c r="G8459" t="str">
        <f t="shared" si="264"/>
        <v>Jaylen Nowell</v>
      </c>
      <c r="H8459" t="str">
        <f t="shared" si="265"/>
        <v>Jaylen Nowell</v>
      </c>
    </row>
    <row r="8460" spans="1:8" x14ac:dyDescent="0.2">
      <c r="A8460" s="48"/>
      <c r="B8460">
        <v>5</v>
      </c>
      <c r="C8460">
        <v>3</v>
      </c>
      <c r="D8460">
        <v>6</v>
      </c>
      <c r="E8460">
        <v>1</v>
      </c>
      <c r="F8460" s="51">
        <v>1</v>
      </c>
      <c r="G8460" t="str">
        <f t="shared" si="264"/>
        <v>Jaylen Nowell</v>
      </c>
      <c r="H8460" t="str">
        <f t="shared" si="265"/>
        <v>Jaylen Nowell</v>
      </c>
    </row>
    <row r="8461" spans="1:8" x14ac:dyDescent="0.2">
      <c r="A8461" s="48"/>
      <c r="B8461">
        <v>14</v>
      </c>
      <c r="C8461">
        <v>2</v>
      </c>
      <c r="D8461">
        <v>2</v>
      </c>
      <c r="E8461">
        <v>2</v>
      </c>
      <c r="F8461" s="51">
        <v>1</v>
      </c>
      <c r="G8461" t="str">
        <f t="shared" si="264"/>
        <v>Jaylen Nowell</v>
      </c>
      <c r="H8461" t="str">
        <f t="shared" si="265"/>
        <v>Jaylen Nowell</v>
      </c>
    </row>
    <row r="8462" spans="1:8" x14ac:dyDescent="0.2">
      <c r="A8462" s="48"/>
      <c r="B8462">
        <v>16</v>
      </c>
      <c r="C8462">
        <v>4</v>
      </c>
      <c r="D8462">
        <v>2</v>
      </c>
      <c r="E8462">
        <v>1</v>
      </c>
      <c r="F8462" s="51">
        <v>1</v>
      </c>
      <c r="G8462" t="str">
        <f t="shared" si="264"/>
        <v>Jaylen Nowell</v>
      </c>
      <c r="H8462" t="str">
        <f t="shared" si="265"/>
        <v>Jaylen Nowell</v>
      </c>
    </row>
    <row r="8463" spans="1:8" x14ac:dyDescent="0.2">
      <c r="A8463" s="48"/>
      <c r="B8463">
        <v>9</v>
      </c>
      <c r="C8463">
        <v>1</v>
      </c>
      <c r="D8463">
        <v>1</v>
      </c>
      <c r="E8463">
        <v>1</v>
      </c>
      <c r="F8463" s="51">
        <v>1</v>
      </c>
      <c r="G8463" t="str">
        <f t="shared" si="264"/>
        <v>Jaylen Nowell</v>
      </c>
      <c r="H8463" t="str">
        <f t="shared" si="265"/>
        <v>Jaylen Nowell</v>
      </c>
    </row>
    <row r="8464" spans="1:8" x14ac:dyDescent="0.2">
      <c r="A8464" s="48"/>
      <c r="B8464">
        <v>17</v>
      </c>
      <c r="C8464">
        <v>4</v>
      </c>
      <c r="D8464">
        <v>2</v>
      </c>
      <c r="E8464">
        <v>1</v>
      </c>
      <c r="F8464" s="51">
        <v>1</v>
      </c>
      <c r="G8464" t="str">
        <f t="shared" si="264"/>
        <v>Jaylen Nowell</v>
      </c>
      <c r="H8464" t="str">
        <f t="shared" si="265"/>
        <v>Jaylen Nowell</v>
      </c>
    </row>
    <row r="8465" spans="1:8" x14ac:dyDescent="0.2">
      <c r="A8465" s="48"/>
      <c r="B8465">
        <v>9</v>
      </c>
      <c r="C8465">
        <v>1</v>
      </c>
      <c r="D8465">
        <v>3</v>
      </c>
      <c r="E8465">
        <v>1</v>
      </c>
      <c r="F8465" s="51">
        <v>1</v>
      </c>
      <c r="G8465" t="str">
        <f t="shared" si="264"/>
        <v>Jaylen Nowell</v>
      </c>
      <c r="H8465" t="str">
        <f t="shared" si="265"/>
        <v>Jaylen Nowell</v>
      </c>
    </row>
    <row r="8466" spans="1:8" x14ac:dyDescent="0.2">
      <c r="A8466" s="48" t="s">
        <v>1456</v>
      </c>
      <c r="B8466">
        <v>0</v>
      </c>
      <c r="C8466">
        <v>2</v>
      </c>
      <c r="D8466">
        <v>1</v>
      </c>
      <c r="E8466">
        <v>0</v>
      </c>
      <c r="F8466" s="51">
        <v>1</v>
      </c>
      <c r="G8466" t="str">
        <f t="shared" si="264"/>
        <v>Frank Ntilikina</v>
      </c>
      <c r="H8466" t="str">
        <f t="shared" si="265"/>
        <v>Frank Ntilikina</v>
      </c>
    </row>
    <row r="8467" spans="1:8" x14ac:dyDescent="0.2">
      <c r="A8467" s="48"/>
      <c r="B8467">
        <v>5</v>
      </c>
      <c r="C8467">
        <v>1</v>
      </c>
      <c r="D8467">
        <v>0</v>
      </c>
      <c r="E8467">
        <v>1</v>
      </c>
      <c r="F8467" s="51">
        <v>1</v>
      </c>
      <c r="G8467" t="str">
        <f t="shared" si="264"/>
        <v>Frank Ntilikina</v>
      </c>
      <c r="H8467" t="str">
        <f t="shared" si="265"/>
        <v>Frank Ntilikina</v>
      </c>
    </row>
    <row r="8468" spans="1:8" x14ac:dyDescent="0.2">
      <c r="A8468" s="48"/>
      <c r="B8468">
        <v>2</v>
      </c>
      <c r="C8468">
        <v>0</v>
      </c>
      <c r="D8468">
        <v>2</v>
      </c>
      <c r="E8468">
        <v>0</v>
      </c>
      <c r="F8468" s="51">
        <v>1</v>
      </c>
      <c r="G8468" t="str">
        <f t="shared" si="264"/>
        <v>Frank Ntilikina</v>
      </c>
      <c r="H8468" t="str">
        <f t="shared" si="265"/>
        <v>Frank Ntilikina</v>
      </c>
    </row>
    <row r="8469" spans="1:8" x14ac:dyDescent="0.2">
      <c r="A8469" s="48"/>
      <c r="B8469">
        <v>0</v>
      </c>
      <c r="C8469">
        <v>2</v>
      </c>
      <c r="D8469">
        <v>0</v>
      </c>
      <c r="E8469">
        <v>0</v>
      </c>
      <c r="F8469" s="51">
        <v>1</v>
      </c>
      <c r="G8469" t="str">
        <f t="shared" si="264"/>
        <v>Frank Ntilikina</v>
      </c>
      <c r="H8469" t="str">
        <f t="shared" si="265"/>
        <v>Frank Ntilikina</v>
      </c>
    </row>
    <row r="8470" spans="1:8" x14ac:dyDescent="0.2">
      <c r="A8470" s="48"/>
      <c r="B8470">
        <v>0</v>
      </c>
      <c r="C8470">
        <v>0</v>
      </c>
      <c r="D8470">
        <v>0</v>
      </c>
      <c r="E8470">
        <v>0</v>
      </c>
      <c r="F8470" s="51">
        <v>1</v>
      </c>
      <c r="G8470" t="str">
        <f t="shared" si="264"/>
        <v>Frank Ntilikina</v>
      </c>
      <c r="H8470" t="str">
        <f t="shared" si="265"/>
        <v>Frank Ntilikina</v>
      </c>
    </row>
    <row r="8471" spans="1:8" x14ac:dyDescent="0.2">
      <c r="A8471" s="48"/>
      <c r="B8471">
        <v>0</v>
      </c>
      <c r="C8471">
        <v>1</v>
      </c>
      <c r="D8471">
        <v>0</v>
      </c>
      <c r="E8471">
        <v>0</v>
      </c>
      <c r="F8471" s="51">
        <v>1</v>
      </c>
      <c r="G8471" t="str">
        <f t="shared" si="264"/>
        <v>Frank Ntilikina</v>
      </c>
      <c r="H8471" t="str">
        <f t="shared" si="265"/>
        <v>Frank Ntilikina</v>
      </c>
    </row>
    <row r="8472" spans="1:8" x14ac:dyDescent="0.2">
      <c r="A8472" s="48"/>
      <c r="B8472">
        <v>2</v>
      </c>
      <c r="C8472">
        <v>0</v>
      </c>
      <c r="D8472">
        <v>1</v>
      </c>
      <c r="E8472">
        <v>0</v>
      </c>
      <c r="F8472" s="51">
        <v>1</v>
      </c>
      <c r="G8472" t="str">
        <f t="shared" si="264"/>
        <v>Frank Ntilikina</v>
      </c>
      <c r="H8472" t="str">
        <f t="shared" si="265"/>
        <v>Frank Ntilikina</v>
      </c>
    </row>
    <row r="8473" spans="1:8" x14ac:dyDescent="0.2">
      <c r="A8473" s="48"/>
      <c r="B8473">
        <v>0</v>
      </c>
      <c r="C8473">
        <v>5</v>
      </c>
      <c r="D8473">
        <v>6</v>
      </c>
      <c r="E8473">
        <v>0</v>
      </c>
      <c r="F8473" s="51">
        <v>1</v>
      </c>
      <c r="G8473" t="str">
        <f t="shared" si="264"/>
        <v>Frank Ntilikina</v>
      </c>
      <c r="H8473" t="str">
        <f t="shared" si="265"/>
        <v>Frank Ntilikina</v>
      </c>
    </row>
    <row r="8474" spans="1:8" x14ac:dyDescent="0.2">
      <c r="A8474" s="48"/>
      <c r="B8474">
        <v>6</v>
      </c>
      <c r="C8474">
        <v>1</v>
      </c>
      <c r="D8474">
        <v>2</v>
      </c>
      <c r="E8474">
        <v>1</v>
      </c>
      <c r="F8474" s="51">
        <v>1</v>
      </c>
      <c r="G8474" t="str">
        <f t="shared" si="264"/>
        <v>Frank Ntilikina</v>
      </c>
      <c r="H8474" t="str">
        <f t="shared" si="265"/>
        <v>Frank Ntilikina</v>
      </c>
    </row>
    <row r="8475" spans="1:8" x14ac:dyDescent="0.2">
      <c r="A8475" s="48"/>
      <c r="B8475">
        <v>0</v>
      </c>
      <c r="C8475">
        <v>3</v>
      </c>
      <c r="D8475">
        <v>0</v>
      </c>
      <c r="E8475">
        <v>0</v>
      </c>
      <c r="F8475" s="51">
        <v>1</v>
      </c>
      <c r="G8475" t="str">
        <f t="shared" si="264"/>
        <v>Frank Ntilikina</v>
      </c>
      <c r="H8475" t="str">
        <f t="shared" si="265"/>
        <v>Frank Ntilikina</v>
      </c>
    </row>
    <row r="8476" spans="1:8" x14ac:dyDescent="0.2">
      <c r="A8476" s="48"/>
      <c r="B8476">
        <v>8</v>
      </c>
      <c r="C8476">
        <v>3</v>
      </c>
      <c r="D8476">
        <v>1</v>
      </c>
      <c r="E8476">
        <v>2</v>
      </c>
      <c r="F8476" s="51">
        <v>1</v>
      </c>
      <c r="G8476" t="str">
        <f t="shared" si="264"/>
        <v>Frank Ntilikina</v>
      </c>
      <c r="H8476" t="str">
        <f t="shared" si="265"/>
        <v>Frank Ntilikina</v>
      </c>
    </row>
    <row r="8477" spans="1:8" x14ac:dyDescent="0.2">
      <c r="A8477" s="48"/>
      <c r="B8477">
        <v>3</v>
      </c>
      <c r="C8477">
        <v>0</v>
      </c>
      <c r="D8477">
        <v>5</v>
      </c>
      <c r="E8477">
        <v>0</v>
      </c>
      <c r="F8477" s="51">
        <v>1</v>
      </c>
      <c r="G8477" t="str">
        <f t="shared" si="264"/>
        <v>Frank Ntilikina</v>
      </c>
      <c r="H8477" t="str">
        <f t="shared" si="265"/>
        <v>Frank Ntilikina</v>
      </c>
    </row>
    <row r="8478" spans="1:8" x14ac:dyDescent="0.2">
      <c r="A8478" s="48"/>
      <c r="B8478">
        <v>5</v>
      </c>
      <c r="C8478">
        <v>4</v>
      </c>
      <c r="D8478">
        <v>1</v>
      </c>
      <c r="E8478">
        <v>1</v>
      </c>
      <c r="F8478" s="51">
        <v>1</v>
      </c>
      <c r="G8478" t="str">
        <f t="shared" si="264"/>
        <v>Frank Ntilikina</v>
      </c>
      <c r="H8478" t="str">
        <f t="shared" si="265"/>
        <v>Frank Ntilikina</v>
      </c>
    </row>
    <row r="8479" spans="1:8" x14ac:dyDescent="0.2">
      <c r="A8479" s="48"/>
      <c r="B8479">
        <v>2</v>
      </c>
      <c r="C8479">
        <v>1</v>
      </c>
      <c r="D8479">
        <v>1</v>
      </c>
      <c r="E8479">
        <v>0</v>
      </c>
      <c r="F8479" s="51">
        <v>1</v>
      </c>
      <c r="G8479" t="str">
        <f t="shared" si="264"/>
        <v>Frank Ntilikina</v>
      </c>
      <c r="H8479" t="str">
        <f t="shared" si="265"/>
        <v>Frank Ntilikina</v>
      </c>
    </row>
    <row r="8480" spans="1:8" x14ac:dyDescent="0.2">
      <c r="A8480" s="48"/>
      <c r="B8480">
        <v>9</v>
      </c>
      <c r="C8480">
        <v>0</v>
      </c>
      <c r="D8480">
        <v>1</v>
      </c>
      <c r="E8480">
        <v>1</v>
      </c>
      <c r="F8480" s="51">
        <v>1</v>
      </c>
      <c r="G8480" t="str">
        <f t="shared" si="264"/>
        <v>Frank Ntilikina</v>
      </c>
      <c r="H8480" t="str">
        <f t="shared" si="265"/>
        <v>Frank Ntilikina</v>
      </c>
    </row>
    <row r="8481" spans="1:8" x14ac:dyDescent="0.2">
      <c r="A8481" s="48"/>
      <c r="B8481">
        <v>0</v>
      </c>
      <c r="C8481">
        <v>0</v>
      </c>
      <c r="D8481">
        <v>0</v>
      </c>
      <c r="E8481">
        <v>0</v>
      </c>
      <c r="F8481" s="51">
        <v>1</v>
      </c>
      <c r="G8481" t="str">
        <f t="shared" si="264"/>
        <v>Frank Ntilikina</v>
      </c>
      <c r="H8481" t="str">
        <f t="shared" si="265"/>
        <v>Frank Ntilikina</v>
      </c>
    </row>
    <row r="8482" spans="1:8" x14ac:dyDescent="0.2">
      <c r="A8482" s="48"/>
      <c r="B8482">
        <v>2</v>
      </c>
      <c r="C8482">
        <v>3</v>
      </c>
      <c r="D8482">
        <v>2</v>
      </c>
      <c r="E8482">
        <v>0</v>
      </c>
      <c r="F8482" s="51">
        <v>1</v>
      </c>
      <c r="G8482" t="str">
        <f t="shared" si="264"/>
        <v>Frank Ntilikina</v>
      </c>
      <c r="H8482" t="str">
        <f t="shared" si="265"/>
        <v>Frank Ntilikina</v>
      </c>
    </row>
    <row r="8483" spans="1:8" x14ac:dyDescent="0.2">
      <c r="A8483" s="48"/>
      <c r="B8483">
        <v>9</v>
      </c>
      <c r="C8483">
        <v>3</v>
      </c>
      <c r="D8483">
        <v>0</v>
      </c>
      <c r="E8483">
        <v>1</v>
      </c>
      <c r="F8483" s="51">
        <v>1</v>
      </c>
      <c r="G8483" t="str">
        <f t="shared" si="264"/>
        <v>Frank Ntilikina</v>
      </c>
      <c r="H8483" t="str">
        <f t="shared" si="265"/>
        <v>Frank Ntilikina</v>
      </c>
    </row>
    <row r="8484" spans="1:8" x14ac:dyDescent="0.2">
      <c r="A8484" s="48"/>
      <c r="B8484">
        <v>0</v>
      </c>
      <c r="C8484">
        <v>3</v>
      </c>
      <c r="D8484">
        <v>1</v>
      </c>
      <c r="E8484">
        <v>0</v>
      </c>
      <c r="F8484" s="51">
        <v>1</v>
      </c>
      <c r="G8484" t="str">
        <f t="shared" si="264"/>
        <v>Frank Ntilikina</v>
      </c>
      <c r="H8484" t="str">
        <f t="shared" si="265"/>
        <v>Frank Ntilikina</v>
      </c>
    </row>
    <row r="8485" spans="1:8" x14ac:dyDescent="0.2">
      <c r="A8485" s="48" t="s">
        <v>1457</v>
      </c>
      <c r="B8485">
        <v>13</v>
      </c>
      <c r="C8485">
        <v>3</v>
      </c>
      <c r="D8485">
        <v>2</v>
      </c>
      <c r="E8485">
        <v>3</v>
      </c>
      <c r="F8485" s="51">
        <v>1</v>
      </c>
      <c r="G8485" t="str">
        <f t="shared" si="264"/>
        <v>Kendrick Nunn</v>
      </c>
      <c r="H8485" t="str">
        <f t="shared" si="265"/>
        <v>Kendrick Nunn</v>
      </c>
    </row>
    <row r="8486" spans="1:8" x14ac:dyDescent="0.2">
      <c r="A8486" s="48"/>
      <c r="B8486">
        <v>0</v>
      </c>
      <c r="C8486">
        <v>2</v>
      </c>
      <c r="D8486">
        <v>2</v>
      </c>
      <c r="E8486">
        <v>0</v>
      </c>
      <c r="F8486" s="51">
        <v>1</v>
      </c>
      <c r="G8486" t="str">
        <f t="shared" si="264"/>
        <v>Kendrick Nunn</v>
      </c>
      <c r="H8486" t="str">
        <f t="shared" si="265"/>
        <v>Kendrick Nunn</v>
      </c>
    </row>
    <row r="8487" spans="1:8" x14ac:dyDescent="0.2">
      <c r="A8487" s="48"/>
      <c r="B8487">
        <v>0</v>
      </c>
      <c r="C8487">
        <v>0</v>
      </c>
      <c r="D8487">
        <v>1</v>
      </c>
      <c r="E8487">
        <v>0</v>
      </c>
      <c r="F8487" s="51">
        <v>1</v>
      </c>
      <c r="G8487" t="str">
        <f t="shared" si="264"/>
        <v>Kendrick Nunn</v>
      </c>
      <c r="H8487" t="str">
        <f t="shared" si="265"/>
        <v>Kendrick Nunn</v>
      </c>
    </row>
    <row r="8488" spans="1:8" x14ac:dyDescent="0.2">
      <c r="A8488" s="48"/>
      <c r="B8488">
        <v>9</v>
      </c>
      <c r="C8488">
        <v>4</v>
      </c>
      <c r="D8488">
        <v>1</v>
      </c>
      <c r="E8488">
        <v>1</v>
      </c>
      <c r="F8488" s="51">
        <v>1</v>
      </c>
      <c r="G8488" t="str">
        <f t="shared" si="264"/>
        <v>Kendrick Nunn</v>
      </c>
      <c r="H8488" t="str">
        <f t="shared" si="265"/>
        <v>Kendrick Nunn</v>
      </c>
    </row>
    <row r="8489" spans="1:8" x14ac:dyDescent="0.2">
      <c r="A8489" s="48"/>
      <c r="B8489">
        <v>9</v>
      </c>
      <c r="C8489">
        <v>2</v>
      </c>
      <c r="D8489">
        <v>0</v>
      </c>
      <c r="E8489">
        <v>1</v>
      </c>
      <c r="F8489" s="51">
        <v>1</v>
      </c>
      <c r="G8489" t="str">
        <f t="shared" si="264"/>
        <v>Kendrick Nunn</v>
      </c>
      <c r="H8489" t="str">
        <f t="shared" si="265"/>
        <v>Kendrick Nunn</v>
      </c>
    </row>
    <row r="8490" spans="1:8" x14ac:dyDescent="0.2">
      <c r="A8490" s="48"/>
      <c r="B8490">
        <v>3</v>
      </c>
      <c r="C8490">
        <v>0</v>
      </c>
      <c r="D8490">
        <v>0</v>
      </c>
      <c r="E8490">
        <v>1</v>
      </c>
      <c r="F8490" s="51">
        <v>1</v>
      </c>
      <c r="G8490" t="str">
        <f t="shared" si="264"/>
        <v>Kendrick Nunn</v>
      </c>
      <c r="H8490" t="str">
        <f t="shared" si="265"/>
        <v>Kendrick Nunn</v>
      </c>
    </row>
    <row r="8491" spans="1:8" x14ac:dyDescent="0.2">
      <c r="A8491" s="48"/>
      <c r="B8491">
        <v>0</v>
      </c>
      <c r="C8491">
        <v>0</v>
      </c>
      <c r="D8491">
        <v>0</v>
      </c>
      <c r="E8491">
        <v>0</v>
      </c>
      <c r="F8491" s="51">
        <v>1</v>
      </c>
      <c r="G8491" t="str">
        <f t="shared" si="264"/>
        <v>Kendrick Nunn</v>
      </c>
      <c r="H8491" t="str">
        <f t="shared" si="265"/>
        <v>Kendrick Nunn</v>
      </c>
    </row>
    <row r="8492" spans="1:8" x14ac:dyDescent="0.2">
      <c r="A8492" s="48"/>
      <c r="B8492">
        <v>0</v>
      </c>
      <c r="C8492">
        <v>3</v>
      </c>
      <c r="D8492">
        <v>2</v>
      </c>
      <c r="E8492">
        <v>0</v>
      </c>
      <c r="F8492" s="51">
        <v>1</v>
      </c>
      <c r="G8492" t="str">
        <f t="shared" si="264"/>
        <v>Kendrick Nunn</v>
      </c>
      <c r="H8492" t="str">
        <f t="shared" si="265"/>
        <v>Kendrick Nunn</v>
      </c>
    </row>
    <row r="8493" spans="1:8" x14ac:dyDescent="0.2">
      <c r="A8493" s="48"/>
      <c r="B8493">
        <v>18</v>
      </c>
      <c r="C8493">
        <v>1</v>
      </c>
      <c r="D8493">
        <v>1</v>
      </c>
      <c r="E8493">
        <v>2</v>
      </c>
      <c r="F8493" s="51">
        <v>1</v>
      </c>
      <c r="G8493" t="str">
        <f t="shared" si="264"/>
        <v>Kendrick Nunn</v>
      </c>
      <c r="H8493" t="str">
        <f t="shared" si="265"/>
        <v>Kendrick Nunn</v>
      </c>
    </row>
    <row r="8494" spans="1:8" x14ac:dyDescent="0.2">
      <c r="A8494" s="48"/>
      <c r="B8494">
        <v>0</v>
      </c>
      <c r="C8494">
        <v>0</v>
      </c>
      <c r="D8494">
        <v>3</v>
      </c>
      <c r="E8494">
        <v>0</v>
      </c>
      <c r="F8494" s="51">
        <v>1</v>
      </c>
      <c r="G8494" t="str">
        <f t="shared" si="264"/>
        <v>Kendrick Nunn</v>
      </c>
      <c r="H8494" t="str">
        <f t="shared" si="265"/>
        <v>Kendrick Nunn</v>
      </c>
    </row>
    <row r="8495" spans="1:8" x14ac:dyDescent="0.2">
      <c r="A8495" s="48"/>
      <c r="B8495">
        <v>0</v>
      </c>
      <c r="C8495">
        <v>1</v>
      </c>
      <c r="D8495">
        <v>2</v>
      </c>
      <c r="E8495">
        <v>0</v>
      </c>
      <c r="F8495" s="51">
        <v>1</v>
      </c>
      <c r="G8495" t="str">
        <f t="shared" si="264"/>
        <v>Kendrick Nunn</v>
      </c>
      <c r="H8495" t="str">
        <f t="shared" si="265"/>
        <v>Kendrick Nunn</v>
      </c>
    </row>
    <row r="8496" spans="1:8" x14ac:dyDescent="0.2">
      <c r="A8496" s="48"/>
      <c r="B8496">
        <v>10</v>
      </c>
      <c r="C8496">
        <v>1</v>
      </c>
      <c r="D8496">
        <v>1</v>
      </c>
      <c r="E8496">
        <v>2</v>
      </c>
      <c r="F8496" s="51">
        <v>1</v>
      </c>
      <c r="G8496" t="str">
        <f t="shared" si="264"/>
        <v>Kendrick Nunn</v>
      </c>
      <c r="H8496" t="str">
        <f t="shared" si="265"/>
        <v>Kendrick Nunn</v>
      </c>
    </row>
    <row r="8497" spans="1:8" x14ac:dyDescent="0.2">
      <c r="A8497" s="48"/>
      <c r="B8497">
        <v>13</v>
      </c>
      <c r="C8497">
        <v>3</v>
      </c>
      <c r="D8497">
        <v>2</v>
      </c>
      <c r="E8497">
        <v>3</v>
      </c>
      <c r="F8497" s="51">
        <v>1</v>
      </c>
      <c r="G8497" t="str">
        <f t="shared" si="264"/>
        <v>Kendrick Nunn</v>
      </c>
      <c r="H8497" t="str">
        <f t="shared" si="265"/>
        <v>Kendrick Nunn</v>
      </c>
    </row>
    <row r="8498" spans="1:8" x14ac:dyDescent="0.2">
      <c r="A8498" s="48"/>
      <c r="B8498">
        <v>4</v>
      </c>
      <c r="C8498">
        <v>0</v>
      </c>
      <c r="D8498">
        <v>2</v>
      </c>
      <c r="E8498">
        <v>0</v>
      </c>
      <c r="F8498" s="51">
        <v>1</v>
      </c>
      <c r="G8498" t="str">
        <f t="shared" si="264"/>
        <v>Kendrick Nunn</v>
      </c>
      <c r="H8498" t="str">
        <f t="shared" si="265"/>
        <v>Kendrick Nunn</v>
      </c>
    </row>
    <row r="8499" spans="1:8" x14ac:dyDescent="0.2">
      <c r="A8499" s="48"/>
      <c r="B8499">
        <v>9</v>
      </c>
      <c r="C8499">
        <v>1</v>
      </c>
      <c r="D8499">
        <v>1</v>
      </c>
      <c r="E8499">
        <v>1</v>
      </c>
      <c r="F8499" s="51">
        <v>1</v>
      </c>
      <c r="G8499" t="str">
        <f t="shared" si="264"/>
        <v>Kendrick Nunn</v>
      </c>
      <c r="H8499" t="str">
        <f t="shared" si="265"/>
        <v>Kendrick Nunn</v>
      </c>
    </row>
    <row r="8500" spans="1:8" x14ac:dyDescent="0.2">
      <c r="A8500" s="48"/>
      <c r="B8500">
        <v>7</v>
      </c>
      <c r="C8500">
        <v>1</v>
      </c>
      <c r="D8500">
        <v>1</v>
      </c>
      <c r="E8500">
        <v>1</v>
      </c>
      <c r="F8500" s="51">
        <v>1</v>
      </c>
      <c r="G8500" t="str">
        <f t="shared" si="264"/>
        <v>Kendrick Nunn</v>
      </c>
      <c r="H8500" t="str">
        <f t="shared" si="265"/>
        <v>Kendrick Nunn</v>
      </c>
    </row>
    <row r="8501" spans="1:8" x14ac:dyDescent="0.2">
      <c r="A8501" s="48"/>
      <c r="B8501">
        <v>5</v>
      </c>
      <c r="C8501">
        <v>2</v>
      </c>
      <c r="D8501">
        <v>0</v>
      </c>
      <c r="E8501">
        <v>1</v>
      </c>
      <c r="F8501" s="51">
        <v>1</v>
      </c>
      <c r="G8501" t="str">
        <f t="shared" si="264"/>
        <v>Kendrick Nunn</v>
      </c>
      <c r="H8501" t="str">
        <f t="shared" si="265"/>
        <v>Kendrick Nunn</v>
      </c>
    </row>
    <row r="8502" spans="1:8" x14ac:dyDescent="0.2">
      <c r="A8502" s="48"/>
      <c r="B8502">
        <v>4</v>
      </c>
      <c r="C8502">
        <v>1</v>
      </c>
      <c r="D8502">
        <v>2</v>
      </c>
      <c r="E8502">
        <v>0</v>
      </c>
      <c r="F8502" s="51">
        <v>1</v>
      </c>
      <c r="G8502" t="str">
        <f t="shared" si="264"/>
        <v>Kendrick Nunn</v>
      </c>
      <c r="H8502" t="str">
        <f t="shared" si="265"/>
        <v>Kendrick Nunn</v>
      </c>
    </row>
    <row r="8503" spans="1:8" x14ac:dyDescent="0.2">
      <c r="A8503" s="48"/>
      <c r="B8503">
        <v>0</v>
      </c>
      <c r="C8503">
        <v>1</v>
      </c>
      <c r="D8503">
        <v>1</v>
      </c>
      <c r="E8503">
        <v>0</v>
      </c>
      <c r="F8503" s="51">
        <v>1</v>
      </c>
      <c r="G8503" t="str">
        <f t="shared" si="264"/>
        <v>Kendrick Nunn</v>
      </c>
      <c r="H8503" t="str">
        <f t="shared" si="265"/>
        <v>Kendrick Nunn</v>
      </c>
    </row>
    <row r="8504" spans="1:8" x14ac:dyDescent="0.2">
      <c r="A8504" s="48"/>
      <c r="B8504">
        <v>0</v>
      </c>
      <c r="C8504">
        <v>0</v>
      </c>
      <c r="D8504">
        <v>0</v>
      </c>
      <c r="E8504">
        <v>0</v>
      </c>
      <c r="F8504" s="51">
        <v>1</v>
      </c>
      <c r="G8504" t="str">
        <f t="shared" si="264"/>
        <v>Kendrick Nunn</v>
      </c>
      <c r="H8504" t="str">
        <f t="shared" si="265"/>
        <v>Kendrick Nunn</v>
      </c>
    </row>
    <row r="8505" spans="1:8" x14ac:dyDescent="0.2">
      <c r="A8505" s="48"/>
      <c r="B8505">
        <v>15</v>
      </c>
      <c r="C8505">
        <v>2</v>
      </c>
      <c r="D8505">
        <v>1</v>
      </c>
      <c r="E8505">
        <v>1</v>
      </c>
      <c r="F8505" s="51">
        <v>1</v>
      </c>
      <c r="G8505" t="str">
        <f t="shared" si="264"/>
        <v>Kendrick Nunn</v>
      </c>
      <c r="H8505" t="str">
        <f t="shared" si="265"/>
        <v>Kendrick Nunn</v>
      </c>
    </row>
    <row r="8506" spans="1:8" x14ac:dyDescent="0.2">
      <c r="A8506" s="48"/>
      <c r="B8506">
        <v>0</v>
      </c>
      <c r="C8506">
        <v>0</v>
      </c>
      <c r="D8506">
        <v>0</v>
      </c>
      <c r="E8506">
        <v>0</v>
      </c>
      <c r="F8506" s="51">
        <v>1</v>
      </c>
      <c r="G8506" t="str">
        <f t="shared" si="264"/>
        <v>Kendrick Nunn</v>
      </c>
      <c r="H8506" t="str">
        <f t="shared" si="265"/>
        <v>Kendrick Nunn</v>
      </c>
    </row>
    <row r="8507" spans="1:8" x14ac:dyDescent="0.2">
      <c r="A8507" s="48"/>
      <c r="B8507">
        <v>3</v>
      </c>
      <c r="C8507">
        <v>0</v>
      </c>
      <c r="D8507">
        <v>0</v>
      </c>
      <c r="E8507">
        <v>1</v>
      </c>
      <c r="F8507" s="51">
        <v>1</v>
      </c>
      <c r="G8507" t="str">
        <f t="shared" si="264"/>
        <v>Kendrick Nunn</v>
      </c>
      <c r="H8507" t="str">
        <f t="shared" si="265"/>
        <v>Kendrick Nunn</v>
      </c>
    </row>
    <row r="8508" spans="1:8" x14ac:dyDescent="0.2">
      <c r="A8508" s="48"/>
      <c r="B8508">
        <v>0</v>
      </c>
      <c r="C8508">
        <v>0</v>
      </c>
      <c r="D8508">
        <v>0</v>
      </c>
      <c r="E8508">
        <v>0</v>
      </c>
      <c r="F8508" s="51">
        <v>1</v>
      </c>
      <c r="G8508" t="str">
        <f t="shared" si="264"/>
        <v>Kendrick Nunn</v>
      </c>
      <c r="H8508" t="str">
        <f t="shared" si="265"/>
        <v>Kendrick Nunn</v>
      </c>
    </row>
    <row r="8509" spans="1:8" x14ac:dyDescent="0.2">
      <c r="A8509" s="48"/>
      <c r="B8509">
        <v>17</v>
      </c>
      <c r="C8509">
        <v>1</v>
      </c>
      <c r="D8509">
        <v>0</v>
      </c>
      <c r="E8509">
        <v>3</v>
      </c>
      <c r="F8509" s="51">
        <v>1</v>
      </c>
      <c r="G8509" t="str">
        <f t="shared" si="264"/>
        <v>Kendrick Nunn</v>
      </c>
      <c r="H8509" t="str">
        <f t="shared" si="265"/>
        <v>Kendrick Nunn</v>
      </c>
    </row>
    <row r="8510" spans="1:8" x14ac:dyDescent="0.2">
      <c r="A8510" s="48"/>
      <c r="B8510">
        <v>0</v>
      </c>
      <c r="C8510">
        <v>0</v>
      </c>
      <c r="D8510">
        <v>0</v>
      </c>
      <c r="E8510">
        <v>0</v>
      </c>
      <c r="F8510" s="51">
        <v>1</v>
      </c>
      <c r="G8510" t="str">
        <f t="shared" si="264"/>
        <v>Kendrick Nunn</v>
      </c>
      <c r="H8510" t="str">
        <f t="shared" si="265"/>
        <v>Kendrick Nunn</v>
      </c>
    </row>
    <row r="8511" spans="1:8" x14ac:dyDescent="0.2">
      <c r="A8511" s="48"/>
      <c r="B8511">
        <v>2</v>
      </c>
      <c r="C8511">
        <v>0</v>
      </c>
      <c r="D8511">
        <v>0</v>
      </c>
      <c r="E8511">
        <v>0</v>
      </c>
      <c r="F8511" s="51">
        <v>1</v>
      </c>
      <c r="G8511" t="str">
        <f t="shared" si="264"/>
        <v>Kendrick Nunn</v>
      </c>
      <c r="H8511" t="str">
        <f t="shared" si="265"/>
        <v>Kendrick Nunn</v>
      </c>
    </row>
    <row r="8512" spans="1:8" x14ac:dyDescent="0.2">
      <c r="A8512" s="48"/>
      <c r="B8512">
        <v>6</v>
      </c>
      <c r="C8512">
        <v>1</v>
      </c>
      <c r="D8512">
        <v>0</v>
      </c>
      <c r="E8512">
        <v>2</v>
      </c>
      <c r="F8512" s="51">
        <v>1</v>
      </c>
      <c r="G8512" t="str">
        <f t="shared" si="264"/>
        <v>Kendrick Nunn</v>
      </c>
      <c r="H8512" t="str">
        <f t="shared" si="265"/>
        <v>Kendrick Nunn</v>
      </c>
    </row>
    <row r="8513" spans="1:8" x14ac:dyDescent="0.2">
      <c r="A8513" s="48"/>
      <c r="B8513">
        <v>5</v>
      </c>
      <c r="C8513">
        <v>1</v>
      </c>
      <c r="D8513">
        <v>0</v>
      </c>
      <c r="E8513">
        <v>1</v>
      </c>
      <c r="F8513" s="51">
        <v>1</v>
      </c>
      <c r="G8513" t="str">
        <f t="shared" si="264"/>
        <v>Kendrick Nunn</v>
      </c>
      <c r="H8513" t="str">
        <f t="shared" si="265"/>
        <v>Kendrick Nunn</v>
      </c>
    </row>
    <row r="8514" spans="1:8" x14ac:dyDescent="0.2">
      <c r="A8514" s="48"/>
      <c r="B8514">
        <v>9</v>
      </c>
      <c r="C8514">
        <v>3</v>
      </c>
      <c r="D8514">
        <v>0</v>
      </c>
      <c r="E8514">
        <v>1</v>
      </c>
      <c r="F8514" s="51">
        <v>1</v>
      </c>
      <c r="G8514" t="str">
        <f t="shared" ref="G8514:G8577" si="266">IF(B8514="","",IF(A8514="",G8513,SUBSTITUTE(A8514," 2022-23 Game Log","")))</f>
        <v>Kendrick Nunn</v>
      </c>
      <c r="H8514" t="str">
        <f t="shared" ref="H8514:H8577" si="267">IF(G8514="Luka Dončić","Luka Doncic",IF(G8514="Wendell Carter Jr.","Wendell Carter",IF(G8514="Vlatko Čančar","Vlatko Cancar",IF(G8514="Troy Brown Jr.","Troy Brown",IF(G8514="Bojan Bogdanović","Bojan Bogdanovic",IF(G8514="Nic Claxton","Nicolas Claxton",IF(G8514="Kristaps Porziņģis","Kristaps Porzingis",IF(G8514="Kelly Oubre Jr.","Kelly Oubre Jr",IF(G8514="P.J. Washington","P.J Washington",IF(G8514="P.J. Tucker","P.J Tucker",IF(G8514="Jabari Smith Jr.","Jabari Smith",IF(G8514="Alperen Şengün","Alperen Sengun",IF(G8514="Nikola Vučević","Nikola Vucevic",IF(G8514="Jusuf Nurkić","Jusuf Nurkic",IF(G8514="Nikola Jokić","Nikola Jokic",G8514)))))))))))))))</f>
        <v>Kendrick Nunn</v>
      </c>
    </row>
    <row r="8515" spans="1:8" x14ac:dyDescent="0.2">
      <c r="A8515" s="48" t="s">
        <v>1458</v>
      </c>
      <c r="B8515">
        <v>8</v>
      </c>
      <c r="C8515">
        <v>7</v>
      </c>
      <c r="D8515">
        <v>1</v>
      </c>
      <c r="E8515">
        <v>0</v>
      </c>
      <c r="F8515" s="51">
        <v>1</v>
      </c>
      <c r="G8515" t="str">
        <f t="shared" si="266"/>
        <v>Jusuf Nurkić</v>
      </c>
      <c r="H8515" t="str">
        <f t="shared" si="267"/>
        <v>Jusuf Nurkic</v>
      </c>
    </row>
    <row r="8516" spans="1:8" x14ac:dyDescent="0.2">
      <c r="A8516" s="48"/>
      <c r="B8516">
        <v>20</v>
      </c>
      <c r="C8516">
        <v>17</v>
      </c>
      <c r="D8516">
        <v>2</v>
      </c>
      <c r="E8516">
        <v>0</v>
      </c>
      <c r="F8516" s="51">
        <v>1</v>
      </c>
      <c r="G8516" t="str">
        <f t="shared" si="266"/>
        <v>Jusuf Nurkić</v>
      </c>
      <c r="H8516" t="str">
        <f t="shared" si="267"/>
        <v>Jusuf Nurkic</v>
      </c>
    </row>
    <row r="8517" spans="1:8" x14ac:dyDescent="0.2">
      <c r="A8517" s="48"/>
      <c r="B8517">
        <v>6</v>
      </c>
      <c r="C8517">
        <v>13</v>
      </c>
      <c r="D8517">
        <v>4</v>
      </c>
      <c r="E8517">
        <v>0</v>
      </c>
      <c r="F8517" s="51">
        <v>1</v>
      </c>
      <c r="G8517" t="str">
        <f t="shared" si="266"/>
        <v>Jusuf Nurkić</v>
      </c>
      <c r="H8517" t="str">
        <f t="shared" si="267"/>
        <v>Jusuf Nurkic</v>
      </c>
    </row>
    <row r="8518" spans="1:8" x14ac:dyDescent="0.2">
      <c r="A8518" s="48"/>
      <c r="B8518">
        <v>13</v>
      </c>
      <c r="C8518">
        <v>12</v>
      </c>
      <c r="D8518">
        <v>6</v>
      </c>
      <c r="E8518">
        <v>0</v>
      </c>
      <c r="F8518" s="51">
        <v>1</v>
      </c>
      <c r="G8518" t="str">
        <f t="shared" si="266"/>
        <v>Jusuf Nurkić</v>
      </c>
      <c r="H8518" t="str">
        <f t="shared" si="267"/>
        <v>Jusuf Nurkic</v>
      </c>
    </row>
    <row r="8519" spans="1:8" x14ac:dyDescent="0.2">
      <c r="A8519" s="48"/>
      <c r="B8519">
        <v>7</v>
      </c>
      <c r="C8519">
        <v>9</v>
      </c>
      <c r="D8519">
        <v>1</v>
      </c>
      <c r="E8519">
        <v>0</v>
      </c>
      <c r="F8519" s="51">
        <v>1</v>
      </c>
      <c r="G8519" t="str">
        <f t="shared" si="266"/>
        <v>Jusuf Nurkić</v>
      </c>
      <c r="H8519" t="str">
        <f t="shared" si="267"/>
        <v>Jusuf Nurkic</v>
      </c>
    </row>
    <row r="8520" spans="1:8" x14ac:dyDescent="0.2">
      <c r="A8520" s="48"/>
      <c r="B8520">
        <v>27</v>
      </c>
      <c r="C8520">
        <v>15</v>
      </c>
      <c r="D8520">
        <v>1</v>
      </c>
      <c r="E8520">
        <v>1</v>
      </c>
      <c r="F8520" s="51">
        <v>1</v>
      </c>
      <c r="G8520" t="str">
        <f t="shared" si="266"/>
        <v>Jusuf Nurkić</v>
      </c>
      <c r="H8520" t="str">
        <f t="shared" si="267"/>
        <v>Jusuf Nurkic</v>
      </c>
    </row>
    <row r="8521" spans="1:8" x14ac:dyDescent="0.2">
      <c r="A8521" s="48"/>
      <c r="B8521">
        <v>23</v>
      </c>
      <c r="C8521">
        <v>13</v>
      </c>
      <c r="D8521">
        <v>4</v>
      </c>
      <c r="E8521">
        <v>3</v>
      </c>
      <c r="F8521" s="51">
        <v>1</v>
      </c>
      <c r="G8521" t="str">
        <f t="shared" si="266"/>
        <v>Jusuf Nurkić</v>
      </c>
      <c r="H8521" t="str">
        <f t="shared" si="267"/>
        <v>Jusuf Nurkic</v>
      </c>
    </row>
    <row r="8522" spans="1:8" x14ac:dyDescent="0.2">
      <c r="A8522" s="48"/>
      <c r="B8522">
        <v>14</v>
      </c>
      <c r="C8522">
        <v>8</v>
      </c>
      <c r="D8522">
        <v>3</v>
      </c>
      <c r="E8522">
        <v>2</v>
      </c>
      <c r="F8522" s="51">
        <v>1</v>
      </c>
      <c r="G8522" t="str">
        <f t="shared" si="266"/>
        <v>Jusuf Nurkić</v>
      </c>
      <c r="H8522" t="str">
        <f t="shared" si="267"/>
        <v>Jusuf Nurkic</v>
      </c>
    </row>
    <row r="8523" spans="1:8" x14ac:dyDescent="0.2">
      <c r="A8523" s="48"/>
      <c r="B8523">
        <v>8</v>
      </c>
      <c r="C8523">
        <v>7</v>
      </c>
      <c r="D8523">
        <v>0</v>
      </c>
      <c r="E8523">
        <v>0</v>
      </c>
      <c r="F8523" s="51">
        <v>1</v>
      </c>
      <c r="G8523" t="str">
        <f t="shared" si="266"/>
        <v>Jusuf Nurkić</v>
      </c>
      <c r="H8523" t="str">
        <f t="shared" si="267"/>
        <v>Jusuf Nurkic</v>
      </c>
    </row>
    <row r="8524" spans="1:8" x14ac:dyDescent="0.2">
      <c r="A8524" s="48"/>
      <c r="B8524">
        <v>4</v>
      </c>
      <c r="C8524">
        <v>11</v>
      </c>
      <c r="D8524">
        <v>3</v>
      </c>
      <c r="E8524">
        <v>0</v>
      </c>
      <c r="F8524" s="51">
        <v>1</v>
      </c>
      <c r="G8524" t="str">
        <f t="shared" si="266"/>
        <v>Jusuf Nurkić</v>
      </c>
      <c r="H8524" t="str">
        <f t="shared" si="267"/>
        <v>Jusuf Nurkic</v>
      </c>
    </row>
    <row r="8525" spans="1:8" x14ac:dyDescent="0.2">
      <c r="A8525" s="48"/>
      <c r="B8525">
        <v>9</v>
      </c>
      <c r="C8525">
        <v>5</v>
      </c>
      <c r="D8525">
        <v>1</v>
      </c>
      <c r="E8525">
        <v>0</v>
      </c>
      <c r="F8525" s="51">
        <v>1</v>
      </c>
      <c r="G8525" t="str">
        <f t="shared" si="266"/>
        <v>Jusuf Nurkić</v>
      </c>
      <c r="H8525" t="str">
        <f t="shared" si="267"/>
        <v>Jusuf Nurkic</v>
      </c>
    </row>
    <row r="8526" spans="1:8" x14ac:dyDescent="0.2">
      <c r="A8526" s="48"/>
      <c r="B8526">
        <v>17</v>
      </c>
      <c r="C8526">
        <v>8</v>
      </c>
      <c r="D8526">
        <v>0</v>
      </c>
      <c r="E8526">
        <v>0</v>
      </c>
      <c r="F8526" s="51">
        <v>1</v>
      </c>
      <c r="G8526" t="str">
        <f t="shared" si="266"/>
        <v>Jusuf Nurkić</v>
      </c>
      <c r="H8526" t="str">
        <f t="shared" si="267"/>
        <v>Jusuf Nurkic</v>
      </c>
    </row>
    <row r="8527" spans="1:8" x14ac:dyDescent="0.2">
      <c r="A8527" s="48"/>
      <c r="B8527">
        <v>18</v>
      </c>
      <c r="C8527">
        <v>7</v>
      </c>
      <c r="D8527">
        <v>2</v>
      </c>
      <c r="E8527">
        <v>1</v>
      </c>
      <c r="F8527" s="51">
        <v>1</v>
      </c>
      <c r="G8527" t="str">
        <f t="shared" si="266"/>
        <v>Jusuf Nurkić</v>
      </c>
      <c r="H8527" t="str">
        <f t="shared" si="267"/>
        <v>Jusuf Nurkic</v>
      </c>
    </row>
    <row r="8528" spans="1:8" x14ac:dyDescent="0.2">
      <c r="A8528" s="48"/>
      <c r="B8528">
        <v>16</v>
      </c>
      <c r="C8528">
        <v>10</v>
      </c>
      <c r="D8528">
        <v>3</v>
      </c>
      <c r="E8528">
        <v>1</v>
      </c>
      <c r="F8528" s="51">
        <v>1</v>
      </c>
      <c r="G8528" t="str">
        <f t="shared" si="266"/>
        <v>Jusuf Nurkić</v>
      </c>
      <c r="H8528" t="str">
        <f t="shared" si="267"/>
        <v>Jusuf Nurkic</v>
      </c>
    </row>
    <row r="8529" spans="1:8" x14ac:dyDescent="0.2">
      <c r="A8529" s="48"/>
      <c r="B8529">
        <v>22</v>
      </c>
      <c r="C8529">
        <v>6</v>
      </c>
      <c r="D8529">
        <v>1</v>
      </c>
      <c r="E8529">
        <v>2</v>
      </c>
      <c r="F8529" s="51">
        <v>1</v>
      </c>
      <c r="G8529" t="str">
        <f t="shared" si="266"/>
        <v>Jusuf Nurkić</v>
      </c>
      <c r="H8529" t="str">
        <f t="shared" si="267"/>
        <v>Jusuf Nurkic</v>
      </c>
    </row>
    <row r="8530" spans="1:8" x14ac:dyDescent="0.2">
      <c r="A8530" s="48"/>
      <c r="B8530">
        <v>20</v>
      </c>
      <c r="C8530">
        <v>8</v>
      </c>
      <c r="D8530">
        <v>7</v>
      </c>
      <c r="E8530">
        <v>2</v>
      </c>
      <c r="F8530" s="51">
        <v>1</v>
      </c>
      <c r="G8530" t="str">
        <f t="shared" si="266"/>
        <v>Jusuf Nurkić</v>
      </c>
      <c r="H8530" t="str">
        <f t="shared" si="267"/>
        <v>Jusuf Nurkic</v>
      </c>
    </row>
    <row r="8531" spans="1:8" x14ac:dyDescent="0.2">
      <c r="A8531" s="48"/>
      <c r="B8531">
        <v>17</v>
      </c>
      <c r="C8531">
        <v>14</v>
      </c>
      <c r="D8531">
        <v>4</v>
      </c>
      <c r="E8531">
        <v>0</v>
      </c>
      <c r="F8531" s="51">
        <v>1</v>
      </c>
      <c r="G8531" t="str">
        <f t="shared" si="266"/>
        <v>Jusuf Nurkić</v>
      </c>
      <c r="H8531" t="str">
        <f t="shared" si="267"/>
        <v>Jusuf Nurkic</v>
      </c>
    </row>
    <row r="8532" spans="1:8" x14ac:dyDescent="0.2">
      <c r="A8532" s="48"/>
      <c r="B8532">
        <v>13</v>
      </c>
      <c r="C8532">
        <v>10</v>
      </c>
      <c r="D8532">
        <v>7</v>
      </c>
      <c r="E8532">
        <v>1</v>
      </c>
      <c r="F8532" s="51">
        <v>1</v>
      </c>
      <c r="G8532" t="str">
        <f t="shared" si="266"/>
        <v>Jusuf Nurkić</v>
      </c>
      <c r="H8532" t="str">
        <f t="shared" si="267"/>
        <v>Jusuf Nurkic</v>
      </c>
    </row>
    <row r="8533" spans="1:8" x14ac:dyDescent="0.2">
      <c r="A8533" s="48"/>
      <c r="B8533">
        <v>8</v>
      </c>
      <c r="C8533">
        <v>10</v>
      </c>
      <c r="D8533">
        <v>1</v>
      </c>
      <c r="E8533">
        <v>0</v>
      </c>
      <c r="F8533" s="51">
        <v>1</v>
      </c>
      <c r="G8533" t="str">
        <f t="shared" si="266"/>
        <v>Jusuf Nurkić</v>
      </c>
      <c r="H8533" t="str">
        <f t="shared" si="267"/>
        <v>Jusuf Nurkic</v>
      </c>
    </row>
    <row r="8534" spans="1:8" x14ac:dyDescent="0.2">
      <c r="A8534" s="48"/>
      <c r="B8534">
        <v>15</v>
      </c>
      <c r="C8534">
        <v>14</v>
      </c>
      <c r="D8534">
        <v>4</v>
      </c>
      <c r="E8534">
        <v>0</v>
      </c>
      <c r="F8534" s="51">
        <v>1</v>
      </c>
      <c r="G8534" t="str">
        <f t="shared" si="266"/>
        <v>Jusuf Nurkić</v>
      </c>
      <c r="H8534" t="str">
        <f t="shared" si="267"/>
        <v>Jusuf Nurkic</v>
      </c>
    </row>
    <row r="8535" spans="1:8" x14ac:dyDescent="0.2">
      <c r="A8535" s="48"/>
      <c r="B8535">
        <v>19</v>
      </c>
      <c r="C8535">
        <v>6</v>
      </c>
      <c r="D8535">
        <v>4</v>
      </c>
      <c r="E8535">
        <v>2</v>
      </c>
      <c r="F8535" s="51">
        <v>1</v>
      </c>
      <c r="G8535" t="str">
        <f t="shared" si="266"/>
        <v>Jusuf Nurkić</v>
      </c>
      <c r="H8535" t="str">
        <f t="shared" si="267"/>
        <v>Jusuf Nurkic</v>
      </c>
    </row>
    <row r="8536" spans="1:8" x14ac:dyDescent="0.2">
      <c r="A8536" s="48"/>
      <c r="B8536">
        <v>21</v>
      </c>
      <c r="C8536">
        <v>9</v>
      </c>
      <c r="D8536">
        <v>2</v>
      </c>
      <c r="E8536">
        <v>2</v>
      </c>
      <c r="F8536" s="51">
        <v>1</v>
      </c>
      <c r="G8536" t="str">
        <f t="shared" si="266"/>
        <v>Jusuf Nurkić</v>
      </c>
      <c r="H8536" t="str">
        <f t="shared" si="267"/>
        <v>Jusuf Nurkic</v>
      </c>
    </row>
    <row r="8537" spans="1:8" x14ac:dyDescent="0.2">
      <c r="A8537" s="48"/>
      <c r="B8537">
        <v>8</v>
      </c>
      <c r="C8537">
        <v>15</v>
      </c>
      <c r="D8537">
        <v>2</v>
      </c>
      <c r="E8537">
        <v>0</v>
      </c>
      <c r="F8537" s="51">
        <v>1</v>
      </c>
      <c r="G8537" t="str">
        <f t="shared" si="266"/>
        <v>Jusuf Nurkić</v>
      </c>
      <c r="H8537" t="str">
        <f t="shared" si="267"/>
        <v>Jusuf Nurkic</v>
      </c>
    </row>
    <row r="8538" spans="1:8" x14ac:dyDescent="0.2">
      <c r="A8538" s="48"/>
      <c r="B8538">
        <v>14</v>
      </c>
      <c r="C8538">
        <v>16</v>
      </c>
      <c r="D8538">
        <v>4</v>
      </c>
      <c r="E8538">
        <v>0</v>
      </c>
      <c r="F8538" s="51">
        <v>1</v>
      </c>
      <c r="G8538" t="str">
        <f t="shared" si="266"/>
        <v>Jusuf Nurkić</v>
      </c>
      <c r="H8538" t="str">
        <f t="shared" si="267"/>
        <v>Jusuf Nurkic</v>
      </c>
    </row>
    <row r="8539" spans="1:8" x14ac:dyDescent="0.2">
      <c r="A8539" s="48"/>
      <c r="B8539">
        <v>15</v>
      </c>
      <c r="C8539">
        <v>7</v>
      </c>
      <c r="D8539">
        <v>6</v>
      </c>
      <c r="E8539">
        <v>0</v>
      </c>
      <c r="F8539" s="51">
        <v>1</v>
      </c>
      <c r="G8539" t="str">
        <f t="shared" si="266"/>
        <v>Jusuf Nurkić</v>
      </c>
      <c r="H8539" t="str">
        <f t="shared" si="267"/>
        <v>Jusuf Nurkic</v>
      </c>
    </row>
    <row r="8540" spans="1:8" x14ac:dyDescent="0.2">
      <c r="A8540" s="48"/>
      <c r="B8540">
        <v>16</v>
      </c>
      <c r="C8540">
        <v>6</v>
      </c>
      <c r="D8540">
        <v>1</v>
      </c>
      <c r="E8540">
        <v>1</v>
      </c>
      <c r="F8540" s="51">
        <v>1</v>
      </c>
      <c r="G8540" t="str">
        <f t="shared" si="266"/>
        <v>Jusuf Nurkić</v>
      </c>
      <c r="H8540" t="str">
        <f t="shared" si="267"/>
        <v>Jusuf Nurkic</v>
      </c>
    </row>
    <row r="8541" spans="1:8" x14ac:dyDescent="0.2">
      <c r="A8541" s="48"/>
      <c r="B8541">
        <v>14</v>
      </c>
      <c r="C8541">
        <v>5</v>
      </c>
      <c r="D8541">
        <v>2</v>
      </c>
      <c r="E8541">
        <v>1</v>
      </c>
      <c r="F8541" s="51">
        <v>1</v>
      </c>
      <c r="G8541" t="str">
        <f t="shared" si="266"/>
        <v>Jusuf Nurkić</v>
      </c>
      <c r="H8541" t="str">
        <f t="shared" si="267"/>
        <v>Jusuf Nurkic</v>
      </c>
    </row>
    <row r="8542" spans="1:8" x14ac:dyDescent="0.2">
      <c r="A8542" s="48"/>
      <c r="B8542">
        <v>12</v>
      </c>
      <c r="C8542">
        <v>6</v>
      </c>
      <c r="D8542">
        <v>4</v>
      </c>
      <c r="E8542">
        <v>1</v>
      </c>
      <c r="F8542" s="51">
        <v>1</v>
      </c>
      <c r="G8542" t="str">
        <f t="shared" si="266"/>
        <v>Jusuf Nurkić</v>
      </c>
      <c r="H8542" t="str">
        <f t="shared" si="267"/>
        <v>Jusuf Nurkic</v>
      </c>
    </row>
    <row r="8543" spans="1:8" x14ac:dyDescent="0.2">
      <c r="A8543" s="48"/>
      <c r="B8543">
        <v>11</v>
      </c>
      <c r="C8543">
        <v>7</v>
      </c>
      <c r="D8543">
        <v>3</v>
      </c>
      <c r="E8543">
        <v>1</v>
      </c>
      <c r="F8543" s="51">
        <v>1</v>
      </c>
      <c r="G8543" t="str">
        <f t="shared" si="266"/>
        <v>Jusuf Nurkić</v>
      </c>
      <c r="H8543" t="str">
        <f t="shared" si="267"/>
        <v>Jusuf Nurkic</v>
      </c>
    </row>
    <row r="8544" spans="1:8" x14ac:dyDescent="0.2">
      <c r="A8544" s="48"/>
      <c r="B8544">
        <v>28</v>
      </c>
      <c r="C8544">
        <v>15</v>
      </c>
      <c r="D8544">
        <v>6</v>
      </c>
      <c r="E8544">
        <v>5</v>
      </c>
      <c r="F8544" s="51">
        <v>1</v>
      </c>
      <c r="G8544" t="str">
        <f t="shared" si="266"/>
        <v>Jusuf Nurkić</v>
      </c>
      <c r="H8544" t="str">
        <f t="shared" si="267"/>
        <v>Jusuf Nurkic</v>
      </c>
    </row>
    <row r="8545" spans="1:8" x14ac:dyDescent="0.2">
      <c r="A8545" s="48"/>
      <c r="B8545">
        <v>3</v>
      </c>
      <c r="C8545">
        <v>2</v>
      </c>
      <c r="D8545">
        <v>1</v>
      </c>
      <c r="E8545">
        <v>0</v>
      </c>
      <c r="F8545" s="51">
        <v>1</v>
      </c>
      <c r="G8545" t="str">
        <f t="shared" si="266"/>
        <v>Jusuf Nurkić</v>
      </c>
      <c r="H8545" t="str">
        <f t="shared" si="267"/>
        <v>Jusuf Nurkic</v>
      </c>
    </row>
    <row r="8546" spans="1:8" x14ac:dyDescent="0.2">
      <c r="A8546" s="48"/>
      <c r="B8546">
        <v>10</v>
      </c>
      <c r="C8546">
        <v>8</v>
      </c>
      <c r="D8546">
        <v>3</v>
      </c>
      <c r="E8546">
        <v>0</v>
      </c>
      <c r="F8546" s="51">
        <v>1</v>
      </c>
      <c r="G8546" t="str">
        <f t="shared" si="266"/>
        <v>Jusuf Nurkić</v>
      </c>
      <c r="H8546" t="str">
        <f t="shared" si="267"/>
        <v>Jusuf Nurkic</v>
      </c>
    </row>
    <row r="8547" spans="1:8" x14ac:dyDescent="0.2">
      <c r="A8547" s="48" t="s">
        <v>1459</v>
      </c>
      <c r="B8547">
        <v>6</v>
      </c>
      <c r="C8547">
        <v>3</v>
      </c>
      <c r="D8547">
        <v>0</v>
      </c>
      <c r="E8547">
        <v>2</v>
      </c>
      <c r="F8547" s="51">
        <v>1</v>
      </c>
      <c r="G8547" t="str">
        <f t="shared" si="266"/>
        <v>Jordan Nwora</v>
      </c>
      <c r="H8547" t="str">
        <f t="shared" si="267"/>
        <v>Jordan Nwora</v>
      </c>
    </row>
    <row r="8548" spans="1:8" x14ac:dyDescent="0.2">
      <c r="A8548" s="48"/>
      <c r="B8548">
        <v>9</v>
      </c>
      <c r="C8548">
        <v>3</v>
      </c>
      <c r="D8548">
        <v>0</v>
      </c>
      <c r="E8548">
        <v>1</v>
      </c>
      <c r="F8548" s="51">
        <v>1</v>
      </c>
      <c r="G8548" t="str">
        <f t="shared" si="266"/>
        <v>Jordan Nwora</v>
      </c>
      <c r="H8548" t="str">
        <f t="shared" si="267"/>
        <v>Jordan Nwora</v>
      </c>
    </row>
    <row r="8549" spans="1:8" x14ac:dyDescent="0.2">
      <c r="A8549" s="48"/>
      <c r="B8549">
        <v>3</v>
      </c>
      <c r="C8549">
        <v>6</v>
      </c>
      <c r="D8549">
        <v>1</v>
      </c>
      <c r="E8549">
        <v>1</v>
      </c>
      <c r="F8549" s="51">
        <v>1</v>
      </c>
      <c r="G8549" t="str">
        <f t="shared" si="266"/>
        <v>Jordan Nwora</v>
      </c>
      <c r="H8549" t="str">
        <f t="shared" si="267"/>
        <v>Jordan Nwora</v>
      </c>
    </row>
    <row r="8550" spans="1:8" x14ac:dyDescent="0.2">
      <c r="A8550" s="48"/>
      <c r="B8550">
        <v>0</v>
      </c>
      <c r="C8550">
        <v>4</v>
      </c>
      <c r="D8550">
        <v>0</v>
      </c>
      <c r="E8550">
        <v>0</v>
      </c>
      <c r="F8550" s="51">
        <v>1</v>
      </c>
      <c r="G8550" t="str">
        <f t="shared" si="266"/>
        <v>Jordan Nwora</v>
      </c>
      <c r="H8550" t="str">
        <f t="shared" si="267"/>
        <v>Jordan Nwora</v>
      </c>
    </row>
    <row r="8551" spans="1:8" x14ac:dyDescent="0.2">
      <c r="A8551" s="48"/>
      <c r="B8551">
        <v>11</v>
      </c>
      <c r="C8551">
        <v>3</v>
      </c>
      <c r="D8551">
        <v>0</v>
      </c>
      <c r="E8551">
        <v>2</v>
      </c>
      <c r="F8551" s="51">
        <v>1</v>
      </c>
      <c r="G8551" t="str">
        <f t="shared" si="266"/>
        <v>Jordan Nwora</v>
      </c>
      <c r="H8551" t="str">
        <f t="shared" si="267"/>
        <v>Jordan Nwora</v>
      </c>
    </row>
    <row r="8552" spans="1:8" x14ac:dyDescent="0.2">
      <c r="A8552" s="48"/>
      <c r="B8552">
        <v>0</v>
      </c>
      <c r="C8552">
        <v>2</v>
      </c>
      <c r="D8552">
        <v>1</v>
      </c>
      <c r="E8552">
        <v>0</v>
      </c>
      <c r="F8552" s="51">
        <v>1</v>
      </c>
      <c r="G8552" t="str">
        <f t="shared" si="266"/>
        <v>Jordan Nwora</v>
      </c>
      <c r="H8552" t="str">
        <f t="shared" si="267"/>
        <v>Jordan Nwora</v>
      </c>
    </row>
    <row r="8553" spans="1:8" x14ac:dyDescent="0.2">
      <c r="A8553" s="48"/>
      <c r="B8553">
        <v>12</v>
      </c>
      <c r="C8553">
        <v>4</v>
      </c>
      <c r="D8553">
        <v>1</v>
      </c>
      <c r="E8553">
        <v>2</v>
      </c>
      <c r="F8553" s="51">
        <v>1</v>
      </c>
      <c r="G8553" t="str">
        <f t="shared" si="266"/>
        <v>Jordan Nwora</v>
      </c>
      <c r="H8553" t="str">
        <f t="shared" si="267"/>
        <v>Jordan Nwora</v>
      </c>
    </row>
    <row r="8554" spans="1:8" x14ac:dyDescent="0.2">
      <c r="A8554" s="48"/>
      <c r="B8554">
        <v>0</v>
      </c>
      <c r="C8554">
        <v>1</v>
      </c>
      <c r="D8554">
        <v>1</v>
      </c>
      <c r="E8554">
        <v>0</v>
      </c>
      <c r="F8554" s="51">
        <v>1</v>
      </c>
      <c r="G8554" t="str">
        <f t="shared" si="266"/>
        <v>Jordan Nwora</v>
      </c>
      <c r="H8554" t="str">
        <f t="shared" si="267"/>
        <v>Jordan Nwora</v>
      </c>
    </row>
    <row r="8555" spans="1:8" x14ac:dyDescent="0.2">
      <c r="A8555" s="48"/>
      <c r="B8555">
        <v>12</v>
      </c>
      <c r="C8555">
        <v>3</v>
      </c>
      <c r="D8555">
        <v>1</v>
      </c>
      <c r="E8555">
        <v>1</v>
      </c>
      <c r="F8555" s="51">
        <v>1</v>
      </c>
      <c r="G8555" t="str">
        <f t="shared" si="266"/>
        <v>Jordan Nwora</v>
      </c>
      <c r="H8555" t="str">
        <f t="shared" si="267"/>
        <v>Jordan Nwora</v>
      </c>
    </row>
    <row r="8556" spans="1:8" x14ac:dyDescent="0.2">
      <c r="A8556" s="48"/>
      <c r="B8556">
        <v>4</v>
      </c>
      <c r="C8556">
        <v>6</v>
      </c>
      <c r="D8556">
        <v>0</v>
      </c>
      <c r="E8556">
        <v>0</v>
      </c>
      <c r="F8556" s="51">
        <v>1</v>
      </c>
      <c r="G8556" t="str">
        <f t="shared" si="266"/>
        <v>Jordan Nwora</v>
      </c>
      <c r="H8556" t="str">
        <f t="shared" si="267"/>
        <v>Jordan Nwora</v>
      </c>
    </row>
    <row r="8557" spans="1:8" x14ac:dyDescent="0.2">
      <c r="A8557" s="48"/>
      <c r="B8557">
        <v>5</v>
      </c>
      <c r="C8557">
        <v>7</v>
      </c>
      <c r="D8557">
        <v>0</v>
      </c>
      <c r="E8557">
        <v>1</v>
      </c>
      <c r="F8557" s="51">
        <v>1</v>
      </c>
      <c r="G8557" t="str">
        <f t="shared" si="266"/>
        <v>Jordan Nwora</v>
      </c>
      <c r="H8557" t="str">
        <f t="shared" si="267"/>
        <v>Jordan Nwora</v>
      </c>
    </row>
    <row r="8558" spans="1:8" x14ac:dyDescent="0.2">
      <c r="A8558" s="48"/>
      <c r="B8558">
        <v>8</v>
      </c>
      <c r="C8558">
        <v>7</v>
      </c>
      <c r="D8558">
        <v>5</v>
      </c>
      <c r="E8558">
        <v>1</v>
      </c>
      <c r="F8558" s="51">
        <v>1</v>
      </c>
      <c r="G8558" t="str">
        <f t="shared" si="266"/>
        <v>Jordan Nwora</v>
      </c>
      <c r="H8558" t="str">
        <f t="shared" si="267"/>
        <v>Jordan Nwora</v>
      </c>
    </row>
    <row r="8559" spans="1:8" x14ac:dyDescent="0.2">
      <c r="A8559" s="48"/>
      <c r="B8559">
        <v>10</v>
      </c>
      <c r="C8559">
        <v>5</v>
      </c>
      <c r="D8559">
        <v>3</v>
      </c>
      <c r="E8559">
        <v>2</v>
      </c>
      <c r="F8559" s="51">
        <v>1</v>
      </c>
      <c r="G8559" t="str">
        <f t="shared" si="266"/>
        <v>Jordan Nwora</v>
      </c>
      <c r="H8559" t="str">
        <f t="shared" si="267"/>
        <v>Jordan Nwora</v>
      </c>
    </row>
    <row r="8560" spans="1:8" x14ac:dyDescent="0.2">
      <c r="A8560" s="48"/>
      <c r="B8560">
        <v>21</v>
      </c>
      <c r="C8560">
        <v>3</v>
      </c>
      <c r="D8560">
        <v>1</v>
      </c>
      <c r="E8560">
        <v>5</v>
      </c>
      <c r="F8560" s="51">
        <v>1</v>
      </c>
      <c r="G8560" t="str">
        <f t="shared" si="266"/>
        <v>Jordan Nwora</v>
      </c>
      <c r="H8560" t="str">
        <f t="shared" si="267"/>
        <v>Jordan Nwora</v>
      </c>
    </row>
    <row r="8561" spans="1:8" x14ac:dyDescent="0.2">
      <c r="A8561" s="48"/>
      <c r="B8561">
        <v>8</v>
      </c>
      <c r="C8561">
        <v>2</v>
      </c>
      <c r="D8561">
        <v>2</v>
      </c>
      <c r="E8561">
        <v>2</v>
      </c>
      <c r="F8561" s="51">
        <v>1</v>
      </c>
      <c r="G8561" t="str">
        <f t="shared" si="266"/>
        <v>Jordan Nwora</v>
      </c>
      <c r="H8561" t="str">
        <f t="shared" si="267"/>
        <v>Jordan Nwora</v>
      </c>
    </row>
    <row r="8562" spans="1:8" x14ac:dyDescent="0.2">
      <c r="A8562" s="48"/>
      <c r="B8562">
        <v>6</v>
      </c>
      <c r="C8562">
        <v>3</v>
      </c>
      <c r="D8562">
        <v>2</v>
      </c>
      <c r="E8562">
        <v>1</v>
      </c>
      <c r="F8562" s="51">
        <v>1</v>
      </c>
      <c r="G8562" t="str">
        <f t="shared" si="266"/>
        <v>Jordan Nwora</v>
      </c>
      <c r="H8562" t="str">
        <f t="shared" si="267"/>
        <v>Jordan Nwora</v>
      </c>
    </row>
    <row r="8563" spans="1:8" x14ac:dyDescent="0.2">
      <c r="A8563" s="48"/>
      <c r="B8563">
        <v>0</v>
      </c>
      <c r="C8563">
        <v>0</v>
      </c>
      <c r="D8563">
        <v>0</v>
      </c>
      <c r="E8563">
        <v>0</v>
      </c>
      <c r="F8563" s="51">
        <v>1</v>
      </c>
      <c r="G8563" t="str">
        <f t="shared" si="266"/>
        <v>Jordan Nwora</v>
      </c>
      <c r="H8563" t="str">
        <f t="shared" si="267"/>
        <v>Jordan Nwora</v>
      </c>
    </row>
    <row r="8564" spans="1:8" x14ac:dyDescent="0.2">
      <c r="A8564" s="48"/>
      <c r="B8564">
        <v>7</v>
      </c>
      <c r="C8564">
        <v>5</v>
      </c>
      <c r="D8564">
        <v>2</v>
      </c>
      <c r="E8564">
        <v>0</v>
      </c>
      <c r="F8564" s="51">
        <v>1</v>
      </c>
      <c r="G8564" t="str">
        <f t="shared" si="266"/>
        <v>Jordan Nwora</v>
      </c>
      <c r="H8564" t="str">
        <f t="shared" si="267"/>
        <v>Jordan Nwora</v>
      </c>
    </row>
    <row r="8565" spans="1:8" x14ac:dyDescent="0.2">
      <c r="A8565" s="48"/>
      <c r="B8565">
        <v>3</v>
      </c>
      <c r="C8565">
        <v>3</v>
      </c>
      <c r="D8565">
        <v>2</v>
      </c>
      <c r="E8565">
        <v>1</v>
      </c>
      <c r="F8565" s="51">
        <v>1</v>
      </c>
      <c r="G8565" t="str">
        <f t="shared" si="266"/>
        <v>Jordan Nwora</v>
      </c>
      <c r="H8565" t="str">
        <f t="shared" si="267"/>
        <v>Jordan Nwora</v>
      </c>
    </row>
    <row r="8566" spans="1:8" x14ac:dyDescent="0.2">
      <c r="A8566" s="48"/>
      <c r="B8566">
        <v>17</v>
      </c>
      <c r="C8566">
        <v>4</v>
      </c>
      <c r="D8566">
        <v>1</v>
      </c>
      <c r="E8566">
        <v>2</v>
      </c>
      <c r="F8566" s="51">
        <v>1</v>
      </c>
      <c r="G8566" t="str">
        <f t="shared" si="266"/>
        <v>Jordan Nwora</v>
      </c>
      <c r="H8566" t="str">
        <f t="shared" si="267"/>
        <v>Jordan Nwora</v>
      </c>
    </row>
    <row r="8567" spans="1:8" x14ac:dyDescent="0.2">
      <c r="A8567" s="48"/>
      <c r="B8567">
        <v>6</v>
      </c>
      <c r="C8567">
        <v>1</v>
      </c>
      <c r="D8567">
        <v>0</v>
      </c>
      <c r="E8567">
        <v>2</v>
      </c>
      <c r="F8567" s="51">
        <v>1</v>
      </c>
      <c r="G8567" t="str">
        <f t="shared" si="266"/>
        <v>Jordan Nwora</v>
      </c>
      <c r="H8567" t="str">
        <f t="shared" si="267"/>
        <v>Jordan Nwora</v>
      </c>
    </row>
    <row r="8568" spans="1:8" x14ac:dyDescent="0.2">
      <c r="A8568" s="48"/>
      <c r="B8568">
        <v>0</v>
      </c>
      <c r="C8568">
        <v>1</v>
      </c>
      <c r="D8568">
        <v>0</v>
      </c>
      <c r="E8568">
        <v>0</v>
      </c>
      <c r="F8568" s="51">
        <v>1</v>
      </c>
      <c r="G8568" t="str">
        <f t="shared" si="266"/>
        <v>Jordan Nwora</v>
      </c>
      <c r="H8568" t="str">
        <f t="shared" si="267"/>
        <v>Jordan Nwora</v>
      </c>
    </row>
    <row r="8569" spans="1:8" x14ac:dyDescent="0.2">
      <c r="A8569" s="48"/>
      <c r="B8569">
        <v>0</v>
      </c>
      <c r="C8569">
        <v>1</v>
      </c>
      <c r="D8569">
        <v>0</v>
      </c>
      <c r="E8569">
        <v>0</v>
      </c>
      <c r="F8569" s="51">
        <v>1</v>
      </c>
      <c r="G8569" t="str">
        <f t="shared" si="266"/>
        <v>Jordan Nwora</v>
      </c>
      <c r="H8569" t="str">
        <f t="shared" si="267"/>
        <v>Jordan Nwora</v>
      </c>
    </row>
    <row r="8570" spans="1:8" x14ac:dyDescent="0.2">
      <c r="A8570" s="48"/>
      <c r="B8570">
        <v>10</v>
      </c>
      <c r="C8570">
        <v>3</v>
      </c>
      <c r="D8570">
        <v>1</v>
      </c>
      <c r="E8570">
        <v>1</v>
      </c>
      <c r="F8570" s="51">
        <v>1</v>
      </c>
      <c r="G8570" t="str">
        <f t="shared" si="266"/>
        <v>Jordan Nwora</v>
      </c>
      <c r="H8570" t="str">
        <f t="shared" si="267"/>
        <v>Jordan Nwora</v>
      </c>
    </row>
    <row r="8571" spans="1:8" x14ac:dyDescent="0.2">
      <c r="A8571" s="48"/>
      <c r="B8571">
        <v>0</v>
      </c>
      <c r="C8571">
        <v>1</v>
      </c>
      <c r="D8571">
        <v>1</v>
      </c>
      <c r="E8571">
        <v>0</v>
      </c>
      <c r="F8571" s="51">
        <v>1</v>
      </c>
      <c r="G8571" t="str">
        <f t="shared" si="266"/>
        <v>Jordan Nwora</v>
      </c>
      <c r="H8571" t="str">
        <f t="shared" si="267"/>
        <v>Jordan Nwora</v>
      </c>
    </row>
    <row r="8572" spans="1:8" x14ac:dyDescent="0.2">
      <c r="A8572" s="48"/>
      <c r="B8572">
        <v>3</v>
      </c>
      <c r="C8572">
        <v>0</v>
      </c>
      <c r="D8572">
        <v>0</v>
      </c>
      <c r="E8572">
        <v>0</v>
      </c>
      <c r="F8572" s="51">
        <v>1</v>
      </c>
      <c r="G8572" t="str">
        <f t="shared" si="266"/>
        <v>Jordan Nwora</v>
      </c>
      <c r="H8572" t="str">
        <f t="shared" si="267"/>
        <v>Jordan Nwora</v>
      </c>
    </row>
    <row r="8573" spans="1:8" x14ac:dyDescent="0.2">
      <c r="A8573" s="48"/>
      <c r="B8573">
        <v>4</v>
      </c>
      <c r="C8573">
        <v>0</v>
      </c>
      <c r="D8573">
        <v>0</v>
      </c>
      <c r="E8573">
        <v>0</v>
      </c>
      <c r="F8573" s="51">
        <v>1</v>
      </c>
      <c r="G8573" t="str">
        <f t="shared" si="266"/>
        <v>Jordan Nwora</v>
      </c>
      <c r="H8573" t="str">
        <f t="shared" si="267"/>
        <v>Jordan Nwora</v>
      </c>
    </row>
    <row r="8574" spans="1:8" x14ac:dyDescent="0.2">
      <c r="A8574" s="48"/>
      <c r="B8574">
        <v>5</v>
      </c>
      <c r="C8574">
        <v>1</v>
      </c>
      <c r="D8574">
        <v>2</v>
      </c>
      <c r="E8574">
        <v>1</v>
      </c>
      <c r="F8574" s="51">
        <v>1</v>
      </c>
      <c r="G8574" t="str">
        <f t="shared" si="266"/>
        <v>Jordan Nwora</v>
      </c>
      <c r="H8574" t="str">
        <f t="shared" si="267"/>
        <v>Jordan Nwora</v>
      </c>
    </row>
    <row r="8575" spans="1:8" x14ac:dyDescent="0.2">
      <c r="A8575" s="48" t="s">
        <v>1460</v>
      </c>
      <c r="B8575">
        <v>10</v>
      </c>
      <c r="C8575">
        <v>7</v>
      </c>
      <c r="D8575">
        <v>3</v>
      </c>
      <c r="E8575">
        <v>2</v>
      </c>
      <c r="F8575" s="51">
        <v>1</v>
      </c>
      <c r="G8575" t="str">
        <f t="shared" si="266"/>
        <v>Royce O'Neale</v>
      </c>
      <c r="H8575" t="str">
        <f t="shared" si="267"/>
        <v>Royce O'Neale</v>
      </c>
    </row>
    <row r="8576" spans="1:8" x14ac:dyDescent="0.2">
      <c r="A8576" s="48"/>
      <c r="B8576">
        <v>7</v>
      </c>
      <c r="C8576">
        <v>4</v>
      </c>
      <c r="D8576">
        <v>3</v>
      </c>
      <c r="E8576">
        <v>1</v>
      </c>
      <c r="F8576" s="51">
        <v>1</v>
      </c>
      <c r="G8576" t="str">
        <f t="shared" si="266"/>
        <v>Royce O'Neale</v>
      </c>
      <c r="H8576" t="str">
        <f t="shared" si="267"/>
        <v>Royce O'Neale</v>
      </c>
    </row>
    <row r="8577" spans="1:8" x14ac:dyDescent="0.2">
      <c r="A8577" s="48"/>
      <c r="B8577">
        <v>8</v>
      </c>
      <c r="C8577">
        <v>3</v>
      </c>
      <c r="D8577">
        <v>4</v>
      </c>
      <c r="E8577">
        <v>2</v>
      </c>
      <c r="F8577" s="51">
        <v>1</v>
      </c>
      <c r="G8577" t="str">
        <f t="shared" si="266"/>
        <v>Royce O'Neale</v>
      </c>
      <c r="H8577" t="str">
        <f t="shared" si="267"/>
        <v>Royce O'Neale</v>
      </c>
    </row>
    <row r="8578" spans="1:8" x14ac:dyDescent="0.2">
      <c r="A8578" s="48"/>
      <c r="B8578">
        <v>12</v>
      </c>
      <c r="C8578">
        <v>0</v>
      </c>
      <c r="D8578">
        <v>0</v>
      </c>
      <c r="E8578">
        <v>4</v>
      </c>
      <c r="F8578" s="51">
        <v>1</v>
      </c>
      <c r="G8578" t="str">
        <f t="shared" ref="G8578:G8641" si="268">IF(B8578="","",IF(A8578="",G8577,SUBSTITUTE(A8578," 2022-23 Game Log","")))</f>
        <v>Royce O'Neale</v>
      </c>
      <c r="H8578" t="str">
        <f t="shared" ref="H8578:H8641" si="269">IF(G8578="Luka Dončić","Luka Doncic",IF(G8578="Wendell Carter Jr.","Wendell Carter",IF(G8578="Vlatko Čančar","Vlatko Cancar",IF(G8578="Troy Brown Jr.","Troy Brown",IF(G8578="Bojan Bogdanović","Bojan Bogdanovic",IF(G8578="Nic Claxton","Nicolas Claxton",IF(G8578="Kristaps Porziņģis","Kristaps Porzingis",IF(G8578="Kelly Oubre Jr.","Kelly Oubre Jr",IF(G8578="P.J. Washington","P.J Washington",IF(G8578="P.J. Tucker","P.J Tucker",IF(G8578="Jabari Smith Jr.","Jabari Smith",IF(G8578="Alperen Şengün","Alperen Sengun",IF(G8578="Nikola Vučević","Nikola Vucevic",IF(G8578="Jusuf Nurkić","Jusuf Nurkic",IF(G8578="Nikola Jokić","Nikola Jokic",G8578)))))))))))))))</f>
        <v>Royce O'Neale</v>
      </c>
    </row>
    <row r="8579" spans="1:8" x14ac:dyDescent="0.2">
      <c r="A8579" s="48"/>
      <c r="B8579">
        <v>10</v>
      </c>
      <c r="C8579">
        <v>7</v>
      </c>
      <c r="D8579">
        <v>1</v>
      </c>
      <c r="E8579">
        <v>2</v>
      </c>
      <c r="F8579" s="51">
        <v>1</v>
      </c>
      <c r="G8579" t="str">
        <f t="shared" si="268"/>
        <v>Royce O'Neale</v>
      </c>
      <c r="H8579" t="str">
        <f t="shared" si="269"/>
        <v>Royce O'Neale</v>
      </c>
    </row>
    <row r="8580" spans="1:8" x14ac:dyDescent="0.2">
      <c r="A8580" s="48"/>
      <c r="B8580">
        <v>11</v>
      </c>
      <c r="C8580">
        <v>1</v>
      </c>
      <c r="D8580">
        <v>5</v>
      </c>
      <c r="E8580">
        <v>3</v>
      </c>
      <c r="F8580" s="51">
        <v>1</v>
      </c>
      <c r="G8580" t="str">
        <f t="shared" si="268"/>
        <v>Royce O'Neale</v>
      </c>
      <c r="H8580" t="str">
        <f t="shared" si="269"/>
        <v>Royce O'Neale</v>
      </c>
    </row>
    <row r="8581" spans="1:8" x14ac:dyDescent="0.2">
      <c r="A8581" s="48"/>
      <c r="B8581">
        <v>8</v>
      </c>
      <c r="C8581">
        <v>8</v>
      </c>
      <c r="D8581">
        <v>5</v>
      </c>
      <c r="E8581">
        <v>2</v>
      </c>
      <c r="F8581" s="51">
        <v>1</v>
      </c>
      <c r="G8581" t="str">
        <f t="shared" si="268"/>
        <v>Royce O'Neale</v>
      </c>
      <c r="H8581" t="str">
        <f t="shared" si="269"/>
        <v>Royce O'Neale</v>
      </c>
    </row>
    <row r="8582" spans="1:8" x14ac:dyDescent="0.2">
      <c r="A8582" s="48"/>
      <c r="B8582">
        <v>20</v>
      </c>
      <c r="C8582">
        <v>5</v>
      </c>
      <c r="D8582">
        <v>3</v>
      </c>
      <c r="E8582">
        <v>4</v>
      </c>
      <c r="F8582" s="51">
        <v>1</v>
      </c>
      <c r="G8582" t="str">
        <f t="shared" si="268"/>
        <v>Royce O'Neale</v>
      </c>
      <c r="H8582" t="str">
        <f t="shared" si="269"/>
        <v>Royce O'Neale</v>
      </c>
    </row>
    <row r="8583" spans="1:8" x14ac:dyDescent="0.2">
      <c r="A8583" s="48"/>
      <c r="B8583">
        <v>13</v>
      </c>
      <c r="C8583">
        <v>3</v>
      </c>
      <c r="D8583">
        <v>8</v>
      </c>
      <c r="E8583">
        <v>3</v>
      </c>
      <c r="F8583" s="51">
        <v>1</v>
      </c>
      <c r="G8583" t="str">
        <f t="shared" si="268"/>
        <v>Royce O'Neale</v>
      </c>
      <c r="H8583" t="str">
        <f t="shared" si="269"/>
        <v>Royce O'Neale</v>
      </c>
    </row>
    <row r="8584" spans="1:8" x14ac:dyDescent="0.2">
      <c r="A8584" s="48"/>
      <c r="B8584">
        <v>6</v>
      </c>
      <c r="C8584">
        <v>4</v>
      </c>
      <c r="D8584">
        <v>5</v>
      </c>
      <c r="E8584">
        <v>1</v>
      </c>
      <c r="F8584" s="51">
        <v>1</v>
      </c>
      <c r="G8584" t="str">
        <f t="shared" si="268"/>
        <v>Royce O'Neale</v>
      </c>
      <c r="H8584" t="str">
        <f t="shared" si="269"/>
        <v>Royce O'Neale</v>
      </c>
    </row>
    <row r="8585" spans="1:8" x14ac:dyDescent="0.2">
      <c r="A8585" s="48"/>
      <c r="B8585">
        <v>15</v>
      </c>
      <c r="C8585">
        <v>4</v>
      </c>
      <c r="D8585">
        <v>8</v>
      </c>
      <c r="E8585">
        <v>4</v>
      </c>
      <c r="F8585" s="51">
        <v>1</v>
      </c>
      <c r="G8585" t="str">
        <f t="shared" si="268"/>
        <v>Royce O'Neale</v>
      </c>
      <c r="H8585" t="str">
        <f t="shared" si="269"/>
        <v>Royce O'Neale</v>
      </c>
    </row>
    <row r="8586" spans="1:8" x14ac:dyDescent="0.2">
      <c r="A8586" s="48"/>
      <c r="B8586">
        <v>6</v>
      </c>
      <c r="C8586">
        <v>10</v>
      </c>
      <c r="D8586">
        <v>5</v>
      </c>
      <c r="E8586">
        <v>2</v>
      </c>
      <c r="F8586" s="51">
        <v>1</v>
      </c>
      <c r="G8586" t="str">
        <f t="shared" si="268"/>
        <v>Royce O'Neale</v>
      </c>
      <c r="H8586" t="str">
        <f t="shared" si="269"/>
        <v>Royce O'Neale</v>
      </c>
    </row>
    <row r="8587" spans="1:8" x14ac:dyDescent="0.2">
      <c r="A8587" s="48"/>
      <c r="B8587">
        <v>12</v>
      </c>
      <c r="C8587">
        <v>5</v>
      </c>
      <c r="D8587">
        <v>3</v>
      </c>
      <c r="E8587">
        <v>3</v>
      </c>
      <c r="F8587" s="51">
        <v>1</v>
      </c>
      <c r="G8587" t="str">
        <f t="shared" si="268"/>
        <v>Royce O'Neale</v>
      </c>
      <c r="H8587" t="str">
        <f t="shared" si="269"/>
        <v>Royce O'Neale</v>
      </c>
    </row>
    <row r="8588" spans="1:8" x14ac:dyDescent="0.2">
      <c r="A8588" s="48"/>
      <c r="B8588">
        <v>6</v>
      </c>
      <c r="C8588">
        <v>4</v>
      </c>
      <c r="D8588">
        <v>4</v>
      </c>
      <c r="E8588">
        <v>1</v>
      </c>
      <c r="F8588" s="51">
        <v>1</v>
      </c>
      <c r="G8588" t="str">
        <f t="shared" si="268"/>
        <v>Royce O'Neale</v>
      </c>
      <c r="H8588" t="str">
        <f t="shared" si="269"/>
        <v>Royce O'Neale</v>
      </c>
    </row>
    <row r="8589" spans="1:8" x14ac:dyDescent="0.2">
      <c r="A8589" s="48"/>
      <c r="B8589">
        <v>3</v>
      </c>
      <c r="C8589">
        <v>2</v>
      </c>
      <c r="D8589">
        <v>1</v>
      </c>
      <c r="E8589">
        <v>1</v>
      </c>
      <c r="F8589" s="51">
        <v>1</v>
      </c>
      <c r="G8589" t="str">
        <f t="shared" si="268"/>
        <v>Royce O'Neale</v>
      </c>
      <c r="H8589" t="str">
        <f t="shared" si="269"/>
        <v>Royce O'Neale</v>
      </c>
    </row>
    <row r="8590" spans="1:8" x14ac:dyDescent="0.2">
      <c r="A8590" s="48"/>
      <c r="B8590">
        <v>11</v>
      </c>
      <c r="C8590">
        <v>10</v>
      </c>
      <c r="D8590">
        <v>11</v>
      </c>
      <c r="E8590">
        <v>1</v>
      </c>
      <c r="F8590" s="51">
        <v>1</v>
      </c>
      <c r="G8590" t="str">
        <f t="shared" si="268"/>
        <v>Royce O'Neale</v>
      </c>
      <c r="H8590" t="str">
        <f t="shared" si="269"/>
        <v>Royce O'Neale</v>
      </c>
    </row>
    <row r="8591" spans="1:8" x14ac:dyDescent="0.2">
      <c r="A8591" s="48"/>
      <c r="B8591">
        <v>12</v>
      </c>
      <c r="C8591">
        <v>5</v>
      </c>
      <c r="D8591">
        <v>8</v>
      </c>
      <c r="E8591">
        <v>4</v>
      </c>
      <c r="F8591" s="51">
        <v>1</v>
      </c>
      <c r="G8591" t="str">
        <f t="shared" si="268"/>
        <v>Royce O'Neale</v>
      </c>
      <c r="H8591" t="str">
        <f t="shared" si="269"/>
        <v>Royce O'Neale</v>
      </c>
    </row>
    <row r="8592" spans="1:8" x14ac:dyDescent="0.2">
      <c r="A8592" s="48"/>
      <c r="B8592">
        <v>11</v>
      </c>
      <c r="C8592">
        <v>7</v>
      </c>
      <c r="D8592">
        <v>6</v>
      </c>
      <c r="E8592">
        <v>3</v>
      </c>
      <c r="F8592" s="51">
        <v>1</v>
      </c>
      <c r="G8592" t="str">
        <f t="shared" si="268"/>
        <v>Royce O'Neale</v>
      </c>
      <c r="H8592" t="str">
        <f t="shared" si="269"/>
        <v>Royce O'Neale</v>
      </c>
    </row>
    <row r="8593" spans="1:8" x14ac:dyDescent="0.2">
      <c r="A8593" s="48"/>
      <c r="B8593">
        <v>15</v>
      </c>
      <c r="C8593">
        <v>4</v>
      </c>
      <c r="D8593">
        <v>7</v>
      </c>
      <c r="E8593">
        <v>5</v>
      </c>
      <c r="F8593" s="51">
        <v>1</v>
      </c>
      <c r="G8593" t="str">
        <f t="shared" si="268"/>
        <v>Royce O'Neale</v>
      </c>
      <c r="H8593" t="str">
        <f t="shared" si="269"/>
        <v>Royce O'Neale</v>
      </c>
    </row>
    <row r="8594" spans="1:8" x14ac:dyDescent="0.2">
      <c r="A8594" s="48"/>
      <c r="B8594">
        <v>9</v>
      </c>
      <c r="C8594">
        <v>4</v>
      </c>
      <c r="D8594">
        <v>3</v>
      </c>
      <c r="E8594">
        <v>3</v>
      </c>
      <c r="F8594" s="51">
        <v>1</v>
      </c>
      <c r="G8594" t="str">
        <f t="shared" si="268"/>
        <v>Royce O'Neale</v>
      </c>
      <c r="H8594" t="str">
        <f t="shared" si="269"/>
        <v>Royce O'Neale</v>
      </c>
    </row>
    <row r="8595" spans="1:8" x14ac:dyDescent="0.2">
      <c r="A8595" s="48"/>
      <c r="B8595">
        <v>7</v>
      </c>
      <c r="C8595">
        <v>5</v>
      </c>
      <c r="D8595">
        <v>4</v>
      </c>
      <c r="E8595">
        <v>0</v>
      </c>
      <c r="F8595" s="51">
        <v>1</v>
      </c>
      <c r="G8595" t="str">
        <f t="shared" si="268"/>
        <v>Royce O'Neale</v>
      </c>
      <c r="H8595" t="str">
        <f t="shared" si="269"/>
        <v>Royce O'Neale</v>
      </c>
    </row>
    <row r="8596" spans="1:8" x14ac:dyDescent="0.2">
      <c r="A8596" s="48"/>
      <c r="B8596">
        <v>5</v>
      </c>
      <c r="C8596">
        <v>10</v>
      </c>
      <c r="D8596">
        <v>5</v>
      </c>
      <c r="E8596">
        <v>1</v>
      </c>
      <c r="F8596" s="51">
        <v>1</v>
      </c>
      <c r="G8596" t="str">
        <f t="shared" si="268"/>
        <v>Royce O'Neale</v>
      </c>
      <c r="H8596" t="str">
        <f t="shared" si="269"/>
        <v>Royce O'Neale</v>
      </c>
    </row>
    <row r="8597" spans="1:8" x14ac:dyDescent="0.2">
      <c r="A8597" s="48"/>
      <c r="B8597">
        <v>8</v>
      </c>
      <c r="C8597">
        <v>8</v>
      </c>
      <c r="D8597">
        <v>7</v>
      </c>
      <c r="E8597">
        <v>1</v>
      </c>
      <c r="F8597" s="51">
        <v>1</v>
      </c>
      <c r="G8597" t="str">
        <f t="shared" si="268"/>
        <v>Royce O'Neale</v>
      </c>
      <c r="H8597" t="str">
        <f t="shared" si="269"/>
        <v>Royce O'Neale</v>
      </c>
    </row>
    <row r="8598" spans="1:8" x14ac:dyDescent="0.2">
      <c r="A8598" s="48"/>
      <c r="B8598">
        <v>11</v>
      </c>
      <c r="C8598">
        <v>8</v>
      </c>
      <c r="D8598">
        <v>4</v>
      </c>
      <c r="E8598">
        <v>3</v>
      </c>
      <c r="F8598" s="51">
        <v>1</v>
      </c>
      <c r="G8598" t="str">
        <f t="shared" si="268"/>
        <v>Royce O'Neale</v>
      </c>
      <c r="H8598" t="str">
        <f t="shared" si="269"/>
        <v>Royce O'Neale</v>
      </c>
    </row>
    <row r="8599" spans="1:8" x14ac:dyDescent="0.2">
      <c r="A8599" s="48"/>
      <c r="B8599">
        <v>6</v>
      </c>
      <c r="C8599">
        <v>4</v>
      </c>
      <c r="D8599">
        <v>4</v>
      </c>
      <c r="E8599">
        <v>2</v>
      </c>
      <c r="F8599" s="51">
        <v>1</v>
      </c>
      <c r="G8599" t="str">
        <f t="shared" si="268"/>
        <v>Royce O'Neale</v>
      </c>
      <c r="H8599" t="str">
        <f t="shared" si="269"/>
        <v>Royce O'Neale</v>
      </c>
    </row>
    <row r="8600" spans="1:8" x14ac:dyDescent="0.2">
      <c r="A8600" s="48"/>
      <c r="B8600">
        <v>3</v>
      </c>
      <c r="C8600">
        <v>4</v>
      </c>
      <c r="D8600">
        <v>4</v>
      </c>
      <c r="E8600">
        <v>1</v>
      </c>
      <c r="F8600" s="51">
        <v>1</v>
      </c>
      <c r="G8600" t="str">
        <f t="shared" si="268"/>
        <v>Royce O'Neale</v>
      </c>
      <c r="H8600" t="str">
        <f t="shared" si="269"/>
        <v>Royce O'Neale</v>
      </c>
    </row>
    <row r="8601" spans="1:8" x14ac:dyDescent="0.2">
      <c r="A8601" s="48"/>
      <c r="B8601">
        <v>6</v>
      </c>
      <c r="C8601">
        <v>9</v>
      </c>
      <c r="D8601">
        <v>5</v>
      </c>
      <c r="E8601">
        <v>2</v>
      </c>
      <c r="F8601" s="51">
        <v>1</v>
      </c>
      <c r="G8601" t="str">
        <f t="shared" si="268"/>
        <v>Royce O'Neale</v>
      </c>
      <c r="H8601" t="str">
        <f t="shared" si="269"/>
        <v>Royce O'Neale</v>
      </c>
    </row>
    <row r="8602" spans="1:8" x14ac:dyDescent="0.2">
      <c r="A8602" s="48"/>
      <c r="B8602">
        <v>0</v>
      </c>
      <c r="C8602">
        <v>7</v>
      </c>
      <c r="D8602">
        <v>3</v>
      </c>
      <c r="E8602">
        <v>0</v>
      </c>
      <c r="F8602" s="51">
        <v>1</v>
      </c>
      <c r="G8602" t="str">
        <f t="shared" si="268"/>
        <v>Royce O'Neale</v>
      </c>
      <c r="H8602" t="str">
        <f t="shared" si="269"/>
        <v>Royce O'Neale</v>
      </c>
    </row>
    <row r="8603" spans="1:8" x14ac:dyDescent="0.2">
      <c r="A8603" s="48"/>
      <c r="B8603">
        <v>11</v>
      </c>
      <c r="C8603">
        <v>2</v>
      </c>
      <c r="D8603">
        <v>2</v>
      </c>
      <c r="E8603">
        <v>3</v>
      </c>
      <c r="F8603" s="51">
        <v>1</v>
      </c>
      <c r="G8603" t="str">
        <f t="shared" si="268"/>
        <v>Royce O'Neale</v>
      </c>
      <c r="H8603" t="str">
        <f t="shared" si="269"/>
        <v>Royce O'Neale</v>
      </c>
    </row>
    <row r="8604" spans="1:8" x14ac:dyDescent="0.2">
      <c r="A8604" s="48"/>
      <c r="B8604">
        <v>14</v>
      </c>
      <c r="C8604">
        <v>0</v>
      </c>
      <c r="D8604">
        <v>2</v>
      </c>
      <c r="E8604">
        <v>4</v>
      </c>
      <c r="F8604" s="51">
        <v>1</v>
      </c>
      <c r="G8604" t="str">
        <f t="shared" si="268"/>
        <v>Royce O'Neale</v>
      </c>
      <c r="H8604" t="str">
        <f t="shared" si="269"/>
        <v>Royce O'Neale</v>
      </c>
    </row>
    <row r="8605" spans="1:8" x14ac:dyDescent="0.2">
      <c r="A8605" s="48"/>
      <c r="B8605">
        <v>17</v>
      </c>
      <c r="C8605">
        <v>1</v>
      </c>
      <c r="D8605">
        <v>0</v>
      </c>
      <c r="E8605">
        <v>5</v>
      </c>
      <c r="F8605" s="51">
        <v>1</v>
      </c>
      <c r="G8605" t="str">
        <f t="shared" si="268"/>
        <v>Royce O'Neale</v>
      </c>
      <c r="H8605" t="str">
        <f t="shared" si="269"/>
        <v>Royce O'Neale</v>
      </c>
    </row>
    <row r="8606" spans="1:8" x14ac:dyDescent="0.2">
      <c r="A8606" s="48"/>
      <c r="B8606">
        <v>10</v>
      </c>
      <c r="C8606">
        <v>3</v>
      </c>
      <c r="D8606">
        <v>4</v>
      </c>
      <c r="E8606">
        <v>2</v>
      </c>
      <c r="F8606" s="51">
        <v>1</v>
      </c>
      <c r="G8606" t="str">
        <f t="shared" si="268"/>
        <v>Royce O'Neale</v>
      </c>
      <c r="H8606" t="str">
        <f t="shared" si="269"/>
        <v>Royce O'Neale</v>
      </c>
    </row>
    <row r="8607" spans="1:8" x14ac:dyDescent="0.2">
      <c r="A8607" s="48"/>
      <c r="B8607">
        <v>7</v>
      </c>
      <c r="C8607">
        <v>4</v>
      </c>
      <c r="D8607">
        <v>1</v>
      </c>
      <c r="E8607">
        <v>1</v>
      </c>
      <c r="F8607" s="51">
        <v>1</v>
      </c>
      <c r="G8607" t="str">
        <f t="shared" si="268"/>
        <v>Royce O'Neale</v>
      </c>
      <c r="H8607" t="str">
        <f t="shared" si="269"/>
        <v>Royce O'Neale</v>
      </c>
    </row>
    <row r="8608" spans="1:8" x14ac:dyDescent="0.2">
      <c r="A8608" s="48"/>
      <c r="B8608">
        <v>14</v>
      </c>
      <c r="C8608">
        <v>3</v>
      </c>
      <c r="D8608">
        <v>6</v>
      </c>
      <c r="E8608">
        <v>4</v>
      </c>
      <c r="F8608" s="51">
        <v>1</v>
      </c>
      <c r="G8608" t="str">
        <f t="shared" si="268"/>
        <v>Royce O'Neale</v>
      </c>
      <c r="H8608" t="str">
        <f t="shared" si="269"/>
        <v>Royce O'Neale</v>
      </c>
    </row>
    <row r="8609" spans="1:8" x14ac:dyDescent="0.2">
      <c r="A8609" s="48"/>
      <c r="B8609">
        <v>0</v>
      </c>
      <c r="C8609">
        <v>4</v>
      </c>
      <c r="D8609">
        <v>3</v>
      </c>
      <c r="E8609">
        <v>0</v>
      </c>
      <c r="F8609" s="51">
        <v>1</v>
      </c>
      <c r="G8609" t="str">
        <f t="shared" si="268"/>
        <v>Royce O'Neale</v>
      </c>
      <c r="H8609" t="str">
        <f t="shared" si="269"/>
        <v>Royce O'Neale</v>
      </c>
    </row>
    <row r="8610" spans="1:8" x14ac:dyDescent="0.2">
      <c r="A8610" s="48" t="s">
        <v>1461</v>
      </c>
      <c r="B8610">
        <v>2</v>
      </c>
      <c r="C8610">
        <v>4</v>
      </c>
      <c r="D8610">
        <v>1</v>
      </c>
      <c r="E8610">
        <v>0</v>
      </c>
      <c r="F8610" s="51">
        <v>1</v>
      </c>
      <c r="G8610" t="str">
        <f t="shared" si="268"/>
        <v>Chuma Okeke</v>
      </c>
      <c r="H8610" t="str">
        <f t="shared" si="269"/>
        <v>Chuma Okeke</v>
      </c>
    </row>
    <row r="8611" spans="1:8" x14ac:dyDescent="0.2">
      <c r="A8611" s="48"/>
      <c r="B8611">
        <v>3</v>
      </c>
      <c r="C8611">
        <v>1</v>
      </c>
      <c r="D8611">
        <v>0</v>
      </c>
      <c r="E8611">
        <v>1</v>
      </c>
      <c r="F8611" s="51">
        <v>1</v>
      </c>
      <c r="G8611" t="str">
        <f t="shared" si="268"/>
        <v>Chuma Okeke</v>
      </c>
      <c r="H8611" t="str">
        <f t="shared" si="269"/>
        <v>Chuma Okeke</v>
      </c>
    </row>
    <row r="8612" spans="1:8" x14ac:dyDescent="0.2">
      <c r="A8612" s="48"/>
      <c r="B8612">
        <v>8</v>
      </c>
      <c r="C8612">
        <v>4</v>
      </c>
      <c r="D8612">
        <v>2</v>
      </c>
      <c r="E8612">
        <v>2</v>
      </c>
      <c r="F8612" s="51">
        <v>1</v>
      </c>
      <c r="G8612" t="str">
        <f t="shared" si="268"/>
        <v>Chuma Okeke</v>
      </c>
      <c r="H8612" t="str">
        <f t="shared" si="269"/>
        <v>Chuma Okeke</v>
      </c>
    </row>
    <row r="8613" spans="1:8" x14ac:dyDescent="0.2">
      <c r="A8613" s="48"/>
      <c r="B8613">
        <v>0</v>
      </c>
      <c r="C8613">
        <v>2</v>
      </c>
      <c r="D8613">
        <v>2</v>
      </c>
      <c r="E8613">
        <v>0</v>
      </c>
      <c r="F8613" s="51">
        <v>1</v>
      </c>
      <c r="G8613" t="str">
        <f t="shared" si="268"/>
        <v>Chuma Okeke</v>
      </c>
      <c r="H8613" t="str">
        <f t="shared" si="269"/>
        <v>Chuma Okeke</v>
      </c>
    </row>
    <row r="8614" spans="1:8" x14ac:dyDescent="0.2">
      <c r="A8614" s="48"/>
      <c r="B8614">
        <v>0</v>
      </c>
      <c r="C8614">
        <v>0</v>
      </c>
      <c r="D8614">
        <v>1</v>
      </c>
      <c r="E8614">
        <v>0</v>
      </c>
      <c r="F8614" s="51">
        <v>1</v>
      </c>
      <c r="G8614" t="str">
        <f t="shared" si="268"/>
        <v>Chuma Okeke</v>
      </c>
      <c r="H8614" t="str">
        <f t="shared" si="269"/>
        <v>Chuma Okeke</v>
      </c>
    </row>
    <row r="8615" spans="1:8" x14ac:dyDescent="0.2">
      <c r="A8615" s="48"/>
      <c r="B8615">
        <v>10</v>
      </c>
      <c r="C8615">
        <v>6</v>
      </c>
      <c r="D8615">
        <v>2</v>
      </c>
      <c r="E8615">
        <v>2</v>
      </c>
      <c r="F8615" s="51">
        <v>1</v>
      </c>
      <c r="G8615" t="str">
        <f t="shared" si="268"/>
        <v>Chuma Okeke</v>
      </c>
      <c r="H8615" t="str">
        <f t="shared" si="269"/>
        <v>Chuma Okeke</v>
      </c>
    </row>
    <row r="8616" spans="1:8" x14ac:dyDescent="0.2">
      <c r="A8616" s="48"/>
      <c r="B8616">
        <v>5</v>
      </c>
      <c r="C8616">
        <v>8</v>
      </c>
      <c r="D8616">
        <v>3</v>
      </c>
      <c r="E8616">
        <v>1</v>
      </c>
      <c r="F8616" s="51">
        <v>1</v>
      </c>
      <c r="G8616" t="str">
        <f t="shared" si="268"/>
        <v>Chuma Okeke</v>
      </c>
      <c r="H8616" t="str">
        <f t="shared" si="269"/>
        <v>Chuma Okeke</v>
      </c>
    </row>
    <row r="8617" spans="1:8" x14ac:dyDescent="0.2">
      <c r="A8617" s="48"/>
      <c r="B8617">
        <v>6</v>
      </c>
      <c r="C8617">
        <v>5</v>
      </c>
      <c r="D8617">
        <v>1</v>
      </c>
      <c r="E8617">
        <v>2</v>
      </c>
      <c r="F8617" s="51">
        <v>1</v>
      </c>
      <c r="G8617" t="str">
        <f t="shared" si="268"/>
        <v>Chuma Okeke</v>
      </c>
      <c r="H8617" t="str">
        <f t="shared" si="269"/>
        <v>Chuma Okeke</v>
      </c>
    </row>
    <row r="8618" spans="1:8" x14ac:dyDescent="0.2">
      <c r="A8618" s="48"/>
      <c r="B8618">
        <v>16</v>
      </c>
      <c r="C8618">
        <v>9</v>
      </c>
      <c r="D8618">
        <v>3</v>
      </c>
      <c r="E8618">
        <v>3</v>
      </c>
      <c r="F8618" s="51">
        <v>1</v>
      </c>
      <c r="G8618" t="str">
        <f t="shared" si="268"/>
        <v>Chuma Okeke</v>
      </c>
      <c r="H8618" t="str">
        <f t="shared" si="269"/>
        <v>Chuma Okeke</v>
      </c>
    </row>
    <row r="8619" spans="1:8" x14ac:dyDescent="0.2">
      <c r="A8619" s="48"/>
      <c r="B8619">
        <v>4</v>
      </c>
      <c r="C8619">
        <v>6</v>
      </c>
      <c r="D8619">
        <v>0</v>
      </c>
      <c r="E8619">
        <v>0</v>
      </c>
      <c r="F8619" s="51">
        <v>1</v>
      </c>
      <c r="G8619" t="str">
        <f t="shared" si="268"/>
        <v>Chuma Okeke</v>
      </c>
      <c r="H8619" t="str">
        <f t="shared" si="269"/>
        <v>Chuma Okeke</v>
      </c>
    </row>
    <row r="8620" spans="1:8" x14ac:dyDescent="0.2">
      <c r="A8620" s="48"/>
      <c r="B8620">
        <v>2</v>
      </c>
      <c r="C8620">
        <v>1</v>
      </c>
      <c r="D8620">
        <v>2</v>
      </c>
      <c r="E8620">
        <v>0</v>
      </c>
      <c r="F8620" s="51">
        <v>1</v>
      </c>
      <c r="G8620" t="str">
        <f t="shared" si="268"/>
        <v>Chuma Okeke</v>
      </c>
      <c r="H8620" t="str">
        <f t="shared" si="269"/>
        <v>Chuma Okeke</v>
      </c>
    </row>
    <row r="8621" spans="1:8" x14ac:dyDescent="0.2">
      <c r="A8621" s="48"/>
      <c r="B8621">
        <v>8</v>
      </c>
      <c r="C8621">
        <v>7</v>
      </c>
      <c r="D8621">
        <v>2</v>
      </c>
      <c r="E8621">
        <v>1</v>
      </c>
      <c r="F8621" s="51">
        <v>1</v>
      </c>
      <c r="G8621" t="str">
        <f t="shared" si="268"/>
        <v>Chuma Okeke</v>
      </c>
      <c r="H8621" t="str">
        <f t="shared" si="269"/>
        <v>Chuma Okeke</v>
      </c>
    </row>
    <row r="8622" spans="1:8" x14ac:dyDescent="0.2">
      <c r="A8622" s="48"/>
      <c r="B8622">
        <v>11</v>
      </c>
      <c r="C8622">
        <v>5</v>
      </c>
      <c r="D8622">
        <v>3</v>
      </c>
      <c r="E8622">
        <v>2</v>
      </c>
      <c r="F8622" s="51">
        <v>1</v>
      </c>
      <c r="G8622" t="str">
        <f t="shared" si="268"/>
        <v>Chuma Okeke</v>
      </c>
      <c r="H8622" t="str">
        <f t="shared" si="269"/>
        <v>Chuma Okeke</v>
      </c>
    </row>
    <row r="8623" spans="1:8" x14ac:dyDescent="0.2">
      <c r="A8623" s="48"/>
      <c r="B8623">
        <v>10</v>
      </c>
      <c r="C8623">
        <v>3</v>
      </c>
      <c r="D8623">
        <v>0</v>
      </c>
      <c r="E8623">
        <v>2</v>
      </c>
      <c r="F8623" s="51">
        <v>1</v>
      </c>
      <c r="G8623" t="str">
        <f t="shared" si="268"/>
        <v>Chuma Okeke</v>
      </c>
      <c r="H8623" t="str">
        <f t="shared" si="269"/>
        <v>Chuma Okeke</v>
      </c>
    </row>
    <row r="8624" spans="1:8" x14ac:dyDescent="0.2">
      <c r="A8624" s="48"/>
      <c r="B8624">
        <v>5</v>
      </c>
      <c r="C8624">
        <v>5</v>
      </c>
      <c r="D8624">
        <v>1</v>
      </c>
      <c r="E8624">
        <v>1</v>
      </c>
      <c r="F8624" s="51">
        <v>1</v>
      </c>
      <c r="G8624" t="str">
        <f t="shared" si="268"/>
        <v>Chuma Okeke</v>
      </c>
      <c r="H8624" t="str">
        <f t="shared" si="269"/>
        <v>Chuma Okeke</v>
      </c>
    </row>
    <row r="8625" spans="1:8" x14ac:dyDescent="0.2">
      <c r="A8625" s="48"/>
      <c r="B8625">
        <v>4</v>
      </c>
      <c r="C8625">
        <v>7</v>
      </c>
      <c r="D8625">
        <v>2</v>
      </c>
      <c r="E8625">
        <v>0</v>
      </c>
      <c r="F8625" s="51">
        <v>1</v>
      </c>
      <c r="G8625" t="str">
        <f t="shared" si="268"/>
        <v>Chuma Okeke</v>
      </c>
      <c r="H8625" t="str">
        <f t="shared" si="269"/>
        <v>Chuma Okeke</v>
      </c>
    </row>
    <row r="8626" spans="1:8" x14ac:dyDescent="0.2">
      <c r="A8626" s="48"/>
      <c r="B8626">
        <v>4</v>
      </c>
      <c r="C8626">
        <v>3</v>
      </c>
      <c r="D8626">
        <v>1</v>
      </c>
      <c r="E8626">
        <v>1</v>
      </c>
      <c r="F8626" s="51">
        <v>1</v>
      </c>
      <c r="G8626" t="str">
        <f t="shared" si="268"/>
        <v>Chuma Okeke</v>
      </c>
      <c r="H8626" t="str">
        <f t="shared" si="269"/>
        <v>Chuma Okeke</v>
      </c>
    </row>
    <row r="8627" spans="1:8" x14ac:dyDescent="0.2">
      <c r="A8627" s="48"/>
      <c r="B8627">
        <v>0</v>
      </c>
      <c r="C8627">
        <v>0</v>
      </c>
      <c r="D8627">
        <v>0</v>
      </c>
      <c r="E8627">
        <v>0</v>
      </c>
      <c r="F8627" s="51">
        <v>1</v>
      </c>
      <c r="G8627" t="str">
        <f t="shared" si="268"/>
        <v>Chuma Okeke</v>
      </c>
      <c r="H8627" t="str">
        <f t="shared" si="269"/>
        <v>Chuma Okeke</v>
      </c>
    </row>
    <row r="8628" spans="1:8" x14ac:dyDescent="0.2">
      <c r="A8628" s="48" t="s">
        <v>1462</v>
      </c>
      <c r="B8628">
        <v>0</v>
      </c>
      <c r="C8628">
        <v>1</v>
      </c>
      <c r="D8628">
        <v>0</v>
      </c>
      <c r="E8628">
        <v>0</v>
      </c>
      <c r="F8628" s="51">
        <v>1</v>
      </c>
      <c r="G8628" t="str">
        <f t="shared" si="268"/>
        <v>Josh Okogie</v>
      </c>
      <c r="H8628" t="str">
        <f t="shared" si="269"/>
        <v>Josh Okogie</v>
      </c>
    </row>
    <row r="8629" spans="1:8" x14ac:dyDescent="0.2">
      <c r="A8629" s="48"/>
      <c r="B8629">
        <v>2</v>
      </c>
      <c r="C8629">
        <v>3</v>
      </c>
      <c r="D8629">
        <v>0</v>
      </c>
      <c r="E8629">
        <v>0</v>
      </c>
      <c r="F8629" s="51">
        <v>1</v>
      </c>
      <c r="G8629" t="str">
        <f t="shared" si="268"/>
        <v>Josh Okogie</v>
      </c>
      <c r="H8629" t="str">
        <f t="shared" si="269"/>
        <v>Josh Okogie</v>
      </c>
    </row>
    <row r="8630" spans="1:8" x14ac:dyDescent="0.2">
      <c r="A8630" s="48"/>
      <c r="B8630">
        <v>2</v>
      </c>
      <c r="C8630">
        <v>1</v>
      </c>
      <c r="D8630">
        <v>0</v>
      </c>
      <c r="E8630">
        <v>0</v>
      </c>
      <c r="F8630" s="51">
        <v>1</v>
      </c>
      <c r="G8630" t="str">
        <f t="shared" si="268"/>
        <v>Josh Okogie</v>
      </c>
      <c r="H8630" t="str">
        <f t="shared" si="269"/>
        <v>Josh Okogie</v>
      </c>
    </row>
    <row r="8631" spans="1:8" x14ac:dyDescent="0.2">
      <c r="A8631" s="48"/>
      <c r="B8631">
        <v>2</v>
      </c>
      <c r="C8631">
        <v>0</v>
      </c>
      <c r="D8631">
        <v>0</v>
      </c>
      <c r="E8631">
        <v>0</v>
      </c>
      <c r="F8631" s="51">
        <v>1</v>
      </c>
      <c r="G8631" t="str">
        <f t="shared" si="268"/>
        <v>Josh Okogie</v>
      </c>
      <c r="H8631" t="str">
        <f t="shared" si="269"/>
        <v>Josh Okogie</v>
      </c>
    </row>
    <row r="8632" spans="1:8" x14ac:dyDescent="0.2">
      <c r="A8632" s="48"/>
      <c r="B8632">
        <v>0</v>
      </c>
      <c r="C8632">
        <v>3</v>
      </c>
      <c r="D8632">
        <v>0</v>
      </c>
      <c r="E8632">
        <v>0</v>
      </c>
      <c r="F8632" s="51">
        <v>1</v>
      </c>
      <c r="G8632" t="str">
        <f t="shared" si="268"/>
        <v>Josh Okogie</v>
      </c>
      <c r="H8632" t="str">
        <f t="shared" si="269"/>
        <v>Josh Okogie</v>
      </c>
    </row>
    <row r="8633" spans="1:8" x14ac:dyDescent="0.2">
      <c r="A8633" s="48"/>
      <c r="B8633">
        <v>2</v>
      </c>
      <c r="C8633">
        <v>0</v>
      </c>
      <c r="D8633">
        <v>0</v>
      </c>
      <c r="E8633">
        <v>0</v>
      </c>
      <c r="F8633" s="51">
        <v>1</v>
      </c>
      <c r="G8633" t="str">
        <f t="shared" si="268"/>
        <v>Josh Okogie</v>
      </c>
      <c r="H8633" t="str">
        <f t="shared" si="269"/>
        <v>Josh Okogie</v>
      </c>
    </row>
    <row r="8634" spans="1:8" x14ac:dyDescent="0.2">
      <c r="A8634" s="48"/>
      <c r="B8634">
        <v>0</v>
      </c>
      <c r="C8634">
        <v>1</v>
      </c>
      <c r="D8634">
        <v>0</v>
      </c>
      <c r="E8634">
        <v>0</v>
      </c>
      <c r="F8634" s="51">
        <v>1</v>
      </c>
      <c r="G8634" t="str">
        <f t="shared" si="268"/>
        <v>Josh Okogie</v>
      </c>
      <c r="H8634" t="str">
        <f t="shared" si="269"/>
        <v>Josh Okogie</v>
      </c>
    </row>
    <row r="8635" spans="1:8" x14ac:dyDescent="0.2">
      <c r="A8635" s="48"/>
      <c r="B8635">
        <v>4</v>
      </c>
      <c r="C8635">
        <v>3</v>
      </c>
      <c r="D8635">
        <v>0</v>
      </c>
      <c r="E8635">
        <v>0</v>
      </c>
      <c r="F8635" s="51">
        <v>1</v>
      </c>
      <c r="G8635" t="str">
        <f t="shared" si="268"/>
        <v>Josh Okogie</v>
      </c>
      <c r="H8635" t="str">
        <f t="shared" si="269"/>
        <v>Josh Okogie</v>
      </c>
    </row>
    <row r="8636" spans="1:8" x14ac:dyDescent="0.2">
      <c r="A8636" s="48"/>
      <c r="B8636">
        <v>0</v>
      </c>
      <c r="C8636">
        <v>0</v>
      </c>
      <c r="D8636">
        <v>0</v>
      </c>
      <c r="E8636">
        <v>0</v>
      </c>
      <c r="F8636" s="51">
        <v>1</v>
      </c>
      <c r="G8636" t="str">
        <f t="shared" si="268"/>
        <v>Josh Okogie</v>
      </c>
      <c r="H8636" t="str">
        <f t="shared" si="269"/>
        <v>Josh Okogie</v>
      </c>
    </row>
    <row r="8637" spans="1:8" x14ac:dyDescent="0.2">
      <c r="A8637" s="48"/>
      <c r="B8637">
        <v>0</v>
      </c>
      <c r="C8637">
        <v>0</v>
      </c>
      <c r="D8637">
        <v>0</v>
      </c>
      <c r="E8637">
        <v>0</v>
      </c>
      <c r="F8637" s="51">
        <v>1</v>
      </c>
      <c r="G8637" t="str">
        <f t="shared" si="268"/>
        <v>Josh Okogie</v>
      </c>
      <c r="H8637" t="str">
        <f t="shared" si="269"/>
        <v>Josh Okogie</v>
      </c>
    </row>
    <row r="8638" spans="1:8" x14ac:dyDescent="0.2">
      <c r="A8638" s="48"/>
      <c r="B8638">
        <v>0</v>
      </c>
      <c r="C8638">
        <v>1</v>
      </c>
      <c r="D8638">
        <v>0</v>
      </c>
      <c r="E8638">
        <v>0</v>
      </c>
      <c r="F8638" s="51">
        <v>1</v>
      </c>
      <c r="G8638" t="str">
        <f t="shared" si="268"/>
        <v>Josh Okogie</v>
      </c>
      <c r="H8638" t="str">
        <f t="shared" si="269"/>
        <v>Josh Okogie</v>
      </c>
    </row>
    <row r="8639" spans="1:8" x14ac:dyDescent="0.2">
      <c r="A8639" s="48"/>
      <c r="B8639">
        <v>0</v>
      </c>
      <c r="C8639">
        <v>1</v>
      </c>
      <c r="D8639">
        <v>1</v>
      </c>
      <c r="E8639">
        <v>0</v>
      </c>
      <c r="F8639" s="51">
        <v>1</v>
      </c>
      <c r="G8639" t="str">
        <f t="shared" si="268"/>
        <v>Josh Okogie</v>
      </c>
      <c r="H8639" t="str">
        <f t="shared" si="269"/>
        <v>Josh Okogie</v>
      </c>
    </row>
    <row r="8640" spans="1:8" x14ac:dyDescent="0.2">
      <c r="A8640" s="48"/>
      <c r="B8640">
        <v>0</v>
      </c>
      <c r="C8640">
        <v>2</v>
      </c>
      <c r="D8640">
        <v>2</v>
      </c>
      <c r="E8640">
        <v>0</v>
      </c>
      <c r="F8640" s="51">
        <v>1</v>
      </c>
      <c r="G8640" t="str">
        <f t="shared" si="268"/>
        <v>Josh Okogie</v>
      </c>
      <c r="H8640" t="str">
        <f t="shared" si="269"/>
        <v>Josh Okogie</v>
      </c>
    </row>
    <row r="8641" spans="1:8" x14ac:dyDescent="0.2">
      <c r="A8641" s="48"/>
      <c r="B8641">
        <v>0</v>
      </c>
      <c r="C8641">
        <v>1</v>
      </c>
      <c r="D8641">
        <v>0</v>
      </c>
      <c r="E8641">
        <v>0</v>
      </c>
      <c r="F8641" s="51">
        <v>1</v>
      </c>
      <c r="G8641" t="str">
        <f t="shared" si="268"/>
        <v>Josh Okogie</v>
      </c>
      <c r="H8641" t="str">
        <f t="shared" si="269"/>
        <v>Josh Okogie</v>
      </c>
    </row>
    <row r="8642" spans="1:8" x14ac:dyDescent="0.2">
      <c r="A8642" s="48"/>
      <c r="B8642">
        <v>7</v>
      </c>
      <c r="C8642">
        <v>5</v>
      </c>
      <c r="D8642">
        <v>1</v>
      </c>
      <c r="E8642">
        <v>1</v>
      </c>
      <c r="F8642" s="51">
        <v>1</v>
      </c>
      <c r="G8642" t="str">
        <f t="shared" ref="G8642:G8705" si="270">IF(B8642="","",IF(A8642="",G8641,SUBSTITUTE(A8642," 2022-23 Game Log","")))</f>
        <v>Josh Okogie</v>
      </c>
      <c r="H8642" t="str">
        <f t="shared" ref="H8642:H8705" si="271">IF(G8642="Luka Dončić","Luka Doncic",IF(G8642="Wendell Carter Jr.","Wendell Carter",IF(G8642="Vlatko Čančar","Vlatko Cancar",IF(G8642="Troy Brown Jr.","Troy Brown",IF(G8642="Bojan Bogdanović","Bojan Bogdanovic",IF(G8642="Nic Claxton","Nicolas Claxton",IF(G8642="Kristaps Porziņģis","Kristaps Porzingis",IF(G8642="Kelly Oubre Jr.","Kelly Oubre Jr",IF(G8642="P.J. Washington","P.J Washington",IF(G8642="P.J. Tucker","P.J Tucker",IF(G8642="Jabari Smith Jr.","Jabari Smith",IF(G8642="Alperen Şengün","Alperen Sengun",IF(G8642="Nikola Vučević","Nikola Vucevic",IF(G8642="Jusuf Nurkić","Jusuf Nurkic",IF(G8642="Nikola Jokić","Nikola Jokic",G8642)))))))))))))))</f>
        <v>Josh Okogie</v>
      </c>
    </row>
    <row r="8643" spans="1:8" x14ac:dyDescent="0.2">
      <c r="A8643" s="48"/>
      <c r="B8643">
        <v>0</v>
      </c>
      <c r="C8643">
        <v>2</v>
      </c>
      <c r="D8643">
        <v>1</v>
      </c>
      <c r="E8643">
        <v>0</v>
      </c>
      <c r="F8643" s="51">
        <v>1</v>
      </c>
      <c r="G8643" t="str">
        <f t="shared" si="270"/>
        <v>Josh Okogie</v>
      </c>
      <c r="H8643" t="str">
        <f t="shared" si="271"/>
        <v>Josh Okogie</v>
      </c>
    </row>
    <row r="8644" spans="1:8" x14ac:dyDescent="0.2">
      <c r="A8644" s="48"/>
      <c r="B8644">
        <v>7</v>
      </c>
      <c r="C8644">
        <v>2</v>
      </c>
      <c r="D8644">
        <v>1</v>
      </c>
      <c r="E8644">
        <v>0</v>
      </c>
      <c r="F8644" s="51">
        <v>1</v>
      </c>
      <c r="G8644" t="str">
        <f t="shared" si="270"/>
        <v>Josh Okogie</v>
      </c>
      <c r="H8644" t="str">
        <f t="shared" si="271"/>
        <v>Josh Okogie</v>
      </c>
    </row>
    <row r="8645" spans="1:8" x14ac:dyDescent="0.2">
      <c r="A8645" s="48"/>
      <c r="B8645">
        <v>0</v>
      </c>
      <c r="C8645">
        <v>1</v>
      </c>
      <c r="D8645">
        <v>0</v>
      </c>
      <c r="E8645">
        <v>0</v>
      </c>
      <c r="F8645" s="51">
        <v>1</v>
      </c>
      <c r="G8645" t="str">
        <f t="shared" si="270"/>
        <v>Josh Okogie</v>
      </c>
      <c r="H8645" t="str">
        <f t="shared" si="271"/>
        <v>Josh Okogie</v>
      </c>
    </row>
    <row r="8646" spans="1:8" x14ac:dyDescent="0.2">
      <c r="A8646" s="48"/>
      <c r="B8646">
        <v>9</v>
      </c>
      <c r="C8646">
        <v>11</v>
      </c>
      <c r="D8646">
        <v>6</v>
      </c>
      <c r="E8646">
        <v>0</v>
      </c>
      <c r="F8646" s="51">
        <v>1</v>
      </c>
      <c r="G8646" t="str">
        <f t="shared" si="270"/>
        <v>Josh Okogie</v>
      </c>
      <c r="H8646" t="str">
        <f t="shared" si="271"/>
        <v>Josh Okogie</v>
      </c>
    </row>
    <row r="8647" spans="1:8" x14ac:dyDescent="0.2">
      <c r="A8647" s="48"/>
      <c r="B8647">
        <v>12</v>
      </c>
      <c r="C8647">
        <v>2</v>
      </c>
      <c r="D8647">
        <v>3</v>
      </c>
      <c r="E8647">
        <v>2</v>
      </c>
      <c r="F8647" s="51">
        <v>1</v>
      </c>
      <c r="G8647" t="str">
        <f t="shared" si="270"/>
        <v>Josh Okogie</v>
      </c>
      <c r="H8647" t="str">
        <f t="shared" si="271"/>
        <v>Josh Okogie</v>
      </c>
    </row>
    <row r="8648" spans="1:8" x14ac:dyDescent="0.2">
      <c r="A8648" s="48"/>
      <c r="B8648">
        <v>28</v>
      </c>
      <c r="C8648">
        <v>7</v>
      </c>
      <c r="D8648">
        <v>2</v>
      </c>
      <c r="E8648">
        <v>4</v>
      </c>
      <c r="F8648" s="51">
        <v>1</v>
      </c>
      <c r="G8648" t="str">
        <f t="shared" si="270"/>
        <v>Josh Okogie</v>
      </c>
      <c r="H8648" t="str">
        <f t="shared" si="271"/>
        <v>Josh Okogie</v>
      </c>
    </row>
    <row r="8649" spans="1:8" x14ac:dyDescent="0.2">
      <c r="A8649" s="48"/>
      <c r="B8649">
        <v>3</v>
      </c>
      <c r="C8649">
        <v>2</v>
      </c>
      <c r="D8649">
        <v>1</v>
      </c>
      <c r="E8649">
        <v>1</v>
      </c>
      <c r="F8649" s="51">
        <v>1</v>
      </c>
      <c r="G8649" t="str">
        <f t="shared" si="270"/>
        <v>Josh Okogie</v>
      </c>
      <c r="H8649" t="str">
        <f t="shared" si="271"/>
        <v>Josh Okogie</v>
      </c>
    </row>
    <row r="8650" spans="1:8" x14ac:dyDescent="0.2">
      <c r="A8650" s="48"/>
      <c r="B8650">
        <v>2</v>
      </c>
      <c r="C8650">
        <v>2</v>
      </c>
      <c r="D8650">
        <v>1</v>
      </c>
      <c r="E8650">
        <v>0</v>
      </c>
      <c r="F8650" s="51">
        <v>1</v>
      </c>
      <c r="G8650" t="str">
        <f t="shared" si="270"/>
        <v>Josh Okogie</v>
      </c>
      <c r="H8650" t="str">
        <f t="shared" si="271"/>
        <v>Josh Okogie</v>
      </c>
    </row>
    <row r="8651" spans="1:8" x14ac:dyDescent="0.2">
      <c r="A8651" s="48"/>
      <c r="B8651">
        <v>10</v>
      </c>
      <c r="C8651">
        <v>6</v>
      </c>
      <c r="D8651">
        <v>3</v>
      </c>
      <c r="E8651">
        <v>1</v>
      </c>
      <c r="F8651" s="51">
        <v>1</v>
      </c>
      <c r="G8651" t="str">
        <f t="shared" si="270"/>
        <v>Josh Okogie</v>
      </c>
      <c r="H8651" t="str">
        <f t="shared" si="271"/>
        <v>Josh Okogie</v>
      </c>
    </row>
    <row r="8652" spans="1:8" x14ac:dyDescent="0.2">
      <c r="A8652" s="48"/>
      <c r="B8652">
        <v>11</v>
      </c>
      <c r="C8652">
        <v>11</v>
      </c>
      <c r="D8652">
        <v>2</v>
      </c>
      <c r="E8652">
        <v>1</v>
      </c>
      <c r="F8652" s="51">
        <v>1</v>
      </c>
      <c r="G8652" t="str">
        <f t="shared" si="270"/>
        <v>Josh Okogie</v>
      </c>
      <c r="H8652" t="str">
        <f t="shared" si="271"/>
        <v>Josh Okogie</v>
      </c>
    </row>
    <row r="8653" spans="1:8" x14ac:dyDescent="0.2">
      <c r="A8653" s="48"/>
      <c r="B8653">
        <v>7</v>
      </c>
      <c r="C8653">
        <v>6</v>
      </c>
      <c r="D8653">
        <v>1</v>
      </c>
      <c r="E8653">
        <v>0</v>
      </c>
      <c r="F8653" s="51">
        <v>1</v>
      </c>
      <c r="G8653" t="str">
        <f t="shared" si="270"/>
        <v>Josh Okogie</v>
      </c>
      <c r="H8653" t="str">
        <f t="shared" si="271"/>
        <v>Josh Okogie</v>
      </c>
    </row>
    <row r="8654" spans="1:8" x14ac:dyDescent="0.2">
      <c r="A8654" s="48"/>
      <c r="B8654">
        <v>3</v>
      </c>
      <c r="C8654">
        <v>3</v>
      </c>
      <c r="D8654">
        <v>0</v>
      </c>
      <c r="E8654">
        <v>0</v>
      </c>
      <c r="F8654" s="51">
        <v>1</v>
      </c>
      <c r="G8654" t="str">
        <f t="shared" si="270"/>
        <v>Josh Okogie</v>
      </c>
      <c r="H8654" t="str">
        <f t="shared" si="271"/>
        <v>Josh Okogie</v>
      </c>
    </row>
    <row r="8655" spans="1:8" x14ac:dyDescent="0.2">
      <c r="A8655" s="48"/>
      <c r="B8655">
        <v>7</v>
      </c>
      <c r="C8655">
        <v>4</v>
      </c>
      <c r="D8655">
        <v>3</v>
      </c>
      <c r="E8655">
        <v>1</v>
      </c>
      <c r="F8655" s="51">
        <v>1</v>
      </c>
      <c r="G8655" t="str">
        <f t="shared" si="270"/>
        <v>Josh Okogie</v>
      </c>
      <c r="H8655" t="str">
        <f t="shared" si="271"/>
        <v>Josh Okogie</v>
      </c>
    </row>
    <row r="8656" spans="1:8" x14ac:dyDescent="0.2">
      <c r="A8656" s="48"/>
      <c r="B8656">
        <v>4</v>
      </c>
      <c r="C8656">
        <v>2</v>
      </c>
      <c r="D8656">
        <v>1</v>
      </c>
      <c r="E8656">
        <v>0</v>
      </c>
      <c r="F8656" s="51">
        <v>1</v>
      </c>
      <c r="G8656" t="str">
        <f t="shared" si="270"/>
        <v>Josh Okogie</v>
      </c>
      <c r="H8656" t="str">
        <f t="shared" si="271"/>
        <v>Josh Okogie</v>
      </c>
    </row>
    <row r="8657" spans="1:8" x14ac:dyDescent="0.2">
      <c r="A8657" s="48"/>
      <c r="B8657">
        <v>12</v>
      </c>
      <c r="C8657">
        <v>6</v>
      </c>
      <c r="D8657">
        <v>2</v>
      </c>
      <c r="E8657">
        <v>0</v>
      </c>
      <c r="F8657" s="51">
        <v>1</v>
      </c>
      <c r="G8657" t="str">
        <f t="shared" si="270"/>
        <v>Josh Okogie</v>
      </c>
      <c r="H8657" t="str">
        <f t="shared" si="271"/>
        <v>Josh Okogie</v>
      </c>
    </row>
    <row r="8658" spans="1:8" x14ac:dyDescent="0.2">
      <c r="A8658" s="48"/>
      <c r="B8658">
        <v>3</v>
      </c>
      <c r="C8658">
        <v>4</v>
      </c>
      <c r="D8658">
        <v>2</v>
      </c>
      <c r="E8658">
        <v>1</v>
      </c>
      <c r="F8658" s="51">
        <v>1</v>
      </c>
      <c r="G8658" t="str">
        <f t="shared" si="270"/>
        <v>Josh Okogie</v>
      </c>
      <c r="H8658" t="str">
        <f t="shared" si="271"/>
        <v>Josh Okogie</v>
      </c>
    </row>
    <row r="8659" spans="1:8" x14ac:dyDescent="0.2">
      <c r="A8659" s="48"/>
      <c r="B8659">
        <v>5</v>
      </c>
      <c r="C8659">
        <v>1</v>
      </c>
      <c r="D8659">
        <v>2</v>
      </c>
      <c r="E8659">
        <v>0</v>
      </c>
      <c r="F8659" s="51">
        <v>1</v>
      </c>
      <c r="G8659" t="str">
        <f t="shared" si="270"/>
        <v>Josh Okogie</v>
      </c>
      <c r="H8659" t="str">
        <f t="shared" si="271"/>
        <v>Josh Okogie</v>
      </c>
    </row>
    <row r="8660" spans="1:8" x14ac:dyDescent="0.2">
      <c r="A8660" s="48"/>
      <c r="B8660">
        <v>2</v>
      </c>
      <c r="C8660">
        <v>1</v>
      </c>
      <c r="D8660">
        <v>0</v>
      </c>
      <c r="E8660">
        <v>0</v>
      </c>
      <c r="F8660" s="51">
        <v>1</v>
      </c>
      <c r="G8660" t="str">
        <f t="shared" si="270"/>
        <v>Josh Okogie</v>
      </c>
      <c r="H8660" t="str">
        <f t="shared" si="271"/>
        <v>Josh Okogie</v>
      </c>
    </row>
    <row r="8661" spans="1:8" x14ac:dyDescent="0.2">
      <c r="A8661" s="48" t="s">
        <v>1463</v>
      </c>
      <c r="B8661">
        <v>13</v>
      </c>
      <c r="C8661">
        <v>9</v>
      </c>
      <c r="D8661">
        <v>0</v>
      </c>
      <c r="E8661">
        <v>0</v>
      </c>
      <c r="F8661" s="51">
        <v>1</v>
      </c>
      <c r="G8661" t="str">
        <f t="shared" si="270"/>
        <v>Onyeka Okongwu</v>
      </c>
      <c r="H8661" t="str">
        <f t="shared" si="271"/>
        <v>Onyeka Okongwu</v>
      </c>
    </row>
    <row r="8662" spans="1:8" x14ac:dyDescent="0.2">
      <c r="A8662" s="48"/>
      <c r="B8662">
        <v>3</v>
      </c>
      <c r="C8662">
        <v>3</v>
      </c>
      <c r="D8662">
        <v>0</v>
      </c>
      <c r="E8662">
        <v>0</v>
      </c>
      <c r="F8662" s="51">
        <v>1</v>
      </c>
      <c r="G8662" t="str">
        <f t="shared" si="270"/>
        <v>Onyeka Okongwu</v>
      </c>
      <c r="H8662" t="str">
        <f t="shared" si="271"/>
        <v>Onyeka Okongwu</v>
      </c>
    </row>
    <row r="8663" spans="1:8" x14ac:dyDescent="0.2">
      <c r="A8663" s="48"/>
      <c r="B8663">
        <v>10</v>
      </c>
      <c r="C8663">
        <v>5</v>
      </c>
      <c r="D8663">
        <v>1</v>
      </c>
      <c r="E8663">
        <v>0</v>
      </c>
      <c r="F8663" s="51">
        <v>1</v>
      </c>
      <c r="G8663" t="str">
        <f t="shared" si="270"/>
        <v>Onyeka Okongwu</v>
      </c>
      <c r="H8663" t="str">
        <f t="shared" si="271"/>
        <v>Onyeka Okongwu</v>
      </c>
    </row>
    <row r="8664" spans="1:8" x14ac:dyDescent="0.2">
      <c r="A8664" s="48"/>
      <c r="B8664">
        <v>10</v>
      </c>
      <c r="C8664">
        <v>3</v>
      </c>
      <c r="D8664">
        <v>0</v>
      </c>
      <c r="E8664">
        <v>0</v>
      </c>
      <c r="F8664" s="51">
        <v>1</v>
      </c>
      <c r="G8664" t="str">
        <f t="shared" si="270"/>
        <v>Onyeka Okongwu</v>
      </c>
      <c r="H8664" t="str">
        <f t="shared" si="271"/>
        <v>Onyeka Okongwu</v>
      </c>
    </row>
    <row r="8665" spans="1:8" x14ac:dyDescent="0.2">
      <c r="A8665" s="48"/>
      <c r="B8665">
        <v>16</v>
      </c>
      <c r="C8665">
        <v>7</v>
      </c>
      <c r="D8665">
        <v>2</v>
      </c>
      <c r="E8665">
        <v>0</v>
      </c>
      <c r="F8665" s="51">
        <v>1</v>
      </c>
      <c r="G8665" t="str">
        <f t="shared" si="270"/>
        <v>Onyeka Okongwu</v>
      </c>
      <c r="H8665" t="str">
        <f t="shared" si="271"/>
        <v>Onyeka Okongwu</v>
      </c>
    </row>
    <row r="8666" spans="1:8" x14ac:dyDescent="0.2">
      <c r="A8666" s="48"/>
      <c r="B8666">
        <v>6</v>
      </c>
      <c r="C8666">
        <v>6</v>
      </c>
      <c r="D8666">
        <v>1</v>
      </c>
      <c r="E8666">
        <v>0</v>
      </c>
      <c r="F8666" s="51">
        <v>1</v>
      </c>
      <c r="G8666" t="str">
        <f t="shared" si="270"/>
        <v>Onyeka Okongwu</v>
      </c>
      <c r="H8666" t="str">
        <f t="shared" si="271"/>
        <v>Onyeka Okongwu</v>
      </c>
    </row>
    <row r="8667" spans="1:8" x14ac:dyDescent="0.2">
      <c r="A8667" s="48"/>
      <c r="B8667">
        <v>8</v>
      </c>
      <c r="C8667">
        <v>5</v>
      </c>
      <c r="D8667">
        <v>1</v>
      </c>
      <c r="E8667">
        <v>0</v>
      </c>
      <c r="F8667" s="51">
        <v>1</v>
      </c>
      <c r="G8667" t="str">
        <f t="shared" si="270"/>
        <v>Onyeka Okongwu</v>
      </c>
      <c r="H8667" t="str">
        <f t="shared" si="271"/>
        <v>Onyeka Okongwu</v>
      </c>
    </row>
    <row r="8668" spans="1:8" x14ac:dyDescent="0.2">
      <c r="A8668" s="48"/>
      <c r="B8668">
        <v>4</v>
      </c>
      <c r="C8668">
        <v>7</v>
      </c>
      <c r="D8668">
        <v>1</v>
      </c>
      <c r="E8668">
        <v>0</v>
      </c>
      <c r="F8668" s="51">
        <v>1</v>
      </c>
      <c r="G8668" t="str">
        <f t="shared" si="270"/>
        <v>Onyeka Okongwu</v>
      </c>
      <c r="H8668" t="str">
        <f t="shared" si="271"/>
        <v>Onyeka Okongwu</v>
      </c>
    </row>
    <row r="8669" spans="1:8" x14ac:dyDescent="0.2">
      <c r="A8669" s="48"/>
      <c r="B8669">
        <v>4</v>
      </c>
      <c r="C8669">
        <v>1</v>
      </c>
      <c r="D8669">
        <v>1</v>
      </c>
      <c r="E8669">
        <v>0</v>
      </c>
      <c r="F8669" s="51">
        <v>1</v>
      </c>
      <c r="G8669" t="str">
        <f t="shared" si="270"/>
        <v>Onyeka Okongwu</v>
      </c>
      <c r="H8669" t="str">
        <f t="shared" si="271"/>
        <v>Onyeka Okongwu</v>
      </c>
    </row>
    <row r="8670" spans="1:8" x14ac:dyDescent="0.2">
      <c r="A8670" s="48"/>
      <c r="B8670">
        <v>12</v>
      </c>
      <c r="C8670">
        <v>6</v>
      </c>
      <c r="D8670">
        <v>2</v>
      </c>
      <c r="E8670">
        <v>0</v>
      </c>
      <c r="F8670" s="51">
        <v>1</v>
      </c>
      <c r="G8670" t="str">
        <f t="shared" si="270"/>
        <v>Onyeka Okongwu</v>
      </c>
      <c r="H8670" t="str">
        <f t="shared" si="271"/>
        <v>Onyeka Okongwu</v>
      </c>
    </row>
    <row r="8671" spans="1:8" x14ac:dyDescent="0.2">
      <c r="A8671" s="48"/>
      <c r="B8671">
        <v>4</v>
      </c>
      <c r="C8671">
        <v>5</v>
      </c>
      <c r="D8671">
        <v>3</v>
      </c>
      <c r="E8671">
        <v>0</v>
      </c>
      <c r="F8671" s="51">
        <v>1</v>
      </c>
      <c r="G8671" t="str">
        <f t="shared" si="270"/>
        <v>Onyeka Okongwu</v>
      </c>
      <c r="H8671" t="str">
        <f t="shared" si="271"/>
        <v>Onyeka Okongwu</v>
      </c>
    </row>
    <row r="8672" spans="1:8" x14ac:dyDescent="0.2">
      <c r="A8672" s="48"/>
      <c r="B8672">
        <v>10</v>
      </c>
      <c r="C8672">
        <v>11</v>
      </c>
      <c r="D8672">
        <v>0</v>
      </c>
      <c r="E8672">
        <v>0</v>
      </c>
      <c r="F8672" s="51">
        <v>1</v>
      </c>
      <c r="G8672" t="str">
        <f t="shared" si="270"/>
        <v>Onyeka Okongwu</v>
      </c>
      <c r="H8672" t="str">
        <f t="shared" si="271"/>
        <v>Onyeka Okongwu</v>
      </c>
    </row>
    <row r="8673" spans="1:8" x14ac:dyDescent="0.2">
      <c r="A8673" s="48"/>
      <c r="B8673">
        <v>6</v>
      </c>
      <c r="C8673">
        <v>5</v>
      </c>
      <c r="D8673">
        <v>1</v>
      </c>
      <c r="E8673">
        <v>0</v>
      </c>
      <c r="F8673" s="51">
        <v>1</v>
      </c>
      <c r="G8673" t="str">
        <f t="shared" si="270"/>
        <v>Onyeka Okongwu</v>
      </c>
      <c r="H8673" t="str">
        <f t="shared" si="271"/>
        <v>Onyeka Okongwu</v>
      </c>
    </row>
    <row r="8674" spans="1:8" x14ac:dyDescent="0.2">
      <c r="A8674" s="48"/>
      <c r="B8674">
        <v>2</v>
      </c>
      <c r="C8674">
        <v>9</v>
      </c>
      <c r="D8674">
        <v>3</v>
      </c>
      <c r="E8674">
        <v>0</v>
      </c>
      <c r="F8674" s="51">
        <v>1</v>
      </c>
      <c r="G8674" t="str">
        <f t="shared" si="270"/>
        <v>Onyeka Okongwu</v>
      </c>
      <c r="H8674" t="str">
        <f t="shared" si="271"/>
        <v>Onyeka Okongwu</v>
      </c>
    </row>
    <row r="8675" spans="1:8" x14ac:dyDescent="0.2">
      <c r="A8675" s="48"/>
      <c r="B8675">
        <v>3</v>
      </c>
      <c r="C8675">
        <v>4</v>
      </c>
      <c r="D8675">
        <v>0</v>
      </c>
      <c r="E8675">
        <v>0</v>
      </c>
      <c r="F8675" s="51">
        <v>1</v>
      </c>
      <c r="G8675" t="str">
        <f t="shared" si="270"/>
        <v>Onyeka Okongwu</v>
      </c>
      <c r="H8675" t="str">
        <f t="shared" si="271"/>
        <v>Onyeka Okongwu</v>
      </c>
    </row>
    <row r="8676" spans="1:8" x14ac:dyDescent="0.2">
      <c r="A8676" s="48"/>
      <c r="B8676">
        <v>18</v>
      </c>
      <c r="C8676">
        <v>10</v>
      </c>
      <c r="D8676">
        <v>0</v>
      </c>
      <c r="E8676">
        <v>0</v>
      </c>
      <c r="F8676" s="51">
        <v>1</v>
      </c>
      <c r="G8676" t="str">
        <f t="shared" si="270"/>
        <v>Onyeka Okongwu</v>
      </c>
      <c r="H8676" t="str">
        <f t="shared" si="271"/>
        <v>Onyeka Okongwu</v>
      </c>
    </row>
    <row r="8677" spans="1:8" x14ac:dyDescent="0.2">
      <c r="A8677" s="48"/>
      <c r="B8677">
        <v>5</v>
      </c>
      <c r="C8677">
        <v>7</v>
      </c>
      <c r="D8677">
        <v>1</v>
      </c>
      <c r="E8677">
        <v>0</v>
      </c>
      <c r="F8677" s="51">
        <v>1</v>
      </c>
      <c r="G8677" t="str">
        <f t="shared" si="270"/>
        <v>Onyeka Okongwu</v>
      </c>
      <c r="H8677" t="str">
        <f t="shared" si="271"/>
        <v>Onyeka Okongwu</v>
      </c>
    </row>
    <row r="8678" spans="1:8" x14ac:dyDescent="0.2">
      <c r="A8678" s="48"/>
      <c r="B8678">
        <v>4</v>
      </c>
      <c r="C8678">
        <v>11</v>
      </c>
      <c r="D8678">
        <v>2</v>
      </c>
      <c r="E8678">
        <v>0</v>
      </c>
      <c r="F8678" s="51">
        <v>1</v>
      </c>
      <c r="G8678" t="str">
        <f t="shared" si="270"/>
        <v>Onyeka Okongwu</v>
      </c>
      <c r="H8678" t="str">
        <f t="shared" si="271"/>
        <v>Onyeka Okongwu</v>
      </c>
    </row>
    <row r="8679" spans="1:8" x14ac:dyDescent="0.2">
      <c r="A8679" s="48"/>
      <c r="B8679">
        <v>6</v>
      </c>
      <c r="C8679">
        <v>4</v>
      </c>
      <c r="D8679">
        <v>0</v>
      </c>
      <c r="E8679">
        <v>0</v>
      </c>
      <c r="F8679" s="51">
        <v>1</v>
      </c>
      <c r="G8679" t="str">
        <f t="shared" si="270"/>
        <v>Onyeka Okongwu</v>
      </c>
      <c r="H8679" t="str">
        <f t="shared" si="271"/>
        <v>Onyeka Okongwu</v>
      </c>
    </row>
    <row r="8680" spans="1:8" x14ac:dyDescent="0.2">
      <c r="A8680" s="48"/>
      <c r="B8680">
        <v>2</v>
      </c>
      <c r="C8680">
        <v>2</v>
      </c>
      <c r="D8680">
        <v>1</v>
      </c>
      <c r="E8680">
        <v>0</v>
      </c>
      <c r="F8680" s="51">
        <v>1</v>
      </c>
      <c r="G8680" t="str">
        <f t="shared" si="270"/>
        <v>Onyeka Okongwu</v>
      </c>
      <c r="H8680" t="str">
        <f t="shared" si="271"/>
        <v>Onyeka Okongwu</v>
      </c>
    </row>
    <row r="8681" spans="1:8" x14ac:dyDescent="0.2">
      <c r="A8681" s="48"/>
      <c r="B8681">
        <v>12</v>
      </c>
      <c r="C8681">
        <v>8</v>
      </c>
      <c r="D8681">
        <v>1</v>
      </c>
      <c r="E8681">
        <v>0</v>
      </c>
      <c r="F8681" s="51">
        <v>1</v>
      </c>
      <c r="G8681" t="str">
        <f t="shared" si="270"/>
        <v>Onyeka Okongwu</v>
      </c>
      <c r="H8681" t="str">
        <f t="shared" si="271"/>
        <v>Onyeka Okongwu</v>
      </c>
    </row>
    <row r="8682" spans="1:8" x14ac:dyDescent="0.2">
      <c r="A8682" s="48"/>
      <c r="B8682">
        <v>10</v>
      </c>
      <c r="C8682">
        <v>3</v>
      </c>
      <c r="D8682">
        <v>2</v>
      </c>
      <c r="E8682">
        <v>0</v>
      </c>
      <c r="F8682" s="51">
        <v>1</v>
      </c>
      <c r="G8682" t="str">
        <f t="shared" si="270"/>
        <v>Onyeka Okongwu</v>
      </c>
      <c r="H8682" t="str">
        <f t="shared" si="271"/>
        <v>Onyeka Okongwu</v>
      </c>
    </row>
    <row r="8683" spans="1:8" x14ac:dyDescent="0.2">
      <c r="A8683" s="48"/>
      <c r="B8683">
        <v>9</v>
      </c>
      <c r="C8683">
        <v>8</v>
      </c>
      <c r="D8683">
        <v>1</v>
      </c>
      <c r="E8683">
        <v>0</v>
      </c>
      <c r="F8683" s="51">
        <v>1</v>
      </c>
      <c r="G8683" t="str">
        <f t="shared" si="270"/>
        <v>Onyeka Okongwu</v>
      </c>
      <c r="H8683" t="str">
        <f t="shared" si="271"/>
        <v>Onyeka Okongwu</v>
      </c>
    </row>
    <row r="8684" spans="1:8" x14ac:dyDescent="0.2">
      <c r="A8684" s="48"/>
      <c r="B8684">
        <v>10</v>
      </c>
      <c r="C8684">
        <v>6</v>
      </c>
      <c r="D8684">
        <v>0</v>
      </c>
      <c r="E8684">
        <v>0</v>
      </c>
      <c r="F8684" s="51">
        <v>1</v>
      </c>
      <c r="G8684" t="str">
        <f t="shared" si="270"/>
        <v>Onyeka Okongwu</v>
      </c>
      <c r="H8684" t="str">
        <f t="shared" si="271"/>
        <v>Onyeka Okongwu</v>
      </c>
    </row>
    <row r="8685" spans="1:8" x14ac:dyDescent="0.2">
      <c r="A8685" s="48"/>
      <c r="B8685">
        <v>6</v>
      </c>
      <c r="C8685">
        <v>7</v>
      </c>
      <c r="D8685">
        <v>0</v>
      </c>
      <c r="E8685">
        <v>0</v>
      </c>
      <c r="F8685" s="51">
        <v>1</v>
      </c>
      <c r="G8685" t="str">
        <f t="shared" si="270"/>
        <v>Onyeka Okongwu</v>
      </c>
      <c r="H8685" t="str">
        <f t="shared" si="271"/>
        <v>Onyeka Okongwu</v>
      </c>
    </row>
    <row r="8686" spans="1:8" x14ac:dyDescent="0.2">
      <c r="A8686" s="48"/>
      <c r="B8686">
        <v>14</v>
      </c>
      <c r="C8686">
        <v>9</v>
      </c>
      <c r="D8686">
        <v>1</v>
      </c>
      <c r="E8686">
        <v>0</v>
      </c>
      <c r="F8686" s="51">
        <v>1</v>
      </c>
      <c r="G8686" t="str">
        <f t="shared" si="270"/>
        <v>Onyeka Okongwu</v>
      </c>
      <c r="H8686" t="str">
        <f t="shared" si="271"/>
        <v>Onyeka Okongwu</v>
      </c>
    </row>
    <row r="8687" spans="1:8" x14ac:dyDescent="0.2">
      <c r="A8687" s="48"/>
      <c r="B8687">
        <v>6</v>
      </c>
      <c r="C8687">
        <v>10</v>
      </c>
      <c r="D8687">
        <v>1</v>
      </c>
      <c r="E8687">
        <v>0</v>
      </c>
      <c r="F8687" s="51">
        <v>1</v>
      </c>
      <c r="G8687" t="str">
        <f t="shared" si="270"/>
        <v>Onyeka Okongwu</v>
      </c>
      <c r="H8687" t="str">
        <f t="shared" si="271"/>
        <v>Onyeka Okongwu</v>
      </c>
    </row>
    <row r="8688" spans="1:8" x14ac:dyDescent="0.2">
      <c r="A8688" s="48"/>
      <c r="B8688">
        <v>15</v>
      </c>
      <c r="C8688">
        <v>11</v>
      </c>
      <c r="D8688">
        <v>0</v>
      </c>
      <c r="E8688">
        <v>0</v>
      </c>
      <c r="F8688" s="51">
        <v>1</v>
      </c>
      <c r="G8688" t="str">
        <f t="shared" si="270"/>
        <v>Onyeka Okongwu</v>
      </c>
      <c r="H8688" t="str">
        <f t="shared" si="271"/>
        <v>Onyeka Okongwu</v>
      </c>
    </row>
    <row r="8689" spans="1:8" x14ac:dyDescent="0.2">
      <c r="A8689" s="48"/>
      <c r="B8689">
        <v>7</v>
      </c>
      <c r="C8689">
        <v>7</v>
      </c>
      <c r="D8689">
        <v>0</v>
      </c>
      <c r="E8689">
        <v>0</v>
      </c>
      <c r="F8689" s="51">
        <v>1</v>
      </c>
      <c r="G8689" t="str">
        <f t="shared" si="270"/>
        <v>Onyeka Okongwu</v>
      </c>
      <c r="H8689" t="str">
        <f t="shared" si="271"/>
        <v>Onyeka Okongwu</v>
      </c>
    </row>
    <row r="8690" spans="1:8" x14ac:dyDescent="0.2">
      <c r="A8690" s="48"/>
      <c r="B8690">
        <v>11</v>
      </c>
      <c r="C8690">
        <v>8</v>
      </c>
      <c r="D8690">
        <v>0</v>
      </c>
      <c r="E8690">
        <v>0</v>
      </c>
      <c r="F8690" s="51">
        <v>1</v>
      </c>
      <c r="G8690" t="str">
        <f t="shared" si="270"/>
        <v>Onyeka Okongwu</v>
      </c>
      <c r="H8690" t="str">
        <f t="shared" si="271"/>
        <v>Onyeka Okongwu</v>
      </c>
    </row>
    <row r="8691" spans="1:8" x14ac:dyDescent="0.2">
      <c r="A8691" s="48"/>
      <c r="B8691">
        <v>18</v>
      </c>
      <c r="C8691">
        <v>11</v>
      </c>
      <c r="D8691">
        <v>1</v>
      </c>
      <c r="E8691">
        <v>0</v>
      </c>
      <c r="F8691" s="51">
        <v>1</v>
      </c>
      <c r="G8691" t="str">
        <f t="shared" si="270"/>
        <v>Onyeka Okongwu</v>
      </c>
      <c r="H8691" t="str">
        <f t="shared" si="271"/>
        <v>Onyeka Okongwu</v>
      </c>
    </row>
    <row r="8692" spans="1:8" x14ac:dyDescent="0.2">
      <c r="A8692" s="48"/>
      <c r="B8692">
        <v>12</v>
      </c>
      <c r="C8692">
        <v>9</v>
      </c>
      <c r="D8692">
        <v>2</v>
      </c>
      <c r="E8692">
        <v>0</v>
      </c>
      <c r="F8692" s="51">
        <v>1</v>
      </c>
      <c r="G8692" t="str">
        <f t="shared" si="270"/>
        <v>Onyeka Okongwu</v>
      </c>
      <c r="H8692" t="str">
        <f t="shared" si="271"/>
        <v>Onyeka Okongwu</v>
      </c>
    </row>
    <row r="8693" spans="1:8" x14ac:dyDescent="0.2">
      <c r="A8693" s="48"/>
      <c r="B8693">
        <v>6</v>
      </c>
      <c r="C8693">
        <v>8</v>
      </c>
      <c r="D8693">
        <v>0</v>
      </c>
      <c r="E8693">
        <v>0</v>
      </c>
      <c r="F8693" s="51">
        <v>1</v>
      </c>
      <c r="G8693" t="str">
        <f t="shared" si="270"/>
        <v>Onyeka Okongwu</v>
      </c>
      <c r="H8693" t="str">
        <f t="shared" si="271"/>
        <v>Onyeka Okongwu</v>
      </c>
    </row>
    <row r="8694" spans="1:8" x14ac:dyDescent="0.2">
      <c r="A8694" s="48"/>
      <c r="B8694">
        <v>18</v>
      </c>
      <c r="C8694">
        <v>13</v>
      </c>
      <c r="D8694">
        <v>1</v>
      </c>
      <c r="E8694">
        <v>0</v>
      </c>
      <c r="F8694" s="51">
        <v>1</v>
      </c>
      <c r="G8694" t="str">
        <f t="shared" si="270"/>
        <v>Onyeka Okongwu</v>
      </c>
      <c r="H8694" t="str">
        <f t="shared" si="271"/>
        <v>Onyeka Okongwu</v>
      </c>
    </row>
    <row r="8695" spans="1:8" x14ac:dyDescent="0.2">
      <c r="A8695" s="48"/>
      <c r="B8695">
        <v>17</v>
      </c>
      <c r="C8695">
        <v>8</v>
      </c>
      <c r="D8695">
        <v>0</v>
      </c>
      <c r="E8695">
        <v>0</v>
      </c>
      <c r="F8695" s="51">
        <v>1</v>
      </c>
      <c r="G8695" t="str">
        <f t="shared" si="270"/>
        <v>Onyeka Okongwu</v>
      </c>
      <c r="H8695" t="str">
        <f t="shared" si="271"/>
        <v>Onyeka Okongwu</v>
      </c>
    </row>
    <row r="8696" spans="1:8" x14ac:dyDescent="0.2">
      <c r="A8696" s="48"/>
      <c r="B8696">
        <v>16</v>
      </c>
      <c r="C8696">
        <v>12</v>
      </c>
      <c r="D8696">
        <v>1</v>
      </c>
      <c r="E8696">
        <v>0</v>
      </c>
      <c r="F8696" s="51">
        <v>1</v>
      </c>
      <c r="G8696" t="str">
        <f t="shared" si="270"/>
        <v>Onyeka Okongwu</v>
      </c>
      <c r="H8696" t="str">
        <f t="shared" si="271"/>
        <v>Onyeka Okongwu</v>
      </c>
    </row>
    <row r="8697" spans="1:8" x14ac:dyDescent="0.2">
      <c r="A8697" s="48"/>
      <c r="B8697">
        <v>8</v>
      </c>
      <c r="C8697">
        <v>7</v>
      </c>
      <c r="D8697">
        <v>1</v>
      </c>
      <c r="E8697">
        <v>0</v>
      </c>
      <c r="F8697" s="51">
        <v>1</v>
      </c>
      <c r="G8697" t="str">
        <f t="shared" si="270"/>
        <v>Onyeka Okongwu</v>
      </c>
      <c r="H8697" t="str">
        <f t="shared" si="271"/>
        <v>Onyeka Okongwu</v>
      </c>
    </row>
    <row r="8698" spans="1:8" x14ac:dyDescent="0.2">
      <c r="A8698" s="48" t="s">
        <v>1464</v>
      </c>
      <c r="B8698">
        <v>0</v>
      </c>
      <c r="C8698">
        <v>0</v>
      </c>
      <c r="D8698">
        <v>0</v>
      </c>
      <c r="E8698">
        <v>0</v>
      </c>
      <c r="F8698" s="51">
        <v>1</v>
      </c>
      <c r="G8698" t="str">
        <f t="shared" si="270"/>
        <v>Isaac Okoro</v>
      </c>
      <c r="H8698" t="str">
        <f t="shared" si="271"/>
        <v>Isaac Okoro</v>
      </c>
    </row>
    <row r="8699" spans="1:8" x14ac:dyDescent="0.2">
      <c r="A8699" s="48"/>
      <c r="B8699">
        <v>2</v>
      </c>
      <c r="C8699">
        <v>1</v>
      </c>
      <c r="D8699">
        <v>0</v>
      </c>
      <c r="E8699">
        <v>0</v>
      </c>
      <c r="F8699" s="51">
        <v>1</v>
      </c>
      <c r="G8699" t="str">
        <f t="shared" si="270"/>
        <v>Isaac Okoro</v>
      </c>
      <c r="H8699" t="str">
        <f t="shared" si="271"/>
        <v>Isaac Okoro</v>
      </c>
    </row>
    <row r="8700" spans="1:8" x14ac:dyDescent="0.2">
      <c r="A8700" s="48"/>
      <c r="B8700">
        <v>2</v>
      </c>
      <c r="C8700">
        <v>2</v>
      </c>
      <c r="D8700">
        <v>0</v>
      </c>
      <c r="E8700">
        <v>0</v>
      </c>
      <c r="F8700" s="51">
        <v>1</v>
      </c>
      <c r="G8700" t="str">
        <f t="shared" si="270"/>
        <v>Isaac Okoro</v>
      </c>
      <c r="H8700" t="str">
        <f t="shared" si="271"/>
        <v>Isaac Okoro</v>
      </c>
    </row>
    <row r="8701" spans="1:8" x14ac:dyDescent="0.2">
      <c r="A8701" s="48"/>
      <c r="B8701">
        <v>2</v>
      </c>
      <c r="C8701">
        <v>1</v>
      </c>
      <c r="D8701">
        <v>0</v>
      </c>
      <c r="E8701">
        <v>0</v>
      </c>
      <c r="F8701" s="51">
        <v>1</v>
      </c>
      <c r="G8701" t="str">
        <f t="shared" si="270"/>
        <v>Isaac Okoro</v>
      </c>
      <c r="H8701" t="str">
        <f t="shared" si="271"/>
        <v>Isaac Okoro</v>
      </c>
    </row>
    <row r="8702" spans="1:8" x14ac:dyDescent="0.2">
      <c r="A8702" s="48"/>
      <c r="B8702">
        <v>2</v>
      </c>
      <c r="C8702">
        <v>0</v>
      </c>
      <c r="D8702">
        <v>0</v>
      </c>
      <c r="E8702">
        <v>0</v>
      </c>
      <c r="F8702" s="51">
        <v>1</v>
      </c>
      <c r="G8702" t="str">
        <f t="shared" si="270"/>
        <v>Isaac Okoro</v>
      </c>
      <c r="H8702" t="str">
        <f t="shared" si="271"/>
        <v>Isaac Okoro</v>
      </c>
    </row>
    <row r="8703" spans="1:8" x14ac:dyDescent="0.2">
      <c r="A8703" s="48"/>
      <c r="B8703">
        <v>2</v>
      </c>
      <c r="C8703">
        <v>4</v>
      </c>
      <c r="D8703">
        <v>2</v>
      </c>
      <c r="E8703">
        <v>0</v>
      </c>
      <c r="F8703" s="51">
        <v>1</v>
      </c>
      <c r="G8703" t="str">
        <f t="shared" si="270"/>
        <v>Isaac Okoro</v>
      </c>
      <c r="H8703" t="str">
        <f t="shared" si="271"/>
        <v>Isaac Okoro</v>
      </c>
    </row>
    <row r="8704" spans="1:8" x14ac:dyDescent="0.2">
      <c r="A8704" s="48"/>
      <c r="B8704">
        <v>0</v>
      </c>
      <c r="C8704">
        <v>0</v>
      </c>
      <c r="D8704">
        <v>0</v>
      </c>
      <c r="E8704">
        <v>0</v>
      </c>
      <c r="F8704" s="51">
        <v>1</v>
      </c>
      <c r="G8704" t="str">
        <f t="shared" si="270"/>
        <v>Isaac Okoro</v>
      </c>
      <c r="H8704" t="str">
        <f t="shared" si="271"/>
        <v>Isaac Okoro</v>
      </c>
    </row>
    <row r="8705" spans="1:8" x14ac:dyDescent="0.2">
      <c r="A8705" s="48"/>
      <c r="B8705">
        <v>9</v>
      </c>
      <c r="C8705">
        <v>4</v>
      </c>
      <c r="D8705">
        <v>0</v>
      </c>
      <c r="E8705">
        <v>0</v>
      </c>
      <c r="F8705" s="51">
        <v>1</v>
      </c>
      <c r="G8705" t="str">
        <f t="shared" si="270"/>
        <v>Isaac Okoro</v>
      </c>
      <c r="H8705" t="str">
        <f t="shared" si="271"/>
        <v>Isaac Okoro</v>
      </c>
    </row>
    <row r="8706" spans="1:8" x14ac:dyDescent="0.2">
      <c r="A8706" s="48"/>
      <c r="B8706">
        <v>0</v>
      </c>
      <c r="C8706">
        <v>0</v>
      </c>
      <c r="D8706">
        <v>0</v>
      </c>
      <c r="E8706">
        <v>0</v>
      </c>
      <c r="F8706" s="51">
        <v>1</v>
      </c>
      <c r="G8706" t="str">
        <f t="shared" ref="G8706:G8769" si="272">IF(B8706="","",IF(A8706="",G8705,SUBSTITUTE(A8706," 2022-23 Game Log","")))</f>
        <v>Isaac Okoro</v>
      </c>
      <c r="H8706" t="str">
        <f t="shared" ref="H8706:H8769" si="273">IF(G8706="Luka Dončić","Luka Doncic",IF(G8706="Wendell Carter Jr.","Wendell Carter",IF(G8706="Vlatko Čančar","Vlatko Cancar",IF(G8706="Troy Brown Jr.","Troy Brown",IF(G8706="Bojan Bogdanović","Bojan Bogdanovic",IF(G8706="Nic Claxton","Nicolas Claxton",IF(G8706="Kristaps Porziņģis","Kristaps Porzingis",IF(G8706="Kelly Oubre Jr.","Kelly Oubre Jr",IF(G8706="P.J. Washington","P.J Washington",IF(G8706="P.J. Tucker","P.J Tucker",IF(G8706="Jabari Smith Jr.","Jabari Smith",IF(G8706="Alperen Şengün","Alperen Sengun",IF(G8706="Nikola Vučević","Nikola Vucevic",IF(G8706="Jusuf Nurkić","Jusuf Nurkic",IF(G8706="Nikola Jokić","Nikola Jokic",G8706)))))))))))))))</f>
        <v>Isaac Okoro</v>
      </c>
    </row>
    <row r="8707" spans="1:8" x14ac:dyDescent="0.2">
      <c r="A8707" s="48"/>
      <c r="B8707">
        <v>3</v>
      </c>
      <c r="C8707">
        <v>3</v>
      </c>
      <c r="D8707">
        <v>2</v>
      </c>
      <c r="E8707">
        <v>0</v>
      </c>
      <c r="F8707" s="51">
        <v>1</v>
      </c>
      <c r="G8707" t="str">
        <f t="shared" si="272"/>
        <v>Isaac Okoro</v>
      </c>
      <c r="H8707" t="str">
        <f t="shared" si="273"/>
        <v>Isaac Okoro</v>
      </c>
    </row>
    <row r="8708" spans="1:8" x14ac:dyDescent="0.2">
      <c r="A8708" s="48"/>
      <c r="B8708">
        <v>0</v>
      </c>
      <c r="C8708">
        <v>0</v>
      </c>
      <c r="D8708">
        <v>0</v>
      </c>
      <c r="E8708">
        <v>0</v>
      </c>
      <c r="F8708" s="51">
        <v>1</v>
      </c>
      <c r="G8708" t="str">
        <f t="shared" si="272"/>
        <v>Isaac Okoro</v>
      </c>
      <c r="H8708" t="str">
        <f t="shared" si="273"/>
        <v>Isaac Okoro</v>
      </c>
    </row>
    <row r="8709" spans="1:8" x14ac:dyDescent="0.2">
      <c r="A8709" s="48"/>
      <c r="B8709">
        <v>4</v>
      </c>
      <c r="C8709">
        <v>1</v>
      </c>
      <c r="D8709">
        <v>0</v>
      </c>
      <c r="E8709">
        <v>0</v>
      </c>
      <c r="F8709" s="51">
        <v>1</v>
      </c>
      <c r="G8709" t="str">
        <f t="shared" si="272"/>
        <v>Isaac Okoro</v>
      </c>
      <c r="H8709" t="str">
        <f t="shared" si="273"/>
        <v>Isaac Okoro</v>
      </c>
    </row>
    <row r="8710" spans="1:8" x14ac:dyDescent="0.2">
      <c r="A8710" s="48"/>
      <c r="B8710">
        <v>8</v>
      </c>
      <c r="C8710">
        <v>3</v>
      </c>
      <c r="D8710">
        <v>1</v>
      </c>
      <c r="E8710">
        <v>1</v>
      </c>
      <c r="F8710" s="51">
        <v>1</v>
      </c>
      <c r="G8710" t="str">
        <f t="shared" si="272"/>
        <v>Isaac Okoro</v>
      </c>
      <c r="H8710" t="str">
        <f t="shared" si="273"/>
        <v>Isaac Okoro</v>
      </c>
    </row>
    <row r="8711" spans="1:8" x14ac:dyDescent="0.2">
      <c r="A8711" s="48"/>
      <c r="B8711">
        <v>4</v>
      </c>
      <c r="C8711">
        <v>0</v>
      </c>
      <c r="D8711">
        <v>1</v>
      </c>
      <c r="E8711">
        <v>0</v>
      </c>
      <c r="F8711" s="51">
        <v>1</v>
      </c>
      <c r="G8711" t="str">
        <f t="shared" si="272"/>
        <v>Isaac Okoro</v>
      </c>
      <c r="H8711" t="str">
        <f t="shared" si="273"/>
        <v>Isaac Okoro</v>
      </c>
    </row>
    <row r="8712" spans="1:8" x14ac:dyDescent="0.2">
      <c r="A8712" s="48"/>
      <c r="B8712">
        <v>3</v>
      </c>
      <c r="C8712">
        <v>1</v>
      </c>
      <c r="D8712">
        <v>0</v>
      </c>
      <c r="E8712">
        <v>1</v>
      </c>
      <c r="F8712" s="51">
        <v>1</v>
      </c>
      <c r="G8712" t="str">
        <f t="shared" si="272"/>
        <v>Isaac Okoro</v>
      </c>
      <c r="H8712" t="str">
        <f t="shared" si="273"/>
        <v>Isaac Okoro</v>
      </c>
    </row>
    <row r="8713" spans="1:8" x14ac:dyDescent="0.2">
      <c r="A8713" s="48"/>
      <c r="B8713">
        <v>13</v>
      </c>
      <c r="C8713">
        <v>4</v>
      </c>
      <c r="D8713">
        <v>2</v>
      </c>
      <c r="E8713">
        <v>2</v>
      </c>
      <c r="F8713" s="51">
        <v>1</v>
      </c>
      <c r="G8713" t="str">
        <f t="shared" si="272"/>
        <v>Isaac Okoro</v>
      </c>
      <c r="H8713" t="str">
        <f t="shared" si="273"/>
        <v>Isaac Okoro</v>
      </c>
    </row>
    <row r="8714" spans="1:8" x14ac:dyDescent="0.2">
      <c r="A8714" s="48"/>
      <c r="B8714">
        <v>4</v>
      </c>
      <c r="C8714">
        <v>1</v>
      </c>
      <c r="D8714">
        <v>0</v>
      </c>
      <c r="E8714">
        <v>0</v>
      </c>
      <c r="F8714" s="51">
        <v>1</v>
      </c>
      <c r="G8714" t="str">
        <f t="shared" si="272"/>
        <v>Isaac Okoro</v>
      </c>
      <c r="H8714" t="str">
        <f t="shared" si="273"/>
        <v>Isaac Okoro</v>
      </c>
    </row>
    <row r="8715" spans="1:8" x14ac:dyDescent="0.2">
      <c r="A8715" s="48"/>
      <c r="B8715">
        <v>3</v>
      </c>
      <c r="C8715">
        <v>3</v>
      </c>
      <c r="D8715">
        <v>1</v>
      </c>
      <c r="E8715">
        <v>0</v>
      </c>
      <c r="F8715" s="51">
        <v>1</v>
      </c>
      <c r="G8715" t="str">
        <f t="shared" si="272"/>
        <v>Isaac Okoro</v>
      </c>
      <c r="H8715" t="str">
        <f t="shared" si="273"/>
        <v>Isaac Okoro</v>
      </c>
    </row>
    <row r="8716" spans="1:8" x14ac:dyDescent="0.2">
      <c r="A8716" s="48"/>
      <c r="B8716">
        <v>13</v>
      </c>
      <c r="C8716">
        <v>4</v>
      </c>
      <c r="D8716">
        <v>1</v>
      </c>
      <c r="E8716">
        <v>1</v>
      </c>
      <c r="F8716" s="51">
        <v>1</v>
      </c>
      <c r="G8716" t="str">
        <f t="shared" si="272"/>
        <v>Isaac Okoro</v>
      </c>
      <c r="H8716" t="str">
        <f t="shared" si="273"/>
        <v>Isaac Okoro</v>
      </c>
    </row>
    <row r="8717" spans="1:8" x14ac:dyDescent="0.2">
      <c r="A8717" s="48"/>
      <c r="B8717">
        <v>7</v>
      </c>
      <c r="C8717">
        <v>7</v>
      </c>
      <c r="D8717">
        <v>0</v>
      </c>
      <c r="E8717">
        <v>1</v>
      </c>
      <c r="F8717" s="51">
        <v>1</v>
      </c>
      <c r="G8717" t="str">
        <f t="shared" si="272"/>
        <v>Isaac Okoro</v>
      </c>
      <c r="H8717" t="str">
        <f t="shared" si="273"/>
        <v>Isaac Okoro</v>
      </c>
    </row>
    <row r="8718" spans="1:8" x14ac:dyDescent="0.2">
      <c r="A8718" s="48"/>
      <c r="B8718">
        <v>2</v>
      </c>
      <c r="C8718">
        <v>5</v>
      </c>
      <c r="D8718">
        <v>1</v>
      </c>
      <c r="E8718">
        <v>0</v>
      </c>
      <c r="F8718" s="51">
        <v>1</v>
      </c>
      <c r="G8718" t="str">
        <f t="shared" si="272"/>
        <v>Isaac Okoro</v>
      </c>
      <c r="H8718" t="str">
        <f t="shared" si="273"/>
        <v>Isaac Okoro</v>
      </c>
    </row>
    <row r="8719" spans="1:8" x14ac:dyDescent="0.2">
      <c r="A8719" s="48"/>
      <c r="B8719">
        <v>11</v>
      </c>
      <c r="C8719">
        <v>5</v>
      </c>
      <c r="D8719">
        <v>2</v>
      </c>
      <c r="E8719">
        <v>1</v>
      </c>
      <c r="F8719" s="51">
        <v>1</v>
      </c>
      <c r="G8719" t="str">
        <f t="shared" si="272"/>
        <v>Isaac Okoro</v>
      </c>
      <c r="H8719" t="str">
        <f t="shared" si="273"/>
        <v>Isaac Okoro</v>
      </c>
    </row>
    <row r="8720" spans="1:8" x14ac:dyDescent="0.2">
      <c r="A8720" s="48"/>
      <c r="B8720">
        <v>7</v>
      </c>
      <c r="C8720">
        <v>1</v>
      </c>
      <c r="D8720">
        <v>1</v>
      </c>
      <c r="E8720">
        <v>1</v>
      </c>
      <c r="F8720" s="51">
        <v>1</v>
      </c>
      <c r="G8720" t="str">
        <f t="shared" si="272"/>
        <v>Isaac Okoro</v>
      </c>
      <c r="H8720" t="str">
        <f t="shared" si="273"/>
        <v>Isaac Okoro</v>
      </c>
    </row>
    <row r="8721" spans="1:8" x14ac:dyDescent="0.2">
      <c r="A8721" s="48"/>
      <c r="B8721">
        <v>0</v>
      </c>
      <c r="C8721">
        <v>0</v>
      </c>
      <c r="D8721">
        <v>1</v>
      </c>
      <c r="E8721">
        <v>0</v>
      </c>
      <c r="F8721" s="51">
        <v>1</v>
      </c>
      <c r="G8721" t="str">
        <f t="shared" si="272"/>
        <v>Isaac Okoro</v>
      </c>
      <c r="H8721" t="str">
        <f t="shared" si="273"/>
        <v>Isaac Okoro</v>
      </c>
    </row>
    <row r="8722" spans="1:8" x14ac:dyDescent="0.2">
      <c r="A8722" s="48"/>
      <c r="B8722">
        <v>3</v>
      </c>
      <c r="C8722">
        <v>0</v>
      </c>
      <c r="D8722">
        <v>0</v>
      </c>
      <c r="E8722">
        <v>1</v>
      </c>
      <c r="F8722" s="51">
        <v>1</v>
      </c>
      <c r="G8722" t="str">
        <f t="shared" si="272"/>
        <v>Isaac Okoro</v>
      </c>
      <c r="H8722" t="str">
        <f t="shared" si="273"/>
        <v>Isaac Okoro</v>
      </c>
    </row>
    <row r="8723" spans="1:8" x14ac:dyDescent="0.2">
      <c r="A8723" s="48"/>
      <c r="B8723">
        <v>3</v>
      </c>
      <c r="C8723">
        <v>1</v>
      </c>
      <c r="D8723">
        <v>1</v>
      </c>
      <c r="E8723">
        <v>1</v>
      </c>
      <c r="F8723" s="51">
        <v>1</v>
      </c>
      <c r="G8723" t="str">
        <f t="shared" si="272"/>
        <v>Isaac Okoro</v>
      </c>
      <c r="H8723" t="str">
        <f t="shared" si="273"/>
        <v>Isaac Okoro</v>
      </c>
    </row>
    <row r="8724" spans="1:8" x14ac:dyDescent="0.2">
      <c r="A8724" s="48"/>
      <c r="B8724">
        <v>8</v>
      </c>
      <c r="C8724">
        <v>3</v>
      </c>
      <c r="D8724">
        <v>2</v>
      </c>
      <c r="E8724">
        <v>2</v>
      </c>
      <c r="F8724" s="51">
        <v>1</v>
      </c>
      <c r="G8724" t="str">
        <f t="shared" si="272"/>
        <v>Isaac Okoro</v>
      </c>
      <c r="H8724" t="str">
        <f t="shared" si="273"/>
        <v>Isaac Okoro</v>
      </c>
    </row>
    <row r="8725" spans="1:8" x14ac:dyDescent="0.2">
      <c r="A8725" s="48"/>
      <c r="B8725">
        <v>0</v>
      </c>
      <c r="C8725">
        <v>3</v>
      </c>
      <c r="D8725">
        <v>0</v>
      </c>
      <c r="E8725">
        <v>0</v>
      </c>
      <c r="F8725" s="51">
        <v>1</v>
      </c>
      <c r="G8725" t="str">
        <f t="shared" si="272"/>
        <v>Isaac Okoro</v>
      </c>
      <c r="H8725" t="str">
        <f t="shared" si="273"/>
        <v>Isaac Okoro</v>
      </c>
    </row>
    <row r="8726" spans="1:8" x14ac:dyDescent="0.2">
      <c r="A8726" s="48"/>
      <c r="B8726">
        <v>2</v>
      </c>
      <c r="C8726">
        <v>2</v>
      </c>
      <c r="D8726">
        <v>0</v>
      </c>
      <c r="E8726">
        <v>0</v>
      </c>
      <c r="F8726" s="51">
        <v>1</v>
      </c>
      <c r="G8726" t="str">
        <f t="shared" si="272"/>
        <v>Isaac Okoro</v>
      </c>
      <c r="H8726" t="str">
        <f t="shared" si="273"/>
        <v>Isaac Okoro</v>
      </c>
    </row>
    <row r="8727" spans="1:8" x14ac:dyDescent="0.2">
      <c r="A8727" s="48"/>
      <c r="B8727">
        <v>2</v>
      </c>
      <c r="C8727">
        <v>0</v>
      </c>
      <c r="D8727">
        <v>0</v>
      </c>
      <c r="E8727">
        <v>0</v>
      </c>
      <c r="F8727" s="51">
        <v>1</v>
      </c>
      <c r="G8727" t="str">
        <f t="shared" si="272"/>
        <v>Isaac Okoro</v>
      </c>
      <c r="H8727" t="str">
        <f t="shared" si="273"/>
        <v>Isaac Okoro</v>
      </c>
    </row>
    <row r="8728" spans="1:8" x14ac:dyDescent="0.2">
      <c r="A8728" s="48"/>
      <c r="B8728">
        <v>10</v>
      </c>
      <c r="C8728">
        <v>6</v>
      </c>
      <c r="D8728">
        <v>0</v>
      </c>
      <c r="E8728">
        <v>0</v>
      </c>
      <c r="F8728" s="51">
        <v>1</v>
      </c>
      <c r="G8728" t="str">
        <f t="shared" si="272"/>
        <v>Isaac Okoro</v>
      </c>
      <c r="H8728" t="str">
        <f t="shared" si="273"/>
        <v>Isaac Okoro</v>
      </c>
    </row>
    <row r="8729" spans="1:8" x14ac:dyDescent="0.2">
      <c r="A8729" s="48"/>
      <c r="B8729">
        <v>12</v>
      </c>
      <c r="C8729">
        <v>2</v>
      </c>
      <c r="D8729">
        <v>4</v>
      </c>
      <c r="E8729">
        <v>1</v>
      </c>
      <c r="F8729" s="51">
        <v>1</v>
      </c>
      <c r="G8729" t="str">
        <f t="shared" si="272"/>
        <v>Isaac Okoro</v>
      </c>
      <c r="H8729" t="str">
        <f t="shared" si="273"/>
        <v>Isaac Okoro</v>
      </c>
    </row>
    <row r="8730" spans="1:8" x14ac:dyDescent="0.2">
      <c r="A8730" s="48"/>
      <c r="B8730">
        <v>8</v>
      </c>
      <c r="C8730">
        <v>3</v>
      </c>
      <c r="D8730">
        <v>3</v>
      </c>
      <c r="E8730">
        <v>2</v>
      </c>
      <c r="F8730" s="51">
        <v>1</v>
      </c>
      <c r="G8730" t="str">
        <f t="shared" si="272"/>
        <v>Isaac Okoro</v>
      </c>
      <c r="H8730" t="str">
        <f t="shared" si="273"/>
        <v>Isaac Okoro</v>
      </c>
    </row>
    <row r="8731" spans="1:8" x14ac:dyDescent="0.2">
      <c r="A8731" s="48"/>
      <c r="B8731">
        <v>15</v>
      </c>
      <c r="C8731">
        <v>3</v>
      </c>
      <c r="D8731">
        <v>2</v>
      </c>
      <c r="E8731">
        <v>2</v>
      </c>
      <c r="F8731" s="51">
        <v>1</v>
      </c>
      <c r="G8731" t="str">
        <f t="shared" si="272"/>
        <v>Isaac Okoro</v>
      </c>
      <c r="H8731" t="str">
        <f t="shared" si="273"/>
        <v>Isaac Okoro</v>
      </c>
    </row>
    <row r="8732" spans="1:8" x14ac:dyDescent="0.2">
      <c r="A8732" s="48"/>
      <c r="B8732">
        <v>2</v>
      </c>
      <c r="C8732">
        <v>0</v>
      </c>
      <c r="D8732">
        <v>1</v>
      </c>
      <c r="E8732">
        <v>0</v>
      </c>
      <c r="F8732" s="51">
        <v>1</v>
      </c>
      <c r="G8732" t="str">
        <f t="shared" si="272"/>
        <v>Isaac Okoro</v>
      </c>
      <c r="H8732" t="str">
        <f t="shared" si="273"/>
        <v>Isaac Okoro</v>
      </c>
    </row>
    <row r="8733" spans="1:8" x14ac:dyDescent="0.2">
      <c r="A8733" s="48"/>
      <c r="B8733">
        <v>10</v>
      </c>
      <c r="C8733">
        <v>3</v>
      </c>
      <c r="D8733">
        <v>2</v>
      </c>
      <c r="E8733">
        <v>0</v>
      </c>
      <c r="F8733" s="51">
        <v>1</v>
      </c>
      <c r="G8733" t="str">
        <f t="shared" si="272"/>
        <v>Isaac Okoro</v>
      </c>
      <c r="H8733" t="str">
        <f t="shared" si="273"/>
        <v>Isaac Okoro</v>
      </c>
    </row>
    <row r="8734" spans="1:8" x14ac:dyDescent="0.2">
      <c r="A8734" s="48"/>
      <c r="B8734">
        <v>11</v>
      </c>
      <c r="C8734">
        <v>7</v>
      </c>
      <c r="D8734">
        <v>0</v>
      </c>
      <c r="E8734">
        <v>0</v>
      </c>
      <c r="F8734" s="51">
        <v>1</v>
      </c>
      <c r="G8734" t="str">
        <f t="shared" si="272"/>
        <v>Isaac Okoro</v>
      </c>
      <c r="H8734" t="str">
        <f t="shared" si="273"/>
        <v>Isaac Okoro</v>
      </c>
    </row>
    <row r="8735" spans="1:8" x14ac:dyDescent="0.2">
      <c r="A8735" s="48"/>
      <c r="B8735">
        <v>3</v>
      </c>
      <c r="C8735">
        <v>3</v>
      </c>
      <c r="D8735">
        <v>1</v>
      </c>
      <c r="E8735">
        <v>1</v>
      </c>
      <c r="F8735" s="51">
        <v>1</v>
      </c>
      <c r="G8735" t="str">
        <f t="shared" si="272"/>
        <v>Isaac Okoro</v>
      </c>
      <c r="H8735" t="str">
        <f t="shared" si="273"/>
        <v>Isaac Okoro</v>
      </c>
    </row>
    <row r="8736" spans="1:8" x14ac:dyDescent="0.2">
      <c r="A8736" s="48"/>
      <c r="B8736">
        <v>7</v>
      </c>
      <c r="C8736">
        <v>4</v>
      </c>
      <c r="D8736">
        <v>1</v>
      </c>
      <c r="E8736">
        <v>1</v>
      </c>
      <c r="F8736" s="51">
        <v>1</v>
      </c>
      <c r="G8736" t="str">
        <f t="shared" si="272"/>
        <v>Isaac Okoro</v>
      </c>
      <c r="H8736" t="str">
        <f t="shared" si="273"/>
        <v>Isaac Okoro</v>
      </c>
    </row>
    <row r="8737" spans="1:8" x14ac:dyDescent="0.2">
      <c r="A8737" s="48" t="s">
        <v>1465</v>
      </c>
      <c r="B8737">
        <v>0</v>
      </c>
      <c r="C8737">
        <v>2</v>
      </c>
      <c r="D8737">
        <v>1</v>
      </c>
      <c r="E8737">
        <v>0</v>
      </c>
      <c r="F8737" s="51">
        <v>1</v>
      </c>
      <c r="G8737" t="str">
        <f t="shared" si="272"/>
        <v>KZ Okpala</v>
      </c>
      <c r="H8737" t="str">
        <f t="shared" si="273"/>
        <v>KZ Okpala</v>
      </c>
    </row>
    <row r="8738" spans="1:8" x14ac:dyDescent="0.2">
      <c r="A8738" s="48"/>
      <c r="B8738">
        <v>3</v>
      </c>
      <c r="C8738">
        <v>3</v>
      </c>
      <c r="D8738">
        <v>1</v>
      </c>
      <c r="E8738">
        <v>1</v>
      </c>
      <c r="F8738" s="51">
        <v>1</v>
      </c>
      <c r="G8738" t="str">
        <f t="shared" si="272"/>
        <v>KZ Okpala</v>
      </c>
      <c r="H8738" t="str">
        <f t="shared" si="273"/>
        <v>KZ Okpala</v>
      </c>
    </row>
    <row r="8739" spans="1:8" x14ac:dyDescent="0.2">
      <c r="A8739" s="48"/>
      <c r="B8739">
        <v>0</v>
      </c>
      <c r="C8739">
        <v>1</v>
      </c>
      <c r="D8739">
        <v>0</v>
      </c>
      <c r="E8739">
        <v>0</v>
      </c>
      <c r="F8739" s="51">
        <v>1</v>
      </c>
      <c r="G8739" t="str">
        <f t="shared" si="272"/>
        <v>KZ Okpala</v>
      </c>
      <c r="H8739" t="str">
        <f t="shared" si="273"/>
        <v>KZ Okpala</v>
      </c>
    </row>
    <row r="8740" spans="1:8" x14ac:dyDescent="0.2">
      <c r="A8740" s="48"/>
      <c r="B8740">
        <v>0</v>
      </c>
      <c r="C8740">
        <v>0</v>
      </c>
      <c r="D8740">
        <v>0</v>
      </c>
      <c r="E8740">
        <v>0</v>
      </c>
      <c r="F8740" s="51">
        <v>1</v>
      </c>
      <c r="G8740" t="str">
        <f t="shared" si="272"/>
        <v>KZ Okpala</v>
      </c>
      <c r="H8740" t="str">
        <f t="shared" si="273"/>
        <v>KZ Okpala</v>
      </c>
    </row>
    <row r="8741" spans="1:8" x14ac:dyDescent="0.2">
      <c r="A8741" s="48"/>
      <c r="B8741">
        <v>0</v>
      </c>
      <c r="C8741">
        <v>0</v>
      </c>
      <c r="D8741">
        <v>0</v>
      </c>
      <c r="E8741">
        <v>0</v>
      </c>
      <c r="F8741" s="51">
        <v>1</v>
      </c>
      <c r="G8741" t="str">
        <f t="shared" si="272"/>
        <v>KZ Okpala</v>
      </c>
      <c r="H8741" t="str">
        <f t="shared" si="273"/>
        <v>KZ Okpala</v>
      </c>
    </row>
    <row r="8742" spans="1:8" x14ac:dyDescent="0.2">
      <c r="A8742" s="48"/>
      <c r="B8742">
        <v>0</v>
      </c>
      <c r="C8742">
        <v>0</v>
      </c>
      <c r="D8742">
        <v>0</v>
      </c>
      <c r="E8742">
        <v>0</v>
      </c>
      <c r="F8742" s="51">
        <v>1</v>
      </c>
      <c r="G8742" t="str">
        <f t="shared" si="272"/>
        <v>KZ Okpala</v>
      </c>
      <c r="H8742" t="str">
        <f t="shared" si="273"/>
        <v>KZ Okpala</v>
      </c>
    </row>
    <row r="8743" spans="1:8" x14ac:dyDescent="0.2">
      <c r="A8743" s="48"/>
      <c r="B8743">
        <v>6</v>
      </c>
      <c r="C8743">
        <v>0</v>
      </c>
      <c r="D8743">
        <v>0</v>
      </c>
      <c r="E8743">
        <v>0</v>
      </c>
      <c r="F8743" s="51">
        <v>1</v>
      </c>
      <c r="G8743" t="str">
        <f t="shared" si="272"/>
        <v>KZ Okpala</v>
      </c>
      <c r="H8743" t="str">
        <f t="shared" si="273"/>
        <v>KZ Okpala</v>
      </c>
    </row>
    <row r="8744" spans="1:8" x14ac:dyDescent="0.2">
      <c r="A8744" s="48"/>
      <c r="B8744">
        <v>0</v>
      </c>
      <c r="C8744">
        <v>0</v>
      </c>
      <c r="D8744">
        <v>1</v>
      </c>
      <c r="E8744">
        <v>0</v>
      </c>
      <c r="F8744" s="51">
        <v>1</v>
      </c>
      <c r="G8744" t="str">
        <f t="shared" si="272"/>
        <v>KZ Okpala</v>
      </c>
      <c r="H8744" t="str">
        <f t="shared" si="273"/>
        <v>KZ Okpala</v>
      </c>
    </row>
    <row r="8745" spans="1:8" x14ac:dyDescent="0.2">
      <c r="A8745" s="48"/>
      <c r="B8745">
        <v>0</v>
      </c>
      <c r="C8745">
        <v>0</v>
      </c>
      <c r="D8745">
        <v>0</v>
      </c>
      <c r="E8745">
        <v>0</v>
      </c>
      <c r="F8745" s="51">
        <v>1</v>
      </c>
      <c r="G8745" t="str">
        <f t="shared" si="272"/>
        <v>KZ Okpala</v>
      </c>
      <c r="H8745" t="str">
        <f t="shared" si="273"/>
        <v>KZ Okpala</v>
      </c>
    </row>
    <row r="8746" spans="1:8" x14ac:dyDescent="0.2">
      <c r="A8746" s="48"/>
      <c r="B8746">
        <v>7</v>
      </c>
      <c r="C8746">
        <v>4</v>
      </c>
      <c r="D8746">
        <v>1</v>
      </c>
      <c r="E8746">
        <v>1</v>
      </c>
      <c r="F8746" s="51">
        <v>1</v>
      </c>
      <c r="G8746" t="str">
        <f t="shared" si="272"/>
        <v>KZ Okpala</v>
      </c>
      <c r="H8746" t="str">
        <f t="shared" si="273"/>
        <v>KZ Okpala</v>
      </c>
    </row>
    <row r="8747" spans="1:8" x14ac:dyDescent="0.2">
      <c r="A8747" s="48"/>
      <c r="B8747">
        <v>2</v>
      </c>
      <c r="C8747">
        <v>0</v>
      </c>
      <c r="D8747">
        <v>0</v>
      </c>
      <c r="E8747">
        <v>0</v>
      </c>
      <c r="F8747" s="51">
        <v>1</v>
      </c>
      <c r="G8747" t="str">
        <f t="shared" si="272"/>
        <v>KZ Okpala</v>
      </c>
      <c r="H8747" t="str">
        <f t="shared" si="273"/>
        <v>KZ Okpala</v>
      </c>
    </row>
    <row r="8748" spans="1:8" x14ac:dyDescent="0.2">
      <c r="A8748" s="48"/>
      <c r="B8748">
        <v>3</v>
      </c>
      <c r="C8748">
        <v>4</v>
      </c>
      <c r="D8748">
        <v>1</v>
      </c>
      <c r="E8748">
        <v>1</v>
      </c>
      <c r="F8748" s="51">
        <v>1</v>
      </c>
      <c r="G8748" t="str">
        <f t="shared" si="272"/>
        <v>KZ Okpala</v>
      </c>
      <c r="H8748" t="str">
        <f t="shared" si="273"/>
        <v>KZ Okpala</v>
      </c>
    </row>
    <row r="8749" spans="1:8" x14ac:dyDescent="0.2">
      <c r="A8749" s="48"/>
      <c r="B8749">
        <v>6</v>
      </c>
      <c r="C8749">
        <v>3</v>
      </c>
      <c r="D8749">
        <v>1</v>
      </c>
      <c r="E8749">
        <v>0</v>
      </c>
      <c r="F8749" s="51">
        <v>1</v>
      </c>
      <c r="G8749" t="str">
        <f t="shared" si="272"/>
        <v>KZ Okpala</v>
      </c>
      <c r="H8749" t="str">
        <f t="shared" si="273"/>
        <v>KZ Okpala</v>
      </c>
    </row>
    <row r="8750" spans="1:8" x14ac:dyDescent="0.2">
      <c r="A8750" s="48"/>
      <c r="B8750">
        <v>4</v>
      </c>
      <c r="C8750">
        <v>4</v>
      </c>
      <c r="D8750">
        <v>2</v>
      </c>
      <c r="E8750">
        <v>0</v>
      </c>
      <c r="F8750" s="51">
        <v>1</v>
      </c>
      <c r="G8750" t="str">
        <f t="shared" si="272"/>
        <v>KZ Okpala</v>
      </c>
      <c r="H8750" t="str">
        <f t="shared" si="273"/>
        <v>KZ Okpala</v>
      </c>
    </row>
    <row r="8751" spans="1:8" x14ac:dyDescent="0.2">
      <c r="A8751" s="48"/>
      <c r="B8751">
        <v>0</v>
      </c>
      <c r="C8751">
        <v>2</v>
      </c>
      <c r="D8751">
        <v>0</v>
      </c>
      <c r="E8751">
        <v>0</v>
      </c>
      <c r="F8751" s="51">
        <v>1</v>
      </c>
      <c r="G8751" t="str">
        <f t="shared" si="272"/>
        <v>KZ Okpala</v>
      </c>
      <c r="H8751" t="str">
        <f t="shared" si="273"/>
        <v>KZ Okpala</v>
      </c>
    </row>
    <row r="8752" spans="1:8" x14ac:dyDescent="0.2">
      <c r="A8752" s="48"/>
      <c r="B8752">
        <v>0</v>
      </c>
      <c r="C8752">
        <v>0</v>
      </c>
      <c r="D8752">
        <v>0</v>
      </c>
      <c r="E8752">
        <v>0</v>
      </c>
      <c r="F8752" s="51">
        <v>1</v>
      </c>
      <c r="G8752" t="str">
        <f t="shared" si="272"/>
        <v>KZ Okpala</v>
      </c>
      <c r="H8752" t="str">
        <f t="shared" si="273"/>
        <v>KZ Okpala</v>
      </c>
    </row>
    <row r="8753" spans="1:8" x14ac:dyDescent="0.2">
      <c r="A8753" s="48"/>
      <c r="B8753">
        <v>0</v>
      </c>
      <c r="C8753">
        <v>0</v>
      </c>
      <c r="D8753">
        <v>1</v>
      </c>
      <c r="E8753">
        <v>0</v>
      </c>
      <c r="F8753" s="51">
        <v>1</v>
      </c>
      <c r="G8753" t="str">
        <f t="shared" si="272"/>
        <v>KZ Okpala</v>
      </c>
      <c r="H8753" t="str">
        <f t="shared" si="273"/>
        <v>KZ Okpala</v>
      </c>
    </row>
    <row r="8754" spans="1:8" x14ac:dyDescent="0.2">
      <c r="A8754" s="48"/>
      <c r="B8754">
        <v>3</v>
      </c>
      <c r="C8754">
        <v>1</v>
      </c>
      <c r="D8754">
        <v>0</v>
      </c>
      <c r="E8754">
        <v>1</v>
      </c>
      <c r="F8754" s="51">
        <v>1</v>
      </c>
      <c r="G8754" t="str">
        <f t="shared" si="272"/>
        <v>KZ Okpala</v>
      </c>
      <c r="H8754" t="str">
        <f t="shared" si="273"/>
        <v>KZ Okpala</v>
      </c>
    </row>
    <row r="8755" spans="1:8" x14ac:dyDescent="0.2">
      <c r="A8755" s="48"/>
      <c r="B8755">
        <v>0</v>
      </c>
      <c r="C8755">
        <v>0</v>
      </c>
      <c r="D8755">
        <v>0</v>
      </c>
      <c r="E8755">
        <v>0</v>
      </c>
      <c r="F8755" s="51">
        <v>1</v>
      </c>
      <c r="G8755" t="str">
        <f t="shared" si="272"/>
        <v>KZ Okpala</v>
      </c>
      <c r="H8755" t="str">
        <f t="shared" si="273"/>
        <v>KZ Okpala</v>
      </c>
    </row>
    <row r="8756" spans="1:8" x14ac:dyDescent="0.2">
      <c r="A8756" s="48"/>
      <c r="B8756">
        <v>0</v>
      </c>
      <c r="C8756">
        <v>1</v>
      </c>
      <c r="D8756">
        <v>0</v>
      </c>
      <c r="E8756">
        <v>0</v>
      </c>
      <c r="F8756" s="51">
        <v>1</v>
      </c>
      <c r="G8756" t="str">
        <f t="shared" si="272"/>
        <v>KZ Okpala</v>
      </c>
      <c r="H8756" t="str">
        <f t="shared" si="273"/>
        <v>KZ Okpala</v>
      </c>
    </row>
    <row r="8757" spans="1:8" x14ac:dyDescent="0.2">
      <c r="A8757" s="48"/>
      <c r="B8757">
        <v>0</v>
      </c>
      <c r="C8757">
        <v>1</v>
      </c>
      <c r="D8757">
        <v>0</v>
      </c>
      <c r="E8757">
        <v>0</v>
      </c>
      <c r="F8757" s="51">
        <v>1</v>
      </c>
      <c r="G8757" t="str">
        <f t="shared" si="272"/>
        <v>KZ Okpala</v>
      </c>
      <c r="H8757" t="str">
        <f t="shared" si="273"/>
        <v>KZ Okpala</v>
      </c>
    </row>
    <row r="8758" spans="1:8" x14ac:dyDescent="0.2">
      <c r="A8758" s="48"/>
      <c r="B8758">
        <v>3</v>
      </c>
      <c r="C8758">
        <v>2</v>
      </c>
      <c r="D8758">
        <v>1</v>
      </c>
      <c r="E8758">
        <v>1</v>
      </c>
      <c r="F8758" s="51">
        <v>1</v>
      </c>
      <c r="G8758" t="str">
        <f t="shared" si="272"/>
        <v>KZ Okpala</v>
      </c>
      <c r="H8758" t="str">
        <f t="shared" si="273"/>
        <v>KZ Okpala</v>
      </c>
    </row>
    <row r="8759" spans="1:8" x14ac:dyDescent="0.2">
      <c r="A8759" s="48"/>
      <c r="B8759">
        <v>0</v>
      </c>
      <c r="C8759">
        <v>0</v>
      </c>
      <c r="D8759">
        <v>0</v>
      </c>
      <c r="E8759">
        <v>0</v>
      </c>
      <c r="F8759" s="51">
        <v>1</v>
      </c>
      <c r="G8759" t="str">
        <f t="shared" si="272"/>
        <v>KZ Okpala</v>
      </c>
      <c r="H8759" t="str">
        <f t="shared" si="273"/>
        <v>KZ Okpala</v>
      </c>
    </row>
    <row r="8760" spans="1:8" x14ac:dyDescent="0.2">
      <c r="A8760" s="48"/>
      <c r="B8760">
        <v>0</v>
      </c>
      <c r="C8760">
        <v>1</v>
      </c>
      <c r="D8760">
        <v>0</v>
      </c>
      <c r="E8760">
        <v>0</v>
      </c>
      <c r="F8760" s="51">
        <v>1</v>
      </c>
      <c r="G8760" t="str">
        <f t="shared" si="272"/>
        <v>KZ Okpala</v>
      </c>
      <c r="H8760" t="str">
        <f t="shared" si="273"/>
        <v>KZ Okpala</v>
      </c>
    </row>
    <row r="8761" spans="1:8" x14ac:dyDescent="0.2">
      <c r="A8761" s="48"/>
      <c r="B8761">
        <v>0</v>
      </c>
      <c r="C8761">
        <v>0</v>
      </c>
      <c r="D8761">
        <v>0</v>
      </c>
      <c r="E8761">
        <v>0</v>
      </c>
      <c r="F8761" s="51">
        <v>1</v>
      </c>
      <c r="G8761" t="str">
        <f t="shared" si="272"/>
        <v>KZ Okpala</v>
      </c>
      <c r="H8761" t="str">
        <f t="shared" si="273"/>
        <v>KZ Okpala</v>
      </c>
    </row>
    <row r="8762" spans="1:8" x14ac:dyDescent="0.2">
      <c r="A8762" s="48" t="s">
        <v>1661</v>
      </c>
      <c r="B8762">
        <v>9</v>
      </c>
      <c r="C8762">
        <v>2</v>
      </c>
      <c r="D8762">
        <v>2</v>
      </c>
      <c r="E8762">
        <v>1</v>
      </c>
      <c r="F8762" s="51">
        <v>1</v>
      </c>
      <c r="G8762" t="str">
        <f t="shared" si="272"/>
        <v>Victor Oladipo</v>
      </c>
      <c r="H8762" t="str">
        <f t="shared" si="273"/>
        <v>Victor Oladipo</v>
      </c>
    </row>
    <row r="8763" spans="1:8" x14ac:dyDescent="0.2">
      <c r="A8763" s="48"/>
      <c r="B8763">
        <v>6</v>
      </c>
      <c r="C8763">
        <v>2</v>
      </c>
      <c r="D8763">
        <v>2</v>
      </c>
      <c r="E8763">
        <v>0</v>
      </c>
      <c r="F8763" s="51">
        <v>1</v>
      </c>
      <c r="G8763" t="str">
        <f t="shared" si="272"/>
        <v>Victor Oladipo</v>
      </c>
      <c r="H8763" t="str">
        <f t="shared" si="273"/>
        <v>Victor Oladipo</v>
      </c>
    </row>
    <row r="8764" spans="1:8" x14ac:dyDescent="0.2">
      <c r="A8764" s="48"/>
      <c r="B8764">
        <v>11</v>
      </c>
      <c r="C8764">
        <v>3</v>
      </c>
      <c r="D8764">
        <v>3</v>
      </c>
      <c r="E8764">
        <v>2</v>
      </c>
      <c r="F8764" s="51">
        <v>1</v>
      </c>
      <c r="G8764" t="str">
        <f t="shared" si="272"/>
        <v>Victor Oladipo</v>
      </c>
      <c r="H8764" t="str">
        <f t="shared" si="273"/>
        <v>Victor Oladipo</v>
      </c>
    </row>
    <row r="8765" spans="1:8" x14ac:dyDescent="0.2">
      <c r="A8765" s="48"/>
      <c r="B8765">
        <v>5</v>
      </c>
      <c r="C8765">
        <v>4</v>
      </c>
      <c r="D8765">
        <v>4</v>
      </c>
      <c r="E8765">
        <v>1</v>
      </c>
      <c r="F8765" s="51">
        <v>1</v>
      </c>
      <c r="G8765" t="str">
        <f t="shared" si="272"/>
        <v>Victor Oladipo</v>
      </c>
      <c r="H8765" t="str">
        <f t="shared" si="273"/>
        <v>Victor Oladipo</v>
      </c>
    </row>
    <row r="8766" spans="1:8" x14ac:dyDescent="0.2">
      <c r="A8766" s="48"/>
      <c r="B8766">
        <v>12</v>
      </c>
      <c r="C8766">
        <v>4</v>
      </c>
      <c r="D8766">
        <v>3</v>
      </c>
      <c r="E8766">
        <v>2</v>
      </c>
      <c r="F8766" s="51">
        <v>1</v>
      </c>
      <c r="G8766" t="str">
        <f t="shared" si="272"/>
        <v>Victor Oladipo</v>
      </c>
      <c r="H8766" t="str">
        <f t="shared" si="273"/>
        <v>Victor Oladipo</v>
      </c>
    </row>
    <row r="8767" spans="1:8" x14ac:dyDescent="0.2">
      <c r="A8767" s="48"/>
      <c r="B8767">
        <v>7</v>
      </c>
      <c r="C8767">
        <v>2</v>
      </c>
      <c r="D8767">
        <v>3</v>
      </c>
      <c r="E8767">
        <v>1</v>
      </c>
      <c r="F8767" s="51">
        <v>1</v>
      </c>
      <c r="G8767" t="str">
        <f t="shared" si="272"/>
        <v>Victor Oladipo</v>
      </c>
      <c r="H8767" t="str">
        <f t="shared" si="273"/>
        <v>Victor Oladipo</v>
      </c>
    </row>
    <row r="8768" spans="1:8" x14ac:dyDescent="0.2">
      <c r="A8768" s="48"/>
      <c r="B8768">
        <v>14</v>
      </c>
      <c r="C8768">
        <v>4</v>
      </c>
      <c r="D8768">
        <v>2</v>
      </c>
      <c r="E8768">
        <v>2</v>
      </c>
      <c r="F8768" s="51">
        <v>1</v>
      </c>
      <c r="G8768" t="str">
        <f t="shared" si="272"/>
        <v>Victor Oladipo</v>
      </c>
      <c r="H8768" t="str">
        <f t="shared" si="273"/>
        <v>Victor Oladipo</v>
      </c>
    </row>
    <row r="8769" spans="1:8" x14ac:dyDescent="0.2">
      <c r="A8769" s="48"/>
      <c r="B8769">
        <v>5</v>
      </c>
      <c r="C8769">
        <v>0</v>
      </c>
      <c r="D8769">
        <v>3</v>
      </c>
      <c r="E8769">
        <v>1</v>
      </c>
      <c r="F8769" s="51">
        <v>1</v>
      </c>
      <c r="G8769" t="str">
        <f t="shared" si="272"/>
        <v>Victor Oladipo</v>
      </c>
      <c r="H8769" t="str">
        <f t="shared" si="273"/>
        <v>Victor Oladipo</v>
      </c>
    </row>
    <row r="8770" spans="1:8" x14ac:dyDescent="0.2">
      <c r="A8770" s="48"/>
      <c r="B8770">
        <v>7</v>
      </c>
      <c r="C8770">
        <v>2</v>
      </c>
      <c r="D8770">
        <v>4</v>
      </c>
      <c r="E8770">
        <v>0</v>
      </c>
      <c r="F8770" s="51">
        <v>1</v>
      </c>
      <c r="G8770" t="str">
        <f t="shared" ref="G8770:G8833" si="274">IF(B8770="","",IF(A8770="",G8769,SUBSTITUTE(A8770," 2022-23 Game Log","")))</f>
        <v>Victor Oladipo</v>
      </c>
      <c r="H8770" t="str">
        <f t="shared" ref="H8770:H8833" si="275">IF(G8770="Luka Dončić","Luka Doncic",IF(G8770="Wendell Carter Jr.","Wendell Carter",IF(G8770="Vlatko Čančar","Vlatko Cancar",IF(G8770="Troy Brown Jr.","Troy Brown",IF(G8770="Bojan Bogdanović","Bojan Bogdanovic",IF(G8770="Nic Claxton","Nicolas Claxton",IF(G8770="Kristaps Porziņģis","Kristaps Porzingis",IF(G8770="Kelly Oubre Jr.","Kelly Oubre Jr",IF(G8770="P.J. Washington","P.J Washington",IF(G8770="P.J. Tucker","P.J Tucker",IF(G8770="Jabari Smith Jr.","Jabari Smith",IF(G8770="Alperen Şengün","Alperen Sengun",IF(G8770="Nikola Vučević","Nikola Vucevic",IF(G8770="Jusuf Nurkić","Jusuf Nurkic",IF(G8770="Nikola Jokić","Nikola Jokic",G8770)))))))))))))))</f>
        <v>Victor Oladipo</v>
      </c>
    </row>
    <row r="8771" spans="1:8" x14ac:dyDescent="0.2">
      <c r="A8771" s="48"/>
      <c r="B8771">
        <v>4</v>
      </c>
      <c r="C8771">
        <v>2</v>
      </c>
      <c r="D8771">
        <v>1</v>
      </c>
      <c r="E8771">
        <v>0</v>
      </c>
      <c r="F8771" s="51">
        <v>1</v>
      </c>
      <c r="G8771" t="str">
        <f t="shared" si="274"/>
        <v>Victor Oladipo</v>
      </c>
      <c r="H8771" t="str">
        <f t="shared" si="275"/>
        <v>Victor Oladipo</v>
      </c>
    </row>
    <row r="8772" spans="1:8" x14ac:dyDescent="0.2">
      <c r="A8772" s="48"/>
      <c r="B8772">
        <v>23</v>
      </c>
      <c r="C8772">
        <v>5</v>
      </c>
      <c r="D8772">
        <v>5</v>
      </c>
      <c r="E8772">
        <v>4</v>
      </c>
      <c r="F8772" s="51">
        <v>1</v>
      </c>
      <c r="G8772" t="str">
        <f t="shared" si="274"/>
        <v>Victor Oladipo</v>
      </c>
      <c r="H8772" t="str">
        <f t="shared" si="275"/>
        <v>Victor Oladipo</v>
      </c>
    </row>
    <row r="8773" spans="1:8" x14ac:dyDescent="0.2">
      <c r="A8773" s="48"/>
      <c r="B8773">
        <v>15</v>
      </c>
      <c r="C8773">
        <v>5</v>
      </c>
      <c r="D8773">
        <v>4</v>
      </c>
      <c r="E8773">
        <v>1</v>
      </c>
      <c r="F8773" s="51">
        <v>1</v>
      </c>
      <c r="G8773" t="str">
        <f t="shared" si="274"/>
        <v>Victor Oladipo</v>
      </c>
      <c r="H8773" t="str">
        <f t="shared" si="275"/>
        <v>Victor Oladipo</v>
      </c>
    </row>
    <row r="8774" spans="1:8" x14ac:dyDescent="0.2">
      <c r="A8774" s="48"/>
      <c r="B8774">
        <v>12</v>
      </c>
      <c r="C8774">
        <v>7</v>
      </c>
      <c r="D8774">
        <v>5</v>
      </c>
      <c r="E8774">
        <v>2</v>
      </c>
      <c r="F8774" s="51">
        <v>1</v>
      </c>
      <c r="G8774" t="str">
        <f t="shared" si="274"/>
        <v>Victor Oladipo</v>
      </c>
      <c r="H8774" t="str">
        <f t="shared" si="275"/>
        <v>Victor Oladipo</v>
      </c>
    </row>
    <row r="8775" spans="1:8" x14ac:dyDescent="0.2">
      <c r="A8775" s="48" t="s">
        <v>1466</v>
      </c>
      <c r="B8775">
        <v>8</v>
      </c>
      <c r="C8775">
        <v>0</v>
      </c>
      <c r="D8775">
        <v>1</v>
      </c>
      <c r="E8775">
        <v>2</v>
      </c>
      <c r="F8775" s="51">
        <v>1</v>
      </c>
      <c r="G8775" t="str">
        <f t="shared" si="274"/>
        <v>Kelly Olynyk</v>
      </c>
      <c r="H8775" t="str">
        <f t="shared" si="275"/>
        <v>Kelly Olynyk</v>
      </c>
    </row>
    <row r="8776" spans="1:8" x14ac:dyDescent="0.2">
      <c r="A8776" s="48"/>
      <c r="B8776">
        <v>21</v>
      </c>
      <c r="C8776">
        <v>3</v>
      </c>
      <c r="D8776">
        <v>3</v>
      </c>
      <c r="E8776">
        <v>5</v>
      </c>
      <c r="F8776" s="51">
        <v>1</v>
      </c>
      <c r="G8776" t="str">
        <f t="shared" si="274"/>
        <v>Kelly Olynyk</v>
      </c>
      <c r="H8776" t="str">
        <f t="shared" si="275"/>
        <v>Kelly Olynyk</v>
      </c>
    </row>
    <row r="8777" spans="1:8" x14ac:dyDescent="0.2">
      <c r="A8777" s="48"/>
      <c r="B8777">
        <v>20</v>
      </c>
      <c r="C8777">
        <v>3</v>
      </c>
      <c r="D8777">
        <v>5</v>
      </c>
      <c r="E8777">
        <v>2</v>
      </c>
      <c r="F8777" s="51">
        <v>1</v>
      </c>
      <c r="G8777" t="str">
        <f t="shared" si="274"/>
        <v>Kelly Olynyk</v>
      </c>
      <c r="H8777" t="str">
        <f t="shared" si="275"/>
        <v>Kelly Olynyk</v>
      </c>
    </row>
    <row r="8778" spans="1:8" x14ac:dyDescent="0.2">
      <c r="A8778" s="48"/>
      <c r="B8778">
        <v>13</v>
      </c>
      <c r="C8778">
        <v>9</v>
      </c>
      <c r="D8778">
        <v>4</v>
      </c>
      <c r="E8778">
        <v>2</v>
      </c>
      <c r="F8778" s="51">
        <v>1</v>
      </c>
      <c r="G8778" t="str">
        <f t="shared" si="274"/>
        <v>Kelly Olynyk</v>
      </c>
      <c r="H8778" t="str">
        <f t="shared" si="275"/>
        <v>Kelly Olynyk</v>
      </c>
    </row>
    <row r="8779" spans="1:8" x14ac:dyDescent="0.2">
      <c r="A8779" s="48"/>
      <c r="B8779">
        <v>4</v>
      </c>
      <c r="C8779">
        <v>8</v>
      </c>
      <c r="D8779">
        <v>6</v>
      </c>
      <c r="E8779">
        <v>0</v>
      </c>
      <c r="F8779" s="51">
        <v>1</v>
      </c>
      <c r="G8779" t="str">
        <f t="shared" si="274"/>
        <v>Kelly Olynyk</v>
      </c>
      <c r="H8779" t="str">
        <f t="shared" si="275"/>
        <v>Kelly Olynyk</v>
      </c>
    </row>
    <row r="8780" spans="1:8" x14ac:dyDescent="0.2">
      <c r="A8780" s="48"/>
      <c r="B8780">
        <v>7</v>
      </c>
      <c r="C8780">
        <v>3</v>
      </c>
      <c r="D8780">
        <v>3</v>
      </c>
      <c r="E8780">
        <v>1</v>
      </c>
      <c r="F8780" s="51">
        <v>1</v>
      </c>
      <c r="G8780" t="str">
        <f t="shared" si="274"/>
        <v>Kelly Olynyk</v>
      </c>
      <c r="H8780" t="str">
        <f t="shared" si="275"/>
        <v>Kelly Olynyk</v>
      </c>
    </row>
    <row r="8781" spans="1:8" x14ac:dyDescent="0.2">
      <c r="A8781" s="48"/>
      <c r="B8781">
        <v>23</v>
      </c>
      <c r="C8781">
        <v>3</v>
      </c>
      <c r="D8781">
        <v>4</v>
      </c>
      <c r="E8781">
        <v>4</v>
      </c>
      <c r="F8781" s="51">
        <v>1</v>
      </c>
      <c r="G8781" t="str">
        <f t="shared" si="274"/>
        <v>Kelly Olynyk</v>
      </c>
      <c r="H8781" t="str">
        <f t="shared" si="275"/>
        <v>Kelly Olynyk</v>
      </c>
    </row>
    <row r="8782" spans="1:8" x14ac:dyDescent="0.2">
      <c r="A8782" s="48"/>
      <c r="B8782">
        <v>7</v>
      </c>
      <c r="C8782">
        <v>3</v>
      </c>
      <c r="D8782">
        <v>1</v>
      </c>
      <c r="E8782">
        <v>0</v>
      </c>
      <c r="F8782" s="51">
        <v>1</v>
      </c>
      <c r="G8782" t="str">
        <f t="shared" si="274"/>
        <v>Kelly Olynyk</v>
      </c>
      <c r="H8782" t="str">
        <f t="shared" si="275"/>
        <v>Kelly Olynyk</v>
      </c>
    </row>
    <row r="8783" spans="1:8" x14ac:dyDescent="0.2">
      <c r="A8783" s="48"/>
      <c r="B8783">
        <v>6</v>
      </c>
      <c r="C8783">
        <v>5</v>
      </c>
      <c r="D8783">
        <v>4</v>
      </c>
      <c r="E8783">
        <v>0</v>
      </c>
      <c r="F8783" s="51">
        <v>1</v>
      </c>
      <c r="G8783" t="str">
        <f t="shared" si="274"/>
        <v>Kelly Olynyk</v>
      </c>
      <c r="H8783" t="str">
        <f t="shared" si="275"/>
        <v>Kelly Olynyk</v>
      </c>
    </row>
    <row r="8784" spans="1:8" x14ac:dyDescent="0.2">
      <c r="A8784" s="48"/>
      <c r="B8784">
        <v>18</v>
      </c>
      <c r="C8784">
        <v>4</v>
      </c>
      <c r="D8784">
        <v>3</v>
      </c>
      <c r="E8784">
        <v>3</v>
      </c>
      <c r="F8784" s="51">
        <v>1</v>
      </c>
      <c r="G8784" t="str">
        <f t="shared" si="274"/>
        <v>Kelly Olynyk</v>
      </c>
      <c r="H8784" t="str">
        <f t="shared" si="275"/>
        <v>Kelly Olynyk</v>
      </c>
    </row>
    <row r="8785" spans="1:8" x14ac:dyDescent="0.2">
      <c r="A8785" s="48"/>
      <c r="B8785">
        <v>9</v>
      </c>
      <c r="C8785">
        <v>4</v>
      </c>
      <c r="D8785">
        <v>4</v>
      </c>
      <c r="E8785">
        <v>1</v>
      </c>
      <c r="F8785" s="51">
        <v>1</v>
      </c>
      <c r="G8785" t="str">
        <f t="shared" si="274"/>
        <v>Kelly Olynyk</v>
      </c>
      <c r="H8785" t="str">
        <f t="shared" si="275"/>
        <v>Kelly Olynyk</v>
      </c>
    </row>
    <row r="8786" spans="1:8" x14ac:dyDescent="0.2">
      <c r="A8786" s="48"/>
      <c r="B8786">
        <v>10</v>
      </c>
      <c r="C8786">
        <v>3</v>
      </c>
      <c r="D8786">
        <v>2</v>
      </c>
      <c r="E8786">
        <v>0</v>
      </c>
      <c r="F8786" s="51">
        <v>1</v>
      </c>
      <c r="G8786" t="str">
        <f t="shared" si="274"/>
        <v>Kelly Olynyk</v>
      </c>
      <c r="H8786" t="str">
        <f t="shared" si="275"/>
        <v>Kelly Olynyk</v>
      </c>
    </row>
    <row r="8787" spans="1:8" x14ac:dyDescent="0.2">
      <c r="A8787" s="48"/>
      <c r="B8787">
        <v>14</v>
      </c>
      <c r="C8787">
        <v>6</v>
      </c>
      <c r="D8787">
        <v>2</v>
      </c>
      <c r="E8787">
        <v>1</v>
      </c>
      <c r="F8787" s="51">
        <v>1</v>
      </c>
      <c r="G8787" t="str">
        <f t="shared" si="274"/>
        <v>Kelly Olynyk</v>
      </c>
      <c r="H8787" t="str">
        <f t="shared" si="275"/>
        <v>Kelly Olynyk</v>
      </c>
    </row>
    <row r="8788" spans="1:8" x14ac:dyDescent="0.2">
      <c r="A8788" s="48"/>
      <c r="B8788">
        <v>10</v>
      </c>
      <c r="C8788">
        <v>5</v>
      </c>
      <c r="D8788">
        <v>4</v>
      </c>
      <c r="E8788">
        <v>2</v>
      </c>
      <c r="F8788" s="51">
        <v>1</v>
      </c>
      <c r="G8788" t="str">
        <f t="shared" si="274"/>
        <v>Kelly Olynyk</v>
      </c>
      <c r="H8788" t="str">
        <f t="shared" si="275"/>
        <v>Kelly Olynyk</v>
      </c>
    </row>
    <row r="8789" spans="1:8" x14ac:dyDescent="0.2">
      <c r="A8789" s="48"/>
      <c r="B8789">
        <v>14</v>
      </c>
      <c r="C8789">
        <v>6</v>
      </c>
      <c r="D8789">
        <v>1</v>
      </c>
      <c r="E8789">
        <v>0</v>
      </c>
      <c r="F8789" s="51">
        <v>1</v>
      </c>
      <c r="G8789" t="str">
        <f t="shared" si="274"/>
        <v>Kelly Olynyk</v>
      </c>
      <c r="H8789" t="str">
        <f t="shared" si="275"/>
        <v>Kelly Olynyk</v>
      </c>
    </row>
    <row r="8790" spans="1:8" x14ac:dyDescent="0.2">
      <c r="A8790" s="48"/>
      <c r="B8790">
        <v>27</v>
      </c>
      <c r="C8790">
        <v>11</v>
      </c>
      <c r="D8790">
        <v>2</v>
      </c>
      <c r="E8790">
        <v>2</v>
      </c>
      <c r="F8790" s="51">
        <v>1</v>
      </c>
      <c r="G8790" t="str">
        <f t="shared" si="274"/>
        <v>Kelly Olynyk</v>
      </c>
      <c r="H8790" t="str">
        <f t="shared" si="275"/>
        <v>Kelly Olynyk</v>
      </c>
    </row>
    <row r="8791" spans="1:8" x14ac:dyDescent="0.2">
      <c r="A8791" s="48"/>
      <c r="B8791">
        <v>5</v>
      </c>
      <c r="C8791">
        <v>4</v>
      </c>
      <c r="D8791">
        <v>2</v>
      </c>
      <c r="E8791">
        <v>0</v>
      </c>
      <c r="F8791" s="51">
        <v>1</v>
      </c>
      <c r="G8791" t="str">
        <f t="shared" si="274"/>
        <v>Kelly Olynyk</v>
      </c>
      <c r="H8791" t="str">
        <f t="shared" si="275"/>
        <v>Kelly Olynyk</v>
      </c>
    </row>
    <row r="8792" spans="1:8" x14ac:dyDescent="0.2">
      <c r="A8792" s="48"/>
      <c r="B8792">
        <v>5</v>
      </c>
      <c r="C8792">
        <v>6</v>
      </c>
      <c r="D8792">
        <v>4</v>
      </c>
      <c r="E8792">
        <v>1</v>
      </c>
      <c r="F8792" s="51">
        <v>1</v>
      </c>
      <c r="G8792" t="str">
        <f t="shared" si="274"/>
        <v>Kelly Olynyk</v>
      </c>
      <c r="H8792" t="str">
        <f t="shared" si="275"/>
        <v>Kelly Olynyk</v>
      </c>
    </row>
    <row r="8793" spans="1:8" x14ac:dyDescent="0.2">
      <c r="A8793" s="48"/>
      <c r="B8793">
        <v>19</v>
      </c>
      <c r="C8793">
        <v>7</v>
      </c>
      <c r="D8793">
        <v>4</v>
      </c>
      <c r="E8793">
        <v>3</v>
      </c>
      <c r="F8793" s="51">
        <v>1</v>
      </c>
      <c r="G8793" t="str">
        <f t="shared" si="274"/>
        <v>Kelly Olynyk</v>
      </c>
      <c r="H8793" t="str">
        <f t="shared" si="275"/>
        <v>Kelly Olynyk</v>
      </c>
    </row>
    <row r="8794" spans="1:8" x14ac:dyDescent="0.2">
      <c r="A8794" s="48"/>
      <c r="B8794">
        <v>8</v>
      </c>
      <c r="C8794">
        <v>3</v>
      </c>
      <c r="D8794">
        <v>6</v>
      </c>
      <c r="E8794">
        <v>0</v>
      </c>
      <c r="F8794" s="51">
        <v>1</v>
      </c>
      <c r="G8794" t="str">
        <f t="shared" si="274"/>
        <v>Kelly Olynyk</v>
      </c>
      <c r="H8794" t="str">
        <f t="shared" si="275"/>
        <v>Kelly Olynyk</v>
      </c>
    </row>
    <row r="8795" spans="1:8" x14ac:dyDescent="0.2">
      <c r="A8795" s="48"/>
      <c r="B8795">
        <v>21</v>
      </c>
      <c r="C8795">
        <v>4</v>
      </c>
      <c r="D8795">
        <v>1</v>
      </c>
      <c r="E8795">
        <v>3</v>
      </c>
      <c r="F8795" s="51">
        <v>1</v>
      </c>
      <c r="G8795" t="str">
        <f t="shared" si="274"/>
        <v>Kelly Olynyk</v>
      </c>
      <c r="H8795" t="str">
        <f t="shared" si="275"/>
        <v>Kelly Olynyk</v>
      </c>
    </row>
    <row r="8796" spans="1:8" x14ac:dyDescent="0.2">
      <c r="A8796" s="48"/>
      <c r="B8796">
        <v>10</v>
      </c>
      <c r="C8796">
        <v>6</v>
      </c>
      <c r="D8796">
        <v>3</v>
      </c>
      <c r="E8796">
        <v>1</v>
      </c>
      <c r="F8796" s="51">
        <v>1</v>
      </c>
      <c r="G8796" t="str">
        <f t="shared" si="274"/>
        <v>Kelly Olynyk</v>
      </c>
      <c r="H8796" t="str">
        <f t="shared" si="275"/>
        <v>Kelly Olynyk</v>
      </c>
    </row>
    <row r="8797" spans="1:8" x14ac:dyDescent="0.2">
      <c r="A8797" s="48"/>
      <c r="B8797">
        <v>23</v>
      </c>
      <c r="C8797">
        <v>4</v>
      </c>
      <c r="D8797">
        <v>4</v>
      </c>
      <c r="E8797">
        <v>5</v>
      </c>
      <c r="F8797" s="51">
        <v>1</v>
      </c>
      <c r="G8797" t="str">
        <f t="shared" si="274"/>
        <v>Kelly Olynyk</v>
      </c>
      <c r="H8797" t="str">
        <f t="shared" si="275"/>
        <v>Kelly Olynyk</v>
      </c>
    </row>
    <row r="8798" spans="1:8" x14ac:dyDescent="0.2">
      <c r="A8798" s="48"/>
      <c r="B8798">
        <v>12</v>
      </c>
      <c r="C8798">
        <v>7</v>
      </c>
      <c r="D8798">
        <v>3</v>
      </c>
      <c r="E8798">
        <v>1</v>
      </c>
      <c r="F8798" s="51">
        <v>1</v>
      </c>
      <c r="G8798" t="str">
        <f t="shared" si="274"/>
        <v>Kelly Olynyk</v>
      </c>
      <c r="H8798" t="str">
        <f t="shared" si="275"/>
        <v>Kelly Olynyk</v>
      </c>
    </row>
    <row r="8799" spans="1:8" x14ac:dyDescent="0.2">
      <c r="A8799" s="48"/>
      <c r="B8799">
        <v>10</v>
      </c>
      <c r="C8799">
        <v>4</v>
      </c>
      <c r="D8799">
        <v>1</v>
      </c>
      <c r="E8799">
        <v>1</v>
      </c>
      <c r="F8799" s="51">
        <v>1</v>
      </c>
      <c r="G8799" t="str">
        <f t="shared" si="274"/>
        <v>Kelly Olynyk</v>
      </c>
      <c r="H8799" t="str">
        <f t="shared" si="275"/>
        <v>Kelly Olynyk</v>
      </c>
    </row>
    <row r="8800" spans="1:8" x14ac:dyDescent="0.2">
      <c r="A8800" s="48"/>
      <c r="B8800">
        <v>15</v>
      </c>
      <c r="C8800">
        <v>9</v>
      </c>
      <c r="D8800">
        <v>6</v>
      </c>
      <c r="E8800">
        <v>1</v>
      </c>
      <c r="F8800" s="51">
        <v>1</v>
      </c>
      <c r="G8800" t="str">
        <f t="shared" si="274"/>
        <v>Kelly Olynyk</v>
      </c>
      <c r="H8800" t="str">
        <f t="shared" si="275"/>
        <v>Kelly Olynyk</v>
      </c>
    </row>
    <row r="8801" spans="1:8" x14ac:dyDescent="0.2">
      <c r="A8801" s="48"/>
      <c r="B8801">
        <v>15</v>
      </c>
      <c r="C8801">
        <v>3</v>
      </c>
      <c r="D8801">
        <v>5</v>
      </c>
      <c r="E8801">
        <v>1</v>
      </c>
      <c r="F8801" s="51">
        <v>1</v>
      </c>
      <c r="G8801" t="str">
        <f t="shared" si="274"/>
        <v>Kelly Olynyk</v>
      </c>
      <c r="H8801" t="str">
        <f t="shared" si="275"/>
        <v>Kelly Olynyk</v>
      </c>
    </row>
    <row r="8802" spans="1:8" x14ac:dyDescent="0.2">
      <c r="A8802" s="48"/>
      <c r="B8802">
        <v>10</v>
      </c>
      <c r="C8802">
        <v>4</v>
      </c>
      <c r="D8802">
        <v>4</v>
      </c>
      <c r="E8802">
        <v>2</v>
      </c>
      <c r="F8802" s="51">
        <v>1</v>
      </c>
      <c r="G8802" t="str">
        <f t="shared" si="274"/>
        <v>Kelly Olynyk</v>
      </c>
      <c r="H8802" t="str">
        <f t="shared" si="275"/>
        <v>Kelly Olynyk</v>
      </c>
    </row>
    <row r="8803" spans="1:8" x14ac:dyDescent="0.2">
      <c r="A8803" s="48"/>
      <c r="B8803">
        <v>18</v>
      </c>
      <c r="C8803">
        <v>9</v>
      </c>
      <c r="D8803">
        <v>3</v>
      </c>
      <c r="E8803">
        <v>2</v>
      </c>
      <c r="F8803" s="51">
        <v>1</v>
      </c>
      <c r="G8803" t="str">
        <f t="shared" si="274"/>
        <v>Kelly Olynyk</v>
      </c>
      <c r="H8803" t="str">
        <f t="shared" si="275"/>
        <v>Kelly Olynyk</v>
      </c>
    </row>
    <row r="8804" spans="1:8" x14ac:dyDescent="0.2">
      <c r="A8804" s="48"/>
      <c r="B8804">
        <v>6</v>
      </c>
      <c r="C8804">
        <v>5</v>
      </c>
      <c r="D8804">
        <v>3</v>
      </c>
      <c r="E8804">
        <v>0</v>
      </c>
      <c r="F8804" s="51">
        <v>1</v>
      </c>
      <c r="G8804" t="str">
        <f t="shared" si="274"/>
        <v>Kelly Olynyk</v>
      </c>
      <c r="H8804" t="str">
        <f t="shared" si="275"/>
        <v>Kelly Olynyk</v>
      </c>
    </row>
    <row r="8805" spans="1:8" x14ac:dyDescent="0.2">
      <c r="A8805" s="48"/>
      <c r="B8805">
        <v>14</v>
      </c>
      <c r="C8805">
        <v>7</v>
      </c>
      <c r="D8805">
        <v>3</v>
      </c>
      <c r="E8805">
        <v>1</v>
      </c>
      <c r="F8805" s="51">
        <v>1</v>
      </c>
      <c r="G8805" t="str">
        <f t="shared" si="274"/>
        <v>Kelly Olynyk</v>
      </c>
      <c r="H8805" t="str">
        <f t="shared" si="275"/>
        <v>Kelly Olynyk</v>
      </c>
    </row>
    <row r="8806" spans="1:8" x14ac:dyDescent="0.2">
      <c r="A8806" s="48"/>
      <c r="B8806">
        <v>12</v>
      </c>
      <c r="C8806">
        <v>1</v>
      </c>
      <c r="D8806">
        <v>2</v>
      </c>
      <c r="E8806">
        <v>2</v>
      </c>
      <c r="F8806" s="51">
        <v>1</v>
      </c>
      <c r="G8806" t="str">
        <f t="shared" si="274"/>
        <v>Kelly Olynyk</v>
      </c>
      <c r="H8806" t="str">
        <f t="shared" si="275"/>
        <v>Kelly Olynyk</v>
      </c>
    </row>
    <row r="8807" spans="1:8" x14ac:dyDescent="0.2">
      <c r="A8807" s="48"/>
      <c r="B8807">
        <v>9</v>
      </c>
      <c r="C8807">
        <v>6</v>
      </c>
      <c r="D8807">
        <v>2</v>
      </c>
      <c r="E8807">
        <v>1</v>
      </c>
      <c r="F8807" s="51">
        <v>1</v>
      </c>
      <c r="G8807" t="str">
        <f t="shared" si="274"/>
        <v>Kelly Olynyk</v>
      </c>
      <c r="H8807" t="str">
        <f t="shared" si="275"/>
        <v>Kelly Olynyk</v>
      </c>
    </row>
    <row r="8808" spans="1:8" x14ac:dyDescent="0.2">
      <c r="A8808" s="48"/>
      <c r="B8808">
        <v>5</v>
      </c>
      <c r="C8808">
        <v>3</v>
      </c>
      <c r="D8808">
        <v>1</v>
      </c>
      <c r="E8808">
        <v>1</v>
      </c>
      <c r="F8808" s="51">
        <v>1</v>
      </c>
      <c r="G8808" t="str">
        <f t="shared" si="274"/>
        <v>Kelly Olynyk</v>
      </c>
      <c r="H8808" t="str">
        <f t="shared" si="275"/>
        <v>Kelly Olynyk</v>
      </c>
    </row>
    <row r="8809" spans="1:8" x14ac:dyDescent="0.2">
      <c r="A8809" s="48"/>
      <c r="B8809">
        <v>14</v>
      </c>
      <c r="C8809">
        <v>4</v>
      </c>
      <c r="D8809">
        <v>6</v>
      </c>
      <c r="E8809">
        <v>1</v>
      </c>
      <c r="F8809" s="51">
        <v>1</v>
      </c>
      <c r="G8809" t="str">
        <f t="shared" si="274"/>
        <v>Kelly Olynyk</v>
      </c>
      <c r="H8809" t="str">
        <f t="shared" si="275"/>
        <v>Kelly Olynyk</v>
      </c>
    </row>
    <row r="8810" spans="1:8" x14ac:dyDescent="0.2">
      <c r="A8810" s="48"/>
      <c r="B8810">
        <v>5</v>
      </c>
      <c r="C8810">
        <v>6</v>
      </c>
      <c r="D8810">
        <v>4</v>
      </c>
      <c r="E8810">
        <v>1</v>
      </c>
      <c r="F8810" s="51">
        <v>1</v>
      </c>
      <c r="G8810" t="str">
        <f t="shared" si="274"/>
        <v>Kelly Olynyk</v>
      </c>
      <c r="H8810" t="str">
        <f t="shared" si="275"/>
        <v>Kelly Olynyk</v>
      </c>
    </row>
    <row r="8811" spans="1:8" x14ac:dyDescent="0.2">
      <c r="A8811" s="48" t="s">
        <v>1467</v>
      </c>
      <c r="B8811">
        <v>4</v>
      </c>
      <c r="C8811">
        <v>4</v>
      </c>
      <c r="D8811">
        <v>0</v>
      </c>
      <c r="E8811">
        <v>0</v>
      </c>
      <c r="F8811" s="51">
        <v>1</v>
      </c>
      <c r="G8811" t="str">
        <f t="shared" si="274"/>
        <v>Eugene Omoruyi</v>
      </c>
      <c r="H8811" t="str">
        <f t="shared" si="275"/>
        <v>Eugene Omoruyi</v>
      </c>
    </row>
    <row r="8812" spans="1:8" x14ac:dyDescent="0.2">
      <c r="A8812" s="48"/>
      <c r="B8812">
        <v>2</v>
      </c>
      <c r="C8812">
        <v>0</v>
      </c>
      <c r="D8812">
        <v>0</v>
      </c>
      <c r="E8812">
        <v>0</v>
      </c>
      <c r="F8812" s="51">
        <v>1</v>
      </c>
      <c r="G8812" t="str">
        <f t="shared" si="274"/>
        <v>Eugene Omoruyi</v>
      </c>
      <c r="H8812" t="str">
        <f t="shared" si="275"/>
        <v>Eugene Omoruyi</v>
      </c>
    </row>
    <row r="8813" spans="1:8" x14ac:dyDescent="0.2">
      <c r="A8813" s="48"/>
      <c r="B8813">
        <v>13</v>
      </c>
      <c r="C8813">
        <v>3</v>
      </c>
      <c r="D8813">
        <v>1</v>
      </c>
      <c r="E8813">
        <v>1</v>
      </c>
      <c r="F8813" s="51">
        <v>1</v>
      </c>
      <c r="G8813" t="str">
        <f t="shared" si="274"/>
        <v>Eugene Omoruyi</v>
      </c>
      <c r="H8813" t="str">
        <f t="shared" si="275"/>
        <v>Eugene Omoruyi</v>
      </c>
    </row>
    <row r="8814" spans="1:8" x14ac:dyDescent="0.2">
      <c r="A8814" s="48"/>
      <c r="B8814">
        <v>2</v>
      </c>
      <c r="C8814">
        <v>2</v>
      </c>
      <c r="D8814">
        <v>0</v>
      </c>
      <c r="E8814">
        <v>0</v>
      </c>
      <c r="F8814" s="51">
        <v>1</v>
      </c>
      <c r="G8814" t="str">
        <f t="shared" si="274"/>
        <v>Eugene Omoruyi</v>
      </c>
      <c r="H8814" t="str">
        <f t="shared" si="275"/>
        <v>Eugene Omoruyi</v>
      </c>
    </row>
    <row r="8815" spans="1:8" x14ac:dyDescent="0.2">
      <c r="A8815" s="48"/>
      <c r="B8815">
        <v>0</v>
      </c>
      <c r="C8815">
        <v>0</v>
      </c>
      <c r="D8815">
        <v>0</v>
      </c>
      <c r="E8815">
        <v>0</v>
      </c>
      <c r="F8815" s="51">
        <v>1</v>
      </c>
      <c r="G8815" t="str">
        <f t="shared" si="274"/>
        <v>Eugene Omoruyi</v>
      </c>
      <c r="H8815" t="str">
        <f t="shared" si="275"/>
        <v>Eugene Omoruyi</v>
      </c>
    </row>
    <row r="8816" spans="1:8" x14ac:dyDescent="0.2">
      <c r="A8816" s="48"/>
      <c r="B8816">
        <v>22</v>
      </c>
      <c r="C8816">
        <v>3</v>
      </c>
      <c r="D8816">
        <v>1</v>
      </c>
      <c r="E8816">
        <v>5</v>
      </c>
      <c r="F8816" s="51">
        <v>1</v>
      </c>
      <c r="G8816" t="str">
        <f t="shared" si="274"/>
        <v>Eugene Omoruyi</v>
      </c>
      <c r="H8816" t="str">
        <f t="shared" si="275"/>
        <v>Eugene Omoruyi</v>
      </c>
    </row>
    <row r="8817" spans="1:8" x14ac:dyDescent="0.2">
      <c r="A8817" s="48"/>
      <c r="B8817">
        <v>2</v>
      </c>
      <c r="C8817">
        <v>0</v>
      </c>
      <c r="D8817">
        <v>0</v>
      </c>
      <c r="E8817">
        <v>0</v>
      </c>
      <c r="F8817" s="51">
        <v>1</v>
      </c>
      <c r="G8817" t="str">
        <f t="shared" si="274"/>
        <v>Eugene Omoruyi</v>
      </c>
      <c r="H8817" t="str">
        <f t="shared" si="275"/>
        <v>Eugene Omoruyi</v>
      </c>
    </row>
    <row r="8818" spans="1:8" x14ac:dyDescent="0.2">
      <c r="A8818" s="48"/>
      <c r="B8818">
        <v>2</v>
      </c>
      <c r="C8818">
        <v>2</v>
      </c>
      <c r="D8818">
        <v>0</v>
      </c>
      <c r="E8818">
        <v>0</v>
      </c>
      <c r="F8818" s="51">
        <v>1</v>
      </c>
      <c r="G8818" t="str">
        <f t="shared" si="274"/>
        <v>Eugene Omoruyi</v>
      </c>
      <c r="H8818" t="str">
        <f t="shared" si="275"/>
        <v>Eugene Omoruyi</v>
      </c>
    </row>
    <row r="8819" spans="1:8" x14ac:dyDescent="0.2">
      <c r="A8819" s="48"/>
      <c r="B8819">
        <v>11</v>
      </c>
      <c r="C8819">
        <v>5</v>
      </c>
      <c r="D8819">
        <v>2</v>
      </c>
      <c r="E8819">
        <v>1</v>
      </c>
      <c r="F8819" s="51">
        <v>1</v>
      </c>
      <c r="G8819" t="str">
        <f t="shared" si="274"/>
        <v>Eugene Omoruyi</v>
      </c>
      <c r="H8819" t="str">
        <f t="shared" si="275"/>
        <v>Eugene Omoruyi</v>
      </c>
    </row>
    <row r="8820" spans="1:8" x14ac:dyDescent="0.2">
      <c r="A8820" s="48"/>
      <c r="B8820">
        <v>2</v>
      </c>
      <c r="C8820">
        <v>2</v>
      </c>
      <c r="D8820">
        <v>1</v>
      </c>
      <c r="E8820">
        <v>0</v>
      </c>
      <c r="F8820" s="51">
        <v>1</v>
      </c>
      <c r="G8820" t="str">
        <f t="shared" si="274"/>
        <v>Eugene Omoruyi</v>
      </c>
      <c r="H8820" t="str">
        <f t="shared" si="275"/>
        <v>Eugene Omoruyi</v>
      </c>
    </row>
    <row r="8821" spans="1:8" x14ac:dyDescent="0.2">
      <c r="A8821" s="48"/>
      <c r="B8821">
        <v>0</v>
      </c>
      <c r="C8821">
        <v>1</v>
      </c>
      <c r="D8821">
        <v>0</v>
      </c>
      <c r="E8821">
        <v>0</v>
      </c>
      <c r="F8821" s="51">
        <v>1</v>
      </c>
      <c r="G8821" t="str">
        <f t="shared" si="274"/>
        <v>Eugene Omoruyi</v>
      </c>
      <c r="H8821" t="str">
        <f t="shared" si="275"/>
        <v>Eugene Omoruyi</v>
      </c>
    </row>
    <row r="8822" spans="1:8" x14ac:dyDescent="0.2">
      <c r="A8822" s="48"/>
      <c r="B8822">
        <v>14</v>
      </c>
      <c r="C8822">
        <v>5</v>
      </c>
      <c r="D8822">
        <v>1</v>
      </c>
      <c r="E8822">
        <v>1</v>
      </c>
      <c r="F8822" s="51">
        <v>1</v>
      </c>
      <c r="G8822" t="str">
        <f t="shared" si="274"/>
        <v>Eugene Omoruyi</v>
      </c>
      <c r="H8822" t="str">
        <f t="shared" si="275"/>
        <v>Eugene Omoruyi</v>
      </c>
    </row>
    <row r="8823" spans="1:8" x14ac:dyDescent="0.2">
      <c r="A8823" s="48"/>
      <c r="B8823">
        <v>7</v>
      </c>
      <c r="C8823">
        <v>6</v>
      </c>
      <c r="D8823">
        <v>2</v>
      </c>
      <c r="E8823">
        <v>0</v>
      </c>
      <c r="F8823" s="51">
        <v>1</v>
      </c>
      <c r="G8823" t="str">
        <f t="shared" si="274"/>
        <v>Eugene Omoruyi</v>
      </c>
      <c r="H8823" t="str">
        <f t="shared" si="275"/>
        <v>Eugene Omoruyi</v>
      </c>
    </row>
    <row r="8824" spans="1:8" x14ac:dyDescent="0.2">
      <c r="A8824" s="48"/>
      <c r="B8824">
        <v>6</v>
      </c>
      <c r="C8824">
        <v>6</v>
      </c>
      <c r="D8824">
        <v>1</v>
      </c>
      <c r="E8824">
        <v>0</v>
      </c>
      <c r="F8824" s="51">
        <v>1</v>
      </c>
      <c r="G8824" t="str">
        <f t="shared" si="274"/>
        <v>Eugene Omoruyi</v>
      </c>
      <c r="H8824" t="str">
        <f t="shared" si="275"/>
        <v>Eugene Omoruyi</v>
      </c>
    </row>
    <row r="8825" spans="1:8" x14ac:dyDescent="0.2">
      <c r="A8825" s="48"/>
      <c r="B8825">
        <v>2</v>
      </c>
      <c r="C8825">
        <v>1</v>
      </c>
      <c r="D8825">
        <v>0</v>
      </c>
      <c r="E8825">
        <v>0</v>
      </c>
      <c r="F8825" s="51">
        <v>1</v>
      </c>
      <c r="G8825" t="str">
        <f t="shared" si="274"/>
        <v>Eugene Omoruyi</v>
      </c>
      <c r="H8825" t="str">
        <f t="shared" si="275"/>
        <v>Eugene Omoruyi</v>
      </c>
    </row>
    <row r="8826" spans="1:8" x14ac:dyDescent="0.2">
      <c r="A8826" s="48"/>
      <c r="B8826">
        <v>0</v>
      </c>
      <c r="C8826">
        <v>0</v>
      </c>
      <c r="D8826">
        <v>0</v>
      </c>
      <c r="E8826">
        <v>0</v>
      </c>
      <c r="F8826" s="51">
        <v>1</v>
      </c>
      <c r="G8826" t="str">
        <f t="shared" si="274"/>
        <v>Eugene Omoruyi</v>
      </c>
      <c r="H8826" t="str">
        <f t="shared" si="275"/>
        <v>Eugene Omoruyi</v>
      </c>
    </row>
    <row r="8827" spans="1:8" x14ac:dyDescent="0.2">
      <c r="A8827" s="48"/>
      <c r="B8827">
        <v>0</v>
      </c>
      <c r="C8827">
        <v>0</v>
      </c>
      <c r="D8827">
        <v>0</v>
      </c>
      <c r="E8827">
        <v>0</v>
      </c>
      <c r="F8827" s="51">
        <v>1</v>
      </c>
      <c r="G8827" t="str">
        <f t="shared" si="274"/>
        <v>Eugene Omoruyi</v>
      </c>
      <c r="H8827" t="str">
        <f t="shared" si="275"/>
        <v>Eugene Omoruyi</v>
      </c>
    </row>
    <row r="8828" spans="1:8" x14ac:dyDescent="0.2">
      <c r="A8828" s="48" t="s">
        <v>1468</v>
      </c>
      <c r="B8828">
        <v>17</v>
      </c>
      <c r="C8828">
        <v>3</v>
      </c>
      <c r="D8828">
        <v>1</v>
      </c>
      <c r="E8828">
        <v>3</v>
      </c>
      <c r="F8828" s="51">
        <v>1</v>
      </c>
      <c r="G8828" t="str">
        <f t="shared" si="274"/>
        <v>Cedi Osman</v>
      </c>
      <c r="H8828" t="str">
        <f t="shared" si="275"/>
        <v>Cedi Osman</v>
      </c>
    </row>
    <row r="8829" spans="1:8" x14ac:dyDescent="0.2">
      <c r="A8829" s="48"/>
      <c r="B8829">
        <v>15</v>
      </c>
      <c r="C8829">
        <v>2</v>
      </c>
      <c r="D8829">
        <v>4</v>
      </c>
      <c r="E8829">
        <v>2</v>
      </c>
      <c r="F8829" s="51">
        <v>1</v>
      </c>
      <c r="G8829" t="str">
        <f t="shared" si="274"/>
        <v>Cedi Osman</v>
      </c>
      <c r="H8829" t="str">
        <f t="shared" si="275"/>
        <v>Cedi Osman</v>
      </c>
    </row>
    <row r="8830" spans="1:8" x14ac:dyDescent="0.2">
      <c r="A8830" s="48"/>
      <c r="B8830">
        <v>16</v>
      </c>
      <c r="C8830">
        <v>0</v>
      </c>
      <c r="D8830">
        <v>3</v>
      </c>
      <c r="E8830">
        <v>3</v>
      </c>
      <c r="F8830" s="51">
        <v>1</v>
      </c>
      <c r="G8830" t="str">
        <f t="shared" si="274"/>
        <v>Cedi Osman</v>
      </c>
      <c r="H8830" t="str">
        <f t="shared" si="275"/>
        <v>Cedi Osman</v>
      </c>
    </row>
    <row r="8831" spans="1:8" x14ac:dyDescent="0.2">
      <c r="A8831" s="48"/>
      <c r="B8831">
        <v>14</v>
      </c>
      <c r="C8831">
        <v>7</v>
      </c>
      <c r="D8831">
        <v>3</v>
      </c>
      <c r="E8831">
        <v>1</v>
      </c>
      <c r="F8831" s="51">
        <v>1</v>
      </c>
      <c r="G8831" t="str">
        <f t="shared" si="274"/>
        <v>Cedi Osman</v>
      </c>
      <c r="H8831" t="str">
        <f t="shared" si="275"/>
        <v>Cedi Osman</v>
      </c>
    </row>
    <row r="8832" spans="1:8" x14ac:dyDescent="0.2">
      <c r="A8832" s="48"/>
      <c r="B8832">
        <v>4</v>
      </c>
      <c r="C8832">
        <v>2</v>
      </c>
      <c r="D8832">
        <v>1</v>
      </c>
      <c r="E8832">
        <v>1</v>
      </c>
      <c r="F8832" s="51">
        <v>1</v>
      </c>
      <c r="G8832" t="str">
        <f t="shared" si="274"/>
        <v>Cedi Osman</v>
      </c>
      <c r="H8832" t="str">
        <f t="shared" si="275"/>
        <v>Cedi Osman</v>
      </c>
    </row>
    <row r="8833" spans="1:8" x14ac:dyDescent="0.2">
      <c r="A8833" s="48"/>
      <c r="B8833">
        <v>3</v>
      </c>
      <c r="C8833">
        <v>0</v>
      </c>
      <c r="D8833">
        <v>0</v>
      </c>
      <c r="E8833">
        <v>1</v>
      </c>
      <c r="F8833" s="51">
        <v>1</v>
      </c>
      <c r="G8833" t="str">
        <f t="shared" si="274"/>
        <v>Cedi Osman</v>
      </c>
      <c r="H8833" t="str">
        <f t="shared" si="275"/>
        <v>Cedi Osman</v>
      </c>
    </row>
    <row r="8834" spans="1:8" x14ac:dyDescent="0.2">
      <c r="A8834" s="48"/>
      <c r="B8834">
        <v>0</v>
      </c>
      <c r="C8834">
        <v>4</v>
      </c>
      <c r="D8834">
        <v>0</v>
      </c>
      <c r="E8834">
        <v>0</v>
      </c>
      <c r="F8834" s="51">
        <v>1</v>
      </c>
      <c r="G8834" t="str">
        <f t="shared" ref="G8834:G8897" si="276">IF(B8834="","",IF(A8834="",G8833,SUBSTITUTE(A8834," 2022-23 Game Log","")))</f>
        <v>Cedi Osman</v>
      </c>
      <c r="H8834" t="str">
        <f t="shared" ref="H8834:H8897" si="277">IF(G8834="Luka Dončić","Luka Doncic",IF(G8834="Wendell Carter Jr.","Wendell Carter",IF(G8834="Vlatko Čančar","Vlatko Cancar",IF(G8834="Troy Brown Jr.","Troy Brown",IF(G8834="Bojan Bogdanović","Bojan Bogdanovic",IF(G8834="Nic Claxton","Nicolas Claxton",IF(G8834="Kristaps Porziņģis","Kristaps Porzingis",IF(G8834="Kelly Oubre Jr.","Kelly Oubre Jr",IF(G8834="P.J. Washington","P.J Washington",IF(G8834="P.J. Tucker","P.J Tucker",IF(G8834="Jabari Smith Jr.","Jabari Smith",IF(G8834="Alperen Şengün","Alperen Sengun",IF(G8834="Nikola Vučević","Nikola Vucevic",IF(G8834="Jusuf Nurkić","Jusuf Nurkic",IF(G8834="Nikola Jokić","Nikola Jokic",G8834)))))))))))))))</f>
        <v>Cedi Osman</v>
      </c>
    </row>
    <row r="8835" spans="1:8" x14ac:dyDescent="0.2">
      <c r="A8835" s="48"/>
      <c r="B8835">
        <v>15</v>
      </c>
      <c r="C8835">
        <v>4</v>
      </c>
      <c r="D8835">
        <v>6</v>
      </c>
      <c r="E8835">
        <v>4</v>
      </c>
      <c r="F8835" s="51">
        <v>1</v>
      </c>
      <c r="G8835" t="str">
        <f t="shared" si="276"/>
        <v>Cedi Osman</v>
      </c>
      <c r="H8835" t="str">
        <f t="shared" si="277"/>
        <v>Cedi Osman</v>
      </c>
    </row>
    <row r="8836" spans="1:8" x14ac:dyDescent="0.2">
      <c r="A8836" s="48"/>
      <c r="B8836">
        <v>9</v>
      </c>
      <c r="C8836">
        <v>1</v>
      </c>
      <c r="D8836">
        <v>1</v>
      </c>
      <c r="E8836">
        <v>1</v>
      </c>
      <c r="F8836" s="51">
        <v>1</v>
      </c>
      <c r="G8836" t="str">
        <f t="shared" si="276"/>
        <v>Cedi Osman</v>
      </c>
      <c r="H8836" t="str">
        <f t="shared" si="277"/>
        <v>Cedi Osman</v>
      </c>
    </row>
    <row r="8837" spans="1:8" x14ac:dyDescent="0.2">
      <c r="A8837" s="48"/>
      <c r="B8837">
        <v>2</v>
      </c>
      <c r="C8837">
        <v>0</v>
      </c>
      <c r="D8837">
        <v>0</v>
      </c>
      <c r="E8837">
        <v>0</v>
      </c>
      <c r="F8837" s="51">
        <v>1</v>
      </c>
      <c r="G8837" t="str">
        <f t="shared" si="276"/>
        <v>Cedi Osman</v>
      </c>
      <c r="H8837" t="str">
        <f t="shared" si="277"/>
        <v>Cedi Osman</v>
      </c>
    </row>
    <row r="8838" spans="1:8" x14ac:dyDescent="0.2">
      <c r="A8838" s="48"/>
      <c r="B8838">
        <v>7</v>
      </c>
      <c r="C8838">
        <v>3</v>
      </c>
      <c r="D8838">
        <v>2</v>
      </c>
      <c r="E8838">
        <v>1</v>
      </c>
      <c r="F8838" s="51">
        <v>1</v>
      </c>
      <c r="G8838" t="str">
        <f t="shared" si="276"/>
        <v>Cedi Osman</v>
      </c>
      <c r="H8838" t="str">
        <f t="shared" si="277"/>
        <v>Cedi Osman</v>
      </c>
    </row>
    <row r="8839" spans="1:8" x14ac:dyDescent="0.2">
      <c r="A8839" s="48"/>
      <c r="B8839">
        <v>0</v>
      </c>
      <c r="C8839">
        <v>1</v>
      </c>
      <c r="D8839">
        <v>1</v>
      </c>
      <c r="E8839">
        <v>0</v>
      </c>
      <c r="F8839" s="51">
        <v>1</v>
      </c>
      <c r="G8839" t="str">
        <f t="shared" si="276"/>
        <v>Cedi Osman</v>
      </c>
      <c r="H8839" t="str">
        <f t="shared" si="277"/>
        <v>Cedi Osman</v>
      </c>
    </row>
    <row r="8840" spans="1:8" x14ac:dyDescent="0.2">
      <c r="A8840" s="48"/>
      <c r="B8840">
        <v>14</v>
      </c>
      <c r="C8840">
        <v>4</v>
      </c>
      <c r="D8840">
        <v>2</v>
      </c>
      <c r="E8840">
        <v>2</v>
      </c>
      <c r="F8840" s="51">
        <v>1</v>
      </c>
      <c r="G8840" t="str">
        <f t="shared" si="276"/>
        <v>Cedi Osman</v>
      </c>
      <c r="H8840" t="str">
        <f t="shared" si="277"/>
        <v>Cedi Osman</v>
      </c>
    </row>
    <row r="8841" spans="1:8" x14ac:dyDescent="0.2">
      <c r="A8841" s="48"/>
      <c r="B8841">
        <v>4</v>
      </c>
      <c r="C8841">
        <v>2</v>
      </c>
      <c r="D8841">
        <v>2</v>
      </c>
      <c r="E8841">
        <v>0</v>
      </c>
      <c r="F8841" s="51">
        <v>1</v>
      </c>
      <c r="G8841" t="str">
        <f t="shared" si="276"/>
        <v>Cedi Osman</v>
      </c>
      <c r="H8841" t="str">
        <f t="shared" si="277"/>
        <v>Cedi Osman</v>
      </c>
    </row>
    <row r="8842" spans="1:8" x14ac:dyDescent="0.2">
      <c r="A8842" s="48"/>
      <c r="B8842">
        <v>0</v>
      </c>
      <c r="C8842">
        <v>1</v>
      </c>
      <c r="D8842">
        <v>1</v>
      </c>
      <c r="E8842">
        <v>0</v>
      </c>
      <c r="F8842" s="51">
        <v>1</v>
      </c>
      <c r="G8842" t="str">
        <f t="shared" si="276"/>
        <v>Cedi Osman</v>
      </c>
      <c r="H8842" t="str">
        <f t="shared" si="277"/>
        <v>Cedi Osman</v>
      </c>
    </row>
    <row r="8843" spans="1:8" x14ac:dyDescent="0.2">
      <c r="A8843" s="48"/>
      <c r="B8843">
        <v>20</v>
      </c>
      <c r="C8843">
        <v>12</v>
      </c>
      <c r="D8843">
        <v>3</v>
      </c>
      <c r="E8843">
        <v>4</v>
      </c>
      <c r="F8843" s="51">
        <v>1</v>
      </c>
      <c r="G8843" t="str">
        <f t="shared" si="276"/>
        <v>Cedi Osman</v>
      </c>
      <c r="H8843" t="str">
        <f t="shared" si="277"/>
        <v>Cedi Osman</v>
      </c>
    </row>
    <row r="8844" spans="1:8" x14ac:dyDescent="0.2">
      <c r="A8844" s="48"/>
      <c r="B8844">
        <v>23</v>
      </c>
      <c r="C8844">
        <v>3</v>
      </c>
      <c r="D8844">
        <v>0</v>
      </c>
      <c r="E8844">
        <v>3</v>
      </c>
      <c r="F8844" s="51">
        <v>1</v>
      </c>
      <c r="G8844" t="str">
        <f t="shared" si="276"/>
        <v>Cedi Osman</v>
      </c>
      <c r="H8844" t="str">
        <f t="shared" si="277"/>
        <v>Cedi Osman</v>
      </c>
    </row>
    <row r="8845" spans="1:8" x14ac:dyDescent="0.2">
      <c r="A8845" s="48"/>
      <c r="B8845">
        <v>3</v>
      </c>
      <c r="C8845">
        <v>4</v>
      </c>
      <c r="D8845">
        <v>3</v>
      </c>
      <c r="E8845">
        <v>1</v>
      </c>
      <c r="F8845" s="51">
        <v>1</v>
      </c>
      <c r="G8845" t="str">
        <f t="shared" si="276"/>
        <v>Cedi Osman</v>
      </c>
      <c r="H8845" t="str">
        <f t="shared" si="277"/>
        <v>Cedi Osman</v>
      </c>
    </row>
    <row r="8846" spans="1:8" x14ac:dyDescent="0.2">
      <c r="A8846" s="48"/>
      <c r="B8846">
        <v>8</v>
      </c>
      <c r="C8846">
        <v>4</v>
      </c>
      <c r="D8846">
        <v>2</v>
      </c>
      <c r="E8846">
        <v>2</v>
      </c>
      <c r="F8846" s="51">
        <v>1</v>
      </c>
      <c r="G8846" t="str">
        <f t="shared" si="276"/>
        <v>Cedi Osman</v>
      </c>
      <c r="H8846" t="str">
        <f t="shared" si="277"/>
        <v>Cedi Osman</v>
      </c>
    </row>
    <row r="8847" spans="1:8" x14ac:dyDescent="0.2">
      <c r="A8847" s="48"/>
      <c r="B8847">
        <v>10</v>
      </c>
      <c r="C8847">
        <v>3</v>
      </c>
      <c r="D8847">
        <v>0</v>
      </c>
      <c r="E8847">
        <v>1</v>
      </c>
      <c r="F8847" s="51">
        <v>1</v>
      </c>
      <c r="G8847" t="str">
        <f t="shared" si="276"/>
        <v>Cedi Osman</v>
      </c>
      <c r="H8847" t="str">
        <f t="shared" si="277"/>
        <v>Cedi Osman</v>
      </c>
    </row>
    <row r="8848" spans="1:8" x14ac:dyDescent="0.2">
      <c r="A8848" s="48"/>
      <c r="B8848">
        <v>9</v>
      </c>
      <c r="C8848">
        <v>2</v>
      </c>
      <c r="D8848">
        <v>0</v>
      </c>
      <c r="E8848">
        <v>1</v>
      </c>
      <c r="F8848" s="51">
        <v>1</v>
      </c>
      <c r="G8848" t="str">
        <f t="shared" si="276"/>
        <v>Cedi Osman</v>
      </c>
      <c r="H8848" t="str">
        <f t="shared" si="277"/>
        <v>Cedi Osman</v>
      </c>
    </row>
    <row r="8849" spans="1:8" x14ac:dyDescent="0.2">
      <c r="A8849" s="48"/>
      <c r="B8849">
        <v>9</v>
      </c>
      <c r="C8849">
        <v>5</v>
      </c>
      <c r="D8849">
        <v>0</v>
      </c>
      <c r="E8849">
        <v>1</v>
      </c>
      <c r="F8849" s="51">
        <v>1</v>
      </c>
      <c r="G8849" t="str">
        <f t="shared" si="276"/>
        <v>Cedi Osman</v>
      </c>
      <c r="H8849" t="str">
        <f t="shared" si="277"/>
        <v>Cedi Osman</v>
      </c>
    </row>
    <row r="8850" spans="1:8" x14ac:dyDescent="0.2">
      <c r="A8850" s="48"/>
      <c r="B8850">
        <v>5</v>
      </c>
      <c r="C8850">
        <v>2</v>
      </c>
      <c r="D8850">
        <v>2</v>
      </c>
      <c r="E8850">
        <v>1</v>
      </c>
      <c r="F8850" s="51">
        <v>1</v>
      </c>
      <c r="G8850" t="str">
        <f t="shared" si="276"/>
        <v>Cedi Osman</v>
      </c>
      <c r="H8850" t="str">
        <f t="shared" si="277"/>
        <v>Cedi Osman</v>
      </c>
    </row>
    <row r="8851" spans="1:8" x14ac:dyDescent="0.2">
      <c r="A8851" s="48"/>
      <c r="B8851">
        <v>10</v>
      </c>
      <c r="C8851">
        <v>4</v>
      </c>
      <c r="D8851">
        <v>4</v>
      </c>
      <c r="E8851">
        <v>1</v>
      </c>
      <c r="F8851" s="51">
        <v>1</v>
      </c>
      <c r="G8851" t="str">
        <f t="shared" si="276"/>
        <v>Cedi Osman</v>
      </c>
      <c r="H8851" t="str">
        <f t="shared" si="277"/>
        <v>Cedi Osman</v>
      </c>
    </row>
    <row r="8852" spans="1:8" x14ac:dyDescent="0.2">
      <c r="A8852" s="48"/>
      <c r="B8852">
        <v>6</v>
      </c>
      <c r="C8852">
        <v>0</v>
      </c>
      <c r="D8852">
        <v>1</v>
      </c>
      <c r="E8852">
        <v>0</v>
      </c>
      <c r="F8852" s="51">
        <v>1</v>
      </c>
      <c r="G8852" t="str">
        <f t="shared" si="276"/>
        <v>Cedi Osman</v>
      </c>
      <c r="H8852" t="str">
        <f t="shared" si="277"/>
        <v>Cedi Osman</v>
      </c>
    </row>
    <row r="8853" spans="1:8" x14ac:dyDescent="0.2">
      <c r="A8853" s="48"/>
      <c r="B8853">
        <v>17</v>
      </c>
      <c r="C8853">
        <v>4</v>
      </c>
      <c r="D8853">
        <v>1</v>
      </c>
      <c r="E8853">
        <v>3</v>
      </c>
      <c r="F8853" s="51">
        <v>1</v>
      </c>
      <c r="G8853" t="str">
        <f t="shared" si="276"/>
        <v>Cedi Osman</v>
      </c>
      <c r="H8853" t="str">
        <f t="shared" si="277"/>
        <v>Cedi Osman</v>
      </c>
    </row>
    <row r="8854" spans="1:8" x14ac:dyDescent="0.2">
      <c r="A8854" s="48"/>
      <c r="B8854">
        <v>8</v>
      </c>
      <c r="C8854">
        <v>5</v>
      </c>
      <c r="D8854">
        <v>1</v>
      </c>
      <c r="E8854">
        <v>0</v>
      </c>
      <c r="F8854" s="51">
        <v>1</v>
      </c>
      <c r="G8854" t="str">
        <f t="shared" si="276"/>
        <v>Cedi Osman</v>
      </c>
      <c r="H8854" t="str">
        <f t="shared" si="277"/>
        <v>Cedi Osman</v>
      </c>
    </row>
    <row r="8855" spans="1:8" x14ac:dyDescent="0.2">
      <c r="A8855" s="48"/>
      <c r="B8855">
        <v>2</v>
      </c>
      <c r="C8855">
        <v>1</v>
      </c>
      <c r="D8855">
        <v>1</v>
      </c>
      <c r="E8855">
        <v>0</v>
      </c>
      <c r="F8855" s="51">
        <v>1</v>
      </c>
      <c r="G8855" t="str">
        <f t="shared" si="276"/>
        <v>Cedi Osman</v>
      </c>
      <c r="H8855" t="str">
        <f t="shared" si="277"/>
        <v>Cedi Osman</v>
      </c>
    </row>
    <row r="8856" spans="1:8" x14ac:dyDescent="0.2">
      <c r="A8856" s="48"/>
      <c r="B8856">
        <v>14</v>
      </c>
      <c r="C8856">
        <v>1</v>
      </c>
      <c r="D8856">
        <v>2</v>
      </c>
      <c r="E8856">
        <v>1</v>
      </c>
      <c r="F8856" s="51">
        <v>1</v>
      </c>
      <c r="G8856" t="str">
        <f t="shared" si="276"/>
        <v>Cedi Osman</v>
      </c>
      <c r="H8856" t="str">
        <f t="shared" si="277"/>
        <v>Cedi Osman</v>
      </c>
    </row>
    <row r="8857" spans="1:8" x14ac:dyDescent="0.2">
      <c r="A8857" s="48"/>
      <c r="B8857">
        <v>7</v>
      </c>
      <c r="C8857">
        <v>2</v>
      </c>
      <c r="D8857">
        <v>0</v>
      </c>
      <c r="E8857">
        <v>1</v>
      </c>
      <c r="F8857" s="51">
        <v>1</v>
      </c>
      <c r="G8857" t="str">
        <f t="shared" si="276"/>
        <v>Cedi Osman</v>
      </c>
      <c r="H8857" t="str">
        <f t="shared" si="277"/>
        <v>Cedi Osman</v>
      </c>
    </row>
    <row r="8858" spans="1:8" x14ac:dyDescent="0.2">
      <c r="A8858" s="48"/>
      <c r="B8858">
        <v>22</v>
      </c>
      <c r="C8858">
        <v>2</v>
      </c>
      <c r="D8858">
        <v>1</v>
      </c>
      <c r="E8858">
        <v>5</v>
      </c>
      <c r="F8858" s="51">
        <v>1</v>
      </c>
      <c r="G8858" t="str">
        <f t="shared" si="276"/>
        <v>Cedi Osman</v>
      </c>
      <c r="H8858" t="str">
        <f t="shared" si="277"/>
        <v>Cedi Osman</v>
      </c>
    </row>
    <row r="8859" spans="1:8" x14ac:dyDescent="0.2">
      <c r="A8859" s="48"/>
      <c r="B8859">
        <v>6</v>
      </c>
      <c r="C8859">
        <v>0</v>
      </c>
      <c r="D8859">
        <v>1</v>
      </c>
      <c r="E8859">
        <v>0</v>
      </c>
      <c r="F8859" s="51">
        <v>1</v>
      </c>
      <c r="G8859" t="str">
        <f t="shared" si="276"/>
        <v>Cedi Osman</v>
      </c>
      <c r="H8859" t="str">
        <f t="shared" si="277"/>
        <v>Cedi Osman</v>
      </c>
    </row>
    <row r="8860" spans="1:8" x14ac:dyDescent="0.2">
      <c r="A8860" s="48"/>
      <c r="B8860">
        <v>13</v>
      </c>
      <c r="C8860">
        <v>1</v>
      </c>
      <c r="D8860">
        <v>2</v>
      </c>
      <c r="E8860">
        <v>0</v>
      </c>
      <c r="F8860" s="51">
        <v>1</v>
      </c>
      <c r="G8860" t="str">
        <f t="shared" si="276"/>
        <v>Cedi Osman</v>
      </c>
      <c r="H8860" t="str">
        <f t="shared" si="277"/>
        <v>Cedi Osman</v>
      </c>
    </row>
    <row r="8861" spans="1:8" x14ac:dyDescent="0.2">
      <c r="A8861" s="48"/>
      <c r="B8861">
        <v>11</v>
      </c>
      <c r="C8861">
        <v>0</v>
      </c>
      <c r="D8861">
        <v>2</v>
      </c>
      <c r="E8861">
        <v>1</v>
      </c>
      <c r="F8861" s="51">
        <v>1</v>
      </c>
      <c r="G8861" t="str">
        <f t="shared" si="276"/>
        <v>Cedi Osman</v>
      </c>
      <c r="H8861" t="str">
        <f t="shared" si="277"/>
        <v>Cedi Osman</v>
      </c>
    </row>
    <row r="8862" spans="1:8" x14ac:dyDescent="0.2">
      <c r="A8862" s="48"/>
      <c r="B8862">
        <v>12</v>
      </c>
      <c r="C8862">
        <v>4</v>
      </c>
      <c r="D8862">
        <v>2</v>
      </c>
      <c r="E8862">
        <v>3</v>
      </c>
      <c r="F8862" s="51">
        <v>1</v>
      </c>
      <c r="G8862" t="str">
        <f t="shared" si="276"/>
        <v>Cedi Osman</v>
      </c>
      <c r="H8862" t="str">
        <f t="shared" si="277"/>
        <v>Cedi Osman</v>
      </c>
    </row>
    <row r="8863" spans="1:8" x14ac:dyDescent="0.2">
      <c r="A8863" s="48"/>
      <c r="B8863">
        <v>19</v>
      </c>
      <c r="C8863">
        <v>3</v>
      </c>
      <c r="D8863">
        <v>4</v>
      </c>
      <c r="E8863">
        <v>4</v>
      </c>
      <c r="F8863" s="51">
        <v>1</v>
      </c>
      <c r="G8863" t="str">
        <f t="shared" si="276"/>
        <v>Cedi Osman</v>
      </c>
      <c r="H8863" t="str">
        <f t="shared" si="277"/>
        <v>Cedi Osman</v>
      </c>
    </row>
    <row r="8864" spans="1:8" x14ac:dyDescent="0.2">
      <c r="A8864" s="48"/>
      <c r="B8864">
        <v>12</v>
      </c>
      <c r="C8864">
        <v>3</v>
      </c>
      <c r="D8864">
        <v>1</v>
      </c>
      <c r="E8864">
        <v>2</v>
      </c>
      <c r="F8864" s="51">
        <v>1</v>
      </c>
      <c r="G8864" t="str">
        <f t="shared" si="276"/>
        <v>Cedi Osman</v>
      </c>
      <c r="H8864" t="str">
        <f t="shared" si="277"/>
        <v>Cedi Osman</v>
      </c>
    </row>
    <row r="8865" spans="1:8" x14ac:dyDescent="0.2">
      <c r="A8865" s="48" t="s">
        <v>1469</v>
      </c>
      <c r="B8865">
        <v>13</v>
      </c>
      <c r="C8865">
        <v>4</v>
      </c>
      <c r="D8865">
        <v>2</v>
      </c>
      <c r="E8865">
        <v>1</v>
      </c>
      <c r="F8865" s="51">
        <v>1</v>
      </c>
      <c r="G8865" t="str">
        <f t="shared" si="276"/>
        <v>Kelly Oubre Jr.</v>
      </c>
      <c r="H8865" t="str">
        <f t="shared" si="277"/>
        <v>Kelly Oubre Jr</v>
      </c>
    </row>
    <row r="8866" spans="1:8" x14ac:dyDescent="0.2">
      <c r="A8866" s="48"/>
      <c r="B8866">
        <v>15</v>
      </c>
      <c r="C8866">
        <v>4</v>
      </c>
      <c r="D8866">
        <v>0</v>
      </c>
      <c r="E8866">
        <v>2</v>
      </c>
      <c r="F8866" s="51">
        <v>1</v>
      </c>
      <c r="G8866" t="str">
        <f t="shared" si="276"/>
        <v>Kelly Oubre Jr.</v>
      </c>
      <c r="H8866" t="str">
        <f t="shared" si="277"/>
        <v>Kelly Oubre Jr</v>
      </c>
    </row>
    <row r="8867" spans="1:8" x14ac:dyDescent="0.2">
      <c r="A8867" s="48"/>
      <c r="B8867">
        <v>24</v>
      </c>
      <c r="C8867">
        <v>10</v>
      </c>
      <c r="D8867">
        <v>0</v>
      </c>
      <c r="E8867">
        <v>3</v>
      </c>
      <c r="F8867" s="51">
        <v>1</v>
      </c>
      <c r="G8867" t="str">
        <f t="shared" si="276"/>
        <v>Kelly Oubre Jr.</v>
      </c>
      <c r="H8867" t="str">
        <f t="shared" si="277"/>
        <v>Kelly Oubre Jr</v>
      </c>
    </row>
    <row r="8868" spans="1:8" x14ac:dyDescent="0.2">
      <c r="A8868" s="48"/>
      <c r="B8868">
        <v>17</v>
      </c>
      <c r="C8868">
        <v>5</v>
      </c>
      <c r="D8868">
        <v>0</v>
      </c>
      <c r="E8868">
        <v>1</v>
      </c>
      <c r="F8868" s="51">
        <v>1</v>
      </c>
      <c r="G8868" t="str">
        <f t="shared" si="276"/>
        <v>Kelly Oubre Jr.</v>
      </c>
      <c r="H8868" t="str">
        <f t="shared" si="277"/>
        <v>Kelly Oubre Jr</v>
      </c>
    </row>
    <row r="8869" spans="1:8" x14ac:dyDescent="0.2">
      <c r="A8869" s="48"/>
      <c r="B8869">
        <v>12</v>
      </c>
      <c r="C8869">
        <v>4</v>
      </c>
      <c r="D8869">
        <v>1</v>
      </c>
      <c r="E8869">
        <v>2</v>
      </c>
      <c r="F8869" s="51">
        <v>1</v>
      </c>
      <c r="G8869" t="str">
        <f t="shared" si="276"/>
        <v>Kelly Oubre Jr.</v>
      </c>
      <c r="H8869" t="str">
        <f t="shared" si="277"/>
        <v>Kelly Oubre Jr</v>
      </c>
    </row>
    <row r="8870" spans="1:8" x14ac:dyDescent="0.2">
      <c r="A8870" s="48"/>
      <c r="B8870">
        <v>18</v>
      </c>
      <c r="C8870">
        <v>5</v>
      </c>
      <c r="D8870">
        <v>5</v>
      </c>
      <c r="E8870">
        <v>3</v>
      </c>
      <c r="F8870" s="51">
        <v>1</v>
      </c>
      <c r="G8870" t="str">
        <f t="shared" si="276"/>
        <v>Kelly Oubre Jr.</v>
      </c>
      <c r="H8870" t="str">
        <f t="shared" si="277"/>
        <v>Kelly Oubre Jr</v>
      </c>
    </row>
    <row r="8871" spans="1:8" x14ac:dyDescent="0.2">
      <c r="A8871" s="48"/>
      <c r="B8871">
        <v>16</v>
      </c>
      <c r="C8871">
        <v>4</v>
      </c>
      <c r="D8871">
        <v>2</v>
      </c>
      <c r="E8871">
        <v>4</v>
      </c>
      <c r="F8871" s="51">
        <v>1</v>
      </c>
      <c r="G8871" t="str">
        <f t="shared" si="276"/>
        <v>Kelly Oubre Jr.</v>
      </c>
      <c r="H8871" t="str">
        <f t="shared" si="277"/>
        <v>Kelly Oubre Jr</v>
      </c>
    </row>
    <row r="8872" spans="1:8" x14ac:dyDescent="0.2">
      <c r="A8872" s="48"/>
      <c r="B8872">
        <v>24</v>
      </c>
      <c r="C8872">
        <v>5</v>
      </c>
      <c r="D8872">
        <v>1</v>
      </c>
      <c r="E8872">
        <v>5</v>
      </c>
      <c r="F8872" s="51">
        <v>1</v>
      </c>
      <c r="G8872" t="str">
        <f t="shared" si="276"/>
        <v>Kelly Oubre Jr.</v>
      </c>
      <c r="H8872" t="str">
        <f t="shared" si="277"/>
        <v>Kelly Oubre Jr</v>
      </c>
    </row>
    <row r="8873" spans="1:8" x14ac:dyDescent="0.2">
      <c r="A8873" s="48"/>
      <c r="B8873">
        <v>17</v>
      </c>
      <c r="C8873">
        <v>1</v>
      </c>
      <c r="D8873">
        <v>1</v>
      </c>
      <c r="E8873">
        <v>2</v>
      </c>
      <c r="F8873" s="51">
        <v>1</v>
      </c>
      <c r="G8873" t="str">
        <f t="shared" si="276"/>
        <v>Kelly Oubre Jr.</v>
      </c>
      <c r="H8873" t="str">
        <f t="shared" si="277"/>
        <v>Kelly Oubre Jr</v>
      </c>
    </row>
    <row r="8874" spans="1:8" x14ac:dyDescent="0.2">
      <c r="A8874" s="48"/>
      <c r="B8874">
        <v>18</v>
      </c>
      <c r="C8874">
        <v>1</v>
      </c>
      <c r="D8874">
        <v>0</v>
      </c>
      <c r="E8874">
        <v>4</v>
      </c>
      <c r="F8874" s="51">
        <v>1</v>
      </c>
      <c r="G8874" t="str">
        <f t="shared" si="276"/>
        <v>Kelly Oubre Jr.</v>
      </c>
      <c r="H8874" t="str">
        <f t="shared" si="277"/>
        <v>Kelly Oubre Jr</v>
      </c>
    </row>
    <row r="8875" spans="1:8" x14ac:dyDescent="0.2">
      <c r="A8875" s="48"/>
      <c r="B8875">
        <v>20</v>
      </c>
      <c r="C8875">
        <v>1</v>
      </c>
      <c r="D8875">
        <v>0</v>
      </c>
      <c r="E8875">
        <v>1</v>
      </c>
      <c r="F8875" s="51">
        <v>1</v>
      </c>
      <c r="G8875" t="str">
        <f t="shared" si="276"/>
        <v>Kelly Oubre Jr.</v>
      </c>
      <c r="H8875" t="str">
        <f t="shared" si="277"/>
        <v>Kelly Oubre Jr</v>
      </c>
    </row>
    <row r="8876" spans="1:8" x14ac:dyDescent="0.2">
      <c r="A8876" s="48"/>
      <c r="B8876">
        <v>16</v>
      </c>
      <c r="C8876">
        <v>8</v>
      </c>
      <c r="D8876">
        <v>3</v>
      </c>
      <c r="E8876">
        <v>1</v>
      </c>
      <c r="F8876" s="51">
        <v>1</v>
      </c>
      <c r="G8876" t="str">
        <f t="shared" si="276"/>
        <v>Kelly Oubre Jr.</v>
      </c>
      <c r="H8876" t="str">
        <f t="shared" si="277"/>
        <v>Kelly Oubre Jr</v>
      </c>
    </row>
    <row r="8877" spans="1:8" x14ac:dyDescent="0.2">
      <c r="A8877" s="48"/>
      <c r="B8877">
        <v>29</v>
      </c>
      <c r="C8877">
        <v>7</v>
      </c>
      <c r="D8877">
        <v>2</v>
      </c>
      <c r="E8877">
        <v>7</v>
      </c>
      <c r="F8877" s="51">
        <v>1</v>
      </c>
      <c r="G8877" t="str">
        <f t="shared" si="276"/>
        <v>Kelly Oubre Jr.</v>
      </c>
      <c r="H8877" t="str">
        <f t="shared" si="277"/>
        <v>Kelly Oubre Jr</v>
      </c>
    </row>
    <row r="8878" spans="1:8" x14ac:dyDescent="0.2">
      <c r="A8878" s="48"/>
      <c r="B8878">
        <v>20</v>
      </c>
      <c r="C8878">
        <v>8</v>
      </c>
      <c r="D8878">
        <v>1</v>
      </c>
      <c r="E8878">
        <v>2</v>
      </c>
      <c r="F8878" s="51">
        <v>1</v>
      </c>
      <c r="G8878" t="str">
        <f t="shared" si="276"/>
        <v>Kelly Oubre Jr.</v>
      </c>
      <c r="H8878" t="str">
        <f t="shared" si="277"/>
        <v>Kelly Oubre Jr</v>
      </c>
    </row>
    <row r="8879" spans="1:8" x14ac:dyDescent="0.2">
      <c r="A8879" s="48"/>
      <c r="B8879">
        <v>16</v>
      </c>
      <c r="C8879">
        <v>5</v>
      </c>
      <c r="D8879">
        <v>0</v>
      </c>
      <c r="E8879">
        <v>0</v>
      </c>
      <c r="F8879" s="51">
        <v>1</v>
      </c>
      <c r="G8879" t="str">
        <f t="shared" si="276"/>
        <v>Kelly Oubre Jr.</v>
      </c>
      <c r="H8879" t="str">
        <f t="shared" si="277"/>
        <v>Kelly Oubre Jr</v>
      </c>
    </row>
    <row r="8880" spans="1:8" x14ac:dyDescent="0.2">
      <c r="A8880" s="48"/>
      <c r="B8880">
        <v>17</v>
      </c>
      <c r="C8880">
        <v>13</v>
      </c>
      <c r="D8880">
        <v>2</v>
      </c>
      <c r="E8880">
        <v>1</v>
      </c>
      <c r="F8880" s="51">
        <v>1</v>
      </c>
      <c r="G8880" t="str">
        <f t="shared" si="276"/>
        <v>Kelly Oubre Jr.</v>
      </c>
      <c r="H8880" t="str">
        <f t="shared" si="277"/>
        <v>Kelly Oubre Jr</v>
      </c>
    </row>
    <row r="8881" spans="1:8" x14ac:dyDescent="0.2">
      <c r="A8881" s="48"/>
      <c r="B8881">
        <v>34</v>
      </c>
      <c r="C8881">
        <v>3</v>
      </c>
      <c r="D8881">
        <v>0</v>
      </c>
      <c r="E8881">
        <v>5</v>
      </c>
      <c r="F8881" s="51">
        <v>1</v>
      </c>
      <c r="G8881" t="str">
        <f t="shared" si="276"/>
        <v>Kelly Oubre Jr.</v>
      </c>
      <c r="H8881" t="str">
        <f t="shared" si="277"/>
        <v>Kelly Oubre Jr</v>
      </c>
    </row>
    <row r="8882" spans="1:8" x14ac:dyDescent="0.2">
      <c r="A8882" s="48"/>
      <c r="B8882">
        <v>23</v>
      </c>
      <c r="C8882">
        <v>7</v>
      </c>
      <c r="D8882">
        <v>0</v>
      </c>
      <c r="E8882">
        <v>1</v>
      </c>
      <c r="F8882" s="51">
        <v>1</v>
      </c>
      <c r="G8882" t="str">
        <f t="shared" si="276"/>
        <v>Kelly Oubre Jr.</v>
      </c>
      <c r="H8882" t="str">
        <f t="shared" si="277"/>
        <v>Kelly Oubre Jr</v>
      </c>
    </row>
    <row r="8883" spans="1:8" x14ac:dyDescent="0.2">
      <c r="A8883" s="48"/>
      <c r="B8883">
        <v>14</v>
      </c>
      <c r="C8883">
        <v>4</v>
      </c>
      <c r="D8883">
        <v>1</v>
      </c>
      <c r="E8883">
        <v>0</v>
      </c>
      <c r="F8883" s="51">
        <v>1</v>
      </c>
      <c r="G8883" t="str">
        <f t="shared" si="276"/>
        <v>Kelly Oubre Jr.</v>
      </c>
      <c r="H8883" t="str">
        <f t="shared" si="277"/>
        <v>Kelly Oubre Jr</v>
      </c>
    </row>
    <row r="8884" spans="1:8" x14ac:dyDescent="0.2">
      <c r="A8884" s="48"/>
      <c r="B8884">
        <v>28</v>
      </c>
      <c r="C8884">
        <v>6</v>
      </c>
      <c r="D8884">
        <v>2</v>
      </c>
      <c r="E8884">
        <v>3</v>
      </c>
      <c r="F8884" s="51">
        <v>1</v>
      </c>
      <c r="G8884" t="str">
        <f t="shared" si="276"/>
        <v>Kelly Oubre Jr.</v>
      </c>
      <c r="H8884" t="str">
        <f t="shared" si="277"/>
        <v>Kelly Oubre Jr</v>
      </c>
    </row>
    <row r="8885" spans="1:8" x14ac:dyDescent="0.2">
      <c r="A8885" s="48"/>
      <c r="B8885">
        <v>22</v>
      </c>
      <c r="C8885">
        <v>5</v>
      </c>
      <c r="D8885">
        <v>3</v>
      </c>
      <c r="E8885">
        <v>0</v>
      </c>
      <c r="F8885" s="51">
        <v>1</v>
      </c>
      <c r="G8885" t="str">
        <f t="shared" si="276"/>
        <v>Kelly Oubre Jr.</v>
      </c>
      <c r="H8885" t="str">
        <f t="shared" si="277"/>
        <v>Kelly Oubre Jr</v>
      </c>
    </row>
    <row r="8886" spans="1:8" x14ac:dyDescent="0.2">
      <c r="A8886" s="48"/>
      <c r="B8886">
        <v>22</v>
      </c>
      <c r="C8886">
        <v>7</v>
      </c>
      <c r="D8886">
        <v>2</v>
      </c>
      <c r="E8886">
        <v>2</v>
      </c>
      <c r="F8886" s="51">
        <v>1</v>
      </c>
      <c r="G8886" t="str">
        <f t="shared" si="276"/>
        <v>Kelly Oubre Jr.</v>
      </c>
      <c r="H8886" t="str">
        <f t="shared" si="277"/>
        <v>Kelly Oubre Jr</v>
      </c>
    </row>
    <row r="8887" spans="1:8" x14ac:dyDescent="0.2">
      <c r="A8887" s="48"/>
      <c r="B8887">
        <v>20</v>
      </c>
      <c r="C8887">
        <v>2</v>
      </c>
      <c r="D8887">
        <v>0</v>
      </c>
      <c r="E8887">
        <v>1</v>
      </c>
      <c r="F8887" s="51">
        <v>1</v>
      </c>
      <c r="G8887" t="str">
        <f t="shared" si="276"/>
        <v>Kelly Oubre Jr.</v>
      </c>
      <c r="H8887" t="str">
        <f t="shared" si="277"/>
        <v>Kelly Oubre Jr</v>
      </c>
    </row>
    <row r="8888" spans="1:8" x14ac:dyDescent="0.2">
      <c r="A8888" s="48"/>
      <c r="B8888">
        <v>28</v>
      </c>
      <c r="C8888">
        <v>7</v>
      </c>
      <c r="D8888">
        <v>2</v>
      </c>
      <c r="E8888">
        <v>4</v>
      </c>
      <c r="F8888" s="51">
        <v>1</v>
      </c>
      <c r="G8888" t="str">
        <f t="shared" si="276"/>
        <v>Kelly Oubre Jr.</v>
      </c>
      <c r="H8888" t="str">
        <f t="shared" si="277"/>
        <v>Kelly Oubre Jr</v>
      </c>
    </row>
    <row r="8889" spans="1:8" x14ac:dyDescent="0.2">
      <c r="A8889" s="48"/>
      <c r="B8889">
        <v>28</v>
      </c>
      <c r="C8889">
        <v>8</v>
      </c>
      <c r="D8889">
        <v>1</v>
      </c>
      <c r="E8889">
        <v>3</v>
      </c>
      <c r="F8889" s="51">
        <v>1</v>
      </c>
      <c r="G8889" t="str">
        <f t="shared" si="276"/>
        <v>Kelly Oubre Jr.</v>
      </c>
      <c r="H8889" t="str">
        <f t="shared" si="277"/>
        <v>Kelly Oubre Jr</v>
      </c>
    </row>
    <row r="8890" spans="1:8" x14ac:dyDescent="0.2">
      <c r="A8890" s="48"/>
      <c r="B8890">
        <v>22</v>
      </c>
      <c r="C8890">
        <v>4</v>
      </c>
      <c r="D8890">
        <v>1</v>
      </c>
      <c r="E8890">
        <v>2</v>
      </c>
      <c r="F8890" s="51">
        <v>1</v>
      </c>
      <c r="G8890" t="str">
        <f t="shared" si="276"/>
        <v>Kelly Oubre Jr.</v>
      </c>
      <c r="H8890" t="str">
        <f t="shared" si="277"/>
        <v>Kelly Oubre Jr</v>
      </c>
    </row>
    <row r="8891" spans="1:8" x14ac:dyDescent="0.2">
      <c r="A8891" s="48"/>
      <c r="B8891">
        <v>29</v>
      </c>
      <c r="C8891">
        <v>3</v>
      </c>
      <c r="D8891">
        <v>1</v>
      </c>
      <c r="E8891">
        <v>3</v>
      </c>
      <c r="F8891" s="51">
        <v>1</v>
      </c>
      <c r="G8891" t="str">
        <f t="shared" si="276"/>
        <v>Kelly Oubre Jr.</v>
      </c>
      <c r="H8891" t="str">
        <f t="shared" si="277"/>
        <v>Kelly Oubre Jr</v>
      </c>
    </row>
    <row r="8892" spans="1:8" x14ac:dyDescent="0.2">
      <c r="A8892" s="48"/>
      <c r="B8892">
        <v>28</v>
      </c>
      <c r="C8892">
        <v>8</v>
      </c>
      <c r="D8892">
        <v>1</v>
      </c>
      <c r="E8892">
        <v>5</v>
      </c>
      <c r="F8892" s="51">
        <v>1</v>
      </c>
      <c r="G8892" t="str">
        <f t="shared" si="276"/>
        <v>Kelly Oubre Jr.</v>
      </c>
      <c r="H8892" t="str">
        <f t="shared" si="277"/>
        <v>Kelly Oubre Jr</v>
      </c>
    </row>
    <row r="8893" spans="1:8" x14ac:dyDescent="0.2">
      <c r="A8893" s="48"/>
      <c r="B8893">
        <v>16</v>
      </c>
      <c r="C8893">
        <v>7</v>
      </c>
      <c r="D8893">
        <v>1</v>
      </c>
      <c r="E8893">
        <v>3</v>
      </c>
      <c r="F8893" s="51">
        <v>1</v>
      </c>
      <c r="G8893" t="str">
        <f t="shared" si="276"/>
        <v>Kelly Oubre Jr.</v>
      </c>
      <c r="H8893" t="str">
        <f t="shared" si="277"/>
        <v>Kelly Oubre Jr</v>
      </c>
    </row>
    <row r="8894" spans="1:8" x14ac:dyDescent="0.2">
      <c r="A8894" s="48"/>
      <c r="B8894">
        <v>16</v>
      </c>
      <c r="C8894">
        <v>1</v>
      </c>
      <c r="D8894">
        <v>2</v>
      </c>
      <c r="E8894">
        <v>2</v>
      </c>
      <c r="F8894" s="51">
        <v>1</v>
      </c>
      <c r="G8894" t="str">
        <f t="shared" si="276"/>
        <v>Kelly Oubre Jr.</v>
      </c>
      <c r="H8894" t="str">
        <f t="shared" si="277"/>
        <v>Kelly Oubre Jr</v>
      </c>
    </row>
    <row r="8895" spans="1:8" x14ac:dyDescent="0.2">
      <c r="A8895" s="48"/>
      <c r="B8895">
        <v>31</v>
      </c>
      <c r="C8895">
        <v>9</v>
      </c>
      <c r="D8895">
        <v>1</v>
      </c>
      <c r="E8895">
        <v>3</v>
      </c>
      <c r="F8895" s="51">
        <v>1</v>
      </c>
      <c r="G8895" t="str">
        <f t="shared" si="276"/>
        <v>Kelly Oubre Jr.</v>
      </c>
      <c r="H8895" t="str">
        <f t="shared" si="277"/>
        <v>Kelly Oubre Jr</v>
      </c>
    </row>
    <row r="8896" spans="1:8" x14ac:dyDescent="0.2">
      <c r="A8896" s="48"/>
      <c r="B8896">
        <v>13</v>
      </c>
      <c r="C8896">
        <v>2</v>
      </c>
      <c r="D8896">
        <v>2</v>
      </c>
      <c r="E8896">
        <v>1</v>
      </c>
      <c r="F8896" s="51">
        <v>1</v>
      </c>
      <c r="G8896" t="str">
        <f t="shared" si="276"/>
        <v>Kelly Oubre Jr.</v>
      </c>
      <c r="H8896" t="str">
        <f t="shared" si="277"/>
        <v>Kelly Oubre Jr</v>
      </c>
    </row>
    <row r="8897" spans="1:8" x14ac:dyDescent="0.2">
      <c r="A8897" s="48"/>
      <c r="B8897">
        <v>19</v>
      </c>
      <c r="C8897">
        <v>5</v>
      </c>
      <c r="D8897">
        <v>1</v>
      </c>
      <c r="E8897">
        <v>1</v>
      </c>
      <c r="F8897" s="51">
        <v>1</v>
      </c>
      <c r="G8897" t="str">
        <f t="shared" si="276"/>
        <v>Kelly Oubre Jr.</v>
      </c>
      <c r="H8897" t="str">
        <f t="shared" si="277"/>
        <v>Kelly Oubre Jr</v>
      </c>
    </row>
    <row r="8898" spans="1:8" x14ac:dyDescent="0.2">
      <c r="A8898" s="48"/>
      <c r="B8898">
        <v>15</v>
      </c>
      <c r="C8898">
        <v>5</v>
      </c>
      <c r="D8898">
        <v>1</v>
      </c>
      <c r="E8898">
        <v>2</v>
      </c>
      <c r="F8898" s="51">
        <v>1</v>
      </c>
      <c r="G8898" t="str">
        <f t="shared" ref="G8898:G8961" si="278">IF(B8898="","",IF(A8898="",G8897,SUBSTITUTE(A8898," 2022-23 Game Log","")))</f>
        <v>Kelly Oubre Jr.</v>
      </c>
      <c r="H8898" t="str">
        <f t="shared" ref="H8898:H8961" si="279">IF(G8898="Luka Dončić","Luka Doncic",IF(G8898="Wendell Carter Jr.","Wendell Carter",IF(G8898="Vlatko Čančar","Vlatko Cancar",IF(G8898="Troy Brown Jr.","Troy Brown",IF(G8898="Bojan Bogdanović","Bojan Bogdanovic",IF(G8898="Nic Claxton","Nicolas Claxton",IF(G8898="Kristaps Porziņģis","Kristaps Porzingis",IF(G8898="Kelly Oubre Jr.","Kelly Oubre Jr",IF(G8898="P.J. Washington","P.J Washington",IF(G8898="P.J. Tucker","P.J Tucker",IF(G8898="Jabari Smith Jr.","Jabari Smith",IF(G8898="Alperen Şengün","Alperen Sengun",IF(G8898="Nikola Vučević","Nikola Vucevic",IF(G8898="Jusuf Nurkić","Jusuf Nurkic",IF(G8898="Nikola Jokić","Nikola Jokic",G8898)))))))))))))))</f>
        <v>Kelly Oubre Jr</v>
      </c>
    </row>
    <row r="8899" spans="1:8" x14ac:dyDescent="0.2">
      <c r="A8899" s="48"/>
      <c r="B8899">
        <v>6</v>
      </c>
      <c r="C8899">
        <v>1</v>
      </c>
      <c r="D8899">
        <v>0</v>
      </c>
      <c r="E8899">
        <v>0</v>
      </c>
      <c r="F8899" s="51">
        <v>1</v>
      </c>
      <c r="G8899" t="str">
        <f t="shared" si="278"/>
        <v>Kelly Oubre Jr.</v>
      </c>
      <c r="H8899" t="str">
        <f t="shared" si="279"/>
        <v>Kelly Oubre Jr</v>
      </c>
    </row>
    <row r="8900" spans="1:8" x14ac:dyDescent="0.2">
      <c r="A8900" s="48" t="s">
        <v>1470</v>
      </c>
      <c r="B8900">
        <v>6</v>
      </c>
      <c r="C8900">
        <v>3</v>
      </c>
      <c r="D8900">
        <v>9</v>
      </c>
      <c r="E8900">
        <v>0</v>
      </c>
      <c r="F8900" s="51">
        <v>1</v>
      </c>
      <c r="G8900" t="str">
        <f t="shared" si="278"/>
        <v>Chris Paul</v>
      </c>
      <c r="H8900" t="str">
        <f t="shared" si="279"/>
        <v>Chris Paul</v>
      </c>
    </row>
    <row r="8901" spans="1:8" x14ac:dyDescent="0.2">
      <c r="A8901" s="48"/>
      <c r="B8901">
        <v>10</v>
      </c>
      <c r="C8901">
        <v>4</v>
      </c>
      <c r="D8901">
        <v>12</v>
      </c>
      <c r="E8901">
        <v>0</v>
      </c>
      <c r="F8901" s="51">
        <v>1</v>
      </c>
      <c r="G8901" t="str">
        <f t="shared" si="278"/>
        <v>Chris Paul</v>
      </c>
      <c r="H8901" t="str">
        <f t="shared" si="279"/>
        <v>Chris Paul</v>
      </c>
    </row>
    <row r="8902" spans="1:8" x14ac:dyDescent="0.2">
      <c r="A8902" s="48"/>
      <c r="B8902">
        <v>7</v>
      </c>
      <c r="C8902">
        <v>8</v>
      </c>
      <c r="D8902">
        <v>11</v>
      </c>
      <c r="E8902">
        <v>1</v>
      </c>
      <c r="F8902" s="51">
        <v>1</v>
      </c>
      <c r="G8902" t="str">
        <f t="shared" si="278"/>
        <v>Chris Paul</v>
      </c>
      <c r="H8902" t="str">
        <f t="shared" si="279"/>
        <v>Chris Paul</v>
      </c>
    </row>
    <row r="8903" spans="1:8" x14ac:dyDescent="0.2">
      <c r="A8903" s="48"/>
      <c r="B8903">
        <v>16</v>
      </c>
      <c r="C8903">
        <v>7</v>
      </c>
      <c r="D8903">
        <v>9</v>
      </c>
      <c r="E8903">
        <v>4</v>
      </c>
      <c r="F8903" s="51">
        <v>1</v>
      </c>
      <c r="G8903" t="str">
        <f t="shared" si="278"/>
        <v>Chris Paul</v>
      </c>
      <c r="H8903" t="str">
        <f t="shared" si="279"/>
        <v>Chris Paul</v>
      </c>
    </row>
    <row r="8904" spans="1:8" x14ac:dyDescent="0.2">
      <c r="A8904" s="48"/>
      <c r="B8904">
        <v>7</v>
      </c>
      <c r="C8904">
        <v>5</v>
      </c>
      <c r="D8904">
        <v>9</v>
      </c>
      <c r="E8904">
        <v>0</v>
      </c>
      <c r="F8904" s="51">
        <v>1</v>
      </c>
      <c r="G8904" t="str">
        <f t="shared" si="278"/>
        <v>Chris Paul</v>
      </c>
      <c r="H8904" t="str">
        <f t="shared" si="279"/>
        <v>Chris Paul</v>
      </c>
    </row>
    <row r="8905" spans="1:8" x14ac:dyDescent="0.2">
      <c r="A8905" s="48"/>
      <c r="B8905">
        <v>10</v>
      </c>
      <c r="C8905">
        <v>1</v>
      </c>
      <c r="D8905">
        <v>15</v>
      </c>
      <c r="E8905">
        <v>0</v>
      </c>
      <c r="F8905" s="51">
        <v>1</v>
      </c>
      <c r="G8905" t="str">
        <f t="shared" si="278"/>
        <v>Chris Paul</v>
      </c>
      <c r="H8905" t="str">
        <f t="shared" si="279"/>
        <v>Chris Paul</v>
      </c>
    </row>
    <row r="8906" spans="1:8" x14ac:dyDescent="0.2">
      <c r="A8906" s="48"/>
      <c r="B8906">
        <v>15</v>
      </c>
      <c r="C8906">
        <v>8</v>
      </c>
      <c r="D8906">
        <v>12</v>
      </c>
      <c r="E8906">
        <v>1</v>
      </c>
      <c r="F8906" s="51">
        <v>1</v>
      </c>
      <c r="G8906" t="str">
        <f t="shared" si="278"/>
        <v>Chris Paul</v>
      </c>
      <c r="H8906" t="str">
        <f t="shared" si="279"/>
        <v>Chris Paul</v>
      </c>
    </row>
    <row r="8907" spans="1:8" x14ac:dyDescent="0.2">
      <c r="A8907" s="48"/>
      <c r="B8907">
        <v>7</v>
      </c>
      <c r="C8907">
        <v>2</v>
      </c>
      <c r="D8907">
        <v>11</v>
      </c>
      <c r="E8907">
        <v>1</v>
      </c>
      <c r="F8907" s="51">
        <v>1</v>
      </c>
      <c r="G8907" t="str">
        <f t="shared" si="278"/>
        <v>Chris Paul</v>
      </c>
      <c r="H8907" t="str">
        <f t="shared" si="279"/>
        <v>Chris Paul</v>
      </c>
    </row>
    <row r="8908" spans="1:8" x14ac:dyDescent="0.2">
      <c r="A8908" s="48"/>
      <c r="B8908">
        <v>15</v>
      </c>
      <c r="C8908">
        <v>5</v>
      </c>
      <c r="D8908">
        <v>4</v>
      </c>
      <c r="E8908">
        <v>2</v>
      </c>
      <c r="F8908" s="51">
        <v>1</v>
      </c>
      <c r="G8908" t="str">
        <f t="shared" si="278"/>
        <v>Chris Paul</v>
      </c>
      <c r="H8908" t="str">
        <f t="shared" si="279"/>
        <v>Chris Paul</v>
      </c>
    </row>
    <row r="8909" spans="1:8" x14ac:dyDescent="0.2">
      <c r="A8909" s="48"/>
      <c r="B8909">
        <v>2</v>
      </c>
      <c r="C8909">
        <v>2</v>
      </c>
      <c r="D8909">
        <v>2</v>
      </c>
      <c r="E8909">
        <v>0</v>
      </c>
      <c r="F8909" s="51">
        <v>1</v>
      </c>
      <c r="G8909" t="str">
        <f t="shared" si="278"/>
        <v>Chris Paul</v>
      </c>
      <c r="H8909" t="str">
        <f t="shared" si="279"/>
        <v>Chris Paul</v>
      </c>
    </row>
    <row r="8910" spans="1:8" x14ac:dyDescent="0.2">
      <c r="A8910" s="48"/>
      <c r="B8910">
        <v>4</v>
      </c>
      <c r="C8910">
        <v>4</v>
      </c>
      <c r="D8910">
        <v>4</v>
      </c>
      <c r="E8910">
        <v>0</v>
      </c>
      <c r="F8910" s="51">
        <v>1</v>
      </c>
      <c r="G8910" t="str">
        <f t="shared" si="278"/>
        <v>Chris Paul</v>
      </c>
      <c r="H8910" t="str">
        <f t="shared" si="279"/>
        <v>Chris Paul</v>
      </c>
    </row>
    <row r="8911" spans="1:8" x14ac:dyDescent="0.2">
      <c r="A8911" s="48"/>
      <c r="B8911">
        <v>24</v>
      </c>
      <c r="C8911">
        <v>8</v>
      </c>
      <c r="D8911">
        <v>7</v>
      </c>
      <c r="E8911">
        <v>6</v>
      </c>
      <c r="F8911" s="51">
        <v>1</v>
      </c>
      <c r="G8911" t="str">
        <f t="shared" si="278"/>
        <v>Chris Paul</v>
      </c>
      <c r="H8911" t="str">
        <f t="shared" si="279"/>
        <v>Chris Paul</v>
      </c>
    </row>
    <row r="8912" spans="1:8" x14ac:dyDescent="0.2">
      <c r="A8912" s="48"/>
      <c r="B8912">
        <v>6</v>
      </c>
      <c r="C8912">
        <v>3</v>
      </c>
      <c r="D8912">
        <v>11</v>
      </c>
      <c r="E8912">
        <v>0</v>
      </c>
      <c r="F8912" s="51">
        <v>1</v>
      </c>
      <c r="G8912" t="str">
        <f t="shared" si="278"/>
        <v>Chris Paul</v>
      </c>
      <c r="H8912" t="str">
        <f t="shared" si="279"/>
        <v>Chris Paul</v>
      </c>
    </row>
    <row r="8913" spans="1:8" x14ac:dyDescent="0.2">
      <c r="A8913" s="48"/>
      <c r="B8913">
        <v>16</v>
      </c>
      <c r="C8913">
        <v>6</v>
      </c>
      <c r="D8913">
        <v>7</v>
      </c>
      <c r="E8913">
        <v>2</v>
      </c>
      <c r="F8913" s="51">
        <v>1</v>
      </c>
      <c r="G8913" t="str">
        <f t="shared" si="278"/>
        <v>Chris Paul</v>
      </c>
      <c r="H8913" t="str">
        <f t="shared" si="279"/>
        <v>Chris Paul</v>
      </c>
    </row>
    <row r="8914" spans="1:8" x14ac:dyDescent="0.2">
      <c r="A8914" s="48"/>
      <c r="B8914">
        <v>15</v>
      </c>
      <c r="C8914">
        <v>7</v>
      </c>
      <c r="D8914">
        <v>13</v>
      </c>
      <c r="E8914">
        <v>2</v>
      </c>
      <c r="F8914" s="51">
        <v>1</v>
      </c>
      <c r="G8914" t="str">
        <f t="shared" si="278"/>
        <v>Chris Paul</v>
      </c>
      <c r="H8914" t="str">
        <f t="shared" si="279"/>
        <v>Chris Paul</v>
      </c>
    </row>
    <row r="8915" spans="1:8" x14ac:dyDescent="0.2">
      <c r="A8915" s="48"/>
      <c r="B8915">
        <v>18</v>
      </c>
      <c r="C8915">
        <v>5</v>
      </c>
      <c r="D8915">
        <v>8</v>
      </c>
      <c r="E8915">
        <v>5</v>
      </c>
      <c r="F8915" s="51">
        <v>1</v>
      </c>
      <c r="G8915" t="str">
        <f t="shared" si="278"/>
        <v>Chris Paul</v>
      </c>
      <c r="H8915" t="str">
        <f t="shared" si="279"/>
        <v>Chris Paul</v>
      </c>
    </row>
    <row r="8916" spans="1:8" x14ac:dyDescent="0.2">
      <c r="A8916" s="48"/>
      <c r="B8916">
        <v>28</v>
      </c>
      <c r="C8916">
        <v>4</v>
      </c>
      <c r="D8916">
        <v>8</v>
      </c>
      <c r="E8916">
        <v>3</v>
      </c>
      <c r="F8916" s="51">
        <v>1</v>
      </c>
      <c r="G8916" t="str">
        <f t="shared" si="278"/>
        <v>Chris Paul</v>
      </c>
      <c r="H8916" t="str">
        <f t="shared" si="279"/>
        <v>Chris Paul</v>
      </c>
    </row>
    <row r="8917" spans="1:8" x14ac:dyDescent="0.2">
      <c r="A8917" s="48"/>
      <c r="B8917">
        <v>12</v>
      </c>
      <c r="C8917">
        <v>4</v>
      </c>
      <c r="D8917">
        <v>11</v>
      </c>
      <c r="E8917">
        <v>1</v>
      </c>
      <c r="F8917" s="51">
        <v>1</v>
      </c>
      <c r="G8917" t="str">
        <f t="shared" si="278"/>
        <v>Chris Paul</v>
      </c>
      <c r="H8917" t="str">
        <f t="shared" si="279"/>
        <v>Chris Paul</v>
      </c>
    </row>
    <row r="8918" spans="1:8" x14ac:dyDescent="0.2">
      <c r="A8918" s="48"/>
      <c r="B8918">
        <v>10</v>
      </c>
      <c r="C8918">
        <v>2</v>
      </c>
      <c r="D8918">
        <v>3</v>
      </c>
      <c r="E8918">
        <v>0</v>
      </c>
      <c r="F8918" s="51">
        <v>1</v>
      </c>
      <c r="G8918" t="str">
        <f t="shared" si="278"/>
        <v>Chris Paul</v>
      </c>
      <c r="H8918" t="str">
        <f t="shared" si="279"/>
        <v>Chris Paul</v>
      </c>
    </row>
    <row r="8919" spans="1:8" x14ac:dyDescent="0.2">
      <c r="A8919" s="48"/>
      <c r="B8919">
        <v>17</v>
      </c>
      <c r="C8919">
        <v>4</v>
      </c>
      <c r="D8919">
        <v>16</v>
      </c>
      <c r="E8919">
        <v>0</v>
      </c>
      <c r="F8919" s="51">
        <v>1</v>
      </c>
      <c r="G8919" t="str">
        <f t="shared" si="278"/>
        <v>Chris Paul</v>
      </c>
      <c r="H8919" t="str">
        <f t="shared" si="279"/>
        <v>Chris Paul</v>
      </c>
    </row>
    <row r="8920" spans="1:8" x14ac:dyDescent="0.2">
      <c r="A8920" s="48"/>
      <c r="B8920">
        <v>14</v>
      </c>
      <c r="C8920">
        <v>1</v>
      </c>
      <c r="D8920">
        <v>6</v>
      </c>
      <c r="E8920">
        <v>4</v>
      </c>
      <c r="F8920" s="51">
        <v>1</v>
      </c>
      <c r="G8920" t="str">
        <f t="shared" si="278"/>
        <v>Chris Paul</v>
      </c>
      <c r="H8920" t="str">
        <f t="shared" si="279"/>
        <v>Chris Paul</v>
      </c>
    </row>
    <row r="8921" spans="1:8" x14ac:dyDescent="0.2">
      <c r="A8921" s="48"/>
      <c r="B8921">
        <v>20</v>
      </c>
      <c r="C8921">
        <v>2</v>
      </c>
      <c r="D8921">
        <v>6</v>
      </c>
      <c r="E8921">
        <v>3</v>
      </c>
      <c r="F8921" s="51">
        <v>1</v>
      </c>
      <c r="G8921" t="str">
        <f t="shared" si="278"/>
        <v>Chris Paul</v>
      </c>
      <c r="H8921" t="str">
        <f t="shared" si="279"/>
        <v>Chris Paul</v>
      </c>
    </row>
    <row r="8922" spans="1:8" x14ac:dyDescent="0.2">
      <c r="A8922" s="48"/>
      <c r="B8922">
        <v>20</v>
      </c>
      <c r="C8922">
        <v>5</v>
      </c>
      <c r="D8922">
        <v>12</v>
      </c>
      <c r="E8922">
        <v>3</v>
      </c>
      <c r="F8922" s="51">
        <v>1</v>
      </c>
      <c r="G8922" t="str">
        <f t="shared" si="278"/>
        <v>Chris Paul</v>
      </c>
      <c r="H8922" t="str">
        <f t="shared" si="279"/>
        <v>Chris Paul</v>
      </c>
    </row>
    <row r="8923" spans="1:8" x14ac:dyDescent="0.2">
      <c r="A8923" s="48"/>
      <c r="B8923">
        <v>11</v>
      </c>
      <c r="C8923">
        <v>4</v>
      </c>
      <c r="D8923">
        <v>2</v>
      </c>
      <c r="E8923">
        <v>1</v>
      </c>
      <c r="F8923" s="51">
        <v>1</v>
      </c>
      <c r="G8923" t="str">
        <f t="shared" si="278"/>
        <v>Chris Paul</v>
      </c>
      <c r="H8923" t="str">
        <f t="shared" si="279"/>
        <v>Chris Paul</v>
      </c>
    </row>
    <row r="8924" spans="1:8" x14ac:dyDescent="0.2">
      <c r="A8924" s="48"/>
      <c r="B8924">
        <v>25</v>
      </c>
      <c r="C8924">
        <v>4</v>
      </c>
      <c r="D8924">
        <v>8</v>
      </c>
      <c r="E8924">
        <v>3</v>
      </c>
      <c r="F8924" s="51">
        <v>1</v>
      </c>
      <c r="G8924" t="str">
        <f t="shared" si="278"/>
        <v>Chris Paul</v>
      </c>
      <c r="H8924" t="str">
        <f t="shared" si="279"/>
        <v>Chris Paul</v>
      </c>
    </row>
    <row r="8925" spans="1:8" x14ac:dyDescent="0.2">
      <c r="A8925" s="48" t="s">
        <v>1471</v>
      </c>
      <c r="B8925">
        <v>7</v>
      </c>
      <c r="C8925">
        <v>1</v>
      </c>
      <c r="D8925">
        <v>1</v>
      </c>
      <c r="E8925">
        <v>1</v>
      </c>
      <c r="F8925" s="51">
        <v>1</v>
      </c>
      <c r="G8925" t="str">
        <f t="shared" si="278"/>
        <v>Cameron Payne</v>
      </c>
      <c r="H8925" t="str">
        <f t="shared" si="279"/>
        <v>Cameron Payne</v>
      </c>
    </row>
    <row r="8926" spans="1:8" x14ac:dyDescent="0.2">
      <c r="A8926" s="48"/>
      <c r="B8926">
        <v>5</v>
      </c>
      <c r="C8926">
        <v>2</v>
      </c>
      <c r="D8926">
        <v>1</v>
      </c>
      <c r="E8926">
        <v>1</v>
      </c>
      <c r="F8926" s="51">
        <v>1</v>
      </c>
      <c r="G8926" t="str">
        <f t="shared" si="278"/>
        <v>Cameron Payne</v>
      </c>
      <c r="H8926" t="str">
        <f t="shared" si="279"/>
        <v>Cameron Payne</v>
      </c>
    </row>
    <row r="8927" spans="1:8" x14ac:dyDescent="0.2">
      <c r="A8927" s="48"/>
      <c r="B8927">
        <v>10</v>
      </c>
      <c r="C8927">
        <v>1</v>
      </c>
      <c r="D8927">
        <v>2</v>
      </c>
      <c r="E8927">
        <v>1</v>
      </c>
      <c r="F8927" s="51">
        <v>1</v>
      </c>
      <c r="G8927" t="str">
        <f t="shared" si="278"/>
        <v>Cameron Payne</v>
      </c>
      <c r="H8927" t="str">
        <f t="shared" si="279"/>
        <v>Cameron Payne</v>
      </c>
    </row>
    <row r="8928" spans="1:8" x14ac:dyDescent="0.2">
      <c r="A8928" s="48"/>
      <c r="B8928">
        <v>8</v>
      </c>
      <c r="C8928">
        <v>4</v>
      </c>
      <c r="D8928">
        <v>5</v>
      </c>
      <c r="E8928">
        <v>0</v>
      </c>
      <c r="F8928" s="51">
        <v>1</v>
      </c>
      <c r="G8928" t="str">
        <f t="shared" si="278"/>
        <v>Cameron Payne</v>
      </c>
      <c r="H8928" t="str">
        <f t="shared" si="279"/>
        <v>Cameron Payne</v>
      </c>
    </row>
    <row r="8929" spans="1:8" x14ac:dyDescent="0.2">
      <c r="A8929" s="48"/>
      <c r="B8929">
        <v>12</v>
      </c>
      <c r="C8929">
        <v>2</v>
      </c>
      <c r="D8929">
        <v>5</v>
      </c>
      <c r="E8929">
        <v>2</v>
      </c>
      <c r="F8929" s="51">
        <v>1</v>
      </c>
      <c r="G8929" t="str">
        <f t="shared" si="278"/>
        <v>Cameron Payne</v>
      </c>
      <c r="H8929" t="str">
        <f t="shared" si="279"/>
        <v>Cameron Payne</v>
      </c>
    </row>
    <row r="8930" spans="1:8" x14ac:dyDescent="0.2">
      <c r="A8930" s="48"/>
      <c r="B8930">
        <v>12</v>
      </c>
      <c r="C8930">
        <v>2</v>
      </c>
      <c r="D8930">
        <v>4</v>
      </c>
      <c r="E8930">
        <v>2</v>
      </c>
      <c r="F8930" s="51">
        <v>1</v>
      </c>
      <c r="G8930" t="str">
        <f t="shared" si="278"/>
        <v>Cameron Payne</v>
      </c>
      <c r="H8930" t="str">
        <f t="shared" si="279"/>
        <v>Cameron Payne</v>
      </c>
    </row>
    <row r="8931" spans="1:8" x14ac:dyDescent="0.2">
      <c r="A8931" s="48"/>
      <c r="B8931">
        <v>8</v>
      </c>
      <c r="C8931">
        <v>2</v>
      </c>
      <c r="D8931">
        <v>2</v>
      </c>
      <c r="E8931">
        <v>2</v>
      </c>
      <c r="F8931" s="51">
        <v>1</v>
      </c>
      <c r="G8931" t="str">
        <f t="shared" si="278"/>
        <v>Cameron Payne</v>
      </c>
      <c r="H8931" t="str">
        <f t="shared" si="279"/>
        <v>Cameron Payne</v>
      </c>
    </row>
    <row r="8932" spans="1:8" x14ac:dyDescent="0.2">
      <c r="A8932" s="48"/>
      <c r="B8932">
        <v>14</v>
      </c>
      <c r="C8932">
        <v>2</v>
      </c>
      <c r="D8932">
        <v>5</v>
      </c>
      <c r="E8932">
        <v>1</v>
      </c>
      <c r="F8932" s="51">
        <v>1</v>
      </c>
      <c r="G8932" t="str">
        <f t="shared" si="278"/>
        <v>Cameron Payne</v>
      </c>
      <c r="H8932" t="str">
        <f t="shared" si="279"/>
        <v>Cameron Payne</v>
      </c>
    </row>
    <row r="8933" spans="1:8" x14ac:dyDescent="0.2">
      <c r="A8933" s="48"/>
      <c r="B8933">
        <v>23</v>
      </c>
      <c r="C8933">
        <v>6</v>
      </c>
      <c r="D8933">
        <v>8</v>
      </c>
      <c r="E8933">
        <v>4</v>
      </c>
      <c r="F8933" s="51">
        <v>1</v>
      </c>
      <c r="G8933" t="str">
        <f t="shared" si="278"/>
        <v>Cameron Payne</v>
      </c>
      <c r="H8933" t="str">
        <f t="shared" si="279"/>
        <v>Cameron Payne</v>
      </c>
    </row>
    <row r="8934" spans="1:8" x14ac:dyDescent="0.2">
      <c r="A8934" s="48"/>
      <c r="B8934">
        <v>22</v>
      </c>
      <c r="C8934">
        <v>3</v>
      </c>
      <c r="D8934">
        <v>4</v>
      </c>
      <c r="E8934">
        <v>5</v>
      </c>
      <c r="F8934" s="51">
        <v>1</v>
      </c>
      <c r="G8934" t="str">
        <f t="shared" si="278"/>
        <v>Cameron Payne</v>
      </c>
      <c r="H8934" t="str">
        <f t="shared" si="279"/>
        <v>Cameron Payne</v>
      </c>
    </row>
    <row r="8935" spans="1:8" x14ac:dyDescent="0.2">
      <c r="A8935" s="48"/>
      <c r="B8935">
        <v>9</v>
      </c>
      <c r="C8935">
        <v>3</v>
      </c>
      <c r="D8935">
        <v>5</v>
      </c>
      <c r="E8935">
        <v>1</v>
      </c>
      <c r="F8935" s="51">
        <v>1</v>
      </c>
      <c r="G8935" t="str">
        <f t="shared" si="278"/>
        <v>Cameron Payne</v>
      </c>
      <c r="H8935" t="str">
        <f t="shared" si="279"/>
        <v>Cameron Payne</v>
      </c>
    </row>
    <row r="8936" spans="1:8" x14ac:dyDescent="0.2">
      <c r="A8936" s="48"/>
      <c r="B8936">
        <v>29</v>
      </c>
      <c r="C8936">
        <v>3</v>
      </c>
      <c r="D8936">
        <v>7</v>
      </c>
      <c r="E8936">
        <v>6</v>
      </c>
      <c r="F8936" s="51">
        <v>1</v>
      </c>
      <c r="G8936" t="str">
        <f t="shared" si="278"/>
        <v>Cameron Payne</v>
      </c>
      <c r="H8936" t="str">
        <f t="shared" si="279"/>
        <v>Cameron Payne</v>
      </c>
    </row>
    <row r="8937" spans="1:8" x14ac:dyDescent="0.2">
      <c r="A8937" s="48"/>
      <c r="B8937">
        <v>17</v>
      </c>
      <c r="C8937">
        <v>0</v>
      </c>
      <c r="D8937">
        <v>5</v>
      </c>
      <c r="E8937">
        <v>2</v>
      </c>
      <c r="F8937" s="51">
        <v>1</v>
      </c>
      <c r="G8937" t="str">
        <f t="shared" si="278"/>
        <v>Cameron Payne</v>
      </c>
      <c r="H8937" t="str">
        <f t="shared" si="279"/>
        <v>Cameron Payne</v>
      </c>
    </row>
    <row r="8938" spans="1:8" x14ac:dyDescent="0.2">
      <c r="A8938" s="48"/>
      <c r="B8938">
        <v>21</v>
      </c>
      <c r="C8938">
        <v>7</v>
      </c>
      <c r="D8938">
        <v>9</v>
      </c>
      <c r="E8938">
        <v>2</v>
      </c>
      <c r="F8938" s="51">
        <v>1</v>
      </c>
      <c r="G8938" t="str">
        <f t="shared" si="278"/>
        <v>Cameron Payne</v>
      </c>
      <c r="H8938" t="str">
        <f t="shared" si="279"/>
        <v>Cameron Payne</v>
      </c>
    </row>
    <row r="8939" spans="1:8" x14ac:dyDescent="0.2">
      <c r="A8939" s="48"/>
      <c r="B8939">
        <v>11</v>
      </c>
      <c r="C8939">
        <v>2</v>
      </c>
      <c r="D8939">
        <v>7</v>
      </c>
      <c r="E8939">
        <v>1</v>
      </c>
      <c r="F8939" s="51">
        <v>1</v>
      </c>
      <c r="G8939" t="str">
        <f t="shared" si="278"/>
        <v>Cameron Payne</v>
      </c>
      <c r="H8939" t="str">
        <f t="shared" si="279"/>
        <v>Cameron Payne</v>
      </c>
    </row>
    <row r="8940" spans="1:8" x14ac:dyDescent="0.2">
      <c r="A8940" s="48"/>
      <c r="B8940">
        <v>16</v>
      </c>
      <c r="C8940">
        <v>2</v>
      </c>
      <c r="D8940">
        <v>10</v>
      </c>
      <c r="E8940">
        <v>0</v>
      </c>
      <c r="F8940" s="51">
        <v>1</v>
      </c>
      <c r="G8940" t="str">
        <f t="shared" si="278"/>
        <v>Cameron Payne</v>
      </c>
      <c r="H8940" t="str">
        <f t="shared" si="279"/>
        <v>Cameron Payne</v>
      </c>
    </row>
    <row r="8941" spans="1:8" x14ac:dyDescent="0.2">
      <c r="A8941" s="48"/>
      <c r="B8941">
        <v>11</v>
      </c>
      <c r="C8941">
        <v>0</v>
      </c>
      <c r="D8941">
        <v>6</v>
      </c>
      <c r="E8941">
        <v>1</v>
      </c>
      <c r="F8941" s="51">
        <v>1</v>
      </c>
      <c r="G8941" t="str">
        <f t="shared" si="278"/>
        <v>Cameron Payne</v>
      </c>
      <c r="H8941" t="str">
        <f t="shared" si="279"/>
        <v>Cameron Payne</v>
      </c>
    </row>
    <row r="8942" spans="1:8" x14ac:dyDescent="0.2">
      <c r="A8942" s="48"/>
      <c r="B8942">
        <v>5</v>
      </c>
      <c r="C8942">
        <v>2</v>
      </c>
      <c r="D8942">
        <v>7</v>
      </c>
      <c r="E8942">
        <v>1</v>
      </c>
      <c r="F8942" s="51">
        <v>1</v>
      </c>
      <c r="G8942" t="str">
        <f t="shared" si="278"/>
        <v>Cameron Payne</v>
      </c>
      <c r="H8942" t="str">
        <f t="shared" si="279"/>
        <v>Cameron Payne</v>
      </c>
    </row>
    <row r="8943" spans="1:8" x14ac:dyDescent="0.2">
      <c r="A8943" s="48"/>
      <c r="B8943">
        <v>8</v>
      </c>
      <c r="C8943">
        <v>5</v>
      </c>
      <c r="D8943">
        <v>6</v>
      </c>
      <c r="E8943">
        <v>2</v>
      </c>
      <c r="F8943" s="51">
        <v>1</v>
      </c>
      <c r="G8943" t="str">
        <f t="shared" si="278"/>
        <v>Cameron Payne</v>
      </c>
      <c r="H8943" t="str">
        <f t="shared" si="279"/>
        <v>Cameron Payne</v>
      </c>
    </row>
    <row r="8944" spans="1:8" x14ac:dyDescent="0.2">
      <c r="A8944" s="48"/>
      <c r="B8944">
        <v>20</v>
      </c>
      <c r="C8944">
        <v>1</v>
      </c>
      <c r="D8944">
        <v>12</v>
      </c>
      <c r="E8944">
        <v>4</v>
      </c>
      <c r="F8944" s="51">
        <v>1</v>
      </c>
      <c r="G8944" t="str">
        <f t="shared" si="278"/>
        <v>Cameron Payne</v>
      </c>
      <c r="H8944" t="str">
        <f t="shared" si="279"/>
        <v>Cameron Payne</v>
      </c>
    </row>
    <row r="8945" spans="1:8" x14ac:dyDescent="0.2">
      <c r="A8945" s="48"/>
      <c r="B8945">
        <v>5</v>
      </c>
      <c r="C8945">
        <v>2</v>
      </c>
      <c r="D8945">
        <v>6</v>
      </c>
      <c r="E8945">
        <v>1</v>
      </c>
      <c r="F8945" s="51">
        <v>1</v>
      </c>
      <c r="G8945" t="str">
        <f t="shared" si="278"/>
        <v>Cameron Payne</v>
      </c>
      <c r="H8945" t="str">
        <f t="shared" si="279"/>
        <v>Cameron Payne</v>
      </c>
    </row>
    <row r="8946" spans="1:8" x14ac:dyDescent="0.2">
      <c r="A8946" s="48"/>
      <c r="B8946">
        <v>14</v>
      </c>
      <c r="C8946">
        <v>6</v>
      </c>
      <c r="D8946">
        <v>10</v>
      </c>
      <c r="E8946">
        <v>2</v>
      </c>
      <c r="F8946" s="51">
        <v>1</v>
      </c>
      <c r="G8946" t="str">
        <f t="shared" si="278"/>
        <v>Cameron Payne</v>
      </c>
      <c r="H8946" t="str">
        <f t="shared" si="279"/>
        <v>Cameron Payne</v>
      </c>
    </row>
    <row r="8947" spans="1:8" x14ac:dyDescent="0.2">
      <c r="A8947" s="48"/>
      <c r="B8947">
        <v>12</v>
      </c>
      <c r="C8947">
        <v>3</v>
      </c>
      <c r="D8947">
        <v>3</v>
      </c>
      <c r="E8947">
        <v>0</v>
      </c>
      <c r="F8947" s="51">
        <v>1</v>
      </c>
      <c r="G8947" t="str">
        <f t="shared" si="278"/>
        <v>Cameron Payne</v>
      </c>
      <c r="H8947" t="str">
        <f t="shared" si="279"/>
        <v>Cameron Payne</v>
      </c>
    </row>
    <row r="8948" spans="1:8" x14ac:dyDescent="0.2">
      <c r="A8948" s="48"/>
      <c r="B8948">
        <v>5</v>
      </c>
      <c r="C8948">
        <v>1</v>
      </c>
      <c r="D8948">
        <v>5</v>
      </c>
      <c r="E8948">
        <v>1</v>
      </c>
      <c r="F8948" s="51">
        <v>1</v>
      </c>
      <c r="G8948" t="str">
        <f t="shared" si="278"/>
        <v>Cameron Payne</v>
      </c>
      <c r="H8948" t="str">
        <f t="shared" si="279"/>
        <v>Cameron Payne</v>
      </c>
    </row>
    <row r="8949" spans="1:8" x14ac:dyDescent="0.2">
      <c r="A8949" s="48"/>
      <c r="B8949">
        <v>17</v>
      </c>
      <c r="C8949">
        <v>0</v>
      </c>
      <c r="D8949">
        <v>3</v>
      </c>
      <c r="E8949">
        <v>2</v>
      </c>
      <c r="F8949" s="51">
        <v>1</v>
      </c>
      <c r="G8949" t="str">
        <f t="shared" si="278"/>
        <v>Cameron Payne</v>
      </c>
      <c r="H8949" t="str">
        <f t="shared" si="279"/>
        <v>Cameron Payne</v>
      </c>
    </row>
    <row r="8950" spans="1:8" x14ac:dyDescent="0.2">
      <c r="A8950" s="48"/>
      <c r="B8950">
        <v>9</v>
      </c>
      <c r="C8950">
        <v>0</v>
      </c>
      <c r="D8950">
        <v>1</v>
      </c>
      <c r="E8950">
        <v>3</v>
      </c>
      <c r="F8950" s="51">
        <v>1</v>
      </c>
      <c r="G8950" t="str">
        <f t="shared" si="278"/>
        <v>Cameron Payne</v>
      </c>
      <c r="H8950" t="str">
        <f t="shared" si="279"/>
        <v>Cameron Payne</v>
      </c>
    </row>
    <row r="8951" spans="1:8" x14ac:dyDescent="0.2">
      <c r="A8951" s="48"/>
      <c r="B8951">
        <v>8</v>
      </c>
      <c r="C8951">
        <v>1</v>
      </c>
      <c r="D8951">
        <v>7</v>
      </c>
      <c r="E8951">
        <v>0</v>
      </c>
      <c r="F8951" s="51">
        <v>1</v>
      </c>
      <c r="G8951" t="str">
        <f t="shared" si="278"/>
        <v>Cameron Payne</v>
      </c>
      <c r="H8951" t="str">
        <f t="shared" si="279"/>
        <v>Cameron Payne</v>
      </c>
    </row>
    <row r="8952" spans="1:8" x14ac:dyDescent="0.2">
      <c r="A8952" s="48"/>
      <c r="B8952">
        <v>2</v>
      </c>
      <c r="C8952">
        <v>1</v>
      </c>
      <c r="D8952">
        <v>2</v>
      </c>
      <c r="E8952">
        <v>0</v>
      </c>
      <c r="F8952" s="51">
        <v>1</v>
      </c>
      <c r="G8952" t="str">
        <f t="shared" si="278"/>
        <v>Cameron Payne</v>
      </c>
      <c r="H8952" t="str">
        <f t="shared" si="279"/>
        <v>Cameron Payne</v>
      </c>
    </row>
    <row r="8953" spans="1:8" x14ac:dyDescent="0.2">
      <c r="A8953" s="48" t="s">
        <v>2381</v>
      </c>
      <c r="B8953">
        <v>7</v>
      </c>
      <c r="C8953">
        <v>2</v>
      </c>
      <c r="D8953">
        <v>4</v>
      </c>
      <c r="E8953">
        <v>1</v>
      </c>
      <c r="F8953" s="51">
        <v>1</v>
      </c>
      <c r="G8953" t="str">
        <f t="shared" si="278"/>
        <v>Gary Payton II</v>
      </c>
      <c r="H8953" t="str">
        <f t="shared" si="279"/>
        <v>Gary Payton II</v>
      </c>
    </row>
    <row r="8954" spans="1:8" x14ac:dyDescent="0.2">
      <c r="A8954" s="48" t="s">
        <v>1472</v>
      </c>
      <c r="B8954">
        <v>2</v>
      </c>
      <c r="C8954">
        <v>2</v>
      </c>
      <c r="D8954">
        <v>1</v>
      </c>
      <c r="E8954">
        <v>0</v>
      </c>
      <c r="F8954" s="51">
        <v>1</v>
      </c>
      <c r="G8954" t="str">
        <f t="shared" si="278"/>
        <v>Theo Pinson</v>
      </c>
      <c r="H8954" t="str">
        <f t="shared" si="279"/>
        <v>Theo Pinson</v>
      </c>
    </row>
    <row r="8955" spans="1:8" x14ac:dyDescent="0.2">
      <c r="A8955" s="48"/>
      <c r="B8955">
        <v>0</v>
      </c>
      <c r="C8955">
        <v>0</v>
      </c>
      <c r="D8955">
        <v>0</v>
      </c>
      <c r="E8955">
        <v>0</v>
      </c>
      <c r="F8955" s="51">
        <v>1</v>
      </c>
      <c r="G8955" t="str">
        <f t="shared" si="278"/>
        <v>Theo Pinson</v>
      </c>
      <c r="H8955" t="str">
        <f t="shared" si="279"/>
        <v>Theo Pinson</v>
      </c>
    </row>
    <row r="8956" spans="1:8" x14ac:dyDescent="0.2">
      <c r="A8956" s="48"/>
      <c r="B8956">
        <v>0</v>
      </c>
      <c r="C8956">
        <v>1</v>
      </c>
      <c r="D8956">
        <v>0</v>
      </c>
      <c r="E8956">
        <v>0</v>
      </c>
      <c r="F8956" s="51">
        <v>1</v>
      </c>
      <c r="G8956" t="str">
        <f t="shared" si="278"/>
        <v>Theo Pinson</v>
      </c>
      <c r="H8956" t="str">
        <f t="shared" si="279"/>
        <v>Theo Pinson</v>
      </c>
    </row>
    <row r="8957" spans="1:8" x14ac:dyDescent="0.2">
      <c r="A8957" s="48"/>
      <c r="B8957">
        <v>2</v>
      </c>
      <c r="C8957">
        <v>0</v>
      </c>
      <c r="D8957">
        <v>0</v>
      </c>
      <c r="E8957">
        <v>0</v>
      </c>
      <c r="F8957" s="51">
        <v>1</v>
      </c>
      <c r="G8957" t="str">
        <f t="shared" si="278"/>
        <v>Theo Pinson</v>
      </c>
      <c r="H8957" t="str">
        <f t="shared" si="279"/>
        <v>Theo Pinson</v>
      </c>
    </row>
    <row r="8958" spans="1:8" x14ac:dyDescent="0.2">
      <c r="A8958" s="48"/>
      <c r="B8958">
        <v>0</v>
      </c>
      <c r="C8958">
        <v>2</v>
      </c>
      <c r="D8958">
        <v>0</v>
      </c>
      <c r="E8958">
        <v>0</v>
      </c>
      <c r="F8958" s="51">
        <v>1</v>
      </c>
      <c r="G8958" t="str">
        <f t="shared" si="278"/>
        <v>Theo Pinson</v>
      </c>
      <c r="H8958" t="str">
        <f t="shared" si="279"/>
        <v>Theo Pinson</v>
      </c>
    </row>
    <row r="8959" spans="1:8" x14ac:dyDescent="0.2">
      <c r="A8959" s="48"/>
      <c r="B8959">
        <v>0</v>
      </c>
      <c r="C8959">
        <v>1</v>
      </c>
      <c r="D8959">
        <v>1</v>
      </c>
      <c r="E8959">
        <v>0</v>
      </c>
      <c r="F8959" s="51">
        <v>1</v>
      </c>
      <c r="G8959" t="str">
        <f t="shared" si="278"/>
        <v>Theo Pinson</v>
      </c>
      <c r="H8959" t="str">
        <f t="shared" si="279"/>
        <v>Theo Pinson</v>
      </c>
    </row>
    <row r="8960" spans="1:8" x14ac:dyDescent="0.2">
      <c r="A8960" s="48"/>
      <c r="B8960">
        <v>0</v>
      </c>
      <c r="C8960">
        <v>0</v>
      </c>
      <c r="D8960">
        <v>0</v>
      </c>
      <c r="E8960">
        <v>0</v>
      </c>
      <c r="F8960" s="51">
        <v>1</v>
      </c>
      <c r="G8960" t="str">
        <f t="shared" si="278"/>
        <v>Theo Pinson</v>
      </c>
      <c r="H8960" t="str">
        <f t="shared" si="279"/>
        <v>Theo Pinson</v>
      </c>
    </row>
    <row r="8961" spans="1:8" x14ac:dyDescent="0.2">
      <c r="A8961" s="48"/>
      <c r="B8961">
        <v>0</v>
      </c>
      <c r="C8961">
        <v>0</v>
      </c>
      <c r="D8961">
        <v>0</v>
      </c>
      <c r="E8961">
        <v>0</v>
      </c>
      <c r="F8961" s="51">
        <v>1</v>
      </c>
      <c r="G8961" t="str">
        <f t="shared" si="278"/>
        <v>Theo Pinson</v>
      </c>
      <c r="H8961" t="str">
        <f t="shared" si="279"/>
        <v>Theo Pinson</v>
      </c>
    </row>
    <row r="8962" spans="1:8" x14ac:dyDescent="0.2">
      <c r="A8962" s="48"/>
      <c r="B8962">
        <v>2</v>
      </c>
      <c r="C8962">
        <v>1</v>
      </c>
      <c r="D8962">
        <v>0</v>
      </c>
      <c r="E8962">
        <v>0</v>
      </c>
      <c r="F8962" s="51">
        <v>1</v>
      </c>
      <c r="G8962" t="str">
        <f t="shared" ref="G8962:G9025" si="280">IF(B8962="","",IF(A8962="",G8961,SUBSTITUTE(A8962," 2022-23 Game Log","")))</f>
        <v>Theo Pinson</v>
      </c>
      <c r="H8962" t="str">
        <f t="shared" ref="H8962:H9025" si="281">IF(G8962="Luka Dončić","Luka Doncic",IF(G8962="Wendell Carter Jr.","Wendell Carter",IF(G8962="Vlatko Čančar","Vlatko Cancar",IF(G8962="Troy Brown Jr.","Troy Brown",IF(G8962="Bojan Bogdanović","Bojan Bogdanovic",IF(G8962="Nic Claxton","Nicolas Claxton",IF(G8962="Kristaps Porziņģis","Kristaps Porzingis",IF(G8962="Kelly Oubre Jr.","Kelly Oubre Jr",IF(G8962="P.J. Washington","P.J Washington",IF(G8962="P.J. Tucker","P.J Tucker",IF(G8962="Jabari Smith Jr.","Jabari Smith",IF(G8962="Alperen Şengün","Alperen Sengun",IF(G8962="Nikola Vučević","Nikola Vucevic",IF(G8962="Jusuf Nurkić","Jusuf Nurkic",IF(G8962="Nikola Jokić","Nikola Jokic",G8962)))))))))))))))</f>
        <v>Theo Pinson</v>
      </c>
    </row>
    <row r="8963" spans="1:8" x14ac:dyDescent="0.2">
      <c r="A8963" s="48"/>
      <c r="B8963">
        <v>0</v>
      </c>
      <c r="C8963">
        <v>2</v>
      </c>
      <c r="D8963">
        <v>1</v>
      </c>
      <c r="E8963">
        <v>0</v>
      </c>
      <c r="F8963" s="51">
        <v>1</v>
      </c>
      <c r="G8963" t="str">
        <f t="shared" si="280"/>
        <v>Theo Pinson</v>
      </c>
      <c r="H8963" t="str">
        <f t="shared" si="281"/>
        <v>Theo Pinson</v>
      </c>
    </row>
    <row r="8964" spans="1:8" x14ac:dyDescent="0.2">
      <c r="A8964" s="48"/>
      <c r="B8964">
        <v>0</v>
      </c>
      <c r="C8964">
        <v>3</v>
      </c>
      <c r="D8964">
        <v>0</v>
      </c>
      <c r="E8964">
        <v>0</v>
      </c>
      <c r="F8964" s="51">
        <v>1</v>
      </c>
      <c r="G8964" t="str">
        <f t="shared" si="280"/>
        <v>Theo Pinson</v>
      </c>
      <c r="H8964" t="str">
        <f t="shared" si="281"/>
        <v>Theo Pinson</v>
      </c>
    </row>
    <row r="8965" spans="1:8" x14ac:dyDescent="0.2">
      <c r="A8965" s="48"/>
      <c r="B8965">
        <v>1</v>
      </c>
      <c r="C8965">
        <v>2</v>
      </c>
      <c r="D8965">
        <v>1</v>
      </c>
      <c r="E8965">
        <v>0</v>
      </c>
      <c r="F8965" s="51">
        <v>1</v>
      </c>
      <c r="G8965" t="str">
        <f t="shared" si="280"/>
        <v>Theo Pinson</v>
      </c>
      <c r="H8965" t="str">
        <f t="shared" si="281"/>
        <v>Theo Pinson</v>
      </c>
    </row>
    <row r="8966" spans="1:8" x14ac:dyDescent="0.2">
      <c r="A8966" s="48"/>
      <c r="B8966">
        <v>6</v>
      </c>
      <c r="C8966">
        <v>3</v>
      </c>
      <c r="D8966">
        <v>1</v>
      </c>
      <c r="E8966">
        <v>2</v>
      </c>
      <c r="F8966" s="51">
        <v>1</v>
      </c>
      <c r="G8966" t="str">
        <f t="shared" si="280"/>
        <v>Theo Pinson</v>
      </c>
      <c r="H8966" t="str">
        <f t="shared" si="281"/>
        <v>Theo Pinson</v>
      </c>
    </row>
    <row r="8967" spans="1:8" x14ac:dyDescent="0.2">
      <c r="A8967" s="48"/>
      <c r="B8967">
        <v>0</v>
      </c>
      <c r="C8967">
        <v>3</v>
      </c>
      <c r="D8967">
        <v>0</v>
      </c>
      <c r="E8967">
        <v>0</v>
      </c>
      <c r="F8967" s="51">
        <v>1</v>
      </c>
      <c r="G8967" t="str">
        <f t="shared" si="280"/>
        <v>Theo Pinson</v>
      </c>
      <c r="H8967" t="str">
        <f t="shared" si="281"/>
        <v>Theo Pinson</v>
      </c>
    </row>
    <row r="8968" spans="1:8" x14ac:dyDescent="0.2">
      <c r="A8968" s="48"/>
      <c r="B8968">
        <v>3</v>
      </c>
      <c r="C8968">
        <v>1</v>
      </c>
      <c r="D8968">
        <v>0</v>
      </c>
      <c r="E8968">
        <v>1</v>
      </c>
      <c r="F8968" s="51">
        <v>1</v>
      </c>
      <c r="G8968" t="str">
        <f t="shared" si="280"/>
        <v>Theo Pinson</v>
      </c>
      <c r="H8968" t="str">
        <f t="shared" si="281"/>
        <v>Theo Pinson</v>
      </c>
    </row>
    <row r="8969" spans="1:8" x14ac:dyDescent="0.2">
      <c r="A8969" s="48"/>
      <c r="B8969">
        <v>0</v>
      </c>
      <c r="C8969">
        <v>0</v>
      </c>
      <c r="D8969">
        <v>0</v>
      </c>
      <c r="E8969">
        <v>0</v>
      </c>
      <c r="F8969" s="51">
        <v>1</v>
      </c>
      <c r="G8969" t="str">
        <f t="shared" si="280"/>
        <v>Theo Pinson</v>
      </c>
      <c r="H8969" t="str">
        <f t="shared" si="281"/>
        <v>Theo Pinson</v>
      </c>
    </row>
    <row r="8970" spans="1:8" x14ac:dyDescent="0.2">
      <c r="A8970" s="48"/>
      <c r="B8970">
        <v>3</v>
      </c>
      <c r="C8970">
        <v>1</v>
      </c>
      <c r="D8970">
        <v>0</v>
      </c>
      <c r="E8970">
        <v>1</v>
      </c>
      <c r="F8970" s="51">
        <v>1</v>
      </c>
      <c r="G8970" t="str">
        <f t="shared" si="280"/>
        <v>Theo Pinson</v>
      </c>
      <c r="H8970" t="str">
        <f t="shared" si="281"/>
        <v>Theo Pinson</v>
      </c>
    </row>
    <row r="8971" spans="1:8" x14ac:dyDescent="0.2">
      <c r="A8971" s="48" t="s">
        <v>1473</v>
      </c>
      <c r="B8971">
        <v>2</v>
      </c>
      <c r="C8971">
        <v>0</v>
      </c>
      <c r="D8971">
        <v>0</v>
      </c>
      <c r="E8971">
        <v>0</v>
      </c>
      <c r="F8971" s="51">
        <v>1</v>
      </c>
      <c r="G8971" t="str">
        <f t="shared" si="280"/>
        <v>Scotty Pippen Jr.</v>
      </c>
      <c r="H8971" t="str">
        <f t="shared" si="281"/>
        <v>Scotty Pippen Jr.</v>
      </c>
    </row>
    <row r="8972" spans="1:8" x14ac:dyDescent="0.2">
      <c r="A8972" s="48"/>
      <c r="B8972">
        <v>1</v>
      </c>
      <c r="C8972">
        <v>2</v>
      </c>
      <c r="D8972">
        <v>0</v>
      </c>
      <c r="E8972">
        <v>0</v>
      </c>
      <c r="F8972" s="51">
        <v>1</v>
      </c>
      <c r="G8972" t="str">
        <f t="shared" si="280"/>
        <v>Scotty Pippen Jr.</v>
      </c>
      <c r="H8972" t="str">
        <f t="shared" si="281"/>
        <v>Scotty Pippen Jr.</v>
      </c>
    </row>
    <row r="8973" spans="1:8" x14ac:dyDescent="0.2">
      <c r="A8973" s="48"/>
      <c r="B8973">
        <v>4</v>
      </c>
      <c r="C8973">
        <v>2</v>
      </c>
      <c r="D8973">
        <v>1</v>
      </c>
      <c r="E8973">
        <v>1</v>
      </c>
      <c r="F8973" s="51">
        <v>1</v>
      </c>
      <c r="G8973" t="str">
        <f t="shared" si="280"/>
        <v>Scotty Pippen Jr.</v>
      </c>
      <c r="H8973" t="str">
        <f t="shared" si="281"/>
        <v>Scotty Pippen Jr.</v>
      </c>
    </row>
    <row r="8974" spans="1:8" x14ac:dyDescent="0.2">
      <c r="A8974" s="48" t="s">
        <v>1474</v>
      </c>
      <c r="B8974">
        <v>12</v>
      </c>
      <c r="C8974">
        <v>7</v>
      </c>
      <c r="D8974">
        <v>4</v>
      </c>
      <c r="E8974">
        <v>0</v>
      </c>
      <c r="F8974" s="51">
        <v>1</v>
      </c>
      <c r="G8974" t="str">
        <f t="shared" si="280"/>
        <v>Mason Plumlee</v>
      </c>
      <c r="H8974" t="str">
        <f t="shared" si="281"/>
        <v>Mason Plumlee</v>
      </c>
    </row>
    <row r="8975" spans="1:8" x14ac:dyDescent="0.2">
      <c r="A8975" s="48"/>
      <c r="B8975">
        <v>8</v>
      </c>
      <c r="C8975">
        <v>5</v>
      </c>
      <c r="D8975">
        <v>4</v>
      </c>
      <c r="E8975">
        <v>0</v>
      </c>
      <c r="F8975" s="51">
        <v>1</v>
      </c>
      <c r="G8975" t="str">
        <f t="shared" si="280"/>
        <v>Mason Plumlee</v>
      </c>
      <c r="H8975" t="str">
        <f t="shared" si="281"/>
        <v>Mason Plumlee</v>
      </c>
    </row>
    <row r="8976" spans="1:8" x14ac:dyDescent="0.2">
      <c r="A8976" s="48"/>
      <c r="B8976">
        <v>8</v>
      </c>
      <c r="C8976">
        <v>8</v>
      </c>
      <c r="D8976">
        <v>6</v>
      </c>
      <c r="E8976">
        <v>0</v>
      </c>
      <c r="F8976" s="51">
        <v>1</v>
      </c>
      <c r="G8976" t="str">
        <f t="shared" si="280"/>
        <v>Mason Plumlee</v>
      </c>
      <c r="H8976" t="str">
        <f t="shared" si="281"/>
        <v>Mason Plumlee</v>
      </c>
    </row>
    <row r="8977" spans="1:8" x14ac:dyDescent="0.2">
      <c r="A8977" s="48"/>
      <c r="B8977">
        <v>8</v>
      </c>
      <c r="C8977">
        <v>7</v>
      </c>
      <c r="D8977">
        <v>4</v>
      </c>
      <c r="E8977">
        <v>0</v>
      </c>
      <c r="F8977" s="51">
        <v>1</v>
      </c>
      <c r="G8977" t="str">
        <f t="shared" si="280"/>
        <v>Mason Plumlee</v>
      </c>
      <c r="H8977" t="str">
        <f t="shared" si="281"/>
        <v>Mason Plumlee</v>
      </c>
    </row>
    <row r="8978" spans="1:8" x14ac:dyDescent="0.2">
      <c r="A8978" s="48"/>
      <c r="B8978">
        <v>2</v>
      </c>
      <c r="C8978">
        <v>4</v>
      </c>
      <c r="D8978">
        <v>4</v>
      </c>
      <c r="E8978">
        <v>0</v>
      </c>
      <c r="F8978" s="51">
        <v>1</v>
      </c>
      <c r="G8978" t="str">
        <f t="shared" si="280"/>
        <v>Mason Plumlee</v>
      </c>
      <c r="H8978" t="str">
        <f t="shared" si="281"/>
        <v>Mason Plumlee</v>
      </c>
    </row>
    <row r="8979" spans="1:8" x14ac:dyDescent="0.2">
      <c r="A8979" s="48"/>
      <c r="B8979">
        <v>6</v>
      </c>
      <c r="C8979">
        <v>9</v>
      </c>
      <c r="D8979">
        <v>7</v>
      </c>
      <c r="E8979">
        <v>0</v>
      </c>
      <c r="F8979" s="51">
        <v>1</v>
      </c>
      <c r="G8979" t="str">
        <f t="shared" si="280"/>
        <v>Mason Plumlee</v>
      </c>
      <c r="H8979" t="str">
        <f t="shared" si="281"/>
        <v>Mason Plumlee</v>
      </c>
    </row>
    <row r="8980" spans="1:8" x14ac:dyDescent="0.2">
      <c r="A8980" s="48"/>
      <c r="B8980">
        <v>12</v>
      </c>
      <c r="C8980">
        <v>10</v>
      </c>
      <c r="D8980">
        <v>2</v>
      </c>
      <c r="E8980">
        <v>0</v>
      </c>
      <c r="F8980" s="51">
        <v>1</v>
      </c>
      <c r="G8980" t="str">
        <f t="shared" si="280"/>
        <v>Mason Plumlee</v>
      </c>
      <c r="H8980" t="str">
        <f t="shared" si="281"/>
        <v>Mason Plumlee</v>
      </c>
    </row>
    <row r="8981" spans="1:8" x14ac:dyDescent="0.2">
      <c r="A8981" s="48"/>
      <c r="B8981">
        <v>11</v>
      </c>
      <c r="C8981">
        <v>13</v>
      </c>
      <c r="D8981">
        <v>3</v>
      </c>
      <c r="E8981">
        <v>0</v>
      </c>
      <c r="F8981" s="51">
        <v>1</v>
      </c>
      <c r="G8981" t="str">
        <f t="shared" si="280"/>
        <v>Mason Plumlee</v>
      </c>
      <c r="H8981" t="str">
        <f t="shared" si="281"/>
        <v>Mason Plumlee</v>
      </c>
    </row>
    <row r="8982" spans="1:8" x14ac:dyDescent="0.2">
      <c r="A8982" s="48"/>
      <c r="B8982">
        <v>7</v>
      </c>
      <c r="C8982">
        <v>7</v>
      </c>
      <c r="D8982">
        <v>3</v>
      </c>
      <c r="E8982">
        <v>0</v>
      </c>
      <c r="F8982" s="51">
        <v>1</v>
      </c>
      <c r="G8982" t="str">
        <f t="shared" si="280"/>
        <v>Mason Plumlee</v>
      </c>
      <c r="H8982" t="str">
        <f t="shared" si="281"/>
        <v>Mason Plumlee</v>
      </c>
    </row>
    <row r="8983" spans="1:8" x14ac:dyDescent="0.2">
      <c r="A8983" s="48"/>
      <c r="B8983">
        <v>9</v>
      </c>
      <c r="C8983">
        <v>11</v>
      </c>
      <c r="D8983">
        <v>3</v>
      </c>
      <c r="E8983">
        <v>0</v>
      </c>
      <c r="F8983" s="51">
        <v>1</v>
      </c>
      <c r="G8983" t="str">
        <f t="shared" si="280"/>
        <v>Mason Plumlee</v>
      </c>
      <c r="H8983" t="str">
        <f t="shared" si="281"/>
        <v>Mason Plumlee</v>
      </c>
    </row>
    <row r="8984" spans="1:8" x14ac:dyDescent="0.2">
      <c r="A8984" s="48"/>
      <c r="B8984">
        <v>6</v>
      </c>
      <c r="C8984">
        <v>10</v>
      </c>
      <c r="D8984">
        <v>5</v>
      </c>
      <c r="E8984">
        <v>0</v>
      </c>
      <c r="F8984" s="51">
        <v>1</v>
      </c>
      <c r="G8984" t="str">
        <f t="shared" si="280"/>
        <v>Mason Plumlee</v>
      </c>
      <c r="H8984" t="str">
        <f t="shared" si="281"/>
        <v>Mason Plumlee</v>
      </c>
    </row>
    <row r="8985" spans="1:8" x14ac:dyDescent="0.2">
      <c r="A8985" s="48"/>
      <c r="B8985">
        <v>16</v>
      </c>
      <c r="C8985">
        <v>12</v>
      </c>
      <c r="D8985">
        <v>4</v>
      </c>
      <c r="E8985">
        <v>0</v>
      </c>
      <c r="F8985" s="51">
        <v>1</v>
      </c>
      <c r="G8985" t="str">
        <f t="shared" si="280"/>
        <v>Mason Plumlee</v>
      </c>
      <c r="H8985" t="str">
        <f t="shared" si="281"/>
        <v>Mason Plumlee</v>
      </c>
    </row>
    <row r="8986" spans="1:8" x14ac:dyDescent="0.2">
      <c r="A8986" s="48"/>
      <c r="B8986">
        <v>13</v>
      </c>
      <c r="C8986">
        <v>15</v>
      </c>
      <c r="D8986">
        <v>5</v>
      </c>
      <c r="E8986">
        <v>0</v>
      </c>
      <c r="F8986" s="51">
        <v>1</v>
      </c>
      <c r="G8986" t="str">
        <f t="shared" si="280"/>
        <v>Mason Plumlee</v>
      </c>
      <c r="H8986" t="str">
        <f t="shared" si="281"/>
        <v>Mason Plumlee</v>
      </c>
    </row>
    <row r="8987" spans="1:8" x14ac:dyDescent="0.2">
      <c r="A8987" s="48"/>
      <c r="B8987">
        <v>9</v>
      </c>
      <c r="C8987">
        <v>5</v>
      </c>
      <c r="D8987">
        <v>5</v>
      </c>
      <c r="E8987">
        <v>0</v>
      </c>
      <c r="F8987" s="51">
        <v>1</v>
      </c>
      <c r="G8987" t="str">
        <f t="shared" si="280"/>
        <v>Mason Plumlee</v>
      </c>
      <c r="H8987" t="str">
        <f t="shared" si="281"/>
        <v>Mason Plumlee</v>
      </c>
    </row>
    <row r="8988" spans="1:8" x14ac:dyDescent="0.2">
      <c r="A8988" s="48"/>
      <c r="B8988">
        <v>18</v>
      </c>
      <c r="C8988">
        <v>10</v>
      </c>
      <c r="D8988">
        <v>2</v>
      </c>
      <c r="E8988">
        <v>0</v>
      </c>
      <c r="F8988" s="51">
        <v>1</v>
      </c>
      <c r="G8988" t="str">
        <f t="shared" si="280"/>
        <v>Mason Plumlee</v>
      </c>
      <c r="H8988" t="str">
        <f t="shared" si="281"/>
        <v>Mason Plumlee</v>
      </c>
    </row>
    <row r="8989" spans="1:8" x14ac:dyDescent="0.2">
      <c r="A8989" s="48"/>
      <c r="B8989">
        <v>12</v>
      </c>
      <c r="C8989">
        <v>10</v>
      </c>
      <c r="D8989">
        <v>3</v>
      </c>
      <c r="E8989">
        <v>0</v>
      </c>
      <c r="F8989" s="51">
        <v>1</v>
      </c>
      <c r="G8989" t="str">
        <f t="shared" si="280"/>
        <v>Mason Plumlee</v>
      </c>
      <c r="H8989" t="str">
        <f t="shared" si="281"/>
        <v>Mason Plumlee</v>
      </c>
    </row>
    <row r="8990" spans="1:8" x14ac:dyDescent="0.2">
      <c r="A8990" s="48"/>
      <c r="B8990">
        <v>2</v>
      </c>
      <c r="C8990">
        <v>6</v>
      </c>
      <c r="D8990">
        <v>4</v>
      </c>
      <c r="E8990">
        <v>0</v>
      </c>
      <c r="F8990" s="51">
        <v>1</v>
      </c>
      <c r="G8990" t="str">
        <f t="shared" si="280"/>
        <v>Mason Plumlee</v>
      </c>
      <c r="H8990" t="str">
        <f t="shared" si="281"/>
        <v>Mason Plumlee</v>
      </c>
    </row>
    <row r="8991" spans="1:8" x14ac:dyDescent="0.2">
      <c r="A8991" s="48"/>
      <c r="B8991">
        <v>9</v>
      </c>
      <c r="C8991">
        <v>8</v>
      </c>
      <c r="D8991">
        <v>4</v>
      </c>
      <c r="E8991">
        <v>0</v>
      </c>
      <c r="F8991" s="51">
        <v>1</v>
      </c>
      <c r="G8991" t="str">
        <f t="shared" si="280"/>
        <v>Mason Plumlee</v>
      </c>
      <c r="H8991" t="str">
        <f t="shared" si="281"/>
        <v>Mason Plumlee</v>
      </c>
    </row>
    <row r="8992" spans="1:8" x14ac:dyDescent="0.2">
      <c r="A8992" s="48"/>
      <c r="B8992">
        <v>11</v>
      </c>
      <c r="C8992">
        <v>13</v>
      </c>
      <c r="D8992">
        <v>6</v>
      </c>
      <c r="E8992">
        <v>0</v>
      </c>
      <c r="F8992" s="51">
        <v>1</v>
      </c>
      <c r="G8992" t="str">
        <f t="shared" si="280"/>
        <v>Mason Plumlee</v>
      </c>
      <c r="H8992" t="str">
        <f t="shared" si="281"/>
        <v>Mason Plumlee</v>
      </c>
    </row>
    <row r="8993" spans="1:8" x14ac:dyDescent="0.2">
      <c r="A8993" s="48"/>
      <c r="B8993">
        <v>3</v>
      </c>
      <c r="C8993">
        <v>12</v>
      </c>
      <c r="D8993">
        <v>5</v>
      </c>
      <c r="E8993">
        <v>0</v>
      </c>
      <c r="F8993" s="51">
        <v>1</v>
      </c>
      <c r="G8993" t="str">
        <f t="shared" si="280"/>
        <v>Mason Plumlee</v>
      </c>
      <c r="H8993" t="str">
        <f t="shared" si="281"/>
        <v>Mason Plumlee</v>
      </c>
    </row>
    <row r="8994" spans="1:8" x14ac:dyDescent="0.2">
      <c r="A8994" s="48"/>
      <c r="B8994">
        <v>4</v>
      </c>
      <c r="C8994">
        <v>4</v>
      </c>
      <c r="D8994">
        <v>5</v>
      </c>
      <c r="E8994">
        <v>0</v>
      </c>
      <c r="F8994" s="51">
        <v>1</v>
      </c>
      <c r="G8994" t="str">
        <f t="shared" si="280"/>
        <v>Mason Plumlee</v>
      </c>
      <c r="H8994" t="str">
        <f t="shared" si="281"/>
        <v>Mason Plumlee</v>
      </c>
    </row>
    <row r="8995" spans="1:8" x14ac:dyDescent="0.2">
      <c r="A8995" s="48"/>
      <c r="B8995">
        <v>17</v>
      </c>
      <c r="C8995">
        <v>10</v>
      </c>
      <c r="D8995">
        <v>3</v>
      </c>
      <c r="E8995">
        <v>0</v>
      </c>
      <c r="F8995" s="51">
        <v>1</v>
      </c>
      <c r="G8995" t="str">
        <f t="shared" si="280"/>
        <v>Mason Plumlee</v>
      </c>
      <c r="H8995" t="str">
        <f t="shared" si="281"/>
        <v>Mason Plumlee</v>
      </c>
    </row>
    <row r="8996" spans="1:8" x14ac:dyDescent="0.2">
      <c r="A8996" s="48"/>
      <c r="B8996">
        <v>13</v>
      </c>
      <c r="C8996">
        <v>11</v>
      </c>
      <c r="D8996">
        <v>3</v>
      </c>
      <c r="E8996">
        <v>0</v>
      </c>
      <c r="F8996" s="51">
        <v>1</v>
      </c>
      <c r="G8996" t="str">
        <f t="shared" si="280"/>
        <v>Mason Plumlee</v>
      </c>
      <c r="H8996" t="str">
        <f t="shared" si="281"/>
        <v>Mason Plumlee</v>
      </c>
    </row>
    <row r="8997" spans="1:8" x14ac:dyDescent="0.2">
      <c r="A8997" s="48"/>
      <c r="B8997">
        <v>8</v>
      </c>
      <c r="C8997">
        <v>12</v>
      </c>
      <c r="D8997">
        <v>4</v>
      </c>
      <c r="E8997">
        <v>0</v>
      </c>
      <c r="F8997" s="51">
        <v>1</v>
      </c>
      <c r="G8997" t="str">
        <f t="shared" si="280"/>
        <v>Mason Plumlee</v>
      </c>
      <c r="H8997" t="str">
        <f t="shared" si="281"/>
        <v>Mason Plumlee</v>
      </c>
    </row>
    <row r="8998" spans="1:8" x14ac:dyDescent="0.2">
      <c r="A8998" s="48"/>
      <c r="B8998">
        <v>13</v>
      </c>
      <c r="C8998">
        <v>11</v>
      </c>
      <c r="D8998">
        <v>5</v>
      </c>
      <c r="E8998">
        <v>0</v>
      </c>
      <c r="F8998" s="51">
        <v>1</v>
      </c>
      <c r="G8998" t="str">
        <f t="shared" si="280"/>
        <v>Mason Plumlee</v>
      </c>
      <c r="H8998" t="str">
        <f t="shared" si="281"/>
        <v>Mason Plumlee</v>
      </c>
    </row>
    <row r="8999" spans="1:8" x14ac:dyDescent="0.2">
      <c r="A8999" s="48"/>
      <c r="B8999">
        <v>13</v>
      </c>
      <c r="C8999">
        <v>9</v>
      </c>
      <c r="D8999">
        <v>3</v>
      </c>
      <c r="E8999">
        <v>0</v>
      </c>
      <c r="F8999" s="51">
        <v>1</v>
      </c>
      <c r="G8999" t="str">
        <f t="shared" si="280"/>
        <v>Mason Plumlee</v>
      </c>
      <c r="H8999" t="str">
        <f t="shared" si="281"/>
        <v>Mason Plumlee</v>
      </c>
    </row>
    <row r="9000" spans="1:8" x14ac:dyDescent="0.2">
      <c r="A9000" s="48"/>
      <c r="B9000">
        <v>7</v>
      </c>
      <c r="C9000">
        <v>12</v>
      </c>
      <c r="D9000">
        <v>5</v>
      </c>
      <c r="E9000">
        <v>0</v>
      </c>
      <c r="F9000" s="51">
        <v>1</v>
      </c>
      <c r="G9000" t="str">
        <f t="shared" si="280"/>
        <v>Mason Plumlee</v>
      </c>
      <c r="H9000" t="str">
        <f t="shared" si="281"/>
        <v>Mason Plumlee</v>
      </c>
    </row>
    <row r="9001" spans="1:8" x14ac:dyDescent="0.2">
      <c r="A9001" s="48"/>
      <c r="B9001">
        <v>12</v>
      </c>
      <c r="C9001">
        <v>18</v>
      </c>
      <c r="D9001">
        <v>3</v>
      </c>
      <c r="E9001">
        <v>0</v>
      </c>
      <c r="F9001" s="51">
        <v>1</v>
      </c>
      <c r="G9001" t="str">
        <f t="shared" si="280"/>
        <v>Mason Plumlee</v>
      </c>
      <c r="H9001" t="str">
        <f t="shared" si="281"/>
        <v>Mason Plumlee</v>
      </c>
    </row>
    <row r="9002" spans="1:8" x14ac:dyDescent="0.2">
      <c r="A9002" s="48"/>
      <c r="B9002">
        <v>8</v>
      </c>
      <c r="C9002">
        <v>7</v>
      </c>
      <c r="D9002">
        <v>2</v>
      </c>
      <c r="E9002">
        <v>0</v>
      </c>
      <c r="F9002" s="51">
        <v>1</v>
      </c>
      <c r="G9002" t="str">
        <f t="shared" si="280"/>
        <v>Mason Plumlee</v>
      </c>
      <c r="H9002" t="str">
        <f t="shared" si="281"/>
        <v>Mason Plumlee</v>
      </c>
    </row>
    <row r="9003" spans="1:8" x14ac:dyDescent="0.2">
      <c r="A9003" s="48"/>
      <c r="B9003">
        <v>11</v>
      </c>
      <c r="C9003">
        <v>9</v>
      </c>
      <c r="D9003">
        <v>4</v>
      </c>
      <c r="E9003">
        <v>0</v>
      </c>
      <c r="F9003" s="51">
        <v>1</v>
      </c>
      <c r="G9003" t="str">
        <f t="shared" si="280"/>
        <v>Mason Plumlee</v>
      </c>
      <c r="H9003" t="str">
        <f t="shared" si="281"/>
        <v>Mason Plumlee</v>
      </c>
    </row>
    <row r="9004" spans="1:8" x14ac:dyDescent="0.2">
      <c r="A9004" s="48"/>
      <c r="B9004">
        <v>15</v>
      </c>
      <c r="C9004">
        <v>4</v>
      </c>
      <c r="D9004">
        <v>3</v>
      </c>
      <c r="E9004">
        <v>0</v>
      </c>
      <c r="F9004" s="51">
        <v>1</v>
      </c>
      <c r="G9004" t="str">
        <f t="shared" si="280"/>
        <v>Mason Plumlee</v>
      </c>
      <c r="H9004" t="str">
        <f t="shared" si="281"/>
        <v>Mason Plumlee</v>
      </c>
    </row>
    <row r="9005" spans="1:8" x14ac:dyDescent="0.2">
      <c r="A9005" s="48"/>
      <c r="B9005">
        <v>18</v>
      </c>
      <c r="C9005">
        <v>3</v>
      </c>
      <c r="D9005">
        <v>1</v>
      </c>
      <c r="E9005">
        <v>0</v>
      </c>
      <c r="F9005" s="51">
        <v>1</v>
      </c>
      <c r="G9005" t="str">
        <f t="shared" si="280"/>
        <v>Mason Plumlee</v>
      </c>
      <c r="H9005" t="str">
        <f t="shared" si="281"/>
        <v>Mason Plumlee</v>
      </c>
    </row>
    <row r="9006" spans="1:8" x14ac:dyDescent="0.2">
      <c r="A9006" s="48"/>
      <c r="B9006">
        <v>11</v>
      </c>
      <c r="C9006">
        <v>8</v>
      </c>
      <c r="D9006">
        <v>3</v>
      </c>
      <c r="E9006">
        <v>0</v>
      </c>
      <c r="F9006" s="51">
        <v>1</v>
      </c>
      <c r="G9006" t="str">
        <f t="shared" si="280"/>
        <v>Mason Plumlee</v>
      </c>
      <c r="H9006" t="str">
        <f t="shared" si="281"/>
        <v>Mason Plumlee</v>
      </c>
    </row>
    <row r="9007" spans="1:8" x14ac:dyDescent="0.2">
      <c r="A9007" s="48"/>
      <c r="B9007">
        <v>14</v>
      </c>
      <c r="C9007">
        <v>8</v>
      </c>
      <c r="D9007">
        <v>2</v>
      </c>
      <c r="E9007">
        <v>0</v>
      </c>
      <c r="F9007" s="51">
        <v>1</v>
      </c>
      <c r="G9007" t="str">
        <f t="shared" si="280"/>
        <v>Mason Plumlee</v>
      </c>
      <c r="H9007" t="str">
        <f t="shared" si="281"/>
        <v>Mason Plumlee</v>
      </c>
    </row>
    <row r="9008" spans="1:8" x14ac:dyDescent="0.2">
      <c r="A9008" s="48"/>
      <c r="B9008">
        <v>7</v>
      </c>
      <c r="C9008">
        <v>13</v>
      </c>
      <c r="D9008">
        <v>4</v>
      </c>
      <c r="E9008">
        <v>0</v>
      </c>
      <c r="F9008" s="51">
        <v>1</v>
      </c>
      <c r="G9008" t="str">
        <f t="shared" si="280"/>
        <v>Mason Plumlee</v>
      </c>
      <c r="H9008" t="str">
        <f t="shared" si="281"/>
        <v>Mason Plumlee</v>
      </c>
    </row>
    <row r="9009" spans="1:8" x14ac:dyDescent="0.2">
      <c r="A9009" s="48"/>
      <c r="B9009">
        <v>14</v>
      </c>
      <c r="C9009">
        <v>9</v>
      </c>
      <c r="D9009">
        <v>2</v>
      </c>
      <c r="E9009">
        <v>0</v>
      </c>
      <c r="F9009" s="51">
        <v>1</v>
      </c>
      <c r="G9009" t="str">
        <f t="shared" si="280"/>
        <v>Mason Plumlee</v>
      </c>
      <c r="H9009" t="str">
        <f t="shared" si="281"/>
        <v>Mason Plumlee</v>
      </c>
    </row>
    <row r="9010" spans="1:8" x14ac:dyDescent="0.2">
      <c r="A9010" s="48"/>
      <c r="B9010">
        <v>22</v>
      </c>
      <c r="C9010">
        <v>10</v>
      </c>
      <c r="D9010">
        <v>3</v>
      </c>
      <c r="E9010">
        <v>0</v>
      </c>
      <c r="F9010" s="51">
        <v>1</v>
      </c>
      <c r="G9010" t="str">
        <f t="shared" si="280"/>
        <v>Mason Plumlee</v>
      </c>
      <c r="H9010" t="str">
        <f t="shared" si="281"/>
        <v>Mason Plumlee</v>
      </c>
    </row>
    <row r="9011" spans="1:8" x14ac:dyDescent="0.2">
      <c r="A9011" s="48"/>
      <c r="B9011">
        <v>18</v>
      </c>
      <c r="C9011">
        <v>14</v>
      </c>
      <c r="D9011">
        <v>4</v>
      </c>
      <c r="E9011">
        <v>0</v>
      </c>
      <c r="F9011" s="51">
        <v>1</v>
      </c>
      <c r="G9011" t="str">
        <f t="shared" si="280"/>
        <v>Mason Plumlee</v>
      </c>
      <c r="H9011" t="str">
        <f t="shared" si="281"/>
        <v>Mason Plumlee</v>
      </c>
    </row>
    <row r="9012" spans="1:8" x14ac:dyDescent="0.2">
      <c r="A9012" s="48"/>
      <c r="B9012">
        <v>7</v>
      </c>
      <c r="C9012">
        <v>10</v>
      </c>
      <c r="D9012">
        <v>1</v>
      </c>
      <c r="E9012">
        <v>0</v>
      </c>
      <c r="F9012" s="51">
        <v>1</v>
      </c>
      <c r="G9012" t="str">
        <f t="shared" si="280"/>
        <v>Mason Plumlee</v>
      </c>
      <c r="H9012" t="str">
        <f t="shared" si="281"/>
        <v>Mason Plumlee</v>
      </c>
    </row>
    <row r="9013" spans="1:8" x14ac:dyDescent="0.2">
      <c r="A9013" s="48" t="s">
        <v>1475</v>
      </c>
      <c r="B9013">
        <v>14</v>
      </c>
      <c r="C9013">
        <v>9</v>
      </c>
      <c r="D9013">
        <v>2</v>
      </c>
      <c r="E9013">
        <v>0</v>
      </c>
      <c r="F9013" s="51">
        <v>1</v>
      </c>
      <c r="G9013" t="str">
        <f t="shared" si="280"/>
        <v>Jakob Poeltl</v>
      </c>
      <c r="H9013" t="str">
        <f t="shared" si="281"/>
        <v>Jakob Poeltl</v>
      </c>
    </row>
    <row r="9014" spans="1:8" x14ac:dyDescent="0.2">
      <c r="A9014" s="48"/>
      <c r="B9014">
        <v>21</v>
      </c>
      <c r="C9014">
        <v>8</v>
      </c>
      <c r="D9014">
        <v>5</v>
      </c>
      <c r="E9014">
        <v>0</v>
      </c>
      <c r="F9014" s="51">
        <v>1</v>
      </c>
      <c r="G9014" t="str">
        <f t="shared" si="280"/>
        <v>Jakob Poeltl</v>
      </c>
      <c r="H9014" t="str">
        <f t="shared" si="281"/>
        <v>Jakob Poeltl</v>
      </c>
    </row>
    <row r="9015" spans="1:8" x14ac:dyDescent="0.2">
      <c r="A9015" s="48"/>
      <c r="B9015">
        <v>13</v>
      </c>
      <c r="C9015">
        <v>12</v>
      </c>
      <c r="D9015">
        <v>3</v>
      </c>
      <c r="E9015">
        <v>0</v>
      </c>
      <c r="F9015" s="51">
        <v>1</v>
      </c>
      <c r="G9015" t="str">
        <f t="shared" si="280"/>
        <v>Jakob Poeltl</v>
      </c>
      <c r="H9015" t="str">
        <f t="shared" si="281"/>
        <v>Jakob Poeltl</v>
      </c>
    </row>
    <row r="9016" spans="1:8" x14ac:dyDescent="0.2">
      <c r="A9016" s="48"/>
      <c r="B9016">
        <v>14</v>
      </c>
      <c r="C9016">
        <v>14</v>
      </c>
      <c r="D9016">
        <v>4</v>
      </c>
      <c r="E9016">
        <v>0</v>
      </c>
      <c r="F9016" s="51">
        <v>1</v>
      </c>
      <c r="G9016" t="str">
        <f t="shared" si="280"/>
        <v>Jakob Poeltl</v>
      </c>
      <c r="H9016" t="str">
        <f t="shared" si="281"/>
        <v>Jakob Poeltl</v>
      </c>
    </row>
    <row r="9017" spans="1:8" x14ac:dyDescent="0.2">
      <c r="A9017" s="48"/>
      <c r="B9017">
        <v>12</v>
      </c>
      <c r="C9017">
        <v>10</v>
      </c>
      <c r="D9017">
        <v>4</v>
      </c>
      <c r="E9017">
        <v>0</v>
      </c>
      <c r="F9017" s="51">
        <v>1</v>
      </c>
      <c r="G9017" t="str">
        <f t="shared" si="280"/>
        <v>Jakob Poeltl</v>
      </c>
      <c r="H9017" t="str">
        <f t="shared" si="281"/>
        <v>Jakob Poeltl</v>
      </c>
    </row>
    <row r="9018" spans="1:8" x14ac:dyDescent="0.2">
      <c r="A9018" s="48"/>
      <c r="B9018">
        <v>21</v>
      </c>
      <c r="C9018">
        <v>13</v>
      </c>
      <c r="D9018">
        <v>4</v>
      </c>
      <c r="E9018">
        <v>0</v>
      </c>
      <c r="F9018" s="51">
        <v>1</v>
      </c>
      <c r="G9018" t="str">
        <f t="shared" si="280"/>
        <v>Jakob Poeltl</v>
      </c>
      <c r="H9018" t="str">
        <f t="shared" si="281"/>
        <v>Jakob Poeltl</v>
      </c>
    </row>
    <row r="9019" spans="1:8" x14ac:dyDescent="0.2">
      <c r="A9019" s="48"/>
      <c r="B9019">
        <v>4</v>
      </c>
      <c r="C9019">
        <v>14</v>
      </c>
      <c r="D9019">
        <v>4</v>
      </c>
      <c r="E9019">
        <v>0</v>
      </c>
      <c r="F9019" s="51">
        <v>1</v>
      </c>
      <c r="G9019" t="str">
        <f t="shared" si="280"/>
        <v>Jakob Poeltl</v>
      </c>
      <c r="H9019" t="str">
        <f t="shared" si="281"/>
        <v>Jakob Poeltl</v>
      </c>
    </row>
    <row r="9020" spans="1:8" x14ac:dyDescent="0.2">
      <c r="A9020" s="48"/>
      <c r="B9020">
        <v>6</v>
      </c>
      <c r="C9020">
        <v>6</v>
      </c>
      <c r="D9020">
        <v>2</v>
      </c>
      <c r="E9020">
        <v>0</v>
      </c>
      <c r="F9020" s="51">
        <v>1</v>
      </c>
      <c r="G9020" t="str">
        <f t="shared" si="280"/>
        <v>Jakob Poeltl</v>
      </c>
      <c r="H9020" t="str">
        <f t="shared" si="281"/>
        <v>Jakob Poeltl</v>
      </c>
    </row>
    <row r="9021" spans="1:8" x14ac:dyDescent="0.2">
      <c r="A9021" s="48"/>
      <c r="B9021">
        <v>4</v>
      </c>
      <c r="C9021">
        <v>7</v>
      </c>
      <c r="D9021">
        <v>3</v>
      </c>
      <c r="E9021">
        <v>0</v>
      </c>
      <c r="F9021" s="51">
        <v>1</v>
      </c>
      <c r="G9021" t="str">
        <f t="shared" si="280"/>
        <v>Jakob Poeltl</v>
      </c>
      <c r="H9021" t="str">
        <f t="shared" si="281"/>
        <v>Jakob Poeltl</v>
      </c>
    </row>
    <row r="9022" spans="1:8" x14ac:dyDescent="0.2">
      <c r="A9022" s="48"/>
      <c r="B9022">
        <v>14</v>
      </c>
      <c r="C9022">
        <v>8</v>
      </c>
      <c r="D9022">
        <v>2</v>
      </c>
      <c r="E9022">
        <v>0</v>
      </c>
      <c r="F9022" s="51">
        <v>1</v>
      </c>
      <c r="G9022" t="str">
        <f t="shared" si="280"/>
        <v>Jakob Poeltl</v>
      </c>
      <c r="H9022" t="str">
        <f t="shared" si="281"/>
        <v>Jakob Poeltl</v>
      </c>
    </row>
    <row r="9023" spans="1:8" x14ac:dyDescent="0.2">
      <c r="A9023" s="48"/>
      <c r="B9023">
        <v>4</v>
      </c>
      <c r="C9023">
        <v>7</v>
      </c>
      <c r="D9023">
        <v>9</v>
      </c>
      <c r="E9023">
        <v>0</v>
      </c>
      <c r="F9023" s="51">
        <v>1</v>
      </c>
      <c r="G9023" t="str">
        <f t="shared" si="280"/>
        <v>Jakob Poeltl</v>
      </c>
      <c r="H9023" t="str">
        <f t="shared" si="281"/>
        <v>Jakob Poeltl</v>
      </c>
    </row>
    <row r="9024" spans="1:8" x14ac:dyDescent="0.2">
      <c r="A9024" s="48"/>
      <c r="B9024">
        <v>22</v>
      </c>
      <c r="C9024">
        <v>9</v>
      </c>
      <c r="D9024">
        <v>4</v>
      </c>
      <c r="E9024">
        <v>0</v>
      </c>
      <c r="F9024" s="51">
        <v>1</v>
      </c>
      <c r="G9024" t="str">
        <f t="shared" si="280"/>
        <v>Jakob Poeltl</v>
      </c>
      <c r="H9024" t="str">
        <f t="shared" si="281"/>
        <v>Jakob Poeltl</v>
      </c>
    </row>
    <row r="9025" spans="1:8" x14ac:dyDescent="0.2">
      <c r="A9025" s="48"/>
      <c r="B9025">
        <v>15</v>
      </c>
      <c r="C9025">
        <v>10</v>
      </c>
      <c r="D9025">
        <v>3</v>
      </c>
      <c r="E9025">
        <v>0</v>
      </c>
      <c r="F9025" s="51">
        <v>1</v>
      </c>
      <c r="G9025" t="str">
        <f t="shared" si="280"/>
        <v>Jakob Poeltl</v>
      </c>
      <c r="H9025" t="str">
        <f t="shared" si="281"/>
        <v>Jakob Poeltl</v>
      </c>
    </row>
    <row r="9026" spans="1:8" x14ac:dyDescent="0.2">
      <c r="A9026" s="48"/>
      <c r="B9026">
        <v>6</v>
      </c>
      <c r="C9026">
        <v>10</v>
      </c>
      <c r="D9026">
        <v>1</v>
      </c>
      <c r="E9026">
        <v>0</v>
      </c>
      <c r="F9026" s="51">
        <v>1</v>
      </c>
      <c r="G9026" t="str">
        <f t="shared" ref="G9026:G9089" si="282">IF(B9026="","",IF(A9026="",G9025,SUBSTITUTE(A9026," 2022-23 Game Log","")))</f>
        <v>Jakob Poeltl</v>
      </c>
      <c r="H9026" t="str">
        <f t="shared" ref="H9026:H9089" si="283">IF(G9026="Luka Dončić","Luka Doncic",IF(G9026="Wendell Carter Jr.","Wendell Carter",IF(G9026="Vlatko Čančar","Vlatko Cancar",IF(G9026="Troy Brown Jr.","Troy Brown",IF(G9026="Bojan Bogdanović","Bojan Bogdanovic",IF(G9026="Nic Claxton","Nicolas Claxton",IF(G9026="Kristaps Porziņģis","Kristaps Porzingis",IF(G9026="Kelly Oubre Jr.","Kelly Oubre Jr",IF(G9026="P.J. Washington","P.J Washington",IF(G9026="P.J. Tucker","P.J Tucker",IF(G9026="Jabari Smith Jr.","Jabari Smith",IF(G9026="Alperen Şengün","Alperen Sengun",IF(G9026="Nikola Vučević","Nikola Vucevic",IF(G9026="Jusuf Nurkić","Jusuf Nurkic",IF(G9026="Nikola Jokić","Nikola Jokic",G9026)))))))))))))))</f>
        <v>Jakob Poeltl</v>
      </c>
    </row>
    <row r="9027" spans="1:8" x14ac:dyDescent="0.2">
      <c r="A9027" s="48"/>
      <c r="B9027">
        <v>31</v>
      </c>
      <c r="C9027">
        <v>14</v>
      </c>
      <c r="D9027">
        <v>5</v>
      </c>
      <c r="E9027">
        <v>0</v>
      </c>
      <c r="F9027" s="51">
        <v>1</v>
      </c>
      <c r="G9027" t="str">
        <f t="shared" si="282"/>
        <v>Jakob Poeltl</v>
      </c>
      <c r="H9027" t="str">
        <f t="shared" si="283"/>
        <v>Jakob Poeltl</v>
      </c>
    </row>
    <row r="9028" spans="1:8" x14ac:dyDescent="0.2">
      <c r="A9028" s="48"/>
      <c r="B9028">
        <v>10</v>
      </c>
      <c r="C9028">
        <v>7</v>
      </c>
      <c r="D9028">
        <v>4</v>
      </c>
      <c r="E9028">
        <v>0</v>
      </c>
      <c r="F9028" s="51">
        <v>1</v>
      </c>
      <c r="G9028" t="str">
        <f t="shared" si="282"/>
        <v>Jakob Poeltl</v>
      </c>
      <c r="H9028" t="str">
        <f t="shared" si="283"/>
        <v>Jakob Poeltl</v>
      </c>
    </row>
    <row r="9029" spans="1:8" x14ac:dyDescent="0.2">
      <c r="A9029" s="48"/>
      <c r="B9029">
        <v>20</v>
      </c>
      <c r="C9029">
        <v>8</v>
      </c>
      <c r="D9029">
        <v>3</v>
      </c>
      <c r="E9029">
        <v>0</v>
      </c>
      <c r="F9029" s="51">
        <v>1</v>
      </c>
      <c r="G9029" t="str">
        <f t="shared" si="282"/>
        <v>Jakob Poeltl</v>
      </c>
      <c r="H9029" t="str">
        <f t="shared" si="283"/>
        <v>Jakob Poeltl</v>
      </c>
    </row>
    <row r="9030" spans="1:8" x14ac:dyDescent="0.2">
      <c r="A9030" s="48"/>
      <c r="B9030">
        <v>4</v>
      </c>
      <c r="C9030">
        <v>14</v>
      </c>
      <c r="D9030">
        <v>3</v>
      </c>
      <c r="E9030">
        <v>0</v>
      </c>
      <c r="F9030" s="51">
        <v>1</v>
      </c>
      <c r="G9030" t="str">
        <f t="shared" si="282"/>
        <v>Jakob Poeltl</v>
      </c>
      <c r="H9030" t="str">
        <f t="shared" si="283"/>
        <v>Jakob Poeltl</v>
      </c>
    </row>
    <row r="9031" spans="1:8" x14ac:dyDescent="0.2">
      <c r="A9031" s="48"/>
      <c r="B9031">
        <v>10</v>
      </c>
      <c r="C9031">
        <v>8</v>
      </c>
      <c r="D9031">
        <v>4</v>
      </c>
      <c r="E9031">
        <v>0</v>
      </c>
      <c r="F9031" s="51">
        <v>1</v>
      </c>
      <c r="G9031" t="str">
        <f t="shared" si="282"/>
        <v>Jakob Poeltl</v>
      </c>
      <c r="H9031" t="str">
        <f t="shared" si="283"/>
        <v>Jakob Poeltl</v>
      </c>
    </row>
    <row r="9032" spans="1:8" x14ac:dyDescent="0.2">
      <c r="A9032" s="48"/>
      <c r="B9032">
        <v>12</v>
      </c>
      <c r="C9032">
        <v>9</v>
      </c>
      <c r="D9032">
        <v>0</v>
      </c>
      <c r="E9032">
        <v>0</v>
      </c>
      <c r="F9032" s="51">
        <v>1</v>
      </c>
      <c r="G9032" t="str">
        <f t="shared" si="282"/>
        <v>Jakob Poeltl</v>
      </c>
      <c r="H9032" t="str">
        <f t="shared" si="283"/>
        <v>Jakob Poeltl</v>
      </c>
    </row>
    <row r="9033" spans="1:8" x14ac:dyDescent="0.2">
      <c r="A9033" s="48"/>
      <c r="B9033">
        <v>7</v>
      </c>
      <c r="C9033">
        <v>7</v>
      </c>
      <c r="D9033">
        <v>0</v>
      </c>
      <c r="E9033">
        <v>0</v>
      </c>
      <c r="F9033" s="51">
        <v>1</v>
      </c>
      <c r="G9033" t="str">
        <f t="shared" si="282"/>
        <v>Jakob Poeltl</v>
      </c>
      <c r="H9033" t="str">
        <f t="shared" si="283"/>
        <v>Jakob Poeltl</v>
      </c>
    </row>
    <row r="9034" spans="1:8" x14ac:dyDescent="0.2">
      <c r="A9034" s="48"/>
      <c r="B9034">
        <v>8</v>
      </c>
      <c r="C9034">
        <v>5</v>
      </c>
      <c r="D9034">
        <v>1</v>
      </c>
      <c r="E9034">
        <v>0</v>
      </c>
      <c r="F9034" s="51">
        <v>1</v>
      </c>
      <c r="G9034" t="str">
        <f t="shared" si="282"/>
        <v>Jakob Poeltl</v>
      </c>
      <c r="H9034" t="str">
        <f t="shared" si="283"/>
        <v>Jakob Poeltl</v>
      </c>
    </row>
    <row r="9035" spans="1:8" x14ac:dyDescent="0.2">
      <c r="A9035" s="48"/>
      <c r="B9035">
        <v>13</v>
      </c>
      <c r="C9035">
        <v>4</v>
      </c>
      <c r="D9035">
        <v>1</v>
      </c>
      <c r="E9035">
        <v>0</v>
      </c>
      <c r="F9035" s="51">
        <v>1</v>
      </c>
      <c r="G9035" t="str">
        <f t="shared" si="282"/>
        <v>Jakob Poeltl</v>
      </c>
      <c r="H9035" t="str">
        <f t="shared" si="283"/>
        <v>Jakob Poeltl</v>
      </c>
    </row>
    <row r="9036" spans="1:8" x14ac:dyDescent="0.2">
      <c r="A9036" s="48"/>
      <c r="B9036">
        <v>6</v>
      </c>
      <c r="C9036">
        <v>4</v>
      </c>
      <c r="D9036">
        <v>0</v>
      </c>
      <c r="E9036">
        <v>0</v>
      </c>
      <c r="F9036" s="51">
        <v>1</v>
      </c>
      <c r="G9036" t="str">
        <f t="shared" si="282"/>
        <v>Jakob Poeltl</v>
      </c>
      <c r="H9036" t="str">
        <f t="shared" si="283"/>
        <v>Jakob Poeltl</v>
      </c>
    </row>
    <row r="9037" spans="1:8" x14ac:dyDescent="0.2">
      <c r="A9037" s="48"/>
      <c r="B9037">
        <v>16</v>
      </c>
      <c r="C9037">
        <v>9</v>
      </c>
      <c r="D9037">
        <v>2</v>
      </c>
      <c r="E9037">
        <v>0</v>
      </c>
      <c r="F9037" s="51">
        <v>1</v>
      </c>
      <c r="G9037" t="str">
        <f t="shared" si="282"/>
        <v>Jakob Poeltl</v>
      </c>
      <c r="H9037" t="str">
        <f t="shared" si="283"/>
        <v>Jakob Poeltl</v>
      </c>
    </row>
    <row r="9038" spans="1:8" x14ac:dyDescent="0.2">
      <c r="A9038" s="48"/>
      <c r="B9038">
        <v>10</v>
      </c>
      <c r="C9038">
        <v>6</v>
      </c>
      <c r="D9038">
        <v>2</v>
      </c>
      <c r="E9038">
        <v>0</v>
      </c>
      <c r="F9038" s="51">
        <v>1</v>
      </c>
      <c r="G9038" t="str">
        <f t="shared" si="282"/>
        <v>Jakob Poeltl</v>
      </c>
      <c r="H9038" t="str">
        <f t="shared" si="283"/>
        <v>Jakob Poeltl</v>
      </c>
    </row>
    <row r="9039" spans="1:8" x14ac:dyDescent="0.2">
      <c r="A9039" s="48"/>
      <c r="B9039">
        <v>9</v>
      </c>
      <c r="C9039">
        <v>12</v>
      </c>
      <c r="D9039">
        <v>2</v>
      </c>
      <c r="E9039">
        <v>0</v>
      </c>
      <c r="F9039" s="51">
        <v>1</v>
      </c>
      <c r="G9039" t="str">
        <f t="shared" si="282"/>
        <v>Jakob Poeltl</v>
      </c>
      <c r="H9039" t="str">
        <f t="shared" si="283"/>
        <v>Jakob Poeltl</v>
      </c>
    </row>
    <row r="9040" spans="1:8" x14ac:dyDescent="0.2">
      <c r="A9040" s="48"/>
      <c r="B9040">
        <v>19</v>
      </c>
      <c r="C9040">
        <v>15</v>
      </c>
      <c r="D9040">
        <v>6</v>
      </c>
      <c r="E9040">
        <v>0</v>
      </c>
      <c r="F9040" s="51">
        <v>1</v>
      </c>
      <c r="G9040" t="str">
        <f t="shared" si="282"/>
        <v>Jakob Poeltl</v>
      </c>
      <c r="H9040" t="str">
        <f t="shared" si="283"/>
        <v>Jakob Poeltl</v>
      </c>
    </row>
    <row r="9041" spans="1:8" x14ac:dyDescent="0.2">
      <c r="A9041" s="48"/>
      <c r="B9041">
        <v>6</v>
      </c>
      <c r="C9041">
        <v>11</v>
      </c>
      <c r="D9041">
        <v>2</v>
      </c>
      <c r="E9041">
        <v>0</v>
      </c>
      <c r="F9041" s="51">
        <v>1</v>
      </c>
      <c r="G9041" t="str">
        <f t="shared" si="282"/>
        <v>Jakob Poeltl</v>
      </c>
      <c r="H9041" t="str">
        <f t="shared" si="283"/>
        <v>Jakob Poeltl</v>
      </c>
    </row>
    <row r="9042" spans="1:8" x14ac:dyDescent="0.2">
      <c r="A9042" s="48"/>
      <c r="B9042">
        <v>6</v>
      </c>
      <c r="C9042">
        <v>8</v>
      </c>
      <c r="D9042">
        <v>1</v>
      </c>
      <c r="E9042">
        <v>0</v>
      </c>
      <c r="F9042" s="51">
        <v>1</v>
      </c>
      <c r="G9042" t="str">
        <f t="shared" si="282"/>
        <v>Jakob Poeltl</v>
      </c>
      <c r="H9042" t="str">
        <f t="shared" si="283"/>
        <v>Jakob Poeltl</v>
      </c>
    </row>
    <row r="9043" spans="1:8" x14ac:dyDescent="0.2">
      <c r="A9043" s="48" t="s">
        <v>1476</v>
      </c>
      <c r="B9043">
        <v>11</v>
      </c>
      <c r="C9043">
        <v>7</v>
      </c>
      <c r="D9043">
        <v>3</v>
      </c>
      <c r="E9043">
        <v>2</v>
      </c>
      <c r="F9043" s="51">
        <v>1</v>
      </c>
      <c r="G9043" t="str">
        <f t="shared" si="282"/>
        <v>Aleksej Pokusevski</v>
      </c>
      <c r="H9043" t="str">
        <f t="shared" si="283"/>
        <v>Aleksej Pokusevski</v>
      </c>
    </row>
    <row r="9044" spans="1:8" x14ac:dyDescent="0.2">
      <c r="A9044" s="48"/>
      <c r="B9044">
        <v>0</v>
      </c>
      <c r="C9044">
        <v>1</v>
      </c>
      <c r="D9044">
        <v>0</v>
      </c>
      <c r="E9044">
        <v>0</v>
      </c>
      <c r="F9044" s="51">
        <v>1</v>
      </c>
      <c r="G9044" t="str">
        <f t="shared" si="282"/>
        <v>Aleksej Pokusevski</v>
      </c>
      <c r="H9044" t="str">
        <f t="shared" si="283"/>
        <v>Aleksej Pokusevski</v>
      </c>
    </row>
    <row r="9045" spans="1:8" x14ac:dyDescent="0.2">
      <c r="A9045" s="48"/>
      <c r="B9045">
        <v>2</v>
      </c>
      <c r="C9045">
        <v>2</v>
      </c>
      <c r="D9045">
        <v>0</v>
      </c>
      <c r="E9045">
        <v>0</v>
      </c>
      <c r="F9045" s="51">
        <v>1</v>
      </c>
      <c r="G9045" t="str">
        <f t="shared" si="282"/>
        <v>Aleksej Pokusevski</v>
      </c>
      <c r="H9045" t="str">
        <f t="shared" si="283"/>
        <v>Aleksej Pokusevski</v>
      </c>
    </row>
    <row r="9046" spans="1:8" x14ac:dyDescent="0.2">
      <c r="A9046" s="48"/>
      <c r="B9046">
        <v>6</v>
      </c>
      <c r="C9046">
        <v>4</v>
      </c>
      <c r="D9046">
        <v>2</v>
      </c>
      <c r="E9046">
        <v>0</v>
      </c>
      <c r="F9046" s="51">
        <v>1</v>
      </c>
      <c r="G9046" t="str">
        <f t="shared" si="282"/>
        <v>Aleksej Pokusevski</v>
      </c>
      <c r="H9046" t="str">
        <f t="shared" si="283"/>
        <v>Aleksej Pokusevski</v>
      </c>
    </row>
    <row r="9047" spans="1:8" x14ac:dyDescent="0.2">
      <c r="A9047" s="48"/>
      <c r="B9047">
        <v>15</v>
      </c>
      <c r="C9047">
        <v>6</v>
      </c>
      <c r="D9047">
        <v>3</v>
      </c>
      <c r="E9047">
        <v>3</v>
      </c>
      <c r="F9047" s="51">
        <v>1</v>
      </c>
      <c r="G9047" t="str">
        <f t="shared" si="282"/>
        <v>Aleksej Pokusevski</v>
      </c>
      <c r="H9047" t="str">
        <f t="shared" si="283"/>
        <v>Aleksej Pokusevski</v>
      </c>
    </row>
    <row r="9048" spans="1:8" x14ac:dyDescent="0.2">
      <c r="A9048" s="48"/>
      <c r="B9048">
        <v>4</v>
      </c>
      <c r="C9048">
        <v>4</v>
      </c>
      <c r="D9048">
        <v>3</v>
      </c>
      <c r="E9048">
        <v>0</v>
      </c>
      <c r="F9048" s="51">
        <v>1</v>
      </c>
      <c r="G9048" t="str">
        <f t="shared" si="282"/>
        <v>Aleksej Pokusevski</v>
      </c>
      <c r="H9048" t="str">
        <f t="shared" si="283"/>
        <v>Aleksej Pokusevski</v>
      </c>
    </row>
    <row r="9049" spans="1:8" x14ac:dyDescent="0.2">
      <c r="A9049" s="48"/>
      <c r="B9049">
        <v>16</v>
      </c>
      <c r="C9049">
        <v>9</v>
      </c>
      <c r="D9049">
        <v>1</v>
      </c>
      <c r="E9049">
        <v>2</v>
      </c>
      <c r="F9049" s="51">
        <v>1</v>
      </c>
      <c r="G9049" t="str">
        <f t="shared" si="282"/>
        <v>Aleksej Pokusevski</v>
      </c>
      <c r="H9049" t="str">
        <f t="shared" si="283"/>
        <v>Aleksej Pokusevski</v>
      </c>
    </row>
    <row r="9050" spans="1:8" x14ac:dyDescent="0.2">
      <c r="A9050" s="48"/>
      <c r="B9050">
        <v>6</v>
      </c>
      <c r="C9050">
        <v>7</v>
      </c>
      <c r="D9050">
        <v>1</v>
      </c>
      <c r="E9050">
        <v>0</v>
      </c>
      <c r="F9050" s="51">
        <v>1</v>
      </c>
      <c r="G9050" t="str">
        <f t="shared" si="282"/>
        <v>Aleksej Pokusevski</v>
      </c>
      <c r="H9050" t="str">
        <f t="shared" si="283"/>
        <v>Aleksej Pokusevski</v>
      </c>
    </row>
    <row r="9051" spans="1:8" x14ac:dyDescent="0.2">
      <c r="A9051" s="48"/>
      <c r="B9051">
        <v>17</v>
      </c>
      <c r="C9051">
        <v>10</v>
      </c>
      <c r="D9051">
        <v>2</v>
      </c>
      <c r="E9051">
        <v>4</v>
      </c>
      <c r="F9051" s="51">
        <v>1</v>
      </c>
      <c r="G9051" t="str">
        <f t="shared" si="282"/>
        <v>Aleksej Pokusevski</v>
      </c>
      <c r="H9051" t="str">
        <f t="shared" si="283"/>
        <v>Aleksej Pokusevski</v>
      </c>
    </row>
    <row r="9052" spans="1:8" x14ac:dyDescent="0.2">
      <c r="A9052" s="48"/>
      <c r="B9052">
        <v>14</v>
      </c>
      <c r="C9052">
        <v>5</v>
      </c>
      <c r="D9052">
        <v>0</v>
      </c>
      <c r="E9052">
        <v>1</v>
      </c>
      <c r="F9052" s="51">
        <v>1</v>
      </c>
      <c r="G9052" t="str">
        <f t="shared" si="282"/>
        <v>Aleksej Pokusevski</v>
      </c>
      <c r="H9052" t="str">
        <f t="shared" si="283"/>
        <v>Aleksej Pokusevski</v>
      </c>
    </row>
    <row r="9053" spans="1:8" x14ac:dyDescent="0.2">
      <c r="A9053" s="48"/>
      <c r="B9053">
        <v>12</v>
      </c>
      <c r="C9053">
        <v>2</v>
      </c>
      <c r="D9053">
        <v>3</v>
      </c>
      <c r="E9053">
        <v>2</v>
      </c>
      <c r="F9053" s="51">
        <v>1</v>
      </c>
      <c r="G9053" t="str">
        <f t="shared" si="282"/>
        <v>Aleksej Pokusevski</v>
      </c>
      <c r="H9053" t="str">
        <f t="shared" si="283"/>
        <v>Aleksej Pokusevski</v>
      </c>
    </row>
    <row r="9054" spans="1:8" x14ac:dyDescent="0.2">
      <c r="A9054" s="48"/>
      <c r="B9054">
        <v>16</v>
      </c>
      <c r="C9054">
        <v>14</v>
      </c>
      <c r="D9054">
        <v>3</v>
      </c>
      <c r="E9054">
        <v>2</v>
      </c>
      <c r="F9054" s="51">
        <v>1</v>
      </c>
      <c r="G9054" t="str">
        <f t="shared" si="282"/>
        <v>Aleksej Pokusevski</v>
      </c>
      <c r="H9054" t="str">
        <f t="shared" si="283"/>
        <v>Aleksej Pokusevski</v>
      </c>
    </row>
    <row r="9055" spans="1:8" x14ac:dyDescent="0.2">
      <c r="A9055" s="48"/>
      <c r="B9055">
        <v>8</v>
      </c>
      <c r="C9055">
        <v>1</v>
      </c>
      <c r="D9055">
        <v>1</v>
      </c>
      <c r="E9055">
        <v>2</v>
      </c>
      <c r="F9055" s="51">
        <v>1</v>
      </c>
      <c r="G9055" t="str">
        <f t="shared" si="282"/>
        <v>Aleksej Pokusevski</v>
      </c>
      <c r="H9055" t="str">
        <f t="shared" si="283"/>
        <v>Aleksej Pokusevski</v>
      </c>
    </row>
    <row r="9056" spans="1:8" x14ac:dyDescent="0.2">
      <c r="A9056" s="48"/>
      <c r="B9056">
        <v>10</v>
      </c>
      <c r="C9056">
        <v>1</v>
      </c>
      <c r="D9056">
        <v>1</v>
      </c>
      <c r="E9056">
        <v>2</v>
      </c>
      <c r="F9056" s="51">
        <v>1</v>
      </c>
      <c r="G9056" t="str">
        <f t="shared" si="282"/>
        <v>Aleksej Pokusevski</v>
      </c>
      <c r="H9056" t="str">
        <f t="shared" si="283"/>
        <v>Aleksej Pokusevski</v>
      </c>
    </row>
    <row r="9057" spans="1:8" x14ac:dyDescent="0.2">
      <c r="A9057" s="48"/>
      <c r="B9057">
        <v>13</v>
      </c>
      <c r="C9057">
        <v>1</v>
      </c>
      <c r="D9057">
        <v>3</v>
      </c>
      <c r="E9057">
        <v>2</v>
      </c>
      <c r="F9057" s="51">
        <v>1</v>
      </c>
      <c r="G9057" t="str">
        <f t="shared" si="282"/>
        <v>Aleksej Pokusevski</v>
      </c>
      <c r="H9057" t="str">
        <f t="shared" si="283"/>
        <v>Aleksej Pokusevski</v>
      </c>
    </row>
    <row r="9058" spans="1:8" x14ac:dyDescent="0.2">
      <c r="A9058" s="48"/>
      <c r="B9058">
        <v>15</v>
      </c>
      <c r="C9058">
        <v>6</v>
      </c>
      <c r="D9058">
        <v>2</v>
      </c>
      <c r="E9058">
        <v>1</v>
      </c>
      <c r="F9058" s="51">
        <v>1</v>
      </c>
      <c r="G9058" t="str">
        <f t="shared" si="282"/>
        <v>Aleksej Pokusevski</v>
      </c>
      <c r="H9058" t="str">
        <f t="shared" si="283"/>
        <v>Aleksej Pokusevski</v>
      </c>
    </row>
    <row r="9059" spans="1:8" x14ac:dyDescent="0.2">
      <c r="A9059" s="48"/>
      <c r="B9059">
        <v>0</v>
      </c>
      <c r="C9059">
        <v>3</v>
      </c>
      <c r="D9059">
        <v>0</v>
      </c>
      <c r="E9059">
        <v>0</v>
      </c>
      <c r="F9059" s="51">
        <v>1</v>
      </c>
      <c r="G9059" t="str">
        <f t="shared" si="282"/>
        <v>Aleksej Pokusevski</v>
      </c>
      <c r="H9059" t="str">
        <f t="shared" si="283"/>
        <v>Aleksej Pokusevski</v>
      </c>
    </row>
    <row r="9060" spans="1:8" x14ac:dyDescent="0.2">
      <c r="A9060" s="48"/>
      <c r="B9060">
        <v>11</v>
      </c>
      <c r="C9060">
        <v>4</v>
      </c>
      <c r="D9060">
        <v>2</v>
      </c>
      <c r="E9060">
        <v>3</v>
      </c>
      <c r="F9060" s="51">
        <v>1</v>
      </c>
      <c r="G9060" t="str">
        <f t="shared" si="282"/>
        <v>Aleksej Pokusevski</v>
      </c>
      <c r="H9060" t="str">
        <f t="shared" si="283"/>
        <v>Aleksej Pokusevski</v>
      </c>
    </row>
    <row r="9061" spans="1:8" x14ac:dyDescent="0.2">
      <c r="A9061" s="48"/>
      <c r="B9061">
        <v>5</v>
      </c>
      <c r="C9061">
        <v>7</v>
      </c>
      <c r="D9061">
        <v>1</v>
      </c>
      <c r="E9061">
        <v>0</v>
      </c>
      <c r="F9061" s="51">
        <v>1</v>
      </c>
      <c r="G9061" t="str">
        <f t="shared" si="282"/>
        <v>Aleksej Pokusevski</v>
      </c>
      <c r="H9061" t="str">
        <f t="shared" si="283"/>
        <v>Aleksej Pokusevski</v>
      </c>
    </row>
    <row r="9062" spans="1:8" x14ac:dyDescent="0.2">
      <c r="A9062" s="48"/>
      <c r="B9062">
        <v>12</v>
      </c>
      <c r="C9062">
        <v>8</v>
      </c>
      <c r="D9062">
        <v>1</v>
      </c>
      <c r="E9062">
        <v>0</v>
      </c>
      <c r="F9062" s="51">
        <v>1</v>
      </c>
      <c r="G9062" t="str">
        <f t="shared" si="282"/>
        <v>Aleksej Pokusevski</v>
      </c>
      <c r="H9062" t="str">
        <f t="shared" si="283"/>
        <v>Aleksej Pokusevski</v>
      </c>
    </row>
    <row r="9063" spans="1:8" x14ac:dyDescent="0.2">
      <c r="A9063" s="48"/>
      <c r="B9063">
        <v>2</v>
      </c>
      <c r="C9063">
        <v>2</v>
      </c>
      <c r="D9063">
        <v>3</v>
      </c>
      <c r="E9063">
        <v>0</v>
      </c>
      <c r="F9063" s="51">
        <v>1</v>
      </c>
      <c r="G9063" t="str">
        <f t="shared" si="282"/>
        <v>Aleksej Pokusevski</v>
      </c>
      <c r="H9063" t="str">
        <f t="shared" si="283"/>
        <v>Aleksej Pokusevski</v>
      </c>
    </row>
    <row r="9064" spans="1:8" x14ac:dyDescent="0.2">
      <c r="A9064" s="48"/>
      <c r="B9064">
        <v>10</v>
      </c>
      <c r="C9064">
        <v>2</v>
      </c>
      <c r="D9064">
        <v>4</v>
      </c>
      <c r="E9064">
        <v>2</v>
      </c>
      <c r="F9064" s="51">
        <v>1</v>
      </c>
      <c r="G9064" t="str">
        <f t="shared" si="282"/>
        <v>Aleksej Pokusevski</v>
      </c>
      <c r="H9064" t="str">
        <f t="shared" si="283"/>
        <v>Aleksej Pokusevski</v>
      </c>
    </row>
    <row r="9065" spans="1:8" x14ac:dyDescent="0.2">
      <c r="A9065" s="48"/>
      <c r="B9065">
        <v>16</v>
      </c>
      <c r="C9065">
        <v>14</v>
      </c>
      <c r="D9065">
        <v>5</v>
      </c>
      <c r="E9065">
        <v>3</v>
      </c>
      <c r="F9065" s="51">
        <v>1</v>
      </c>
      <c r="G9065" t="str">
        <f t="shared" si="282"/>
        <v>Aleksej Pokusevski</v>
      </c>
      <c r="H9065" t="str">
        <f t="shared" si="283"/>
        <v>Aleksej Pokusevski</v>
      </c>
    </row>
    <row r="9066" spans="1:8" x14ac:dyDescent="0.2">
      <c r="A9066" s="48"/>
      <c r="B9066">
        <v>0</v>
      </c>
      <c r="C9066">
        <v>9</v>
      </c>
      <c r="D9066">
        <v>2</v>
      </c>
      <c r="E9066">
        <v>0</v>
      </c>
      <c r="F9066" s="51">
        <v>1</v>
      </c>
      <c r="G9066" t="str">
        <f t="shared" si="282"/>
        <v>Aleksej Pokusevski</v>
      </c>
      <c r="H9066" t="str">
        <f t="shared" si="283"/>
        <v>Aleksej Pokusevski</v>
      </c>
    </row>
    <row r="9067" spans="1:8" x14ac:dyDescent="0.2">
      <c r="A9067" s="48"/>
      <c r="B9067">
        <v>0</v>
      </c>
      <c r="C9067">
        <v>2</v>
      </c>
      <c r="D9067">
        <v>1</v>
      </c>
      <c r="E9067">
        <v>0</v>
      </c>
      <c r="F9067" s="51">
        <v>1</v>
      </c>
      <c r="G9067" t="str">
        <f t="shared" si="282"/>
        <v>Aleksej Pokusevski</v>
      </c>
      <c r="H9067" t="str">
        <f t="shared" si="283"/>
        <v>Aleksej Pokusevski</v>
      </c>
    </row>
    <row r="9068" spans="1:8" x14ac:dyDescent="0.2">
      <c r="A9068" s="48"/>
      <c r="B9068">
        <v>9</v>
      </c>
      <c r="C9068">
        <v>4</v>
      </c>
      <c r="D9068">
        <v>3</v>
      </c>
      <c r="E9068">
        <v>1</v>
      </c>
      <c r="F9068" s="51">
        <v>1</v>
      </c>
      <c r="G9068" t="str">
        <f t="shared" si="282"/>
        <v>Aleksej Pokusevski</v>
      </c>
      <c r="H9068" t="str">
        <f t="shared" si="283"/>
        <v>Aleksej Pokusevski</v>
      </c>
    </row>
    <row r="9069" spans="1:8" x14ac:dyDescent="0.2">
      <c r="A9069" s="48"/>
      <c r="B9069">
        <v>9</v>
      </c>
      <c r="C9069">
        <v>6</v>
      </c>
      <c r="D9069">
        <v>4</v>
      </c>
      <c r="E9069">
        <v>2</v>
      </c>
      <c r="F9069" s="51">
        <v>1</v>
      </c>
      <c r="G9069" t="str">
        <f t="shared" si="282"/>
        <v>Aleksej Pokusevski</v>
      </c>
      <c r="H9069" t="str">
        <f t="shared" si="283"/>
        <v>Aleksej Pokusevski</v>
      </c>
    </row>
    <row r="9070" spans="1:8" x14ac:dyDescent="0.2">
      <c r="A9070" s="48"/>
      <c r="B9070">
        <v>8</v>
      </c>
      <c r="C9070">
        <v>6</v>
      </c>
      <c r="D9070">
        <v>3</v>
      </c>
      <c r="E9070">
        <v>0</v>
      </c>
      <c r="F9070" s="51">
        <v>1</v>
      </c>
      <c r="G9070" t="str">
        <f t="shared" si="282"/>
        <v>Aleksej Pokusevski</v>
      </c>
      <c r="H9070" t="str">
        <f t="shared" si="283"/>
        <v>Aleksej Pokusevski</v>
      </c>
    </row>
    <row r="9071" spans="1:8" x14ac:dyDescent="0.2">
      <c r="A9071" s="48"/>
      <c r="B9071">
        <v>6</v>
      </c>
      <c r="C9071">
        <v>3</v>
      </c>
      <c r="D9071">
        <v>2</v>
      </c>
      <c r="E9071">
        <v>0</v>
      </c>
      <c r="F9071" s="51">
        <v>1</v>
      </c>
      <c r="G9071" t="str">
        <f t="shared" si="282"/>
        <v>Aleksej Pokusevski</v>
      </c>
      <c r="H9071" t="str">
        <f t="shared" si="283"/>
        <v>Aleksej Pokusevski</v>
      </c>
    </row>
    <row r="9072" spans="1:8" x14ac:dyDescent="0.2">
      <c r="A9072" s="48"/>
      <c r="B9072">
        <v>17</v>
      </c>
      <c r="C9072">
        <v>6</v>
      </c>
      <c r="D9072">
        <v>3</v>
      </c>
      <c r="E9072">
        <v>3</v>
      </c>
      <c r="F9072" s="51">
        <v>1</v>
      </c>
      <c r="G9072" t="str">
        <f t="shared" si="282"/>
        <v>Aleksej Pokusevski</v>
      </c>
      <c r="H9072" t="str">
        <f t="shared" si="283"/>
        <v>Aleksej Pokusevski</v>
      </c>
    </row>
    <row r="9073" spans="1:8" x14ac:dyDescent="0.2">
      <c r="A9073" s="48"/>
      <c r="B9073">
        <v>3</v>
      </c>
      <c r="C9073">
        <v>1</v>
      </c>
      <c r="D9073">
        <v>0</v>
      </c>
      <c r="E9073">
        <v>1</v>
      </c>
      <c r="F9073" s="51">
        <v>1</v>
      </c>
      <c r="G9073" t="str">
        <f t="shared" si="282"/>
        <v>Aleksej Pokusevski</v>
      </c>
      <c r="H9073" t="str">
        <f t="shared" si="283"/>
        <v>Aleksej Pokusevski</v>
      </c>
    </row>
    <row r="9074" spans="1:8" x14ac:dyDescent="0.2">
      <c r="A9074" s="48" t="s">
        <v>1477</v>
      </c>
      <c r="B9074">
        <v>12</v>
      </c>
      <c r="C9074">
        <v>2</v>
      </c>
      <c r="D9074">
        <v>7</v>
      </c>
      <c r="E9074">
        <v>2</v>
      </c>
      <c r="F9074" s="51">
        <v>1</v>
      </c>
      <c r="G9074" t="str">
        <f t="shared" si="282"/>
        <v>Jordan Poole</v>
      </c>
      <c r="H9074" t="str">
        <f t="shared" si="283"/>
        <v>Jordan Poole</v>
      </c>
    </row>
    <row r="9075" spans="1:8" x14ac:dyDescent="0.2">
      <c r="A9075" s="48"/>
      <c r="B9075">
        <v>7</v>
      </c>
      <c r="C9075">
        <v>1</v>
      </c>
      <c r="D9075">
        <v>7</v>
      </c>
      <c r="E9075">
        <v>0</v>
      </c>
      <c r="F9075" s="51">
        <v>1</v>
      </c>
      <c r="G9075" t="str">
        <f t="shared" si="282"/>
        <v>Jordan Poole</v>
      </c>
      <c r="H9075" t="str">
        <f t="shared" si="283"/>
        <v>Jordan Poole</v>
      </c>
    </row>
    <row r="9076" spans="1:8" x14ac:dyDescent="0.2">
      <c r="A9076" s="48"/>
      <c r="B9076">
        <v>24</v>
      </c>
      <c r="C9076">
        <v>0</v>
      </c>
      <c r="D9076">
        <v>4</v>
      </c>
      <c r="E9076">
        <v>3</v>
      </c>
      <c r="F9076" s="51">
        <v>1</v>
      </c>
      <c r="G9076" t="str">
        <f t="shared" si="282"/>
        <v>Jordan Poole</v>
      </c>
      <c r="H9076" t="str">
        <f t="shared" si="283"/>
        <v>Jordan Poole</v>
      </c>
    </row>
    <row r="9077" spans="1:8" x14ac:dyDescent="0.2">
      <c r="A9077" s="48"/>
      <c r="B9077">
        <v>17</v>
      </c>
      <c r="C9077">
        <v>2</v>
      </c>
      <c r="D9077">
        <v>5</v>
      </c>
      <c r="E9077">
        <v>2</v>
      </c>
      <c r="F9077" s="51">
        <v>1</v>
      </c>
      <c r="G9077" t="str">
        <f t="shared" si="282"/>
        <v>Jordan Poole</v>
      </c>
      <c r="H9077" t="str">
        <f t="shared" si="283"/>
        <v>Jordan Poole</v>
      </c>
    </row>
    <row r="9078" spans="1:8" x14ac:dyDescent="0.2">
      <c r="A9078" s="48"/>
      <c r="B9078">
        <v>11</v>
      </c>
      <c r="C9078">
        <v>1</v>
      </c>
      <c r="D9078">
        <v>7</v>
      </c>
      <c r="E9078">
        <v>1</v>
      </c>
      <c r="F9078" s="51">
        <v>1</v>
      </c>
      <c r="G9078" t="str">
        <f t="shared" si="282"/>
        <v>Jordan Poole</v>
      </c>
      <c r="H9078" t="str">
        <f t="shared" si="283"/>
        <v>Jordan Poole</v>
      </c>
    </row>
    <row r="9079" spans="1:8" x14ac:dyDescent="0.2">
      <c r="A9079" s="48"/>
      <c r="B9079">
        <v>24</v>
      </c>
      <c r="C9079">
        <v>2</v>
      </c>
      <c r="D9079">
        <v>4</v>
      </c>
      <c r="E9079">
        <v>4</v>
      </c>
      <c r="F9079" s="51">
        <v>1</v>
      </c>
      <c r="G9079" t="str">
        <f t="shared" si="282"/>
        <v>Jordan Poole</v>
      </c>
      <c r="H9079" t="str">
        <f t="shared" si="283"/>
        <v>Jordan Poole</v>
      </c>
    </row>
    <row r="9080" spans="1:8" x14ac:dyDescent="0.2">
      <c r="A9080" s="48"/>
      <c r="B9080">
        <v>30</v>
      </c>
      <c r="C9080">
        <v>3</v>
      </c>
      <c r="D9080">
        <v>4</v>
      </c>
      <c r="E9080">
        <v>5</v>
      </c>
      <c r="F9080" s="51">
        <v>1</v>
      </c>
      <c r="G9080" t="str">
        <f t="shared" si="282"/>
        <v>Jordan Poole</v>
      </c>
      <c r="H9080" t="str">
        <f t="shared" si="283"/>
        <v>Jordan Poole</v>
      </c>
    </row>
    <row r="9081" spans="1:8" x14ac:dyDescent="0.2">
      <c r="A9081" s="48"/>
      <c r="B9081">
        <v>9</v>
      </c>
      <c r="C9081">
        <v>2</v>
      </c>
      <c r="D9081">
        <v>2</v>
      </c>
      <c r="E9081">
        <v>1</v>
      </c>
      <c r="F9081" s="51">
        <v>1</v>
      </c>
      <c r="G9081" t="str">
        <f t="shared" si="282"/>
        <v>Jordan Poole</v>
      </c>
      <c r="H9081" t="str">
        <f t="shared" si="283"/>
        <v>Jordan Poole</v>
      </c>
    </row>
    <row r="9082" spans="1:8" x14ac:dyDescent="0.2">
      <c r="A9082" s="48"/>
      <c r="B9082">
        <v>11</v>
      </c>
      <c r="C9082">
        <v>2</v>
      </c>
      <c r="D9082">
        <v>2</v>
      </c>
      <c r="E9082">
        <v>1</v>
      </c>
      <c r="F9082" s="51">
        <v>1</v>
      </c>
      <c r="G9082" t="str">
        <f t="shared" si="282"/>
        <v>Jordan Poole</v>
      </c>
      <c r="H9082" t="str">
        <f t="shared" si="283"/>
        <v>Jordan Poole</v>
      </c>
    </row>
    <row r="9083" spans="1:8" x14ac:dyDescent="0.2">
      <c r="A9083" s="48"/>
      <c r="B9083">
        <v>20</v>
      </c>
      <c r="C9083">
        <v>0</v>
      </c>
      <c r="D9083">
        <v>9</v>
      </c>
      <c r="E9083">
        <v>3</v>
      </c>
      <c r="F9083" s="51">
        <v>1</v>
      </c>
      <c r="G9083" t="str">
        <f t="shared" si="282"/>
        <v>Jordan Poole</v>
      </c>
      <c r="H9083" t="str">
        <f t="shared" si="283"/>
        <v>Jordan Poole</v>
      </c>
    </row>
    <row r="9084" spans="1:8" x14ac:dyDescent="0.2">
      <c r="A9084" s="48"/>
      <c r="B9084">
        <v>2</v>
      </c>
      <c r="C9084">
        <v>1</v>
      </c>
      <c r="D9084">
        <v>3</v>
      </c>
      <c r="E9084">
        <v>0</v>
      </c>
      <c r="F9084" s="51">
        <v>1</v>
      </c>
      <c r="G9084" t="str">
        <f t="shared" si="282"/>
        <v>Jordan Poole</v>
      </c>
      <c r="H9084" t="str">
        <f t="shared" si="283"/>
        <v>Jordan Poole</v>
      </c>
    </row>
    <row r="9085" spans="1:8" x14ac:dyDescent="0.2">
      <c r="A9085" s="48"/>
      <c r="B9085">
        <v>18</v>
      </c>
      <c r="C9085">
        <v>4</v>
      </c>
      <c r="D9085">
        <v>3</v>
      </c>
      <c r="E9085">
        <v>4</v>
      </c>
      <c r="F9085" s="51">
        <v>1</v>
      </c>
      <c r="G9085" t="str">
        <f t="shared" si="282"/>
        <v>Jordan Poole</v>
      </c>
      <c r="H9085" t="str">
        <f t="shared" si="283"/>
        <v>Jordan Poole</v>
      </c>
    </row>
    <row r="9086" spans="1:8" x14ac:dyDescent="0.2">
      <c r="A9086" s="48"/>
      <c r="B9086">
        <v>18</v>
      </c>
      <c r="C9086">
        <v>3</v>
      </c>
      <c r="D9086">
        <v>1</v>
      </c>
      <c r="E9086">
        <v>3</v>
      </c>
      <c r="F9086" s="51">
        <v>1</v>
      </c>
      <c r="G9086" t="str">
        <f t="shared" si="282"/>
        <v>Jordan Poole</v>
      </c>
      <c r="H9086" t="str">
        <f t="shared" si="283"/>
        <v>Jordan Poole</v>
      </c>
    </row>
    <row r="9087" spans="1:8" x14ac:dyDescent="0.2">
      <c r="A9087" s="48"/>
      <c r="B9087">
        <v>36</v>
      </c>
      <c r="C9087">
        <v>2</v>
      </c>
      <c r="D9087">
        <v>2</v>
      </c>
      <c r="E9087">
        <v>5</v>
      </c>
      <c r="F9087" s="51">
        <v>1</v>
      </c>
      <c r="G9087" t="str">
        <f t="shared" si="282"/>
        <v>Jordan Poole</v>
      </c>
      <c r="H9087" t="str">
        <f t="shared" si="283"/>
        <v>Jordan Poole</v>
      </c>
    </row>
    <row r="9088" spans="1:8" x14ac:dyDescent="0.2">
      <c r="A9088" s="48"/>
      <c r="B9088">
        <v>2</v>
      </c>
      <c r="C9088">
        <v>2</v>
      </c>
      <c r="D9088">
        <v>8</v>
      </c>
      <c r="E9088">
        <v>0</v>
      </c>
      <c r="F9088" s="51">
        <v>1</v>
      </c>
      <c r="G9088" t="str">
        <f t="shared" si="282"/>
        <v>Jordan Poole</v>
      </c>
      <c r="H9088" t="str">
        <f t="shared" si="283"/>
        <v>Jordan Poole</v>
      </c>
    </row>
    <row r="9089" spans="1:8" x14ac:dyDescent="0.2">
      <c r="A9089" s="48"/>
      <c r="B9089">
        <v>13</v>
      </c>
      <c r="C9089">
        <v>3</v>
      </c>
      <c r="D9089">
        <v>4</v>
      </c>
      <c r="E9089">
        <v>3</v>
      </c>
      <c r="F9089" s="51">
        <v>1</v>
      </c>
      <c r="G9089" t="str">
        <f t="shared" si="282"/>
        <v>Jordan Poole</v>
      </c>
      <c r="H9089" t="str">
        <f t="shared" si="283"/>
        <v>Jordan Poole</v>
      </c>
    </row>
    <row r="9090" spans="1:8" x14ac:dyDescent="0.2">
      <c r="A9090" s="48"/>
      <c r="B9090">
        <v>10</v>
      </c>
      <c r="C9090">
        <v>2</v>
      </c>
      <c r="D9090">
        <v>4</v>
      </c>
      <c r="E9090">
        <v>1</v>
      </c>
      <c r="F9090" s="51">
        <v>1</v>
      </c>
      <c r="G9090" t="str">
        <f t="shared" ref="G9090:G9153" si="284">IF(B9090="","",IF(A9090="",G9089,SUBSTITUTE(A9090," 2022-23 Game Log","")))</f>
        <v>Jordan Poole</v>
      </c>
      <c r="H9090" t="str">
        <f t="shared" ref="H9090:H9153" si="285">IF(G9090="Luka Dončić","Luka Doncic",IF(G9090="Wendell Carter Jr.","Wendell Carter",IF(G9090="Vlatko Čančar","Vlatko Cancar",IF(G9090="Troy Brown Jr.","Troy Brown",IF(G9090="Bojan Bogdanović","Bojan Bogdanovic",IF(G9090="Nic Claxton","Nicolas Claxton",IF(G9090="Kristaps Porziņģis","Kristaps Porzingis",IF(G9090="Kelly Oubre Jr.","Kelly Oubre Jr",IF(G9090="P.J. Washington","P.J Washington",IF(G9090="P.J. Tucker","P.J Tucker",IF(G9090="Jabari Smith Jr.","Jabari Smith",IF(G9090="Alperen Şengün","Alperen Sengun",IF(G9090="Nikola Vučević","Nikola Vucevic",IF(G9090="Jusuf Nurkić","Jusuf Nurkic",IF(G9090="Nikola Jokić","Nikola Jokic",G9090)))))))))))))))</f>
        <v>Jordan Poole</v>
      </c>
    </row>
    <row r="9091" spans="1:8" x14ac:dyDescent="0.2">
      <c r="A9091" s="48"/>
      <c r="B9091">
        <v>26</v>
      </c>
      <c r="C9091">
        <v>0</v>
      </c>
      <c r="D9091">
        <v>0</v>
      </c>
      <c r="E9091">
        <v>2</v>
      </c>
      <c r="F9091" s="51">
        <v>1</v>
      </c>
      <c r="G9091" t="str">
        <f t="shared" si="284"/>
        <v>Jordan Poole</v>
      </c>
      <c r="H9091" t="str">
        <f t="shared" si="285"/>
        <v>Jordan Poole</v>
      </c>
    </row>
    <row r="9092" spans="1:8" x14ac:dyDescent="0.2">
      <c r="A9092" s="48"/>
      <c r="B9092">
        <v>8</v>
      </c>
      <c r="C9092">
        <v>1</v>
      </c>
      <c r="D9092">
        <v>5</v>
      </c>
      <c r="E9092">
        <v>0</v>
      </c>
      <c r="F9092" s="51">
        <v>1</v>
      </c>
      <c r="G9092" t="str">
        <f t="shared" si="284"/>
        <v>Jordan Poole</v>
      </c>
      <c r="H9092" t="str">
        <f t="shared" si="285"/>
        <v>Jordan Poole</v>
      </c>
    </row>
    <row r="9093" spans="1:8" x14ac:dyDescent="0.2">
      <c r="A9093" s="48"/>
      <c r="B9093">
        <v>19</v>
      </c>
      <c r="C9093">
        <v>4</v>
      </c>
      <c r="D9093">
        <v>6</v>
      </c>
      <c r="E9093">
        <v>2</v>
      </c>
      <c r="F9093" s="51">
        <v>1</v>
      </c>
      <c r="G9093" t="str">
        <f t="shared" si="284"/>
        <v>Jordan Poole</v>
      </c>
      <c r="H9093" t="str">
        <f t="shared" si="285"/>
        <v>Jordan Poole</v>
      </c>
    </row>
    <row r="9094" spans="1:8" x14ac:dyDescent="0.2">
      <c r="A9094" s="48"/>
      <c r="B9094">
        <v>24</v>
      </c>
      <c r="C9094">
        <v>4</v>
      </c>
      <c r="D9094">
        <v>6</v>
      </c>
      <c r="E9094">
        <v>3</v>
      </c>
      <c r="F9094" s="51">
        <v>1</v>
      </c>
      <c r="G9094" t="str">
        <f t="shared" si="284"/>
        <v>Jordan Poole</v>
      </c>
      <c r="H9094" t="str">
        <f t="shared" si="285"/>
        <v>Jordan Poole</v>
      </c>
    </row>
    <row r="9095" spans="1:8" x14ac:dyDescent="0.2">
      <c r="A9095" s="48"/>
      <c r="B9095">
        <v>9</v>
      </c>
      <c r="C9095">
        <v>2</v>
      </c>
      <c r="D9095">
        <v>9</v>
      </c>
      <c r="E9095">
        <v>1</v>
      </c>
      <c r="F9095" s="51">
        <v>1</v>
      </c>
      <c r="G9095" t="str">
        <f t="shared" si="284"/>
        <v>Jordan Poole</v>
      </c>
      <c r="H9095" t="str">
        <f t="shared" si="285"/>
        <v>Jordan Poole</v>
      </c>
    </row>
    <row r="9096" spans="1:8" x14ac:dyDescent="0.2">
      <c r="A9096" s="48"/>
      <c r="B9096">
        <v>30</v>
      </c>
      <c r="C9096">
        <v>1</v>
      </c>
      <c r="D9096">
        <v>1</v>
      </c>
      <c r="E9096">
        <v>7</v>
      </c>
      <c r="F9096" s="51">
        <v>1</v>
      </c>
      <c r="G9096" t="str">
        <f t="shared" si="284"/>
        <v>Jordan Poole</v>
      </c>
      <c r="H9096" t="str">
        <f t="shared" si="285"/>
        <v>Jordan Poole</v>
      </c>
    </row>
    <row r="9097" spans="1:8" x14ac:dyDescent="0.2">
      <c r="A9097" s="48"/>
      <c r="B9097">
        <v>21</v>
      </c>
      <c r="C9097">
        <v>2</v>
      </c>
      <c r="D9097">
        <v>5</v>
      </c>
      <c r="E9097">
        <v>5</v>
      </c>
      <c r="F9097" s="51">
        <v>1</v>
      </c>
      <c r="G9097" t="str">
        <f t="shared" si="284"/>
        <v>Jordan Poole</v>
      </c>
      <c r="H9097" t="str">
        <f t="shared" si="285"/>
        <v>Jordan Poole</v>
      </c>
    </row>
    <row r="9098" spans="1:8" x14ac:dyDescent="0.2">
      <c r="A9098" s="48"/>
      <c r="B9098">
        <v>23</v>
      </c>
      <c r="C9098">
        <v>5</v>
      </c>
      <c r="D9098">
        <v>4</v>
      </c>
      <c r="E9098">
        <v>2</v>
      </c>
      <c r="F9098" s="51">
        <v>1</v>
      </c>
      <c r="G9098" t="str">
        <f t="shared" si="284"/>
        <v>Jordan Poole</v>
      </c>
      <c r="H9098" t="str">
        <f t="shared" si="285"/>
        <v>Jordan Poole</v>
      </c>
    </row>
    <row r="9099" spans="1:8" x14ac:dyDescent="0.2">
      <c r="A9099" s="48"/>
      <c r="B9099">
        <v>36</v>
      </c>
      <c r="C9099">
        <v>4</v>
      </c>
      <c r="D9099">
        <v>8</v>
      </c>
      <c r="E9099">
        <v>4</v>
      </c>
      <c r="F9099" s="51">
        <v>1</v>
      </c>
      <c r="G9099" t="str">
        <f t="shared" si="284"/>
        <v>Jordan Poole</v>
      </c>
      <c r="H9099" t="str">
        <f t="shared" si="285"/>
        <v>Jordan Poole</v>
      </c>
    </row>
    <row r="9100" spans="1:8" x14ac:dyDescent="0.2">
      <c r="A9100" s="48"/>
      <c r="B9100">
        <v>20</v>
      </c>
      <c r="C9100">
        <v>3</v>
      </c>
      <c r="D9100">
        <v>4</v>
      </c>
      <c r="E9100">
        <v>1</v>
      </c>
      <c r="F9100" s="51">
        <v>1</v>
      </c>
      <c r="G9100" t="str">
        <f t="shared" si="284"/>
        <v>Jordan Poole</v>
      </c>
      <c r="H9100" t="str">
        <f t="shared" si="285"/>
        <v>Jordan Poole</v>
      </c>
    </row>
    <row r="9101" spans="1:8" x14ac:dyDescent="0.2">
      <c r="A9101" s="48"/>
      <c r="B9101">
        <v>18</v>
      </c>
      <c r="C9101">
        <v>2</v>
      </c>
      <c r="D9101">
        <v>3</v>
      </c>
      <c r="E9101">
        <v>3</v>
      </c>
      <c r="F9101" s="51">
        <v>1</v>
      </c>
      <c r="G9101" t="str">
        <f t="shared" si="284"/>
        <v>Jordan Poole</v>
      </c>
      <c r="H9101" t="str">
        <f t="shared" si="285"/>
        <v>Jordan Poole</v>
      </c>
    </row>
    <row r="9102" spans="1:8" x14ac:dyDescent="0.2">
      <c r="A9102" s="48"/>
      <c r="B9102">
        <v>20</v>
      </c>
      <c r="C9102">
        <v>5</v>
      </c>
      <c r="D9102">
        <v>5</v>
      </c>
      <c r="E9102">
        <v>1</v>
      </c>
      <c r="F9102" s="51">
        <v>1</v>
      </c>
      <c r="G9102" t="str">
        <f t="shared" si="284"/>
        <v>Jordan Poole</v>
      </c>
      <c r="H9102" t="str">
        <f t="shared" si="285"/>
        <v>Jordan Poole</v>
      </c>
    </row>
    <row r="9103" spans="1:8" x14ac:dyDescent="0.2">
      <c r="A9103" s="48"/>
      <c r="B9103">
        <v>29</v>
      </c>
      <c r="C9103">
        <v>1</v>
      </c>
      <c r="D9103">
        <v>4</v>
      </c>
      <c r="E9103">
        <v>4</v>
      </c>
      <c r="F9103" s="51">
        <v>1</v>
      </c>
      <c r="G9103" t="str">
        <f t="shared" si="284"/>
        <v>Jordan Poole</v>
      </c>
      <c r="H9103" t="str">
        <f t="shared" si="285"/>
        <v>Jordan Poole</v>
      </c>
    </row>
    <row r="9104" spans="1:8" x14ac:dyDescent="0.2">
      <c r="A9104" s="48"/>
      <c r="B9104">
        <v>43</v>
      </c>
      <c r="C9104">
        <v>1</v>
      </c>
      <c r="D9104">
        <v>6</v>
      </c>
      <c r="E9104">
        <v>5</v>
      </c>
      <c r="F9104" s="51">
        <v>1</v>
      </c>
      <c r="G9104" t="str">
        <f t="shared" si="284"/>
        <v>Jordan Poole</v>
      </c>
      <c r="H9104" t="str">
        <f t="shared" si="285"/>
        <v>Jordan Poole</v>
      </c>
    </row>
    <row r="9105" spans="1:8" x14ac:dyDescent="0.2">
      <c r="A9105" s="48"/>
      <c r="B9105">
        <v>26</v>
      </c>
      <c r="C9105">
        <v>2</v>
      </c>
      <c r="D9105">
        <v>1</v>
      </c>
      <c r="E9105">
        <v>2</v>
      </c>
      <c r="F9105" s="51">
        <v>1</v>
      </c>
      <c r="G9105" t="str">
        <f t="shared" si="284"/>
        <v>Jordan Poole</v>
      </c>
      <c r="H9105" t="str">
        <f t="shared" si="285"/>
        <v>Jordan Poole</v>
      </c>
    </row>
    <row r="9106" spans="1:8" x14ac:dyDescent="0.2">
      <c r="A9106" s="48"/>
      <c r="B9106">
        <v>13</v>
      </c>
      <c r="C9106">
        <v>1</v>
      </c>
      <c r="D9106">
        <v>2</v>
      </c>
      <c r="E9106">
        <v>1</v>
      </c>
      <c r="F9106" s="51">
        <v>1</v>
      </c>
      <c r="G9106" t="str">
        <f t="shared" si="284"/>
        <v>Jordan Poole</v>
      </c>
      <c r="H9106" t="str">
        <f t="shared" si="285"/>
        <v>Jordan Poole</v>
      </c>
    </row>
    <row r="9107" spans="1:8" x14ac:dyDescent="0.2">
      <c r="A9107" s="48"/>
      <c r="B9107">
        <v>32</v>
      </c>
      <c r="C9107">
        <v>3</v>
      </c>
      <c r="D9107">
        <v>2</v>
      </c>
      <c r="E9107">
        <v>3</v>
      </c>
      <c r="F9107" s="51">
        <v>1</v>
      </c>
      <c r="G9107" t="str">
        <f t="shared" si="284"/>
        <v>Jordan Poole</v>
      </c>
      <c r="H9107" t="str">
        <f t="shared" si="285"/>
        <v>Jordan Poole</v>
      </c>
    </row>
    <row r="9108" spans="1:8" x14ac:dyDescent="0.2">
      <c r="A9108" s="48"/>
      <c r="B9108">
        <v>24</v>
      </c>
      <c r="C9108">
        <v>2</v>
      </c>
      <c r="D9108">
        <v>6</v>
      </c>
      <c r="E9108">
        <v>1</v>
      </c>
      <c r="F9108" s="51">
        <v>1</v>
      </c>
      <c r="G9108" t="str">
        <f t="shared" si="284"/>
        <v>Jordan Poole</v>
      </c>
      <c r="H9108" t="str">
        <f t="shared" si="285"/>
        <v>Jordan Poole</v>
      </c>
    </row>
    <row r="9109" spans="1:8" x14ac:dyDescent="0.2">
      <c r="A9109" s="48"/>
      <c r="B9109">
        <v>26</v>
      </c>
      <c r="C9109">
        <v>3</v>
      </c>
      <c r="D9109">
        <v>1</v>
      </c>
      <c r="E9109">
        <v>2</v>
      </c>
      <c r="F9109" s="51">
        <v>1</v>
      </c>
      <c r="G9109" t="str">
        <f t="shared" si="284"/>
        <v>Jordan Poole</v>
      </c>
      <c r="H9109" t="str">
        <f t="shared" si="285"/>
        <v>Jordan Poole</v>
      </c>
    </row>
    <row r="9110" spans="1:8" x14ac:dyDescent="0.2">
      <c r="A9110" s="48"/>
      <c r="B9110">
        <v>41</v>
      </c>
      <c r="C9110">
        <v>5</v>
      </c>
      <c r="D9110">
        <v>6</v>
      </c>
      <c r="E9110">
        <v>5</v>
      </c>
      <c r="F9110" s="51">
        <v>1</v>
      </c>
      <c r="G9110" t="str">
        <f t="shared" si="284"/>
        <v>Jordan Poole</v>
      </c>
      <c r="H9110" t="str">
        <f t="shared" si="285"/>
        <v>Jordan Poole</v>
      </c>
    </row>
    <row r="9111" spans="1:8" x14ac:dyDescent="0.2">
      <c r="A9111" s="48"/>
      <c r="B9111">
        <v>28</v>
      </c>
      <c r="C9111">
        <v>6</v>
      </c>
      <c r="D9111">
        <v>5</v>
      </c>
      <c r="E9111">
        <v>2</v>
      </c>
      <c r="F9111" s="51">
        <v>1</v>
      </c>
      <c r="G9111" t="str">
        <f t="shared" si="284"/>
        <v>Jordan Poole</v>
      </c>
      <c r="H9111" t="str">
        <f t="shared" si="285"/>
        <v>Jordan Poole</v>
      </c>
    </row>
    <row r="9112" spans="1:8" x14ac:dyDescent="0.2">
      <c r="A9112" s="48"/>
      <c r="B9112">
        <v>24</v>
      </c>
      <c r="C9112">
        <v>5</v>
      </c>
      <c r="D9112">
        <v>6</v>
      </c>
      <c r="E9112">
        <v>3</v>
      </c>
      <c r="F9112" s="51">
        <v>1</v>
      </c>
      <c r="G9112" t="str">
        <f t="shared" si="284"/>
        <v>Jordan Poole</v>
      </c>
      <c r="H9112" t="str">
        <f t="shared" si="285"/>
        <v>Jordan Poole</v>
      </c>
    </row>
    <row r="9113" spans="1:8" x14ac:dyDescent="0.2">
      <c r="A9113" s="48" t="s">
        <v>1478</v>
      </c>
      <c r="B9113">
        <v>21</v>
      </c>
      <c r="C9113">
        <v>7</v>
      </c>
      <c r="D9113">
        <v>7</v>
      </c>
      <c r="E9113">
        <v>3</v>
      </c>
      <c r="F9113" s="51">
        <v>1</v>
      </c>
      <c r="G9113" t="str">
        <f t="shared" si="284"/>
        <v>Kevin Porter Jr.</v>
      </c>
      <c r="H9113" t="str">
        <f t="shared" si="285"/>
        <v>Kevin Porter Jr.</v>
      </c>
    </row>
    <row r="9114" spans="1:8" x14ac:dyDescent="0.2">
      <c r="A9114" s="48"/>
      <c r="B9114">
        <v>18</v>
      </c>
      <c r="C9114">
        <v>5</v>
      </c>
      <c r="D9114">
        <v>4</v>
      </c>
      <c r="E9114">
        <v>4</v>
      </c>
      <c r="F9114" s="51">
        <v>1</v>
      </c>
      <c r="G9114" t="str">
        <f t="shared" si="284"/>
        <v>Kevin Porter Jr.</v>
      </c>
      <c r="H9114" t="str">
        <f t="shared" si="285"/>
        <v>Kevin Porter Jr.</v>
      </c>
    </row>
    <row r="9115" spans="1:8" x14ac:dyDescent="0.2">
      <c r="A9115" s="48"/>
      <c r="B9115">
        <v>18</v>
      </c>
      <c r="C9115">
        <v>5</v>
      </c>
      <c r="D9115">
        <v>7</v>
      </c>
      <c r="E9115">
        <v>2</v>
      </c>
      <c r="F9115" s="51">
        <v>1</v>
      </c>
      <c r="G9115" t="str">
        <f t="shared" si="284"/>
        <v>Kevin Porter Jr.</v>
      </c>
      <c r="H9115" t="str">
        <f t="shared" si="285"/>
        <v>Kevin Porter Jr.</v>
      </c>
    </row>
    <row r="9116" spans="1:8" x14ac:dyDescent="0.2">
      <c r="A9116" s="48"/>
      <c r="B9116">
        <v>26</v>
      </c>
      <c r="C9116">
        <v>10</v>
      </c>
      <c r="D9116">
        <v>4</v>
      </c>
      <c r="E9116">
        <v>1</v>
      </c>
      <c r="F9116" s="51">
        <v>1</v>
      </c>
      <c r="G9116" t="str">
        <f t="shared" si="284"/>
        <v>Kevin Porter Jr.</v>
      </c>
      <c r="H9116" t="str">
        <f t="shared" si="285"/>
        <v>Kevin Porter Jr.</v>
      </c>
    </row>
    <row r="9117" spans="1:8" x14ac:dyDescent="0.2">
      <c r="A9117" s="48"/>
      <c r="B9117">
        <v>24</v>
      </c>
      <c r="C9117">
        <v>5</v>
      </c>
      <c r="D9117">
        <v>5</v>
      </c>
      <c r="E9117">
        <v>0</v>
      </c>
      <c r="F9117" s="51">
        <v>1</v>
      </c>
      <c r="G9117" t="str">
        <f t="shared" si="284"/>
        <v>Kevin Porter Jr.</v>
      </c>
      <c r="H9117" t="str">
        <f t="shared" si="285"/>
        <v>Kevin Porter Jr.</v>
      </c>
    </row>
    <row r="9118" spans="1:8" x14ac:dyDescent="0.2">
      <c r="A9118" s="48"/>
      <c r="B9118">
        <v>16</v>
      </c>
      <c r="C9118">
        <v>6</v>
      </c>
      <c r="D9118">
        <v>4</v>
      </c>
      <c r="E9118">
        <v>1</v>
      </c>
      <c r="F9118" s="51">
        <v>1</v>
      </c>
      <c r="G9118" t="str">
        <f t="shared" si="284"/>
        <v>Kevin Porter Jr.</v>
      </c>
      <c r="H9118" t="str">
        <f t="shared" si="285"/>
        <v>Kevin Porter Jr.</v>
      </c>
    </row>
    <row r="9119" spans="1:8" x14ac:dyDescent="0.2">
      <c r="A9119" s="48"/>
      <c r="B9119">
        <v>26</v>
      </c>
      <c r="C9119">
        <v>8</v>
      </c>
      <c r="D9119">
        <v>6</v>
      </c>
      <c r="E9119">
        <v>1</v>
      </c>
      <c r="F9119" s="51">
        <v>1</v>
      </c>
      <c r="G9119" t="str">
        <f t="shared" si="284"/>
        <v>Kevin Porter Jr.</v>
      </c>
      <c r="H9119" t="str">
        <f t="shared" si="285"/>
        <v>Kevin Porter Jr.</v>
      </c>
    </row>
    <row r="9120" spans="1:8" x14ac:dyDescent="0.2">
      <c r="A9120" s="48"/>
      <c r="B9120">
        <v>13</v>
      </c>
      <c r="C9120">
        <v>5</v>
      </c>
      <c r="D9120">
        <v>5</v>
      </c>
      <c r="E9120">
        <v>1</v>
      </c>
      <c r="F9120" s="51">
        <v>1</v>
      </c>
      <c r="G9120" t="str">
        <f t="shared" si="284"/>
        <v>Kevin Porter Jr.</v>
      </c>
      <c r="H9120" t="str">
        <f t="shared" si="285"/>
        <v>Kevin Porter Jr.</v>
      </c>
    </row>
    <row r="9121" spans="1:8" x14ac:dyDescent="0.2">
      <c r="A9121" s="48"/>
      <c r="B9121">
        <v>22</v>
      </c>
      <c r="C9121">
        <v>7</v>
      </c>
      <c r="D9121">
        <v>7</v>
      </c>
      <c r="E9121">
        <v>3</v>
      </c>
      <c r="F9121" s="51">
        <v>1</v>
      </c>
      <c r="G9121" t="str">
        <f t="shared" si="284"/>
        <v>Kevin Porter Jr.</v>
      </c>
      <c r="H9121" t="str">
        <f t="shared" si="285"/>
        <v>Kevin Porter Jr.</v>
      </c>
    </row>
    <row r="9122" spans="1:8" x14ac:dyDescent="0.2">
      <c r="A9122" s="48"/>
      <c r="B9122">
        <v>13</v>
      </c>
      <c r="C9122">
        <v>5</v>
      </c>
      <c r="D9122">
        <v>2</v>
      </c>
      <c r="E9122">
        <v>2</v>
      </c>
      <c r="F9122" s="51">
        <v>1</v>
      </c>
      <c r="G9122" t="str">
        <f t="shared" si="284"/>
        <v>Kevin Porter Jr.</v>
      </c>
      <c r="H9122" t="str">
        <f t="shared" si="285"/>
        <v>Kevin Porter Jr.</v>
      </c>
    </row>
    <row r="9123" spans="1:8" x14ac:dyDescent="0.2">
      <c r="A9123" s="48"/>
      <c r="B9123">
        <v>17</v>
      </c>
      <c r="C9123">
        <v>8</v>
      </c>
      <c r="D9123">
        <v>11</v>
      </c>
      <c r="E9123">
        <v>3</v>
      </c>
      <c r="F9123" s="51">
        <v>1</v>
      </c>
      <c r="G9123" t="str">
        <f t="shared" si="284"/>
        <v>Kevin Porter Jr.</v>
      </c>
      <c r="H9123" t="str">
        <f t="shared" si="285"/>
        <v>Kevin Porter Jr.</v>
      </c>
    </row>
    <row r="9124" spans="1:8" x14ac:dyDescent="0.2">
      <c r="A9124" s="48"/>
      <c r="B9124">
        <v>12</v>
      </c>
      <c r="C9124">
        <v>2</v>
      </c>
      <c r="D9124">
        <v>11</v>
      </c>
      <c r="E9124">
        <v>1</v>
      </c>
      <c r="F9124" s="51">
        <v>1</v>
      </c>
      <c r="G9124" t="str">
        <f t="shared" si="284"/>
        <v>Kevin Porter Jr.</v>
      </c>
      <c r="H9124" t="str">
        <f t="shared" si="285"/>
        <v>Kevin Porter Jr.</v>
      </c>
    </row>
    <row r="9125" spans="1:8" x14ac:dyDescent="0.2">
      <c r="A9125" s="48"/>
      <c r="B9125">
        <v>23</v>
      </c>
      <c r="C9125">
        <v>1</v>
      </c>
      <c r="D9125">
        <v>3</v>
      </c>
      <c r="E9125">
        <v>3</v>
      </c>
      <c r="F9125" s="51">
        <v>1</v>
      </c>
      <c r="G9125" t="str">
        <f t="shared" si="284"/>
        <v>Kevin Porter Jr.</v>
      </c>
      <c r="H9125" t="str">
        <f t="shared" si="285"/>
        <v>Kevin Porter Jr.</v>
      </c>
    </row>
    <row r="9126" spans="1:8" x14ac:dyDescent="0.2">
      <c r="A9126" s="48"/>
      <c r="B9126">
        <v>20</v>
      </c>
      <c r="C9126">
        <v>7</v>
      </c>
      <c r="D9126">
        <v>3</v>
      </c>
      <c r="E9126">
        <v>0</v>
      </c>
      <c r="F9126" s="51">
        <v>1</v>
      </c>
      <c r="G9126" t="str">
        <f t="shared" si="284"/>
        <v>Kevin Porter Jr.</v>
      </c>
      <c r="H9126" t="str">
        <f t="shared" si="285"/>
        <v>Kevin Porter Jr.</v>
      </c>
    </row>
    <row r="9127" spans="1:8" x14ac:dyDescent="0.2">
      <c r="A9127" s="48"/>
      <c r="B9127">
        <v>17</v>
      </c>
      <c r="C9127">
        <v>11</v>
      </c>
      <c r="D9127">
        <v>8</v>
      </c>
      <c r="E9127">
        <v>2</v>
      </c>
      <c r="F9127" s="51">
        <v>1</v>
      </c>
      <c r="G9127" t="str">
        <f t="shared" si="284"/>
        <v>Kevin Porter Jr.</v>
      </c>
      <c r="H9127" t="str">
        <f t="shared" si="285"/>
        <v>Kevin Porter Jr.</v>
      </c>
    </row>
    <row r="9128" spans="1:8" x14ac:dyDescent="0.2">
      <c r="A9128" s="48"/>
      <c r="B9128">
        <v>30</v>
      </c>
      <c r="C9128">
        <v>5</v>
      </c>
      <c r="D9128">
        <v>6</v>
      </c>
      <c r="E9128">
        <v>5</v>
      </c>
      <c r="F9128" s="51">
        <v>1</v>
      </c>
      <c r="G9128" t="str">
        <f t="shared" si="284"/>
        <v>Kevin Porter Jr.</v>
      </c>
      <c r="H9128" t="str">
        <f t="shared" si="285"/>
        <v>Kevin Porter Jr.</v>
      </c>
    </row>
    <row r="9129" spans="1:8" x14ac:dyDescent="0.2">
      <c r="A9129" s="48"/>
      <c r="B9129">
        <v>12</v>
      </c>
      <c r="C9129">
        <v>7</v>
      </c>
      <c r="D9129">
        <v>10</v>
      </c>
      <c r="E9129">
        <v>0</v>
      </c>
      <c r="F9129" s="51">
        <v>1</v>
      </c>
      <c r="G9129" t="str">
        <f t="shared" si="284"/>
        <v>Kevin Porter Jr.</v>
      </c>
      <c r="H9129" t="str">
        <f t="shared" si="285"/>
        <v>Kevin Porter Jr.</v>
      </c>
    </row>
    <row r="9130" spans="1:8" x14ac:dyDescent="0.2">
      <c r="A9130" s="48"/>
      <c r="B9130">
        <v>16</v>
      </c>
      <c r="C9130">
        <v>3</v>
      </c>
      <c r="D9130">
        <v>6</v>
      </c>
      <c r="E9130">
        <v>1</v>
      </c>
      <c r="F9130" s="51">
        <v>1</v>
      </c>
      <c r="G9130" t="str">
        <f t="shared" si="284"/>
        <v>Kevin Porter Jr.</v>
      </c>
      <c r="H9130" t="str">
        <f t="shared" si="285"/>
        <v>Kevin Porter Jr.</v>
      </c>
    </row>
    <row r="9131" spans="1:8" x14ac:dyDescent="0.2">
      <c r="A9131" s="48"/>
      <c r="B9131">
        <v>12</v>
      </c>
      <c r="C9131">
        <v>4</v>
      </c>
      <c r="D9131">
        <v>6</v>
      </c>
      <c r="E9131">
        <v>4</v>
      </c>
      <c r="F9131" s="51">
        <v>1</v>
      </c>
      <c r="G9131" t="str">
        <f t="shared" si="284"/>
        <v>Kevin Porter Jr.</v>
      </c>
      <c r="H9131" t="str">
        <f t="shared" si="285"/>
        <v>Kevin Porter Jr.</v>
      </c>
    </row>
    <row r="9132" spans="1:8" x14ac:dyDescent="0.2">
      <c r="A9132" s="48"/>
      <c r="B9132">
        <v>23</v>
      </c>
      <c r="C9132">
        <v>6</v>
      </c>
      <c r="D9132">
        <v>5</v>
      </c>
      <c r="E9132">
        <v>5</v>
      </c>
      <c r="F9132" s="51">
        <v>1</v>
      </c>
      <c r="G9132" t="str">
        <f t="shared" si="284"/>
        <v>Kevin Porter Jr.</v>
      </c>
      <c r="H9132" t="str">
        <f t="shared" si="285"/>
        <v>Kevin Porter Jr.</v>
      </c>
    </row>
    <row r="9133" spans="1:8" x14ac:dyDescent="0.2">
      <c r="A9133" s="48"/>
      <c r="B9133">
        <v>15</v>
      </c>
      <c r="C9133">
        <v>6</v>
      </c>
      <c r="D9133">
        <v>7</v>
      </c>
      <c r="E9133">
        <v>1</v>
      </c>
      <c r="F9133" s="51">
        <v>1</v>
      </c>
      <c r="G9133" t="str">
        <f t="shared" si="284"/>
        <v>Kevin Porter Jr.</v>
      </c>
      <c r="H9133" t="str">
        <f t="shared" si="285"/>
        <v>Kevin Porter Jr.</v>
      </c>
    </row>
    <row r="9134" spans="1:8" x14ac:dyDescent="0.2">
      <c r="A9134" s="48"/>
      <c r="B9134">
        <v>20</v>
      </c>
      <c r="C9134">
        <v>3</v>
      </c>
      <c r="D9134">
        <v>4</v>
      </c>
      <c r="E9134">
        <v>1</v>
      </c>
      <c r="F9134" s="51">
        <v>1</v>
      </c>
      <c r="G9134" t="str">
        <f t="shared" si="284"/>
        <v>Kevin Porter Jr.</v>
      </c>
      <c r="H9134" t="str">
        <f t="shared" si="285"/>
        <v>Kevin Porter Jr.</v>
      </c>
    </row>
    <row r="9135" spans="1:8" x14ac:dyDescent="0.2">
      <c r="A9135" s="48"/>
      <c r="B9135">
        <v>24</v>
      </c>
      <c r="C9135">
        <v>6</v>
      </c>
      <c r="D9135">
        <v>3</v>
      </c>
      <c r="E9135">
        <v>4</v>
      </c>
      <c r="F9135" s="51">
        <v>1</v>
      </c>
      <c r="G9135" t="str">
        <f t="shared" si="284"/>
        <v>Kevin Porter Jr.</v>
      </c>
      <c r="H9135" t="str">
        <f t="shared" si="285"/>
        <v>Kevin Porter Jr.</v>
      </c>
    </row>
    <row r="9136" spans="1:8" x14ac:dyDescent="0.2">
      <c r="A9136" s="48"/>
      <c r="B9136">
        <v>12</v>
      </c>
      <c r="C9136">
        <v>3</v>
      </c>
      <c r="D9136">
        <v>4</v>
      </c>
      <c r="E9136">
        <v>0</v>
      </c>
      <c r="F9136" s="51">
        <v>1</v>
      </c>
      <c r="G9136" t="str">
        <f t="shared" si="284"/>
        <v>Kevin Porter Jr.</v>
      </c>
      <c r="H9136" t="str">
        <f t="shared" si="285"/>
        <v>Kevin Porter Jr.</v>
      </c>
    </row>
    <row r="9137" spans="1:8" x14ac:dyDescent="0.2">
      <c r="A9137" s="48"/>
      <c r="B9137">
        <v>18</v>
      </c>
      <c r="C9137">
        <v>3</v>
      </c>
      <c r="D9137">
        <v>7</v>
      </c>
      <c r="E9137">
        <v>0</v>
      </c>
      <c r="F9137" s="51">
        <v>1</v>
      </c>
      <c r="G9137" t="str">
        <f t="shared" si="284"/>
        <v>Kevin Porter Jr.</v>
      </c>
      <c r="H9137" t="str">
        <f t="shared" si="285"/>
        <v>Kevin Porter Jr.</v>
      </c>
    </row>
    <row r="9138" spans="1:8" x14ac:dyDescent="0.2">
      <c r="A9138" s="48"/>
      <c r="B9138">
        <v>18</v>
      </c>
      <c r="C9138">
        <v>5</v>
      </c>
      <c r="D9138">
        <v>4</v>
      </c>
      <c r="E9138">
        <v>2</v>
      </c>
      <c r="F9138" s="51">
        <v>1</v>
      </c>
      <c r="G9138" t="str">
        <f t="shared" si="284"/>
        <v>Kevin Porter Jr.</v>
      </c>
      <c r="H9138" t="str">
        <f t="shared" si="285"/>
        <v>Kevin Porter Jr.</v>
      </c>
    </row>
    <row r="9139" spans="1:8" x14ac:dyDescent="0.2">
      <c r="A9139" s="48"/>
      <c r="B9139">
        <v>21</v>
      </c>
      <c r="C9139">
        <v>7</v>
      </c>
      <c r="D9139">
        <v>5</v>
      </c>
      <c r="E9139">
        <v>0</v>
      </c>
      <c r="F9139" s="51">
        <v>1</v>
      </c>
      <c r="G9139" t="str">
        <f t="shared" si="284"/>
        <v>Kevin Porter Jr.</v>
      </c>
      <c r="H9139" t="str">
        <f t="shared" si="285"/>
        <v>Kevin Porter Jr.</v>
      </c>
    </row>
    <row r="9140" spans="1:8" x14ac:dyDescent="0.2">
      <c r="A9140" s="48"/>
      <c r="B9140">
        <v>13</v>
      </c>
      <c r="C9140">
        <v>7</v>
      </c>
      <c r="D9140">
        <v>4</v>
      </c>
      <c r="E9140">
        <v>0</v>
      </c>
      <c r="F9140" s="51">
        <v>1</v>
      </c>
      <c r="G9140" t="str">
        <f t="shared" si="284"/>
        <v>Kevin Porter Jr.</v>
      </c>
      <c r="H9140" t="str">
        <f t="shared" si="285"/>
        <v>Kevin Porter Jr.</v>
      </c>
    </row>
    <row r="9141" spans="1:8" x14ac:dyDescent="0.2">
      <c r="A9141" s="48"/>
      <c r="B9141">
        <v>15</v>
      </c>
      <c r="C9141">
        <v>4</v>
      </c>
      <c r="D9141">
        <v>4</v>
      </c>
      <c r="E9141">
        <v>1</v>
      </c>
      <c r="F9141" s="51">
        <v>1</v>
      </c>
      <c r="G9141" t="str">
        <f t="shared" si="284"/>
        <v>Kevin Porter Jr.</v>
      </c>
      <c r="H9141" t="str">
        <f t="shared" si="285"/>
        <v>Kevin Porter Jr.</v>
      </c>
    </row>
    <row r="9142" spans="1:8" x14ac:dyDescent="0.2">
      <c r="A9142" s="48"/>
      <c r="B9142">
        <v>31</v>
      </c>
      <c r="C9142">
        <v>6</v>
      </c>
      <c r="D9142">
        <v>5</v>
      </c>
      <c r="E9142">
        <v>5</v>
      </c>
      <c r="F9142" s="51">
        <v>1</v>
      </c>
      <c r="G9142" t="str">
        <f t="shared" si="284"/>
        <v>Kevin Porter Jr.</v>
      </c>
      <c r="H9142" t="str">
        <f t="shared" si="285"/>
        <v>Kevin Porter Jr.</v>
      </c>
    </row>
    <row r="9143" spans="1:8" x14ac:dyDescent="0.2">
      <c r="A9143" s="48"/>
      <c r="B9143">
        <v>14</v>
      </c>
      <c r="C9143">
        <v>1</v>
      </c>
      <c r="D9143">
        <v>4</v>
      </c>
      <c r="E9143">
        <v>1</v>
      </c>
      <c r="F9143" s="51">
        <v>1</v>
      </c>
      <c r="G9143" t="str">
        <f t="shared" si="284"/>
        <v>Kevin Porter Jr.</v>
      </c>
      <c r="H9143" t="str">
        <f t="shared" si="285"/>
        <v>Kevin Porter Jr.</v>
      </c>
    </row>
    <row r="9144" spans="1:8" x14ac:dyDescent="0.2">
      <c r="A9144" s="48"/>
      <c r="B9144">
        <v>36</v>
      </c>
      <c r="C9144">
        <v>7</v>
      </c>
      <c r="D9144">
        <v>9</v>
      </c>
      <c r="E9144">
        <v>6</v>
      </c>
      <c r="F9144" s="51">
        <v>1</v>
      </c>
      <c r="G9144" t="str">
        <f t="shared" si="284"/>
        <v>Kevin Porter Jr.</v>
      </c>
      <c r="H9144" t="str">
        <f t="shared" si="285"/>
        <v>Kevin Porter Jr.</v>
      </c>
    </row>
    <row r="9145" spans="1:8" x14ac:dyDescent="0.2">
      <c r="A9145" s="48"/>
      <c r="B9145">
        <v>22</v>
      </c>
      <c r="C9145">
        <v>5</v>
      </c>
      <c r="D9145">
        <v>9</v>
      </c>
      <c r="E9145">
        <v>2</v>
      </c>
      <c r="F9145" s="51">
        <v>1</v>
      </c>
      <c r="G9145" t="str">
        <f t="shared" si="284"/>
        <v>Kevin Porter Jr.</v>
      </c>
      <c r="H9145" t="str">
        <f t="shared" si="285"/>
        <v>Kevin Porter Jr.</v>
      </c>
    </row>
    <row r="9146" spans="1:8" x14ac:dyDescent="0.2">
      <c r="A9146" s="48"/>
      <c r="B9146">
        <v>17</v>
      </c>
      <c r="C9146">
        <v>4</v>
      </c>
      <c r="D9146">
        <v>7</v>
      </c>
      <c r="E9146">
        <v>4</v>
      </c>
      <c r="F9146" s="51">
        <v>1</v>
      </c>
      <c r="G9146" t="str">
        <f t="shared" si="284"/>
        <v>Kevin Porter Jr.</v>
      </c>
      <c r="H9146" t="str">
        <f t="shared" si="285"/>
        <v>Kevin Porter Jr.</v>
      </c>
    </row>
    <row r="9147" spans="1:8" x14ac:dyDescent="0.2">
      <c r="A9147" s="48"/>
      <c r="B9147">
        <v>23</v>
      </c>
      <c r="C9147">
        <v>10</v>
      </c>
      <c r="D9147">
        <v>8</v>
      </c>
      <c r="E9147">
        <v>4</v>
      </c>
      <c r="F9147" s="51">
        <v>1</v>
      </c>
      <c r="G9147" t="str">
        <f t="shared" si="284"/>
        <v>Kevin Porter Jr.</v>
      </c>
      <c r="H9147" t="str">
        <f t="shared" si="285"/>
        <v>Kevin Porter Jr.</v>
      </c>
    </row>
    <row r="9148" spans="1:8" x14ac:dyDescent="0.2">
      <c r="A9148" s="48"/>
      <c r="B9148">
        <v>25</v>
      </c>
      <c r="C9148">
        <v>6</v>
      </c>
      <c r="D9148">
        <v>6</v>
      </c>
      <c r="E9148">
        <v>2</v>
      </c>
      <c r="F9148" s="51">
        <v>1</v>
      </c>
      <c r="G9148" t="str">
        <f t="shared" si="284"/>
        <v>Kevin Porter Jr.</v>
      </c>
      <c r="H9148" t="str">
        <f t="shared" si="285"/>
        <v>Kevin Porter Jr.</v>
      </c>
    </row>
    <row r="9149" spans="1:8" x14ac:dyDescent="0.2">
      <c r="A9149" s="48"/>
      <c r="B9149">
        <v>11</v>
      </c>
      <c r="C9149">
        <v>3</v>
      </c>
      <c r="D9149">
        <v>5</v>
      </c>
      <c r="E9149">
        <v>2</v>
      </c>
      <c r="F9149" s="51">
        <v>1</v>
      </c>
      <c r="G9149" t="str">
        <f t="shared" si="284"/>
        <v>Kevin Porter Jr.</v>
      </c>
      <c r="H9149" t="str">
        <f t="shared" si="285"/>
        <v>Kevin Porter Jr.</v>
      </c>
    </row>
    <row r="9150" spans="1:8" x14ac:dyDescent="0.2">
      <c r="A9150" s="48" t="s">
        <v>1479</v>
      </c>
      <c r="B9150">
        <v>15</v>
      </c>
      <c r="C9150">
        <v>7</v>
      </c>
      <c r="D9150">
        <v>1</v>
      </c>
      <c r="E9150">
        <v>2</v>
      </c>
      <c r="F9150" s="51">
        <v>1</v>
      </c>
      <c r="G9150" t="str">
        <f t="shared" si="284"/>
        <v>Michael Porter Jr.</v>
      </c>
      <c r="H9150" t="str">
        <f t="shared" si="285"/>
        <v>Michael Porter Jr.</v>
      </c>
    </row>
    <row r="9151" spans="1:8" x14ac:dyDescent="0.2">
      <c r="A9151" s="48"/>
      <c r="B9151">
        <v>17</v>
      </c>
      <c r="C9151">
        <v>6</v>
      </c>
      <c r="D9151">
        <v>1</v>
      </c>
      <c r="E9151">
        <v>5</v>
      </c>
      <c r="F9151" s="51">
        <v>1</v>
      </c>
      <c r="G9151" t="str">
        <f t="shared" si="284"/>
        <v>Michael Porter Jr.</v>
      </c>
      <c r="H9151" t="str">
        <f t="shared" si="285"/>
        <v>Michael Porter Jr.</v>
      </c>
    </row>
    <row r="9152" spans="1:8" x14ac:dyDescent="0.2">
      <c r="A9152" s="48"/>
      <c r="B9152">
        <v>22</v>
      </c>
      <c r="C9152">
        <v>6</v>
      </c>
      <c r="D9152">
        <v>1</v>
      </c>
      <c r="E9152">
        <v>5</v>
      </c>
      <c r="F9152" s="51">
        <v>1</v>
      </c>
      <c r="G9152" t="str">
        <f t="shared" si="284"/>
        <v>Michael Porter Jr.</v>
      </c>
      <c r="H9152" t="str">
        <f t="shared" si="285"/>
        <v>Michael Porter Jr.</v>
      </c>
    </row>
    <row r="9153" spans="1:8" x14ac:dyDescent="0.2">
      <c r="A9153" s="48"/>
      <c r="B9153">
        <v>18</v>
      </c>
      <c r="C9153">
        <v>4</v>
      </c>
      <c r="D9153">
        <v>2</v>
      </c>
      <c r="E9153">
        <v>4</v>
      </c>
      <c r="F9153" s="51">
        <v>1</v>
      </c>
      <c r="G9153" t="str">
        <f t="shared" si="284"/>
        <v>Michael Porter Jr.</v>
      </c>
      <c r="H9153" t="str">
        <f t="shared" si="285"/>
        <v>Michael Porter Jr.</v>
      </c>
    </row>
    <row r="9154" spans="1:8" x14ac:dyDescent="0.2">
      <c r="A9154" s="48"/>
      <c r="B9154">
        <v>22</v>
      </c>
      <c r="C9154">
        <v>13</v>
      </c>
      <c r="D9154">
        <v>1</v>
      </c>
      <c r="E9154">
        <v>4</v>
      </c>
      <c r="F9154" s="51">
        <v>1</v>
      </c>
      <c r="G9154" t="str">
        <f t="shared" ref="G9154:G9217" si="286">IF(B9154="","",IF(A9154="",G9153,SUBSTITUTE(A9154," 2022-23 Game Log","")))</f>
        <v>Michael Porter Jr.</v>
      </c>
      <c r="H9154" t="str">
        <f t="shared" ref="H9154:H9217" si="287">IF(G9154="Luka Dončić","Luka Doncic",IF(G9154="Wendell Carter Jr.","Wendell Carter",IF(G9154="Vlatko Čančar","Vlatko Cancar",IF(G9154="Troy Brown Jr.","Troy Brown",IF(G9154="Bojan Bogdanović","Bojan Bogdanovic",IF(G9154="Nic Claxton","Nicolas Claxton",IF(G9154="Kristaps Porziņģis","Kristaps Porzingis",IF(G9154="Kelly Oubre Jr.","Kelly Oubre Jr",IF(G9154="P.J. Washington","P.J Washington",IF(G9154="P.J. Tucker","P.J Tucker",IF(G9154="Jabari Smith Jr.","Jabari Smith",IF(G9154="Alperen Şengün","Alperen Sengun",IF(G9154="Nikola Vučević","Nikola Vucevic",IF(G9154="Jusuf Nurkić","Jusuf Nurkic",IF(G9154="Nikola Jokić","Nikola Jokic",G9154)))))))))))))))</f>
        <v>Michael Porter Jr.</v>
      </c>
    </row>
    <row r="9155" spans="1:8" x14ac:dyDescent="0.2">
      <c r="A9155" s="48"/>
      <c r="B9155">
        <v>17</v>
      </c>
      <c r="C9155">
        <v>9</v>
      </c>
      <c r="D9155">
        <v>1</v>
      </c>
      <c r="E9155">
        <v>3</v>
      </c>
      <c r="F9155" s="51">
        <v>1</v>
      </c>
      <c r="G9155" t="str">
        <f t="shared" si="286"/>
        <v>Michael Porter Jr.</v>
      </c>
      <c r="H9155" t="str">
        <f t="shared" si="287"/>
        <v>Michael Porter Jr.</v>
      </c>
    </row>
    <row r="9156" spans="1:8" x14ac:dyDescent="0.2">
      <c r="A9156" s="48"/>
      <c r="B9156">
        <v>11</v>
      </c>
      <c r="C9156">
        <v>6</v>
      </c>
      <c r="D9156">
        <v>2</v>
      </c>
      <c r="E9156">
        <v>3</v>
      </c>
      <c r="F9156" s="51">
        <v>1</v>
      </c>
      <c r="G9156" t="str">
        <f t="shared" si="286"/>
        <v>Michael Porter Jr.</v>
      </c>
      <c r="H9156" t="str">
        <f t="shared" si="287"/>
        <v>Michael Porter Jr.</v>
      </c>
    </row>
    <row r="9157" spans="1:8" x14ac:dyDescent="0.2">
      <c r="A9157" s="48"/>
      <c r="B9157">
        <v>15</v>
      </c>
      <c r="C9157">
        <v>9</v>
      </c>
      <c r="D9157">
        <v>0</v>
      </c>
      <c r="E9157">
        <v>3</v>
      </c>
      <c r="F9157" s="51">
        <v>1</v>
      </c>
      <c r="G9157" t="str">
        <f t="shared" si="286"/>
        <v>Michael Porter Jr.</v>
      </c>
      <c r="H9157" t="str">
        <f t="shared" si="287"/>
        <v>Michael Porter Jr.</v>
      </c>
    </row>
    <row r="9158" spans="1:8" x14ac:dyDescent="0.2">
      <c r="A9158" s="48"/>
      <c r="B9158">
        <v>24</v>
      </c>
      <c r="C9158">
        <v>6</v>
      </c>
      <c r="D9158">
        <v>2</v>
      </c>
      <c r="E9158">
        <v>4</v>
      </c>
      <c r="F9158" s="51">
        <v>1</v>
      </c>
      <c r="G9158" t="str">
        <f t="shared" si="286"/>
        <v>Michael Porter Jr.</v>
      </c>
      <c r="H9158" t="str">
        <f t="shared" si="287"/>
        <v>Michael Porter Jr.</v>
      </c>
    </row>
    <row r="9159" spans="1:8" x14ac:dyDescent="0.2">
      <c r="A9159" s="48"/>
      <c r="B9159">
        <v>17</v>
      </c>
      <c r="C9159">
        <v>6</v>
      </c>
      <c r="D9159">
        <v>2</v>
      </c>
      <c r="E9159">
        <v>3</v>
      </c>
      <c r="F9159" s="51">
        <v>1</v>
      </c>
      <c r="G9159" t="str">
        <f t="shared" si="286"/>
        <v>Michael Porter Jr.</v>
      </c>
      <c r="H9159" t="str">
        <f t="shared" si="287"/>
        <v>Michael Porter Jr.</v>
      </c>
    </row>
    <row r="9160" spans="1:8" x14ac:dyDescent="0.2">
      <c r="A9160" s="48"/>
      <c r="B9160">
        <v>7</v>
      </c>
      <c r="C9160">
        <v>4</v>
      </c>
      <c r="D9160">
        <v>0</v>
      </c>
      <c r="E9160">
        <v>1</v>
      </c>
      <c r="F9160" s="51">
        <v>1</v>
      </c>
      <c r="G9160" t="str">
        <f t="shared" si="286"/>
        <v>Michael Porter Jr.</v>
      </c>
      <c r="H9160" t="str">
        <f t="shared" si="287"/>
        <v>Michael Porter Jr.</v>
      </c>
    </row>
    <row r="9161" spans="1:8" x14ac:dyDescent="0.2">
      <c r="A9161" s="48"/>
      <c r="B9161">
        <v>31</v>
      </c>
      <c r="C9161">
        <v>1</v>
      </c>
      <c r="D9161">
        <v>2</v>
      </c>
      <c r="E9161">
        <v>6</v>
      </c>
      <c r="F9161" s="51">
        <v>1</v>
      </c>
      <c r="G9161" t="str">
        <f t="shared" si="286"/>
        <v>Michael Porter Jr.</v>
      </c>
      <c r="H9161" t="str">
        <f t="shared" si="287"/>
        <v>Michael Porter Jr.</v>
      </c>
    </row>
    <row r="9162" spans="1:8" x14ac:dyDescent="0.2">
      <c r="A9162" s="48"/>
      <c r="B9162">
        <v>5</v>
      </c>
      <c r="C9162">
        <v>3</v>
      </c>
      <c r="D9162">
        <v>2</v>
      </c>
      <c r="E9162">
        <v>1</v>
      </c>
      <c r="F9162" s="51">
        <v>1</v>
      </c>
      <c r="G9162" t="str">
        <f t="shared" si="286"/>
        <v>Michael Porter Jr.</v>
      </c>
      <c r="H9162" t="str">
        <f t="shared" si="287"/>
        <v>Michael Porter Jr.</v>
      </c>
    </row>
    <row r="9163" spans="1:8" x14ac:dyDescent="0.2">
      <c r="A9163" s="48"/>
      <c r="B9163">
        <v>10</v>
      </c>
      <c r="C9163">
        <v>3</v>
      </c>
      <c r="D9163">
        <v>2</v>
      </c>
      <c r="E9163">
        <v>1</v>
      </c>
      <c r="F9163" s="51">
        <v>1</v>
      </c>
      <c r="G9163" t="str">
        <f t="shared" si="286"/>
        <v>Michael Porter Jr.</v>
      </c>
      <c r="H9163" t="str">
        <f t="shared" si="287"/>
        <v>Michael Porter Jr.</v>
      </c>
    </row>
    <row r="9164" spans="1:8" x14ac:dyDescent="0.2">
      <c r="A9164" s="48"/>
      <c r="B9164">
        <v>14</v>
      </c>
      <c r="C9164">
        <v>5</v>
      </c>
      <c r="D9164">
        <v>0</v>
      </c>
      <c r="E9164">
        <v>1</v>
      </c>
      <c r="F9164" s="51">
        <v>1</v>
      </c>
      <c r="G9164" t="str">
        <f t="shared" si="286"/>
        <v>Michael Porter Jr.</v>
      </c>
      <c r="H9164" t="str">
        <f t="shared" si="287"/>
        <v>Michael Porter Jr.</v>
      </c>
    </row>
    <row r="9165" spans="1:8" x14ac:dyDescent="0.2">
      <c r="A9165" s="48"/>
      <c r="B9165">
        <v>18</v>
      </c>
      <c r="C9165">
        <v>8</v>
      </c>
      <c r="D9165">
        <v>1</v>
      </c>
      <c r="E9165">
        <v>1</v>
      </c>
      <c r="F9165" s="51">
        <v>1</v>
      </c>
      <c r="G9165" t="str">
        <f t="shared" si="286"/>
        <v>Michael Porter Jr.</v>
      </c>
      <c r="H9165" t="str">
        <f t="shared" si="287"/>
        <v>Michael Porter Jr.</v>
      </c>
    </row>
    <row r="9166" spans="1:8" x14ac:dyDescent="0.2">
      <c r="A9166" s="48"/>
      <c r="B9166">
        <v>18</v>
      </c>
      <c r="C9166">
        <v>5</v>
      </c>
      <c r="D9166">
        <v>2</v>
      </c>
      <c r="E9166">
        <v>2</v>
      </c>
      <c r="F9166" s="51">
        <v>1</v>
      </c>
      <c r="G9166" t="str">
        <f t="shared" si="286"/>
        <v>Michael Porter Jr.</v>
      </c>
      <c r="H9166" t="str">
        <f t="shared" si="287"/>
        <v>Michael Porter Jr.</v>
      </c>
    </row>
    <row r="9167" spans="1:8" x14ac:dyDescent="0.2">
      <c r="A9167" s="48"/>
      <c r="B9167">
        <v>7</v>
      </c>
      <c r="C9167">
        <v>8</v>
      </c>
      <c r="D9167">
        <v>0</v>
      </c>
      <c r="E9167">
        <v>0</v>
      </c>
      <c r="F9167" s="51">
        <v>1</v>
      </c>
      <c r="G9167" t="str">
        <f t="shared" si="286"/>
        <v>Michael Porter Jr.</v>
      </c>
      <c r="H9167" t="str">
        <f t="shared" si="287"/>
        <v>Michael Porter Jr.</v>
      </c>
    </row>
    <row r="9168" spans="1:8" x14ac:dyDescent="0.2">
      <c r="A9168" s="48"/>
      <c r="B9168">
        <v>30</v>
      </c>
      <c r="C9168">
        <v>6</v>
      </c>
      <c r="D9168">
        <v>2</v>
      </c>
      <c r="E9168">
        <v>5</v>
      </c>
      <c r="F9168" s="51">
        <v>1</v>
      </c>
      <c r="G9168" t="str">
        <f t="shared" si="286"/>
        <v>Michael Porter Jr.</v>
      </c>
      <c r="H9168" t="str">
        <f t="shared" si="287"/>
        <v>Michael Porter Jr.</v>
      </c>
    </row>
    <row r="9169" spans="1:8" x14ac:dyDescent="0.2">
      <c r="A9169" s="48"/>
      <c r="B9169">
        <v>19</v>
      </c>
      <c r="C9169">
        <v>7</v>
      </c>
      <c r="D9169">
        <v>1</v>
      </c>
      <c r="E9169">
        <v>4</v>
      </c>
      <c r="F9169" s="51">
        <v>1</v>
      </c>
      <c r="G9169" t="str">
        <f t="shared" si="286"/>
        <v>Michael Porter Jr.</v>
      </c>
      <c r="H9169" t="str">
        <f t="shared" si="287"/>
        <v>Michael Porter Jr.</v>
      </c>
    </row>
    <row r="9170" spans="1:8" x14ac:dyDescent="0.2">
      <c r="A9170" s="48"/>
      <c r="B9170">
        <v>10</v>
      </c>
      <c r="C9170">
        <v>6</v>
      </c>
      <c r="D9170">
        <v>3</v>
      </c>
      <c r="E9170">
        <v>0</v>
      </c>
      <c r="F9170" s="51">
        <v>1</v>
      </c>
      <c r="G9170" t="str">
        <f t="shared" si="286"/>
        <v>Michael Porter Jr.</v>
      </c>
      <c r="H9170" t="str">
        <f t="shared" si="287"/>
        <v>Michael Porter Jr.</v>
      </c>
    </row>
    <row r="9171" spans="1:8" x14ac:dyDescent="0.2">
      <c r="A9171" s="48"/>
      <c r="B9171">
        <v>19</v>
      </c>
      <c r="C9171">
        <v>4</v>
      </c>
      <c r="D9171">
        <v>2</v>
      </c>
      <c r="E9171">
        <v>3</v>
      </c>
      <c r="F9171" s="51">
        <v>1</v>
      </c>
      <c r="G9171" t="str">
        <f t="shared" si="286"/>
        <v>Michael Porter Jr.</v>
      </c>
      <c r="H9171" t="str">
        <f t="shared" si="287"/>
        <v>Michael Porter Jr.</v>
      </c>
    </row>
    <row r="9172" spans="1:8" x14ac:dyDescent="0.2">
      <c r="A9172" s="48"/>
      <c r="B9172">
        <v>18</v>
      </c>
      <c r="C9172">
        <v>2</v>
      </c>
      <c r="D9172">
        <v>0</v>
      </c>
      <c r="E9172">
        <v>4</v>
      </c>
      <c r="F9172" s="51">
        <v>1</v>
      </c>
      <c r="G9172" t="str">
        <f t="shared" si="286"/>
        <v>Michael Porter Jr.</v>
      </c>
      <c r="H9172" t="str">
        <f t="shared" si="287"/>
        <v>Michael Porter Jr.</v>
      </c>
    </row>
    <row r="9173" spans="1:8" x14ac:dyDescent="0.2">
      <c r="A9173" s="48" t="s">
        <v>1480</v>
      </c>
      <c r="B9173">
        <v>5</v>
      </c>
      <c r="C9173">
        <v>3</v>
      </c>
      <c r="D9173">
        <v>0</v>
      </c>
      <c r="E9173">
        <v>1</v>
      </c>
      <c r="F9173" s="51">
        <v>1</v>
      </c>
      <c r="G9173" t="str">
        <f t="shared" si="286"/>
        <v>Otto Porter Jr.</v>
      </c>
      <c r="H9173" t="str">
        <f t="shared" si="287"/>
        <v>Otto Porter Jr.</v>
      </c>
    </row>
    <row r="9174" spans="1:8" x14ac:dyDescent="0.2">
      <c r="A9174" s="48"/>
      <c r="B9174">
        <v>6</v>
      </c>
      <c r="C9174">
        <v>0</v>
      </c>
      <c r="D9174">
        <v>0</v>
      </c>
      <c r="E9174">
        <v>2</v>
      </c>
      <c r="F9174" s="51">
        <v>1</v>
      </c>
      <c r="G9174" t="str">
        <f t="shared" si="286"/>
        <v>Otto Porter Jr.</v>
      </c>
      <c r="H9174" t="str">
        <f t="shared" si="287"/>
        <v>Otto Porter Jr.</v>
      </c>
    </row>
    <row r="9175" spans="1:8" x14ac:dyDescent="0.2">
      <c r="A9175" s="48"/>
      <c r="B9175">
        <v>2</v>
      </c>
      <c r="C9175">
        <v>3</v>
      </c>
      <c r="D9175">
        <v>3</v>
      </c>
      <c r="E9175">
        <v>0</v>
      </c>
      <c r="F9175" s="51">
        <v>1</v>
      </c>
      <c r="G9175" t="str">
        <f t="shared" si="286"/>
        <v>Otto Porter Jr.</v>
      </c>
      <c r="H9175" t="str">
        <f t="shared" si="287"/>
        <v>Otto Porter Jr.</v>
      </c>
    </row>
    <row r="9176" spans="1:8" x14ac:dyDescent="0.2">
      <c r="A9176" s="48"/>
      <c r="B9176">
        <v>5</v>
      </c>
      <c r="C9176">
        <v>0</v>
      </c>
      <c r="D9176">
        <v>1</v>
      </c>
      <c r="E9176">
        <v>0</v>
      </c>
      <c r="F9176" s="51">
        <v>1</v>
      </c>
      <c r="G9176" t="str">
        <f t="shared" si="286"/>
        <v>Otto Porter Jr.</v>
      </c>
      <c r="H9176" t="str">
        <f t="shared" si="287"/>
        <v>Otto Porter Jr.</v>
      </c>
    </row>
    <row r="9177" spans="1:8" x14ac:dyDescent="0.2">
      <c r="A9177" s="48"/>
      <c r="B9177">
        <v>14</v>
      </c>
      <c r="C9177">
        <v>6</v>
      </c>
      <c r="D9177">
        <v>0</v>
      </c>
      <c r="E9177">
        <v>2</v>
      </c>
      <c r="F9177" s="51">
        <v>1</v>
      </c>
      <c r="G9177" t="str">
        <f t="shared" si="286"/>
        <v>Otto Porter Jr.</v>
      </c>
      <c r="H9177" t="str">
        <f t="shared" si="287"/>
        <v>Otto Porter Jr.</v>
      </c>
    </row>
    <row r="9178" spans="1:8" x14ac:dyDescent="0.2">
      <c r="A9178" s="48"/>
      <c r="B9178">
        <v>6</v>
      </c>
      <c r="C9178">
        <v>1</v>
      </c>
      <c r="D9178">
        <v>1</v>
      </c>
      <c r="E9178">
        <v>1</v>
      </c>
      <c r="F9178" s="51">
        <v>1</v>
      </c>
      <c r="G9178" t="str">
        <f t="shared" si="286"/>
        <v>Otto Porter Jr.</v>
      </c>
      <c r="H9178" t="str">
        <f t="shared" si="287"/>
        <v>Otto Porter Jr.</v>
      </c>
    </row>
    <row r="9179" spans="1:8" x14ac:dyDescent="0.2">
      <c r="A9179" s="48"/>
      <c r="B9179">
        <v>6</v>
      </c>
      <c r="C9179">
        <v>5</v>
      </c>
      <c r="D9179">
        <v>3</v>
      </c>
      <c r="E9179">
        <v>0</v>
      </c>
      <c r="F9179" s="51">
        <v>1</v>
      </c>
      <c r="G9179" t="str">
        <f t="shared" si="286"/>
        <v>Otto Porter Jr.</v>
      </c>
      <c r="H9179" t="str">
        <f t="shared" si="287"/>
        <v>Otto Porter Jr.</v>
      </c>
    </row>
    <row r="9180" spans="1:8" x14ac:dyDescent="0.2">
      <c r="A9180" s="48"/>
      <c r="B9180">
        <v>0</v>
      </c>
      <c r="C9180">
        <v>1</v>
      </c>
      <c r="D9180">
        <v>0</v>
      </c>
      <c r="E9180">
        <v>0</v>
      </c>
      <c r="F9180" s="51">
        <v>1</v>
      </c>
      <c r="G9180" t="str">
        <f t="shared" si="286"/>
        <v>Otto Porter Jr.</v>
      </c>
      <c r="H9180" t="str">
        <f t="shared" si="287"/>
        <v>Otto Porter Jr.</v>
      </c>
    </row>
    <row r="9181" spans="1:8" x14ac:dyDescent="0.2">
      <c r="A9181" s="48" t="s">
        <v>1481</v>
      </c>
      <c r="B9181">
        <v>11</v>
      </c>
      <c r="C9181">
        <v>10</v>
      </c>
      <c r="D9181">
        <v>0</v>
      </c>
      <c r="E9181">
        <v>1</v>
      </c>
      <c r="F9181" s="51">
        <v>1</v>
      </c>
      <c r="G9181" t="str">
        <f t="shared" si="286"/>
        <v>Bobby Portis</v>
      </c>
      <c r="H9181" t="str">
        <f t="shared" si="287"/>
        <v>Bobby Portis</v>
      </c>
    </row>
    <row r="9182" spans="1:8" x14ac:dyDescent="0.2">
      <c r="A9182" s="48"/>
      <c r="B9182">
        <v>13</v>
      </c>
      <c r="C9182">
        <v>8</v>
      </c>
      <c r="D9182">
        <v>1</v>
      </c>
      <c r="E9182">
        <v>1</v>
      </c>
      <c r="F9182" s="51">
        <v>1</v>
      </c>
      <c r="G9182" t="str">
        <f t="shared" si="286"/>
        <v>Bobby Portis</v>
      </c>
      <c r="H9182" t="str">
        <f t="shared" si="287"/>
        <v>Bobby Portis</v>
      </c>
    </row>
    <row r="9183" spans="1:8" x14ac:dyDescent="0.2">
      <c r="A9183" s="48"/>
      <c r="B9183">
        <v>20</v>
      </c>
      <c r="C9183">
        <v>11</v>
      </c>
      <c r="D9183">
        <v>0</v>
      </c>
      <c r="E9183">
        <v>3</v>
      </c>
      <c r="F9183" s="51">
        <v>1</v>
      </c>
      <c r="G9183" t="str">
        <f t="shared" si="286"/>
        <v>Bobby Portis</v>
      </c>
      <c r="H9183" t="str">
        <f t="shared" si="287"/>
        <v>Bobby Portis</v>
      </c>
    </row>
    <row r="9184" spans="1:8" x14ac:dyDescent="0.2">
      <c r="A9184" s="48"/>
      <c r="B9184">
        <v>12</v>
      </c>
      <c r="C9184">
        <v>12</v>
      </c>
      <c r="D9184">
        <v>1</v>
      </c>
      <c r="E9184">
        <v>0</v>
      </c>
      <c r="F9184" s="51">
        <v>1</v>
      </c>
      <c r="G9184" t="str">
        <f t="shared" si="286"/>
        <v>Bobby Portis</v>
      </c>
      <c r="H9184" t="str">
        <f t="shared" si="287"/>
        <v>Bobby Portis</v>
      </c>
    </row>
    <row r="9185" spans="1:8" x14ac:dyDescent="0.2">
      <c r="A9185" s="48"/>
      <c r="B9185">
        <v>9</v>
      </c>
      <c r="C9185">
        <v>10</v>
      </c>
      <c r="D9185">
        <v>4</v>
      </c>
      <c r="E9185">
        <v>1</v>
      </c>
      <c r="F9185" s="51">
        <v>1</v>
      </c>
      <c r="G9185" t="str">
        <f t="shared" si="286"/>
        <v>Bobby Portis</v>
      </c>
      <c r="H9185" t="str">
        <f t="shared" si="287"/>
        <v>Bobby Portis</v>
      </c>
    </row>
    <row r="9186" spans="1:8" x14ac:dyDescent="0.2">
      <c r="A9186" s="48"/>
      <c r="B9186">
        <v>15</v>
      </c>
      <c r="C9186">
        <v>12</v>
      </c>
      <c r="D9186">
        <v>2</v>
      </c>
      <c r="E9186">
        <v>2</v>
      </c>
      <c r="F9186" s="51">
        <v>1</v>
      </c>
      <c r="G9186" t="str">
        <f t="shared" si="286"/>
        <v>Bobby Portis</v>
      </c>
      <c r="H9186" t="str">
        <f t="shared" si="287"/>
        <v>Bobby Portis</v>
      </c>
    </row>
    <row r="9187" spans="1:8" x14ac:dyDescent="0.2">
      <c r="A9187" s="48"/>
      <c r="B9187">
        <v>10</v>
      </c>
      <c r="C9187">
        <v>9</v>
      </c>
      <c r="D9187">
        <v>3</v>
      </c>
      <c r="E9187">
        <v>0</v>
      </c>
      <c r="F9187" s="51">
        <v>1</v>
      </c>
      <c r="G9187" t="str">
        <f t="shared" si="286"/>
        <v>Bobby Portis</v>
      </c>
      <c r="H9187" t="str">
        <f t="shared" si="287"/>
        <v>Bobby Portis</v>
      </c>
    </row>
    <row r="9188" spans="1:8" x14ac:dyDescent="0.2">
      <c r="A9188" s="48"/>
      <c r="B9188">
        <v>18</v>
      </c>
      <c r="C9188">
        <v>8</v>
      </c>
      <c r="D9188">
        <v>5</v>
      </c>
      <c r="E9188">
        <v>2</v>
      </c>
      <c r="F9188" s="51">
        <v>1</v>
      </c>
      <c r="G9188" t="str">
        <f t="shared" si="286"/>
        <v>Bobby Portis</v>
      </c>
      <c r="H9188" t="str">
        <f t="shared" si="287"/>
        <v>Bobby Portis</v>
      </c>
    </row>
    <row r="9189" spans="1:8" x14ac:dyDescent="0.2">
      <c r="A9189" s="48"/>
      <c r="B9189">
        <v>12</v>
      </c>
      <c r="C9189">
        <v>21</v>
      </c>
      <c r="D9189">
        <v>2</v>
      </c>
      <c r="E9189">
        <v>2</v>
      </c>
      <c r="F9189" s="51">
        <v>1</v>
      </c>
      <c r="G9189" t="str">
        <f t="shared" si="286"/>
        <v>Bobby Portis</v>
      </c>
      <c r="H9189" t="str">
        <f t="shared" si="287"/>
        <v>Bobby Portis</v>
      </c>
    </row>
    <row r="9190" spans="1:8" x14ac:dyDescent="0.2">
      <c r="A9190" s="48"/>
      <c r="B9190">
        <v>11</v>
      </c>
      <c r="C9190">
        <v>10</v>
      </c>
      <c r="D9190">
        <v>2</v>
      </c>
      <c r="E9190">
        <v>2</v>
      </c>
      <c r="F9190" s="51">
        <v>1</v>
      </c>
      <c r="G9190" t="str">
        <f t="shared" si="286"/>
        <v>Bobby Portis</v>
      </c>
      <c r="H9190" t="str">
        <f t="shared" si="287"/>
        <v>Bobby Portis</v>
      </c>
    </row>
    <row r="9191" spans="1:8" x14ac:dyDescent="0.2">
      <c r="A9191" s="48"/>
      <c r="B9191">
        <v>13</v>
      </c>
      <c r="C9191">
        <v>9</v>
      </c>
      <c r="D9191">
        <v>2</v>
      </c>
      <c r="E9191">
        <v>1</v>
      </c>
      <c r="F9191" s="51">
        <v>1</v>
      </c>
      <c r="G9191" t="str">
        <f t="shared" si="286"/>
        <v>Bobby Portis</v>
      </c>
      <c r="H9191" t="str">
        <f t="shared" si="287"/>
        <v>Bobby Portis</v>
      </c>
    </row>
    <row r="9192" spans="1:8" x14ac:dyDescent="0.2">
      <c r="A9192" s="48"/>
      <c r="B9192">
        <v>16</v>
      </c>
      <c r="C9192">
        <v>12</v>
      </c>
      <c r="D9192">
        <v>2</v>
      </c>
      <c r="E9192">
        <v>1</v>
      </c>
      <c r="F9192" s="51">
        <v>1</v>
      </c>
      <c r="G9192" t="str">
        <f t="shared" si="286"/>
        <v>Bobby Portis</v>
      </c>
      <c r="H9192" t="str">
        <f t="shared" si="287"/>
        <v>Bobby Portis</v>
      </c>
    </row>
    <row r="9193" spans="1:8" x14ac:dyDescent="0.2">
      <c r="A9193" s="48"/>
      <c r="B9193">
        <v>14</v>
      </c>
      <c r="C9193">
        <v>10</v>
      </c>
      <c r="D9193">
        <v>2</v>
      </c>
      <c r="E9193">
        <v>0</v>
      </c>
      <c r="F9193" s="51">
        <v>1</v>
      </c>
      <c r="G9193" t="str">
        <f t="shared" si="286"/>
        <v>Bobby Portis</v>
      </c>
      <c r="H9193" t="str">
        <f t="shared" si="287"/>
        <v>Bobby Portis</v>
      </c>
    </row>
    <row r="9194" spans="1:8" x14ac:dyDescent="0.2">
      <c r="A9194" s="48"/>
      <c r="B9194">
        <v>10</v>
      </c>
      <c r="C9194">
        <v>11</v>
      </c>
      <c r="D9194">
        <v>2</v>
      </c>
      <c r="E9194">
        <v>0</v>
      </c>
      <c r="F9194" s="51">
        <v>1</v>
      </c>
      <c r="G9194" t="str">
        <f t="shared" si="286"/>
        <v>Bobby Portis</v>
      </c>
      <c r="H9194" t="str">
        <f t="shared" si="287"/>
        <v>Bobby Portis</v>
      </c>
    </row>
    <row r="9195" spans="1:8" x14ac:dyDescent="0.2">
      <c r="A9195" s="48"/>
      <c r="B9195">
        <v>21</v>
      </c>
      <c r="C9195">
        <v>11</v>
      </c>
      <c r="D9195">
        <v>3</v>
      </c>
      <c r="E9195">
        <v>3</v>
      </c>
      <c r="F9195" s="51">
        <v>1</v>
      </c>
      <c r="G9195" t="str">
        <f t="shared" si="286"/>
        <v>Bobby Portis</v>
      </c>
      <c r="H9195" t="str">
        <f t="shared" si="287"/>
        <v>Bobby Portis</v>
      </c>
    </row>
    <row r="9196" spans="1:8" x14ac:dyDescent="0.2">
      <c r="A9196" s="48"/>
      <c r="B9196">
        <v>13</v>
      </c>
      <c r="C9196">
        <v>5</v>
      </c>
      <c r="D9196">
        <v>4</v>
      </c>
      <c r="E9196">
        <v>1</v>
      </c>
      <c r="F9196" s="51">
        <v>1</v>
      </c>
      <c r="G9196" t="str">
        <f t="shared" si="286"/>
        <v>Bobby Portis</v>
      </c>
      <c r="H9196" t="str">
        <f t="shared" si="287"/>
        <v>Bobby Portis</v>
      </c>
    </row>
    <row r="9197" spans="1:8" x14ac:dyDescent="0.2">
      <c r="A9197" s="48"/>
      <c r="B9197">
        <v>9</v>
      </c>
      <c r="C9197">
        <v>12</v>
      </c>
      <c r="D9197">
        <v>1</v>
      </c>
      <c r="E9197">
        <v>1</v>
      </c>
      <c r="F9197" s="51">
        <v>1</v>
      </c>
      <c r="G9197" t="str">
        <f t="shared" si="286"/>
        <v>Bobby Portis</v>
      </c>
      <c r="H9197" t="str">
        <f t="shared" si="287"/>
        <v>Bobby Portis</v>
      </c>
    </row>
    <row r="9198" spans="1:8" x14ac:dyDescent="0.2">
      <c r="A9198" s="48"/>
      <c r="B9198">
        <v>14</v>
      </c>
      <c r="C9198">
        <v>8</v>
      </c>
      <c r="D9198">
        <v>4</v>
      </c>
      <c r="E9198">
        <v>2</v>
      </c>
      <c r="F9198" s="51">
        <v>1</v>
      </c>
      <c r="G9198" t="str">
        <f t="shared" si="286"/>
        <v>Bobby Portis</v>
      </c>
      <c r="H9198" t="str">
        <f t="shared" si="287"/>
        <v>Bobby Portis</v>
      </c>
    </row>
    <row r="9199" spans="1:8" x14ac:dyDescent="0.2">
      <c r="A9199" s="48"/>
      <c r="B9199">
        <v>15</v>
      </c>
      <c r="C9199">
        <v>10</v>
      </c>
      <c r="D9199">
        <v>1</v>
      </c>
      <c r="E9199">
        <v>1</v>
      </c>
      <c r="F9199" s="51">
        <v>1</v>
      </c>
      <c r="G9199" t="str">
        <f t="shared" si="286"/>
        <v>Bobby Portis</v>
      </c>
      <c r="H9199" t="str">
        <f t="shared" si="287"/>
        <v>Bobby Portis</v>
      </c>
    </row>
    <row r="9200" spans="1:8" x14ac:dyDescent="0.2">
      <c r="A9200" s="48"/>
      <c r="B9200">
        <v>10</v>
      </c>
      <c r="C9200">
        <v>12</v>
      </c>
      <c r="D9200">
        <v>3</v>
      </c>
      <c r="E9200">
        <v>1</v>
      </c>
      <c r="F9200" s="51">
        <v>1</v>
      </c>
      <c r="G9200" t="str">
        <f t="shared" si="286"/>
        <v>Bobby Portis</v>
      </c>
      <c r="H9200" t="str">
        <f t="shared" si="287"/>
        <v>Bobby Portis</v>
      </c>
    </row>
    <row r="9201" spans="1:8" x14ac:dyDescent="0.2">
      <c r="A9201" s="48"/>
      <c r="B9201">
        <v>15</v>
      </c>
      <c r="C9201">
        <v>10</v>
      </c>
      <c r="D9201">
        <v>2</v>
      </c>
      <c r="E9201">
        <v>1</v>
      </c>
      <c r="F9201" s="51">
        <v>1</v>
      </c>
      <c r="G9201" t="str">
        <f t="shared" si="286"/>
        <v>Bobby Portis</v>
      </c>
      <c r="H9201" t="str">
        <f t="shared" si="287"/>
        <v>Bobby Portis</v>
      </c>
    </row>
    <row r="9202" spans="1:8" x14ac:dyDescent="0.2">
      <c r="A9202" s="48"/>
      <c r="B9202">
        <v>20</v>
      </c>
      <c r="C9202">
        <v>8</v>
      </c>
      <c r="D9202">
        <v>7</v>
      </c>
      <c r="E9202">
        <v>1</v>
      </c>
      <c r="F9202" s="51">
        <v>1</v>
      </c>
      <c r="G9202" t="str">
        <f t="shared" si="286"/>
        <v>Bobby Portis</v>
      </c>
      <c r="H9202" t="str">
        <f t="shared" si="287"/>
        <v>Bobby Portis</v>
      </c>
    </row>
    <row r="9203" spans="1:8" x14ac:dyDescent="0.2">
      <c r="A9203" s="48"/>
      <c r="B9203">
        <v>18</v>
      </c>
      <c r="C9203">
        <v>10</v>
      </c>
      <c r="D9203">
        <v>1</v>
      </c>
      <c r="E9203">
        <v>1</v>
      </c>
      <c r="F9203" s="51">
        <v>1</v>
      </c>
      <c r="G9203" t="str">
        <f t="shared" si="286"/>
        <v>Bobby Portis</v>
      </c>
      <c r="H9203" t="str">
        <f t="shared" si="287"/>
        <v>Bobby Portis</v>
      </c>
    </row>
    <row r="9204" spans="1:8" x14ac:dyDescent="0.2">
      <c r="A9204" s="48"/>
      <c r="B9204">
        <v>7</v>
      </c>
      <c r="C9204">
        <v>5</v>
      </c>
      <c r="D9204">
        <v>1</v>
      </c>
      <c r="E9204">
        <v>0</v>
      </c>
      <c r="F9204" s="51">
        <v>1</v>
      </c>
      <c r="G9204" t="str">
        <f t="shared" si="286"/>
        <v>Bobby Portis</v>
      </c>
      <c r="H9204" t="str">
        <f t="shared" si="287"/>
        <v>Bobby Portis</v>
      </c>
    </row>
    <row r="9205" spans="1:8" x14ac:dyDescent="0.2">
      <c r="A9205" s="48"/>
      <c r="B9205">
        <v>10</v>
      </c>
      <c r="C9205">
        <v>8</v>
      </c>
      <c r="D9205">
        <v>0</v>
      </c>
      <c r="E9205">
        <v>0</v>
      </c>
      <c r="F9205" s="51">
        <v>1</v>
      </c>
      <c r="G9205" t="str">
        <f t="shared" si="286"/>
        <v>Bobby Portis</v>
      </c>
      <c r="H9205" t="str">
        <f t="shared" si="287"/>
        <v>Bobby Portis</v>
      </c>
    </row>
    <row r="9206" spans="1:8" x14ac:dyDescent="0.2">
      <c r="A9206" s="48"/>
      <c r="B9206">
        <v>17</v>
      </c>
      <c r="C9206">
        <v>15</v>
      </c>
      <c r="D9206">
        <v>2</v>
      </c>
      <c r="E9206">
        <v>1</v>
      </c>
      <c r="F9206" s="51">
        <v>1</v>
      </c>
      <c r="G9206" t="str">
        <f t="shared" si="286"/>
        <v>Bobby Portis</v>
      </c>
      <c r="H9206" t="str">
        <f t="shared" si="287"/>
        <v>Bobby Portis</v>
      </c>
    </row>
    <row r="9207" spans="1:8" x14ac:dyDescent="0.2">
      <c r="A9207" s="48"/>
      <c r="B9207">
        <v>25</v>
      </c>
      <c r="C9207">
        <v>11</v>
      </c>
      <c r="D9207">
        <v>0</v>
      </c>
      <c r="E9207">
        <v>1</v>
      </c>
      <c r="F9207" s="51">
        <v>1</v>
      </c>
      <c r="G9207" t="str">
        <f t="shared" si="286"/>
        <v>Bobby Portis</v>
      </c>
      <c r="H9207" t="str">
        <f t="shared" si="287"/>
        <v>Bobby Portis</v>
      </c>
    </row>
    <row r="9208" spans="1:8" x14ac:dyDescent="0.2">
      <c r="A9208" s="48"/>
      <c r="B9208">
        <v>19</v>
      </c>
      <c r="C9208">
        <v>7</v>
      </c>
      <c r="D9208">
        <v>0</v>
      </c>
      <c r="E9208">
        <v>2</v>
      </c>
      <c r="F9208" s="51">
        <v>1</v>
      </c>
      <c r="G9208" t="str">
        <f t="shared" si="286"/>
        <v>Bobby Portis</v>
      </c>
      <c r="H9208" t="str">
        <f t="shared" si="287"/>
        <v>Bobby Portis</v>
      </c>
    </row>
    <row r="9209" spans="1:8" x14ac:dyDescent="0.2">
      <c r="A9209" s="48"/>
      <c r="B9209">
        <v>22</v>
      </c>
      <c r="C9209">
        <v>14</v>
      </c>
      <c r="D9209">
        <v>1</v>
      </c>
      <c r="E9209">
        <v>2</v>
      </c>
      <c r="F9209" s="51">
        <v>1</v>
      </c>
      <c r="G9209" t="str">
        <f t="shared" si="286"/>
        <v>Bobby Portis</v>
      </c>
      <c r="H9209" t="str">
        <f t="shared" si="287"/>
        <v>Bobby Portis</v>
      </c>
    </row>
    <row r="9210" spans="1:8" x14ac:dyDescent="0.2">
      <c r="A9210" s="48"/>
      <c r="B9210">
        <v>4</v>
      </c>
      <c r="C9210">
        <v>4</v>
      </c>
      <c r="D9210">
        <v>1</v>
      </c>
      <c r="E9210">
        <v>0</v>
      </c>
      <c r="F9210" s="51">
        <v>1</v>
      </c>
      <c r="G9210" t="str">
        <f t="shared" si="286"/>
        <v>Bobby Portis</v>
      </c>
      <c r="H9210" t="str">
        <f t="shared" si="287"/>
        <v>Bobby Portis</v>
      </c>
    </row>
    <row r="9211" spans="1:8" x14ac:dyDescent="0.2">
      <c r="A9211" s="48"/>
      <c r="B9211">
        <v>6</v>
      </c>
      <c r="C9211">
        <v>6</v>
      </c>
      <c r="D9211">
        <v>1</v>
      </c>
      <c r="E9211">
        <v>0</v>
      </c>
      <c r="F9211" s="51">
        <v>1</v>
      </c>
      <c r="G9211" t="str">
        <f t="shared" si="286"/>
        <v>Bobby Portis</v>
      </c>
      <c r="H9211" t="str">
        <f t="shared" si="287"/>
        <v>Bobby Portis</v>
      </c>
    </row>
    <row r="9212" spans="1:8" x14ac:dyDescent="0.2">
      <c r="A9212" s="48"/>
      <c r="B9212">
        <v>10</v>
      </c>
      <c r="C9212">
        <v>12</v>
      </c>
      <c r="D9212">
        <v>0</v>
      </c>
      <c r="E9212">
        <v>0</v>
      </c>
      <c r="F9212" s="51">
        <v>1</v>
      </c>
      <c r="G9212" t="str">
        <f t="shared" si="286"/>
        <v>Bobby Portis</v>
      </c>
      <c r="H9212" t="str">
        <f t="shared" si="287"/>
        <v>Bobby Portis</v>
      </c>
    </row>
    <row r="9213" spans="1:8" x14ac:dyDescent="0.2">
      <c r="A9213" s="48"/>
      <c r="B9213">
        <v>4</v>
      </c>
      <c r="C9213">
        <v>9</v>
      </c>
      <c r="D9213">
        <v>1</v>
      </c>
      <c r="E9213">
        <v>0</v>
      </c>
      <c r="F9213" s="51">
        <v>1</v>
      </c>
      <c r="G9213" t="str">
        <f t="shared" si="286"/>
        <v>Bobby Portis</v>
      </c>
      <c r="H9213" t="str">
        <f t="shared" si="287"/>
        <v>Bobby Portis</v>
      </c>
    </row>
    <row r="9214" spans="1:8" x14ac:dyDescent="0.2">
      <c r="A9214" s="48"/>
      <c r="B9214">
        <v>20</v>
      </c>
      <c r="C9214">
        <v>11</v>
      </c>
      <c r="D9214">
        <v>1</v>
      </c>
      <c r="E9214">
        <v>3</v>
      </c>
      <c r="F9214" s="51">
        <v>1</v>
      </c>
      <c r="G9214" t="str">
        <f t="shared" si="286"/>
        <v>Bobby Portis</v>
      </c>
      <c r="H9214" t="str">
        <f t="shared" si="287"/>
        <v>Bobby Portis</v>
      </c>
    </row>
    <row r="9215" spans="1:8" x14ac:dyDescent="0.2">
      <c r="A9215" s="48"/>
      <c r="B9215">
        <v>22</v>
      </c>
      <c r="C9215">
        <v>14</v>
      </c>
      <c r="D9215">
        <v>1</v>
      </c>
      <c r="E9215">
        <v>3</v>
      </c>
      <c r="F9215" s="51">
        <v>1</v>
      </c>
      <c r="G9215" t="str">
        <f t="shared" si="286"/>
        <v>Bobby Portis</v>
      </c>
      <c r="H9215" t="str">
        <f t="shared" si="287"/>
        <v>Bobby Portis</v>
      </c>
    </row>
    <row r="9216" spans="1:8" x14ac:dyDescent="0.2">
      <c r="A9216" s="48"/>
      <c r="B9216">
        <v>19</v>
      </c>
      <c r="C9216">
        <v>10</v>
      </c>
      <c r="D9216">
        <v>2</v>
      </c>
      <c r="E9216">
        <v>1</v>
      </c>
      <c r="F9216" s="51">
        <v>1</v>
      </c>
      <c r="G9216" t="str">
        <f t="shared" si="286"/>
        <v>Bobby Portis</v>
      </c>
      <c r="H9216" t="str">
        <f t="shared" si="287"/>
        <v>Bobby Portis</v>
      </c>
    </row>
    <row r="9217" spans="1:8" x14ac:dyDescent="0.2">
      <c r="A9217" s="48"/>
      <c r="B9217">
        <v>17</v>
      </c>
      <c r="C9217">
        <v>13</v>
      </c>
      <c r="D9217">
        <v>4</v>
      </c>
      <c r="E9217">
        <v>2</v>
      </c>
      <c r="F9217" s="51">
        <v>1</v>
      </c>
      <c r="G9217" t="str">
        <f t="shared" si="286"/>
        <v>Bobby Portis</v>
      </c>
      <c r="H9217" t="str">
        <f t="shared" si="287"/>
        <v>Bobby Portis</v>
      </c>
    </row>
    <row r="9218" spans="1:8" x14ac:dyDescent="0.2">
      <c r="A9218" s="48"/>
      <c r="B9218">
        <v>14</v>
      </c>
      <c r="C9218">
        <v>12</v>
      </c>
      <c r="D9218">
        <v>0</v>
      </c>
      <c r="E9218">
        <v>0</v>
      </c>
      <c r="F9218" s="51">
        <v>1</v>
      </c>
      <c r="G9218" t="str">
        <f t="shared" ref="G9218:G9281" si="288">IF(B9218="","",IF(A9218="",G9217,SUBSTITUTE(A9218," 2022-23 Game Log","")))</f>
        <v>Bobby Portis</v>
      </c>
      <c r="H9218" t="str">
        <f t="shared" ref="H9218:H9281" si="289">IF(G9218="Luka Dončić","Luka Doncic",IF(G9218="Wendell Carter Jr.","Wendell Carter",IF(G9218="Vlatko Čančar","Vlatko Cancar",IF(G9218="Troy Brown Jr.","Troy Brown",IF(G9218="Bojan Bogdanović","Bojan Bogdanovic",IF(G9218="Nic Claxton","Nicolas Claxton",IF(G9218="Kristaps Porziņģis","Kristaps Porzingis",IF(G9218="Kelly Oubre Jr.","Kelly Oubre Jr",IF(G9218="P.J. Washington","P.J Washington",IF(G9218="P.J. Tucker","P.J Tucker",IF(G9218="Jabari Smith Jr.","Jabari Smith",IF(G9218="Alperen Şengün","Alperen Sengun",IF(G9218="Nikola Vučević","Nikola Vucevic",IF(G9218="Jusuf Nurkić","Jusuf Nurkic",IF(G9218="Nikola Jokić","Nikola Jokic",G9218)))))))))))))))</f>
        <v>Bobby Portis</v>
      </c>
    </row>
    <row r="9219" spans="1:8" x14ac:dyDescent="0.2">
      <c r="A9219" s="48" t="s">
        <v>1482</v>
      </c>
      <c r="B9219">
        <v>15</v>
      </c>
      <c r="C9219">
        <v>10</v>
      </c>
      <c r="D9219">
        <v>3</v>
      </c>
      <c r="E9219">
        <v>1</v>
      </c>
      <c r="F9219" s="51">
        <v>1</v>
      </c>
      <c r="G9219" t="str">
        <f t="shared" si="288"/>
        <v>Kristaps Porziņģis</v>
      </c>
      <c r="H9219" t="str">
        <f t="shared" si="289"/>
        <v>Kristaps Porzingis</v>
      </c>
    </row>
    <row r="9220" spans="1:8" x14ac:dyDescent="0.2">
      <c r="A9220" s="48"/>
      <c r="B9220">
        <v>14</v>
      </c>
      <c r="C9220">
        <v>3</v>
      </c>
      <c r="D9220">
        <v>2</v>
      </c>
      <c r="E9220">
        <v>2</v>
      </c>
      <c r="F9220" s="51">
        <v>1</v>
      </c>
      <c r="G9220" t="str">
        <f t="shared" si="288"/>
        <v>Kristaps Porziņģis</v>
      </c>
      <c r="H9220" t="str">
        <f t="shared" si="289"/>
        <v>Kristaps Porzingis</v>
      </c>
    </row>
    <row r="9221" spans="1:8" x14ac:dyDescent="0.2">
      <c r="A9221" s="48"/>
      <c r="B9221">
        <v>18</v>
      </c>
      <c r="C9221">
        <v>11</v>
      </c>
      <c r="D9221">
        <v>3</v>
      </c>
      <c r="E9221">
        <v>4</v>
      </c>
      <c r="F9221" s="51">
        <v>1</v>
      </c>
      <c r="G9221" t="str">
        <f t="shared" si="288"/>
        <v>Kristaps Porziņģis</v>
      </c>
      <c r="H9221" t="str">
        <f t="shared" si="289"/>
        <v>Kristaps Porzingis</v>
      </c>
    </row>
    <row r="9222" spans="1:8" x14ac:dyDescent="0.2">
      <c r="A9222" s="48"/>
      <c r="B9222">
        <v>20</v>
      </c>
      <c r="C9222">
        <v>7</v>
      </c>
      <c r="D9222">
        <v>2</v>
      </c>
      <c r="E9222">
        <v>2</v>
      </c>
      <c r="F9222" s="51">
        <v>1</v>
      </c>
      <c r="G9222" t="str">
        <f t="shared" si="288"/>
        <v>Kristaps Porziņģis</v>
      </c>
      <c r="H9222" t="str">
        <f t="shared" si="289"/>
        <v>Kristaps Porzingis</v>
      </c>
    </row>
    <row r="9223" spans="1:8" x14ac:dyDescent="0.2">
      <c r="A9223" s="48"/>
      <c r="B9223">
        <v>22</v>
      </c>
      <c r="C9223">
        <v>6</v>
      </c>
      <c r="D9223">
        <v>1</v>
      </c>
      <c r="E9223">
        <v>2</v>
      </c>
      <c r="F9223" s="51">
        <v>1</v>
      </c>
      <c r="G9223" t="str">
        <f t="shared" si="288"/>
        <v>Kristaps Porziņģis</v>
      </c>
      <c r="H9223" t="str">
        <f t="shared" si="289"/>
        <v>Kristaps Porzingis</v>
      </c>
    </row>
    <row r="9224" spans="1:8" x14ac:dyDescent="0.2">
      <c r="A9224" s="48"/>
      <c r="B9224">
        <v>17</v>
      </c>
      <c r="C9224">
        <v>13</v>
      </c>
      <c r="D9224">
        <v>1</v>
      </c>
      <c r="E9224">
        <v>0</v>
      </c>
      <c r="F9224" s="51">
        <v>1</v>
      </c>
      <c r="G9224" t="str">
        <f t="shared" si="288"/>
        <v>Kristaps Porziņģis</v>
      </c>
      <c r="H9224" t="str">
        <f t="shared" si="289"/>
        <v>Kristaps Porzingis</v>
      </c>
    </row>
    <row r="9225" spans="1:8" x14ac:dyDescent="0.2">
      <c r="A9225" s="48"/>
      <c r="B9225">
        <v>32</v>
      </c>
      <c r="C9225">
        <v>9</v>
      </c>
      <c r="D9225">
        <v>3</v>
      </c>
      <c r="E9225">
        <v>3</v>
      </c>
      <c r="F9225" s="51">
        <v>1</v>
      </c>
      <c r="G9225" t="str">
        <f t="shared" si="288"/>
        <v>Kristaps Porziņģis</v>
      </c>
      <c r="H9225" t="str">
        <f t="shared" si="289"/>
        <v>Kristaps Porzingis</v>
      </c>
    </row>
    <row r="9226" spans="1:8" x14ac:dyDescent="0.2">
      <c r="A9226" s="48"/>
      <c r="B9226">
        <v>30</v>
      </c>
      <c r="C9226">
        <v>9</v>
      </c>
      <c r="D9226">
        <v>3</v>
      </c>
      <c r="E9226">
        <v>1</v>
      </c>
      <c r="F9226" s="51">
        <v>1</v>
      </c>
      <c r="G9226" t="str">
        <f t="shared" si="288"/>
        <v>Kristaps Porziņģis</v>
      </c>
      <c r="H9226" t="str">
        <f t="shared" si="289"/>
        <v>Kristaps Porzingis</v>
      </c>
    </row>
    <row r="9227" spans="1:8" x14ac:dyDescent="0.2">
      <c r="A9227" s="48"/>
      <c r="B9227">
        <v>14</v>
      </c>
      <c r="C9227">
        <v>10</v>
      </c>
      <c r="D9227">
        <v>1</v>
      </c>
      <c r="E9227">
        <v>2</v>
      </c>
      <c r="F9227" s="51">
        <v>1</v>
      </c>
      <c r="G9227" t="str">
        <f t="shared" si="288"/>
        <v>Kristaps Porziņģis</v>
      </c>
      <c r="H9227" t="str">
        <f t="shared" si="289"/>
        <v>Kristaps Porzingis</v>
      </c>
    </row>
    <row r="9228" spans="1:8" x14ac:dyDescent="0.2">
      <c r="A9228" s="48"/>
      <c r="B9228">
        <v>10</v>
      </c>
      <c r="C9228">
        <v>4</v>
      </c>
      <c r="D9228">
        <v>3</v>
      </c>
      <c r="E9228">
        <v>1</v>
      </c>
      <c r="F9228" s="51">
        <v>1</v>
      </c>
      <c r="G9228" t="str">
        <f t="shared" si="288"/>
        <v>Kristaps Porziņģis</v>
      </c>
      <c r="H9228" t="str">
        <f t="shared" si="289"/>
        <v>Kristaps Porzingis</v>
      </c>
    </row>
    <row r="9229" spans="1:8" x14ac:dyDescent="0.2">
      <c r="A9229" s="48"/>
      <c r="B9229">
        <v>19</v>
      </c>
      <c r="C9229">
        <v>8</v>
      </c>
      <c r="D9229">
        <v>5</v>
      </c>
      <c r="E9229">
        <v>1</v>
      </c>
      <c r="F9229" s="51">
        <v>1</v>
      </c>
      <c r="G9229" t="str">
        <f t="shared" si="288"/>
        <v>Kristaps Porziņģis</v>
      </c>
      <c r="H9229" t="str">
        <f t="shared" si="289"/>
        <v>Kristaps Porzingis</v>
      </c>
    </row>
    <row r="9230" spans="1:8" x14ac:dyDescent="0.2">
      <c r="A9230" s="48"/>
      <c r="B9230">
        <v>31</v>
      </c>
      <c r="C9230">
        <v>10</v>
      </c>
      <c r="D9230">
        <v>2</v>
      </c>
      <c r="E9230">
        <v>4</v>
      </c>
      <c r="F9230" s="51">
        <v>1</v>
      </c>
      <c r="G9230" t="str">
        <f t="shared" si="288"/>
        <v>Kristaps Porziņģis</v>
      </c>
      <c r="H9230" t="str">
        <f t="shared" si="289"/>
        <v>Kristaps Porzingis</v>
      </c>
    </row>
    <row r="9231" spans="1:8" x14ac:dyDescent="0.2">
      <c r="A9231" s="48"/>
      <c r="B9231">
        <v>25</v>
      </c>
      <c r="C9231">
        <v>6</v>
      </c>
      <c r="D9231">
        <v>2</v>
      </c>
      <c r="E9231">
        <v>6</v>
      </c>
      <c r="F9231" s="51">
        <v>1</v>
      </c>
      <c r="G9231" t="str">
        <f t="shared" si="288"/>
        <v>Kristaps Porziņģis</v>
      </c>
      <c r="H9231" t="str">
        <f t="shared" si="289"/>
        <v>Kristaps Porzingis</v>
      </c>
    </row>
    <row r="9232" spans="1:8" x14ac:dyDescent="0.2">
      <c r="A9232" s="48"/>
      <c r="B9232">
        <v>27</v>
      </c>
      <c r="C9232">
        <v>9</v>
      </c>
      <c r="D9232">
        <v>4</v>
      </c>
      <c r="E9232">
        <v>4</v>
      </c>
      <c r="F9232" s="51">
        <v>1</v>
      </c>
      <c r="G9232" t="str">
        <f t="shared" si="288"/>
        <v>Kristaps Porziņģis</v>
      </c>
      <c r="H9232" t="str">
        <f t="shared" si="289"/>
        <v>Kristaps Porzingis</v>
      </c>
    </row>
    <row r="9233" spans="1:8" x14ac:dyDescent="0.2">
      <c r="A9233" s="48"/>
      <c r="B9233">
        <v>20</v>
      </c>
      <c r="C9233">
        <v>17</v>
      </c>
      <c r="D9233">
        <v>5</v>
      </c>
      <c r="E9233">
        <v>1</v>
      </c>
      <c r="F9233" s="51">
        <v>1</v>
      </c>
      <c r="G9233" t="str">
        <f t="shared" si="288"/>
        <v>Kristaps Porziņģis</v>
      </c>
      <c r="H9233" t="str">
        <f t="shared" si="289"/>
        <v>Kristaps Porzingis</v>
      </c>
    </row>
    <row r="9234" spans="1:8" x14ac:dyDescent="0.2">
      <c r="A9234" s="48"/>
      <c r="B9234">
        <v>12</v>
      </c>
      <c r="C9234">
        <v>8</v>
      </c>
      <c r="D9234">
        <v>2</v>
      </c>
      <c r="E9234">
        <v>2</v>
      </c>
      <c r="F9234" s="51">
        <v>1</v>
      </c>
      <c r="G9234" t="str">
        <f t="shared" si="288"/>
        <v>Kristaps Porziņģis</v>
      </c>
      <c r="H9234" t="str">
        <f t="shared" si="289"/>
        <v>Kristaps Porzingis</v>
      </c>
    </row>
    <row r="9235" spans="1:8" x14ac:dyDescent="0.2">
      <c r="A9235" s="48"/>
      <c r="B9235">
        <v>21</v>
      </c>
      <c r="C9235">
        <v>9</v>
      </c>
      <c r="D9235">
        <v>4</v>
      </c>
      <c r="E9235">
        <v>2</v>
      </c>
      <c r="F9235" s="51">
        <v>1</v>
      </c>
      <c r="G9235" t="str">
        <f t="shared" si="288"/>
        <v>Kristaps Porziņģis</v>
      </c>
      <c r="H9235" t="str">
        <f t="shared" si="289"/>
        <v>Kristaps Porzingis</v>
      </c>
    </row>
    <row r="9236" spans="1:8" x14ac:dyDescent="0.2">
      <c r="A9236" s="48"/>
      <c r="B9236">
        <v>18</v>
      </c>
      <c r="C9236">
        <v>7</v>
      </c>
      <c r="D9236">
        <v>1</v>
      </c>
      <c r="E9236">
        <v>1</v>
      </c>
      <c r="F9236" s="51">
        <v>1</v>
      </c>
      <c r="G9236" t="str">
        <f t="shared" si="288"/>
        <v>Kristaps Porziņģis</v>
      </c>
      <c r="H9236" t="str">
        <f t="shared" si="289"/>
        <v>Kristaps Porzingis</v>
      </c>
    </row>
    <row r="9237" spans="1:8" x14ac:dyDescent="0.2">
      <c r="A9237" s="48"/>
      <c r="B9237">
        <v>21</v>
      </c>
      <c r="C9237">
        <v>4</v>
      </c>
      <c r="D9237">
        <v>2</v>
      </c>
      <c r="E9237">
        <v>0</v>
      </c>
      <c r="F9237" s="51">
        <v>1</v>
      </c>
      <c r="G9237" t="str">
        <f t="shared" si="288"/>
        <v>Kristaps Porziņģis</v>
      </c>
      <c r="H9237" t="str">
        <f t="shared" si="289"/>
        <v>Kristaps Porzingis</v>
      </c>
    </row>
    <row r="9238" spans="1:8" x14ac:dyDescent="0.2">
      <c r="A9238" s="48"/>
      <c r="B9238">
        <v>41</v>
      </c>
      <c r="C9238">
        <v>4</v>
      </c>
      <c r="D9238">
        <v>3</v>
      </c>
      <c r="E9238">
        <v>6</v>
      </c>
      <c r="F9238" s="51">
        <v>1</v>
      </c>
      <c r="G9238" t="str">
        <f t="shared" si="288"/>
        <v>Kristaps Porziņģis</v>
      </c>
      <c r="H9238" t="str">
        <f t="shared" si="289"/>
        <v>Kristaps Porzingis</v>
      </c>
    </row>
    <row r="9239" spans="1:8" x14ac:dyDescent="0.2">
      <c r="A9239" s="48"/>
      <c r="B9239">
        <v>27</v>
      </c>
      <c r="C9239">
        <v>19</v>
      </c>
      <c r="D9239">
        <v>0</v>
      </c>
      <c r="E9239">
        <v>2</v>
      </c>
      <c r="F9239" s="51">
        <v>1</v>
      </c>
      <c r="G9239" t="str">
        <f t="shared" si="288"/>
        <v>Kristaps Porziņģis</v>
      </c>
      <c r="H9239" t="str">
        <f t="shared" si="289"/>
        <v>Kristaps Porzingis</v>
      </c>
    </row>
    <row r="9240" spans="1:8" x14ac:dyDescent="0.2">
      <c r="A9240" s="48"/>
      <c r="B9240">
        <v>21</v>
      </c>
      <c r="C9240">
        <v>11</v>
      </c>
      <c r="D9240">
        <v>3</v>
      </c>
      <c r="E9240">
        <v>0</v>
      </c>
      <c r="F9240" s="51">
        <v>1</v>
      </c>
      <c r="G9240" t="str">
        <f t="shared" si="288"/>
        <v>Kristaps Porziņģis</v>
      </c>
      <c r="H9240" t="str">
        <f t="shared" si="289"/>
        <v>Kristaps Porzingis</v>
      </c>
    </row>
    <row r="9241" spans="1:8" x14ac:dyDescent="0.2">
      <c r="A9241" s="48"/>
      <c r="B9241">
        <v>27</v>
      </c>
      <c r="C9241">
        <v>9</v>
      </c>
      <c r="D9241">
        <v>3</v>
      </c>
      <c r="E9241">
        <v>1</v>
      </c>
      <c r="F9241" s="51">
        <v>1</v>
      </c>
      <c r="G9241" t="str">
        <f t="shared" si="288"/>
        <v>Kristaps Porziņģis</v>
      </c>
      <c r="H9241" t="str">
        <f t="shared" si="289"/>
        <v>Kristaps Porzingis</v>
      </c>
    </row>
    <row r="9242" spans="1:8" x14ac:dyDescent="0.2">
      <c r="A9242" s="48"/>
      <c r="B9242">
        <v>28</v>
      </c>
      <c r="C9242">
        <v>9</v>
      </c>
      <c r="D9242">
        <v>4</v>
      </c>
      <c r="E9242">
        <v>0</v>
      </c>
      <c r="F9242" s="51">
        <v>1</v>
      </c>
      <c r="G9242" t="str">
        <f t="shared" si="288"/>
        <v>Kristaps Porziņģis</v>
      </c>
      <c r="H9242" t="str">
        <f t="shared" si="289"/>
        <v>Kristaps Porzingis</v>
      </c>
    </row>
    <row r="9243" spans="1:8" x14ac:dyDescent="0.2">
      <c r="A9243" s="48"/>
      <c r="B9243">
        <v>29</v>
      </c>
      <c r="C9243">
        <v>9</v>
      </c>
      <c r="D9243">
        <v>2</v>
      </c>
      <c r="E9243">
        <v>1</v>
      </c>
      <c r="F9243" s="51">
        <v>1</v>
      </c>
      <c r="G9243" t="str">
        <f t="shared" si="288"/>
        <v>Kristaps Porziņģis</v>
      </c>
      <c r="H9243" t="str">
        <f t="shared" si="289"/>
        <v>Kristaps Porzingis</v>
      </c>
    </row>
    <row r="9244" spans="1:8" x14ac:dyDescent="0.2">
      <c r="A9244" s="48"/>
      <c r="B9244">
        <v>30</v>
      </c>
      <c r="C9244">
        <v>15</v>
      </c>
      <c r="D9244">
        <v>5</v>
      </c>
      <c r="E9244">
        <v>2</v>
      </c>
      <c r="F9244" s="51">
        <v>1</v>
      </c>
      <c r="G9244" t="str">
        <f t="shared" si="288"/>
        <v>Kristaps Porziņģis</v>
      </c>
      <c r="H9244" t="str">
        <f t="shared" si="289"/>
        <v>Kristaps Porzingis</v>
      </c>
    </row>
    <row r="9245" spans="1:8" x14ac:dyDescent="0.2">
      <c r="A9245" s="48"/>
      <c r="B9245">
        <v>20</v>
      </c>
      <c r="C9245">
        <v>3</v>
      </c>
      <c r="D9245">
        <v>1</v>
      </c>
      <c r="E9245">
        <v>0</v>
      </c>
      <c r="F9245" s="51">
        <v>1</v>
      </c>
      <c r="G9245" t="str">
        <f t="shared" si="288"/>
        <v>Kristaps Porziņģis</v>
      </c>
      <c r="H9245" t="str">
        <f t="shared" si="289"/>
        <v>Kristaps Porzingis</v>
      </c>
    </row>
    <row r="9246" spans="1:8" x14ac:dyDescent="0.2">
      <c r="A9246" s="48"/>
      <c r="B9246">
        <v>19</v>
      </c>
      <c r="C9246">
        <v>7</v>
      </c>
      <c r="D9246">
        <v>2</v>
      </c>
      <c r="E9246">
        <v>0</v>
      </c>
      <c r="F9246" s="51">
        <v>1</v>
      </c>
      <c r="G9246" t="str">
        <f t="shared" si="288"/>
        <v>Kristaps Porziņģis</v>
      </c>
      <c r="H9246" t="str">
        <f t="shared" si="289"/>
        <v>Kristaps Porzingis</v>
      </c>
    </row>
    <row r="9247" spans="1:8" x14ac:dyDescent="0.2">
      <c r="A9247" s="48"/>
      <c r="B9247">
        <v>21</v>
      </c>
      <c r="C9247">
        <v>11</v>
      </c>
      <c r="D9247">
        <v>5</v>
      </c>
      <c r="E9247">
        <v>2</v>
      </c>
      <c r="F9247" s="51">
        <v>1</v>
      </c>
      <c r="G9247" t="str">
        <f t="shared" si="288"/>
        <v>Kristaps Porziņģis</v>
      </c>
      <c r="H9247" t="str">
        <f t="shared" si="289"/>
        <v>Kristaps Porzingis</v>
      </c>
    </row>
    <row r="9248" spans="1:8" x14ac:dyDescent="0.2">
      <c r="A9248" s="48"/>
      <c r="B9248">
        <v>7</v>
      </c>
      <c r="C9248">
        <v>13</v>
      </c>
      <c r="D9248">
        <v>1</v>
      </c>
      <c r="E9248">
        <v>0</v>
      </c>
      <c r="F9248" s="51">
        <v>1</v>
      </c>
      <c r="G9248" t="str">
        <f t="shared" si="288"/>
        <v>Kristaps Porziņģis</v>
      </c>
      <c r="H9248" t="str">
        <f t="shared" si="289"/>
        <v>Kristaps Porzingis</v>
      </c>
    </row>
    <row r="9249" spans="1:8" x14ac:dyDescent="0.2">
      <c r="A9249" s="48"/>
      <c r="B9249">
        <v>24</v>
      </c>
      <c r="C9249">
        <v>10</v>
      </c>
      <c r="D9249">
        <v>1</v>
      </c>
      <c r="E9249">
        <v>3</v>
      </c>
      <c r="F9249" s="51">
        <v>1</v>
      </c>
      <c r="G9249" t="str">
        <f t="shared" si="288"/>
        <v>Kristaps Porziņģis</v>
      </c>
      <c r="H9249" t="str">
        <f t="shared" si="289"/>
        <v>Kristaps Porzingis</v>
      </c>
    </row>
    <row r="9250" spans="1:8" x14ac:dyDescent="0.2">
      <c r="A9250" s="48"/>
      <c r="B9250">
        <v>22</v>
      </c>
      <c r="C9250">
        <v>6</v>
      </c>
      <c r="D9250">
        <v>2</v>
      </c>
      <c r="E9250">
        <v>2</v>
      </c>
      <c r="F9250" s="51">
        <v>1</v>
      </c>
      <c r="G9250" t="str">
        <f t="shared" si="288"/>
        <v>Kristaps Porziņģis</v>
      </c>
      <c r="H9250" t="str">
        <f t="shared" si="289"/>
        <v>Kristaps Porzingis</v>
      </c>
    </row>
    <row r="9251" spans="1:8" x14ac:dyDescent="0.2">
      <c r="A9251" s="48"/>
      <c r="B9251">
        <v>30</v>
      </c>
      <c r="C9251">
        <v>13</v>
      </c>
      <c r="D9251">
        <v>2</v>
      </c>
      <c r="E9251">
        <v>3</v>
      </c>
      <c r="F9251" s="51">
        <v>1</v>
      </c>
      <c r="G9251" t="str">
        <f t="shared" si="288"/>
        <v>Kristaps Porziņģis</v>
      </c>
      <c r="H9251" t="str">
        <f t="shared" si="289"/>
        <v>Kristaps Porzingis</v>
      </c>
    </row>
    <row r="9252" spans="1:8" x14ac:dyDescent="0.2">
      <c r="A9252" s="48"/>
      <c r="B9252">
        <v>22</v>
      </c>
      <c r="C9252">
        <v>5</v>
      </c>
      <c r="D9252">
        <v>0</v>
      </c>
      <c r="E9252">
        <v>0</v>
      </c>
      <c r="F9252" s="51">
        <v>1</v>
      </c>
      <c r="G9252" t="str">
        <f t="shared" si="288"/>
        <v>Kristaps Porziņģis</v>
      </c>
      <c r="H9252" t="str">
        <f t="shared" si="289"/>
        <v>Kristaps Porzingis</v>
      </c>
    </row>
    <row r="9253" spans="1:8" x14ac:dyDescent="0.2">
      <c r="A9253" s="48"/>
      <c r="B9253">
        <v>22</v>
      </c>
      <c r="C9253">
        <v>9</v>
      </c>
      <c r="D9253">
        <v>4</v>
      </c>
      <c r="E9253">
        <v>2</v>
      </c>
      <c r="F9253" s="51">
        <v>1</v>
      </c>
      <c r="G9253" t="str">
        <f t="shared" si="288"/>
        <v>Kristaps Porziņģis</v>
      </c>
      <c r="H9253" t="str">
        <f t="shared" si="289"/>
        <v>Kristaps Porzingis</v>
      </c>
    </row>
    <row r="9254" spans="1:8" x14ac:dyDescent="0.2">
      <c r="A9254" s="48" t="s">
        <v>1483</v>
      </c>
      <c r="B9254">
        <v>4</v>
      </c>
      <c r="C9254">
        <v>3</v>
      </c>
      <c r="D9254">
        <v>1</v>
      </c>
      <c r="E9254">
        <v>0</v>
      </c>
      <c r="F9254" s="51">
        <v>1</v>
      </c>
      <c r="G9254" t="str">
        <f t="shared" si="288"/>
        <v>Micah Potter</v>
      </c>
      <c r="H9254" t="str">
        <f t="shared" si="289"/>
        <v>Micah Potter</v>
      </c>
    </row>
    <row r="9255" spans="1:8" x14ac:dyDescent="0.2">
      <c r="A9255" s="48"/>
      <c r="B9255">
        <v>0</v>
      </c>
      <c r="C9255">
        <v>0</v>
      </c>
      <c r="D9255">
        <v>0</v>
      </c>
      <c r="E9255">
        <v>0</v>
      </c>
      <c r="F9255" s="51">
        <v>1</v>
      </c>
      <c r="G9255" t="str">
        <f t="shared" si="288"/>
        <v>Micah Potter</v>
      </c>
      <c r="H9255" t="str">
        <f t="shared" si="289"/>
        <v>Micah Potter</v>
      </c>
    </row>
    <row r="9256" spans="1:8" x14ac:dyDescent="0.2">
      <c r="A9256" s="48"/>
      <c r="B9256">
        <v>0</v>
      </c>
      <c r="C9256">
        <v>0</v>
      </c>
      <c r="D9256">
        <v>1</v>
      </c>
      <c r="E9256">
        <v>0</v>
      </c>
      <c r="F9256" s="51">
        <v>1</v>
      </c>
      <c r="G9256" t="str">
        <f t="shared" si="288"/>
        <v>Micah Potter</v>
      </c>
      <c r="H9256" t="str">
        <f t="shared" si="289"/>
        <v>Micah Potter</v>
      </c>
    </row>
    <row r="9257" spans="1:8" x14ac:dyDescent="0.2">
      <c r="A9257" s="48" t="s">
        <v>1484</v>
      </c>
      <c r="B9257">
        <v>1</v>
      </c>
      <c r="C9257">
        <v>0</v>
      </c>
      <c r="D9257">
        <v>0</v>
      </c>
      <c r="E9257">
        <v>0</v>
      </c>
      <c r="F9257" s="51">
        <v>1</v>
      </c>
      <c r="G9257" t="str">
        <f t="shared" si="288"/>
        <v>Dwight Powell</v>
      </c>
      <c r="H9257" t="str">
        <f t="shared" si="289"/>
        <v>Dwight Powell</v>
      </c>
    </row>
    <row r="9258" spans="1:8" x14ac:dyDescent="0.2">
      <c r="A9258" s="48"/>
      <c r="B9258">
        <v>13</v>
      </c>
      <c r="C9258">
        <v>2</v>
      </c>
      <c r="D9258">
        <v>0</v>
      </c>
      <c r="E9258">
        <v>0</v>
      </c>
      <c r="F9258" s="51">
        <v>1</v>
      </c>
      <c r="G9258" t="str">
        <f t="shared" si="288"/>
        <v>Dwight Powell</v>
      </c>
      <c r="H9258" t="str">
        <f t="shared" si="289"/>
        <v>Dwight Powell</v>
      </c>
    </row>
    <row r="9259" spans="1:8" x14ac:dyDescent="0.2">
      <c r="A9259" s="48"/>
      <c r="B9259">
        <v>5</v>
      </c>
      <c r="C9259">
        <v>4</v>
      </c>
      <c r="D9259">
        <v>0</v>
      </c>
      <c r="E9259">
        <v>0</v>
      </c>
      <c r="F9259" s="51">
        <v>1</v>
      </c>
      <c r="G9259" t="str">
        <f t="shared" si="288"/>
        <v>Dwight Powell</v>
      </c>
      <c r="H9259" t="str">
        <f t="shared" si="289"/>
        <v>Dwight Powell</v>
      </c>
    </row>
    <row r="9260" spans="1:8" x14ac:dyDescent="0.2">
      <c r="A9260" s="48"/>
      <c r="B9260">
        <v>9</v>
      </c>
      <c r="C9260">
        <v>5</v>
      </c>
      <c r="D9260">
        <v>0</v>
      </c>
      <c r="E9260">
        <v>0</v>
      </c>
      <c r="F9260" s="51">
        <v>1</v>
      </c>
      <c r="G9260" t="str">
        <f t="shared" si="288"/>
        <v>Dwight Powell</v>
      </c>
      <c r="H9260" t="str">
        <f t="shared" si="289"/>
        <v>Dwight Powell</v>
      </c>
    </row>
    <row r="9261" spans="1:8" x14ac:dyDescent="0.2">
      <c r="A9261" s="48"/>
      <c r="B9261">
        <v>9</v>
      </c>
      <c r="C9261">
        <v>2</v>
      </c>
      <c r="D9261">
        <v>2</v>
      </c>
      <c r="E9261">
        <v>0</v>
      </c>
      <c r="F9261" s="51">
        <v>1</v>
      </c>
      <c r="G9261" t="str">
        <f t="shared" si="288"/>
        <v>Dwight Powell</v>
      </c>
      <c r="H9261" t="str">
        <f t="shared" si="289"/>
        <v>Dwight Powell</v>
      </c>
    </row>
    <row r="9262" spans="1:8" x14ac:dyDescent="0.2">
      <c r="A9262" s="48"/>
      <c r="B9262">
        <v>2</v>
      </c>
      <c r="C9262">
        <v>8</v>
      </c>
      <c r="D9262">
        <v>0</v>
      </c>
      <c r="E9262">
        <v>0</v>
      </c>
      <c r="F9262" s="51">
        <v>1</v>
      </c>
      <c r="G9262" t="str">
        <f t="shared" si="288"/>
        <v>Dwight Powell</v>
      </c>
      <c r="H9262" t="str">
        <f t="shared" si="289"/>
        <v>Dwight Powell</v>
      </c>
    </row>
    <row r="9263" spans="1:8" x14ac:dyDescent="0.2">
      <c r="A9263" s="48"/>
      <c r="B9263">
        <v>2</v>
      </c>
      <c r="C9263">
        <v>4</v>
      </c>
      <c r="D9263">
        <v>0</v>
      </c>
      <c r="E9263">
        <v>0</v>
      </c>
      <c r="F9263" s="51">
        <v>1</v>
      </c>
      <c r="G9263" t="str">
        <f t="shared" si="288"/>
        <v>Dwight Powell</v>
      </c>
      <c r="H9263" t="str">
        <f t="shared" si="289"/>
        <v>Dwight Powell</v>
      </c>
    </row>
    <row r="9264" spans="1:8" x14ac:dyDescent="0.2">
      <c r="A9264" s="48"/>
      <c r="B9264">
        <v>14</v>
      </c>
      <c r="C9264">
        <v>7</v>
      </c>
      <c r="D9264">
        <v>0</v>
      </c>
      <c r="E9264">
        <v>0</v>
      </c>
      <c r="F9264" s="51">
        <v>1</v>
      </c>
      <c r="G9264" t="str">
        <f t="shared" si="288"/>
        <v>Dwight Powell</v>
      </c>
      <c r="H9264" t="str">
        <f t="shared" si="289"/>
        <v>Dwight Powell</v>
      </c>
    </row>
    <row r="9265" spans="1:8" x14ac:dyDescent="0.2">
      <c r="A9265" s="48"/>
      <c r="B9265">
        <v>2</v>
      </c>
      <c r="C9265">
        <v>2</v>
      </c>
      <c r="D9265">
        <v>0</v>
      </c>
      <c r="E9265">
        <v>0</v>
      </c>
      <c r="F9265" s="51">
        <v>1</v>
      </c>
      <c r="G9265" t="str">
        <f t="shared" si="288"/>
        <v>Dwight Powell</v>
      </c>
      <c r="H9265" t="str">
        <f t="shared" si="289"/>
        <v>Dwight Powell</v>
      </c>
    </row>
    <row r="9266" spans="1:8" x14ac:dyDescent="0.2">
      <c r="A9266" s="48"/>
      <c r="B9266">
        <v>3</v>
      </c>
      <c r="C9266">
        <v>2</v>
      </c>
      <c r="D9266">
        <v>5</v>
      </c>
      <c r="E9266">
        <v>0</v>
      </c>
      <c r="F9266" s="51">
        <v>1</v>
      </c>
      <c r="G9266" t="str">
        <f t="shared" si="288"/>
        <v>Dwight Powell</v>
      </c>
      <c r="H9266" t="str">
        <f t="shared" si="289"/>
        <v>Dwight Powell</v>
      </c>
    </row>
    <row r="9267" spans="1:8" x14ac:dyDescent="0.2">
      <c r="A9267" s="48"/>
      <c r="B9267">
        <v>7</v>
      </c>
      <c r="C9267">
        <v>5</v>
      </c>
      <c r="D9267">
        <v>0</v>
      </c>
      <c r="E9267">
        <v>0</v>
      </c>
      <c r="F9267" s="51">
        <v>1</v>
      </c>
      <c r="G9267" t="str">
        <f t="shared" si="288"/>
        <v>Dwight Powell</v>
      </c>
      <c r="H9267" t="str">
        <f t="shared" si="289"/>
        <v>Dwight Powell</v>
      </c>
    </row>
    <row r="9268" spans="1:8" x14ac:dyDescent="0.2">
      <c r="A9268" s="48"/>
      <c r="B9268">
        <v>5</v>
      </c>
      <c r="C9268">
        <v>1</v>
      </c>
      <c r="D9268">
        <v>1</v>
      </c>
      <c r="E9268">
        <v>0</v>
      </c>
      <c r="F9268" s="51">
        <v>1</v>
      </c>
      <c r="G9268" t="str">
        <f t="shared" si="288"/>
        <v>Dwight Powell</v>
      </c>
      <c r="H9268" t="str">
        <f t="shared" si="289"/>
        <v>Dwight Powell</v>
      </c>
    </row>
    <row r="9269" spans="1:8" x14ac:dyDescent="0.2">
      <c r="A9269" s="48"/>
      <c r="B9269">
        <v>11</v>
      </c>
      <c r="C9269">
        <v>5</v>
      </c>
      <c r="D9269">
        <v>1</v>
      </c>
      <c r="E9269">
        <v>0</v>
      </c>
      <c r="F9269" s="51">
        <v>1</v>
      </c>
      <c r="G9269" t="str">
        <f t="shared" si="288"/>
        <v>Dwight Powell</v>
      </c>
      <c r="H9269" t="str">
        <f t="shared" si="289"/>
        <v>Dwight Powell</v>
      </c>
    </row>
    <row r="9270" spans="1:8" x14ac:dyDescent="0.2">
      <c r="A9270" s="48"/>
      <c r="B9270">
        <v>1</v>
      </c>
      <c r="C9270">
        <v>1</v>
      </c>
      <c r="D9270">
        <v>0</v>
      </c>
      <c r="E9270">
        <v>0</v>
      </c>
      <c r="F9270" s="51">
        <v>1</v>
      </c>
      <c r="G9270" t="str">
        <f t="shared" si="288"/>
        <v>Dwight Powell</v>
      </c>
      <c r="H9270" t="str">
        <f t="shared" si="289"/>
        <v>Dwight Powell</v>
      </c>
    </row>
    <row r="9271" spans="1:8" x14ac:dyDescent="0.2">
      <c r="A9271" s="48"/>
      <c r="B9271">
        <v>8</v>
      </c>
      <c r="C9271">
        <v>2</v>
      </c>
      <c r="D9271">
        <v>0</v>
      </c>
      <c r="E9271">
        <v>0</v>
      </c>
      <c r="F9271" s="51">
        <v>1</v>
      </c>
      <c r="G9271" t="str">
        <f t="shared" si="288"/>
        <v>Dwight Powell</v>
      </c>
      <c r="H9271" t="str">
        <f t="shared" si="289"/>
        <v>Dwight Powell</v>
      </c>
    </row>
    <row r="9272" spans="1:8" x14ac:dyDescent="0.2">
      <c r="A9272" s="48"/>
      <c r="B9272">
        <v>4</v>
      </c>
      <c r="C9272">
        <v>0</v>
      </c>
      <c r="D9272">
        <v>0</v>
      </c>
      <c r="E9272">
        <v>0</v>
      </c>
      <c r="F9272" s="51">
        <v>1</v>
      </c>
      <c r="G9272" t="str">
        <f t="shared" si="288"/>
        <v>Dwight Powell</v>
      </c>
      <c r="H9272" t="str">
        <f t="shared" si="289"/>
        <v>Dwight Powell</v>
      </c>
    </row>
    <row r="9273" spans="1:8" x14ac:dyDescent="0.2">
      <c r="A9273" s="48"/>
      <c r="B9273">
        <v>4</v>
      </c>
      <c r="C9273">
        <v>3</v>
      </c>
      <c r="D9273">
        <v>0</v>
      </c>
      <c r="E9273">
        <v>0</v>
      </c>
      <c r="F9273" s="51">
        <v>1</v>
      </c>
      <c r="G9273" t="str">
        <f t="shared" si="288"/>
        <v>Dwight Powell</v>
      </c>
      <c r="H9273" t="str">
        <f t="shared" si="289"/>
        <v>Dwight Powell</v>
      </c>
    </row>
    <row r="9274" spans="1:8" x14ac:dyDescent="0.2">
      <c r="A9274" s="48"/>
      <c r="B9274">
        <v>7</v>
      </c>
      <c r="C9274">
        <v>1</v>
      </c>
      <c r="D9274">
        <v>0</v>
      </c>
      <c r="E9274">
        <v>0</v>
      </c>
      <c r="F9274" s="51">
        <v>1</v>
      </c>
      <c r="G9274" t="str">
        <f t="shared" si="288"/>
        <v>Dwight Powell</v>
      </c>
      <c r="H9274" t="str">
        <f t="shared" si="289"/>
        <v>Dwight Powell</v>
      </c>
    </row>
    <row r="9275" spans="1:8" x14ac:dyDescent="0.2">
      <c r="A9275" s="48"/>
      <c r="B9275">
        <v>6</v>
      </c>
      <c r="C9275">
        <v>7</v>
      </c>
      <c r="D9275">
        <v>1</v>
      </c>
      <c r="E9275">
        <v>0</v>
      </c>
      <c r="F9275" s="51">
        <v>1</v>
      </c>
      <c r="G9275" t="str">
        <f t="shared" si="288"/>
        <v>Dwight Powell</v>
      </c>
      <c r="H9275" t="str">
        <f t="shared" si="289"/>
        <v>Dwight Powell</v>
      </c>
    </row>
    <row r="9276" spans="1:8" x14ac:dyDescent="0.2">
      <c r="A9276" s="48"/>
      <c r="B9276">
        <v>2</v>
      </c>
      <c r="C9276">
        <v>6</v>
      </c>
      <c r="D9276">
        <v>0</v>
      </c>
      <c r="E9276">
        <v>0</v>
      </c>
      <c r="F9276" s="51">
        <v>1</v>
      </c>
      <c r="G9276" t="str">
        <f t="shared" si="288"/>
        <v>Dwight Powell</v>
      </c>
      <c r="H9276" t="str">
        <f t="shared" si="289"/>
        <v>Dwight Powell</v>
      </c>
    </row>
    <row r="9277" spans="1:8" x14ac:dyDescent="0.2">
      <c r="A9277" s="48"/>
      <c r="B9277">
        <v>8</v>
      </c>
      <c r="C9277">
        <v>7</v>
      </c>
      <c r="D9277">
        <v>1</v>
      </c>
      <c r="E9277">
        <v>0</v>
      </c>
      <c r="F9277" s="51">
        <v>1</v>
      </c>
      <c r="G9277" t="str">
        <f t="shared" si="288"/>
        <v>Dwight Powell</v>
      </c>
      <c r="H9277" t="str">
        <f t="shared" si="289"/>
        <v>Dwight Powell</v>
      </c>
    </row>
    <row r="9278" spans="1:8" x14ac:dyDescent="0.2">
      <c r="A9278" s="48"/>
      <c r="B9278">
        <v>9</v>
      </c>
      <c r="C9278">
        <v>3</v>
      </c>
      <c r="D9278">
        <v>0</v>
      </c>
      <c r="E9278">
        <v>0</v>
      </c>
      <c r="F9278" s="51">
        <v>1</v>
      </c>
      <c r="G9278" t="str">
        <f t="shared" si="288"/>
        <v>Dwight Powell</v>
      </c>
      <c r="H9278" t="str">
        <f t="shared" si="289"/>
        <v>Dwight Powell</v>
      </c>
    </row>
    <row r="9279" spans="1:8" x14ac:dyDescent="0.2">
      <c r="A9279" s="48"/>
      <c r="B9279">
        <v>6</v>
      </c>
      <c r="C9279">
        <v>6</v>
      </c>
      <c r="D9279">
        <v>0</v>
      </c>
      <c r="E9279">
        <v>0</v>
      </c>
      <c r="F9279" s="51">
        <v>1</v>
      </c>
      <c r="G9279" t="str">
        <f t="shared" si="288"/>
        <v>Dwight Powell</v>
      </c>
      <c r="H9279" t="str">
        <f t="shared" si="289"/>
        <v>Dwight Powell</v>
      </c>
    </row>
    <row r="9280" spans="1:8" x14ac:dyDescent="0.2">
      <c r="A9280" s="48"/>
      <c r="B9280">
        <v>0</v>
      </c>
      <c r="C9280">
        <v>3</v>
      </c>
      <c r="D9280">
        <v>0</v>
      </c>
      <c r="E9280">
        <v>0</v>
      </c>
      <c r="F9280" s="51">
        <v>1</v>
      </c>
      <c r="G9280" t="str">
        <f t="shared" si="288"/>
        <v>Dwight Powell</v>
      </c>
      <c r="H9280" t="str">
        <f t="shared" si="289"/>
        <v>Dwight Powell</v>
      </c>
    </row>
    <row r="9281" spans="1:8" x14ac:dyDescent="0.2">
      <c r="A9281" s="48"/>
      <c r="B9281">
        <v>4</v>
      </c>
      <c r="C9281">
        <v>2</v>
      </c>
      <c r="D9281">
        <v>1</v>
      </c>
      <c r="E9281">
        <v>0</v>
      </c>
      <c r="F9281" s="51">
        <v>1</v>
      </c>
      <c r="G9281" t="str">
        <f t="shared" si="288"/>
        <v>Dwight Powell</v>
      </c>
      <c r="H9281" t="str">
        <f t="shared" si="289"/>
        <v>Dwight Powell</v>
      </c>
    </row>
    <row r="9282" spans="1:8" x14ac:dyDescent="0.2">
      <c r="A9282" s="48"/>
      <c r="B9282">
        <v>5</v>
      </c>
      <c r="C9282">
        <v>2</v>
      </c>
      <c r="D9282">
        <v>1</v>
      </c>
      <c r="E9282">
        <v>0</v>
      </c>
      <c r="F9282" s="51">
        <v>1</v>
      </c>
      <c r="G9282" t="str">
        <f t="shared" ref="G9282:G9345" si="290">IF(B9282="","",IF(A9282="",G9281,SUBSTITUTE(A9282," 2022-23 Game Log","")))</f>
        <v>Dwight Powell</v>
      </c>
      <c r="H9282" t="str">
        <f t="shared" ref="H9282:H9345" si="291">IF(G9282="Luka Dončić","Luka Doncic",IF(G9282="Wendell Carter Jr.","Wendell Carter",IF(G9282="Vlatko Čančar","Vlatko Cancar",IF(G9282="Troy Brown Jr.","Troy Brown",IF(G9282="Bojan Bogdanović","Bojan Bogdanovic",IF(G9282="Nic Claxton","Nicolas Claxton",IF(G9282="Kristaps Porziņģis","Kristaps Porzingis",IF(G9282="Kelly Oubre Jr.","Kelly Oubre Jr",IF(G9282="P.J. Washington","P.J Washington",IF(G9282="P.J. Tucker","P.J Tucker",IF(G9282="Jabari Smith Jr.","Jabari Smith",IF(G9282="Alperen Şengün","Alperen Sengun",IF(G9282="Nikola Vučević","Nikola Vucevic",IF(G9282="Jusuf Nurkić","Jusuf Nurkic",IF(G9282="Nikola Jokić","Nikola Jokic",G9282)))))))))))))))</f>
        <v>Dwight Powell</v>
      </c>
    </row>
    <row r="9283" spans="1:8" x14ac:dyDescent="0.2">
      <c r="A9283" s="48"/>
      <c r="B9283">
        <v>10</v>
      </c>
      <c r="C9283">
        <v>6</v>
      </c>
      <c r="D9283">
        <v>0</v>
      </c>
      <c r="E9283">
        <v>0</v>
      </c>
      <c r="F9283" s="51">
        <v>1</v>
      </c>
      <c r="G9283" t="str">
        <f t="shared" si="290"/>
        <v>Dwight Powell</v>
      </c>
      <c r="H9283" t="str">
        <f t="shared" si="291"/>
        <v>Dwight Powell</v>
      </c>
    </row>
    <row r="9284" spans="1:8" x14ac:dyDescent="0.2">
      <c r="A9284" s="48"/>
      <c r="B9284">
        <v>3</v>
      </c>
      <c r="C9284">
        <v>4</v>
      </c>
      <c r="D9284">
        <v>1</v>
      </c>
      <c r="E9284">
        <v>0</v>
      </c>
      <c r="F9284" s="51">
        <v>1</v>
      </c>
      <c r="G9284" t="str">
        <f t="shared" si="290"/>
        <v>Dwight Powell</v>
      </c>
      <c r="H9284" t="str">
        <f t="shared" si="291"/>
        <v>Dwight Powell</v>
      </c>
    </row>
    <row r="9285" spans="1:8" x14ac:dyDescent="0.2">
      <c r="A9285" s="48"/>
      <c r="B9285">
        <v>4</v>
      </c>
      <c r="C9285">
        <v>5</v>
      </c>
      <c r="D9285">
        <v>1</v>
      </c>
      <c r="E9285">
        <v>0</v>
      </c>
      <c r="F9285" s="51">
        <v>1</v>
      </c>
      <c r="G9285" t="str">
        <f t="shared" si="290"/>
        <v>Dwight Powell</v>
      </c>
      <c r="H9285" t="str">
        <f t="shared" si="291"/>
        <v>Dwight Powell</v>
      </c>
    </row>
    <row r="9286" spans="1:8" x14ac:dyDescent="0.2">
      <c r="A9286" s="48"/>
      <c r="B9286">
        <v>2</v>
      </c>
      <c r="C9286">
        <v>0</v>
      </c>
      <c r="D9286">
        <v>1</v>
      </c>
      <c r="E9286">
        <v>0</v>
      </c>
      <c r="F9286" s="51">
        <v>1</v>
      </c>
      <c r="G9286" t="str">
        <f t="shared" si="290"/>
        <v>Dwight Powell</v>
      </c>
      <c r="H9286" t="str">
        <f t="shared" si="291"/>
        <v>Dwight Powell</v>
      </c>
    </row>
    <row r="9287" spans="1:8" x14ac:dyDescent="0.2">
      <c r="A9287" s="48"/>
      <c r="B9287">
        <v>19</v>
      </c>
      <c r="C9287">
        <v>6</v>
      </c>
      <c r="D9287">
        <v>1</v>
      </c>
      <c r="E9287">
        <v>0</v>
      </c>
      <c r="F9287" s="51">
        <v>1</v>
      </c>
      <c r="G9287" t="str">
        <f t="shared" si="290"/>
        <v>Dwight Powell</v>
      </c>
      <c r="H9287" t="str">
        <f t="shared" si="291"/>
        <v>Dwight Powell</v>
      </c>
    </row>
    <row r="9288" spans="1:8" x14ac:dyDescent="0.2">
      <c r="A9288" s="48"/>
      <c r="B9288">
        <v>5</v>
      </c>
      <c r="C9288">
        <v>4</v>
      </c>
      <c r="D9288">
        <v>3</v>
      </c>
      <c r="E9288">
        <v>0</v>
      </c>
      <c r="F9288" s="51">
        <v>1</v>
      </c>
      <c r="G9288" t="str">
        <f t="shared" si="290"/>
        <v>Dwight Powell</v>
      </c>
      <c r="H9288" t="str">
        <f t="shared" si="291"/>
        <v>Dwight Powell</v>
      </c>
    </row>
    <row r="9289" spans="1:8" x14ac:dyDescent="0.2">
      <c r="A9289" s="48"/>
      <c r="B9289">
        <v>6</v>
      </c>
      <c r="C9289">
        <v>5</v>
      </c>
      <c r="D9289">
        <v>0</v>
      </c>
      <c r="E9289">
        <v>0</v>
      </c>
      <c r="F9289" s="51">
        <v>1</v>
      </c>
      <c r="G9289" t="str">
        <f t="shared" si="290"/>
        <v>Dwight Powell</v>
      </c>
      <c r="H9289" t="str">
        <f t="shared" si="291"/>
        <v>Dwight Powell</v>
      </c>
    </row>
    <row r="9290" spans="1:8" x14ac:dyDescent="0.2">
      <c r="A9290" s="48" t="s">
        <v>1485</v>
      </c>
      <c r="B9290">
        <v>9</v>
      </c>
      <c r="C9290">
        <v>4</v>
      </c>
      <c r="D9290">
        <v>0</v>
      </c>
      <c r="E9290">
        <v>1</v>
      </c>
      <c r="F9290" s="51">
        <v>1</v>
      </c>
      <c r="G9290" t="str">
        <f t="shared" si="290"/>
        <v>Norman Powell</v>
      </c>
      <c r="H9290" t="str">
        <f t="shared" si="291"/>
        <v>Norman Powell</v>
      </c>
    </row>
    <row r="9291" spans="1:8" x14ac:dyDescent="0.2">
      <c r="A9291" s="48"/>
      <c r="B9291">
        <v>4</v>
      </c>
      <c r="C9291">
        <v>3</v>
      </c>
      <c r="D9291">
        <v>4</v>
      </c>
      <c r="E9291">
        <v>0</v>
      </c>
      <c r="F9291" s="51">
        <v>1</v>
      </c>
      <c r="G9291" t="str">
        <f t="shared" si="290"/>
        <v>Norman Powell</v>
      </c>
      <c r="H9291" t="str">
        <f t="shared" si="291"/>
        <v>Norman Powell</v>
      </c>
    </row>
    <row r="9292" spans="1:8" x14ac:dyDescent="0.2">
      <c r="A9292" s="48"/>
      <c r="B9292">
        <v>8</v>
      </c>
      <c r="C9292">
        <v>3</v>
      </c>
      <c r="D9292">
        <v>0</v>
      </c>
      <c r="E9292">
        <v>0</v>
      </c>
      <c r="F9292" s="51">
        <v>1</v>
      </c>
      <c r="G9292" t="str">
        <f t="shared" si="290"/>
        <v>Norman Powell</v>
      </c>
      <c r="H9292" t="str">
        <f t="shared" si="291"/>
        <v>Norman Powell</v>
      </c>
    </row>
    <row r="9293" spans="1:8" x14ac:dyDescent="0.2">
      <c r="A9293" s="48"/>
      <c r="B9293">
        <v>7</v>
      </c>
      <c r="C9293">
        <v>2</v>
      </c>
      <c r="D9293">
        <v>2</v>
      </c>
      <c r="E9293">
        <v>0</v>
      </c>
      <c r="F9293" s="51">
        <v>1</v>
      </c>
      <c r="G9293" t="str">
        <f t="shared" si="290"/>
        <v>Norman Powell</v>
      </c>
      <c r="H9293" t="str">
        <f t="shared" si="291"/>
        <v>Norman Powell</v>
      </c>
    </row>
    <row r="9294" spans="1:8" x14ac:dyDescent="0.2">
      <c r="A9294" s="48"/>
      <c r="B9294">
        <v>21</v>
      </c>
      <c r="C9294">
        <v>3</v>
      </c>
      <c r="D9294">
        <v>2</v>
      </c>
      <c r="E9294">
        <v>2</v>
      </c>
      <c r="F9294" s="51">
        <v>1</v>
      </c>
      <c r="G9294" t="str">
        <f t="shared" si="290"/>
        <v>Norman Powell</v>
      </c>
      <c r="H9294" t="str">
        <f t="shared" si="291"/>
        <v>Norman Powell</v>
      </c>
    </row>
    <row r="9295" spans="1:8" x14ac:dyDescent="0.2">
      <c r="A9295" s="48"/>
      <c r="B9295">
        <v>18</v>
      </c>
      <c r="C9295">
        <v>3</v>
      </c>
      <c r="D9295">
        <v>3</v>
      </c>
      <c r="E9295">
        <v>3</v>
      </c>
      <c r="F9295" s="51">
        <v>1</v>
      </c>
      <c r="G9295" t="str">
        <f t="shared" si="290"/>
        <v>Norman Powell</v>
      </c>
      <c r="H9295" t="str">
        <f t="shared" si="291"/>
        <v>Norman Powell</v>
      </c>
    </row>
    <row r="9296" spans="1:8" x14ac:dyDescent="0.2">
      <c r="A9296" s="48"/>
      <c r="B9296">
        <v>9</v>
      </c>
      <c r="C9296">
        <v>1</v>
      </c>
      <c r="D9296">
        <v>0</v>
      </c>
      <c r="E9296">
        <v>1</v>
      </c>
      <c r="F9296" s="51">
        <v>1</v>
      </c>
      <c r="G9296" t="str">
        <f t="shared" si="290"/>
        <v>Norman Powell</v>
      </c>
      <c r="H9296" t="str">
        <f t="shared" si="291"/>
        <v>Norman Powell</v>
      </c>
    </row>
    <row r="9297" spans="1:8" x14ac:dyDescent="0.2">
      <c r="A9297" s="48"/>
      <c r="B9297">
        <v>9</v>
      </c>
      <c r="C9297">
        <v>3</v>
      </c>
      <c r="D9297">
        <v>0</v>
      </c>
      <c r="E9297">
        <v>1</v>
      </c>
      <c r="F9297" s="51">
        <v>1</v>
      </c>
      <c r="G9297" t="str">
        <f t="shared" si="290"/>
        <v>Norman Powell</v>
      </c>
      <c r="H9297" t="str">
        <f t="shared" si="291"/>
        <v>Norman Powell</v>
      </c>
    </row>
    <row r="9298" spans="1:8" x14ac:dyDescent="0.2">
      <c r="A9298" s="48"/>
      <c r="B9298">
        <v>13</v>
      </c>
      <c r="C9298">
        <v>7</v>
      </c>
      <c r="D9298">
        <v>1</v>
      </c>
      <c r="E9298">
        <v>2</v>
      </c>
      <c r="F9298" s="51">
        <v>1</v>
      </c>
      <c r="G9298" t="str">
        <f t="shared" si="290"/>
        <v>Norman Powell</v>
      </c>
      <c r="H9298" t="str">
        <f t="shared" si="291"/>
        <v>Norman Powell</v>
      </c>
    </row>
    <row r="9299" spans="1:8" x14ac:dyDescent="0.2">
      <c r="A9299" s="48"/>
      <c r="B9299">
        <v>6</v>
      </c>
      <c r="C9299">
        <v>2</v>
      </c>
      <c r="D9299">
        <v>1</v>
      </c>
      <c r="E9299">
        <v>0</v>
      </c>
      <c r="F9299" s="51">
        <v>1</v>
      </c>
      <c r="G9299" t="str">
        <f t="shared" si="290"/>
        <v>Norman Powell</v>
      </c>
      <c r="H9299" t="str">
        <f t="shared" si="291"/>
        <v>Norman Powell</v>
      </c>
    </row>
    <row r="9300" spans="1:8" x14ac:dyDescent="0.2">
      <c r="A9300" s="48"/>
      <c r="B9300">
        <v>17</v>
      </c>
      <c r="C9300">
        <v>1</v>
      </c>
      <c r="D9300">
        <v>0</v>
      </c>
      <c r="E9300">
        <v>1</v>
      </c>
      <c r="F9300" s="51">
        <v>1</v>
      </c>
      <c r="G9300" t="str">
        <f t="shared" si="290"/>
        <v>Norman Powell</v>
      </c>
      <c r="H9300" t="str">
        <f t="shared" si="291"/>
        <v>Norman Powell</v>
      </c>
    </row>
    <row r="9301" spans="1:8" x14ac:dyDescent="0.2">
      <c r="A9301" s="48"/>
      <c r="B9301">
        <v>18</v>
      </c>
      <c r="C9301">
        <v>1</v>
      </c>
      <c r="D9301">
        <v>3</v>
      </c>
      <c r="E9301">
        <v>2</v>
      </c>
      <c r="F9301" s="51">
        <v>1</v>
      </c>
      <c r="G9301" t="str">
        <f t="shared" si="290"/>
        <v>Norman Powell</v>
      </c>
      <c r="H9301" t="str">
        <f t="shared" si="291"/>
        <v>Norman Powell</v>
      </c>
    </row>
    <row r="9302" spans="1:8" x14ac:dyDescent="0.2">
      <c r="A9302" s="48"/>
      <c r="B9302">
        <v>16</v>
      </c>
      <c r="C9302">
        <v>2</v>
      </c>
      <c r="D9302">
        <v>1</v>
      </c>
      <c r="E9302">
        <v>1</v>
      </c>
      <c r="F9302" s="51">
        <v>1</v>
      </c>
      <c r="G9302" t="str">
        <f t="shared" si="290"/>
        <v>Norman Powell</v>
      </c>
      <c r="H9302" t="str">
        <f t="shared" si="291"/>
        <v>Norman Powell</v>
      </c>
    </row>
    <row r="9303" spans="1:8" x14ac:dyDescent="0.2">
      <c r="A9303" s="48"/>
      <c r="B9303">
        <v>17</v>
      </c>
      <c r="C9303">
        <v>3</v>
      </c>
      <c r="D9303">
        <v>3</v>
      </c>
      <c r="E9303">
        <v>1</v>
      </c>
      <c r="F9303" s="51">
        <v>1</v>
      </c>
      <c r="G9303" t="str">
        <f t="shared" si="290"/>
        <v>Norman Powell</v>
      </c>
      <c r="H9303" t="str">
        <f t="shared" si="291"/>
        <v>Norman Powell</v>
      </c>
    </row>
    <row r="9304" spans="1:8" x14ac:dyDescent="0.2">
      <c r="A9304" s="48"/>
      <c r="B9304">
        <v>5</v>
      </c>
      <c r="C9304">
        <v>2</v>
      </c>
      <c r="D9304">
        <v>1</v>
      </c>
      <c r="E9304">
        <v>1</v>
      </c>
      <c r="F9304" s="51">
        <v>1</v>
      </c>
      <c r="G9304" t="str">
        <f t="shared" si="290"/>
        <v>Norman Powell</v>
      </c>
      <c r="H9304" t="str">
        <f t="shared" si="291"/>
        <v>Norman Powell</v>
      </c>
    </row>
    <row r="9305" spans="1:8" x14ac:dyDescent="0.2">
      <c r="A9305" s="48"/>
      <c r="B9305">
        <v>14</v>
      </c>
      <c r="C9305">
        <v>2</v>
      </c>
      <c r="D9305">
        <v>1</v>
      </c>
      <c r="E9305">
        <v>1</v>
      </c>
      <c r="F9305" s="51">
        <v>1</v>
      </c>
      <c r="G9305" t="str">
        <f t="shared" si="290"/>
        <v>Norman Powell</v>
      </c>
      <c r="H9305" t="str">
        <f t="shared" si="291"/>
        <v>Norman Powell</v>
      </c>
    </row>
    <row r="9306" spans="1:8" x14ac:dyDescent="0.2">
      <c r="A9306" s="48"/>
      <c r="B9306">
        <v>26</v>
      </c>
      <c r="C9306">
        <v>1</v>
      </c>
      <c r="D9306">
        <v>2</v>
      </c>
      <c r="E9306">
        <v>5</v>
      </c>
      <c r="F9306" s="51">
        <v>1</v>
      </c>
      <c r="G9306" t="str">
        <f t="shared" si="290"/>
        <v>Norman Powell</v>
      </c>
      <c r="H9306" t="str">
        <f t="shared" si="291"/>
        <v>Norman Powell</v>
      </c>
    </row>
    <row r="9307" spans="1:8" x14ac:dyDescent="0.2">
      <c r="A9307" s="48"/>
      <c r="B9307">
        <v>30</v>
      </c>
      <c r="C9307">
        <v>4</v>
      </c>
      <c r="D9307">
        <v>1</v>
      </c>
      <c r="E9307">
        <v>3</v>
      </c>
      <c r="F9307" s="51">
        <v>1</v>
      </c>
      <c r="G9307" t="str">
        <f t="shared" si="290"/>
        <v>Norman Powell</v>
      </c>
      <c r="H9307" t="str">
        <f t="shared" si="291"/>
        <v>Norman Powell</v>
      </c>
    </row>
    <row r="9308" spans="1:8" x14ac:dyDescent="0.2">
      <c r="A9308" s="48"/>
      <c r="B9308">
        <v>17</v>
      </c>
      <c r="C9308">
        <v>7</v>
      </c>
      <c r="D9308">
        <v>2</v>
      </c>
      <c r="E9308">
        <v>3</v>
      </c>
      <c r="F9308" s="51">
        <v>1</v>
      </c>
      <c r="G9308" t="str">
        <f t="shared" si="290"/>
        <v>Norman Powell</v>
      </c>
      <c r="H9308" t="str">
        <f t="shared" si="291"/>
        <v>Norman Powell</v>
      </c>
    </row>
    <row r="9309" spans="1:8" x14ac:dyDescent="0.2">
      <c r="A9309" s="48"/>
      <c r="B9309">
        <v>11</v>
      </c>
      <c r="C9309">
        <v>1</v>
      </c>
      <c r="D9309">
        <v>2</v>
      </c>
      <c r="E9309">
        <v>2</v>
      </c>
      <c r="F9309" s="51">
        <v>1</v>
      </c>
      <c r="G9309" t="str">
        <f t="shared" si="290"/>
        <v>Norman Powell</v>
      </c>
      <c r="H9309" t="str">
        <f t="shared" si="291"/>
        <v>Norman Powell</v>
      </c>
    </row>
    <row r="9310" spans="1:8" x14ac:dyDescent="0.2">
      <c r="A9310" s="48"/>
      <c r="B9310">
        <v>19</v>
      </c>
      <c r="C9310">
        <v>5</v>
      </c>
      <c r="D9310">
        <v>2</v>
      </c>
      <c r="E9310">
        <v>2</v>
      </c>
      <c r="F9310" s="51">
        <v>1</v>
      </c>
      <c r="G9310" t="str">
        <f t="shared" si="290"/>
        <v>Norman Powell</v>
      </c>
      <c r="H9310" t="str">
        <f t="shared" si="291"/>
        <v>Norman Powell</v>
      </c>
    </row>
    <row r="9311" spans="1:8" x14ac:dyDescent="0.2">
      <c r="A9311" s="48"/>
      <c r="B9311">
        <v>32</v>
      </c>
      <c r="C9311">
        <v>4</v>
      </c>
      <c r="D9311">
        <v>2</v>
      </c>
      <c r="E9311">
        <v>4</v>
      </c>
      <c r="F9311" s="51">
        <v>1</v>
      </c>
      <c r="G9311" t="str">
        <f t="shared" si="290"/>
        <v>Norman Powell</v>
      </c>
      <c r="H9311" t="str">
        <f t="shared" si="291"/>
        <v>Norman Powell</v>
      </c>
    </row>
    <row r="9312" spans="1:8" x14ac:dyDescent="0.2">
      <c r="A9312" s="48"/>
      <c r="B9312">
        <v>14</v>
      </c>
      <c r="C9312">
        <v>2</v>
      </c>
      <c r="D9312">
        <v>2</v>
      </c>
      <c r="E9312">
        <v>0</v>
      </c>
      <c r="F9312" s="51">
        <v>1</v>
      </c>
      <c r="G9312" t="str">
        <f t="shared" si="290"/>
        <v>Norman Powell</v>
      </c>
      <c r="H9312" t="str">
        <f t="shared" si="291"/>
        <v>Norman Powell</v>
      </c>
    </row>
    <row r="9313" spans="1:8" x14ac:dyDescent="0.2">
      <c r="A9313" s="48"/>
      <c r="B9313">
        <v>21</v>
      </c>
      <c r="C9313">
        <v>4</v>
      </c>
      <c r="D9313">
        <v>4</v>
      </c>
      <c r="E9313">
        <v>2</v>
      </c>
      <c r="F9313" s="51">
        <v>1</v>
      </c>
      <c r="G9313" t="str">
        <f t="shared" si="290"/>
        <v>Norman Powell</v>
      </c>
      <c r="H9313" t="str">
        <f t="shared" si="291"/>
        <v>Norman Powell</v>
      </c>
    </row>
    <row r="9314" spans="1:8" x14ac:dyDescent="0.2">
      <c r="A9314" s="48"/>
      <c r="B9314">
        <v>16</v>
      </c>
      <c r="C9314">
        <v>0</v>
      </c>
      <c r="D9314">
        <v>1</v>
      </c>
      <c r="E9314">
        <v>2</v>
      </c>
      <c r="F9314" s="51">
        <v>1</v>
      </c>
      <c r="G9314" t="str">
        <f t="shared" si="290"/>
        <v>Norman Powell</v>
      </c>
      <c r="H9314" t="str">
        <f t="shared" si="291"/>
        <v>Norman Powell</v>
      </c>
    </row>
    <row r="9315" spans="1:8" x14ac:dyDescent="0.2">
      <c r="A9315" s="48"/>
      <c r="B9315">
        <v>22</v>
      </c>
      <c r="C9315">
        <v>1</v>
      </c>
      <c r="D9315">
        <v>3</v>
      </c>
      <c r="E9315">
        <v>2</v>
      </c>
      <c r="F9315" s="51">
        <v>1</v>
      </c>
      <c r="G9315" t="str">
        <f t="shared" si="290"/>
        <v>Norman Powell</v>
      </c>
      <c r="H9315" t="str">
        <f t="shared" si="291"/>
        <v>Norman Powell</v>
      </c>
    </row>
    <row r="9316" spans="1:8" x14ac:dyDescent="0.2">
      <c r="A9316" s="48"/>
      <c r="B9316">
        <v>19</v>
      </c>
      <c r="C9316">
        <v>4</v>
      </c>
      <c r="D9316">
        <v>2</v>
      </c>
      <c r="E9316">
        <v>3</v>
      </c>
      <c r="F9316" s="51">
        <v>1</v>
      </c>
      <c r="G9316" t="str">
        <f t="shared" si="290"/>
        <v>Norman Powell</v>
      </c>
      <c r="H9316" t="str">
        <f t="shared" si="291"/>
        <v>Norman Powell</v>
      </c>
    </row>
    <row r="9317" spans="1:8" x14ac:dyDescent="0.2">
      <c r="A9317" s="48"/>
      <c r="B9317">
        <v>9</v>
      </c>
      <c r="C9317">
        <v>5</v>
      </c>
      <c r="D9317">
        <v>2</v>
      </c>
      <c r="E9317">
        <v>0</v>
      </c>
      <c r="F9317" s="51">
        <v>1</v>
      </c>
      <c r="G9317" t="str">
        <f t="shared" si="290"/>
        <v>Norman Powell</v>
      </c>
      <c r="H9317" t="str">
        <f t="shared" si="291"/>
        <v>Norman Powell</v>
      </c>
    </row>
    <row r="9318" spans="1:8" x14ac:dyDescent="0.2">
      <c r="A9318" s="48"/>
      <c r="B9318">
        <v>9</v>
      </c>
      <c r="C9318">
        <v>2</v>
      </c>
      <c r="D9318">
        <v>1</v>
      </c>
      <c r="E9318">
        <v>1</v>
      </c>
      <c r="F9318" s="51">
        <v>1</v>
      </c>
      <c r="G9318" t="str">
        <f t="shared" si="290"/>
        <v>Norman Powell</v>
      </c>
      <c r="H9318" t="str">
        <f t="shared" si="291"/>
        <v>Norman Powell</v>
      </c>
    </row>
    <row r="9319" spans="1:8" x14ac:dyDescent="0.2">
      <c r="A9319" s="48" t="s">
        <v>1486</v>
      </c>
      <c r="B9319">
        <v>0</v>
      </c>
      <c r="C9319">
        <v>0</v>
      </c>
      <c r="D9319">
        <v>0</v>
      </c>
      <c r="E9319">
        <v>0</v>
      </c>
      <c r="F9319" s="51">
        <v>1</v>
      </c>
      <c r="G9319" t="str">
        <f t="shared" si="290"/>
        <v>Jason Preston</v>
      </c>
      <c r="H9319" t="str">
        <f t="shared" si="291"/>
        <v>Jason Preston</v>
      </c>
    </row>
    <row r="9320" spans="1:8" x14ac:dyDescent="0.2">
      <c r="A9320" s="48"/>
      <c r="B9320">
        <v>3</v>
      </c>
      <c r="C9320">
        <v>0</v>
      </c>
      <c r="D9320">
        <v>1</v>
      </c>
      <c r="E9320">
        <v>1</v>
      </c>
      <c r="F9320" s="51">
        <v>1</v>
      </c>
      <c r="G9320" t="str">
        <f t="shared" si="290"/>
        <v>Jason Preston</v>
      </c>
      <c r="H9320" t="str">
        <f t="shared" si="291"/>
        <v>Jason Preston</v>
      </c>
    </row>
    <row r="9321" spans="1:8" x14ac:dyDescent="0.2">
      <c r="A9321" s="48"/>
      <c r="B9321">
        <v>2</v>
      </c>
      <c r="C9321">
        <v>1</v>
      </c>
      <c r="D9321">
        <v>1</v>
      </c>
      <c r="E9321">
        <v>0</v>
      </c>
      <c r="F9321" s="51">
        <v>1</v>
      </c>
      <c r="G9321" t="str">
        <f t="shared" si="290"/>
        <v>Jason Preston</v>
      </c>
      <c r="H9321" t="str">
        <f t="shared" si="291"/>
        <v>Jason Preston</v>
      </c>
    </row>
    <row r="9322" spans="1:8" x14ac:dyDescent="0.2">
      <c r="A9322" s="48"/>
      <c r="B9322">
        <v>9</v>
      </c>
      <c r="C9322">
        <v>2</v>
      </c>
      <c r="D9322">
        <v>3</v>
      </c>
      <c r="E9322">
        <v>1</v>
      </c>
      <c r="F9322" s="51">
        <v>1</v>
      </c>
      <c r="G9322" t="str">
        <f t="shared" si="290"/>
        <v>Jason Preston</v>
      </c>
      <c r="H9322" t="str">
        <f t="shared" si="291"/>
        <v>Jason Preston</v>
      </c>
    </row>
    <row r="9323" spans="1:8" x14ac:dyDescent="0.2">
      <c r="A9323" s="48"/>
      <c r="B9323">
        <v>0</v>
      </c>
      <c r="C9323">
        <v>2</v>
      </c>
      <c r="D9323">
        <v>3</v>
      </c>
      <c r="E9323">
        <v>0</v>
      </c>
      <c r="F9323" s="51">
        <v>1</v>
      </c>
      <c r="G9323" t="str">
        <f t="shared" si="290"/>
        <v>Jason Preston</v>
      </c>
      <c r="H9323" t="str">
        <f t="shared" si="291"/>
        <v>Jason Preston</v>
      </c>
    </row>
    <row r="9324" spans="1:8" x14ac:dyDescent="0.2">
      <c r="A9324" s="48" t="s">
        <v>1487</v>
      </c>
      <c r="B9324">
        <v>10</v>
      </c>
      <c r="C9324">
        <v>3</v>
      </c>
      <c r="D9324">
        <v>5</v>
      </c>
      <c r="E9324">
        <v>0</v>
      </c>
      <c r="F9324" s="51">
        <v>1</v>
      </c>
      <c r="G9324" t="str">
        <f t="shared" si="290"/>
        <v>Joshua Primo</v>
      </c>
      <c r="H9324" t="str">
        <f t="shared" si="291"/>
        <v>Joshua Primo</v>
      </c>
    </row>
    <row r="9325" spans="1:8" x14ac:dyDescent="0.2">
      <c r="A9325" s="48"/>
      <c r="B9325">
        <v>3</v>
      </c>
      <c r="C9325">
        <v>4</v>
      </c>
      <c r="D9325">
        <v>7</v>
      </c>
      <c r="E9325">
        <v>0</v>
      </c>
      <c r="F9325" s="51">
        <v>1</v>
      </c>
      <c r="G9325" t="str">
        <f t="shared" si="290"/>
        <v>Joshua Primo</v>
      </c>
      <c r="H9325" t="str">
        <f t="shared" si="291"/>
        <v>Joshua Primo</v>
      </c>
    </row>
    <row r="9326" spans="1:8" x14ac:dyDescent="0.2">
      <c r="A9326" s="48"/>
      <c r="B9326">
        <v>5</v>
      </c>
      <c r="C9326">
        <v>3</v>
      </c>
      <c r="D9326">
        <v>4</v>
      </c>
      <c r="E9326">
        <v>1</v>
      </c>
      <c r="F9326" s="51">
        <v>1</v>
      </c>
      <c r="G9326" t="str">
        <f t="shared" si="290"/>
        <v>Joshua Primo</v>
      </c>
      <c r="H9326" t="str">
        <f t="shared" si="291"/>
        <v>Joshua Primo</v>
      </c>
    </row>
    <row r="9327" spans="1:8" x14ac:dyDescent="0.2">
      <c r="A9327" s="48"/>
      <c r="B9327">
        <v>10</v>
      </c>
      <c r="C9327">
        <v>3</v>
      </c>
      <c r="D9327">
        <v>2</v>
      </c>
      <c r="E9327">
        <v>2</v>
      </c>
      <c r="F9327" s="51">
        <v>1</v>
      </c>
      <c r="G9327" t="str">
        <f t="shared" si="290"/>
        <v>Joshua Primo</v>
      </c>
      <c r="H9327" t="str">
        <f t="shared" si="291"/>
        <v>Joshua Primo</v>
      </c>
    </row>
    <row r="9328" spans="1:8" x14ac:dyDescent="0.2">
      <c r="A9328" s="48" t="s">
        <v>1488</v>
      </c>
      <c r="B9328">
        <v>11</v>
      </c>
      <c r="C9328">
        <v>3</v>
      </c>
      <c r="D9328">
        <v>1</v>
      </c>
      <c r="E9328">
        <v>3</v>
      </c>
      <c r="F9328" s="51">
        <v>1</v>
      </c>
      <c r="G9328" t="str">
        <f t="shared" si="290"/>
        <v>Taurean Prince</v>
      </c>
      <c r="H9328" t="str">
        <f t="shared" si="291"/>
        <v>Taurean Prince</v>
      </c>
    </row>
    <row r="9329" spans="1:8" x14ac:dyDescent="0.2">
      <c r="A9329" s="48"/>
      <c r="B9329">
        <v>4</v>
      </c>
      <c r="C9329">
        <v>6</v>
      </c>
      <c r="D9329">
        <v>1</v>
      </c>
      <c r="E9329">
        <v>0</v>
      </c>
      <c r="F9329" s="51">
        <v>1</v>
      </c>
      <c r="G9329" t="str">
        <f t="shared" si="290"/>
        <v>Taurean Prince</v>
      </c>
      <c r="H9329" t="str">
        <f t="shared" si="291"/>
        <v>Taurean Prince</v>
      </c>
    </row>
    <row r="9330" spans="1:8" x14ac:dyDescent="0.2">
      <c r="A9330" s="48"/>
      <c r="B9330">
        <v>11</v>
      </c>
      <c r="C9330">
        <v>3</v>
      </c>
      <c r="D9330">
        <v>3</v>
      </c>
      <c r="E9330">
        <v>3</v>
      </c>
      <c r="F9330" s="51">
        <v>1</v>
      </c>
      <c r="G9330" t="str">
        <f t="shared" si="290"/>
        <v>Taurean Prince</v>
      </c>
      <c r="H9330" t="str">
        <f t="shared" si="291"/>
        <v>Taurean Prince</v>
      </c>
    </row>
    <row r="9331" spans="1:8" x14ac:dyDescent="0.2">
      <c r="A9331" s="48"/>
      <c r="B9331">
        <v>3</v>
      </c>
      <c r="C9331">
        <v>0</v>
      </c>
      <c r="D9331">
        <v>0</v>
      </c>
      <c r="E9331">
        <v>1</v>
      </c>
      <c r="F9331" s="51">
        <v>1</v>
      </c>
      <c r="G9331" t="str">
        <f t="shared" si="290"/>
        <v>Taurean Prince</v>
      </c>
      <c r="H9331" t="str">
        <f t="shared" si="291"/>
        <v>Taurean Prince</v>
      </c>
    </row>
    <row r="9332" spans="1:8" x14ac:dyDescent="0.2">
      <c r="A9332" s="48"/>
      <c r="B9332">
        <v>6</v>
      </c>
      <c r="C9332">
        <v>2</v>
      </c>
      <c r="D9332">
        <v>2</v>
      </c>
      <c r="E9332">
        <v>2</v>
      </c>
      <c r="F9332" s="51">
        <v>1</v>
      </c>
      <c r="G9332" t="str">
        <f t="shared" si="290"/>
        <v>Taurean Prince</v>
      </c>
      <c r="H9332" t="str">
        <f t="shared" si="291"/>
        <v>Taurean Prince</v>
      </c>
    </row>
    <row r="9333" spans="1:8" x14ac:dyDescent="0.2">
      <c r="A9333" s="48"/>
      <c r="B9333">
        <v>13</v>
      </c>
      <c r="C9333">
        <v>5</v>
      </c>
      <c r="D9333">
        <v>0</v>
      </c>
      <c r="E9333">
        <v>2</v>
      </c>
      <c r="F9333" s="51">
        <v>1</v>
      </c>
      <c r="G9333" t="str">
        <f t="shared" si="290"/>
        <v>Taurean Prince</v>
      </c>
      <c r="H9333" t="str">
        <f t="shared" si="291"/>
        <v>Taurean Prince</v>
      </c>
    </row>
    <row r="9334" spans="1:8" x14ac:dyDescent="0.2">
      <c r="A9334" s="48"/>
      <c r="B9334">
        <v>9</v>
      </c>
      <c r="C9334">
        <v>2</v>
      </c>
      <c r="D9334">
        <v>1</v>
      </c>
      <c r="E9334">
        <v>1</v>
      </c>
      <c r="F9334" s="51">
        <v>1</v>
      </c>
      <c r="G9334" t="str">
        <f t="shared" si="290"/>
        <v>Taurean Prince</v>
      </c>
      <c r="H9334" t="str">
        <f t="shared" si="291"/>
        <v>Taurean Prince</v>
      </c>
    </row>
    <row r="9335" spans="1:8" x14ac:dyDescent="0.2">
      <c r="A9335" s="48"/>
      <c r="B9335">
        <v>8</v>
      </c>
      <c r="C9335">
        <v>2</v>
      </c>
      <c r="D9335">
        <v>2</v>
      </c>
      <c r="E9335">
        <v>2</v>
      </c>
      <c r="F9335" s="51">
        <v>1</v>
      </c>
      <c r="G9335" t="str">
        <f t="shared" si="290"/>
        <v>Taurean Prince</v>
      </c>
      <c r="H9335" t="str">
        <f t="shared" si="291"/>
        <v>Taurean Prince</v>
      </c>
    </row>
    <row r="9336" spans="1:8" x14ac:dyDescent="0.2">
      <c r="A9336" s="48"/>
      <c r="B9336">
        <v>6</v>
      </c>
      <c r="C9336">
        <v>1</v>
      </c>
      <c r="D9336">
        <v>0</v>
      </c>
      <c r="E9336">
        <v>0</v>
      </c>
      <c r="F9336" s="51">
        <v>1</v>
      </c>
      <c r="G9336" t="str">
        <f t="shared" si="290"/>
        <v>Taurean Prince</v>
      </c>
      <c r="H9336" t="str">
        <f t="shared" si="291"/>
        <v>Taurean Prince</v>
      </c>
    </row>
    <row r="9337" spans="1:8" x14ac:dyDescent="0.2">
      <c r="A9337" s="48"/>
      <c r="B9337">
        <v>16</v>
      </c>
      <c r="C9337">
        <v>6</v>
      </c>
      <c r="D9337">
        <v>2</v>
      </c>
      <c r="E9337">
        <v>3</v>
      </c>
      <c r="F9337" s="51">
        <v>1</v>
      </c>
      <c r="G9337" t="str">
        <f t="shared" si="290"/>
        <v>Taurean Prince</v>
      </c>
      <c r="H9337" t="str">
        <f t="shared" si="291"/>
        <v>Taurean Prince</v>
      </c>
    </row>
    <row r="9338" spans="1:8" x14ac:dyDescent="0.2">
      <c r="A9338" s="48"/>
      <c r="B9338">
        <v>2</v>
      </c>
      <c r="C9338">
        <v>3</v>
      </c>
      <c r="D9338">
        <v>2</v>
      </c>
      <c r="E9338">
        <v>0</v>
      </c>
      <c r="F9338" s="51">
        <v>1</v>
      </c>
      <c r="G9338" t="str">
        <f t="shared" si="290"/>
        <v>Taurean Prince</v>
      </c>
      <c r="H9338" t="str">
        <f t="shared" si="291"/>
        <v>Taurean Prince</v>
      </c>
    </row>
    <row r="9339" spans="1:8" x14ac:dyDescent="0.2">
      <c r="A9339" s="48"/>
      <c r="B9339">
        <v>4</v>
      </c>
      <c r="C9339">
        <v>1</v>
      </c>
      <c r="D9339">
        <v>0</v>
      </c>
      <c r="E9339">
        <v>0</v>
      </c>
      <c r="F9339" s="51">
        <v>1</v>
      </c>
      <c r="G9339" t="str">
        <f t="shared" si="290"/>
        <v>Taurean Prince</v>
      </c>
      <c r="H9339" t="str">
        <f t="shared" si="291"/>
        <v>Taurean Prince</v>
      </c>
    </row>
    <row r="9340" spans="1:8" x14ac:dyDescent="0.2">
      <c r="A9340" s="48"/>
      <c r="B9340">
        <v>5</v>
      </c>
      <c r="C9340">
        <v>0</v>
      </c>
      <c r="D9340">
        <v>0</v>
      </c>
      <c r="E9340">
        <v>1</v>
      </c>
      <c r="F9340" s="51">
        <v>1</v>
      </c>
      <c r="G9340" t="str">
        <f t="shared" si="290"/>
        <v>Taurean Prince</v>
      </c>
      <c r="H9340" t="str">
        <f t="shared" si="291"/>
        <v>Taurean Prince</v>
      </c>
    </row>
    <row r="9341" spans="1:8" x14ac:dyDescent="0.2">
      <c r="A9341" s="48"/>
      <c r="B9341">
        <v>19</v>
      </c>
      <c r="C9341">
        <v>2</v>
      </c>
      <c r="D9341">
        <v>1</v>
      </c>
      <c r="E9341">
        <v>1</v>
      </c>
      <c r="F9341" s="51">
        <v>1</v>
      </c>
      <c r="G9341" t="str">
        <f t="shared" si="290"/>
        <v>Taurean Prince</v>
      </c>
      <c r="H9341" t="str">
        <f t="shared" si="291"/>
        <v>Taurean Prince</v>
      </c>
    </row>
    <row r="9342" spans="1:8" x14ac:dyDescent="0.2">
      <c r="A9342" s="48"/>
      <c r="B9342">
        <v>5</v>
      </c>
      <c r="C9342">
        <v>1</v>
      </c>
      <c r="D9342">
        <v>3</v>
      </c>
      <c r="E9342">
        <v>0</v>
      </c>
      <c r="F9342" s="51">
        <v>1</v>
      </c>
      <c r="G9342" t="str">
        <f t="shared" si="290"/>
        <v>Taurean Prince</v>
      </c>
      <c r="H9342" t="str">
        <f t="shared" si="291"/>
        <v>Taurean Prince</v>
      </c>
    </row>
    <row r="9343" spans="1:8" x14ac:dyDescent="0.2">
      <c r="A9343" s="48"/>
      <c r="B9343">
        <v>9</v>
      </c>
      <c r="C9343">
        <v>3</v>
      </c>
      <c r="D9343">
        <v>1</v>
      </c>
      <c r="E9343">
        <v>1</v>
      </c>
      <c r="F9343" s="51">
        <v>1</v>
      </c>
      <c r="G9343" t="str">
        <f t="shared" si="290"/>
        <v>Taurean Prince</v>
      </c>
      <c r="H9343" t="str">
        <f t="shared" si="291"/>
        <v>Taurean Prince</v>
      </c>
    </row>
    <row r="9344" spans="1:8" x14ac:dyDescent="0.2">
      <c r="A9344" s="48"/>
      <c r="B9344">
        <v>7</v>
      </c>
      <c r="C9344">
        <v>4</v>
      </c>
      <c r="D9344">
        <v>2</v>
      </c>
      <c r="E9344">
        <v>1</v>
      </c>
      <c r="F9344" s="51">
        <v>1</v>
      </c>
      <c r="G9344" t="str">
        <f t="shared" si="290"/>
        <v>Taurean Prince</v>
      </c>
      <c r="H9344" t="str">
        <f t="shared" si="291"/>
        <v>Taurean Prince</v>
      </c>
    </row>
    <row r="9345" spans="1:8" x14ac:dyDescent="0.2">
      <c r="A9345" s="48"/>
      <c r="B9345">
        <v>4</v>
      </c>
      <c r="C9345">
        <v>1</v>
      </c>
      <c r="D9345">
        <v>0</v>
      </c>
      <c r="E9345">
        <v>0</v>
      </c>
      <c r="F9345" s="51">
        <v>1</v>
      </c>
      <c r="G9345" t="str">
        <f t="shared" si="290"/>
        <v>Taurean Prince</v>
      </c>
      <c r="H9345" t="str">
        <f t="shared" si="291"/>
        <v>Taurean Prince</v>
      </c>
    </row>
    <row r="9346" spans="1:8" x14ac:dyDescent="0.2">
      <c r="A9346" s="48"/>
      <c r="B9346">
        <v>11</v>
      </c>
      <c r="C9346">
        <v>2</v>
      </c>
      <c r="D9346">
        <v>0</v>
      </c>
      <c r="E9346">
        <v>1</v>
      </c>
      <c r="F9346" s="51">
        <v>1</v>
      </c>
      <c r="G9346" t="str">
        <f t="shared" ref="G9346:G9409" si="292">IF(B9346="","",IF(A9346="",G9345,SUBSTITUTE(A9346," 2022-23 Game Log","")))</f>
        <v>Taurean Prince</v>
      </c>
      <c r="H9346" t="str">
        <f t="shared" ref="H9346:H9409" si="293">IF(G9346="Luka Dončić","Luka Doncic",IF(G9346="Wendell Carter Jr.","Wendell Carter",IF(G9346="Vlatko Čančar","Vlatko Cancar",IF(G9346="Troy Brown Jr.","Troy Brown",IF(G9346="Bojan Bogdanović","Bojan Bogdanovic",IF(G9346="Nic Claxton","Nicolas Claxton",IF(G9346="Kristaps Porziņģis","Kristaps Porzingis",IF(G9346="Kelly Oubre Jr.","Kelly Oubre Jr",IF(G9346="P.J. Washington","P.J Washington",IF(G9346="P.J. Tucker","P.J Tucker",IF(G9346="Jabari Smith Jr.","Jabari Smith",IF(G9346="Alperen Şengün","Alperen Sengun",IF(G9346="Nikola Vučević","Nikola Vucevic",IF(G9346="Jusuf Nurkić","Jusuf Nurkic",IF(G9346="Nikola Jokić","Nikola Jokic",G9346)))))))))))))))</f>
        <v>Taurean Prince</v>
      </c>
    </row>
    <row r="9347" spans="1:8" x14ac:dyDescent="0.2">
      <c r="A9347" s="48" t="s">
        <v>1489</v>
      </c>
      <c r="B9347">
        <v>3</v>
      </c>
      <c r="C9347">
        <v>0</v>
      </c>
      <c r="D9347">
        <v>0</v>
      </c>
      <c r="E9347">
        <v>1</v>
      </c>
      <c r="F9347" s="51">
        <v>1</v>
      </c>
      <c r="G9347" t="str">
        <f t="shared" si="292"/>
        <v>Payton Pritchard</v>
      </c>
      <c r="H9347" t="str">
        <f t="shared" si="293"/>
        <v>Payton Pritchard</v>
      </c>
    </row>
    <row r="9348" spans="1:8" x14ac:dyDescent="0.2">
      <c r="A9348" s="48"/>
      <c r="B9348">
        <v>3</v>
      </c>
      <c r="C9348">
        <v>1</v>
      </c>
      <c r="D9348">
        <v>2</v>
      </c>
      <c r="E9348">
        <v>1</v>
      </c>
      <c r="F9348" s="51">
        <v>1</v>
      </c>
      <c r="G9348" t="str">
        <f t="shared" si="292"/>
        <v>Payton Pritchard</v>
      </c>
      <c r="H9348" t="str">
        <f t="shared" si="293"/>
        <v>Payton Pritchard</v>
      </c>
    </row>
    <row r="9349" spans="1:8" x14ac:dyDescent="0.2">
      <c r="A9349" s="48"/>
      <c r="B9349">
        <v>1</v>
      </c>
      <c r="C9349">
        <v>0</v>
      </c>
      <c r="D9349">
        <v>2</v>
      </c>
      <c r="E9349">
        <v>0</v>
      </c>
      <c r="F9349" s="51">
        <v>1</v>
      </c>
      <c r="G9349" t="str">
        <f t="shared" si="292"/>
        <v>Payton Pritchard</v>
      </c>
      <c r="H9349" t="str">
        <f t="shared" si="293"/>
        <v>Payton Pritchard</v>
      </c>
    </row>
    <row r="9350" spans="1:8" x14ac:dyDescent="0.2">
      <c r="A9350" s="48"/>
      <c r="B9350">
        <v>4</v>
      </c>
      <c r="C9350">
        <v>3</v>
      </c>
      <c r="D9350">
        <v>1</v>
      </c>
      <c r="E9350">
        <v>0</v>
      </c>
      <c r="F9350" s="51">
        <v>1</v>
      </c>
      <c r="G9350" t="str">
        <f t="shared" si="292"/>
        <v>Payton Pritchard</v>
      </c>
      <c r="H9350" t="str">
        <f t="shared" si="293"/>
        <v>Payton Pritchard</v>
      </c>
    </row>
    <row r="9351" spans="1:8" x14ac:dyDescent="0.2">
      <c r="A9351" s="48"/>
      <c r="B9351">
        <v>11</v>
      </c>
      <c r="C9351">
        <v>5</v>
      </c>
      <c r="D9351">
        <v>0</v>
      </c>
      <c r="E9351">
        <v>0</v>
      </c>
      <c r="F9351" s="51">
        <v>1</v>
      </c>
      <c r="G9351" t="str">
        <f t="shared" si="292"/>
        <v>Payton Pritchard</v>
      </c>
      <c r="H9351" t="str">
        <f t="shared" si="293"/>
        <v>Payton Pritchard</v>
      </c>
    </row>
    <row r="9352" spans="1:8" x14ac:dyDescent="0.2">
      <c r="A9352" s="48"/>
      <c r="B9352">
        <v>5</v>
      </c>
      <c r="C9352">
        <v>2</v>
      </c>
      <c r="D9352">
        <v>2</v>
      </c>
      <c r="E9352">
        <v>1</v>
      </c>
      <c r="F9352" s="51">
        <v>1</v>
      </c>
      <c r="G9352" t="str">
        <f t="shared" si="292"/>
        <v>Payton Pritchard</v>
      </c>
      <c r="H9352" t="str">
        <f t="shared" si="293"/>
        <v>Payton Pritchard</v>
      </c>
    </row>
    <row r="9353" spans="1:8" x14ac:dyDescent="0.2">
      <c r="A9353" s="48"/>
      <c r="B9353">
        <v>10</v>
      </c>
      <c r="C9353">
        <v>4</v>
      </c>
      <c r="D9353">
        <v>1</v>
      </c>
      <c r="E9353">
        <v>2</v>
      </c>
      <c r="F9353" s="51">
        <v>1</v>
      </c>
      <c r="G9353" t="str">
        <f t="shared" si="292"/>
        <v>Payton Pritchard</v>
      </c>
      <c r="H9353" t="str">
        <f t="shared" si="293"/>
        <v>Payton Pritchard</v>
      </c>
    </row>
    <row r="9354" spans="1:8" x14ac:dyDescent="0.2">
      <c r="A9354" s="48"/>
      <c r="B9354">
        <v>14</v>
      </c>
      <c r="C9354">
        <v>3</v>
      </c>
      <c r="D9354">
        <v>4</v>
      </c>
      <c r="E9354">
        <v>4</v>
      </c>
      <c r="F9354" s="51">
        <v>1</v>
      </c>
      <c r="G9354" t="str">
        <f t="shared" si="292"/>
        <v>Payton Pritchard</v>
      </c>
      <c r="H9354" t="str">
        <f t="shared" si="293"/>
        <v>Payton Pritchard</v>
      </c>
    </row>
    <row r="9355" spans="1:8" x14ac:dyDescent="0.2">
      <c r="A9355" s="48"/>
      <c r="B9355">
        <v>0</v>
      </c>
      <c r="C9355">
        <v>0</v>
      </c>
      <c r="D9355">
        <v>0</v>
      </c>
      <c r="E9355">
        <v>0</v>
      </c>
      <c r="F9355" s="51">
        <v>1</v>
      </c>
      <c r="G9355" t="str">
        <f t="shared" si="292"/>
        <v>Payton Pritchard</v>
      </c>
      <c r="H9355" t="str">
        <f t="shared" si="293"/>
        <v>Payton Pritchard</v>
      </c>
    </row>
    <row r="9356" spans="1:8" x14ac:dyDescent="0.2">
      <c r="A9356" s="48"/>
      <c r="B9356">
        <v>0</v>
      </c>
      <c r="C9356">
        <v>0</v>
      </c>
      <c r="D9356">
        <v>0</v>
      </c>
      <c r="E9356">
        <v>0</v>
      </c>
      <c r="F9356" s="51">
        <v>1</v>
      </c>
      <c r="G9356" t="str">
        <f t="shared" si="292"/>
        <v>Payton Pritchard</v>
      </c>
      <c r="H9356" t="str">
        <f t="shared" si="293"/>
        <v>Payton Pritchard</v>
      </c>
    </row>
    <row r="9357" spans="1:8" x14ac:dyDescent="0.2">
      <c r="A9357" s="48"/>
      <c r="B9357">
        <v>9</v>
      </c>
      <c r="C9357">
        <v>1</v>
      </c>
      <c r="D9357">
        <v>0</v>
      </c>
      <c r="E9357">
        <v>2</v>
      </c>
      <c r="F9357" s="51">
        <v>1</v>
      </c>
      <c r="G9357" t="str">
        <f t="shared" si="292"/>
        <v>Payton Pritchard</v>
      </c>
      <c r="H9357" t="str">
        <f t="shared" si="293"/>
        <v>Payton Pritchard</v>
      </c>
    </row>
    <row r="9358" spans="1:8" x14ac:dyDescent="0.2">
      <c r="A9358" s="48"/>
      <c r="B9358">
        <v>3</v>
      </c>
      <c r="C9358">
        <v>1</v>
      </c>
      <c r="D9358">
        <v>1</v>
      </c>
      <c r="E9358">
        <v>1</v>
      </c>
      <c r="F9358" s="51">
        <v>1</v>
      </c>
      <c r="G9358" t="str">
        <f t="shared" si="292"/>
        <v>Payton Pritchard</v>
      </c>
      <c r="H9358" t="str">
        <f t="shared" si="293"/>
        <v>Payton Pritchard</v>
      </c>
    </row>
    <row r="9359" spans="1:8" x14ac:dyDescent="0.2">
      <c r="A9359" s="48"/>
      <c r="B9359">
        <v>6</v>
      </c>
      <c r="C9359">
        <v>0</v>
      </c>
      <c r="D9359">
        <v>2</v>
      </c>
      <c r="E9359">
        <v>2</v>
      </c>
      <c r="F9359" s="51">
        <v>1</v>
      </c>
      <c r="G9359" t="str">
        <f t="shared" si="292"/>
        <v>Payton Pritchard</v>
      </c>
      <c r="H9359" t="str">
        <f t="shared" si="293"/>
        <v>Payton Pritchard</v>
      </c>
    </row>
    <row r="9360" spans="1:8" x14ac:dyDescent="0.2">
      <c r="A9360" s="48"/>
      <c r="B9360">
        <v>6</v>
      </c>
      <c r="C9360">
        <v>2</v>
      </c>
      <c r="D9360">
        <v>1</v>
      </c>
      <c r="E9360">
        <v>0</v>
      </c>
      <c r="F9360" s="51">
        <v>1</v>
      </c>
      <c r="G9360" t="str">
        <f t="shared" si="292"/>
        <v>Payton Pritchard</v>
      </c>
      <c r="H9360" t="str">
        <f t="shared" si="293"/>
        <v>Payton Pritchard</v>
      </c>
    </row>
    <row r="9361" spans="1:8" x14ac:dyDescent="0.2">
      <c r="A9361" s="48"/>
      <c r="B9361">
        <v>7</v>
      </c>
      <c r="C9361">
        <v>2</v>
      </c>
      <c r="D9361">
        <v>1</v>
      </c>
      <c r="E9361">
        <v>1</v>
      </c>
      <c r="F9361" s="51">
        <v>1</v>
      </c>
      <c r="G9361" t="str">
        <f t="shared" si="292"/>
        <v>Payton Pritchard</v>
      </c>
      <c r="H9361" t="str">
        <f t="shared" si="293"/>
        <v>Payton Pritchard</v>
      </c>
    </row>
    <row r="9362" spans="1:8" x14ac:dyDescent="0.2">
      <c r="A9362" s="48"/>
      <c r="B9362">
        <v>3</v>
      </c>
      <c r="C9362">
        <v>1</v>
      </c>
      <c r="D9362">
        <v>1</v>
      </c>
      <c r="E9362">
        <v>1</v>
      </c>
      <c r="F9362" s="51">
        <v>1</v>
      </c>
      <c r="G9362" t="str">
        <f t="shared" si="292"/>
        <v>Payton Pritchard</v>
      </c>
      <c r="H9362" t="str">
        <f t="shared" si="293"/>
        <v>Payton Pritchard</v>
      </c>
    </row>
    <row r="9363" spans="1:8" x14ac:dyDescent="0.2">
      <c r="A9363" s="48"/>
      <c r="B9363">
        <v>0</v>
      </c>
      <c r="C9363">
        <v>0</v>
      </c>
      <c r="D9363">
        <v>2</v>
      </c>
      <c r="E9363">
        <v>0</v>
      </c>
      <c r="F9363" s="51">
        <v>1</v>
      </c>
      <c r="G9363" t="str">
        <f t="shared" si="292"/>
        <v>Payton Pritchard</v>
      </c>
      <c r="H9363" t="str">
        <f t="shared" si="293"/>
        <v>Payton Pritchard</v>
      </c>
    </row>
    <row r="9364" spans="1:8" x14ac:dyDescent="0.2">
      <c r="A9364" s="48"/>
      <c r="B9364">
        <v>0</v>
      </c>
      <c r="C9364">
        <v>1</v>
      </c>
      <c r="D9364">
        <v>0</v>
      </c>
      <c r="E9364">
        <v>0</v>
      </c>
      <c r="F9364" s="51">
        <v>1</v>
      </c>
      <c r="G9364" t="str">
        <f t="shared" si="292"/>
        <v>Payton Pritchard</v>
      </c>
      <c r="H9364" t="str">
        <f t="shared" si="293"/>
        <v>Payton Pritchard</v>
      </c>
    </row>
    <row r="9365" spans="1:8" x14ac:dyDescent="0.2">
      <c r="A9365" s="48"/>
      <c r="B9365">
        <v>3</v>
      </c>
      <c r="C9365">
        <v>2</v>
      </c>
      <c r="D9365">
        <v>4</v>
      </c>
      <c r="E9365">
        <v>1</v>
      </c>
      <c r="F9365" s="51">
        <v>1</v>
      </c>
      <c r="G9365" t="str">
        <f t="shared" si="292"/>
        <v>Payton Pritchard</v>
      </c>
      <c r="H9365" t="str">
        <f t="shared" si="293"/>
        <v>Payton Pritchard</v>
      </c>
    </row>
    <row r="9366" spans="1:8" x14ac:dyDescent="0.2">
      <c r="A9366" s="48"/>
      <c r="B9366">
        <v>0</v>
      </c>
      <c r="C9366">
        <v>0</v>
      </c>
      <c r="D9366">
        <v>0</v>
      </c>
      <c r="E9366">
        <v>0</v>
      </c>
      <c r="F9366" s="51">
        <v>1</v>
      </c>
      <c r="G9366" t="str">
        <f t="shared" si="292"/>
        <v>Payton Pritchard</v>
      </c>
      <c r="H9366" t="str">
        <f t="shared" si="293"/>
        <v>Payton Pritchard</v>
      </c>
    </row>
    <row r="9367" spans="1:8" x14ac:dyDescent="0.2">
      <c r="A9367" s="48"/>
      <c r="B9367">
        <v>4</v>
      </c>
      <c r="C9367">
        <v>0</v>
      </c>
      <c r="D9367">
        <v>1</v>
      </c>
      <c r="E9367">
        <v>0</v>
      </c>
      <c r="F9367" s="51">
        <v>1</v>
      </c>
      <c r="G9367" t="str">
        <f t="shared" si="292"/>
        <v>Payton Pritchard</v>
      </c>
      <c r="H9367" t="str">
        <f t="shared" si="293"/>
        <v>Payton Pritchard</v>
      </c>
    </row>
    <row r="9368" spans="1:8" x14ac:dyDescent="0.2">
      <c r="A9368" s="48"/>
      <c r="B9368">
        <v>0</v>
      </c>
      <c r="C9368">
        <v>0</v>
      </c>
      <c r="D9368">
        <v>0</v>
      </c>
      <c r="E9368">
        <v>0</v>
      </c>
      <c r="F9368" s="51">
        <v>1</v>
      </c>
      <c r="G9368" t="str">
        <f t="shared" si="292"/>
        <v>Payton Pritchard</v>
      </c>
      <c r="H9368" t="str">
        <f t="shared" si="293"/>
        <v>Payton Pritchard</v>
      </c>
    </row>
    <row r="9369" spans="1:8" x14ac:dyDescent="0.2">
      <c r="A9369" s="48"/>
      <c r="B9369">
        <v>1</v>
      </c>
      <c r="C9369">
        <v>0</v>
      </c>
      <c r="D9369">
        <v>0</v>
      </c>
      <c r="E9369">
        <v>0</v>
      </c>
      <c r="F9369" s="51">
        <v>1</v>
      </c>
      <c r="G9369" t="str">
        <f t="shared" si="292"/>
        <v>Payton Pritchard</v>
      </c>
      <c r="H9369" t="str">
        <f t="shared" si="293"/>
        <v>Payton Pritchard</v>
      </c>
    </row>
    <row r="9370" spans="1:8" x14ac:dyDescent="0.2">
      <c r="A9370" s="48"/>
      <c r="B9370">
        <v>17</v>
      </c>
      <c r="C9370">
        <v>0</v>
      </c>
      <c r="D9370">
        <v>0</v>
      </c>
      <c r="E9370">
        <v>3</v>
      </c>
      <c r="F9370" s="51">
        <v>1</v>
      </c>
      <c r="G9370" t="str">
        <f t="shared" si="292"/>
        <v>Payton Pritchard</v>
      </c>
      <c r="H9370" t="str">
        <f t="shared" si="293"/>
        <v>Payton Pritchard</v>
      </c>
    </row>
    <row r="9371" spans="1:8" x14ac:dyDescent="0.2">
      <c r="A9371" s="48" t="s">
        <v>1662</v>
      </c>
      <c r="B9371">
        <v>0</v>
      </c>
      <c r="C9371">
        <v>1</v>
      </c>
      <c r="D9371">
        <v>1</v>
      </c>
      <c r="E9371">
        <v>0</v>
      </c>
      <c r="F9371" s="51">
        <v>1</v>
      </c>
      <c r="G9371" t="str">
        <f t="shared" si="292"/>
        <v>Trevelin Queen</v>
      </c>
      <c r="H9371" t="str">
        <f t="shared" si="293"/>
        <v>Trevelin Queen</v>
      </c>
    </row>
    <row r="9372" spans="1:8" x14ac:dyDescent="0.2">
      <c r="A9372" s="48"/>
      <c r="B9372">
        <v>0</v>
      </c>
      <c r="C9372">
        <v>2</v>
      </c>
      <c r="D9372">
        <v>1</v>
      </c>
      <c r="E9372">
        <v>0</v>
      </c>
      <c r="F9372" s="51">
        <v>1</v>
      </c>
      <c r="G9372" t="str">
        <f t="shared" si="292"/>
        <v>Trevelin Queen</v>
      </c>
      <c r="H9372" t="str">
        <f t="shared" si="293"/>
        <v>Trevelin Queen</v>
      </c>
    </row>
    <row r="9373" spans="1:8" x14ac:dyDescent="0.2">
      <c r="A9373" s="48" t="s">
        <v>1691</v>
      </c>
      <c r="B9373">
        <v>0</v>
      </c>
      <c r="C9373">
        <v>1</v>
      </c>
      <c r="D9373">
        <v>1</v>
      </c>
      <c r="E9373">
        <v>0</v>
      </c>
      <c r="F9373" s="51">
        <v>1</v>
      </c>
      <c r="G9373" t="str">
        <f t="shared" si="292"/>
        <v>Neemias Queta</v>
      </c>
      <c r="H9373" t="str">
        <f t="shared" si="293"/>
        <v>Neemias Queta</v>
      </c>
    </row>
    <row r="9374" spans="1:8" x14ac:dyDescent="0.2">
      <c r="A9374" s="48"/>
      <c r="B9374">
        <v>2</v>
      </c>
      <c r="C9374">
        <v>4</v>
      </c>
      <c r="D9374">
        <v>0</v>
      </c>
      <c r="E9374">
        <v>0</v>
      </c>
      <c r="F9374" s="51">
        <v>1</v>
      </c>
      <c r="G9374" t="str">
        <f t="shared" si="292"/>
        <v>Neemias Queta</v>
      </c>
      <c r="H9374" t="str">
        <f t="shared" si="293"/>
        <v>Neemias Queta</v>
      </c>
    </row>
    <row r="9375" spans="1:8" x14ac:dyDescent="0.2">
      <c r="A9375" s="48"/>
      <c r="B9375">
        <v>10</v>
      </c>
      <c r="C9375">
        <v>3</v>
      </c>
      <c r="D9375">
        <v>0</v>
      </c>
      <c r="E9375">
        <v>0</v>
      </c>
      <c r="F9375" s="51">
        <v>1</v>
      </c>
      <c r="G9375" t="str">
        <f t="shared" si="292"/>
        <v>Neemias Queta</v>
      </c>
      <c r="H9375" t="str">
        <f t="shared" si="293"/>
        <v>Neemias Queta</v>
      </c>
    </row>
    <row r="9376" spans="1:8" x14ac:dyDescent="0.2">
      <c r="A9376" s="48"/>
      <c r="B9376">
        <v>0</v>
      </c>
      <c r="C9376">
        <v>1</v>
      </c>
      <c r="D9376">
        <v>0</v>
      </c>
      <c r="E9376">
        <v>0</v>
      </c>
      <c r="F9376" s="51">
        <v>1</v>
      </c>
      <c r="G9376" t="str">
        <f t="shared" si="292"/>
        <v>Neemias Queta</v>
      </c>
      <c r="H9376" t="str">
        <f t="shared" si="293"/>
        <v>Neemias Queta</v>
      </c>
    </row>
    <row r="9377" spans="1:8" x14ac:dyDescent="0.2">
      <c r="A9377" s="48" t="s">
        <v>1490</v>
      </c>
      <c r="B9377">
        <v>0</v>
      </c>
      <c r="C9377">
        <v>3</v>
      </c>
      <c r="D9377">
        <v>0</v>
      </c>
      <c r="E9377">
        <v>0</v>
      </c>
      <c r="F9377" s="51">
        <v>1</v>
      </c>
      <c r="G9377" t="str">
        <f t="shared" si="292"/>
        <v>Immanuel Quickley</v>
      </c>
      <c r="H9377" t="str">
        <f t="shared" si="293"/>
        <v>Immanuel Quickley</v>
      </c>
    </row>
    <row r="9378" spans="1:8" x14ac:dyDescent="0.2">
      <c r="A9378" s="48"/>
      <c r="B9378">
        <v>20</v>
      </c>
      <c r="C9378">
        <v>7</v>
      </c>
      <c r="D9378">
        <v>7</v>
      </c>
      <c r="E9378">
        <v>3</v>
      </c>
      <c r="F9378" s="51">
        <v>1</v>
      </c>
      <c r="G9378" t="str">
        <f t="shared" si="292"/>
        <v>Immanuel Quickley</v>
      </c>
      <c r="H9378" t="str">
        <f t="shared" si="293"/>
        <v>Immanuel Quickley</v>
      </c>
    </row>
    <row r="9379" spans="1:8" x14ac:dyDescent="0.2">
      <c r="A9379" s="48"/>
      <c r="B9379">
        <v>0</v>
      </c>
      <c r="C9379">
        <v>6</v>
      </c>
      <c r="D9379">
        <v>8</v>
      </c>
      <c r="E9379">
        <v>0</v>
      </c>
      <c r="F9379" s="51">
        <v>1</v>
      </c>
      <c r="G9379" t="str">
        <f t="shared" si="292"/>
        <v>Immanuel Quickley</v>
      </c>
      <c r="H9379" t="str">
        <f t="shared" si="293"/>
        <v>Immanuel Quickley</v>
      </c>
    </row>
    <row r="9380" spans="1:8" x14ac:dyDescent="0.2">
      <c r="A9380" s="48"/>
      <c r="B9380">
        <v>11</v>
      </c>
      <c r="C9380">
        <v>3</v>
      </c>
      <c r="D9380">
        <v>3</v>
      </c>
      <c r="E9380">
        <v>2</v>
      </c>
      <c r="F9380" s="51">
        <v>1</v>
      </c>
      <c r="G9380" t="str">
        <f t="shared" si="292"/>
        <v>Immanuel Quickley</v>
      </c>
      <c r="H9380" t="str">
        <f t="shared" si="293"/>
        <v>Immanuel Quickley</v>
      </c>
    </row>
    <row r="9381" spans="1:8" x14ac:dyDescent="0.2">
      <c r="A9381" s="48"/>
      <c r="B9381">
        <v>14</v>
      </c>
      <c r="C9381">
        <v>4</v>
      </c>
      <c r="D9381">
        <v>3</v>
      </c>
      <c r="E9381">
        <v>2</v>
      </c>
      <c r="F9381" s="51">
        <v>1</v>
      </c>
      <c r="G9381" t="str">
        <f t="shared" si="292"/>
        <v>Immanuel Quickley</v>
      </c>
      <c r="H9381" t="str">
        <f t="shared" si="293"/>
        <v>Immanuel Quickley</v>
      </c>
    </row>
    <row r="9382" spans="1:8" x14ac:dyDescent="0.2">
      <c r="A9382" s="48"/>
      <c r="B9382">
        <v>7</v>
      </c>
      <c r="C9382">
        <v>3</v>
      </c>
      <c r="D9382">
        <v>3</v>
      </c>
      <c r="E9382">
        <v>1</v>
      </c>
      <c r="F9382" s="51">
        <v>1</v>
      </c>
      <c r="G9382" t="str">
        <f t="shared" si="292"/>
        <v>Immanuel Quickley</v>
      </c>
      <c r="H9382" t="str">
        <f t="shared" si="293"/>
        <v>Immanuel Quickley</v>
      </c>
    </row>
    <row r="9383" spans="1:8" x14ac:dyDescent="0.2">
      <c r="A9383" s="48"/>
      <c r="B9383">
        <v>11</v>
      </c>
      <c r="C9383">
        <v>16</v>
      </c>
      <c r="D9383">
        <v>4</v>
      </c>
      <c r="E9383">
        <v>1</v>
      </c>
      <c r="F9383" s="51">
        <v>1</v>
      </c>
      <c r="G9383" t="str">
        <f t="shared" si="292"/>
        <v>Immanuel Quickley</v>
      </c>
      <c r="H9383" t="str">
        <f t="shared" si="293"/>
        <v>Immanuel Quickley</v>
      </c>
    </row>
    <row r="9384" spans="1:8" x14ac:dyDescent="0.2">
      <c r="A9384" s="48"/>
      <c r="B9384">
        <v>4</v>
      </c>
      <c r="C9384">
        <v>6</v>
      </c>
      <c r="D9384">
        <v>2</v>
      </c>
      <c r="E9384">
        <v>1</v>
      </c>
      <c r="F9384" s="51">
        <v>1</v>
      </c>
      <c r="G9384" t="str">
        <f t="shared" si="292"/>
        <v>Immanuel Quickley</v>
      </c>
      <c r="H9384" t="str">
        <f t="shared" si="293"/>
        <v>Immanuel Quickley</v>
      </c>
    </row>
    <row r="9385" spans="1:8" x14ac:dyDescent="0.2">
      <c r="A9385" s="48"/>
      <c r="B9385">
        <v>4</v>
      </c>
      <c r="C9385">
        <v>2</v>
      </c>
      <c r="D9385">
        <v>1</v>
      </c>
      <c r="E9385">
        <v>0</v>
      </c>
      <c r="F9385" s="51">
        <v>1</v>
      </c>
      <c r="G9385" t="str">
        <f t="shared" si="292"/>
        <v>Immanuel Quickley</v>
      </c>
      <c r="H9385" t="str">
        <f t="shared" si="293"/>
        <v>Immanuel Quickley</v>
      </c>
    </row>
    <row r="9386" spans="1:8" x14ac:dyDescent="0.2">
      <c r="A9386" s="48"/>
      <c r="B9386">
        <v>9</v>
      </c>
      <c r="C9386">
        <v>4</v>
      </c>
      <c r="D9386">
        <v>1</v>
      </c>
      <c r="E9386">
        <v>1</v>
      </c>
      <c r="F9386" s="51">
        <v>1</v>
      </c>
      <c r="G9386" t="str">
        <f t="shared" si="292"/>
        <v>Immanuel Quickley</v>
      </c>
      <c r="H9386" t="str">
        <f t="shared" si="293"/>
        <v>Immanuel Quickley</v>
      </c>
    </row>
    <row r="9387" spans="1:8" x14ac:dyDescent="0.2">
      <c r="A9387" s="48"/>
      <c r="B9387">
        <v>2</v>
      </c>
      <c r="C9387">
        <v>4</v>
      </c>
      <c r="D9387">
        <v>4</v>
      </c>
      <c r="E9387">
        <v>0</v>
      </c>
      <c r="F9387" s="51">
        <v>1</v>
      </c>
      <c r="G9387" t="str">
        <f t="shared" si="292"/>
        <v>Immanuel Quickley</v>
      </c>
      <c r="H9387" t="str">
        <f t="shared" si="293"/>
        <v>Immanuel Quickley</v>
      </c>
    </row>
    <row r="9388" spans="1:8" x14ac:dyDescent="0.2">
      <c r="A9388" s="48"/>
      <c r="B9388">
        <v>8</v>
      </c>
      <c r="C9388">
        <v>5</v>
      </c>
      <c r="D9388">
        <v>1</v>
      </c>
      <c r="E9388">
        <v>2</v>
      </c>
      <c r="F9388" s="51">
        <v>1</v>
      </c>
      <c r="G9388" t="str">
        <f t="shared" si="292"/>
        <v>Immanuel Quickley</v>
      </c>
      <c r="H9388" t="str">
        <f t="shared" si="293"/>
        <v>Immanuel Quickley</v>
      </c>
    </row>
    <row r="9389" spans="1:8" x14ac:dyDescent="0.2">
      <c r="A9389" s="48"/>
      <c r="B9389">
        <v>24</v>
      </c>
      <c r="C9389">
        <v>1</v>
      </c>
      <c r="D9389">
        <v>5</v>
      </c>
      <c r="E9389">
        <v>1</v>
      </c>
      <c r="F9389" s="51">
        <v>1</v>
      </c>
      <c r="G9389" t="str">
        <f t="shared" si="292"/>
        <v>Immanuel Quickley</v>
      </c>
      <c r="H9389" t="str">
        <f t="shared" si="293"/>
        <v>Immanuel Quickley</v>
      </c>
    </row>
    <row r="9390" spans="1:8" x14ac:dyDescent="0.2">
      <c r="A9390" s="48"/>
      <c r="B9390">
        <v>13</v>
      </c>
      <c r="C9390">
        <v>3</v>
      </c>
      <c r="D9390">
        <v>2</v>
      </c>
      <c r="E9390">
        <v>3</v>
      </c>
      <c r="F9390" s="51">
        <v>1</v>
      </c>
      <c r="G9390" t="str">
        <f t="shared" si="292"/>
        <v>Immanuel Quickley</v>
      </c>
      <c r="H9390" t="str">
        <f t="shared" si="293"/>
        <v>Immanuel Quickley</v>
      </c>
    </row>
    <row r="9391" spans="1:8" x14ac:dyDescent="0.2">
      <c r="A9391" s="48"/>
      <c r="B9391">
        <v>6</v>
      </c>
      <c r="C9391">
        <v>5</v>
      </c>
      <c r="D9391">
        <v>6</v>
      </c>
      <c r="E9391">
        <v>0</v>
      </c>
      <c r="F9391" s="51">
        <v>1</v>
      </c>
      <c r="G9391" t="str">
        <f t="shared" si="292"/>
        <v>Immanuel Quickley</v>
      </c>
      <c r="H9391" t="str">
        <f t="shared" si="293"/>
        <v>Immanuel Quickley</v>
      </c>
    </row>
    <row r="9392" spans="1:8" x14ac:dyDescent="0.2">
      <c r="A9392" s="48"/>
      <c r="B9392">
        <v>6</v>
      </c>
      <c r="C9392">
        <v>6</v>
      </c>
      <c r="D9392">
        <v>1</v>
      </c>
      <c r="E9392">
        <v>0</v>
      </c>
      <c r="F9392" s="51">
        <v>1</v>
      </c>
      <c r="G9392" t="str">
        <f t="shared" si="292"/>
        <v>Immanuel Quickley</v>
      </c>
      <c r="H9392" t="str">
        <f t="shared" si="293"/>
        <v>Immanuel Quickley</v>
      </c>
    </row>
    <row r="9393" spans="1:8" x14ac:dyDescent="0.2">
      <c r="A9393" s="48"/>
      <c r="B9393">
        <v>6</v>
      </c>
      <c r="C9393">
        <v>1</v>
      </c>
      <c r="D9393">
        <v>2</v>
      </c>
      <c r="E9393">
        <v>0</v>
      </c>
      <c r="F9393" s="51">
        <v>1</v>
      </c>
      <c r="G9393" t="str">
        <f t="shared" si="292"/>
        <v>Immanuel Quickley</v>
      </c>
      <c r="H9393" t="str">
        <f t="shared" si="293"/>
        <v>Immanuel Quickley</v>
      </c>
    </row>
    <row r="9394" spans="1:8" x14ac:dyDescent="0.2">
      <c r="A9394" s="48"/>
      <c r="B9394">
        <v>18</v>
      </c>
      <c r="C9394">
        <v>3</v>
      </c>
      <c r="D9394">
        <v>4</v>
      </c>
      <c r="E9394">
        <v>4</v>
      </c>
      <c r="F9394" s="51">
        <v>1</v>
      </c>
      <c r="G9394" t="str">
        <f t="shared" si="292"/>
        <v>Immanuel Quickley</v>
      </c>
      <c r="H9394" t="str">
        <f t="shared" si="293"/>
        <v>Immanuel Quickley</v>
      </c>
    </row>
    <row r="9395" spans="1:8" x14ac:dyDescent="0.2">
      <c r="A9395" s="48"/>
      <c r="B9395">
        <v>18</v>
      </c>
      <c r="C9395">
        <v>4</v>
      </c>
      <c r="D9395">
        <v>5</v>
      </c>
      <c r="E9395">
        <v>4</v>
      </c>
      <c r="F9395" s="51">
        <v>1</v>
      </c>
      <c r="G9395" t="str">
        <f t="shared" si="292"/>
        <v>Immanuel Quickley</v>
      </c>
      <c r="H9395" t="str">
        <f t="shared" si="293"/>
        <v>Immanuel Quickley</v>
      </c>
    </row>
    <row r="9396" spans="1:8" x14ac:dyDescent="0.2">
      <c r="A9396" s="48"/>
      <c r="B9396">
        <v>6</v>
      </c>
      <c r="C9396">
        <v>3</v>
      </c>
      <c r="D9396">
        <v>2</v>
      </c>
      <c r="E9396">
        <v>1</v>
      </c>
      <c r="F9396" s="51">
        <v>1</v>
      </c>
      <c r="G9396" t="str">
        <f t="shared" si="292"/>
        <v>Immanuel Quickley</v>
      </c>
      <c r="H9396" t="str">
        <f t="shared" si="293"/>
        <v>Immanuel Quickley</v>
      </c>
    </row>
    <row r="9397" spans="1:8" x14ac:dyDescent="0.2">
      <c r="A9397" s="48"/>
      <c r="B9397">
        <v>15</v>
      </c>
      <c r="C9397">
        <v>1</v>
      </c>
      <c r="D9397">
        <v>4</v>
      </c>
      <c r="E9397">
        <v>0</v>
      </c>
      <c r="F9397" s="51">
        <v>1</v>
      </c>
      <c r="G9397" t="str">
        <f t="shared" si="292"/>
        <v>Immanuel Quickley</v>
      </c>
      <c r="H9397" t="str">
        <f t="shared" si="293"/>
        <v>Immanuel Quickley</v>
      </c>
    </row>
    <row r="9398" spans="1:8" x14ac:dyDescent="0.2">
      <c r="A9398" s="48"/>
      <c r="B9398">
        <v>4</v>
      </c>
      <c r="C9398">
        <v>6</v>
      </c>
      <c r="D9398">
        <v>2</v>
      </c>
      <c r="E9398">
        <v>0</v>
      </c>
      <c r="F9398" s="51">
        <v>1</v>
      </c>
      <c r="G9398" t="str">
        <f t="shared" si="292"/>
        <v>Immanuel Quickley</v>
      </c>
      <c r="H9398" t="str">
        <f t="shared" si="293"/>
        <v>Immanuel Quickley</v>
      </c>
    </row>
    <row r="9399" spans="1:8" x14ac:dyDescent="0.2">
      <c r="A9399" s="48"/>
      <c r="B9399">
        <v>23</v>
      </c>
      <c r="C9399">
        <v>6</v>
      </c>
      <c r="D9399">
        <v>0</v>
      </c>
      <c r="E9399">
        <v>2</v>
      </c>
      <c r="F9399" s="51">
        <v>1</v>
      </c>
      <c r="G9399" t="str">
        <f t="shared" si="292"/>
        <v>Immanuel Quickley</v>
      </c>
      <c r="H9399" t="str">
        <f t="shared" si="293"/>
        <v>Immanuel Quickley</v>
      </c>
    </row>
    <row r="9400" spans="1:8" x14ac:dyDescent="0.2">
      <c r="A9400" s="48"/>
      <c r="B9400">
        <v>12</v>
      </c>
      <c r="C9400">
        <v>5</v>
      </c>
      <c r="D9400">
        <v>2</v>
      </c>
      <c r="E9400">
        <v>0</v>
      </c>
      <c r="F9400" s="51">
        <v>1</v>
      </c>
      <c r="G9400" t="str">
        <f t="shared" si="292"/>
        <v>Immanuel Quickley</v>
      </c>
      <c r="H9400" t="str">
        <f t="shared" si="293"/>
        <v>Immanuel Quickley</v>
      </c>
    </row>
    <row r="9401" spans="1:8" x14ac:dyDescent="0.2">
      <c r="A9401" s="48"/>
      <c r="B9401">
        <v>8</v>
      </c>
      <c r="C9401">
        <v>3</v>
      </c>
      <c r="D9401">
        <v>3</v>
      </c>
      <c r="E9401">
        <v>1</v>
      </c>
      <c r="F9401" s="51">
        <v>1</v>
      </c>
      <c r="G9401" t="str">
        <f t="shared" si="292"/>
        <v>Immanuel Quickley</v>
      </c>
      <c r="H9401" t="str">
        <f t="shared" si="293"/>
        <v>Immanuel Quickley</v>
      </c>
    </row>
    <row r="9402" spans="1:8" x14ac:dyDescent="0.2">
      <c r="A9402" s="48"/>
      <c r="B9402">
        <v>11</v>
      </c>
      <c r="C9402">
        <v>2</v>
      </c>
      <c r="D9402">
        <v>4</v>
      </c>
      <c r="E9402">
        <v>3</v>
      </c>
      <c r="F9402" s="51">
        <v>1</v>
      </c>
      <c r="G9402" t="str">
        <f t="shared" si="292"/>
        <v>Immanuel Quickley</v>
      </c>
      <c r="H9402" t="str">
        <f t="shared" si="293"/>
        <v>Immanuel Quickley</v>
      </c>
    </row>
    <row r="9403" spans="1:8" x14ac:dyDescent="0.2">
      <c r="A9403" s="48"/>
      <c r="B9403">
        <v>12</v>
      </c>
      <c r="C9403">
        <v>4</v>
      </c>
      <c r="D9403">
        <v>2</v>
      </c>
      <c r="E9403">
        <v>1</v>
      </c>
      <c r="F9403" s="51">
        <v>1</v>
      </c>
      <c r="G9403" t="str">
        <f t="shared" si="292"/>
        <v>Immanuel Quickley</v>
      </c>
      <c r="H9403" t="str">
        <f t="shared" si="293"/>
        <v>Immanuel Quickley</v>
      </c>
    </row>
    <row r="9404" spans="1:8" x14ac:dyDescent="0.2">
      <c r="A9404" s="48"/>
      <c r="B9404">
        <v>9</v>
      </c>
      <c r="C9404">
        <v>3</v>
      </c>
      <c r="D9404">
        <v>4</v>
      </c>
      <c r="E9404">
        <v>1</v>
      </c>
      <c r="F9404" s="51">
        <v>1</v>
      </c>
      <c r="G9404" t="str">
        <f t="shared" si="292"/>
        <v>Immanuel Quickley</v>
      </c>
      <c r="H9404" t="str">
        <f t="shared" si="293"/>
        <v>Immanuel Quickley</v>
      </c>
    </row>
    <row r="9405" spans="1:8" x14ac:dyDescent="0.2">
      <c r="A9405" s="48"/>
      <c r="B9405">
        <v>3</v>
      </c>
      <c r="C9405">
        <v>1</v>
      </c>
      <c r="D9405">
        <v>2</v>
      </c>
      <c r="E9405">
        <v>0</v>
      </c>
      <c r="F9405" s="51">
        <v>1</v>
      </c>
      <c r="G9405" t="str">
        <f t="shared" si="292"/>
        <v>Immanuel Quickley</v>
      </c>
      <c r="H9405" t="str">
        <f t="shared" si="293"/>
        <v>Immanuel Quickley</v>
      </c>
    </row>
    <row r="9406" spans="1:8" x14ac:dyDescent="0.2">
      <c r="A9406" s="48"/>
      <c r="B9406">
        <v>5</v>
      </c>
      <c r="C9406">
        <v>1</v>
      </c>
      <c r="D9406">
        <v>2</v>
      </c>
      <c r="E9406">
        <v>1</v>
      </c>
      <c r="F9406" s="51">
        <v>1</v>
      </c>
      <c r="G9406" t="str">
        <f t="shared" si="292"/>
        <v>Immanuel Quickley</v>
      </c>
      <c r="H9406" t="str">
        <f t="shared" si="293"/>
        <v>Immanuel Quickley</v>
      </c>
    </row>
    <row r="9407" spans="1:8" x14ac:dyDescent="0.2">
      <c r="A9407" s="48"/>
      <c r="B9407">
        <v>22</v>
      </c>
      <c r="C9407">
        <v>4</v>
      </c>
      <c r="D9407">
        <v>2</v>
      </c>
      <c r="E9407">
        <v>5</v>
      </c>
      <c r="F9407" s="51">
        <v>1</v>
      </c>
      <c r="G9407" t="str">
        <f t="shared" si="292"/>
        <v>Immanuel Quickley</v>
      </c>
      <c r="H9407" t="str">
        <f t="shared" si="293"/>
        <v>Immanuel Quickley</v>
      </c>
    </row>
    <row r="9408" spans="1:8" x14ac:dyDescent="0.2">
      <c r="A9408" s="48"/>
      <c r="B9408">
        <v>20</v>
      </c>
      <c r="C9408">
        <v>2</v>
      </c>
      <c r="D9408">
        <v>1</v>
      </c>
      <c r="E9408">
        <v>6</v>
      </c>
      <c r="F9408" s="51">
        <v>1</v>
      </c>
      <c r="G9408" t="str">
        <f t="shared" si="292"/>
        <v>Immanuel Quickley</v>
      </c>
      <c r="H9408" t="str">
        <f t="shared" si="293"/>
        <v>Immanuel Quickley</v>
      </c>
    </row>
    <row r="9409" spans="1:8" x14ac:dyDescent="0.2">
      <c r="A9409" s="48"/>
      <c r="B9409">
        <v>15</v>
      </c>
      <c r="C9409">
        <v>3</v>
      </c>
      <c r="D9409">
        <v>3</v>
      </c>
      <c r="E9409">
        <v>1</v>
      </c>
      <c r="F9409" s="51">
        <v>1</v>
      </c>
      <c r="G9409" t="str">
        <f t="shared" si="292"/>
        <v>Immanuel Quickley</v>
      </c>
      <c r="H9409" t="str">
        <f t="shared" si="293"/>
        <v>Immanuel Quickley</v>
      </c>
    </row>
    <row r="9410" spans="1:8" x14ac:dyDescent="0.2">
      <c r="A9410" s="48"/>
      <c r="B9410">
        <v>11</v>
      </c>
      <c r="C9410">
        <v>1</v>
      </c>
      <c r="D9410">
        <v>1</v>
      </c>
      <c r="E9410">
        <v>2</v>
      </c>
      <c r="F9410" s="51">
        <v>1</v>
      </c>
      <c r="G9410" t="str">
        <f t="shared" ref="G9410:G9473" si="294">IF(B9410="","",IF(A9410="",G9409,SUBSTITUTE(A9410," 2022-23 Game Log","")))</f>
        <v>Immanuel Quickley</v>
      </c>
      <c r="H9410" t="str">
        <f t="shared" ref="H9410:H9473" si="295">IF(G9410="Luka Dončić","Luka Doncic",IF(G9410="Wendell Carter Jr.","Wendell Carter",IF(G9410="Vlatko Čančar","Vlatko Cancar",IF(G9410="Troy Brown Jr.","Troy Brown",IF(G9410="Bojan Bogdanović","Bojan Bogdanovic",IF(G9410="Nic Claxton","Nicolas Claxton",IF(G9410="Kristaps Porziņģis","Kristaps Porzingis",IF(G9410="Kelly Oubre Jr.","Kelly Oubre Jr",IF(G9410="P.J. Washington","P.J Washington",IF(G9410="P.J. Tucker","P.J Tucker",IF(G9410="Jabari Smith Jr.","Jabari Smith",IF(G9410="Alperen Şengün","Alperen Sengun",IF(G9410="Nikola Vučević","Nikola Vucevic",IF(G9410="Jusuf Nurkić","Jusuf Nurkic",IF(G9410="Nikola Jokić","Nikola Jokic",G9410)))))))))))))))</f>
        <v>Immanuel Quickley</v>
      </c>
    </row>
    <row r="9411" spans="1:8" x14ac:dyDescent="0.2">
      <c r="A9411" s="48"/>
      <c r="B9411">
        <v>13</v>
      </c>
      <c r="C9411">
        <v>3</v>
      </c>
      <c r="D9411">
        <v>15</v>
      </c>
      <c r="E9411">
        <v>1</v>
      </c>
      <c r="F9411" s="51">
        <v>1</v>
      </c>
      <c r="G9411" t="str">
        <f t="shared" si="294"/>
        <v>Immanuel Quickley</v>
      </c>
      <c r="H9411" t="str">
        <f t="shared" si="295"/>
        <v>Immanuel Quickley</v>
      </c>
    </row>
    <row r="9412" spans="1:8" x14ac:dyDescent="0.2">
      <c r="A9412" s="48"/>
      <c r="B9412">
        <v>36</v>
      </c>
      <c r="C9412">
        <v>7</v>
      </c>
      <c r="D9412">
        <v>7</v>
      </c>
      <c r="E9412">
        <v>5</v>
      </c>
      <c r="F9412" s="51">
        <v>1</v>
      </c>
      <c r="G9412" t="str">
        <f t="shared" si="294"/>
        <v>Immanuel Quickley</v>
      </c>
      <c r="H9412" t="str">
        <f t="shared" si="295"/>
        <v>Immanuel Quickley</v>
      </c>
    </row>
    <row r="9413" spans="1:8" x14ac:dyDescent="0.2">
      <c r="A9413" s="48"/>
      <c r="B9413">
        <v>27</v>
      </c>
      <c r="C9413">
        <v>5</v>
      </c>
      <c r="D9413">
        <v>7</v>
      </c>
      <c r="E9413">
        <v>4</v>
      </c>
      <c r="F9413" s="51">
        <v>1</v>
      </c>
      <c r="G9413" t="str">
        <f t="shared" si="294"/>
        <v>Immanuel Quickley</v>
      </c>
      <c r="H9413" t="str">
        <f t="shared" si="295"/>
        <v>Immanuel Quickley</v>
      </c>
    </row>
    <row r="9414" spans="1:8" x14ac:dyDescent="0.2">
      <c r="A9414" s="48"/>
      <c r="B9414">
        <v>15</v>
      </c>
      <c r="C9414">
        <v>5</v>
      </c>
      <c r="D9414">
        <v>3</v>
      </c>
      <c r="E9414">
        <v>3</v>
      </c>
      <c r="F9414" s="51">
        <v>1</v>
      </c>
      <c r="G9414" t="str">
        <f t="shared" si="294"/>
        <v>Immanuel Quickley</v>
      </c>
      <c r="H9414" t="str">
        <f t="shared" si="295"/>
        <v>Immanuel Quickley</v>
      </c>
    </row>
    <row r="9415" spans="1:8" x14ac:dyDescent="0.2">
      <c r="A9415" s="48"/>
      <c r="B9415">
        <v>15</v>
      </c>
      <c r="C9415">
        <v>8</v>
      </c>
      <c r="D9415">
        <v>5</v>
      </c>
      <c r="E9415">
        <v>1</v>
      </c>
      <c r="F9415" s="51">
        <v>1</v>
      </c>
      <c r="G9415" t="str">
        <f t="shared" si="294"/>
        <v>Immanuel Quickley</v>
      </c>
      <c r="H9415" t="str">
        <f t="shared" si="295"/>
        <v>Immanuel Quickley</v>
      </c>
    </row>
    <row r="9416" spans="1:8" x14ac:dyDescent="0.2">
      <c r="A9416" s="48" t="s">
        <v>1491</v>
      </c>
      <c r="B9416">
        <v>24</v>
      </c>
      <c r="C9416">
        <v>11</v>
      </c>
      <c r="D9416">
        <v>6</v>
      </c>
      <c r="E9416">
        <v>2</v>
      </c>
      <c r="F9416" s="51">
        <v>1</v>
      </c>
      <c r="G9416" t="str">
        <f t="shared" si="294"/>
        <v>Julius Randle</v>
      </c>
      <c r="H9416" t="str">
        <f t="shared" si="295"/>
        <v>Julius Randle</v>
      </c>
    </row>
    <row r="9417" spans="1:8" x14ac:dyDescent="0.2">
      <c r="A9417" s="48"/>
      <c r="B9417">
        <v>15</v>
      </c>
      <c r="C9417">
        <v>6</v>
      </c>
      <c r="D9417">
        <v>0</v>
      </c>
      <c r="E9417">
        <v>2</v>
      </c>
      <c r="F9417" s="51">
        <v>1</v>
      </c>
      <c r="G9417" t="str">
        <f t="shared" si="294"/>
        <v>Julius Randle</v>
      </c>
      <c r="H9417" t="str">
        <f t="shared" si="295"/>
        <v>Julius Randle</v>
      </c>
    </row>
    <row r="9418" spans="1:8" x14ac:dyDescent="0.2">
      <c r="A9418" s="48"/>
      <c r="B9418">
        <v>25</v>
      </c>
      <c r="C9418">
        <v>12</v>
      </c>
      <c r="D9418">
        <v>4</v>
      </c>
      <c r="E9418">
        <v>2</v>
      </c>
      <c r="F9418" s="51">
        <v>1</v>
      </c>
      <c r="G9418" t="str">
        <f t="shared" si="294"/>
        <v>Julius Randle</v>
      </c>
      <c r="H9418" t="str">
        <f t="shared" si="295"/>
        <v>Julius Randle</v>
      </c>
    </row>
    <row r="9419" spans="1:8" x14ac:dyDescent="0.2">
      <c r="A9419" s="48"/>
      <c r="B9419">
        <v>17</v>
      </c>
      <c r="C9419">
        <v>6</v>
      </c>
      <c r="D9419">
        <v>2</v>
      </c>
      <c r="E9419">
        <v>0</v>
      </c>
      <c r="F9419" s="51">
        <v>1</v>
      </c>
      <c r="G9419" t="str">
        <f t="shared" si="294"/>
        <v>Julius Randle</v>
      </c>
      <c r="H9419" t="str">
        <f t="shared" si="295"/>
        <v>Julius Randle</v>
      </c>
    </row>
    <row r="9420" spans="1:8" x14ac:dyDescent="0.2">
      <c r="A9420" s="48"/>
      <c r="B9420">
        <v>14</v>
      </c>
      <c r="C9420">
        <v>12</v>
      </c>
      <c r="D9420">
        <v>2</v>
      </c>
      <c r="E9420">
        <v>0</v>
      </c>
      <c r="F9420" s="51">
        <v>1</v>
      </c>
      <c r="G9420" t="str">
        <f t="shared" si="294"/>
        <v>Julius Randle</v>
      </c>
      <c r="H9420" t="str">
        <f t="shared" si="295"/>
        <v>Julius Randle</v>
      </c>
    </row>
    <row r="9421" spans="1:8" x14ac:dyDescent="0.2">
      <c r="A9421" s="48"/>
      <c r="B9421">
        <v>15</v>
      </c>
      <c r="C9421">
        <v>9</v>
      </c>
      <c r="D9421">
        <v>7</v>
      </c>
      <c r="E9421">
        <v>0</v>
      </c>
      <c r="F9421" s="51">
        <v>1</v>
      </c>
      <c r="G9421" t="str">
        <f t="shared" si="294"/>
        <v>Julius Randle</v>
      </c>
      <c r="H9421" t="str">
        <f t="shared" si="295"/>
        <v>Julius Randle</v>
      </c>
    </row>
    <row r="9422" spans="1:8" x14ac:dyDescent="0.2">
      <c r="A9422" s="48"/>
      <c r="B9422">
        <v>14</v>
      </c>
      <c r="C9422">
        <v>6</v>
      </c>
      <c r="D9422">
        <v>2</v>
      </c>
      <c r="E9422">
        <v>0</v>
      </c>
      <c r="F9422" s="51">
        <v>1</v>
      </c>
      <c r="G9422" t="str">
        <f t="shared" si="294"/>
        <v>Julius Randle</v>
      </c>
      <c r="H9422" t="str">
        <f t="shared" si="295"/>
        <v>Julius Randle</v>
      </c>
    </row>
    <row r="9423" spans="1:8" x14ac:dyDescent="0.2">
      <c r="A9423" s="48"/>
      <c r="B9423">
        <v>17</v>
      </c>
      <c r="C9423">
        <v>10</v>
      </c>
      <c r="D9423">
        <v>5</v>
      </c>
      <c r="E9423">
        <v>1</v>
      </c>
      <c r="F9423" s="51">
        <v>1</v>
      </c>
      <c r="G9423" t="str">
        <f t="shared" si="294"/>
        <v>Julius Randle</v>
      </c>
      <c r="H9423" t="str">
        <f t="shared" si="295"/>
        <v>Julius Randle</v>
      </c>
    </row>
    <row r="9424" spans="1:8" x14ac:dyDescent="0.2">
      <c r="A9424" s="48"/>
      <c r="B9424">
        <v>29</v>
      </c>
      <c r="C9424">
        <v>9</v>
      </c>
      <c r="D9424">
        <v>2</v>
      </c>
      <c r="E9424">
        <v>3</v>
      </c>
      <c r="F9424" s="51">
        <v>1</v>
      </c>
      <c r="G9424" t="str">
        <f t="shared" si="294"/>
        <v>Julius Randle</v>
      </c>
      <c r="H9424" t="str">
        <f t="shared" si="295"/>
        <v>Julius Randle</v>
      </c>
    </row>
    <row r="9425" spans="1:8" x14ac:dyDescent="0.2">
      <c r="A9425" s="48"/>
      <c r="B9425">
        <v>31</v>
      </c>
      <c r="C9425">
        <v>8</v>
      </c>
      <c r="D9425">
        <v>3</v>
      </c>
      <c r="E9425">
        <v>8</v>
      </c>
      <c r="F9425" s="51">
        <v>1</v>
      </c>
      <c r="G9425" t="str">
        <f t="shared" si="294"/>
        <v>Julius Randle</v>
      </c>
      <c r="H9425" t="str">
        <f t="shared" si="295"/>
        <v>Julius Randle</v>
      </c>
    </row>
    <row r="9426" spans="1:8" x14ac:dyDescent="0.2">
      <c r="A9426" s="48"/>
      <c r="B9426">
        <v>24</v>
      </c>
      <c r="C9426">
        <v>11</v>
      </c>
      <c r="D9426">
        <v>3</v>
      </c>
      <c r="E9426">
        <v>4</v>
      </c>
      <c r="F9426" s="51">
        <v>1</v>
      </c>
      <c r="G9426" t="str">
        <f t="shared" si="294"/>
        <v>Julius Randle</v>
      </c>
      <c r="H9426" t="str">
        <f t="shared" si="295"/>
        <v>Julius Randle</v>
      </c>
    </row>
    <row r="9427" spans="1:8" x14ac:dyDescent="0.2">
      <c r="A9427" s="48"/>
      <c r="B9427">
        <v>21</v>
      </c>
      <c r="C9427">
        <v>8</v>
      </c>
      <c r="D9427">
        <v>5</v>
      </c>
      <c r="E9427">
        <v>0</v>
      </c>
      <c r="F9427" s="51">
        <v>1</v>
      </c>
      <c r="G9427" t="str">
        <f t="shared" si="294"/>
        <v>Julius Randle</v>
      </c>
      <c r="H9427" t="str">
        <f t="shared" si="295"/>
        <v>Julius Randle</v>
      </c>
    </row>
    <row r="9428" spans="1:8" x14ac:dyDescent="0.2">
      <c r="A9428" s="48"/>
      <c r="B9428">
        <v>25</v>
      </c>
      <c r="C9428">
        <v>10</v>
      </c>
      <c r="D9428">
        <v>3</v>
      </c>
      <c r="E9428">
        <v>3</v>
      </c>
      <c r="F9428" s="51">
        <v>1</v>
      </c>
      <c r="G9428" t="str">
        <f t="shared" si="294"/>
        <v>Julius Randle</v>
      </c>
      <c r="H9428" t="str">
        <f t="shared" si="295"/>
        <v>Julius Randle</v>
      </c>
    </row>
    <row r="9429" spans="1:8" x14ac:dyDescent="0.2">
      <c r="A9429" s="48"/>
      <c r="B9429">
        <v>15</v>
      </c>
      <c r="C9429">
        <v>5</v>
      </c>
      <c r="D9429">
        <v>1</v>
      </c>
      <c r="E9429">
        <v>2</v>
      </c>
      <c r="F9429" s="51">
        <v>1</v>
      </c>
      <c r="G9429" t="str">
        <f t="shared" si="294"/>
        <v>Julius Randle</v>
      </c>
      <c r="H9429" t="str">
        <f t="shared" si="295"/>
        <v>Julius Randle</v>
      </c>
    </row>
    <row r="9430" spans="1:8" x14ac:dyDescent="0.2">
      <c r="A9430" s="48"/>
      <c r="B9430">
        <v>34</v>
      </c>
      <c r="C9430">
        <v>11</v>
      </c>
      <c r="D9430">
        <v>4</v>
      </c>
      <c r="E9430">
        <v>3</v>
      </c>
      <c r="F9430" s="51">
        <v>1</v>
      </c>
      <c r="G9430" t="str">
        <f t="shared" si="294"/>
        <v>Julius Randle</v>
      </c>
      <c r="H9430" t="str">
        <f t="shared" si="295"/>
        <v>Julius Randle</v>
      </c>
    </row>
    <row r="9431" spans="1:8" x14ac:dyDescent="0.2">
      <c r="A9431" s="48"/>
      <c r="B9431">
        <v>20</v>
      </c>
      <c r="C9431">
        <v>7</v>
      </c>
      <c r="D9431">
        <v>2</v>
      </c>
      <c r="E9431">
        <v>3</v>
      </c>
      <c r="F9431" s="51">
        <v>1</v>
      </c>
      <c r="G9431" t="str">
        <f t="shared" si="294"/>
        <v>Julius Randle</v>
      </c>
      <c r="H9431" t="str">
        <f t="shared" si="295"/>
        <v>Julius Randle</v>
      </c>
    </row>
    <row r="9432" spans="1:8" x14ac:dyDescent="0.2">
      <c r="A9432" s="48"/>
      <c r="B9432">
        <v>9</v>
      </c>
      <c r="C9432">
        <v>6</v>
      </c>
      <c r="D9432">
        <v>2</v>
      </c>
      <c r="E9432">
        <v>1</v>
      </c>
      <c r="F9432" s="51">
        <v>1</v>
      </c>
      <c r="G9432" t="str">
        <f t="shared" si="294"/>
        <v>Julius Randle</v>
      </c>
      <c r="H9432" t="str">
        <f t="shared" si="295"/>
        <v>Julius Randle</v>
      </c>
    </row>
    <row r="9433" spans="1:8" x14ac:dyDescent="0.2">
      <c r="A9433" s="48"/>
      <c r="B9433">
        <v>25</v>
      </c>
      <c r="C9433">
        <v>11</v>
      </c>
      <c r="D9433">
        <v>1</v>
      </c>
      <c r="E9433">
        <v>2</v>
      </c>
      <c r="F9433" s="51">
        <v>1</v>
      </c>
      <c r="G9433" t="str">
        <f t="shared" si="294"/>
        <v>Julius Randle</v>
      </c>
      <c r="H9433" t="str">
        <f t="shared" si="295"/>
        <v>Julius Randle</v>
      </c>
    </row>
    <row r="9434" spans="1:8" x14ac:dyDescent="0.2">
      <c r="A9434" s="48"/>
      <c r="B9434">
        <v>23</v>
      </c>
      <c r="C9434">
        <v>6</v>
      </c>
      <c r="D9434">
        <v>3</v>
      </c>
      <c r="E9434">
        <v>3</v>
      </c>
      <c r="F9434" s="51">
        <v>1</v>
      </c>
      <c r="G9434" t="str">
        <f t="shared" si="294"/>
        <v>Julius Randle</v>
      </c>
      <c r="H9434" t="str">
        <f t="shared" si="295"/>
        <v>Julius Randle</v>
      </c>
    </row>
    <row r="9435" spans="1:8" x14ac:dyDescent="0.2">
      <c r="A9435" s="48"/>
      <c r="B9435">
        <v>14</v>
      </c>
      <c r="C9435">
        <v>10</v>
      </c>
      <c r="D9435">
        <v>9</v>
      </c>
      <c r="E9435">
        <v>1</v>
      </c>
      <c r="F9435" s="51">
        <v>1</v>
      </c>
      <c r="G9435" t="str">
        <f t="shared" si="294"/>
        <v>Julius Randle</v>
      </c>
      <c r="H9435" t="str">
        <f t="shared" si="295"/>
        <v>Julius Randle</v>
      </c>
    </row>
    <row r="9436" spans="1:8" x14ac:dyDescent="0.2">
      <c r="A9436" s="48"/>
      <c r="B9436">
        <v>36</v>
      </c>
      <c r="C9436">
        <v>7</v>
      </c>
      <c r="D9436">
        <v>5</v>
      </c>
      <c r="E9436">
        <v>6</v>
      </c>
      <c r="F9436" s="51">
        <v>1</v>
      </c>
      <c r="G9436" t="str">
        <f t="shared" si="294"/>
        <v>Julius Randle</v>
      </c>
      <c r="H9436" t="str">
        <f t="shared" si="295"/>
        <v>Julius Randle</v>
      </c>
    </row>
    <row r="9437" spans="1:8" x14ac:dyDescent="0.2">
      <c r="A9437" s="48"/>
      <c r="B9437">
        <v>18</v>
      </c>
      <c r="C9437">
        <v>8</v>
      </c>
      <c r="D9437">
        <v>5</v>
      </c>
      <c r="E9437">
        <v>1</v>
      </c>
      <c r="F9437" s="51">
        <v>1</v>
      </c>
      <c r="G9437" t="str">
        <f t="shared" si="294"/>
        <v>Julius Randle</v>
      </c>
      <c r="H9437" t="str">
        <f t="shared" si="295"/>
        <v>Julius Randle</v>
      </c>
    </row>
    <row r="9438" spans="1:8" x14ac:dyDescent="0.2">
      <c r="A9438" s="48"/>
      <c r="B9438">
        <v>24</v>
      </c>
      <c r="C9438">
        <v>5</v>
      </c>
      <c r="D9438">
        <v>3</v>
      </c>
      <c r="E9438">
        <v>3</v>
      </c>
      <c r="F9438" s="51">
        <v>1</v>
      </c>
      <c r="G9438" t="str">
        <f t="shared" si="294"/>
        <v>Julius Randle</v>
      </c>
      <c r="H9438" t="str">
        <f t="shared" si="295"/>
        <v>Julius Randle</v>
      </c>
    </row>
    <row r="9439" spans="1:8" x14ac:dyDescent="0.2">
      <c r="A9439" s="48"/>
      <c r="B9439">
        <v>18</v>
      </c>
      <c r="C9439">
        <v>9</v>
      </c>
      <c r="D9439">
        <v>4</v>
      </c>
      <c r="E9439">
        <v>1</v>
      </c>
      <c r="F9439" s="51">
        <v>1</v>
      </c>
      <c r="G9439" t="str">
        <f t="shared" si="294"/>
        <v>Julius Randle</v>
      </c>
      <c r="H9439" t="str">
        <f t="shared" si="295"/>
        <v>Julius Randle</v>
      </c>
    </row>
    <row r="9440" spans="1:8" x14ac:dyDescent="0.2">
      <c r="A9440" s="48"/>
      <c r="B9440">
        <v>34</v>
      </c>
      <c r="C9440">
        <v>17</v>
      </c>
      <c r="D9440">
        <v>5</v>
      </c>
      <c r="E9440">
        <v>6</v>
      </c>
      <c r="F9440" s="51">
        <v>1</v>
      </c>
      <c r="G9440" t="str">
        <f t="shared" si="294"/>
        <v>Julius Randle</v>
      </c>
      <c r="H9440" t="str">
        <f t="shared" si="295"/>
        <v>Julius Randle</v>
      </c>
    </row>
    <row r="9441" spans="1:8" x14ac:dyDescent="0.2">
      <c r="A9441" s="48"/>
      <c r="B9441">
        <v>33</v>
      </c>
      <c r="C9441">
        <v>7</v>
      </c>
      <c r="D9441">
        <v>2</v>
      </c>
      <c r="E9441">
        <v>4</v>
      </c>
      <c r="F9441" s="51">
        <v>1</v>
      </c>
      <c r="G9441" t="str">
        <f t="shared" si="294"/>
        <v>Julius Randle</v>
      </c>
      <c r="H9441" t="str">
        <f t="shared" si="295"/>
        <v>Julius Randle</v>
      </c>
    </row>
    <row r="9442" spans="1:8" x14ac:dyDescent="0.2">
      <c r="A9442" s="48"/>
      <c r="B9442">
        <v>27</v>
      </c>
      <c r="C9442">
        <v>8</v>
      </c>
      <c r="D9442">
        <v>3</v>
      </c>
      <c r="E9442">
        <v>3</v>
      </c>
      <c r="F9442" s="51">
        <v>1</v>
      </c>
      <c r="G9442" t="str">
        <f t="shared" si="294"/>
        <v>Julius Randle</v>
      </c>
      <c r="H9442" t="str">
        <f t="shared" si="295"/>
        <v>Julius Randle</v>
      </c>
    </row>
    <row r="9443" spans="1:8" x14ac:dyDescent="0.2">
      <c r="A9443" s="48"/>
      <c r="B9443">
        <v>31</v>
      </c>
      <c r="C9443">
        <v>13</v>
      </c>
      <c r="D9443">
        <v>7</v>
      </c>
      <c r="E9443">
        <v>3</v>
      </c>
      <c r="F9443" s="51">
        <v>1</v>
      </c>
      <c r="G9443" t="str">
        <f t="shared" si="294"/>
        <v>Julius Randle</v>
      </c>
      <c r="H9443" t="str">
        <f t="shared" si="295"/>
        <v>Julius Randle</v>
      </c>
    </row>
    <row r="9444" spans="1:8" x14ac:dyDescent="0.2">
      <c r="A9444" s="48"/>
      <c r="B9444">
        <v>19</v>
      </c>
      <c r="C9444">
        <v>12</v>
      </c>
      <c r="D9444">
        <v>4</v>
      </c>
      <c r="E9444">
        <v>2</v>
      </c>
      <c r="F9444" s="51">
        <v>1</v>
      </c>
      <c r="G9444" t="str">
        <f t="shared" si="294"/>
        <v>Julius Randle</v>
      </c>
      <c r="H9444" t="str">
        <f t="shared" si="295"/>
        <v>Julius Randle</v>
      </c>
    </row>
    <row r="9445" spans="1:8" x14ac:dyDescent="0.2">
      <c r="A9445" s="48"/>
      <c r="B9445">
        <v>25</v>
      </c>
      <c r="C9445">
        <v>14</v>
      </c>
      <c r="D9445">
        <v>3</v>
      </c>
      <c r="E9445">
        <v>2</v>
      </c>
      <c r="F9445" s="51">
        <v>1</v>
      </c>
      <c r="G9445" t="str">
        <f t="shared" si="294"/>
        <v>Julius Randle</v>
      </c>
      <c r="H9445" t="str">
        <f t="shared" si="295"/>
        <v>Julius Randle</v>
      </c>
    </row>
    <row r="9446" spans="1:8" x14ac:dyDescent="0.2">
      <c r="A9446" s="48"/>
      <c r="B9446">
        <v>15</v>
      </c>
      <c r="C9446">
        <v>12</v>
      </c>
      <c r="D9446">
        <v>5</v>
      </c>
      <c r="E9446">
        <v>1</v>
      </c>
      <c r="F9446" s="51">
        <v>1</v>
      </c>
      <c r="G9446" t="str">
        <f t="shared" si="294"/>
        <v>Julius Randle</v>
      </c>
      <c r="H9446" t="str">
        <f t="shared" si="295"/>
        <v>Julius Randle</v>
      </c>
    </row>
    <row r="9447" spans="1:8" x14ac:dyDescent="0.2">
      <c r="A9447" s="48"/>
      <c r="B9447">
        <v>30</v>
      </c>
      <c r="C9447">
        <v>13</v>
      </c>
      <c r="D9447">
        <v>4</v>
      </c>
      <c r="E9447">
        <v>0</v>
      </c>
      <c r="F9447" s="51">
        <v>1</v>
      </c>
      <c r="G9447" t="str">
        <f t="shared" si="294"/>
        <v>Julius Randle</v>
      </c>
      <c r="H9447" t="str">
        <f t="shared" si="295"/>
        <v>Julius Randle</v>
      </c>
    </row>
    <row r="9448" spans="1:8" x14ac:dyDescent="0.2">
      <c r="A9448" s="48"/>
      <c r="B9448">
        <v>29</v>
      </c>
      <c r="C9448">
        <v>12</v>
      </c>
      <c r="D9448">
        <v>3</v>
      </c>
      <c r="E9448">
        <v>5</v>
      </c>
      <c r="F9448" s="51">
        <v>1</v>
      </c>
      <c r="G9448" t="str">
        <f t="shared" si="294"/>
        <v>Julius Randle</v>
      </c>
      <c r="H9448" t="str">
        <f t="shared" si="295"/>
        <v>Julius Randle</v>
      </c>
    </row>
    <row r="9449" spans="1:8" x14ac:dyDescent="0.2">
      <c r="A9449" s="48"/>
      <c r="B9449">
        <v>35</v>
      </c>
      <c r="C9449">
        <v>8</v>
      </c>
      <c r="D9449">
        <v>4</v>
      </c>
      <c r="E9449">
        <v>4</v>
      </c>
      <c r="F9449" s="51">
        <v>1</v>
      </c>
      <c r="G9449" t="str">
        <f t="shared" si="294"/>
        <v>Julius Randle</v>
      </c>
      <c r="H9449" t="str">
        <f t="shared" si="295"/>
        <v>Julius Randle</v>
      </c>
    </row>
    <row r="9450" spans="1:8" x14ac:dyDescent="0.2">
      <c r="A9450" s="48"/>
      <c r="B9450">
        <v>29</v>
      </c>
      <c r="C9450">
        <v>18</v>
      </c>
      <c r="D9450">
        <v>4</v>
      </c>
      <c r="E9450">
        <v>5</v>
      </c>
      <c r="F9450" s="51">
        <v>1</v>
      </c>
      <c r="G9450" t="str">
        <f t="shared" si="294"/>
        <v>Julius Randle</v>
      </c>
      <c r="H9450" t="str">
        <f t="shared" si="295"/>
        <v>Julius Randle</v>
      </c>
    </row>
    <row r="9451" spans="1:8" x14ac:dyDescent="0.2">
      <c r="A9451" s="48"/>
      <c r="B9451">
        <v>41</v>
      </c>
      <c r="C9451">
        <v>11</v>
      </c>
      <c r="D9451">
        <v>7</v>
      </c>
      <c r="E9451">
        <v>6</v>
      </c>
      <c r="F9451" s="51">
        <v>1</v>
      </c>
      <c r="G9451" t="str">
        <f t="shared" si="294"/>
        <v>Julius Randle</v>
      </c>
      <c r="H9451" t="str">
        <f t="shared" si="295"/>
        <v>Julius Randle</v>
      </c>
    </row>
    <row r="9452" spans="1:8" x14ac:dyDescent="0.2">
      <c r="A9452" s="48"/>
      <c r="B9452">
        <v>35</v>
      </c>
      <c r="C9452">
        <v>12</v>
      </c>
      <c r="D9452">
        <v>6</v>
      </c>
      <c r="E9452">
        <v>5</v>
      </c>
      <c r="F9452" s="51">
        <v>1</v>
      </c>
      <c r="G9452" t="str">
        <f t="shared" si="294"/>
        <v>Julius Randle</v>
      </c>
      <c r="H9452" t="str">
        <f t="shared" si="295"/>
        <v>Julius Randle</v>
      </c>
    </row>
    <row r="9453" spans="1:8" x14ac:dyDescent="0.2">
      <c r="A9453" s="48"/>
      <c r="B9453">
        <v>28</v>
      </c>
      <c r="C9453">
        <v>16</v>
      </c>
      <c r="D9453">
        <v>6</v>
      </c>
      <c r="E9453">
        <v>4</v>
      </c>
      <c r="F9453" s="51">
        <v>1</v>
      </c>
      <c r="G9453" t="str">
        <f t="shared" si="294"/>
        <v>Julius Randle</v>
      </c>
      <c r="H9453" t="str">
        <f t="shared" si="295"/>
        <v>Julius Randle</v>
      </c>
    </row>
    <row r="9454" spans="1:8" x14ac:dyDescent="0.2">
      <c r="A9454" s="48"/>
      <c r="B9454">
        <v>25</v>
      </c>
      <c r="C9454">
        <v>13</v>
      </c>
      <c r="D9454">
        <v>3</v>
      </c>
      <c r="E9454">
        <v>1</v>
      </c>
      <c r="F9454" s="51">
        <v>1</v>
      </c>
      <c r="G9454" t="str">
        <f t="shared" si="294"/>
        <v>Julius Randle</v>
      </c>
      <c r="H9454" t="str">
        <f t="shared" si="295"/>
        <v>Julius Randle</v>
      </c>
    </row>
    <row r="9455" spans="1:8" x14ac:dyDescent="0.2">
      <c r="A9455" s="48" t="s">
        <v>1492</v>
      </c>
      <c r="B9455">
        <v>3</v>
      </c>
      <c r="C9455">
        <v>0</v>
      </c>
      <c r="D9455">
        <v>1</v>
      </c>
      <c r="E9455">
        <v>0</v>
      </c>
      <c r="F9455" s="51">
        <v>1</v>
      </c>
      <c r="G9455" t="str">
        <f t="shared" si="294"/>
        <v>Austin Reaves</v>
      </c>
      <c r="H9455" t="str">
        <f t="shared" si="295"/>
        <v>Austin Reaves</v>
      </c>
    </row>
    <row r="9456" spans="1:8" x14ac:dyDescent="0.2">
      <c r="A9456" s="48"/>
      <c r="B9456">
        <v>4</v>
      </c>
      <c r="C9456">
        <v>4</v>
      </c>
      <c r="D9456">
        <v>2</v>
      </c>
      <c r="E9456">
        <v>0</v>
      </c>
      <c r="F9456" s="51">
        <v>1</v>
      </c>
      <c r="G9456" t="str">
        <f t="shared" si="294"/>
        <v>Austin Reaves</v>
      </c>
      <c r="H9456" t="str">
        <f t="shared" si="295"/>
        <v>Austin Reaves</v>
      </c>
    </row>
    <row r="9457" spans="1:8" x14ac:dyDescent="0.2">
      <c r="A9457" s="48"/>
      <c r="B9457">
        <v>7</v>
      </c>
      <c r="C9457">
        <v>0</v>
      </c>
      <c r="D9457">
        <v>1</v>
      </c>
      <c r="E9457">
        <v>2</v>
      </c>
      <c r="F9457" s="51">
        <v>1</v>
      </c>
      <c r="G9457" t="str">
        <f t="shared" si="294"/>
        <v>Austin Reaves</v>
      </c>
      <c r="H9457" t="str">
        <f t="shared" si="295"/>
        <v>Austin Reaves</v>
      </c>
    </row>
    <row r="9458" spans="1:8" x14ac:dyDescent="0.2">
      <c r="A9458" s="48"/>
      <c r="B9458">
        <v>8</v>
      </c>
      <c r="C9458">
        <v>2</v>
      </c>
      <c r="D9458">
        <v>1</v>
      </c>
      <c r="E9458">
        <v>2</v>
      </c>
      <c r="F9458" s="51">
        <v>1</v>
      </c>
      <c r="G9458" t="str">
        <f t="shared" si="294"/>
        <v>Austin Reaves</v>
      </c>
      <c r="H9458" t="str">
        <f t="shared" si="295"/>
        <v>Austin Reaves</v>
      </c>
    </row>
    <row r="9459" spans="1:8" x14ac:dyDescent="0.2">
      <c r="A9459" s="48"/>
      <c r="B9459">
        <v>12</v>
      </c>
      <c r="C9459">
        <v>7</v>
      </c>
      <c r="D9459">
        <v>3</v>
      </c>
      <c r="E9459">
        <v>2</v>
      </c>
      <c r="F9459" s="51">
        <v>1</v>
      </c>
      <c r="G9459" t="str">
        <f t="shared" si="294"/>
        <v>Austin Reaves</v>
      </c>
      <c r="H9459" t="str">
        <f t="shared" si="295"/>
        <v>Austin Reaves</v>
      </c>
    </row>
    <row r="9460" spans="1:8" x14ac:dyDescent="0.2">
      <c r="A9460" s="48"/>
      <c r="B9460">
        <v>10</v>
      </c>
      <c r="C9460">
        <v>4</v>
      </c>
      <c r="D9460">
        <v>2</v>
      </c>
      <c r="E9460">
        <v>2</v>
      </c>
      <c r="F9460" s="51">
        <v>1</v>
      </c>
      <c r="G9460" t="str">
        <f t="shared" si="294"/>
        <v>Austin Reaves</v>
      </c>
      <c r="H9460" t="str">
        <f t="shared" si="295"/>
        <v>Austin Reaves</v>
      </c>
    </row>
    <row r="9461" spans="1:8" x14ac:dyDescent="0.2">
      <c r="A9461" s="48"/>
      <c r="B9461">
        <v>7</v>
      </c>
      <c r="C9461">
        <v>0</v>
      </c>
      <c r="D9461">
        <v>2</v>
      </c>
      <c r="E9461">
        <v>0</v>
      </c>
      <c r="F9461" s="51">
        <v>1</v>
      </c>
      <c r="G9461" t="str">
        <f t="shared" si="294"/>
        <v>Austin Reaves</v>
      </c>
      <c r="H9461" t="str">
        <f t="shared" si="295"/>
        <v>Austin Reaves</v>
      </c>
    </row>
    <row r="9462" spans="1:8" x14ac:dyDescent="0.2">
      <c r="A9462" s="48"/>
      <c r="B9462">
        <v>5</v>
      </c>
      <c r="C9462">
        <v>2</v>
      </c>
      <c r="D9462">
        <v>3</v>
      </c>
      <c r="E9462">
        <v>1</v>
      </c>
      <c r="F9462" s="51">
        <v>1</v>
      </c>
      <c r="G9462" t="str">
        <f t="shared" si="294"/>
        <v>Austin Reaves</v>
      </c>
      <c r="H9462" t="str">
        <f t="shared" si="295"/>
        <v>Austin Reaves</v>
      </c>
    </row>
    <row r="9463" spans="1:8" x14ac:dyDescent="0.2">
      <c r="A9463" s="48"/>
      <c r="B9463">
        <v>1</v>
      </c>
      <c r="C9463">
        <v>4</v>
      </c>
      <c r="D9463">
        <v>0</v>
      </c>
      <c r="E9463">
        <v>0</v>
      </c>
      <c r="F9463" s="51">
        <v>1</v>
      </c>
      <c r="G9463" t="str">
        <f t="shared" si="294"/>
        <v>Austin Reaves</v>
      </c>
      <c r="H9463" t="str">
        <f t="shared" si="295"/>
        <v>Austin Reaves</v>
      </c>
    </row>
    <row r="9464" spans="1:8" x14ac:dyDescent="0.2">
      <c r="A9464" s="48"/>
      <c r="B9464">
        <v>11</v>
      </c>
      <c r="C9464">
        <v>4</v>
      </c>
      <c r="D9464">
        <v>1</v>
      </c>
      <c r="E9464">
        <v>0</v>
      </c>
      <c r="F9464" s="51">
        <v>1</v>
      </c>
      <c r="G9464" t="str">
        <f t="shared" si="294"/>
        <v>Austin Reaves</v>
      </c>
      <c r="H9464" t="str">
        <f t="shared" si="295"/>
        <v>Austin Reaves</v>
      </c>
    </row>
    <row r="9465" spans="1:8" x14ac:dyDescent="0.2">
      <c r="A9465" s="48"/>
      <c r="B9465">
        <v>8</v>
      </c>
      <c r="C9465">
        <v>9</v>
      </c>
      <c r="D9465">
        <v>1</v>
      </c>
      <c r="E9465">
        <v>1</v>
      </c>
      <c r="F9465" s="51">
        <v>1</v>
      </c>
      <c r="G9465" t="str">
        <f t="shared" si="294"/>
        <v>Austin Reaves</v>
      </c>
      <c r="H9465" t="str">
        <f t="shared" si="295"/>
        <v>Austin Reaves</v>
      </c>
    </row>
    <row r="9466" spans="1:8" x14ac:dyDescent="0.2">
      <c r="A9466" s="48"/>
      <c r="B9466">
        <v>19</v>
      </c>
      <c r="C9466">
        <v>5</v>
      </c>
      <c r="D9466">
        <v>1</v>
      </c>
      <c r="E9466">
        <v>0</v>
      </c>
      <c r="F9466" s="51">
        <v>1</v>
      </c>
      <c r="G9466" t="str">
        <f t="shared" si="294"/>
        <v>Austin Reaves</v>
      </c>
      <c r="H9466" t="str">
        <f t="shared" si="295"/>
        <v>Austin Reaves</v>
      </c>
    </row>
    <row r="9467" spans="1:8" x14ac:dyDescent="0.2">
      <c r="A9467" s="48"/>
      <c r="B9467">
        <v>15</v>
      </c>
      <c r="C9467">
        <v>1</v>
      </c>
      <c r="D9467">
        <v>3</v>
      </c>
      <c r="E9467">
        <v>3</v>
      </c>
      <c r="F9467" s="51">
        <v>1</v>
      </c>
      <c r="G9467" t="str">
        <f t="shared" si="294"/>
        <v>Austin Reaves</v>
      </c>
      <c r="H9467" t="str">
        <f t="shared" si="295"/>
        <v>Austin Reaves</v>
      </c>
    </row>
    <row r="9468" spans="1:8" x14ac:dyDescent="0.2">
      <c r="A9468" s="48"/>
      <c r="B9468">
        <v>16</v>
      </c>
      <c r="C9468">
        <v>4</v>
      </c>
      <c r="D9468">
        <v>6</v>
      </c>
      <c r="E9468">
        <v>2</v>
      </c>
      <c r="F9468" s="51">
        <v>1</v>
      </c>
      <c r="G9468" t="str">
        <f t="shared" si="294"/>
        <v>Austin Reaves</v>
      </c>
      <c r="H9468" t="str">
        <f t="shared" si="295"/>
        <v>Austin Reaves</v>
      </c>
    </row>
    <row r="9469" spans="1:8" x14ac:dyDescent="0.2">
      <c r="A9469" s="48"/>
      <c r="B9469">
        <v>21</v>
      </c>
      <c r="C9469">
        <v>2</v>
      </c>
      <c r="D9469">
        <v>3</v>
      </c>
      <c r="E9469">
        <v>3</v>
      </c>
      <c r="F9469" s="51">
        <v>1</v>
      </c>
      <c r="G9469" t="str">
        <f t="shared" si="294"/>
        <v>Austin Reaves</v>
      </c>
      <c r="H9469" t="str">
        <f t="shared" si="295"/>
        <v>Austin Reaves</v>
      </c>
    </row>
    <row r="9470" spans="1:8" x14ac:dyDescent="0.2">
      <c r="A9470" s="48"/>
      <c r="B9470">
        <v>11</v>
      </c>
      <c r="C9470">
        <v>3</v>
      </c>
      <c r="D9470">
        <v>4</v>
      </c>
      <c r="E9470">
        <v>0</v>
      </c>
      <c r="F9470" s="51">
        <v>1</v>
      </c>
      <c r="G9470" t="str">
        <f t="shared" si="294"/>
        <v>Austin Reaves</v>
      </c>
      <c r="H9470" t="str">
        <f t="shared" si="295"/>
        <v>Austin Reaves</v>
      </c>
    </row>
    <row r="9471" spans="1:8" x14ac:dyDescent="0.2">
      <c r="A9471" s="48"/>
      <c r="B9471">
        <v>8</v>
      </c>
      <c r="C9471">
        <v>6</v>
      </c>
      <c r="D9471">
        <v>2</v>
      </c>
      <c r="E9471">
        <v>0</v>
      </c>
      <c r="F9471" s="51">
        <v>1</v>
      </c>
      <c r="G9471" t="str">
        <f t="shared" si="294"/>
        <v>Austin Reaves</v>
      </c>
      <c r="H9471" t="str">
        <f t="shared" si="295"/>
        <v>Austin Reaves</v>
      </c>
    </row>
    <row r="9472" spans="1:8" x14ac:dyDescent="0.2">
      <c r="A9472" s="48"/>
      <c r="B9472">
        <v>16</v>
      </c>
      <c r="C9472">
        <v>2</v>
      </c>
      <c r="D9472">
        <v>2</v>
      </c>
      <c r="E9472">
        <v>1</v>
      </c>
      <c r="F9472" s="51">
        <v>1</v>
      </c>
      <c r="G9472" t="str">
        <f t="shared" si="294"/>
        <v>Austin Reaves</v>
      </c>
      <c r="H9472" t="str">
        <f t="shared" si="295"/>
        <v>Austin Reaves</v>
      </c>
    </row>
    <row r="9473" spans="1:8" x14ac:dyDescent="0.2">
      <c r="A9473" s="48"/>
      <c r="B9473">
        <v>13</v>
      </c>
      <c r="C9473">
        <v>2</v>
      </c>
      <c r="D9473">
        <v>1</v>
      </c>
      <c r="E9473">
        <v>2</v>
      </c>
      <c r="F9473" s="51">
        <v>1</v>
      </c>
      <c r="G9473" t="str">
        <f t="shared" si="294"/>
        <v>Austin Reaves</v>
      </c>
      <c r="H9473" t="str">
        <f t="shared" si="295"/>
        <v>Austin Reaves</v>
      </c>
    </row>
    <row r="9474" spans="1:8" x14ac:dyDescent="0.2">
      <c r="A9474" s="48"/>
      <c r="B9474">
        <v>22</v>
      </c>
      <c r="C9474">
        <v>5</v>
      </c>
      <c r="D9474">
        <v>3</v>
      </c>
      <c r="E9474">
        <v>2</v>
      </c>
      <c r="F9474" s="51">
        <v>1</v>
      </c>
      <c r="G9474" t="str">
        <f t="shared" ref="G9474:G9537" si="296">IF(B9474="","",IF(A9474="",G9473,SUBSTITUTE(A9474," 2022-23 Game Log","")))</f>
        <v>Austin Reaves</v>
      </c>
      <c r="H9474" t="str">
        <f t="shared" ref="H9474:H9537" si="297">IF(G9474="Luka Dončić","Luka Doncic",IF(G9474="Wendell Carter Jr.","Wendell Carter",IF(G9474="Vlatko Čančar","Vlatko Cancar",IF(G9474="Troy Brown Jr.","Troy Brown",IF(G9474="Bojan Bogdanović","Bojan Bogdanovic",IF(G9474="Nic Claxton","Nicolas Claxton",IF(G9474="Kristaps Porziņģis","Kristaps Porzingis",IF(G9474="Kelly Oubre Jr.","Kelly Oubre Jr",IF(G9474="P.J. Washington","P.J Washington",IF(G9474="P.J. Tucker","P.J Tucker",IF(G9474="Jabari Smith Jr.","Jabari Smith",IF(G9474="Alperen Şengün","Alperen Sengun",IF(G9474="Nikola Vučević","Nikola Vucevic",IF(G9474="Jusuf Nurkić","Jusuf Nurkic",IF(G9474="Nikola Jokić","Nikola Jokic",G9474)))))))))))))))</f>
        <v>Austin Reaves</v>
      </c>
    </row>
    <row r="9475" spans="1:8" x14ac:dyDescent="0.2">
      <c r="A9475" s="48"/>
      <c r="B9475">
        <v>7</v>
      </c>
      <c r="C9475">
        <v>2</v>
      </c>
      <c r="D9475">
        <v>2</v>
      </c>
      <c r="E9475">
        <v>1</v>
      </c>
      <c r="F9475" s="51">
        <v>1</v>
      </c>
      <c r="G9475" t="str">
        <f t="shared" si="296"/>
        <v>Austin Reaves</v>
      </c>
      <c r="H9475" t="str">
        <f t="shared" si="297"/>
        <v>Austin Reaves</v>
      </c>
    </row>
    <row r="9476" spans="1:8" x14ac:dyDescent="0.2">
      <c r="A9476" s="48"/>
      <c r="B9476">
        <v>5</v>
      </c>
      <c r="C9476">
        <v>3</v>
      </c>
      <c r="D9476">
        <v>0</v>
      </c>
      <c r="E9476">
        <v>0</v>
      </c>
      <c r="F9476" s="51">
        <v>1</v>
      </c>
      <c r="G9476" t="str">
        <f t="shared" si="296"/>
        <v>Austin Reaves</v>
      </c>
      <c r="H9476" t="str">
        <f t="shared" si="297"/>
        <v>Austin Reaves</v>
      </c>
    </row>
    <row r="9477" spans="1:8" x14ac:dyDescent="0.2">
      <c r="A9477" s="48"/>
      <c r="B9477">
        <v>8</v>
      </c>
      <c r="C9477">
        <v>0</v>
      </c>
      <c r="D9477">
        <v>0</v>
      </c>
      <c r="E9477">
        <v>0</v>
      </c>
      <c r="F9477" s="51">
        <v>1</v>
      </c>
      <c r="G9477" t="str">
        <f t="shared" si="296"/>
        <v>Austin Reaves</v>
      </c>
      <c r="H9477" t="str">
        <f t="shared" si="297"/>
        <v>Austin Reaves</v>
      </c>
    </row>
    <row r="9478" spans="1:8" x14ac:dyDescent="0.2">
      <c r="A9478" s="48"/>
      <c r="B9478">
        <v>10</v>
      </c>
      <c r="C9478">
        <v>2</v>
      </c>
      <c r="D9478">
        <v>3</v>
      </c>
      <c r="E9478">
        <v>1</v>
      </c>
      <c r="F9478" s="51">
        <v>1</v>
      </c>
      <c r="G9478" t="str">
        <f t="shared" si="296"/>
        <v>Austin Reaves</v>
      </c>
      <c r="H9478" t="str">
        <f t="shared" si="297"/>
        <v>Austin Reaves</v>
      </c>
    </row>
    <row r="9479" spans="1:8" x14ac:dyDescent="0.2">
      <c r="A9479" s="48"/>
      <c r="B9479">
        <v>25</v>
      </c>
      <c r="C9479">
        <v>2</v>
      </c>
      <c r="D9479">
        <v>5</v>
      </c>
      <c r="E9479">
        <v>4</v>
      </c>
      <c r="F9479" s="51">
        <v>1</v>
      </c>
      <c r="G9479" t="str">
        <f t="shared" si="296"/>
        <v>Austin Reaves</v>
      </c>
      <c r="H9479" t="str">
        <f t="shared" si="297"/>
        <v>Austin Reaves</v>
      </c>
    </row>
    <row r="9480" spans="1:8" x14ac:dyDescent="0.2">
      <c r="A9480" s="48"/>
      <c r="B9480">
        <v>9</v>
      </c>
      <c r="C9480">
        <v>3</v>
      </c>
      <c r="D9480">
        <v>2</v>
      </c>
      <c r="E9480">
        <v>3</v>
      </c>
      <c r="F9480" s="51">
        <v>1</v>
      </c>
      <c r="G9480" t="str">
        <f t="shared" si="296"/>
        <v>Austin Reaves</v>
      </c>
      <c r="H9480" t="str">
        <f t="shared" si="297"/>
        <v>Austin Reaves</v>
      </c>
    </row>
    <row r="9481" spans="1:8" x14ac:dyDescent="0.2">
      <c r="A9481" s="48"/>
      <c r="B9481">
        <v>4</v>
      </c>
      <c r="C9481">
        <v>4</v>
      </c>
      <c r="D9481">
        <v>5</v>
      </c>
      <c r="E9481">
        <v>0</v>
      </c>
      <c r="F9481" s="51">
        <v>1</v>
      </c>
      <c r="G9481" t="str">
        <f t="shared" si="296"/>
        <v>Austin Reaves</v>
      </c>
      <c r="H9481" t="str">
        <f t="shared" si="297"/>
        <v>Austin Reaves</v>
      </c>
    </row>
    <row r="9482" spans="1:8" x14ac:dyDescent="0.2">
      <c r="A9482" s="48"/>
      <c r="B9482">
        <v>16</v>
      </c>
      <c r="C9482">
        <v>4</v>
      </c>
      <c r="D9482">
        <v>0</v>
      </c>
      <c r="E9482">
        <v>2</v>
      </c>
      <c r="F9482" s="51">
        <v>1</v>
      </c>
      <c r="G9482" t="str">
        <f t="shared" si="296"/>
        <v>Austin Reaves</v>
      </c>
      <c r="H9482" t="str">
        <f t="shared" si="297"/>
        <v>Austin Reaves</v>
      </c>
    </row>
    <row r="9483" spans="1:8" x14ac:dyDescent="0.2">
      <c r="A9483" s="48"/>
      <c r="B9483">
        <v>12</v>
      </c>
      <c r="C9483">
        <v>4</v>
      </c>
      <c r="D9483">
        <v>2</v>
      </c>
      <c r="E9483">
        <v>2</v>
      </c>
      <c r="F9483" s="51">
        <v>1</v>
      </c>
      <c r="G9483" t="str">
        <f t="shared" si="296"/>
        <v>Austin Reaves</v>
      </c>
      <c r="H9483" t="str">
        <f t="shared" si="297"/>
        <v>Austin Reaves</v>
      </c>
    </row>
    <row r="9484" spans="1:8" x14ac:dyDescent="0.2">
      <c r="A9484" s="48"/>
      <c r="B9484">
        <v>20</v>
      </c>
      <c r="C9484">
        <v>2</v>
      </c>
      <c r="D9484">
        <v>2</v>
      </c>
      <c r="E9484">
        <v>3</v>
      </c>
      <c r="F9484" s="51">
        <v>1</v>
      </c>
      <c r="G9484" t="str">
        <f t="shared" si="296"/>
        <v>Austin Reaves</v>
      </c>
      <c r="H9484" t="str">
        <f t="shared" si="297"/>
        <v>Austin Reaves</v>
      </c>
    </row>
    <row r="9485" spans="1:8" x14ac:dyDescent="0.2">
      <c r="A9485" s="48"/>
      <c r="B9485">
        <v>16</v>
      </c>
      <c r="C9485">
        <v>2</v>
      </c>
      <c r="D9485">
        <v>0</v>
      </c>
      <c r="E9485">
        <v>1</v>
      </c>
      <c r="F9485" s="51">
        <v>1</v>
      </c>
      <c r="G9485" t="str">
        <f t="shared" si="296"/>
        <v>Austin Reaves</v>
      </c>
      <c r="H9485" t="str">
        <f t="shared" si="297"/>
        <v>Austin Reaves</v>
      </c>
    </row>
    <row r="9486" spans="1:8" x14ac:dyDescent="0.2">
      <c r="A9486" s="48"/>
      <c r="B9486">
        <v>8</v>
      </c>
      <c r="C9486">
        <v>3</v>
      </c>
      <c r="D9486">
        <v>5</v>
      </c>
      <c r="E9486">
        <v>2</v>
      </c>
      <c r="F9486" s="51">
        <v>1</v>
      </c>
      <c r="G9486" t="str">
        <f t="shared" si="296"/>
        <v>Austin Reaves</v>
      </c>
      <c r="H9486" t="str">
        <f t="shared" si="297"/>
        <v>Austin Reaves</v>
      </c>
    </row>
    <row r="9487" spans="1:8" x14ac:dyDescent="0.2">
      <c r="A9487" s="48"/>
      <c r="B9487">
        <v>0</v>
      </c>
      <c r="C9487">
        <v>0</v>
      </c>
      <c r="D9487">
        <v>1</v>
      </c>
      <c r="E9487">
        <v>0</v>
      </c>
      <c r="F9487" s="51">
        <v>1</v>
      </c>
      <c r="G9487" t="str">
        <f t="shared" si="296"/>
        <v>Austin Reaves</v>
      </c>
      <c r="H9487" t="str">
        <f t="shared" si="297"/>
        <v>Austin Reaves</v>
      </c>
    </row>
    <row r="9488" spans="1:8" x14ac:dyDescent="0.2">
      <c r="A9488" s="48"/>
      <c r="B9488">
        <v>5</v>
      </c>
      <c r="C9488">
        <v>3</v>
      </c>
      <c r="D9488">
        <v>1</v>
      </c>
      <c r="E9488">
        <v>1</v>
      </c>
      <c r="F9488" s="51">
        <v>1</v>
      </c>
      <c r="G9488" t="str">
        <f t="shared" si="296"/>
        <v>Austin Reaves</v>
      </c>
      <c r="H9488" t="str">
        <f t="shared" si="297"/>
        <v>Austin Reaves</v>
      </c>
    </row>
    <row r="9489" spans="1:8" x14ac:dyDescent="0.2">
      <c r="A9489" s="48"/>
      <c r="B9489">
        <v>15</v>
      </c>
      <c r="C9489">
        <v>6</v>
      </c>
      <c r="D9489">
        <v>7</v>
      </c>
      <c r="E9489">
        <v>2</v>
      </c>
      <c r="F9489" s="51">
        <v>1</v>
      </c>
      <c r="G9489" t="str">
        <f t="shared" si="296"/>
        <v>Austin Reaves</v>
      </c>
      <c r="H9489" t="str">
        <f t="shared" si="297"/>
        <v>Austin Reaves</v>
      </c>
    </row>
    <row r="9490" spans="1:8" x14ac:dyDescent="0.2">
      <c r="A9490" s="48"/>
      <c r="B9490">
        <v>11</v>
      </c>
      <c r="C9490">
        <v>5</v>
      </c>
      <c r="D9490">
        <v>3</v>
      </c>
      <c r="E9490">
        <v>0</v>
      </c>
      <c r="F9490" s="51">
        <v>1</v>
      </c>
      <c r="G9490" t="str">
        <f t="shared" si="296"/>
        <v>Austin Reaves</v>
      </c>
      <c r="H9490" t="str">
        <f t="shared" si="297"/>
        <v>Austin Reaves</v>
      </c>
    </row>
    <row r="9491" spans="1:8" x14ac:dyDescent="0.2">
      <c r="A9491" s="48" t="s">
        <v>1493</v>
      </c>
      <c r="B9491">
        <v>22</v>
      </c>
      <c r="C9491">
        <v>5</v>
      </c>
      <c r="D9491">
        <v>0</v>
      </c>
      <c r="E9491">
        <v>3</v>
      </c>
      <c r="F9491" s="51">
        <v>1</v>
      </c>
      <c r="G9491" t="str">
        <f t="shared" si="296"/>
        <v>Cam Reddish</v>
      </c>
      <c r="H9491" t="str">
        <f t="shared" si="297"/>
        <v>Cam Reddish</v>
      </c>
    </row>
    <row r="9492" spans="1:8" x14ac:dyDescent="0.2">
      <c r="A9492" s="48"/>
      <c r="B9492">
        <v>6</v>
      </c>
      <c r="C9492">
        <v>4</v>
      </c>
      <c r="D9492">
        <v>0</v>
      </c>
      <c r="E9492">
        <v>0</v>
      </c>
      <c r="F9492" s="51">
        <v>1</v>
      </c>
      <c r="G9492" t="str">
        <f t="shared" si="296"/>
        <v>Cam Reddish</v>
      </c>
      <c r="H9492" t="str">
        <f t="shared" si="297"/>
        <v>Cam Reddish</v>
      </c>
    </row>
    <row r="9493" spans="1:8" x14ac:dyDescent="0.2">
      <c r="A9493" s="48"/>
      <c r="B9493">
        <v>7</v>
      </c>
      <c r="C9493">
        <v>2</v>
      </c>
      <c r="D9493">
        <v>2</v>
      </c>
      <c r="E9493">
        <v>1</v>
      </c>
      <c r="F9493" s="51">
        <v>1</v>
      </c>
      <c r="G9493" t="str">
        <f t="shared" si="296"/>
        <v>Cam Reddish</v>
      </c>
      <c r="H9493" t="str">
        <f t="shared" si="297"/>
        <v>Cam Reddish</v>
      </c>
    </row>
    <row r="9494" spans="1:8" x14ac:dyDescent="0.2">
      <c r="A9494" s="48"/>
      <c r="B9494">
        <v>5</v>
      </c>
      <c r="C9494">
        <v>3</v>
      </c>
      <c r="D9494">
        <v>0</v>
      </c>
      <c r="E9494">
        <v>1</v>
      </c>
      <c r="F9494" s="51">
        <v>1</v>
      </c>
      <c r="G9494" t="str">
        <f t="shared" si="296"/>
        <v>Cam Reddish</v>
      </c>
      <c r="H9494" t="str">
        <f t="shared" si="297"/>
        <v>Cam Reddish</v>
      </c>
    </row>
    <row r="9495" spans="1:8" x14ac:dyDescent="0.2">
      <c r="A9495" s="48"/>
      <c r="B9495">
        <v>2</v>
      </c>
      <c r="C9495">
        <v>2</v>
      </c>
      <c r="D9495">
        <v>1</v>
      </c>
      <c r="E9495">
        <v>0</v>
      </c>
      <c r="F9495" s="51">
        <v>1</v>
      </c>
      <c r="G9495" t="str">
        <f t="shared" si="296"/>
        <v>Cam Reddish</v>
      </c>
      <c r="H9495" t="str">
        <f t="shared" si="297"/>
        <v>Cam Reddish</v>
      </c>
    </row>
    <row r="9496" spans="1:8" x14ac:dyDescent="0.2">
      <c r="A9496" s="48"/>
      <c r="B9496">
        <v>7</v>
      </c>
      <c r="C9496">
        <v>0</v>
      </c>
      <c r="D9496">
        <v>1</v>
      </c>
      <c r="E9496">
        <v>1</v>
      </c>
      <c r="F9496" s="51">
        <v>1</v>
      </c>
      <c r="G9496" t="str">
        <f t="shared" si="296"/>
        <v>Cam Reddish</v>
      </c>
      <c r="H9496" t="str">
        <f t="shared" si="297"/>
        <v>Cam Reddish</v>
      </c>
    </row>
    <row r="9497" spans="1:8" x14ac:dyDescent="0.2">
      <c r="A9497" s="48"/>
      <c r="B9497">
        <v>6</v>
      </c>
      <c r="C9497">
        <v>0</v>
      </c>
      <c r="D9497">
        <v>1</v>
      </c>
      <c r="E9497">
        <v>1</v>
      </c>
      <c r="F9497" s="51">
        <v>1</v>
      </c>
      <c r="G9497" t="str">
        <f t="shared" si="296"/>
        <v>Cam Reddish</v>
      </c>
      <c r="H9497" t="str">
        <f t="shared" si="297"/>
        <v>Cam Reddish</v>
      </c>
    </row>
    <row r="9498" spans="1:8" x14ac:dyDescent="0.2">
      <c r="A9498" s="48"/>
      <c r="B9498">
        <v>11</v>
      </c>
      <c r="C9498">
        <v>0</v>
      </c>
      <c r="D9498">
        <v>3</v>
      </c>
      <c r="E9498">
        <v>1</v>
      </c>
      <c r="F9498" s="51">
        <v>1</v>
      </c>
      <c r="G9498" t="str">
        <f t="shared" si="296"/>
        <v>Cam Reddish</v>
      </c>
      <c r="H9498" t="str">
        <f t="shared" si="297"/>
        <v>Cam Reddish</v>
      </c>
    </row>
    <row r="9499" spans="1:8" x14ac:dyDescent="0.2">
      <c r="A9499" s="48"/>
      <c r="B9499">
        <v>4</v>
      </c>
      <c r="C9499">
        <v>2</v>
      </c>
      <c r="D9499">
        <v>2</v>
      </c>
      <c r="E9499">
        <v>1</v>
      </c>
      <c r="F9499" s="51">
        <v>1</v>
      </c>
      <c r="G9499" t="str">
        <f t="shared" si="296"/>
        <v>Cam Reddish</v>
      </c>
      <c r="H9499" t="str">
        <f t="shared" si="297"/>
        <v>Cam Reddish</v>
      </c>
    </row>
    <row r="9500" spans="1:8" x14ac:dyDescent="0.2">
      <c r="A9500" s="48"/>
      <c r="B9500">
        <v>8</v>
      </c>
      <c r="C9500">
        <v>0</v>
      </c>
      <c r="D9500">
        <v>0</v>
      </c>
      <c r="E9500">
        <v>2</v>
      </c>
      <c r="F9500" s="51">
        <v>1</v>
      </c>
      <c r="G9500" t="str">
        <f t="shared" si="296"/>
        <v>Cam Reddish</v>
      </c>
      <c r="H9500" t="str">
        <f t="shared" si="297"/>
        <v>Cam Reddish</v>
      </c>
    </row>
    <row r="9501" spans="1:8" x14ac:dyDescent="0.2">
      <c r="A9501" s="48"/>
      <c r="B9501">
        <v>0</v>
      </c>
      <c r="C9501">
        <v>0</v>
      </c>
      <c r="D9501">
        <v>1</v>
      </c>
      <c r="E9501">
        <v>0</v>
      </c>
      <c r="F9501" s="51">
        <v>1</v>
      </c>
      <c r="G9501" t="str">
        <f t="shared" si="296"/>
        <v>Cam Reddish</v>
      </c>
      <c r="H9501" t="str">
        <f t="shared" si="297"/>
        <v>Cam Reddish</v>
      </c>
    </row>
    <row r="9502" spans="1:8" x14ac:dyDescent="0.2">
      <c r="A9502" s="48"/>
      <c r="B9502">
        <v>4</v>
      </c>
      <c r="C9502">
        <v>3</v>
      </c>
      <c r="D9502">
        <v>1</v>
      </c>
      <c r="E9502">
        <v>0</v>
      </c>
      <c r="F9502" s="51">
        <v>1</v>
      </c>
      <c r="G9502" t="str">
        <f t="shared" si="296"/>
        <v>Cam Reddish</v>
      </c>
      <c r="H9502" t="str">
        <f t="shared" si="297"/>
        <v>Cam Reddish</v>
      </c>
    </row>
    <row r="9503" spans="1:8" x14ac:dyDescent="0.2">
      <c r="A9503" s="48"/>
      <c r="B9503">
        <v>26</v>
      </c>
      <c r="C9503">
        <v>3</v>
      </c>
      <c r="D9503">
        <v>2</v>
      </c>
      <c r="E9503">
        <v>2</v>
      </c>
      <c r="F9503" s="51">
        <v>1</v>
      </c>
      <c r="G9503" t="str">
        <f t="shared" si="296"/>
        <v>Cam Reddish</v>
      </c>
      <c r="H9503" t="str">
        <f t="shared" si="297"/>
        <v>Cam Reddish</v>
      </c>
    </row>
    <row r="9504" spans="1:8" x14ac:dyDescent="0.2">
      <c r="A9504" s="48"/>
      <c r="B9504">
        <v>19</v>
      </c>
      <c r="C9504">
        <v>1</v>
      </c>
      <c r="D9504">
        <v>1</v>
      </c>
      <c r="E9504">
        <v>2</v>
      </c>
      <c r="F9504" s="51">
        <v>1</v>
      </c>
      <c r="G9504" t="str">
        <f t="shared" si="296"/>
        <v>Cam Reddish</v>
      </c>
      <c r="H9504" t="str">
        <f t="shared" si="297"/>
        <v>Cam Reddish</v>
      </c>
    </row>
    <row r="9505" spans="1:8" x14ac:dyDescent="0.2">
      <c r="A9505" s="48"/>
      <c r="B9505">
        <v>10</v>
      </c>
      <c r="C9505">
        <v>3</v>
      </c>
      <c r="D9505">
        <v>0</v>
      </c>
      <c r="E9505">
        <v>0</v>
      </c>
      <c r="F9505" s="51">
        <v>1</v>
      </c>
      <c r="G9505" t="str">
        <f t="shared" si="296"/>
        <v>Cam Reddish</v>
      </c>
      <c r="H9505" t="str">
        <f t="shared" si="297"/>
        <v>Cam Reddish</v>
      </c>
    </row>
    <row r="9506" spans="1:8" x14ac:dyDescent="0.2">
      <c r="A9506" s="48"/>
      <c r="B9506">
        <v>11</v>
      </c>
      <c r="C9506">
        <v>2</v>
      </c>
      <c r="D9506">
        <v>1</v>
      </c>
      <c r="E9506">
        <v>1</v>
      </c>
      <c r="F9506" s="51">
        <v>1</v>
      </c>
      <c r="G9506" t="str">
        <f t="shared" si="296"/>
        <v>Cam Reddish</v>
      </c>
      <c r="H9506" t="str">
        <f t="shared" si="297"/>
        <v>Cam Reddish</v>
      </c>
    </row>
    <row r="9507" spans="1:8" x14ac:dyDescent="0.2">
      <c r="A9507" s="48"/>
      <c r="B9507">
        <v>11</v>
      </c>
      <c r="C9507">
        <v>0</v>
      </c>
      <c r="D9507">
        <v>2</v>
      </c>
      <c r="E9507">
        <v>1</v>
      </c>
      <c r="F9507" s="51">
        <v>1</v>
      </c>
      <c r="G9507" t="str">
        <f t="shared" si="296"/>
        <v>Cam Reddish</v>
      </c>
      <c r="H9507" t="str">
        <f t="shared" si="297"/>
        <v>Cam Reddish</v>
      </c>
    </row>
    <row r="9508" spans="1:8" x14ac:dyDescent="0.2">
      <c r="A9508" s="48"/>
      <c r="B9508">
        <v>6</v>
      </c>
      <c r="C9508">
        <v>1</v>
      </c>
      <c r="D9508">
        <v>0</v>
      </c>
      <c r="E9508">
        <v>0</v>
      </c>
      <c r="F9508" s="51">
        <v>1</v>
      </c>
      <c r="G9508" t="str">
        <f t="shared" si="296"/>
        <v>Cam Reddish</v>
      </c>
      <c r="H9508" t="str">
        <f t="shared" si="297"/>
        <v>Cam Reddish</v>
      </c>
    </row>
    <row r="9509" spans="1:8" x14ac:dyDescent="0.2">
      <c r="A9509" s="48"/>
      <c r="B9509">
        <v>3</v>
      </c>
      <c r="C9509">
        <v>0</v>
      </c>
      <c r="D9509">
        <v>1</v>
      </c>
      <c r="E9509">
        <v>0</v>
      </c>
      <c r="F9509" s="51">
        <v>1</v>
      </c>
      <c r="G9509" t="str">
        <f t="shared" si="296"/>
        <v>Cam Reddish</v>
      </c>
      <c r="H9509" t="str">
        <f t="shared" si="297"/>
        <v>Cam Reddish</v>
      </c>
    </row>
    <row r="9510" spans="1:8" x14ac:dyDescent="0.2">
      <c r="A9510" s="48"/>
      <c r="B9510">
        <v>0</v>
      </c>
      <c r="C9510">
        <v>0</v>
      </c>
      <c r="D9510">
        <v>1</v>
      </c>
      <c r="E9510">
        <v>0</v>
      </c>
      <c r="F9510" s="51">
        <v>1</v>
      </c>
      <c r="G9510" t="str">
        <f t="shared" si="296"/>
        <v>Cam Reddish</v>
      </c>
      <c r="H9510" t="str">
        <f t="shared" si="297"/>
        <v>Cam Reddish</v>
      </c>
    </row>
    <row r="9511" spans="1:8" x14ac:dyDescent="0.2">
      <c r="A9511" s="48" t="s">
        <v>1494</v>
      </c>
      <c r="B9511">
        <v>0</v>
      </c>
      <c r="C9511">
        <v>0</v>
      </c>
      <c r="D9511">
        <v>0</v>
      </c>
      <c r="E9511">
        <v>0</v>
      </c>
      <c r="F9511" s="51">
        <v>1</v>
      </c>
      <c r="G9511" t="str">
        <f t="shared" si="296"/>
        <v>Davon Reed</v>
      </c>
      <c r="H9511" t="str">
        <f t="shared" si="297"/>
        <v>Davon Reed</v>
      </c>
    </row>
    <row r="9512" spans="1:8" x14ac:dyDescent="0.2">
      <c r="A9512" s="48"/>
      <c r="B9512">
        <v>1</v>
      </c>
      <c r="C9512">
        <v>2</v>
      </c>
      <c r="D9512">
        <v>1</v>
      </c>
      <c r="E9512">
        <v>0</v>
      </c>
      <c r="F9512" s="51">
        <v>1</v>
      </c>
      <c r="G9512" t="str">
        <f t="shared" si="296"/>
        <v>Davon Reed</v>
      </c>
      <c r="H9512" t="str">
        <f t="shared" si="297"/>
        <v>Davon Reed</v>
      </c>
    </row>
    <row r="9513" spans="1:8" x14ac:dyDescent="0.2">
      <c r="A9513" s="48"/>
      <c r="B9513">
        <v>3</v>
      </c>
      <c r="C9513">
        <v>0</v>
      </c>
      <c r="D9513">
        <v>0</v>
      </c>
      <c r="E9513">
        <v>1</v>
      </c>
      <c r="F9513" s="51">
        <v>1</v>
      </c>
      <c r="G9513" t="str">
        <f t="shared" si="296"/>
        <v>Davon Reed</v>
      </c>
      <c r="H9513" t="str">
        <f t="shared" si="297"/>
        <v>Davon Reed</v>
      </c>
    </row>
    <row r="9514" spans="1:8" x14ac:dyDescent="0.2">
      <c r="A9514" s="48"/>
      <c r="B9514">
        <v>0</v>
      </c>
      <c r="C9514">
        <v>1</v>
      </c>
      <c r="D9514">
        <v>0</v>
      </c>
      <c r="E9514">
        <v>0</v>
      </c>
      <c r="F9514" s="51">
        <v>1</v>
      </c>
      <c r="G9514" t="str">
        <f t="shared" si="296"/>
        <v>Davon Reed</v>
      </c>
      <c r="H9514" t="str">
        <f t="shared" si="297"/>
        <v>Davon Reed</v>
      </c>
    </row>
    <row r="9515" spans="1:8" x14ac:dyDescent="0.2">
      <c r="A9515" s="48"/>
      <c r="B9515">
        <v>0</v>
      </c>
      <c r="C9515">
        <v>0</v>
      </c>
      <c r="D9515">
        <v>0</v>
      </c>
      <c r="E9515">
        <v>0</v>
      </c>
      <c r="F9515" s="51">
        <v>1</v>
      </c>
      <c r="G9515" t="str">
        <f t="shared" si="296"/>
        <v>Davon Reed</v>
      </c>
      <c r="H9515" t="str">
        <f t="shared" si="297"/>
        <v>Davon Reed</v>
      </c>
    </row>
    <row r="9516" spans="1:8" x14ac:dyDescent="0.2">
      <c r="A9516" s="48"/>
      <c r="B9516">
        <v>5</v>
      </c>
      <c r="C9516">
        <v>1</v>
      </c>
      <c r="D9516">
        <v>0</v>
      </c>
      <c r="E9516">
        <v>1</v>
      </c>
      <c r="F9516" s="51">
        <v>1</v>
      </c>
      <c r="G9516" t="str">
        <f t="shared" si="296"/>
        <v>Davon Reed</v>
      </c>
      <c r="H9516" t="str">
        <f t="shared" si="297"/>
        <v>Davon Reed</v>
      </c>
    </row>
    <row r="9517" spans="1:8" x14ac:dyDescent="0.2">
      <c r="A9517" s="48"/>
      <c r="B9517">
        <v>0</v>
      </c>
      <c r="C9517">
        <v>0</v>
      </c>
      <c r="D9517">
        <v>0</v>
      </c>
      <c r="E9517">
        <v>0</v>
      </c>
      <c r="F9517" s="51">
        <v>1</v>
      </c>
      <c r="G9517" t="str">
        <f t="shared" si="296"/>
        <v>Davon Reed</v>
      </c>
      <c r="H9517" t="str">
        <f t="shared" si="297"/>
        <v>Davon Reed</v>
      </c>
    </row>
    <row r="9518" spans="1:8" x14ac:dyDescent="0.2">
      <c r="A9518" s="48"/>
      <c r="B9518">
        <v>3</v>
      </c>
      <c r="C9518">
        <v>0</v>
      </c>
      <c r="D9518">
        <v>0</v>
      </c>
      <c r="E9518">
        <v>1</v>
      </c>
      <c r="F9518" s="51">
        <v>1</v>
      </c>
      <c r="G9518" t="str">
        <f t="shared" si="296"/>
        <v>Davon Reed</v>
      </c>
      <c r="H9518" t="str">
        <f t="shared" si="297"/>
        <v>Davon Reed</v>
      </c>
    </row>
    <row r="9519" spans="1:8" x14ac:dyDescent="0.2">
      <c r="A9519" s="48"/>
      <c r="B9519">
        <v>3</v>
      </c>
      <c r="C9519">
        <v>0</v>
      </c>
      <c r="D9519">
        <v>0</v>
      </c>
      <c r="E9519">
        <v>1</v>
      </c>
      <c r="F9519" s="51">
        <v>1</v>
      </c>
      <c r="G9519" t="str">
        <f t="shared" si="296"/>
        <v>Davon Reed</v>
      </c>
      <c r="H9519" t="str">
        <f t="shared" si="297"/>
        <v>Davon Reed</v>
      </c>
    </row>
    <row r="9520" spans="1:8" x14ac:dyDescent="0.2">
      <c r="A9520" s="48"/>
      <c r="B9520">
        <v>3</v>
      </c>
      <c r="C9520">
        <v>6</v>
      </c>
      <c r="D9520">
        <v>0</v>
      </c>
      <c r="E9520">
        <v>0</v>
      </c>
      <c r="F9520" s="51">
        <v>1</v>
      </c>
      <c r="G9520" t="str">
        <f t="shared" si="296"/>
        <v>Davon Reed</v>
      </c>
      <c r="H9520" t="str">
        <f t="shared" si="297"/>
        <v>Davon Reed</v>
      </c>
    </row>
    <row r="9521" spans="1:8" x14ac:dyDescent="0.2">
      <c r="A9521" s="48"/>
      <c r="B9521">
        <v>5</v>
      </c>
      <c r="C9521">
        <v>2</v>
      </c>
      <c r="D9521">
        <v>3</v>
      </c>
      <c r="E9521">
        <v>1</v>
      </c>
      <c r="F9521" s="51">
        <v>1</v>
      </c>
      <c r="G9521" t="str">
        <f t="shared" si="296"/>
        <v>Davon Reed</v>
      </c>
      <c r="H9521" t="str">
        <f t="shared" si="297"/>
        <v>Davon Reed</v>
      </c>
    </row>
    <row r="9522" spans="1:8" x14ac:dyDescent="0.2">
      <c r="A9522" s="48"/>
      <c r="B9522">
        <v>0</v>
      </c>
      <c r="C9522">
        <v>2</v>
      </c>
      <c r="D9522">
        <v>0</v>
      </c>
      <c r="E9522">
        <v>0</v>
      </c>
      <c r="F9522" s="51">
        <v>1</v>
      </c>
      <c r="G9522" t="str">
        <f t="shared" si="296"/>
        <v>Davon Reed</v>
      </c>
      <c r="H9522" t="str">
        <f t="shared" si="297"/>
        <v>Davon Reed</v>
      </c>
    </row>
    <row r="9523" spans="1:8" x14ac:dyDescent="0.2">
      <c r="A9523" s="48"/>
      <c r="B9523">
        <v>0</v>
      </c>
      <c r="C9523">
        <v>4</v>
      </c>
      <c r="D9523">
        <v>2</v>
      </c>
      <c r="E9523">
        <v>0</v>
      </c>
      <c r="F9523" s="51">
        <v>1</v>
      </c>
      <c r="G9523" t="str">
        <f t="shared" si="296"/>
        <v>Davon Reed</v>
      </c>
      <c r="H9523" t="str">
        <f t="shared" si="297"/>
        <v>Davon Reed</v>
      </c>
    </row>
    <row r="9524" spans="1:8" x14ac:dyDescent="0.2">
      <c r="A9524" s="48"/>
      <c r="B9524">
        <v>7</v>
      </c>
      <c r="C9524">
        <v>4</v>
      </c>
      <c r="D9524">
        <v>0</v>
      </c>
      <c r="E9524">
        <v>1</v>
      </c>
      <c r="F9524" s="51">
        <v>1</v>
      </c>
      <c r="G9524" t="str">
        <f t="shared" si="296"/>
        <v>Davon Reed</v>
      </c>
      <c r="H9524" t="str">
        <f t="shared" si="297"/>
        <v>Davon Reed</v>
      </c>
    </row>
    <row r="9525" spans="1:8" x14ac:dyDescent="0.2">
      <c r="A9525" s="48"/>
      <c r="B9525">
        <v>9</v>
      </c>
      <c r="C9525">
        <v>3</v>
      </c>
      <c r="D9525">
        <v>1</v>
      </c>
      <c r="E9525">
        <v>3</v>
      </c>
      <c r="F9525" s="51">
        <v>1</v>
      </c>
      <c r="G9525" t="str">
        <f t="shared" si="296"/>
        <v>Davon Reed</v>
      </c>
      <c r="H9525" t="str">
        <f t="shared" si="297"/>
        <v>Davon Reed</v>
      </c>
    </row>
    <row r="9526" spans="1:8" x14ac:dyDescent="0.2">
      <c r="A9526" s="48"/>
      <c r="B9526">
        <v>7</v>
      </c>
      <c r="C9526">
        <v>2</v>
      </c>
      <c r="D9526">
        <v>0</v>
      </c>
      <c r="E9526">
        <v>1</v>
      </c>
      <c r="F9526" s="51">
        <v>1</v>
      </c>
      <c r="G9526" t="str">
        <f t="shared" si="296"/>
        <v>Davon Reed</v>
      </c>
      <c r="H9526" t="str">
        <f t="shared" si="297"/>
        <v>Davon Reed</v>
      </c>
    </row>
    <row r="9527" spans="1:8" x14ac:dyDescent="0.2">
      <c r="A9527" s="48"/>
      <c r="B9527">
        <v>2</v>
      </c>
      <c r="C9527">
        <v>0</v>
      </c>
      <c r="D9527">
        <v>2</v>
      </c>
      <c r="E9527">
        <v>0</v>
      </c>
      <c r="F9527" s="51">
        <v>1</v>
      </c>
      <c r="G9527" t="str">
        <f t="shared" si="296"/>
        <v>Davon Reed</v>
      </c>
      <c r="H9527" t="str">
        <f t="shared" si="297"/>
        <v>Davon Reed</v>
      </c>
    </row>
    <row r="9528" spans="1:8" x14ac:dyDescent="0.2">
      <c r="A9528" s="48"/>
      <c r="B9528">
        <v>3</v>
      </c>
      <c r="C9528">
        <v>1</v>
      </c>
      <c r="D9528">
        <v>0</v>
      </c>
      <c r="E9528">
        <v>1</v>
      </c>
      <c r="F9528" s="51">
        <v>1</v>
      </c>
      <c r="G9528" t="str">
        <f t="shared" si="296"/>
        <v>Davon Reed</v>
      </c>
      <c r="H9528" t="str">
        <f t="shared" si="297"/>
        <v>Davon Reed</v>
      </c>
    </row>
    <row r="9529" spans="1:8" x14ac:dyDescent="0.2">
      <c r="A9529" s="48"/>
      <c r="B9529">
        <v>0</v>
      </c>
      <c r="C9529">
        <v>0</v>
      </c>
      <c r="D9529">
        <v>0</v>
      </c>
      <c r="E9529">
        <v>0</v>
      </c>
      <c r="F9529" s="51">
        <v>1</v>
      </c>
      <c r="G9529" t="str">
        <f t="shared" si="296"/>
        <v>Davon Reed</v>
      </c>
      <c r="H9529" t="str">
        <f t="shared" si="297"/>
        <v>Davon Reed</v>
      </c>
    </row>
    <row r="9530" spans="1:8" x14ac:dyDescent="0.2">
      <c r="A9530" s="48"/>
      <c r="B9530">
        <v>1</v>
      </c>
      <c r="C9530">
        <v>2</v>
      </c>
      <c r="D9530">
        <v>2</v>
      </c>
      <c r="E9530">
        <v>0</v>
      </c>
      <c r="F9530" s="51">
        <v>1</v>
      </c>
      <c r="G9530" t="str">
        <f t="shared" si="296"/>
        <v>Davon Reed</v>
      </c>
      <c r="H9530" t="str">
        <f t="shared" si="297"/>
        <v>Davon Reed</v>
      </c>
    </row>
    <row r="9531" spans="1:8" x14ac:dyDescent="0.2">
      <c r="A9531" s="48"/>
      <c r="B9531">
        <v>0</v>
      </c>
      <c r="C9531">
        <v>1</v>
      </c>
      <c r="D9531">
        <v>0</v>
      </c>
      <c r="E9531">
        <v>0</v>
      </c>
      <c r="F9531" s="51">
        <v>1</v>
      </c>
      <c r="G9531" t="str">
        <f t="shared" si="296"/>
        <v>Davon Reed</v>
      </c>
      <c r="H9531" t="str">
        <f t="shared" si="297"/>
        <v>Davon Reed</v>
      </c>
    </row>
    <row r="9532" spans="1:8" x14ac:dyDescent="0.2">
      <c r="A9532" s="48"/>
      <c r="B9532">
        <v>4</v>
      </c>
      <c r="C9532">
        <v>2</v>
      </c>
      <c r="D9532">
        <v>0</v>
      </c>
      <c r="E9532">
        <v>1</v>
      </c>
      <c r="F9532" s="51">
        <v>1</v>
      </c>
      <c r="G9532" t="str">
        <f t="shared" si="296"/>
        <v>Davon Reed</v>
      </c>
      <c r="H9532" t="str">
        <f t="shared" si="297"/>
        <v>Davon Reed</v>
      </c>
    </row>
    <row r="9533" spans="1:8" x14ac:dyDescent="0.2">
      <c r="A9533" s="48"/>
      <c r="B9533">
        <v>3</v>
      </c>
      <c r="C9533">
        <v>1</v>
      </c>
      <c r="D9533">
        <v>3</v>
      </c>
      <c r="E9533">
        <v>0</v>
      </c>
      <c r="F9533" s="51">
        <v>1</v>
      </c>
      <c r="G9533" t="str">
        <f t="shared" si="296"/>
        <v>Davon Reed</v>
      </c>
      <c r="H9533" t="str">
        <f t="shared" si="297"/>
        <v>Davon Reed</v>
      </c>
    </row>
    <row r="9534" spans="1:8" x14ac:dyDescent="0.2">
      <c r="A9534" s="48"/>
      <c r="B9534">
        <v>0</v>
      </c>
      <c r="C9534">
        <v>1</v>
      </c>
      <c r="D9534">
        <v>0</v>
      </c>
      <c r="E9534">
        <v>0</v>
      </c>
      <c r="F9534" s="51">
        <v>1</v>
      </c>
      <c r="G9534" t="str">
        <f t="shared" si="296"/>
        <v>Davon Reed</v>
      </c>
      <c r="H9534" t="str">
        <f t="shared" si="297"/>
        <v>Davon Reed</v>
      </c>
    </row>
    <row r="9535" spans="1:8" x14ac:dyDescent="0.2">
      <c r="A9535" s="48" t="s">
        <v>1495</v>
      </c>
      <c r="B9535">
        <v>0</v>
      </c>
      <c r="C9535">
        <v>1</v>
      </c>
      <c r="D9535">
        <v>0</v>
      </c>
      <c r="E9535">
        <v>0</v>
      </c>
      <c r="F9535" s="51">
        <v>1</v>
      </c>
      <c r="G9535" t="str">
        <f t="shared" si="296"/>
        <v>Paul Reed</v>
      </c>
      <c r="H9535" t="str">
        <f t="shared" si="297"/>
        <v>Paul Reed</v>
      </c>
    </row>
    <row r="9536" spans="1:8" x14ac:dyDescent="0.2">
      <c r="A9536" s="48"/>
      <c r="B9536">
        <v>0</v>
      </c>
      <c r="C9536">
        <v>1</v>
      </c>
      <c r="D9536">
        <v>0</v>
      </c>
      <c r="E9536">
        <v>0</v>
      </c>
      <c r="F9536" s="51">
        <v>1</v>
      </c>
      <c r="G9536" t="str">
        <f t="shared" si="296"/>
        <v>Paul Reed</v>
      </c>
      <c r="H9536" t="str">
        <f t="shared" si="297"/>
        <v>Paul Reed</v>
      </c>
    </row>
    <row r="9537" spans="1:8" x14ac:dyDescent="0.2">
      <c r="A9537" s="48"/>
      <c r="B9537">
        <v>0</v>
      </c>
      <c r="C9537">
        <v>0</v>
      </c>
      <c r="D9537">
        <v>0</v>
      </c>
      <c r="E9537">
        <v>0</v>
      </c>
      <c r="F9537" s="51">
        <v>1</v>
      </c>
      <c r="G9537" t="str">
        <f t="shared" si="296"/>
        <v>Paul Reed</v>
      </c>
      <c r="H9537" t="str">
        <f t="shared" si="297"/>
        <v>Paul Reed</v>
      </c>
    </row>
    <row r="9538" spans="1:8" x14ac:dyDescent="0.2">
      <c r="A9538" s="48"/>
      <c r="B9538">
        <v>0</v>
      </c>
      <c r="C9538">
        <v>1</v>
      </c>
      <c r="D9538">
        <v>0</v>
      </c>
      <c r="E9538">
        <v>0</v>
      </c>
      <c r="F9538" s="51">
        <v>1</v>
      </c>
      <c r="G9538" t="str">
        <f t="shared" ref="G9538:G9601" si="298">IF(B9538="","",IF(A9538="",G9537,SUBSTITUTE(A9538," 2022-23 Game Log","")))</f>
        <v>Paul Reed</v>
      </c>
      <c r="H9538" t="str">
        <f t="shared" ref="H9538:H9601" si="299">IF(G9538="Luka Dončić","Luka Doncic",IF(G9538="Wendell Carter Jr.","Wendell Carter",IF(G9538="Vlatko Čančar","Vlatko Cancar",IF(G9538="Troy Brown Jr.","Troy Brown",IF(G9538="Bojan Bogdanović","Bojan Bogdanovic",IF(G9538="Nic Claxton","Nicolas Claxton",IF(G9538="Kristaps Porziņģis","Kristaps Porzingis",IF(G9538="Kelly Oubre Jr.","Kelly Oubre Jr",IF(G9538="P.J. Washington","P.J Washington",IF(G9538="P.J. Tucker","P.J Tucker",IF(G9538="Jabari Smith Jr.","Jabari Smith",IF(G9538="Alperen Şengün","Alperen Sengun",IF(G9538="Nikola Vučević","Nikola Vucevic",IF(G9538="Jusuf Nurkić","Jusuf Nurkic",IF(G9538="Nikola Jokić","Nikola Jokic",G9538)))))))))))))))</f>
        <v>Paul Reed</v>
      </c>
    </row>
    <row r="9539" spans="1:8" x14ac:dyDescent="0.2">
      <c r="A9539" s="48"/>
      <c r="B9539">
        <v>0</v>
      </c>
      <c r="C9539">
        <v>0</v>
      </c>
      <c r="D9539">
        <v>0</v>
      </c>
      <c r="E9539">
        <v>0</v>
      </c>
      <c r="F9539" s="51">
        <v>1</v>
      </c>
      <c r="G9539" t="str">
        <f t="shared" si="298"/>
        <v>Paul Reed</v>
      </c>
      <c r="H9539" t="str">
        <f t="shared" si="299"/>
        <v>Paul Reed</v>
      </c>
    </row>
    <row r="9540" spans="1:8" x14ac:dyDescent="0.2">
      <c r="A9540" s="48"/>
      <c r="B9540">
        <v>2</v>
      </c>
      <c r="C9540">
        <v>2</v>
      </c>
      <c r="D9540">
        <v>1</v>
      </c>
      <c r="E9540">
        <v>0</v>
      </c>
      <c r="F9540" s="51">
        <v>1</v>
      </c>
      <c r="G9540" t="str">
        <f t="shared" si="298"/>
        <v>Paul Reed</v>
      </c>
      <c r="H9540" t="str">
        <f t="shared" si="299"/>
        <v>Paul Reed</v>
      </c>
    </row>
    <row r="9541" spans="1:8" x14ac:dyDescent="0.2">
      <c r="A9541" s="48"/>
      <c r="B9541">
        <v>2</v>
      </c>
      <c r="C9541">
        <v>4</v>
      </c>
      <c r="D9541">
        <v>0</v>
      </c>
      <c r="E9541">
        <v>0</v>
      </c>
      <c r="F9541" s="51">
        <v>1</v>
      </c>
      <c r="G9541" t="str">
        <f t="shared" si="298"/>
        <v>Paul Reed</v>
      </c>
      <c r="H9541" t="str">
        <f t="shared" si="299"/>
        <v>Paul Reed</v>
      </c>
    </row>
    <row r="9542" spans="1:8" x14ac:dyDescent="0.2">
      <c r="A9542" s="48"/>
      <c r="B9542">
        <v>2</v>
      </c>
      <c r="C9542">
        <v>4</v>
      </c>
      <c r="D9542">
        <v>0</v>
      </c>
      <c r="E9542">
        <v>0</v>
      </c>
      <c r="F9542" s="51">
        <v>1</v>
      </c>
      <c r="G9542" t="str">
        <f t="shared" si="298"/>
        <v>Paul Reed</v>
      </c>
      <c r="H9542" t="str">
        <f t="shared" si="299"/>
        <v>Paul Reed</v>
      </c>
    </row>
    <row r="9543" spans="1:8" x14ac:dyDescent="0.2">
      <c r="A9543" s="48"/>
      <c r="B9543">
        <v>0</v>
      </c>
      <c r="C9543">
        <v>3</v>
      </c>
      <c r="D9543">
        <v>0</v>
      </c>
      <c r="E9543">
        <v>0</v>
      </c>
      <c r="F9543" s="51">
        <v>1</v>
      </c>
      <c r="G9543" t="str">
        <f t="shared" si="298"/>
        <v>Paul Reed</v>
      </c>
      <c r="H9543" t="str">
        <f t="shared" si="299"/>
        <v>Paul Reed</v>
      </c>
    </row>
    <row r="9544" spans="1:8" x14ac:dyDescent="0.2">
      <c r="A9544" s="48"/>
      <c r="B9544">
        <v>0</v>
      </c>
      <c r="C9544">
        <v>1</v>
      </c>
      <c r="D9544">
        <v>0</v>
      </c>
      <c r="E9544">
        <v>0</v>
      </c>
      <c r="F9544" s="51">
        <v>1</v>
      </c>
      <c r="G9544" t="str">
        <f t="shared" si="298"/>
        <v>Paul Reed</v>
      </c>
      <c r="H9544" t="str">
        <f t="shared" si="299"/>
        <v>Paul Reed</v>
      </c>
    </row>
    <row r="9545" spans="1:8" x14ac:dyDescent="0.2">
      <c r="A9545" s="48"/>
      <c r="B9545">
        <v>0</v>
      </c>
      <c r="C9545">
        <v>1</v>
      </c>
      <c r="D9545">
        <v>0</v>
      </c>
      <c r="E9545">
        <v>0</v>
      </c>
      <c r="F9545" s="51">
        <v>1</v>
      </c>
      <c r="G9545" t="str">
        <f t="shared" si="298"/>
        <v>Paul Reed</v>
      </c>
      <c r="H9545" t="str">
        <f t="shared" si="299"/>
        <v>Paul Reed</v>
      </c>
    </row>
    <row r="9546" spans="1:8" x14ac:dyDescent="0.2">
      <c r="A9546" s="48"/>
      <c r="B9546">
        <v>2</v>
      </c>
      <c r="C9546">
        <v>6</v>
      </c>
      <c r="D9546">
        <v>0</v>
      </c>
      <c r="E9546">
        <v>0</v>
      </c>
      <c r="F9546" s="51">
        <v>1</v>
      </c>
      <c r="G9546" t="str">
        <f t="shared" si="298"/>
        <v>Paul Reed</v>
      </c>
      <c r="H9546" t="str">
        <f t="shared" si="299"/>
        <v>Paul Reed</v>
      </c>
    </row>
    <row r="9547" spans="1:8" x14ac:dyDescent="0.2">
      <c r="A9547" s="48"/>
      <c r="B9547">
        <v>2</v>
      </c>
      <c r="C9547">
        <v>5</v>
      </c>
      <c r="D9547">
        <v>3</v>
      </c>
      <c r="E9547">
        <v>0</v>
      </c>
      <c r="F9547" s="51">
        <v>1</v>
      </c>
      <c r="G9547" t="str">
        <f t="shared" si="298"/>
        <v>Paul Reed</v>
      </c>
      <c r="H9547" t="str">
        <f t="shared" si="299"/>
        <v>Paul Reed</v>
      </c>
    </row>
    <row r="9548" spans="1:8" x14ac:dyDescent="0.2">
      <c r="A9548" s="48"/>
      <c r="B9548">
        <v>19</v>
      </c>
      <c r="C9548">
        <v>10</v>
      </c>
      <c r="D9548">
        <v>0</v>
      </c>
      <c r="E9548">
        <v>0</v>
      </c>
      <c r="F9548" s="51">
        <v>1</v>
      </c>
      <c r="G9548" t="str">
        <f t="shared" si="298"/>
        <v>Paul Reed</v>
      </c>
      <c r="H9548" t="str">
        <f t="shared" si="299"/>
        <v>Paul Reed</v>
      </c>
    </row>
    <row r="9549" spans="1:8" x14ac:dyDescent="0.2">
      <c r="A9549" s="48"/>
      <c r="B9549">
        <v>6</v>
      </c>
      <c r="C9549">
        <v>8</v>
      </c>
      <c r="D9549">
        <v>1</v>
      </c>
      <c r="E9549">
        <v>0</v>
      </c>
      <c r="F9549" s="51">
        <v>1</v>
      </c>
      <c r="G9549" t="str">
        <f t="shared" si="298"/>
        <v>Paul Reed</v>
      </c>
      <c r="H9549" t="str">
        <f t="shared" si="299"/>
        <v>Paul Reed</v>
      </c>
    </row>
    <row r="9550" spans="1:8" x14ac:dyDescent="0.2">
      <c r="A9550" s="48"/>
      <c r="B9550">
        <v>6</v>
      </c>
      <c r="C9550">
        <v>7</v>
      </c>
      <c r="D9550">
        <v>2</v>
      </c>
      <c r="E9550">
        <v>0</v>
      </c>
      <c r="F9550" s="51">
        <v>1</v>
      </c>
      <c r="G9550" t="str">
        <f t="shared" si="298"/>
        <v>Paul Reed</v>
      </c>
      <c r="H9550" t="str">
        <f t="shared" si="299"/>
        <v>Paul Reed</v>
      </c>
    </row>
    <row r="9551" spans="1:8" x14ac:dyDescent="0.2">
      <c r="A9551" s="48"/>
      <c r="B9551">
        <v>12</v>
      </c>
      <c r="C9551">
        <v>13</v>
      </c>
      <c r="D9551">
        <v>3</v>
      </c>
      <c r="E9551">
        <v>0</v>
      </c>
      <c r="F9551" s="51">
        <v>1</v>
      </c>
      <c r="G9551" t="str">
        <f t="shared" si="298"/>
        <v>Paul Reed</v>
      </c>
      <c r="H9551" t="str">
        <f t="shared" si="299"/>
        <v>Paul Reed</v>
      </c>
    </row>
    <row r="9552" spans="1:8" x14ac:dyDescent="0.2">
      <c r="A9552" s="48"/>
      <c r="B9552">
        <v>2</v>
      </c>
      <c r="C9552">
        <v>7</v>
      </c>
      <c r="D9552">
        <v>0</v>
      </c>
      <c r="E9552">
        <v>0</v>
      </c>
      <c r="F9552" s="51">
        <v>1</v>
      </c>
      <c r="G9552" t="str">
        <f t="shared" si="298"/>
        <v>Paul Reed</v>
      </c>
      <c r="H9552" t="str">
        <f t="shared" si="299"/>
        <v>Paul Reed</v>
      </c>
    </row>
    <row r="9553" spans="1:8" x14ac:dyDescent="0.2">
      <c r="A9553" s="48"/>
      <c r="B9553">
        <v>9</v>
      </c>
      <c r="C9553">
        <v>5</v>
      </c>
      <c r="D9553">
        <v>2</v>
      </c>
      <c r="E9553">
        <v>0</v>
      </c>
      <c r="F9553" s="51">
        <v>1</v>
      </c>
      <c r="G9553" t="str">
        <f t="shared" si="298"/>
        <v>Paul Reed</v>
      </c>
      <c r="H9553" t="str">
        <f t="shared" si="299"/>
        <v>Paul Reed</v>
      </c>
    </row>
    <row r="9554" spans="1:8" x14ac:dyDescent="0.2">
      <c r="A9554" s="48"/>
      <c r="B9554">
        <v>2</v>
      </c>
      <c r="C9554">
        <v>2</v>
      </c>
      <c r="D9554">
        <v>0</v>
      </c>
      <c r="E9554">
        <v>0</v>
      </c>
      <c r="F9554" s="51">
        <v>1</v>
      </c>
      <c r="G9554" t="str">
        <f t="shared" si="298"/>
        <v>Paul Reed</v>
      </c>
      <c r="H9554" t="str">
        <f t="shared" si="299"/>
        <v>Paul Reed</v>
      </c>
    </row>
    <row r="9555" spans="1:8" x14ac:dyDescent="0.2">
      <c r="A9555" s="48"/>
      <c r="B9555">
        <v>6</v>
      </c>
      <c r="C9555">
        <v>3</v>
      </c>
      <c r="D9555">
        <v>0</v>
      </c>
      <c r="E9555">
        <v>0</v>
      </c>
      <c r="F9555" s="51">
        <v>1</v>
      </c>
      <c r="G9555" t="str">
        <f t="shared" si="298"/>
        <v>Paul Reed</v>
      </c>
      <c r="H9555" t="str">
        <f t="shared" si="299"/>
        <v>Paul Reed</v>
      </c>
    </row>
    <row r="9556" spans="1:8" x14ac:dyDescent="0.2">
      <c r="A9556" s="48"/>
      <c r="B9556">
        <v>0</v>
      </c>
      <c r="C9556">
        <v>0</v>
      </c>
      <c r="D9556">
        <v>0</v>
      </c>
      <c r="E9556">
        <v>0</v>
      </c>
      <c r="F9556" s="51">
        <v>1</v>
      </c>
      <c r="G9556" t="str">
        <f t="shared" si="298"/>
        <v>Paul Reed</v>
      </c>
      <c r="H9556" t="str">
        <f t="shared" si="299"/>
        <v>Paul Reed</v>
      </c>
    </row>
    <row r="9557" spans="1:8" x14ac:dyDescent="0.2">
      <c r="A9557" s="48"/>
      <c r="B9557">
        <v>0</v>
      </c>
      <c r="C9557">
        <v>0</v>
      </c>
      <c r="D9557">
        <v>0</v>
      </c>
      <c r="E9557">
        <v>0</v>
      </c>
      <c r="F9557" s="51">
        <v>1</v>
      </c>
      <c r="G9557" t="str">
        <f t="shared" si="298"/>
        <v>Paul Reed</v>
      </c>
      <c r="H9557" t="str">
        <f t="shared" si="299"/>
        <v>Paul Reed</v>
      </c>
    </row>
    <row r="9558" spans="1:8" x14ac:dyDescent="0.2">
      <c r="A9558" s="48"/>
      <c r="B9558">
        <v>0</v>
      </c>
      <c r="C9558">
        <v>2</v>
      </c>
      <c r="D9558">
        <v>0</v>
      </c>
      <c r="E9558">
        <v>0</v>
      </c>
      <c r="F9558" s="51">
        <v>1</v>
      </c>
      <c r="G9558" t="str">
        <f t="shared" si="298"/>
        <v>Paul Reed</v>
      </c>
      <c r="H9558" t="str">
        <f t="shared" si="299"/>
        <v>Paul Reed</v>
      </c>
    </row>
    <row r="9559" spans="1:8" x14ac:dyDescent="0.2">
      <c r="A9559" s="48"/>
      <c r="B9559">
        <v>2</v>
      </c>
      <c r="C9559">
        <v>2</v>
      </c>
      <c r="D9559">
        <v>0</v>
      </c>
      <c r="E9559">
        <v>0</v>
      </c>
      <c r="F9559" s="51">
        <v>1</v>
      </c>
      <c r="G9559" t="str">
        <f t="shared" si="298"/>
        <v>Paul Reed</v>
      </c>
      <c r="H9559" t="str">
        <f t="shared" si="299"/>
        <v>Paul Reed</v>
      </c>
    </row>
    <row r="9560" spans="1:8" x14ac:dyDescent="0.2">
      <c r="A9560" s="48"/>
      <c r="B9560">
        <v>2</v>
      </c>
      <c r="C9560">
        <v>2</v>
      </c>
      <c r="D9560">
        <v>0</v>
      </c>
      <c r="E9560">
        <v>0</v>
      </c>
      <c r="F9560" s="51">
        <v>1</v>
      </c>
      <c r="G9560" t="str">
        <f t="shared" si="298"/>
        <v>Paul Reed</v>
      </c>
      <c r="H9560" t="str">
        <f t="shared" si="299"/>
        <v>Paul Reed</v>
      </c>
    </row>
    <row r="9561" spans="1:8" x14ac:dyDescent="0.2">
      <c r="A9561" s="48"/>
      <c r="B9561">
        <v>2</v>
      </c>
      <c r="C9561">
        <v>0</v>
      </c>
      <c r="D9561">
        <v>0</v>
      </c>
      <c r="E9561">
        <v>0</v>
      </c>
      <c r="F9561" s="51">
        <v>1</v>
      </c>
      <c r="G9561" t="str">
        <f t="shared" si="298"/>
        <v>Paul Reed</v>
      </c>
      <c r="H9561" t="str">
        <f t="shared" si="299"/>
        <v>Paul Reed</v>
      </c>
    </row>
    <row r="9562" spans="1:8" x14ac:dyDescent="0.2">
      <c r="A9562" s="48"/>
      <c r="B9562">
        <v>0</v>
      </c>
      <c r="C9562">
        <v>0</v>
      </c>
      <c r="D9562">
        <v>0</v>
      </c>
      <c r="E9562">
        <v>0</v>
      </c>
      <c r="F9562" s="51">
        <v>1</v>
      </c>
      <c r="G9562" t="str">
        <f t="shared" si="298"/>
        <v>Paul Reed</v>
      </c>
      <c r="H9562" t="str">
        <f t="shared" si="299"/>
        <v>Paul Reed</v>
      </c>
    </row>
    <row r="9563" spans="1:8" x14ac:dyDescent="0.2">
      <c r="A9563" s="48"/>
      <c r="B9563">
        <v>2</v>
      </c>
      <c r="C9563">
        <v>0</v>
      </c>
      <c r="D9563">
        <v>0</v>
      </c>
      <c r="E9563">
        <v>0</v>
      </c>
      <c r="F9563" s="51">
        <v>1</v>
      </c>
      <c r="G9563" t="str">
        <f t="shared" si="298"/>
        <v>Paul Reed</v>
      </c>
      <c r="H9563" t="str">
        <f t="shared" si="299"/>
        <v>Paul Reed</v>
      </c>
    </row>
    <row r="9564" spans="1:8" x14ac:dyDescent="0.2">
      <c r="A9564" s="48"/>
      <c r="B9564">
        <v>2</v>
      </c>
      <c r="C9564">
        <v>3</v>
      </c>
      <c r="D9564">
        <v>0</v>
      </c>
      <c r="E9564">
        <v>0</v>
      </c>
      <c r="F9564" s="51">
        <v>1</v>
      </c>
      <c r="G9564" t="str">
        <f t="shared" si="298"/>
        <v>Paul Reed</v>
      </c>
      <c r="H9564" t="str">
        <f t="shared" si="299"/>
        <v>Paul Reed</v>
      </c>
    </row>
    <row r="9565" spans="1:8" x14ac:dyDescent="0.2">
      <c r="A9565" s="48" t="s">
        <v>1496</v>
      </c>
      <c r="B9565">
        <v>0</v>
      </c>
      <c r="C9565">
        <v>2</v>
      </c>
      <c r="D9565">
        <v>1</v>
      </c>
      <c r="E9565">
        <v>0</v>
      </c>
      <c r="F9565" s="51">
        <v>1</v>
      </c>
      <c r="G9565" t="str">
        <f t="shared" si="298"/>
        <v>Naz Reid</v>
      </c>
      <c r="H9565" t="str">
        <f t="shared" si="299"/>
        <v>Naz Reid</v>
      </c>
    </row>
    <row r="9566" spans="1:8" x14ac:dyDescent="0.2">
      <c r="A9566" s="48"/>
      <c r="B9566">
        <v>14</v>
      </c>
      <c r="C9566">
        <v>2</v>
      </c>
      <c r="D9566">
        <v>1</v>
      </c>
      <c r="E9566">
        <v>2</v>
      </c>
      <c r="F9566" s="51">
        <v>1</v>
      </c>
      <c r="G9566" t="str">
        <f t="shared" si="298"/>
        <v>Naz Reid</v>
      </c>
      <c r="H9566" t="str">
        <f t="shared" si="299"/>
        <v>Naz Reid</v>
      </c>
    </row>
    <row r="9567" spans="1:8" x14ac:dyDescent="0.2">
      <c r="A9567" s="48"/>
      <c r="B9567">
        <v>6</v>
      </c>
      <c r="C9567">
        <v>3</v>
      </c>
      <c r="D9567">
        <v>0</v>
      </c>
      <c r="E9567">
        <v>0</v>
      </c>
      <c r="F9567" s="51">
        <v>1</v>
      </c>
      <c r="G9567" t="str">
        <f t="shared" si="298"/>
        <v>Naz Reid</v>
      </c>
      <c r="H9567" t="str">
        <f t="shared" si="299"/>
        <v>Naz Reid</v>
      </c>
    </row>
    <row r="9568" spans="1:8" x14ac:dyDescent="0.2">
      <c r="A9568" s="48"/>
      <c r="B9568">
        <v>2</v>
      </c>
      <c r="C9568">
        <v>2</v>
      </c>
      <c r="D9568">
        <v>1</v>
      </c>
      <c r="E9568">
        <v>0</v>
      </c>
      <c r="F9568" s="51">
        <v>1</v>
      </c>
      <c r="G9568" t="str">
        <f t="shared" si="298"/>
        <v>Naz Reid</v>
      </c>
      <c r="H9568" t="str">
        <f t="shared" si="299"/>
        <v>Naz Reid</v>
      </c>
    </row>
    <row r="9569" spans="1:8" x14ac:dyDescent="0.2">
      <c r="A9569" s="48"/>
      <c r="B9569">
        <v>11</v>
      </c>
      <c r="C9569">
        <v>2</v>
      </c>
      <c r="D9569">
        <v>0</v>
      </c>
      <c r="E9569">
        <v>1</v>
      </c>
      <c r="F9569" s="51">
        <v>1</v>
      </c>
      <c r="G9569" t="str">
        <f t="shared" si="298"/>
        <v>Naz Reid</v>
      </c>
      <c r="H9569" t="str">
        <f t="shared" si="299"/>
        <v>Naz Reid</v>
      </c>
    </row>
    <row r="9570" spans="1:8" x14ac:dyDescent="0.2">
      <c r="A9570" s="48"/>
      <c r="B9570">
        <v>13</v>
      </c>
      <c r="C9570">
        <v>3</v>
      </c>
      <c r="D9570">
        <v>0</v>
      </c>
      <c r="E9570">
        <v>1</v>
      </c>
      <c r="F9570" s="51">
        <v>1</v>
      </c>
      <c r="G9570" t="str">
        <f t="shared" si="298"/>
        <v>Naz Reid</v>
      </c>
      <c r="H9570" t="str">
        <f t="shared" si="299"/>
        <v>Naz Reid</v>
      </c>
    </row>
    <row r="9571" spans="1:8" x14ac:dyDescent="0.2">
      <c r="A9571" s="48"/>
      <c r="B9571">
        <v>8</v>
      </c>
      <c r="C9571">
        <v>5</v>
      </c>
      <c r="D9571">
        <v>0</v>
      </c>
      <c r="E9571">
        <v>0</v>
      </c>
      <c r="F9571" s="51">
        <v>1</v>
      </c>
      <c r="G9571" t="str">
        <f t="shared" si="298"/>
        <v>Naz Reid</v>
      </c>
      <c r="H9571" t="str">
        <f t="shared" si="299"/>
        <v>Naz Reid</v>
      </c>
    </row>
    <row r="9572" spans="1:8" x14ac:dyDescent="0.2">
      <c r="A9572" s="48"/>
      <c r="B9572">
        <v>11</v>
      </c>
      <c r="C9572">
        <v>3</v>
      </c>
      <c r="D9572">
        <v>0</v>
      </c>
      <c r="E9572">
        <v>2</v>
      </c>
      <c r="F9572" s="51">
        <v>1</v>
      </c>
      <c r="G9572" t="str">
        <f t="shared" si="298"/>
        <v>Naz Reid</v>
      </c>
      <c r="H9572" t="str">
        <f t="shared" si="299"/>
        <v>Naz Reid</v>
      </c>
    </row>
    <row r="9573" spans="1:8" x14ac:dyDescent="0.2">
      <c r="A9573" s="48"/>
      <c r="B9573">
        <v>11</v>
      </c>
      <c r="C9573">
        <v>2</v>
      </c>
      <c r="D9573">
        <v>0</v>
      </c>
      <c r="E9573">
        <v>0</v>
      </c>
      <c r="F9573" s="51">
        <v>1</v>
      </c>
      <c r="G9573" t="str">
        <f t="shared" si="298"/>
        <v>Naz Reid</v>
      </c>
      <c r="H9573" t="str">
        <f t="shared" si="299"/>
        <v>Naz Reid</v>
      </c>
    </row>
    <row r="9574" spans="1:8" x14ac:dyDescent="0.2">
      <c r="A9574" s="48"/>
      <c r="B9574">
        <v>0</v>
      </c>
      <c r="C9574">
        <v>1</v>
      </c>
      <c r="D9574">
        <v>1</v>
      </c>
      <c r="E9574">
        <v>0</v>
      </c>
      <c r="F9574" s="51">
        <v>1</v>
      </c>
      <c r="G9574" t="str">
        <f t="shared" si="298"/>
        <v>Naz Reid</v>
      </c>
      <c r="H9574" t="str">
        <f t="shared" si="299"/>
        <v>Naz Reid</v>
      </c>
    </row>
    <row r="9575" spans="1:8" x14ac:dyDescent="0.2">
      <c r="A9575" s="48"/>
      <c r="B9575">
        <v>9</v>
      </c>
      <c r="C9575">
        <v>4</v>
      </c>
      <c r="D9575">
        <v>1</v>
      </c>
      <c r="E9575">
        <v>1</v>
      </c>
      <c r="F9575" s="51">
        <v>1</v>
      </c>
      <c r="G9575" t="str">
        <f t="shared" si="298"/>
        <v>Naz Reid</v>
      </c>
      <c r="H9575" t="str">
        <f t="shared" si="299"/>
        <v>Naz Reid</v>
      </c>
    </row>
    <row r="9576" spans="1:8" x14ac:dyDescent="0.2">
      <c r="A9576" s="48"/>
      <c r="B9576">
        <v>9</v>
      </c>
      <c r="C9576">
        <v>4</v>
      </c>
      <c r="D9576">
        <v>2</v>
      </c>
      <c r="E9576">
        <v>0</v>
      </c>
      <c r="F9576" s="51">
        <v>1</v>
      </c>
      <c r="G9576" t="str">
        <f t="shared" si="298"/>
        <v>Naz Reid</v>
      </c>
      <c r="H9576" t="str">
        <f t="shared" si="299"/>
        <v>Naz Reid</v>
      </c>
    </row>
    <row r="9577" spans="1:8" x14ac:dyDescent="0.2">
      <c r="A9577" s="48"/>
      <c r="B9577">
        <v>7</v>
      </c>
      <c r="C9577">
        <v>0</v>
      </c>
      <c r="D9577">
        <v>0</v>
      </c>
      <c r="E9577">
        <v>1</v>
      </c>
      <c r="F9577" s="51">
        <v>1</v>
      </c>
      <c r="G9577" t="str">
        <f t="shared" si="298"/>
        <v>Naz Reid</v>
      </c>
      <c r="H9577" t="str">
        <f t="shared" si="299"/>
        <v>Naz Reid</v>
      </c>
    </row>
    <row r="9578" spans="1:8" x14ac:dyDescent="0.2">
      <c r="A9578" s="48"/>
      <c r="B9578">
        <v>8</v>
      </c>
      <c r="C9578">
        <v>2</v>
      </c>
      <c r="D9578">
        <v>2</v>
      </c>
      <c r="E9578">
        <v>2</v>
      </c>
      <c r="F9578" s="51">
        <v>1</v>
      </c>
      <c r="G9578" t="str">
        <f t="shared" si="298"/>
        <v>Naz Reid</v>
      </c>
      <c r="H9578" t="str">
        <f t="shared" si="299"/>
        <v>Naz Reid</v>
      </c>
    </row>
    <row r="9579" spans="1:8" x14ac:dyDescent="0.2">
      <c r="A9579" s="48"/>
      <c r="B9579">
        <v>6</v>
      </c>
      <c r="C9579">
        <v>3</v>
      </c>
      <c r="D9579">
        <v>0</v>
      </c>
      <c r="E9579">
        <v>1</v>
      </c>
      <c r="F9579" s="51">
        <v>1</v>
      </c>
      <c r="G9579" t="str">
        <f t="shared" si="298"/>
        <v>Naz Reid</v>
      </c>
      <c r="H9579" t="str">
        <f t="shared" si="299"/>
        <v>Naz Reid</v>
      </c>
    </row>
    <row r="9580" spans="1:8" x14ac:dyDescent="0.2">
      <c r="A9580" s="48"/>
      <c r="B9580">
        <v>7</v>
      </c>
      <c r="C9580">
        <v>3</v>
      </c>
      <c r="D9580">
        <v>1</v>
      </c>
      <c r="E9580">
        <v>0</v>
      </c>
      <c r="F9580" s="51">
        <v>1</v>
      </c>
      <c r="G9580" t="str">
        <f t="shared" si="298"/>
        <v>Naz Reid</v>
      </c>
      <c r="H9580" t="str">
        <f t="shared" si="299"/>
        <v>Naz Reid</v>
      </c>
    </row>
    <row r="9581" spans="1:8" x14ac:dyDescent="0.2">
      <c r="A9581" s="48"/>
      <c r="B9581">
        <v>13</v>
      </c>
      <c r="C9581">
        <v>18</v>
      </c>
      <c r="D9581">
        <v>3</v>
      </c>
      <c r="E9581">
        <v>0</v>
      </c>
      <c r="F9581" s="51">
        <v>1</v>
      </c>
      <c r="G9581" t="str">
        <f t="shared" si="298"/>
        <v>Naz Reid</v>
      </c>
      <c r="H9581" t="str">
        <f t="shared" si="299"/>
        <v>Naz Reid</v>
      </c>
    </row>
    <row r="9582" spans="1:8" x14ac:dyDescent="0.2">
      <c r="A9582" s="48"/>
      <c r="B9582">
        <v>6</v>
      </c>
      <c r="C9582">
        <v>7</v>
      </c>
      <c r="D9582">
        <v>0</v>
      </c>
      <c r="E9582">
        <v>0</v>
      </c>
      <c r="F9582" s="51">
        <v>1</v>
      </c>
      <c r="G9582" t="str">
        <f t="shared" si="298"/>
        <v>Naz Reid</v>
      </c>
      <c r="H9582" t="str">
        <f t="shared" si="299"/>
        <v>Naz Reid</v>
      </c>
    </row>
    <row r="9583" spans="1:8" x14ac:dyDescent="0.2">
      <c r="A9583" s="48"/>
      <c r="B9583">
        <v>12</v>
      </c>
      <c r="C9583">
        <v>4</v>
      </c>
      <c r="D9583">
        <v>1</v>
      </c>
      <c r="E9583">
        <v>3</v>
      </c>
      <c r="F9583" s="51">
        <v>1</v>
      </c>
      <c r="G9583" t="str">
        <f t="shared" si="298"/>
        <v>Naz Reid</v>
      </c>
      <c r="H9583" t="str">
        <f t="shared" si="299"/>
        <v>Naz Reid</v>
      </c>
    </row>
    <row r="9584" spans="1:8" x14ac:dyDescent="0.2">
      <c r="A9584" s="48"/>
      <c r="B9584">
        <v>15</v>
      </c>
      <c r="C9584">
        <v>3</v>
      </c>
      <c r="D9584">
        <v>0</v>
      </c>
      <c r="E9584">
        <v>0</v>
      </c>
      <c r="F9584" s="51">
        <v>1</v>
      </c>
      <c r="G9584" t="str">
        <f t="shared" si="298"/>
        <v>Naz Reid</v>
      </c>
      <c r="H9584" t="str">
        <f t="shared" si="299"/>
        <v>Naz Reid</v>
      </c>
    </row>
    <row r="9585" spans="1:8" x14ac:dyDescent="0.2">
      <c r="A9585" s="48"/>
      <c r="B9585">
        <v>10</v>
      </c>
      <c r="C9585">
        <v>4</v>
      </c>
      <c r="D9585">
        <v>1</v>
      </c>
      <c r="E9585">
        <v>1</v>
      </c>
      <c r="F9585" s="51">
        <v>1</v>
      </c>
      <c r="G9585" t="str">
        <f t="shared" si="298"/>
        <v>Naz Reid</v>
      </c>
      <c r="H9585" t="str">
        <f t="shared" si="299"/>
        <v>Naz Reid</v>
      </c>
    </row>
    <row r="9586" spans="1:8" x14ac:dyDescent="0.2">
      <c r="A9586" s="48"/>
      <c r="B9586">
        <v>9</v>
      </c>
      <c r="C9586">
        <v>7</v>
      </c>
      <c r="D9586">
        <v>1</v>
      </c>
      <c r="E9586">
        <v>0</v>
      </c>
      <c r="F9586" s="51">
        <v>1</v>
      </c>
      <c r="G9586" t="str">
        <f t="shared" si="298"/>
        <v>Naz Reid</v>
      </c>
      <c r="H9586" t="str">
        <f t="shared" si="299"/>
        <v>Naz Reid</v>
      </c>
    </row>
    <row r="9587" spans="1:8" x14ac:dyDescent="0.2">
      <c r="A9587" s="48"/>
      <c r="B9587">
        <v>28</v>
      </c>
      <c r="C9587">
        <v>9</v>
      </c>
      <c r="D9587">
        <v>3</v>
      </c>
      <c r="E9587">
        <v>3</v>
      </c>
      <c r="F9587" s="51">
        <v>1</v>
      </c>
      <c r="G9587" t="str">
        <f t="shared" si="298"/>
        <v>Naz Reid</v>
      </c>
      <c r="H9587" t="str">
        <f t="shared" si="299"/>
        <v>Naz Reid</v>
      </c>
    </row>
    <row r="9588" spans="1:8" x14ac:dyDescent="0.2">
      <c r="A9588" s="48"/>
      <c r="B9588">
        <v>10</v>
      </c>
      <c r="C9588">
        <v>3</v>
      </c>
      <c r="D9588">
        <v>0</v>
      </c>
      <c r="E9588">
        <v>2</v>
      </c>
      <c r="F9588" s="51">
        <v>1</v>
      </c>
      <c r="G9588" t="str">
        <f t="shared" si="298"/>
        <v>Naz Reid</v>
      </c>
      <c r="H9588" t="str">
        <f t="shared" si="299"/>
        <v>Naz Reid</v>
      </c>
    </row>
    <row r="9589" spans="1:8" x14ac:dyDescent="0.2">
      <c r="A9589" s="48"/>
      <c r="B9589">
        <v>27</v>
      </c>
      <c r="C9589">
        <v>13</v>
      </c>
      <c r="D9589">
        <v>1</v>
      </c>
      <c r="E9589">
        <v>2</v>
      </c>
      <c r="F9589" s="51">
        <v>1</v>
      </c>
      <c r="G9589" t="str">
        <f t="shared" si="298"/>
        <v>Naz Reid</v>
      </c>
      <c r="H9589" t="str">
        <f t="shared" si="299"/>
        <v>Naz Reid</v>
      </c>
    </row>
    <row r="9590" spans="1:8" x14ac:dyDescent="0.2">
      <c r="A9590" s="48"/>
      <c r="B9590">
        <v>6</v>
      </c>
      <c r="C9590">
        <v>3</v>
      </c>
      <c r="D9590">
        <v>4</v>
      </c>
      <c r="E9590">
        <v>2</v>
      </c>
      <c r="F9590" s="51">
        <v>1</v>
      </c>
      <c r="G9590" t="str">
        <f t="shared" si="298"/>
        <v>Naz Reid</v>
      </c>
      <c r="H9590" t="str">
        <f t="shared" si="299"/>
        <v>Naz Reid</v>
      </c>
    </row>
    <row r="9591" spans="1:8" x14ac:dyDescent="0.2">
      <c r="A9591" s="48"/>
      <c r="B9591">
        <v>14</v>
      </c>
      <c r="C9591">
        <v>5</v>
      </c>
      <c r="D9591">
        <v>2</v>
      </c>
      <c r="E9591">
        <v>2</v>
      </c>
      <c r="F9591" s="51">
        <v>1</v>
      </c>
      <c r="G9591" t="str">
        <f t="shared" si="298"/>
        <v>Naz Reid</v>
      </c>
      <c r="H9591" t="str">
        <f t="shared" si="299"/>
        <v>Naz Reid</v>
      </c>
    </row>
    <row r="9592" spans="1:8" x14ac:dyDescent="0.2">
      <c r="A9592" s="48"/>
      <c r="B9592">
        <v>21</v>
      </c>
      <c r="C9592">
        <v>11</v>
      </c>
      <c r="D9592">
        <v>2</v>
      </c>
      <c r="E9592">
        <v>1</v>
      </c>
      <c r="F9592" s="51">
        <v>1</v>
      </c>
      <c r="G9592" t="str">
        <f t="shared" si="298"/>
        <v>Naz Reid</v>
      </c>
      <c r="H9592" t="str">
        <f t="shared" si="299"/>
        <v>Naz Reid</v>
      </c>
    </row>
    <row r="9593" spans="1:8" x14ac:dyDescent="0.2">
      <c r="A9593" s="48"/>
      <c r="B9593">
        <v>13</v>
      </c>
      <c r="C9593">
        <v>6</v>
      </c>
      <c r="D9593">
        <v>1</v>
      </c>
      <c r="E9593">
        <v>2</v>
      </c>
      <c r="F9593" s="51">
        <v>1</v>
      </c>
      <c r="G9593" t="str">
        <f t="shared" si="298"/>
        <v>Naz Reid</v>
      </c>
      <c r="H9593" t="str">
        <f t="shared" si="299"/>
        <v>Naz Reid</v>
      </c>
    </row>
    <row r="9594" spans="1:8" x14ac:dyDescent="0.2">
      <c r="A9594" s="48"/>
      <c r="B9594">
        <v>16</v>
      </c>
      <c r="C9594">
        <v>7</v>
      </c>
      <c r="D9594">
        <v>1</v>
      </c>
      <c r="E9594">
        <v>2</v>
      </c>
      <c r="F9594" s="51">
        <v>1</v>
      </c>
      <c r="G9594" t="str">
        <f t="shared" si="298"/>
        <v>Naz Reid</v>
      </c>
      <c r="H9594" t="str">
        <f t="shared" si="299"/>
        <v>Naz Reid</v>
      </c>
    </row>
    <row r="9595" spans="1:8" x14ac:dyDescent="0.2">
      <c r="A9595" s="48"/>
      <c r="B9595">
        <v>6</v>
      </c>
      <c r="C9595">
        <v>9</v>
      </c>
      <c r="D9595">
        <v>0</v>
      </c>
      <c r="E9595">
        <v>0</v>
      </c>
      <c r="F9595" s="51">
        <v>1</v>
      </c>
      <c r="G9595" t="str">
        <f t="shared" si="298"/>
        <v>Naz Reid</v>
      </c>
      <c r="H9595" t="str">
        <f t="shared" si="299"/>
        <v>Naz Reid</v>
      </c>
    </row>
    <row r="9596" spans="1:8" x14ac:dyDescent="0.2">
      <c r="A9596" s="48" t="s">
        <v>1497</v>
      </c>
      <c r="B9596">
        <v>19</v>
      </c>
      <c r="C9596">
        <v>10</v>
      </c>
      <c r="D9596">
        <v>0</v>
      </c>
      <c r="E9596">
        <v>0</v>
      </c>
      <c r="F9596" s="51">
        <v>1</v>
      </c>
      <c r="G9596" t="str">
        <f t="shared" si="298"/>
        <v>Nick Richards</v>
      </c>
      <c r="H9596" t="str">
        <f t="shared" si="299"/>
        <v>Nick Richards</v>
      </c>
    </row>
    <row r="9597" spans="1:8" x14ac:dyDescent="0.2">
      <c r="A9597" s="48"/>
      <c r="B9597">
        <v>6</v>
      </c>
      <c r="C9597">
        <v>6</v>
      </c>
      <c r="D9597">
        <v>0</v>
      </c>
      <c r="E9597">
        <v>0</v>
      </c>
      <c r="F9597" s="51">
        <v>1</v>
      </c>
      <c r="G9597" t="str">
        <f t="shared" si="298"/>
        <v>Nick Richards</v>
      </c>
      <c r="H9597" t="str">
        <f t="shared" si="299"/>
        <v>Nick Richards</v>
      </c>
    </row>
    <row r="9598" spans="1:8" x14ac:dyDescent="0.2">
      <c r="A9598" s="48"/>
      <c r="B9598">
        <v>20</v>
      </c>
      <c r="C9598">
        <v>11</v>
      </c>
      <c r="D9598">
        <v>1</v>
      </c>
      <c r="E9598">
        <v>0</v>
      </c>
      <c r="F9598" s="51">
        <v>1</v>
      </c>
      <c r="G9598" t="str">
        <f t="shared" si="298"/>
        <v>Nick Richards</v>
      </c>
      <c r="H9598" t="str">
        <f t="shared" si="299"/>
        <v>Nick Richards</v>
      </c>
    </row>
    <row r="9599" spans="1:8" x14ac:dyDescent="0.2">
      <c r="A9599" s="48"/>
      <c r="B9599">
        <v>7</v>
      </c>
      <c r="C9599">
        <v>4</v>
      </c>
      <c r="D9599">
        <v>2</v>
      </c>
      <c r="E9599">
        <v>0</v>
      </c>
      <c r="F9599" s="51">
        <v>1</v>
      </c>
      <c r="G9599" t="str">
        <f t="shared" si="298"/>
        <v>Nick Richards</v>
      </c>
      <c r="H9599" t="str">
        <f t="shared" si="299"/>
        <v>Nick Richards</v>
      </c>
    </row>
    <row r="9600" spans="1:8" x14ac:dyDescent="0.2">
      <c r="A9600" s="48"/>
      <c r="B9600">
        <v>14</v>
      </c>
      <c r="C9600">
        <v>6</v>
      </c>
      <c r="D9600">
        <v>0</v>
      </c>
      <c r="E9600">
        <v>0</v>
      </c>
      <c r="F9600" s="51">
        <v>1</v>
      </c>
      <c r="G9600" t="str">
        <f t="shared" si="298"/>
        <v>Nick Richards</v>
      </c>
      <c r="H9600" t="str">
        <f t="shared" si="299"/>
        <v>Nick Richards</v>
      </c>
    </row>
    <row r="9601" spans="1:8" x14ac:dyDescent="0.2">
      <c r="A9601" s="48"/>
      <c r="B9601">
        <v>9</v>
      </c>
      <c r="C9601">
        <v>8</v>
      </c>
      <c r="D9601">
        <v>2</v>
      </c>
      <c r="E9601">
        <v>0</v>
      </c>
      <c r="F9601" s="51">
        <v>1</v>
      </c>
      <c r="G9601" t="str">
        <f t="shared" si="298"/>
        <v>Nick Richards</v>
      </c>
      <c r="H9601" t="str">
        <f t="shared" si="299"/>
        <v>Nick Richards</v>
      </c>
    </row>
    <row r="9602" spans="1:8" x14ac:dyDescent="0.2">
      <c r="A9602" s="48"/>
      <c r="B9602">
        <v>4</v>
      </c>
      <c r="C9602">
        <v>4</v>
      </c>
      <c r="D9602">
        <v>2</v>
      </c>
      <c r="E9602">
        <v>0</v>
      </c>
      <c r="F9602" s="51">
        <v>1</v>
      </c>
      <c r="G9602" t="str">
        <f t="shared" ref="G9602:G9665" si="300">IF(B9602="","",IF(A9602="",G9601,SUBSTITUTE(A9602," 2022-23 Game Log","")))</f>
        <v>Nick Richards</v>
      </c>
      <c r="H9602" t="str">
        <f t="shared" ref="H9602:H9665" si="301">IF(G9602="Luka Dončić","Luka Doncic",IF(G9602="Wendell Carter Jr.","Wendell Carter",IF(G9602="Vlatko Čančar","Vlatko Cancar",IF(G9602="Troy Brown Jr.","Troy Brown",IF(G9602="Bojan Bogdanović","Bojan Bogdanovic",IF(G9602="Nic Claxton","Nicolas Claxton",IF(G9602="Kristaps Porziņģis","Kristaps Porzingis",IF(G9602="Kelly Oubre Jr.","Kelly Oubre Jr",IF(G9602="P.J. Washington","P.J Washington",IF(G9602="P.J. Tucker","P.J Tucker",IF(G9602="Jabari Smith Jr.","Jabari Smith",IF(G9602="Alperen Şengün","Alperen Sengun",IF(G9602="Nikola Vučević","Nikola Vucevic",IF(G9602="Jusuf Nurkić","Jusuf Nurkic",IF(G9602="Nikola Jokić","Nikola Jokic",G9602)))))))))))))))</f>
        <v>Nick Richards</v>
      </c>
    </row>
    <row r="9603" spans="1:8" x14ac:dyDescent="0.2">
      <c r="A9603" s="48"/>
      <c r="B9603">
        <v>4</v>
      </c>
      <c r="C9603">
        <v>2</v>
      </c>
      <c r="D9603">
        <v>1</v>
      </c>
      <c r="E9603">
        <v>0</v>
      </c>
      <c r="F9603" s="51">
        <v>1</v>
      </c>
      <c r="G9603" t="str">
        <f t="shared" si="300"/>
        <v>Nick Richards</v>
      </c>
      <c r="H9603" t="str">
        <f t="shared" si="301"/>
        <v>Nick Richards</v>
      </c>
    </row>
    <row r="9604" spans="1:8" x14ac:dyDescent="0.2">
      <c r="A9604" s="48"/>
      <c r="B9604">
        <v>9</v>
      </c>
      <c r="C9604">
        <v>9</v>
      </c>
      <c r="D9604">
        <v>2</v>
      </c>
      <c r="E9604">
        <v>0</v>
      </c>
      <c r="F9604" s="51">
        <v>1</v>
      </c>
      <c r="G9604" t="str">
        <f t="shared" si="300"/>
        <v>Nick Richards</v>
      </c>
      <c r="H9604" t="str">
        <f t="shared" si="301"/>
        <v>Nick Richards</v>
      </c>
    </row>
    <row r="9605" spans="1:8" x14ac:dyDescent="0.2">
      <c r="A9605" s="48"/>
      <c r="B9605">
        <v>10</v>
      </c>
      <c r="C9605">
        <v>9</v>
      </c>
      <c r="D9605">
        <v>1</v>
      </c>
      <c r="E9605">
        <v>0</v>
      </c>
      <c r="F9605" s="51">
        <v>1</v>
      </c>
      <c r="G9605" t="str">
        <f t="shared" si="300"/>
        <v>Nick Richards</v>
      </c>
      <c r="H9605" t="str">
        <f t="shared" si="301"/>
        <v>Nick Richards</v>
      </c>
    </row>
    <row r="9606" spans="1:8" x14ac:dyDescent="0.2">
      <c r="A9606" s="48"/>
      <c r="B9606">
        <v>8</v>
      </c>
      <c r="C9606">
        <v>6</v>
      </c>
      <c r="D9606">
        <v>0</v>
      </c>
      <c r="E9606">
        <v>0</v>
      </c>
      <c r="F9606" s="51">
        <v>1</v>
      </c>
      <c r="G9606" t="str">
        <f t="shared" si="300"/>
        <v>Nick Richards</v>
      </c>
      <c r="H9606" t="str">
        <f t="shared" si="301"/>
        <v>Nick Richards</v>
      </c>
    </row>
    <row r="9607" spans="1:8" x14ac:dyDescent="0.2">
      <c r="A9607" s="48"/>
      <c r="B9607">
        <v>6</v>
      </c>
      <c r="C9607">
        <v>2</v>
      </c>
      <c r="D9607">
        <v>0</v>
      </c>
      <c r="E9607">
        <v>0</v>
      </c>
      <c r="F9607" s="51">
        <v>1</v>
      </c>
      <c r="G9607" t="str">
        <f t="shared" si="300"/>
        <v>Nick Richards</v>
      </c>
      <c r="H9607" t="str">
        <f t="shared" si="301"/>
        <v>Nick Richards</v>
      </c>
    </row>
    <row r="9608" spans="1:8" x14ac:dyDescent="0.2">
      <c r="A9608" s="48"/>
      <c r="B9608">
        <v>10</v>
      </c>
      <c r="C9608">
        <v>4</v>
      </c>
      <c r="D9608">
        <v>0</v>
      </c>
      <c r="E9608">
        <v>0</v>
      </c>
      <c r="F9608" s="51">
        <v>1</v>
      </c>
      <c r="G9608" t="str">
        <f t="shared" si="300"/>
        <v>Nick Richards</v>
      </c>
      <c r="H9608" t="str">
        <f t="shared" si="301"/>
        <v>Nick Richards</v>
      </c>
    </row>
    <row r="9609" spans="1:8" x14ac:dyDescent="0.2">
      <c r="A9609" s="48"/>
      <c r="B9609">
        <v>15</v>
      </c>
      <c r="C9609">
        <v>5</v>
      </c>
      <c r="D9609">
        <v>0</v>
      </c>
      <c r="E9609">
        <v>0</v>
      </c>
      <c r="F9609" s="51">
        <v>1</v>
      </c>
      <c r="G9609" t="str">
        <f t="shared" si="300"/>
        <v>Nick Richards</v>
      </c>
      <c r="H9609" t="str">
        <f t="shared" si="301"/>
        <v>Nick Richards</v>
      </c>
    </row>
    <row r="9610" spans="1:8" x14ac:dyDescent="0.2">
      <c r="A9610" s="48"/>
      <c r="B9610">
        <v>6</v>
      </c>
      <c r="C9610">
        <v>2</v>
      </c>
      <c r="D9610">
        <v>1</v>
      </c>
      <c r="E9610">
        <v>0</v>
      </c>
      <c r="F9610" s="51">
        <v>1</v>
      </c>
      <c r="G9610" t="str">
        <f t="shared" si="300"/>
        <v>Nick Richards</v>
      </c>
      <c r="H9610" t="str">
        <f t="shared" si="301"/>
        <v>Nick Richards</v>
      </c>
    </row>
    <row r="9611" spans="1:8" x14ac:dyDescent="0.2">
      <c r="A9611" s="48"/>
      <c r="B9611">
        <v>5</v>
      </c>
      <c r="C9611">
        <v>5</v>
      </c>
      <c r="D9611">
        <v>0</v>
      </c>
      <c r="E9611">
        <v>0</v>
      </c>
      <c r="F9611" s="51">
        <v>1</v>
      </c>
      <c r="G9611" t="str">
        <f t="shared" si="300"/>
        <v>Nick Richards</v>
      </c>
      <c r="H9611" t="str">
        <f t="shared" si="301"/>
        <v>Nick Richards</v>
      </c>
    </row>
    <row r="9612" spans="1:8" x14ac:dyDescent="0.2">
      <c r="A9612" s="48"/>
      <c r="B9612">
        <v>13</v>
      </c>
      <c r="C9612">
        <v>14</v>
      </c>
      <c r="D9612">
        <v>0</v>
      </c>
      <c r="E9612">
        <v>0</v>
      </c>
      <c r="F9612" s="51">
        <v>1</v>
      </c>
      <c r="G9612" t="str">
        <f t="shared" si="300"/>
        <v>Nick Richards</v>
      </c>
      <c r="H9612" t="str">
        <f t="shared" si="301"/>
        <v>Nick Richards</v>
      </c>
    </row>
    <row r="9613" spans="1:8" x14ac:dyDescent="0.2">
      <c r="A9613" s="48"/>
      <c r="B9613">
        <v>11</v>
      </c>
      <c r="C9613">
        <v>10</v>
      </c>
      <c r="D9613">
        <v>0</v>
      </c>
      <c r="E9613">
        <v>0</v>
      </c>
      <c r="F9613" s="51">
        <v>1</v>
      </c>
      <c r="G9613" t="str">
        <f t="shared" si="300"/>
        <v>Nick Richards</v>
      </c>
      <c r="H9613" t="str">
        <f t="shared" si="301"/>
        <v>Nick Richards</v>
      </c>
    </row>
    <row r="9614" spans="1:8" x14ac:dyDescent="0.2">
      <c r="A9614" s="48"/>
      <c r="B9614">
        <v>13</v>
      </c>
      <c r="C9614">
        <v>13</v>
      </c>
      <c r="D9614">
        <v>0</v>
      </c>
      <c r="E9614">
        <v>0</v>
      </c>
      <c r="F9614" s="51">
        <v>1</v>
      </c>
      <c r="G9614" t="str">
        <f t="shared" si="300"/>
        <v>Nick Richards</v>
      </c>
      <c r="H9614" t="str">
        <f t="shared" si="301"/>
        <v>Nick Richards</v>
      </c>
    </row>
    <row r="9615" spans="1:8" x14ac:dyDescent="0.2">
      <c r="A9615" s="48"/>
      <c r="B9615">
        <v>2</v>
      </c>
      <c r="C9615">
        <v>3</v>
      </c>
      <c r="D9615">
        <v>1</v>
      </c>
      <c r="E9615">
        <v>0</v>
      </c>
      <c r="F9615" s="51">
        <v>1</v>
      </c>
      <c r="G9615" t="str">
        <f t="shared" si="300"/>
        <v>Nick Richards</v>
      </c>
      <c r="H9615" t="str">
        <f t="shared" si="301"/>
        <v>Nick Richards</v>
      </c>
    </row>
    <row r="9616" spans="1:8" x14ac:dyDescent="0.2">
      <c r="A9616" s="48"/>
      <c r="B9616">
        <v>7</v>
      </c>
      <c r="C9616">
        <v>7</v>
      </c>
      <c r="D9616">
        <v>1</v>
      </c>
      <c r="E9616">
        <v>0</v>
      </c>
      <c r="F9616" s="51">
        <v>1</v>
      </c>
      <c r="G9616" t="str">
        <f t="shared" si="300"/>
        <v>Nick Richards</v>
      </c>
      <c r="H9616" t="str">
        <f t="shared" si="301"/>
        <v>Nick Richards</v>
      </c>
    </row>
    <row r="9617" spans="1:8" x14ac:dyDescent="0.2">
      <c r="A9617" s="48"/>
      <c r="B9617">
        <v>12</v>
      </c>
      <c r="C9617">
        <v>9</v>
      </c>
      <c r="D9617">
        <v>0</v>
      </c>
      <c r="E9617">
        <v>0</v>
      </c>
      <c r="F9617" s="51">
        <v>1</v>
      </c>
      <c r="G9617" t="str">
        <f t="shared" si="300"/>
        <v>Nick Richards</v>
      </c>
      <c r="H9617" t="str">
        <f t="shared" si="301"/>
        <v>Nick Richards</v>
      </c>
    </row>
    <row r="9618" spans="1:8" x14ac:dyDescent="0.2">
      <c r="A9618" s="48"/>
      <c r="B9618">
        <v>9</v>
      </c>
      <c r="C9618">
        <v>5</v>
      </c>
      <c r="D9618">
        <v>0</v>
      </c>
      <c r="E9618">
        <v>0</v>
      </c>
      <c r="F9618" s="51">
        <v>1</v>
      </c>
      <c r="G9618" t="str">
        <f t="shared" si="300"/>
        <v>Nick Richards</v>
      </c>
      <c r="H9618" t="str">
        <f t="shared" si="301"/>
        <v>Nick Richards</v>
      </c>
    </row>
    <row r="9619" spans="1:8" x14ac:dyDescent="0.2">
      <c r="A9619" s="48"/>
      <c r="B9619">
        <v>11</v>
      </c>
      <c r="C9619">
        <v>10</v>
      </c>
      <c r="D9619">
        <v>2</v>
      </c>
      <c r="E9619">
        <v>0</v>
      </c>
      <c r="F9619" s="51">
        <v>1</v>
      </c>
      <c r="G9619" t="str">
        <f t="shared" si="300"/>
        <v>Nick Richards</v>
      </c>
      <c r="H9619" t="str">
        <f t="shared" si="301"/>
        <v>Nick Richards</v>
      </c>
    </row>
    <row r="9620" spans="1:8" x14ac:dyDescent="0.2">
      <c r="A9620" s="48"/>
      <c r="B9620">
        <v>2</v>
      </c>
      <c r="C9620">
        <v>0</v>
      </c>
      <c r="D9620">
        <v>0</v>
      </c>
      <c r="E9620">
        <v>0</v>
      </c>
      <c r="F9620" s="51">
        <v>1</v>
      </c>
      <c r="G9620" t="str">
        <f t="shared" si="300"/>
        <v>Nick Richards</v>
      </c>
      <c r="H9620" t="str">
        <f t="shared" si="301"/>
        <v>Nick Richards</v>
      </c>
    </row>
    <row r="9621" spans="1:8" x14ac:dyDescent="0.2">
      <c r="A9621" s="48"/>
      <c r="B9621">
        <v>2</v>
      </c>
      <c r="C9621">
        <v>2</v>
      </c>
      <c r="D9621">
        <v>0</v>
      </c>
      <c r="E9621">
        <v>0</v>
      </c>
      <c r="F9621" s="51">
        <v>1</v>
      </c>
      <c r="G9621" t="str">
        <f t="shared" si="300"/>
        <v>Nick Richards</v>
      </c>
      <c r="H9621" t="str">
        <f t="shared" si="301"/>
        <v>Nick Richards</v>
      </c>
    </row>
    <row r="9622" spans="1:8" x14ac:dyDescent="0.2">
      <c r="A9622" s="48"/>
      <c r="B9622">
        <v>9</v>
      </c>
      <c r="C9622">
        <v>8</v>
      </c>
      <c r="D9622">
        <v>0</v>
      </c>
      <c r="E9622">
        <v>0</v>
      </c>
      <c r="F9622" s="51">
        <v>1</v>
      </c>
      <c r="G9622" t="str">
        <f t="shared" si="300"/>
        <v>Nick Richards</v>
      </c>
      <c r="H9622" t="str">
        <f t="shared" si="301"/>
        <v>Nick Richards</v>
      </c>
    </row>
    <row r="9623" spans="1:8" x14ac:dyDescent="0.2">
      <c r="A9623" s="48"/>
      <c r="B9623">
        <v>3</v>
      </c>
      <c r="C9623">
        <v>3</v>
      </c>
      <c r="D9623">
        <v>1</v>
      </c>
      <c r="E9623">
        <v>0</v>
      </c>
      <c r="F9623" s="51">
        <v>1</v>
      </c>
      <c r="G9623" t="str">
        <f t="shared" si="300"/>
        <v>Nick Richards</v>
      </c>
      <c r="H9623" t="str">
        <f t="shared" si="301"/>
        <v>Nick Richards</v>
      </c>
    </row>
    <row r="9624" spans="1:8" x14ac:dyDescent="0.2">
      <c r="A9624" s="48"/>
      <c r="B9624">
        <v>13</v>
      </c>
      <c r="C9624">
        <v>11</v>
      </c>
      <c r="D9624">
        <v>1</v>
      </c>
      <c r="E9624">
        <v>0</v>
      </c>
      <c r="F9624" s="51">
        <v>1</v>
      </c>
      <c r="G9624" t="str">
        <f t="shared" si="300"/>
        <v>Nick Richards</v>
      </c>
      <c r="H9624" t="str">
        <f t="shared" si="301"/>
        <v>Nick Richards</v>
      </c>
    </row>
    <row r="9625" spans="1:8" x14ac:dyDescent="0.2">
      <c r="A9625" s="48"/>
      <c r="B9625">
        <v>11</v>
      </c>
      <c r="C9625">
        <v>6</v>
      </c>
      <c r="D9625">
        <v>1</v>
      </c>
      <c r="E9625">
        <v>0</v>
      </c>
      <c r="F9625" s="51">
        <v>1</v>
      </c>
      <c r="G9625" t="str">
        <f t="shared" si="300"/>
        <v>Nick Richards</v>
      </c>
      <c r="H9625" t="str">
        <f t="shared" si="301"/>
        <v>Nick Richards</v>
      </c>
    </row>
    <row r="9626" spans="1:8" x14ac:dyDescent="0.2">
      <c r="A9626" s="48"/>
      <c r="B9626">
        <v>14</v>
      </c>
      <c r="C9626">
        <v>11</v>
      </c>
      <c r="D9626">
        <v>2</v>
      </c>
      <c r="E9626">
        <v>0</v>
      </c>
      <c r="F9626" s="51">
        <v>1</v>
      </c>
      <c r="G9626" t="str">
        <f t="shared" si="300"/>
        <v>Nick Richards</v>
      </c>
      <c r="H9626" t="str">
        <f t="shared" si="301"/>
        <v>Nick Richards</v>
      </c>
    </row>
    <row r="9627" spans="1:8" x14ac:dyDescent="0.2">
      <c r="A9627" s="48"/>
      <c r="B9627">
        <v>7</v>
      </c>
      <c r="C9627">
        <v>2</v>
      </c>
      <c r="D9627">
        <v>0</v>
      </c>
      <c r="E9627">
        <v>0</v>
      </c>
      <c r="F9627" s="51">
        <v>1</v>
      </c>
      <c r="G9627" t="str">
        <f t="shared" si="300"/>
        <v>Nick Richards</v>
      </c>
      <c r="H9627" t="str">
        <f t="shared" si="301"/>
        <v>Nick Richards</v>
      </c>
    </row>
    <row r="9628" spans="1:8" x14ac:dyDescent="0.2">
      <c r="A9628" s="48"/>
      <c r="B9628">
        <v>5</v>
      </c>
      <c r="C9628">
        <v>3</v>
      </c>
      <c r="D9628">
        <v>0</v>
      </c>
      <c r="E9628">
        <v>0</v>
      </c>
      <c r="F9628" s="51">
        <v>1</v>
      </c>
      <c r="G9628" t="str">
        <f t="shared" si="300"/>
        <v>Nick Richards</v>
      </c>
      <c r="H9628" t="str">
        <f t="shared" si="301"/>
        <v>Nick Richards</v>
      </c>
    </row>
    <row r="9629" spans="1:8" x14ac:dyDescent="0.2">
      <c r="A9629" s="48"/>
      <c r="B9629">
        <v>2</v>
      </c>
      <c r="C9629">
        <v>1</v>
      </c>
      <c r="D9629">
        <v>0</v>
      </c>
      <c r="E9629">
        <v>0</v>
      </c>
      <c r="F9629" s="51">
        <v>1</v>
      </c>
      <c r="G9629" t="str">
        <f t="shared" si="300"/>
        <v>Nick Richards</v>
      </c>
      <c r="H9629" t="str">
        <f t="shared" si="301"/>
        <v>Nick Richards</v>
      </c>
    </row>
    <row r="9630" spans="1:8" x14ac:dyDescent="0.2">
      <c r="A9630" s="48"/>
      <c r="B9630">
        <v>4</v>
      </c>
      <c r="C9630">
        <v>2</v>
      </c>
      <c r="D9630">
        <v>0</v>
      </c>
      <c r="E9630">
        <v>0</v>
      </c>
      <c r="F9630" s="51">
        <v>1</v>
      </c>
      <c r="G9630" t="str">
        <f t="shared" si="300"/>
        <v>Nick Richards</v>
      </c>
      <c r="H9630" t="str">
        <f t="shared" si="301"/>
        <v>Nick Richards</v>
      </c>
    </row>
    <row r="9631" spans="1:8" x14ac:dyDescent="0.2">
      <c r="A9631" s="48" t="s">
        <v>1498</v>
      </c>
      <c r="B9631">
        <v>0</v>
      </c>
      <c r="C9631">
        <v>2</v>
      </c>
      <c r="D9631">
        <v>1</v>
      </c>
      <c r="E9631">
        <v>0</v>
      </c>
      <c r="F9631" s="51">
        <v>1</v>
      </c>
      <c r="G9631" t="str">
        <f t="shared" si="300"/>
        <v>Josh Richardson</v>
      </c>
      <c r="H9631" t="str">
        <f t="shared" si="301"/>
        <v>Josh Richardson</v>
      </c>
    </row>
    <row r="9632" spans="1:8" x14ac:dyDescent="0.2">
      <c r="A9632" s="48"/>
      <c r="B9632">
        <v>27</v>
      </c>
      <c r="C9632">
        <v>2</v>
      </c>
      <c r="D9632">
        <v>1</v>
      </c>
      <c r="E9632">
        <v>6</v>
      </c>
      <c r="F9632" s="51">
        <v>1</v>
      </c>
      <c r="G9632" t="str">
        <f t="shared" si="300"/>
        <v>Josh Richardson</v>
      </c>
      <c r="H9632" t="str">
        <f t="shared" si="301"/>
        <v>Josh Richardson</v>
      </c>
    </row>
    <row r="9633" spans="1:8" x14ac:dyDescent="0.2">
      <c r="A9633" s="48"/>
      <c r="B9633">
        <v>11</v>
      </c>
      <c r="C9633">
        <v>1</v>
      </c>
      <c r="D9633">
        <v>3</v>
      </c>
      <c r="E9633">
        <v>2</v>
      </c>
      <c r="F9633" s="51">
        <v>1</v>
      </c>
      <c r="G9633" t="str">
        <f t="shared" si="300"/>
        <v>Josh Richardson</v>
      </c>
      <c r="H9633" t="str">
        <f t="shared" si="301"/>
        <v>Josh Richardson</v>
      </c>
    </row>
    <row r="9634" spans="1:8" x14ac:dyDescent="0.2">
      <c r="A9634" s="48"/>
      <c r="B9634">
        <v>9</v>
      </c>
      <c r="C9634">
        <v>3</v>
      </c>
      <c r="D9634">
        <v>1</v>
      </c>
      <c r="E9634">
        <v>1</v>
      </c>
      <c r="F9634" s="51">
        <v>1</v>
      </c>
      <c r="G9634" t="str">
        <f t="shared" si="300"/>
        <v>Josh Richardson</v>
      </c>
      <c r="H9634" t="str">
        <f t="shared" si="301"/>
        <v>Josh Richardson</v>
      </c>
    </row>
    <row r="9635" spans="1:8" x14ac:dyDescent="0.2">
      <c r="A9635" s="48"/>
      <c r="B9635">
        <v>11</v>
      </c>
      <c r="C9635">
        <v>3</v>
      </c>
      <c r="D9635">
        <v>10</v>
      </c>
      <c r="E9635">
        <v>3</v>
      </c>
      <c r="F9635" s="51">
        <v>1</v>
      </c>
      <c r="G9635" t="str">
        <f t="shared" si="300"/>
        <v>Josh Richardson</v>
      </c>
      <c r="H9635" t="str">
        <f t="shared" si="301"/>
        <v>Josh Richardson</v>
      </c>
    </row>
    <row r="9636" spans="1:8" x14ac:dyDescent="0.2">
      <c r="A9636" s="48"/>
      <c r="B9636">
        <v>12</v>
      </c>
      <c r="C9636">
        <v>5</v>
      </c>
      <c r="D9636">
        <v>6</v>
      </c>
      <c r="E9636">
        <v>2</v>
      </c>
      <c r="F9636" s="51">
        <v>1</v>
      </c>
      <c r="G9636" t="str">
        <f t="shared" si="300"/>
        <v>Josh Richardson</v>
      </c>
      <c r="H9636" t="str">
        <f t="shared" si="301"/>
        <v>Josh Richardson</v>
      </c>
    </row>
    <row r="9637" spans="1:8" x14ac:dyDescent="0.2">
      <c r="A9637" s="48"/>
      <c r="B9637">
        <v>10</v>
      </c>
      <c r="C9637">
        <v>1</v>
      </c>
      <c r="D9637">
        <v>3</v>
      </c>
      <c r="E9637">
        <v>2</v>
      </c>
      <c r="F9637" s="51">
        <v>1</v>
      </c>
      <c r="G9637" t="str">
        <f t="shared" si="300"/>
        <v>Josh Richardson</v>
      </c>
      <c r="H9637" t="str">
        <f t="shared" si="301"/>
        <v>Josh Richardson</v>
      </c>
    </row>
    <row r="9638" spans="1:8" x14ac:dyDescent="0.2">
      <c r="A9638" s="48"/>
      <c r="B9638">
        <v>5</v>
      </c>
      <c r="C9638">
        <v>1</v>
      </c>
      <c r="D9638">
        <v>3</v>
      </c>
      <c r="E9638">
        <v>0</v>
      </c>
      <c r="F9638" s="51">
        <v>1</v>
      </c>
      <c r="G9638" t="str">
        <f t="shared" si="300"/>
        <v>Josh Richardson</v>
      </c>
      <c r="H9638" t="str">
        <f t="shared" si="301"/>
        <v>Josh Richardson</v>
      </c>
    </row>
    <row r="9639" spans="1:8" x14ac:dyDescent="0.2">
      <c r="A9639" s="48"/>
      <c r="B9639">
        <v>8</v>
      </c>
      <c r="C9639">
        <v>1</v>
      </c>
      <c r="D9639">
        <v>3</v>
      </c>
      <c r="E9639">
        <v>2</v>
      </c>
      <c r="F9639" s="51">
        <v>1</v>
      </c>
      <c r="G9639" t="str">
        <f t="shared" si="300"/>
        <v>Josh Richardson</v>
      </c>
      <c r="H9639" t="str">
        <f t="shared" si="301"/>
        <v>Josh Richardson</v>
      </c>
    </row>
    <row r="9640" spans="1:8" x14ac:dyDescent="0.2">
      <c r="A9640" s="48"/>
      <c r="B9640">
        <v>22</v>
      </c>
      <c r="C9640">
        <v>3</v>
      </c>
      <c r="D9640">
        <v>3</v>
      </c>
      <c r="E9640">
        <v>2</v>
      </c>
      <c r="F9640" s="51">
        <v>1</v>
      </c>
      <c r="G9640" t="str">
        <f t="shared" si="300"/>
        <v>Josh Richardson</v>
      </c>
      <c r="H9640" t="str">
        <f t="shared" si="301"/>
        <v>Josh Richardson</v>
      </c>
    </row>
    <row r="9641" spans="1:8" x14ac:dyDescent="0.2">
      <c r="A9641" s="48"/>
      <c r="B9641">
        <v>13</v>
      </c>
      <c r="C9641">
        <v>2</v>
      </c>
      <c r="D9641">
        <v>1</v>
      </c>
      <c r="E9641">
        <v>3</v>
      </c>
      <c r="F9641" s="51">
        <v>1</v>
      </c>
      <c r="G9641" t="str">
        <f t="shared" si="300"/>
        <v>Josh Richardson</v>
      </c>
      <c r="H9641" t="str">
        <f t="shared" si="301"/>
        <v>Josh Richardson</v>
      </c>
    </row>
    <row r="9642" spans="1:8" x14ac:dyDescent="0.2">
      <c r="A9642" s="48"/>
      <c r="B9642">
        <v>7</v>
      </c>
      <c r="C9642">
        <v>2</v>
      </c>
      <c r="D9642">
        <v>0</v>
      </c>
      <c r="E9642">
        <v>1</v>
      </c>
      <c r="F9642" s="51">
        <v>1</v>
      </c>
      <c r="G9642" t="str">
        <f t="shared" si="300"/>
        <v>Josh Richardson</v>
      </c>
      <c r="H9642" t="str">
        <f t="shared" si="301"/>
        <v>Josh Richardson</v>
      </c>
    </row>
    <row r="9643" spans="1:8" x14ac:dyDescent="0.2">
      <c r="A9643" s="48"/>
      <c r="B9643">
        <v>10</v>
      </c>
      <c r="C9643">
        <v>5</v>
      </c>
      <c r="D9643">
        <v>3</v>
      </c>
      <c r="E9643">
        <v>1</v>
      </c>
      <c r="F9643" s="51">
        <v>1</v>
      </c>
      <c r="G9643" t="str">
        <f t="shared" si="300"/>
        <v>Josh Richardson</v>
      </c>
      <c r="H9643" t="str">
        <f t="shared" si="301"/>
        <v>Josh Richardson</v>
      </c>
    </row>
    <row r="9644" spans="1:8" x14ac:dyDescent="0.2">
      <c r="A9644" s="48"/>
      <c r="B9644">
        <v>4</v>
      </c>
      <c r="C9644">
        <v>1</v>
      </c>
      <c r="D9644">
        <v>5</v>
      </c>
      <c r="E9644">
        <v>0</v>
      </c>
      <c r="F9644" s="51">
        <v>1</v>
      </c>
      <c r="G9644" t="str">
        <f t="shared" si="300"/>
        <v>Josh Richardson</v>
      </c>
      <c r="H9644" t="str">
        <f t="shared" si="301"/>
        <v>Josh Richardson</v>
      </c>
    </row>
    <row r="9645" spans="1:8" x14ac:dyDescent="0.2">
      <c r="A9645" s="48"/>
      <c r="B9645">
        <v>9</v>
      </c>
      <c r="C9645">
        <v>1</v>
      </c>
      <c r="D9645">
        <v>3</v>
      </c>
      <c r="E9645">
        <v>2</v>
      </c>
      <c r="F9645" s="51">
        <v>1</v>
      </c>
      <c r="G9645" t="str">
        <f t="shared" si="300"/>
        <v>Josh Richardson</v>
      </c>
      <c r="H9645" t="str">
        <f t="shared" si="301"/>
        <v>Josh Richardson</v>
      </c>
    </row>
    <row r="9646" spans="1:8" x14ac:dyDescent="0.2">
      <c r="A9646" s="48"/>
      <c r="B9646">
        <v>6</v>
      </c>
      <c r="C9646">
        <v>4</v>
      </c>
      <c r="D9646">
        <v>3</v>
      </c>
      <c r="E9646">
        <v>0</v>
      </c>
      <c r="F9646" s="51">
        <v>1</v>
      </c>
      <c r="G9646" t="str">
        <f t="shared" si="300"/>
        <v>Josh Richardson</v>
      </c>
      <c r="H9646" t="str">
        <f t="shared" si="301"/>
        <v>Josh Richardson</v>
      </c>
    </row>
    <row r="9647" spans="1:8" x14ac:dyDescent="0.2">
      <c r="A9647" s="48"/>
      <c r="B9647">
        <v>10</v>
      </c>
      <c r="C9647">
        <v>1</v>
      </c>
      <c r="D9647">
        <v>2</v>
      </c>
      <c r="E9647">
        <v>2</v>
      </c>
      <c r="F9647" s="51">
        <v>1</v>
      </c>
      <c r="G9647" t="str">
        <f t="shared" si="300"/>
        <v>Josh Richardson</v>
      </c>
      <c r="H9647" t="str">
        <f t="shared" si="301"/>
        <v>Josh Richardson</v>
      </c>
    </row>
    <row r="9648" spans="1:8" x14ac:dyDescent="0.2">
      <c r="A9648" s="48"/>
      <c r="B9648">
        <v>12</v>
      </c>
      <c r="C9648">
        <v>2</v>
      </c>
      <c r="D9648">
        <v>2</v>
      </c>
      <c r="E9648">
        <v>3</v>
      </c>
      <c r="F9648" s="51">
        <v>1</v>
      </c>
      <c r="G9648" t="str">
        <f t="shared" si="300"/>
        <v>Josh Richardson</v>
      </c>
      <c r="H9648" t="str">
        <f t="shared" si="301"/>
        <v>Josh Richardson</v>
      </c>
    </row>
    <row r="9649" spans="1:8" x14ac:dyDescent="0.2">
      <c r="A9649" s="48"/>
      <c r="B9649">
        <v>3</v>
      </c>
      <c r="C9649">
        <v>7</v>
      </c>
      <c r="D9649">
        <v>6</v>
      </c>
      <c r="E9649">
        <v>1</v>
      </c>
      <c r="F9649" s="51">
        <v>1</v>
      </c>
      <c r="G9649" t="str">
        <f t="shared" si="300"/>
        <v>Josh Richardson</v>
      </c>
      <c r="H9649" t="str">
        <f t="shared" si="301"/>
        <v>Josh Richardson</v>
      </c>
    </row>
    <row r="9650" spans="1:8" x14ac:dyDescent="0.2">
      <c r="A9650" s="48"/>
      <c r="B9650">
        <v>24</v>
      </c>
      <c r="C9650">
        <v>1</v>
      </c>
      <c r="D9650">
        <v>2</v>
      </c>
      <c r="E9650">
        <v>5</v>
      </c>
      <c r="F9650" s="51">
        <v>1</v>
      </c>
      <c r="G9650" t="str">
        <f t="shared" si="300"/>
        <v>Josh Richardson</v>
      </c>
      <c r="H9650" t="str">
        <f t="shared" si="301"/>
        <v>Josh Richardson</v>
      </c>
    </row>
    <row r="9651" spans="1:8" x14ac:dyDescent="0.2">
      <c r="A9651" s="48"/>
      <c r="B9651">
        <v>11</v>
      </c>
      <c r="C9651">
        <v>2</v>
      </c>
      <c r="D9651">
        <v>0</v>
      </c>
      <c r="E9651">
        <v>1</v>
      </c>
      <c r="F9651" s="51">
        <v>1</v>
      </c>
      <c r="G9651" t="str">
        <f t="shared" si="300"/>
        <v>Josh Richardson</v>
      </c>
      <c r="H9651" t="str">
        <f t="shared" si="301"/>
        <v>Josh Richardson</v>
      </c>
    </row>
    <row r="9652" spans="1:8" x14ac:dyDescent="0.2">
      <c r="A9652" s="48"/>
      <c r="B9652">
        <v>14</v>
      </c>
      <c r="C9652">
        <v>3</v>
      </c>
      <c r="D9652">
        <v>3</v>
      </c>
      <c r="E9652">
        <v>2</v>
      </c>
      <c r="F9652" s="51">
        <v>1</v>
      </c>
      <c r="G9652" t="str">
        <f t="shared" si="300"/>
        <v>Josh Richardson</v>
      </c>
      <c r="H9652" t="str">
        <f t="shared" si="301"/>
        <v>Josh Richardson</v>
      </c>
    </row>
    <row r="9653" spans="1:8" x14ac:dyDescent="0.2">
      <c r="A9653" s="48"/>
      <c r="B9653">
        <v>7</v>
      </c>
      <c r="C9653">
        <v>1</v>
      </c>
      <c r="D9653">
        <v>3</v>
      </c>
      <c r="E9653">
        <v>0</v>
      </c>
      <c r="F9653" s="51">
        <v>1</v>
      </c>
      <c r="G9653" t="str">
        <f t="shared" si="300"/>
        <v>Josh Richardson</v>
      </c>
      <c r="H9653" t="str">
        <f t="shared" si="301"/>
        <v>Josh Richardson</v>
      </c>
    </row>
    <row r="9654" spans="1:8" x14ac:dyDescent="0.2">
      <c r="A9654" s="48"/>
      <c r="B9654">
        <v>9</v>
      </c>
      <c r="C9654">
        <v>2</v>
      </c>
      <c r="D9654">
        <v>1</v>
      </c>
      <c r="E9654">
        <v>1</v>
      </c>
      <c r="F9654" s="51">
        <v>1</v>
      </c>
      <c r="G9654" t="str">
        <f t="shared" si="300"/>
        <v>Josh Richardson</v>
      </c>
      <c r="H9654" t="str">
        <f t="shared" si="301"/>
        <v>Josh Richardson</v>
      </c>
    </row>
    <row r="9655" spans="1:8" x14ac:dyDescent="0.2">
      <c r="A9655" s="48"/>
      <c r="B9655">
        <v>9</v>
      </c>
      <c r="C9655">
        <v>3</v>
      </c>
      <c r="D9655">
        <v>4</v>
      </c>
      <c r="E9655">
        <v>1</v>
      </c>
      <c r="F9655" s="51">
        <v>1</v>
      </c>
      <c r="G9655" t="str">
        <f t="shared" si="300"/>
        <v>Josh Richardson</v>
      </c>
      <c r="H9655" t="str">
        <f t="shared" si="301"/>
        <v>Josh Richardson</v>
      </c>
    </row>
    <row r="9656" spans="1:8" x14ac:dyDescent="0.2">
      <c r="A9656" s="48"/>
      <c r="B9656">
        <v>4</v>
      </c>
      <c r="C9656">
        <v>4</v>
      </c>
      <c r="D9656">
        <v>5</v>
      </c>
      <c r="E9656">
        <v>0</v>
      </c>
      <c r="F9656" s="51">
        <v>1</v>
      </c>
      <c r="G9656" t="str">
        <f t="shared" si="300"/>
        <v>Josh Richardson</v>
      </c>
      <c r="H9656" t="str">
        <f t="shared" si="301"/>
        <v>Josh Richardson</v>
      </c>
    </row>
    <row r="9657" spans="1:8" x14ac:dyDescent="0.2">
      <c r="A9657" s="48"/>
      <c r="B9657">
        <v>11</v>
      </c>
      <c r="C9657">
        <v>4</v>
      </c>
      <c r="D9657">
        <v>3</v>
      </c>
      <c r="E9657">
        <v>1</v>
      </c>
      <c r="F9657" s="51">
        <v>1</v>
      </c>
      <c r="G9657" t="str">
        <f t="shared" si="300"/>
        <v>Josh Richardson</v>
      </c>
      <c r="H9657" t="str">
        <f t="shared" si="301"/>
        <v>Josh Richardson</v>
      </c>
    </row>
    <row r="9658" spans="1:8" x14ac:dyDescent="0.2">
      <c r="A9658" s="48"/>
      <c r="B9658">
        <v>20</v>
      </c>
      <c r="C9658">
        <v>3</v>
      </c>
      <c r="D9658">
        <v>4</v>
      </c>
      <c r="E9658">
        <v>2</v>
      </c>
      <c r="F9658" s="51">
        <v>1</v>
      </c>
      <c r="G9658" t="str">
        <f t="shared" si="300"/>
        <v>Josh Richardson</v>
      </c>
      <c r="H9658" t="str">
        <f t="shared" si="301"/>
        <v>Josh Richardson</v>
      </c>
    </row>
    <row r="9659" spans="1:8" x14ac:dyDescent="0.2">
      <c r="A9659" s="48" t="s">
        <v>1499</v>
      </c>
      <c r="B9659">
        <v>0</v>
      </c>
      <c r="C9659">
        <v>0</v>
      </c>
      <c r="D9659">
        <v>0</v>
      </c>
      <c r="E9659">
        <v>0</v>
      </c>
      <c r="F9659" s="51">
        <v>1</v>
      </c>
      <c r="G9659" t="str">
        <f t="shared" si="300"/>
        <v>Austin Rivers</v>
      </c>
      <c r="H9659" t="str">
        <f t="shared" si="301"/>
        <v>Austin Rivers</v>
      </c>
    </row>
    <row r="9660" spans="1:8" x14ac:dyDescent="0.2">
      <c r="A9660" s="48"/>
      <c r="B9660">
        <v>0</v>
      </c>
      <c r="C9660">
        <v>1</v>
      </c>
      <c r="D9660">
        <v>0</v>
      </c>
      <c r="E9660">
        <v>0</v>
      </c>
      <c r="F9660" s="51">
        <v>1</v>
      </c>
      <c r="G9660" t="str">
        <f t="shared" si="300"/>
        <v>Austin Rivers</v>
      </c>
      <c r="H9660" t="str">
        <f t="shared" si="301"/>
        <v>Austin Rivers</v>
      </c>
    </row>
    <row r="9661" spans="1:8" x14ac:dyDescent="0.2">
      <c r="A9661" s="48"/>
      <c r="B9661">
        <v>0</v>
      </c>
      <c r="C9661">
        <v>0</v>
      </c>
      <c r="D9661">
        <v>1</v>
      </c>
      <c r="E9661">
        <v>0</v>
      </c>
      <c r="F9661" s="51">
        <v>1</v>
      </c>
      <c r="G9661" t="str">
        <f t="shared" si="300"/>
        <v>Austin Rivers</v>
      </c>
      <c r="H9661" t="str">
        <f t="shared" si="301"/>
        <v>Austin Rivers</v>
      </c>
    </row>
    <row r="9662" spans="1:8" x14ac:dyDescent="0.2">
      <c r="A9662" s="48"/>
      <c r="B9662">
        <v>0</v>
      </c>
      <c r="C9662">
        <v>1</v>
      </c>
      <c r="D9662">
        <v>0</v>
      </c>
      <c r="E9662">
        <v>0</v>
      </c>
      <c r="F9662" s="51">
        <v>1</v>
      </c>
      <c r="G9662" t="str">
        <f t="shared" si="300"/>
        <v>Austin Rivers</v>
      </c>
      <c r="H9662" t="str">
        <f t="shared" si="301"/>
        <v>Austin Rivers</v>
      </c>
    </row>
    <row r="9663" spans="1:8" x14ac:dyDescent="0.2">
      <c r="A9663" s="48"/>
      <c r="B9663">
        <v>0</v>
      </c>
      <c r="C9663">
        <v>0</v>
      </c>
      <c r="D9663">
        <v>0</v>
      </c>
      <c r="E9663">
        <v>0</v>
      </c>
      <c r="F9663" s="51">
        <v>1</v>
      </c>
      <c r="G9663" t="str">
        <f t="shared" si="300"/>
        <v>Austin Rivers</v>
      </c>
      <c r="H9663" t="str">
        <f t="shared" si="301"/>
        <v>Austin Rivers</v>
      </c>
    </row>
    <row r="9664" spans="1:8" x14ac:dyDescent="0.2">
      <c r="A9664" s="48"/>
      <c r="B9664">
        <v>9</v>
      </c>
      <c r="C9664">
        <v>2</v>
      </c>
      <c r="D9664">
        <v>1</v>
      </c>
      <c r="E9664">
        <v>1</v>
      </c>
      <c r="F9664" s="51">
        <v>1</v>
      </c>
      <c r="G9664" t="str">
        <f t="shared" si="300"/>
        <v>Austin Rivers</v>
      </c>
      <c r="H9664" t="str">
        <f t="shared" si="301"/>
        <v>Austin Rivers</v>
      </c>
    </row>
    <row r="9665" spans="1:8" x14ac:dyDescent="0.2">
      <c r="A9665" s="48"/>
      <c r="B9665">
        <v>0</v>
      </c>
      <c r="C9665">
        <v>0</v>
      </c>
      <c r="D9665">
        <v>0</v>
      </c>
      <c r="E9665">
        <v>0</v>
      </c>
      <c r="F9665" s="51">
        <v>1</v>
      </c>
      <c r="G9665" t="str">
        <f t="shared" si="300"/>
        <v>Austin Rivers</v>
      </c>
      <c r="H9665" t="str">
        <f t="shared" si="301"/>
        <v>Austin Rivers</v>
      </c>
    </row>
    <row r="9666" spans="1:8" x14ac:dyDescent="0.2">
      <c r="A9666" s="48"/>
      <c r="B9666">
        <v>6</v>
      </c>
      <c r="C9666">
        <v>0</v>
      </c>
      <c r="D9666">
        <v>1</v>
      </c>
      <c r="E9666">
        <v>1</v>
      </c>
      <c r="F9666" s="51">
        <v>1</v>
      </c>
      <c r="G9666" t="str">
        <f t="shared" ref="G9666:G9729" si="302">IF(B9666="","",IF(A9666="",G9665,SUBSTITUTE(A9666," 2022-23 Game Log","")))</f>
        <v>Austin Rivers</v>
      </c>
      <c r="H9666" t="str">
        <f t="shared" ref="H9666:H9729" si="303">IF(G9666="Luka Dončić","Luka Doncic",IF(G9666="Wendell Carter Jr.","Wendell Carter",IF(G9666="Vlatko Čančar","Vlatko Cancar",IF(G9666="Troy Brown Jr.","Troy Brown",IF(G9666="Bojan Bogdanović","Bojan Bogdanovic",IF(G9666="Nic Claxton","Nicolas Claxton",IF(G9666="Kristaps Porziņģis","Kristaps Porzingis",IF(G9666="Kelly Oubre Jr.","Kelly Oubre Jr",IF(G9666="P.J. Washington","P.J Washington",IF(G9666="P.J. Tucker","P.J Tucker",IF(G9666="Jabari Smith Jr.","Jabari Smith",IF(G9666="Alperen Şengün","Alperen Sengun",IF(G9666="Nikola Vučević","Nikola Vucevic",IF(G9666="Jusuf Nurkić","Jusuf Nurkic",IF(G9666="Nikola Jokić","Nikola Jokic",G9666)))))))))))))))</f>
        <v>Austin Rivers</v>
      </c>
    </row>
    <row r="9667" spans="1:8" x14ac:dyDescent="0.2">
      <c r="A9667" s="48"/>
      <c r="B9667">
        <v>4</v>
      </c>
      <c r="C9667">
        <v>3</v>
      </c>
      <c r="D9667">
        <v>1</v>
      </c>
      <c r="E9667">
        <v>0</v>
      </c>
      <c r="F9667" s="51">
        <v>1</v>
      </c>
      <c r="G9667" t="str">
        <f t="shared" si="302"/>
        <v>Austin Rivers</v>
      </c>
      <c r="H9667" t="str">
        <f t="shared" si="303"/>
        <v>Austin Rivers</v>
      </c>
    </row>
    <row r="9668" spans="1:8" x14ac:dyDescent="0.2">
      <c r="A9668" s="48"/>
      <c r="B9668">
        <v>5</v>
      </c>
      <c r="C9668">
        <v>2</v>
      </c>
      <c r="D9668">
        <v>1</v>
      </c>
      <c r="E9668">
        <v>1</v>
      </c>
      <c r="F9668" s="51">
        <v>1</v>
      </c>
      <c r="G9668" t="str">
        <f t="shared" si="302"/>
        <v>Austin Rivers</v>
      </c>
      <c r="H9668" t="str">
        <f t="shared" si="303"/>
        <v>Austin Rivers</v>
      </c>
    </row>
    <row r="9669" spans="1:8" x14ac:dyDescent="0.2">
      <c r="A9669" s="48"/>
      <c r="B9669">
        <v>4</v>
      </c>
      <c r="C9669">
        <v>1</v>
      </c>
      <c r="D9669">
        <v>2</v>
      </c>
      <c r="E9669">
        <v>0</v>
      </c>
      <c r="F9669" s="51">
        <v>1</v>
      </c>
      <c r="G9669" t="str">
        <f t="shared" si="302"/>
        <v>Austin Rivers</v>
      </c>
      <c r="H9669" t="str">
        <f t="shared" si="303"/>
        <v>Austin Rivers</v>
      </c>
    </row>
    <row r="9670" spans="1:8" x14ac:dyDescent="0.2">
      <c r="A9670" s="48"/>
      <c r="B9670">
        <v>6</v>
      </c>
      <c r="C9670">
        <v>3</v>
      </c>
      <c r="D9670">
        <v>1</v>
      </c>
      <c r="E9670">
        <v>1</v>
      </c>
      <c r="F9670" s="51">
        <v>1</v>
      </c>
      <c r="G9670" t="str">
        <f t="shared" si="302"/>
        <v>Austin Rivers</v>
      </c>
      <c r="H9670" t="str">
        <f t="shared" si="303"/>
        <v>Austin Rivers</v>
      </c>
    </row>
    <row r="9671" spans="1:8" x14ac:dyDescent="0.2">
      <c r="A9671" s="48"/>
      <c r="B9671">
        <v>4</v>
      </c>
      <c r="C9671">
        <v>1</v>
      </c>
      <c r="D9671">
        <v>0</v>
      </c>
      <c r="E9671">
        <v>0</v>
      </c>
      <c r="F9671" s="51">
        <v>1</v>
      </c>
      <c r="G9671" t="str">
        <f t="shared" si="302"/>
        <v>Austin Rivers</v>
      </c>
      <c r="H9671" t="str">
        <f t="shared" si="303"/>
        <v>Austin Rivers</v>
      </c>
    </row>
    <row r="9672" spans="1:8" x14ac:dyDescent="0.2">
      <c r="A9672" s="48"/>
      <c r="B9672">
        <v>2</v>
      </c>
      <c r="C9672">
        <v>2</v>
      </c>
      <c r="D9672">
        <v>3</v>
      </c>
      <c r="E9672">
        <v>0</v>
      </c>
      <c r="F9672" s="51">
        <v>1</v>
      </c>
      <c r="G9672" t="str">
        <f t="shared" si="302"/>
        <v>Austin Rivers</v>
      </c>
      <c r="H9672" t="str">
        <f t="shared" si="303"/>
        <v>Austin Rivers</v>
      </c>
    </row>
    <row r="9673" spans="1:8" x14ac:dyDescent="0.2">
      <c r="A9673" s="48"/>
      <c r="B9673">
        <v>5</v>
      </c>
      <c r="C9673">
        <v>3</v>
      </c>
      <c r="D9673">
        <v>5</v>
      </c>
      <c r="E9673">
        <v>1</v>
      </c>
      <c r="F9673" s="51">
        <v>1</v>
      </c>
      <c r="G9673" t="str">
        <f t="shared" si="302"/>
        <v>Austin Rivers</v>
      </c>
      <c r="H9673" t="str">
        <f t="shared" si="303"/>
        <v>Austin Rivers</v>
      </c>
    </row>
    <row r="9674" spans="1:8" x14ac:dyDescent="0.2">
      <c r="A9674" s="48"/>
      <c r="B9674">
        <v>0</v>
      </c>
      <c r="C9674">
        <v>1</v>
      </c>
      <c r="D9674">
        <v>0</v>
      </c>
      <c r="E9674">
        <v>0</v>
      </c>
      <c r="F9674" s="51">
        <v>1</v>
      </c>
      <c r="G9674" t="str">
        <f t="shared" si="302"/>
        <v>Austin Rivers</v>
      </c>
      <c r="H9674" t="str">
        <f t="shared" si="303"/>
        <v>Austin Rivers</v>
      </c>
    </row>
    <row r="9675" spans="1:8" x14ac:dyDescent="0.2">
      <c r="A9675" s="48"/>
      <c r="B9675">
        <v>3</v>
      </c>
      <c r="C9675">
        <v>0</v>
      </c>
      <c r="D9675">
        <v>1</v>
      </c>
      <c r="E9675">
        <v>1</v>
      </c>
      <c r="F9675" s="51">
        <v>1</v>
      </c>
      <c r="G9675" t="str">
        <f t="shared" si="302"/>
        <v>Austin Rivers</v>
      </c>
      <c r="H9675" t="str">
        <f t="shared" si="303"/>
        <v>Austin Rivers</v>
      </c>
    </row>
    <row r="9676" spans="1:8" x14ac:dyDescent="0.2">
      <c r="A9676" s="48"/>
      <c r="B9676">
        <v>5</v>
      </c>
      <c r="C9676">
        <v>0</v>
      </c>
      <c r="D9676">
        <v>2</v>
      </c>
      <c r="E9676">
        <v>1</v>
      </c>
      <c r="F9676" s="51">
        <v>1</v>
      </c>
      <c r="G9676" t="str">
        <f t="shared" si="302"/>
        <v>Austin Rivers</v>
      </c>
      <c r="H9676" t="str">
        <f t="shared" si="303"/>
        <v>Austin Rivers</v>
      </c>
    </row>
    <row r="9677" spans="1:8" x14ac:dyDescent="0.2">
      <c r="A9677" s="48"/>
      <c r="B9677">
        <v>20</v>
      </c>
      <c r="C9677">
        <v>3</v>
      </c>
      <c r="D9677">
        <v>1</v>
      </c>
      <c r="E9677">
        <v>4</v>
      </c>
      <c r="F9677" s="51">
        <v>1</v>
      </c>
      <c r="G9677" t="str">
        <f t="shared" si="302"/>
        <v>Austin Rivers</v>
      </c>
      <c r="H9677" t="str">
        <f t="shared" si="303"/>
        <v>Austin Rivers</v>
      </c>
    </row>
    <row r="9678" spans="1:8" x14ac:dyDescent="0.2">
      <c r="A9678" s="48"/>
      <c r="B9678">
        <v>14</v>
      </c>
      <c r="C9678">
        <v>4</v>
      </c>
      <c r="D9678">
        <v>1</v>
      </c>
      <c r="E9678">
        <v>4</v>
      </c>
      <c r="F9678" s="51">
        <v>1</v>
      </c>
      <c r="G9678" t="str">
        <f t="shared" si="302"/>
        <v>Austin Rivers</v>
      </c>
      <c r="H9678" t="str">
        <f t="shared" si="303"/>
        <v>Austin Rivers</v>
      </c>
    </row>
    <row r="9679" spans="1:8" x14ac:dyDescent="0.2">
      <c r="A9679" s="48"/>
      <c r="B9679">
        <v>16</v>
      </c>
      <c r="C9679">
        <v>5</v>
      </c>
      <c r="D9679">
        <v>2</v>
      </c>
      <c r="E9679">
        <v>3</v>
      </c>
      <c r="F9679" s="51">
        <v>1</v>
      </c>
      <c r="G9679" t="str">
        <f t="shared" si="302"/>
        <v>Austin Rivers</v>
      </c>
      <c r="H9679" t="str">
        <f t="shared" si="303"/>
        <v>Austin Rivers</v>
      </c>
    </row>
    <row r="9680" spans="1:8" x14ac:dyDescent="0.2">
      <c r="A9680" s="48"/>
      <c r="B9680">
        <v>21</v>
      </c>
      <c r="C9680">
        <v>4</v>
      </c>
      <c r="D9680">
        <v>2</v>
      </c>
      <c r="E9680">
        <v>3</v>
      </c>
      <c r="F9680" s="51">
        <v>1</v>
      </c>
      <c r="G9680" t="str">
        <f t="shared" si="302"/>
        <v>Austin Rivers</v>
      </c>
      <c r="H9680" t="str">
        <f t="shared" si="303"/>
        <v>Austin Rivers</v>
      </c>
    </row>
    <row r="9681" spans="1:8" x14ac:dyDescent="0.2">
      <c r="A9681" s="48"/>
      <c r="B9681">
        <v>2</v>
      </c>
      <c r="C9681">
        <v>2</v>
      </c>
      <c r="D9681">
        <v>0</v>
      </c>
      <c r="E9681">
        <v>0</v>
      </c>
      <c r="F9681" s="51">
        <v>1</v>
      </c>
      <c r="G9681" t="str">
        <f t="shared" si="302"/>
        <v>Austin Rivers</v>
      </c>
      <c r="H9681" t="str">
        <f t="shared" si="303"/>
        <v>Austin Rivers</v>
      </c>
    </row>
    <row r="9682" spans="1:8" x14ac:dyDescent="0.2">
      <c r="A9682" s="48"/>
      <c r="B9682">
        <v>10</v>
      </c>
      <c r="C9682">
        <v>5</v>
      </c>
      <c r="D9682">
        <v>4</v>
      </c>
      <c r="E9682">
        <v>1</v>
      </c>
      <c r="F9682" s="51">
        <v>1</v>
      </c>
      <c r="G9682" t="str">
        <f t="shared" si="302"/>
        <v>Austin Rivers</v>
      </c>
      <c r="H9682" t="str">
        <f t="shared" si="303"/>
        <v>Austin Rivers</v>
      </c>
    </row>
    <row r="9683" spans="1:8" x14ac:dyDescent="0.2">
      <c r="A9683" s="48"/>
      <c r="B9683">
        <v>5</v>
      </c>
      <c r="C9683">
        <v>2</v>
      </c>
      <c r="D9683">
        <v>2</v>
      </c>
      <c r="E9683">
        <v>1</v>
      </c>
      <c r="F9683" s="51">
        <v>1</v>
      </c>
      <c r="G9683" t="str">
        <f t="shared" si="302"/>
        <v>Austin Rivers</v>
      </c>
      <c r="H9683" t="str">
        <f t="shared" si="303"/>
        <v>Austin Rivers</v>
      </c>
    </row>
    <row r="9684" spans="1:8" x14ac:dyDescent="0.2">
      <c r="A9684" s="48"/>
      <c r="B9684">
        <v>0</v>
      </c>
      <c r="C9684">
        <v>0</v>
      </c>
      <c r="D9684">
        <v>1</v>
      </c>
      <c r="E9684">
        <v>0</v>
      </c>
      <c r="F9684" s="51">
        <v>1</v>
      </c>
      <c r="G9684" t="str">
        <f t="shared" si="302"/>
        <v>Austin Rivers</v>
      </c>
      <c r="H9684" t="str">
        <f t="shared" si="303"/>
        <v>Austin Rivers</v>
      </c>
    </row>
    <row r="9685" spans="1:8" x14ac:dyDescent="0.2">
      <c r="A9685" s="48"/>
      <c r="B9685">
        <v>3</v>
      </c>
      <c r="C9685">
        <v>0</v>
      </c>
      <c r="D9685">
        <v>1</v>
      </c>
      <c r="E9685">
        <v>1</v>
      </c>
      <c r="F9685" s="51">
        <v>1</v>
      </c>
      <c r="G9685" t="str">
        <f t="shared" si="302"/>
        <v>Austin Rivers</v>
      </c>
      <c r="H9685" t="str">
        <f t="shared" si="303"/>
        <v>Austin Rivers</v>
      </c>
    </row>
    <row r="9686" spans="1:8" x14ac:dyDescent="0.2">
      <c r="A9686" s="48"/>
      <c r="B9686">
        <v>8</v>
      </c>
      <c r="C9686">
        <v>1</v>
      </c>
      <c r="D9686">
        <v>5</v>
      </c>
      <c r="E9686">
        <v>2</v>
      </c>
      <c r="F9686" s="51">
        <v>1</v>
      </c>
      <c r="G9686" t="str">
        <f t="shared" si="302"/>
        <v>Austin Rivers</v>
      </c>
      <c r="H9686" t="str">
        <f t="shared" si="303"/>
        <v>Austin Rivers</v>
      </c>
    </row>
    <row r="9687" spans="1:8" x14ac:dyDescent="0.2">
      <c r="A9687" s="48"/>
      <c r="B9687">
        <v>7</v>
      </c>
      <c r="C9687">
        <v>2</v>
      </c>
      <c r="D9687">
        <v>5</v>
      </c>
      <c r="E9687">
        <v>2</v>
      </c>
      <c r="F9687" s="51">
        <v>1</v>
      </c>
      <c r="G9687" t="str">
        <f t="shared" si="302"/>
        <v>Austin Rivers</v>
      </c>
      <c r="H9687" t="str">
        <f t="shared" si="303"/>
        <v>Austin Rivers</v>
      </c>
    </row>
    <row r="9688" spans="1:8" x14ac:dyDescent="0.2">
      <c r="A9688" s="48" t="s">
        <v>1500</v>
      </c>
      <c r="B9688">
        <v>5</v>
      </c>
      <c r="C9688">
        <v>4</v>
      </c>
      <c r="D9688">
        <v>3</v>
      </c>
      <c r="E9688">
        <v>1</v>
      </c>
      <c r="F9688" s="51">
        <v>1</v>
      </c>
      <c r="G9688" t="str">
        <f t="shared" si="302"/>
        <v>Duncan Robinson</v>
      </c>
      <c r="H9688" t="str">
        <f t="shared" si="303"/>
        <v>Duncan Robinson</v>
      </c>
    </row>
    <row r="9689" spans="1:8" x14ac:dyDescent="0.2">
      <c r="A9689" s="48"/>
      <c r="B9689">
        <v>0</v>
      </c>
      <c r="C9689">
        <v>1</v>
      </c>
      <c r="D9689">
        <v>1</v>
      </c>
      <c r="E9689">
        <v>0</v>
      </c>
      <c r="F9689" s="51">
        <v>1</v>
      </c>
      <c r="G9689" t="str">
        <f t="shared" si="302"/>
        <v>Duncan Robinson</v>
      </c>
      <c r="H9689" t="str">
        <f t="shared" si="303"/>
        <v>Duncan Robinson</v>
      </c>
    </row>
    <row r="9690" spans="1:8" x14ac:dyDescent="0.2">
      <c r="A9690" s="48"/>
      <c r="B9690">
        <v>8</v>
      </c>
      <c r="C9690">
        <v>3</v>
      </c>
      <c r="D9690">
        <v>0</v>
      </c>
      <c r="E9690">
        <v>2</v>
      </c>
      <c r="F9690" s="51">
        <v>1</v>
      </c>
      <c r="G9690" t="str">
        <f t="shared" si="302"/>
        <v>Duncan Robinson</v>
      </c>
      <c r="H9690" t="str">
        <f t="shared" si="303"/>
        <v>Duncan Robinson</v>
      </c>
    </row>
    <row r="9691" spans="1:8" x14ac:dyDescent="0.2">
      <c r="A9691" s="48"/>
      <c r="B9691">
        <v>12</v>
      </c>
      <c r="C9691">
        <v>1</v>
      </c>
      <c r="D9691">
        <v>0</v>
      </c>
      <c r="E9691">
        <v>3</v>
      </c>
      <c r="F9691" s="51">
        <v>1</v>
      </c>
      <c r="G9691" t="str">
        <f t="shared" si="302"/>
        <v>Duncan Robinson</v>
      </c>
      <c r="H9691" t="str">
        <f t="shared" si="303"/>
        <v>Duncan Robinson</v>
      </c>
    </row>
    <row r="9692" spans="1:8" x14ac:dyDescent="0.2">
      <c r="A9692" s="48"/>
      <c r="B9692">
        <v>5</v>
      </c>
      <c r="C9692">
        <v>3</v>
      </c>
      <c r="D9692">
        <v>3</v>
      </c>
      <c r="E9692">
        <v>1</v>
      </c>
      <c r="F9692" s="51">
        <v>1</v>
      </c>
      <c r="G9692" t="str">
        <f t="shared" si="302"/>
        <v>Duncan Robinson</v>
      </c>
      <c r="H9692" t="str">
        <f t="shared" si="303"/>
        <v>Duncan Robinson</v>
      </c>
    </row>
    <row r="9693" spans="1:8" x14ac:dyDescent="0.2">
      <c r="A9693" s="48"/>
      <c r="B9693">
        <v>3</v>
      </c>
      <c r="C9693">
        <v>1</v>
      </c>
      <c r="D9693">
        <v>1</v>
      </c>
      <c r="E9693">
        <v>1</v>
      </c>
      <c r="F9693" s="51">
        <v>1</v>
      </c>
      <c r="G9693" t="str">
        <f t="shared" si="302"/>
        <v>Duncan Robinson</v>
      </c>
      <c r="H9693" t="str">
        <f t="shared" si="303"/>
        <v>Duncan Robinson</v>
      </c>
    </row>
    <row r="9694" spans="1:8" x14ac:dyDescent="0.2">
      <c r="A9694" s="48"/>
      <c r="B9694">
        <v>2</v>
      </c>
      <c r="C9694">
        <v>2</v>
      </c>
      <c r="D9694">
        <v>0</v>
      </c>
      <c r="E9694">
        <v>0</v>
      </c>
      <c r="F9694" s="51">
        <v>1</v>
      </c>
      <c r="G9694" t="str">
        <f t="shared" si="302"/>
        <v>Duncan Robinson</v>
      </c>
      <c r="H9694" t="str">
        <f t="shared" si="303"/>
        <v>Duncan Robinson</v>
      </c>
    </row>
    <row r="9695" spans="1:8" x14ac:dyDescent="0.2">
      <c r="A9695" s="48"/>
      <c r="B9695">
        <v>17</v>
      </c>
      <c r="C9695">
        <v>2</v>
      </c>
      <c r="D9695">
        <v>3</v>
      </c>
      <c r="E9695">
        <v>5</v>
      </c>
      <c r="F9695" s="51">
        <v>1</v>
      </c>
      <c r="G9695" t="str">
        <f t="shared" si="302"/>
        <v>Duncan Robinson</v>
      </c>
      <c r="H9695" t="str">
        <f t="shared" si="303"/>
        <v>Duncan Robinson</v>
      </c>
    </row>
    <row r="9696" spans="1:8" x14ac:dyDescent="0.2">
      <c r="A9696" s="48"/>
      <c r="B9696">
        <v>4</v>
      </c>
      <c r="C9696">
        <v>6</v>
      </c>
      <c r="D9696">
        <v>1</v>
      </c>
      <c r="E9696">
        <v>1</v>
      </c>
      <c r="F9696" s="51">
        <v>1</v>
      </c>
      <c r="G9696" t="str">
        <f t="shared" si="302"/>
        <v>Duncan Robinson</v>
      </c>
      <c r="H9696" t="str">
        <f t="shared" si="303"/>
        <v>Duncan Robinson</v>
      </c>
    </row>
    <row r="9697" spans="1:8" x14ac:dyDescent="0.2">
      <c r="A9697" s="48"/>
      <c r="B9697">
        <v>0</v>
      </c>
      <c r="C9697">
        <v>3</v>
      </c>
      <c r="D9697">
        <v>0</v>
      </c>
      <c r="E9697">
        <v>0</v>
      </c>
      <c r="F9697" s="51">
        <v>1</v>
      </c>
      <c r="G9697" t="str">
        <f t="shared" si="302"/>
        <v>Duncan Robinson</v>
      </c>
      <c r="H9697" t="str">
        <f t="shared" si="303"/>
        <v>Duncan Robinson</v>
      </c>
    </row>
    <row r="9698" spans="1:8" x14ac:dyDescent="0.2">
      <c r="A9698" s="48"/>
      <c r="B9698">
        <v>9</v>
      </c>
      <c r="C9698">
        <v>4</v>
      </c>
      <c r="D9698">
        <v>3</v>
      </c>
      <c r="E9698">
        <v>3</v>
      </c>
      <c r="F9698" s="51">
        <v>1</v>
      </c>
      <c r="G9698" t="str">
        <f t="shared" si="302"/>
        <v>Duncan Robinson</v>
      </c>
      <c r="H9698" t="str">
        <f t="shared" si="303"/>
        <v>Duncan Robinson</v>
      </c>
    </row>
    <row r="9699" spans="1:8" x14ac:dyDescent="0.2">
      <c r="A9699" s="48"/>
      <c r="B9699">
        <v>14</v>
      </c>
      <c r="C9699">
        <v>0</v>
      </c>
      <c r="D9699">
        <v>1</v>
      </c>
      <c r="E9699">
        <v>2</v>
      </c>
      <c r="F9699" s="51">
        <v>1</v>
      </c>
      <c r="G9699" t="str">
        <f t="shared" si="302"/>
        <v>Duncan Robinson</v>
      </c>
      <c r="H9699" t="str">
        <f t="shared" si="303"/>
        <v>Duncan Robinson</v>
      </c>
    </row>
    <row r="9700" spans="1:8" x14ac:dyDescent="0.2">
      <c r="A9700" s="48"/>
      <c r="B9700">
        <v>5</v>
      </c>
      <c r="C9700">
        <v>1</v>
      </c>
      <c r="D9700">
        <v>2</v>
      </c>
      <c r="E9700">
        <v>0</v>
      </c>
      <c r="F9700" s="51">
        <v>1</v>
      </c>
      <c r="G9700" t="str">
        <f t="shared" si="302"/>
        <v>Duncan Robinson</v>
      </c>
      <c r="H9700" t="str">
        <f t="shared" si="303"/>
        <v>Duncan Robinson</v>
      </c>
    </row>
    <row r="9701" spans="1:8" x14ac:dyDescent="0.2">
      <c r="A9701" s="48"/>
      <c r="B9701">
        <v>10</v>
      </c>
      <c r="C9701">
        <v>0</v>
      </c>
      <c r="D9701">
        <v>0</v>
      </c>
      <c r="E9701">
        <v>2</v>
      </c>
      <c r="F9701" s="51">
        <v>1</v>
      </c>
      <c r="G9701" t="str">
        <f t="shared" si="302"/>
        <v>Duncan Robinson</v>
      </c>
      <c r="H9701" t="str">
        <f t="shared" si="303"/>
        <v>Duncan Robinson</v>
      </c>
    </row>
    <row r="9702" spans="1:8" x14ac:dyDescent="0.2">
      <c r="A9702" s="48"/>
      <c r="B9702">
        <v>0</v>
      </c>
      <c r="C9702">
        <v>3</v>
      </c>
      <c r="D9702">
        <v>3</v>
      </c>
      <c r="E9702">
        <v>0</v>
      </c>
      <c r="F9702" s="51">
        <v>1</v>
      </c>
      <c r="G9702" t="str">
        <f t="shared" si="302"/>
        <v>Duncan Robinson</v>
      </c>
      <c r="H9702" t="str">
        <f t="shared" si="303"/>
        <v>Duncan Robinson</v>
      </c>
    </row>
    <row r="9703" spans="1:8" x14ac:dyDescent="0.2">
      <c r="A9703" s="48"/>
      <c r="B9703">
        <v>7</v>
      </c>
      <c r="C9703">
        <v>1</v>
      </c>
      <c r="D9703">
        <v>0</v>
      </c>
      <c r="E9703">
        <v>1</v>
      </c>
      <c r="F9703" s="51">
        <v>1</v>
      </c>
      <c r="G9703" t="str">
        <f t="shared" si="302"/>
        <v>Duncan Robinson</v>
      </c>
      <c r="H9703" t="str">
        <f t="shared" si="303"/>
        <v>Duncan Robinson</v>
      </c>
    </row>
    <row r="9704" spans="1:8" x14ac:dyDescent="0.2">
      <c r="A9704" s="48"/>
      <c r="B9704">
        <v>3</v>
      </c>
      <c r="C9704">
        <v>0</v>
      </c>
      <c r="D9704">
        <v>0</v>
      </c>
      <c r="E9704">
        <v>1</v>
      </c>
      <c r="F9704" s="51">
        <v>1</v>
      </c>
      <c r="G9704" t="str">
        <f t="shared" si="302"/>
        <v>Duncan Robinson</v>
      </c>
      <c r="H9704" t="str">
        <f t="shared" si="303"/>
        <v>Duncan Robinson</v>
      </c>
    </row>
    <row r="9705" spans="1:8" x14ac:dyDescent="0.2">
      <c r="A9705" s="48"/>
      <c r="B9705">
        <v>5</v>
      </c>
      <c r="C9705">
        <v>2</v>
      </c>
      <c r="D9705">
        <v>1</v>
      </c>
      <c r="E9705">
        <v>1</v>
      </c>
      <c r="F9705" s="51">
        <v>1</v>
      </c>
      <c r="G9705" t="str">
        <f t="shared" si="302"/>
        <v>Duncan Robinson</v>
      </c>
      <c r="H9705" t="str">
        <f t="shared" si="303"/>
        <v>Duncan Robinson</v>
      </c>
    </row>
    <row r="9706" spans="1:8" x14ac:dyDescent="0.2">
      <c r="A9706" s="48"/>
      <c r="B9706">
        <v>3</v>
      </c>
      <c r="C9706">
        <v>1</v>
      </c>
      <c r="D9706">
        <v>0</v>
      </c>
      <c r="E9706">
        <v>0</v>
      </c>
      <c r="F9706" s="51">
        <v>1</v>
      </c>
      <c r="G9706" t="str">
        <f t="shared" si="302"/>
        <v>Duncan Robinson</v>
      </c>
      <c r="H9706" t="str">
        <f t="shared" si="303"/>
        <v>Duncan Robinson</v>
      </c>
    </row>
    <row r="9707" spans="1:8" x14ac:dyDescent="0.2">
      <c r="A9707" s="48"/>
      <c r="B9707">
        <v>14</v>
      </c>
      <c r="C9707">
        <v>1</v>
      </c>
      <c r="D9707">
        <v>3</v>
      </c>
      <c r="E9707">
        <v>4</v>
      </c>
      <c r="F9707" s="51">
        <v>1</v>
      </c>
      <c r="G9707" t="str">
        <f t="shared" si="302"/>
        <v>Duncan Robinson</v>
      </c>
      <c r="H9707" t="str">
        <f t="shared" si="303"/>
        <v>Duncan Robinson</v>
      </c>
    </row>
    <row r="9708" spans="1:8" x14ac:dyDescent="0.2">
      <c r="A9708" s="48"/>
      <c r="B9708">
        <v>8</v>
      </c>
      <c r="C9708">
        <v>3</v>
      </c>
      <c r="D9708">
        <v>1</v>
      </c>
      <c r="E9708">
        <v>2</v>
      </c>
      <c r="F9708" s="51">
        <v>1</v>
      </c>
      <c r="G9708" t="str">
        <f t="shared" si="302"/>
        <v>Duncan Robinson</v>
      </c>
      <c r="H9708" t="str">
        <f t="shared" si="303"/>
        <v>Duncan Robinson</v>
      </c>
    </row>
    <row r="9709" spans="1:8" x14ac:dyDescent="0.2">
      <c r="A9709" s="48"/>
      <c r="B9709">
        <v>12</v>
      </c>
      <c r="C9709">
        <v>2</v>
      </c>
      <c r="D9709">
        <v>3</v>
      </c>
      <c r="E9709">
        <v>3</v>
      </c>
      <c r="F9709" s="51">
        <v>1</v>
      </c>
      <c r="G9709" t="str">
        <f t="shared" si="302"/>
        <v>Duncan Robinson</v>
      </c>
      <c r="H9709" t="str">
        <f t="shared" si="303"/>
        <v>Duncan Robinson</v>
      </c>
    </row>
    <row r="9710" spans="1:8" x14ac:dyDescent="0.2">
      <c r="A9710" s="48"/>
      <c r="B9710">
        <v>13</v>
      </c>
      <c r="C9710">
        <v>3</v>
      </c>
      <c r="D9710">
        <v>2</v>
      </c>
      <c r="E9710">
        <v>4</v>
      </c>
      <c r="F9710" s="51">
        <v>1</v>
      </c>
      <c r="G9710" t="str">
        <f t="shared" si="302"/>
        <v>Duncan Robinson</v>
      </c>
      <c r="H9710" t="str">
        <f t="shared" si="303"/>
        <v>Duncan Robinson</v>
      </c>
    </row>
    <row r="9711" spans="1:8" x14ac:dyDescent="0.2">
      <c r="A9711" s="48"/>
      <c r="B9711">
        <v>9</v>
      </c>
      <c r="C9711">
        <v>4</v>
      </c>
      <c r="D9711">
        <v>0</v>
      </c>
      <c r="E9711">
        <v>3</v>
      </c>
      <c r="F9711" s="51">
        <v>1</v>
      </c>
      <c r="G9711" t="str">
        <f t="shared" si="302"/>
        <v>Duncan Robinson</v>
      </c>
      <c r="H9711" t="str">
        <f t="shared" si="303"/>
        <v>Duncan Robinson</v>
      </c>
    </row>
    <row r="9712" spans="1:8" x14ac:dyDescent="0.2">
      <c r="A9712" s="48"/>
      <c r="B9712">
        <v>8</v>
      </c>
      <c r="C9712">
        <v>1</v>
      </c>
      <c r="D9712">
        <v>0</v>
      </c>
      <c r="E9712">
        <v>2</v>
      </c>
      <c r="F9712" s="51">
        <v>1</v>
      </c>
      <c r="G9712" t="str">
        <f t="shared" si="302"/>
        <v>Duncan Robinson</v>
      </c>
      <c r="H9712" t="str">
        <f t="shared" si="303"/>
        <v>Duncan Robinson</v>
      </c>
    </row>
    <row r="9713" spans="1:8" x14ac:dyDescent="0.2">
      <c r="A9713" s="48"/>
      <c r="B9713">
        <v>9</v>
      </c>
      <c r="C9713">
        <v>0</v>
      </c>
      <c r="D9713">
        <v>1</v>
      </c>
      <c r="E9713">
        <v>3</v>
      </c>
      <c r="F9713" s="51">
        <v>1</v>
      </c>
      <c r="G9713" t="str">
        <f t="shared" si="302"/>
        <v>Duncan Robinson</v>
      </c>
      <c r="H9713" t="str">
        <f t="shared" si="303"/>
        <v>Duncan Robinson</v>
      </c>
    </row>
    <row r="9714" spans="1:8" x14ac:dyDescent="0.2">
      <c r="A9714" s="48"/>
      <c r="B9714">
        <v>9</v>
      </c>
      <c r="C9714">
        <v>2</v>
      </c>
      <c r="D9714">
        <v>1</v>
      </c>
      <c r="E9714">
        <v>1</v>
      </c>
      <c r="F9714" s="51">
        <v>1</v>
      </c>
      <c r="G9714" t="str">
        <f t="shared" si="302"/>
        <v>Duncan Robinson</v>
      </c>
      <c r="H9714" t="str">
        <f t="shared" si="303"/>
        <v>Duncan Robinson</v>
      </c>
    </row>
    <row r="9715" spans="1:8" x14ac:dyDescent="0.2">
      <c r="A9715" s="48"/>
      <c r="B9715">
        <v>0</v>
      </c>
      <c r="C9715">
        <v>0</v>
      </c>
      <c r="D9715">
        <v>0</v>
      </c>
      <c r="E9715">
        <v>0</v>
      </c>
      <c r="F9715" s="51">
        <v>1</v>
      </c>
      <c r="G9715" t="str">
        <f t="shared" si="302"/>
        <v>Duncan Robinson</v>
      </c>
      <c r="H9715" t="str">
        <f t="shared" si="303"/>
        <v>Duncan Robinson</v>
      </c>
    </row>
    <row r="9716" spans="1:8" x14ac:dyDescent="0.2">
      <c r="A9716" s="48" t="s">
        <v>1501</v>
      </c>
      <c r="B9716">
        <v>4</v>
      </c>
      <c r="C9716">
        <v>2</v>
      </c>
      <c r="D9716">
        <v>0</v>
      </c>
      <c r="E9716">
        <v>0</v>
      </c>
      <c r="F9716" s="51">
        <v>1</v>
      </c>
      <c r="G9716" t="str">
        <f t="shared" si="302"/>
        <v>Mitchell Robinson</v>
      </c>
      <c r="H9716" t="str">
        <f t="shared" si="303"/>
        <v>Mitchell Robinson</v>
      </c>
    </row>
    <row r="9717" spans="1:8" x14ac:dyDescent="0.2">
      <c r="A9717" s="48"/>
      <c r="B9717">
        <v>8</v>
      </c>
      <c r="C9717">
        <v>5</v>
      </c>
      <c r="D9717">
        <v>1</v>
      </c>
      <c r="E9717">
        <v>0</v>
      </c>
      <c r="F9717" s="51">
        <v>1</v>
      </c>
      <c r="G9717" t="str">
        <f t="shared" si="302"/>
        <v>Mitchell Robinson</v>
      </c>
      <c r="H9717" t="str">
        <f t="shared" si="303"/>
        <v>Mitchell Robinson</v>
      </c>
    </row>
    <row r="9718" spans="1:8" x14ac:dyDescent="0.2">
      <c r="A9718" s="48"/>
      <c r="B9718">
        <v>14</v>
      </c>
      <c r="C9718">
        <v>6</v>
      </c>
      <c r="D9718">
        <v>0</v>
      </c>
      <c r="E9718">
        <v>0</v>
      </c>
      <c r="F9718" s="51">
        <v>1</v>
      </c>
      <c r="G9718" t="str">
        <f t="shared" si="302"/>
        <v>Mitchell Robinson</v>
      </c>
      <c r="H9718" t="str">
        <f t="shared" si="303"/>
        <v>Mitchell Robinson</v>
      </c>
    </row>
    <row r="9719" spans="1:8" x14ac:dyDescent="0.2">
      <c r="A9719" s="48"/>
      <c r="B9719">
        <v>9</v>
      </c>
      <c r="C9719">
        <v>8</v>
      </c>
      <c r="D9719">
        <v>1</v>
      </c>
      <c r="E9719">
        <v>0</v>
      </c>
      <c r="F9719" s="51">
        <v>1</v>
      </c>
      <c r="G9719" t="str">
        <f t="shared" si="302"/>
        <v>Mitchell Robinson</v>
      </c>
      <c r="H9719" t="str">
        <f t="shared" si="303"/>
        <v>Mitchell Robinson</v>
      </c>
    </row>
    <row r="9720" spans="1:8" x14ac:dyDescent="0.2">
      <c r="A9720" s="48"/>
      <c r="B9720">
        <v>5</v>
      </c>
      <c r="C9720">
        <v>9</v>
      </c>
      <c r="D9720">
        <v>1</v>
      </c>
      <c r="E9720">
        <v>0</v>
      </c>
      <c r="F9720" s="51">
        <v>1</v>
      </c>
      <c r="G9720" t="str">
        <f t="shared" si="302"/>
        <v>Mitchell Robinson</v>
      </c>
      <c r="H9720" t="str">
        <f t="shared" si="303"/>
        <v>Mitchell Robinson</v>
      </c>
    </row>
    <row r="9721" spans="1:8" x14ac:dyDescent="0.2">
      <c r="A9721" s="48"/>
      <c r="B9721">
        <v>4</v>
      </c>
      <c r="C9721">
        <v>7</v>
      </c>
      <c r="D9721">
        <v>2</v>
      </c>
      <c r="E9721">
        <v>0</v>
      </c>
      <c r="F9721" s="51">
        <v>1</v>
      </c>
      <c r="G9721" t="str">
        <f t="shared" si="302"/>
        <v>Mitchell Robinson</v>
      </c>
      <c r="H9721" t="str">
        <f t="shared" si="303"/>
        <v>Mitchell Robinson</v>
      </c>
    </row>
    <row r="9722" spans="1:8" x14ac:dyDescent="0.2">
      <c r="A9722" s="48"/>
      <c r="B9722">
        <v>8</v>
      </c>
      <c r="C9722">
        <v>12</v>
      </c>
      <c r="D9722">
        <v>2</v>
      </c>
      <c r="E9722">
        <v>0</v>
      </c>
      <c r="F9722" s="51">
        <v>1</v>
      </c>
      <c r="G9722" t="str">
        <f t="shared" si="302"/>
        <v>Mitchell Robinson</v>
      </c>
      <c r="H9722" t="str">
        <f t="shared" si="303"/>
        <v>Mitchell Robinson</v>
      </c>
    </row>
    <row r="9723" spans="1:8" x14ac:dyDescent="0.2">
      <c r="A9723" s="48"/>
      <c r="B9723">
        <v>0</v>
      </c>
      <c r="C9723">
        <v>2</v>
      </c>
      <c r="D9723">
        <v>1</v>
      </c>
      <c r="E9723">
        <v>0</v>
      </c>
      <c r="F9723" s="51">
        <v>1</v>
      </c>
      <c r="G9723" t="str">
        <f t="shared" si="302"/>
        <v>Mitchell Robinson</v>
      </c>
      <c r="H9723" t="str">
        <f t="shared" si="303"/>
        <v>Mitchell Robinson</v>
      </c>
    </row>
    <row r="9724" spans="1:8" x14ac:dyDescent="0.2">
      <c r="A9724" s="48"/>
      <c r="B9724">
        <v>2</v>
      </c>
      <c r="C9724">
        <v>4</v>
      </c>
      <c r="D9724">
        <v>0</v>
      </c>
      <c r="E9724">
        <v>0</v>
      </c>
      <c r="F9724" s="51">
        <v>1</v>
      </c>
      <c r="G9724" t="str">
        <f t="shared" si="302"/>
        <v>Mitchell Robinson</v>
      </c>
      <c r="H9724" t="str">
        <f t="shared" si="303"/>
        <v>Mitchell Robinson</v>
      </c>
    </row>
    <row r="9725" spans="1:8" x14ac:dyDescent="0.2">
      <c r="A9725" s="48"/>
      <c r="B9725">
        <v>3</v>
      </c>
      <c r="C9725">
        <v>2</v>
      </c>
      <c r="D9725">
        <v>1</v>
      </c>
      <c r="E9725">
        <v>0</v>
      </c>
      <c r="F9725" s="51">
        <v>1</v>
      </c>
      <c r="G9725" t="str">
        <f t="shared" si="302"/>
        <v>Mitchell Robinson</v>
      </c>
      <c r="H9725" t="str">
        <f t="shared" si="303"/>
        <v>Mitchell Robinson</v>
      </c>
    </row>
    <row r="9726" spans="1:8" x14ac:dyDescent="0.2">
      <c r="A9726" s="48"/>
      <c r="B9726">
        <v>12</v>
      </c>
      <c r="C9726">
        <v>8</v>
      </c>
      <c r="D9726">
        <v>0</v>
      </c>
      <c r="E9726">
        <v>0</v>
      </c>
      <c r="F9726" s="51">
        <v>1</v>
      </c>
      <c r="G9726" t="str">
        <f t="shared" si="302"/>
        <v>Mitchell Robinson</v>
      </c>
      <c r="H9726" t="str">
        <f t="shared" si="303"/>
        <v>Mitchell Robinson</v>
      </c>
    </row>
    <row r="9727" spans="1:8" x14ac:dyDescent="0.2">
      <c r="A9727" s="48"/>
      <c r="B9727">
        <v>16</v>
      </c>
      <c r="C9727">
        <v>7</v>
      </c>
      <c r="D9727">
        <v>0</v>
      </c>
      <c r="E9727">
        <v>0</v>
      </c>
      <c r="F9727" s="51">
        <v>1</v>
      </c>
      <c r="G9727" t="str">
        <f t="shared" si="302"/>
        <v>Mitchell Robinson</v>
      </c>
      <c r="H9727" t="str">
        <f t="shared" si="303"/>
        <v>Mitchell Robinson</v>
      </c>
    </row>
    <row r="9728" spans="1:8" x14ac:dyDescent="0.2">
      <c r="A9728" s="48"/>
      <c r="B9728">
        <v>6</v>
      </c>
      <c r="C9728">
        <v>13</v>
      </c>
      <c r="D9728">
        <v>2</v>
      </c>
      <c r="E9728">
        <v>0</v>
      </c>
      <c r="F9728" s="51">
        <v>1</v>
      </c>
      <c r="G9728" t="str">
        <f t="shared" si="302"/>
        <v>Mitchell Robinson</v>
      </c>
      <c r="H9728" t="str">
        <f t="shared" si="303"/>
        <v>Mitchell Robinson</v>
      </c>
    </row>
    <row r="9729" spans="1:8" x14ac:dyDescent="0.2">
      <c r="A9729" s="48"/>
      <c r="B9729">
        <v>15</v>
      </c>
      <c r="C9729">
        <v>20</v>
      </c>
      <c r="D9729">
        <v>1</v>
      </c>
      <c r="E9729">
        <v>0</v>
      </c>
      <c r="F9729" s="51">
        <v>1</v>
      </c>
      <c r="G9729" t="str">
        <f t="shared" si="302"/>
        <v>Mitchell Robinson</v>
      </c>
      <c r="H9729" t="str">
        <f t="shared" si="303"/>
        <v>Mitchell Robinson</v>
      </c>
    </row>
    <row r="9730" spans="1:8" x14ac:dyDescent="0.2">
      <c r="A9730" s="48"/>
      <c r="B9730">
        <v>2</v>
      </c>
      <c r="C9730">
        <v>6</v>
      </c>
      <c r="D9730">
        <v>0</v>
      </c>
      <c r="E9730">
        <v>0</v>
      </c>
      <c r="F9730" s="51">
        <v>1</v>
      </c>
      <c r="G9730" t="str">
        <f t="shared" ref="G9730:G9793" si="304">IF(B9730="","",IF(A9730="",G9729,SUBSTITUTE(A9730," 2022-23 Game Log","")))</f>
        <v>Mitchell Robinson</v>
      </c>
      <c r="H9730" t="str">
        <f t="shared" ref="H9730:H9793" si="305">IF(G9730="Luka Dončić","Luka Doncic",IF(G9730="Wendell Carter Jr.","Wendell Carter",IF(G9730="Vlatko Čančar","Vlatko Cancar",IF(G9730="Troy Brown Jr.","Troy Brown",IF(G9730="Bojan Bogdanović","Bojan Bogdanovic",IF(G9730="Nic Claxton","Nicolas Claxton",IF(G9730="Kristaps Porziņģis","Kristaps Porzingis",IF(G9730="Kelly Oubre Jr.","Kelly Oubre Jr",IF(G9730="P.J. Washington","P.J Washington",IF(G9730="P.J. Tucker","P.J Tucker",IF(G9730="Jabari Smith Jr.","Jabari Smith",IF(G9730="Alperen Şengün","Alperen Sengun",IF(G9730="Nikola Vučević","Nikola Vucevic",IF(G9730="Jusuf Nurkić","Jusuf Nurkic",IF(G9730="Nikola Jokić","Nikola Jokic",G9730)))))))))))))))</f>
        <v>Mitchell Robinson</v>
      </c>
    </row>
    <row r="9731" spans="1:8" x14ac:dyDescent="0.2">
      <c r="A9731" s="48"/>
      <c r="B9731">
        <v>5</v>
      </c>
      <c r="C9731">
        <v>11</v>
      </c>
      <c r="D9731">
        <v>0</v>
      </c>
      <c r="E9731">
        <v>0</v>
      </c>
      <c r="F9731" s="51">
        <v>1</v>
      </c>
      <c r="G9731" t="str">
        <f t="shared" si="304"/>
        <v>Mitchell Robinson</v>
      </c>
      <c r="H9731" t="str">
        <f t="shared" si="305"/>
        <v>Mitchell Robinson</v>
      </c>
    </row>
    <row r="9732" spans="1:8" x14ac:dyDescent="0.2">
      <c r="A9732" s="48"/>
      <c r="B9732">
        <v>8</v>
      </c>
      <c r="C9732">
        <v>10</v>
      </c>
      <c r="D9732">
        <v>2</v>
      </c>
      <c r="E9732">
        <v>0</v>
      </c>
      <c r="F9732" s="51">
        <v>1</v>
      </c>
      <c r="G9732" t="str">
        <f t="shared" si="304"/>
        <v>Mitchell Robinson</v>
      </c>
      <c r="H9732" t="str">
        <f t="shared" si="305"/>
        <v>Mitchell Robinson</v>
      </c>
    </row>
    <row r="9733" spans="1:8" x14ac:dyDescent="0.2">
      <c r="A9733" s="48"/>
      <c r="B9733">
        <v>6</v>
      </c>
      <c r="C9733">
        <v>13</v>
      </c>
      <c r="D9733">
        <v>0</v>
      </c>
      <c r="E9733">
        <v>0</v>
      </c>
      <c r="F9733" s="51">
        <v>1</v>
      </c>
      <c r="G9733" t="str">
        <f t="shared" si="304"/>
        <v>Mitchell Robinson</v>
      </c>
      <c r="H9733" t="str">
        <f t="shared" si="305"/>
        <v>Mitchell Robinson</v>
      </c>
    </row>
    <row r="9734" spans="1:8" x14ac:dyDescent="0.2">
      <c r="A9734" s="48"/>
      <c r="B9734">
        <v>12</v>
      </c>
      <c r="C9734">
        <v>9</v>
      </c>
      <c r="D9734">
        <v>0</v>
      </c>
      <c r="E9734">
        <v>0</v>
      </c>
      <c r="F9734" s="51">
        <v>1</v>
      </c>
      <c r="G9734" t="str">
        <f t="shared" si="304"/>
        <v>Mitchell Robinson</v>
      </c>
      <c r="H9734" t="str">
        <f t="shared" si="305"/>
        <v>Mitchell Robinson</v>
      </c>
    </row>
    <row r="9735" spans="1:8" x14ac:dyDescent="0.2">
      <c r="A9735" s="48"/>
      <c r="B9735">
        <v>8</v>
      </c>
      <c r="C9735">
        <v>10</v>
      </c>
      <c r="D9735">
        <v>1</v>
      </c>
      <c r="E9735">
        <v>0</v>
      </c>
      <c r="F9735" s="51">
        <v>1</v>
      </c>
      <c r="G9735" t="str">
        <f t="shared" si="304"/>
        <v>Mitchell Robinson</v>
      </c>
      <c r="H9735" t="str">
        <f t="shared" si="305"/>
        <v>Mitchell Robinson</v>
      </c>
    </row>
    <row r="9736" spans="1:8" x14ac:dyDescent="0.2">
      <c r="A9736" s="48"/>
      <c r="B9736">
        <v>6</v>
      </c>
      <c r="C9736">
        <v>9</v>
      </c>
      <c r="D9736">
        <v>2</v>
      </c>
      <c r="E9736">
        <v>0</v>
      </c>
      <c r="F9736" s="51">
        <v>1</v>
      </c>
      <c r="G9736" t="str">
        <f t="shared" si="304"/>
        <v>Mitchell Robinson</v>
      </c>
      <c r="H9736" t="str">
        <f t="shared" si="305"/>
        <v>Mitchell Robinson</v>
      </c>
    </row>
    <row r="9737" spans="1:8" x14ac:dyDescent="0.2">
      <c r="A9737" s="48"/>
      <c r="B9737">
        <v>10</v>
      </c>
      <c r="C9737">
        <v>13</v>
      </c>
      <c r="D9737">
        <v>1</v>
      </c>
      <c r="E9737">
        <v>0</v>
      </c>
      <c r="F9737" s="51">
        <v>1</v>
      </c>
      <c r="G9737" t="str">
        <f t="shared" si="304"/>
        <v>Mitchell Robinson</v>
      </c>
      <c r="H9737" t="str">
        <f t="shared" si="305"/>
        <v>Mitchell Robinson</v>
      </c>
    </row>
    <row r="9738" spans="1:8" x14ac:dyDescent="0.2">
      <c r="A9738" s="48"/>
      <c r="B9738">
        <v>9</v>
      </c>
      <c r="C9738">
        <v>11</v>
      </c>
      <c r="D9738">
        <v>1</v>
      </c>
      <c r="E9738">
        <v>0</v>
      </c>
      <c r="F9738" s="51">
        <v>1</v>
      </c>
      <c r="G9738" t="str">
        <f t="shared" si="304"/>
        <v>Mitchell Robinson</v>
      </c>
      <c r="H9738" t="str">
        <f t="shared" si="305"/>
        <v>Mitchell Robinson</v>
      </c>
    </row>
    <row r="9739" spans="1:8" x14ac:dyDescent="0.2">
      <c r="A9739" s="48"/>
      <c r="B9739">
        <v>10</v>
      </c>
      <c r="C9739">
        <v>3</v>
      </c>
      <c r="D9739">
        <v>1</v>
      </c>
      <c r="E9739">
        <v>0</v>
      </c>
      <c r="F9739" s="51">
        <v>1</v>
      </c>
      <c r="G9739" t="str">
        <f t="shared" si="304"/>
        <v>Mitchell Robinson</v>
      </c>
      <c r="H9739" t="str">
        <f t="shared" si="305"/>
        <v>Mitchell Robinson</v>
      </c>
    </row>
    <row r="9740" spans="1:8" x14ac:dyDescent="0.2">
      <c r="A9740" s="48"/>
      <c r="B9740">
        <v>2</v>
      </c>
      <c r="C9740">
        <v>6</v>
      </c>
      <c r="D9740">
        <v>1</v>
      </c>
      <c r="E9740">
        <v>0</v>
      </c>
      <c r="F9740" s="51">
        <v>1</v>
      </c>
      <c r="G9740" t="str">
        <f t="shared" si="304"/>
        <v>Mitchell Robinson</v>
      </c>
      <c r="H9740" t="str">
        <f t="shared" si="305"/>
        <v>Mitchell Robinson</v>
      </c>
    </row>
    <row r="9741" spans="1:8" x14ac:dyDescent="0.2">
      <c r="A9741" s="48"/>
      <c r="B9741">
        <v>10</v>
      </c>
      <c r="C9741">
        <v>16</v>
      </c>
      <c r="D9741">
        <v>4</v>
      </c>
      <c r="E9741">
        <v>0</v>
      </c>
      <c r="F9741" s="51">
        <v>1</v>
      </c>
      <c r="G9741" t="str">
        <f t="shared" si="304"/>
        <v>Mitchell Robinson</v>
      </c>
      <c r="H9741" t="str">
        <f t="shared" si="305"/>
        <v>Mitchell Robinson</v>
      </c>
    </row>
    <row r="9742" spans="1:8" x14ac:dyDescent="0.2">
      <c r="A9742" s="48"/>
      <c r="B9742">
        <v>20</v>
      </c>
      <c r="C9742">
        <v>16</v>
      </c>
      <c r="D9742">
        <v>1</v>
      </c>
      <c r="E9742">
        <v>0</v>
      </c>
      <c r="F9742" s="51">
        <v>1</v>
      </c>
      <c r="G9742" t="str">
        <f t="shared" si="304"/>
        <v>Mitchell Robinson</v>
      </c>
      <c r="H9742" t="str">
        <f t="shared" si="305"/>
        <v>Mitchell Robinson</v>
      </c>
    </row>
    <row r="9743" spans="1:8" x14ac:dyDescent="0.2">
      <c r="A9743" s="48"/>
      <c r="B9743">
        <v>0</v>
      </c>
      <c r="C9743">
        <v>6</v>
      </c>
      <c r="D9743">
        <v>2</v>
      </c>
      <c r="E9743">
        <v>0</v>
      </c>
      <c r="F9743" s="51">
        <v>1</v>
      </c>
      <c r="G9743" t="str">
        <f t="shared" si="304"/>
        <v>Mitchell Robinson</v>
      </c>
      <c r="H9743" t="str">
        <f t="shared" si="305"/>
        <v>Mitchell Robinson</v>
      </c>
    </row>
    <row r="9744" spans="1:8" x14ac:dyDescent="0.2">
      <c r="A9744" s="48"/>
      <c r="B9744">
        <v>6</v>
      </c>
      <c r="C9744">
        <v>12</v>
      </c>
      <c r="D9744">
        <v>1</v>
      </c>
      <c r="E9744">
        <v>0</v>
      </c>
      <c r="F9744" s="51">
        <v>1</v>
      </c>
      <c r="G9744" t="str">
        <f t="shared" si="304"/>
        <v>Mitchell Robinson</v>
      </c>
      <c r="H9744" t="str">
        <f t="shared" si="305"/>
        <v>Mitchell Robinson</v>
      </c>
    </row>
    <row r="9745" spans="1:8" x14ac:dyDescent="0.2">
      <c r="A9745" s="48"/>
      <c r="B9745">
        <v>10</v>
      </c>
      <c r="C9745">
        <v>10</v>
      </c>
      <c r="D9745">
        <v>2</v>
      </c>
      <c r="E9745">
        <v>0</v>
      </c>
      <c r="F9745" s="51">
        <v>1</v>
      </c>
      <c r="G9745" t="str">
        <f t="shared" si="304"/>
        <v>Mitchell Robinson</v>
      </c>
      <c r="H9745" t="str">
        <f t="shared" si="305"/>
        <v>Mitchell Robinson</v>
      </c>
    </row>
    <row r="9746" spans="1:8" x14ac:dyDescent="0.2">
      <c r="A9746" s="48"/>
      <c r="B9746">
        <v>4</v>
      </c>
      <c r="C9746">
        <v>5</v>
      </c>
      <c r="D9746">
        <v>0</v>
      </c>
      <c r="E9746">
        <v>0</v>
      </c>
      <c r="F9746" s="51">
        <v>1</v>
      </c>
      <c r="G9746" t="str">
        <f t="shared" si="304"/>
        <v>Mitchell Robinson</v>
      </c>
      <c r="H9746" t="str">
        <f t="shared" si="305"/>
        <v>Mitchell Robinson</v>
      </c>
    </row>
    <row r="9747" spans="1:8" x14ac:dyDescent="0.2">
      <c r="A9747" s="48" t="s">
        <v>1613</v>
      </c>
      <c r="B9747">
        <v>14</v>
      </c>
      <c r="C9747">
        <v>7</v>
      </c>
      <c r="D9747">
        <v>0</v>
      </c>
      <c r="E9747">
        <v>0</v>
      </c>
      <c r="F9747" s="51">
        <v>1</v>
      </c>
      <c r="G9747" t="str">
        <f t="shared" si="304"/>
        <v>Orlando Robinson</v>
      </c>
      <c r="H9747" t="str">
        <f t="shared" si="305"/>
        <v>Orlando Robinson</v>
      </c>
    </row>
    <row r="9748" spans="1:8" x14ac:dyDescent="0.2">
      <c r="A9748" s="48"/>
      <c r="B9748">
        <v>0</v>
      </c>
      <c r="C9748">
        <v>2</v>
      </c>
      <c r="D9748">
        <v>1</v>
      </c>
      <c r="E9748">
        <v>0</v>
      </c>
      <c r="F9748" s="51">
        <v>1</v>
      </c>
      <c r="G9748" t="str">
        <f t="shared" si="304"/>
        <v>Orlando Robinson</v>
      </c>
      <c r="H9748" t="str">
        <f t="shared" si="305"/>
        <v>Orlando Robinson</v>
      </c>
    </row>
    <row r="9749" spans="1:8" x14ac:dyDescent="0.2">
      <c r="A9749" s="48"/>
      <c r="B9749">
        <v>9</v>
      </c>
      <c r="C9749">
        <v>6</v>
      </c>
      <c r="D9749">
        <v>3</v>
      </c>
      <c r="E9749">
        <v>0</v>
      </c>
      <c r="F9749" s="51">
        <v>1</v>
      </c>
      <c r="G9749" t="str">
        <f t="shared" si="304"/>
        <v>Orlando Robinson</v>
      </c>
      <c r="H9749" t="str">
        <f t="shared" si="305"/>
        <v>Orlando Robinson</v>
      </c>
    </row>
    <row r="9750" spans="1:8" x14ac:dyDescent="0.2">
      <c r="A9750" s="48"/>
      <c r="B9750">
        <v>2</v>
      </c>
      <c r="C9750">
        <v>1</v>
      </c>
      <c r="D9750">
        <v>1</v>
      </c>
      <c r="E9750">
        <v>0</v>
      </c>
      <c r="F9750" s="51">
        <v>1</v>
      </c>
      <c r="G9750" t="str">
        <f t="shared" si="304"/>
        <v>Orlando Robinson</v>
      </c>
      <c r="H9750" t="str">
        <f t="shared" si="305"/>
        <v>Orlando Robinson</v>
      </c>
    </row>
    <row r="9751" spans="1:8" x14ac:dyDescent="0.2">
      <c r="A9751" s="48"/>
      <c r="B9751">
        <v>2</v>
      </c>
      <c r="C9751">
        <v>1</v>
      </c>
      <c r="D9751">
        <v>1</v>
      </c>
      <c r="E9751">
        <v>0</v>
      </c>
      <c r="F9751" s="51">
        <v>1</v>
      </c>
      <c r="G9751" t="str">
        <f t="shared" si="304"/>
        <v>Orlando Robinson</v>
      </c>
      <c r="H9751" t="str">
        <f t="shared" si="305"/>
        <v>Orlando Robinson</v>
      </c>
    </row>
    <row r="9752" spans="1:8" x14ac:dyDescent="0.2">
      <c r="A9752" s="48"/>
      <c r="B9752">
        <v>0</v>
      </c>
      <c r="C9752">
        <v>3</v>
      </c>
      <c r="D9752">
        <v>0</v>
      </c>
      <c r="E9752">
        <v>0</v>
      </c>
      <c r="F9752" s="51">
        <v>1</v>
      </c>
      <c r="G9752" t="str">
        <f t="shared" si="304"/>
        <v>Orlando Robinson</v>
      </c>
      <c r="H9752" t="str">
        <f t="shared" si="305"/>
        <v>Orlando Robinson</v>
      </c>
    </row>
    <row r="9753" spans="1:8" x14ac:dyDescent="0.2">
      <c r="A9753" s="48"/>
      <c r="B9753">
        <v>15</v>
      </c>
      <c r="C9753">
        <v>9</v>
      </c>
      <c r="D9753">
        <v>4</v>
      </c>
      <c r="E9753">
        <v>0</v>
      </c>
      <c r="F9753" s="51">
        <v>1</v>
      </c>
      <c r="G9753" t="str">
        <f t="shared" si="304"/>
        <v>Orlando Robinson</v>
      </c>
      <c r="H9753" t="str">
        <f t="shared" si="305"/>
        <v>Orlando Robinson</v>
      </c>
    </row>
    <row r="9754" spans="1:8" x14ac:dyDescent="0.2">
      <c r="A9754" s="48"/>
      <c r="B9754">
        <v>0</v>
      </c>
      <c r="C9754">
        <v>2</v>
      </c>
      <c r="D9754">
        <v>1</v>
      </c>
      <c r="E9754">
        <v>0</v>
      </c>
      <c r="F9754" s="51">
        <v>1</v>
      </c>
      <c r="G9754" t="str">
        <f t="shared" si="304"/>
        <v>Orlando Robinson</v>
      </c>
      <c r="H9754" t="str">
        <f t="shared" si="305"/>
        <v>Orlando Robinson</v>
      </c>
    </row>
    <row r="9755" spans="1:8" x14ac:dyDescent="0.2">
      <c r="A9755" s="48"/>
      <c r="B9755">
        <v>13</v>
      </c>
      <c r="C9755">
        <v>5</v>
      </c>
      <c r="D9755">
        <v>0</v>
      </c>
      <c r="E9755">
        <v>0</v>
      </c>
      <c r="F9755" s="51">
        <v>1</v>
      </c>
      <c r="G9755" t="str">
        <f t="shared" si="304"/>
        <v>Orlando Robinson</v>
      </c>
      <c r="H9755" t="str">
        <f t="shared" si="305"/>
        <v>Orlando Robinson</v>
      </c>
    </row>
    <row r="9756" spans="1:8" x14ac:dyDescent="0.2">
      <c r="A9756" s="48"/>
      <c r="B9756">
        <v>2</v>
      </c>
      <c r="C9756">
        <v>3</v>
      </c>
      <c r="D9756">
        <v>1</v>
      </c>
      <c r="E9756">
        <v>0</v>
      </c>
      <c r="F9756" s="51">
        <v>1</v>
      </c>
      <c r="G9756" t="str">
        <f t="shared" si="304"/>
        <v>Orlando Robinson</v>
      </c>
      <c r="H9756" t="str">
        <f t="shared" si="305"/>
        <v>Orlando Robinson</v>
      </c>
    </row>
    <row r="9757" spans="1:8" x14ac:dyDescent="0.2">
      <c r="A9757" s="48"/>
      <c r="B9757">
        <v>6</v>
      </c>
      <c r="C9757">
        <v>6</v>
      </c>
      <c r="D9757">
        <v>0</v>
      </c>
      <c r="E9757">
        <v>0</v>
      </c>
      <c r="F9757" s="51">
        <v>1</v>
      </c>
      <c r="G9757" t="str">
        <f t="shared" si="304"/>
        <v>Orlando Robinson</v>
      </c>
      <c r="H9757" t="str">
        <f t="shared" si="305"/>
        <v>Orlando Robinson</v>
      </c>
    </row>
    <row r="9758" spans="1:8" x14ac:dyDescent="0.2">
      <c r="A9758" s="48"/>
      <c r="B9758">
        <v>0</v>
      </c>
      <c r="C9758">
        <v>0</v>
      </c>
      <c r="D9758">
        <v>0</v>
      </c>
      <c r="E9758">
        <v>0</v>
      </c>
      <c r="F9758" s="51">
        <v>1</v>
      </c>
      <c r="G9758" t="str">
        <f t="shared" si="304"/>
        <v>Orlando Robinson</v>
      </c>
      <c r="H9758" t="str">
        <f t="shared" si="305"/>
        <v>Orlando Robinson</v>
      </c>
    </row>
    <row r="9759" spans="1:8" x14ac:dyDescent="0.2">
      <c r="A9759" s="48" t="s">
        <v>1502</v>
      </c>
      <c r="B9759">
        <v>6</v>
      </c>
      <c r="C9759">
        <v>5</v>
      </c>
      <c r="D9759">
        <v>0</v>
      </c>
      <c r="E9759">
        <v>2</v>
      </c>
      <c r="F9759" s="51">
        <v>1</v>
      </c>
      <c r="G9759" t="str">
        <f t="shared" si="304"/>
        <v>Jeremiah Robinson-Earl</v>
      </c>
      <c r="H9759" t="str">
        <f t="shared" si="305"/>
        <v>Jeremiah Robinson-Earl</v>
      </c>
    </row>
    <row r="9760" spans="1:8" x14ac:dyDescent="0.2">
      <c r="A9760" s="48"/>
      <c r="B9760">
        <v>10</v>
      </c>
      <c r="C9760">
        <v>2</v>
      </c>
      <c r="D9760">
        <v>0</v>
      </c>
      <c r="E9760">
        <v>2</v>
      </c>
      <c r="F9760" s="51">
        <v>1</v>
      </c>
      <c r="G9760" t="str">
        <f t="shared" si="304"/>
        <v>Jeremiah Robinson-Earl</v>
      </c>
      <c r="H9760" t="str">
        <f t="shared" si="305"/>
        <v>Jeremiah Robinson-Earl</v>
      </c>
    </row>
    <row r="9761" spans="1:8" x14ac:dyDescent="0.2">
      <c r="A9761" s="48"/>
      <c r="B9761">
        <v>15</v>
      </c>
      <c r="C9761">
        <v>2</v>
      </c>
      <c r="D9761">
        <v>3</v>
      </c>
      <c r="E9761">
        <v>3</v>
      </c>
      <c r="F9761" s="51">
        <v>1</v>
      </c>
      <c r="G9761" t="str">
        <f t="shared" si="304"/>
        <v>Jeremiah Robinson-Earl</v>
      </c>
      <c r="H9761" t="str">
        <f t="shared" si="305"/>
        <v>Jeremiah Robinson-Earl</v>
      </c>
    </row>
    <row r="9762" spans="1:8" x14ac:dyDescent="0.2">
      <c r="A9762" s="48"/>
      <c r="B9762">
        <v>2</v>
      </c>
      <c r="C9762">
        <v>9</v>
      </c>
      <c r="D9762">
        <v>0</v>
      </c>
      <c r="E9762">
        <v>0</v>
      </c>
      <c r="F9762" s="51">
        <v>1</v>
      </c>
      <c r="G9762" t="str">
        <f t="shared" si="304"/>
        <v>Jeremiah Robinson-Earl</v>
      </c>
      <c r="H9762" t="str">
        <f t="shared" si="305"/>
        <v>Jeremiah Robinson-Earl</v>
      </c>
    </row>
    <row r="9763" spans="1:8" x14ac:dyDescent="0.2">
      <c r="A9763" s="48"/>
      <c r="B9763">
        <v>5</v>
      </c>
      <c r="C9763">
        <v>2</v>
      </c>
      <c r="D9763">
        <v>2</v>
      </c>
      <c r="E9763">
        <v>1</v>
      </c>
      <c r="F9763" s="51">
        <v>1</v>
      </c>
      <c r="G9763" t="str">
        <f t="shared" si="304"/>
        <v>Jeremiah Robinson-Earl</v>
      </c>
      <c r="H9763" t="str">
        <f t="shared" si="305"/>
        <v>Jeremiah Robinson-Earl</v>
      </c>
    </row>
    <row r="9764" spans="1:8" x14ac:dyDescent="0.2">
      <c r="A9764" s="48"/>
      <c r="B9764">
        <v>0</v>
      </c>
      <c r="C9764">
        <v>0</v>
      </c>
      <c r="D9764">
        <v>0</v>
      </c>
      <c r="E9764">
        <v>0</v>
      </c>
      <c r="F9764" s="51">
        <v>1</v>
      </c>
      <c r="G9764" t="str">
        <f t="shared" si="304"/>
        <v>Jeremiah Robinson-Earl</v>
      </c>
      <c r="H9764" t="str">
        <f t="shared" si="305"/>
        <v>Jeremiah Robinson-Earl</v>
      </c>
    </row>
    <row r="9765" spans="1:8" x14ac:dyDescent="0.2">
      <c r="A9765" s="48"/>
      <c r="B9765">
        <v>11</v>
      </c>
      <c r="C9765">
        <v>5</v>
      </c>
      <c r="D9765">
        <v>2</v>
      </c>
      <c r="E9765">
        <v>0</v>
      </c>
      <c r="F9765" s="51">
        <v>1</v>
      </c>
      <c r="G9765" t="str">
        <f t="shared" si="304"/>
        <v>Jeremiah Robinson-Earl</v>
      </c>
      <c r="H9765" t="str">
        <f t="shared" si="305"/>
        <v>Jeremiah Robinson-Earl</v>
      </c>
    </row>
    <row r="9766" spans="1:8" x14ac:dyDescent="0.2">
      <c r="A9766" s="48"/>
      <c r="B9766">
        <v>10</v>
      </c>
      <c r="C9766">
        <v>7</v>
      </c>
      <c r="D9766">
        <v>1</v>
      </c>
      <c r="E9766">
        <v>2</v>
      </c>
      <c r="F9766" s="51">
        <v>1</v>
      </c>
      <c r="G9766" t="str">
        <f t="shared" si="304"/>
        <v>Jeremiah Robinson-Earl</v>
      </c>
      <c r="H9766" t="str">
        <f t="shared" si="305"/>
        <v>Jeremiah Robinson-Earl</v>
      </c>
    </row>
    <row r="9767" spans="1:8" x14ac:dyDescent="0.2">
      <c r="A9767" s="48"/>
      <c r="B9767">
        <v>12</v>
      </c>
      <c r="C9767">
        <v>3</v>
      </c>
      <c r="D9767">
        <v>1</v>
      </c>
      <c r="E9767">
        <v>2</v>
      </c>
      <c r="F9767" s="51">
        <v>1</v>
      </c>
      <c r="G9767" t="str">
        <f t="shared" si="304"/>
        <v>Jeremiah Robinson-Earl</v>
      </c>
      <c r="H9767" t="str">
        <f t="shared" si="305"/>
        <v>Jeremiah Robinson-Earl</v>
      </c>
    </row>
    <row r="9768" spans="1:8" x14ac:dyDescent="0.2">
      <c r="A9768" s="48"/>
      <c r="B9768">
        <v>7</v>
      </c>
      <c r="C9768">
        <v>4</v>
      </c>
      <c r="D9768">
        <v>0</v>
      </c>
      <c r="E9768">
        <v>1</v>
      </c>
      <c r="F9768" s="51">
        <v>1</v>
      </c>
      <c r="G9768" t="str">
        <f t="shared" si="304"/>
        <v>Jeremiah Robinson-Earl</v>
      </c>
      <c r="H9768" t="str">
        <f t="shared" si="305"/>
        <v>Jeremiah Robinson-Earl</v>
      </c>
    </row>
    <row r="9769" spans="1:8" x14ac:dyDescent="0.2">
      <c r="A9769" s="48"/>
      <c r="B9769">
        <v>5</v>
      </c>
      <c r="C9769">
        <v>1</v>
      </c>
      <c r="D9769">
        <v>0</v>
      </c>
      <c r="E9769">
        <v>1</v>
      </c>
      <c r="F9769" s="51">
        <v>1</v>
      </c>
      <c r="G9769" t="str">
        <f t="shared" si="304"/>
        <v>Jeremiah Robinson-Earl</v>
      </c>
      <c r="H9769" t="str">
        <f t="shared" si="305"/>
        <v>Jeremiah Robinson-Earl</v>
      </c>
    </row>
    <row r="9770" spans="1:8" x14ac:dyDescent="0.2">
      <c r="A9770" s="48"/>
      <c r="B9770">
        <v>17</v>
      </c>
      <c r="C9770">
        <v>7</v>
      </c>
      <c r="D9770">
        <v>0</v>
      </c>
      <c r="E9770">
        <v>3</v>
      </c>
      <c r="F9770" s="51">
        <v>1</v>
      </c>
      <c r="G9770" t="str">
        <f t="shared" si="304"/>
        <v>Jeremiah Robinson-Earl</v>
      </c>
      <c r="H9770" t="str">
        <f t="shared" si="305"/>
        <v>Jeremiah Robinson-Earl</v>
      </c>
    </row>
    <row r="9771" spans="1:8" x14ac:dyDescent="0.2">
      <c r="A9771" s="48"/>
      <c r="B9771">
        <v>4</v>
      </c>
      <c r="C9771">
        <v>5</v>
      </c>
      <c r="D9771">
        <v>0</v>
      </c>
      <c r="E9771">
        <v>0</v>
      </c>
      <c r="F9771" s="51">
        <v>1</v>
      </c>
      <c r="G9771" t="str">
        <f t="shared" si="304"/>
        <v>Jeremiah Robinson-Earl</v>
      </c>
      <c r="H9771" t="str">
        <f t="shared" si="305"/>
        <v>Jeremiah Robinson-Earl</v>
      </c>
    </row>
    <row r="9772" spans="1:8" x14ac:dyDescent="0.2">
      <c r="A9772" s="48"/>
      <c r="B9772">
        <v>8</v>
      </c>
      <c r="C9772">
        <v>4</v>
      </c>
      <c r="D9772">
        <v>1</v>
      </c>
      <c r="E9772">
        <v>1</v>
      </c>
      <c r="F9772" s="51">
        <v>1</v>
      </c>
      <c r="G9772" t="str">
        <f t="shared" si="304"/>
        <v>Jeremiah Robinson-Earl</v>
      </c>
      <c r="H9772" t="str">
        <f t="shared" si="305"/>
        <v>Jeremiah Robinson-Earl</v>
      </c>
    </row>
    <row r="9773" spans="1:8" x14ac:dyDescent="0.2">
      <c r="A9773" s="48"/>
      <c r="B9773">
        <v>14</v>
      </c>
      <c r="C9773">
        <v>7</v>
      </c>
      <c r="D9773">
        <v>1</v>
      </c>
      <c r="E9773">
        <v>0</v>
      </c>
      <c r="F9773" s="51">
        <v>1</v>
      </c>
      <c r="G9773" t="str">
        <f t="shared" si="304"/>
        <v>Jeremiah Robinson-Earl</v>
      </c>
      <c r="H9773" t="str">
        <f t="shared" si="305"/>
        <v>Jeremiah Robinson-Earl</v>
      </c>
    </row>
    <row r="9774" spans="1:8" x14ac:dyDescent="0.2">
      <c r="A9774" s="48"/>
      <c r="B9774">
        <v>8</v>
      </c>
      <c r="C9774">
        <v>2</v>
      </c>
      <c r="D9774">
        <v>2</v>
      </c>
      <c r="E9774">
        <v>2</v>
      </c>
      <c r="F9774" s="51">
        <v>1</v>
      </c>
      <c r="G9774" t="str">
        <f t="shared" si="304"/>
        <v>Jeremiah Robinson-Earl</v>
      </c>
      <c r="H9774" t="str">
        <f t="shared" si="305"/>
        <v>Jeremiah Robinson-Earl</v>
      </c>
    </row>
    <row r="9775" spans="1:8" x14ac:dyDescent="0.2">
      <c r="A9775" s="48"/>
      <c r="B9775">
        <v>8</v>
      </c>
      <c r="C9775">
        <v>11</v>
      </c>
      <c r="D9775">
        <v>3</v>
      </c>
      <c r="E9775">
        <v>2</v>
      </c>
      <c r="F9775" s="51">
        <v>1</v>
      </c>
      <c r="G9775" t="str">
        <f t="shared" si="304"/>
        <v>Jeremiah Robinson-Earl</v>
      </c>
      <c r="H9775" t="str">
        <f t="shared" si="305"/>
        <v>Jeremiah Robinson-Earl</v>
      </c>
    </row>
    <row r="9776" spans="1:8" x14ac:dyDescent="0.2">
      <c r="A9776" s="48"/>
      <c r="B9776">
        <v>10</v>
      </c>
      <c r="C9776">
        <v>3</v>
      </c>
      <c r="D9776">
        <v>0</v>
      </c>
      <c r="E9776">
        <v>0</v>
      </c>
      <c r="F9776" s="51">
        <v>1</v>
      </c>
      <c r="G9776" t="str">
        <f t="shared" si="304"/>
        <v>Jeremiah Robinson-Earl</v>
      </c>
      <c r="H9776" t="str">
        <f t="shared" si="305"/>
        <v>Jeremiah Robinson-Earl</v>
      </c>
    </row>
    <row r="9777" spans="1:8" x14ac:dyDescent="0.2">
      <c r="A9777" s="48"/>
      <c r="B9777">
        <v>9</v>
      </c>
      <c r="C9777">
        <v>5</v>
      </c>
      <c r="D9777">
        <v>2</v>
      </c>
      <c r="E9777">
        <v>1</v>
      </c>
      <c r="F9777" s="51">
        <v>1</v>
      </c>
      <c r="G9777" t="str">
        <f t="shared" si="304"/>
        <v>Jeremiah Robinson-Earl</v>
      </c>
      <c r="H9777" t="str">
        <f t="shared" si="305"/>
        <v>Jeremiah Robinson-Earl</v>
      </c>
    </row>
    <row r="9778" spans="1:8" x14ac:dyDescent="0.2">
      <c r="A9778" s="48"/>
      <c r="B9778">
        <v>10</v>
      </c>
      <c r="C9778">
        <v>13</v>
      </c>
      <c r="D9778">
        <v>1</v>
      </c>
      <c r="E9778">
        <v>2</v>
      </c>
      <c r="F9778" s="51">
        <v>1</v>
      </c>
      <c r="G9778" t="str">
        <f t="shared" si="304"/>
        <v>Jeremiah Robinson-Earl</v>
      </c>
      <c r="H9778" t="str">
        <f t="shared" si="305"/>
        <v>Jeremiah Robinson-Earl</v>
      </c>
    </row>
    <row r="9779" spans="1:8" x14ac:dyDescent="0.2">
      <c r="A9779" s="48"/>
      <c r="B9779">
        <v>7</v>
      </c>
      <c r="C9779">
        <v>5</v>
      </c>
      <c r="D9779">
        <v>1</v>
      </c>
      <c r="E9779">
        <v>1</v>
      </c>
      <c r="F9779" s="51">
        <v>1</v>
      </c>
      <c r="G9779" t="str">
        <f t="shared" si="304"/>
        <v>Jeremiah Robinson-Earl</v>
      </c>
      <c r="H9779" t="str">
        <f t="shared" si="305"/>
        <v>Jeremiah Robinson-Earl</v>
      </c>
    </row>
    <row r="9780" spans="1:8" x14ac:dyDescent="0.2">
      <c r="A9780" s="48"/>
      <c r="B9780">
        <v>14</v>
      </c>
      <c r="C9780">
        <v>7</v>
      </c>
      <c r="D9780">
        <v>2</v>
      </c>
      <c r="E9780">
        <v>0</v>
      </c>
      <c r="F9780" s="51">
        <v>1</v>
      </c>
      <c r="G9780" t="str">
        <f t="shared" si="304"/>
        <v>Jeremiah Robinson-Earl</v>
      </c>
      <c r="H9780" t="str">
        <f t="shared" si="305"/>
        <v>Jeremiah Robinson-Earl</v>
      </c>
    </row>
    <row r="9781" spans="1:8" x14ac:dyDescent="0.2">
      <c r="A9781" s="48"/>
      <c r="B9781">
        <v>10</v>
      </c>
      <c r="C9781">
        <v>6</v>
      </c>
      <c r="D9781">
        <v>0</v>
      </c>
      <c r="E9781">
        <v>2</v>
      </c>
      <c r="F9781" s="51">
        <v>1</v>
      </c>
      <c r="G9781" t="str">
        <f t="shared" si="304"/>
        <v>Jeremiah Robinson-Earl</v>
      </c>
      <c r="H9781" t="str">
        <f t="shared" si="305"/>
        <v>Jeremiah Robinson-Earl</v>
      </c>
    </row>
    <row r="9782" spans="1:8" x14ac:dyDescent="0.2">
      <c r="A9782" s="48"/>
      <c r="B9782">
        <v>9</v>
      </c>
      <c r="C9782">
        <v>9</v>
      </c>
      <c r="D9782">
        <v>0</v>
      </c>
      <c r="E9782">
        <v>1</v>
      </c>
      <c r="F9782" s="51">
        <v>1</v>
      </c>
      <c r="G9782" t="str">
        <f t="shared" si="304"/>
        <v>Jeremiah Robinson-Earl</v>
      </c>
      <c r="H9782" t="str">
        <f t="shared" si="305"/>
        <v>Jeremiah Robinson-Earl</v>
      </c>
    </row>
    <row r="9783" spans="1:8" x14ac:dyDescent="0.2">
      <c r="A9783" s="48"/>
      <c r="B9783">
        <v>4</v>
      </c>
      <c r="C9783">
        <v>3</v>
      </c>
      <c r="D9783">
        <v>2</v>
      </c>
      <c r="E9783">
        <v>0</v>
      </c>
      <c r="F9783" s="51">
        <v>1</v>
      </c>
      <c r="G9783" t="str">
        <f t="shared" si="304"/>
        <v>Jeremiah Robinson-Earl</v>
      </c>
      <c r="H9783" t="str">
        <f t="shared" si="305"/>
        <v>Jeremiah Robinson-Earl</v>
      </c>
    </row>
    <row r="9784" spans="1:8" x14ac:dyDescent="0.2">
      <c r="A9784" s="48"/>
      <c r="B9784">
        <v>6</v>
      </c>
      <c r="C9784">
        <v>2</v>
      </c>
      <c r="D9784">
        <v>1</v>
      </c>
      <c r="E9784">
        <v>0</v>
      </c>
      <c r="F9784" s="51">
        <v>1</v>
      </c>
      <c r="G9784" t="str">
        <f t="shared" si="304"/>
        <v>Jeremiah Robinson-Earl</v>
      </c>
      <c r="H9784" t="str">
        <f t="shared" si="305"/>
        <v>Jeremiah Robinson-Earl</v>
      </c>
    </row>
    <row r="9785" spans="1:8" x14ac:dyDescent="0.2">
      <c r="A9785" s="48" t="s">
        <v>1503</v>
      </c>
      <c r="B9785">
        <v>5</v>
      </c>
      <c r="C9785">
        <v>2</v>
      </c>
      <c r="D9785">
        <v>0</v>
      </c>
      <c r="E9785">
        <v>0</v>
      </c>
      <c r="F9785" s="51">
        <v>1</v>
      </c>
      <c r="G9785" t="str">
        <f t="shared" si="304"/>
        <v>Isaiah Roby</v>
      </c>
      <c r="H9785" t="str">
        <f t="shared" si="305"/>
        <v>Isaiah Roby</v>
      </c>
    </row>
    <row r="9786" spans="1:8" x14ac:dyDescent="0.2">
      <c r="A9786" s="48"/>
      <c r="B9786">
        <v>2</v>
      </c>
      <c r="C9786">
        <v>4</v>
      </c>
      <c r="D9786">
        <v>2</v>
      </c>
      <c r="E9786">
        <v>0</v>
      </c>
      <c r="F9786" s="51">
        <v>1</v>
      </c>
      <c r="G9786" t="str">
        <f t="shared" si="304"/>
        <v>Isaiah Roby</v>
      </c>
      <c r="H9786" t="str">
        <f t="shared" si="305"/>
        <v>Isaiah Roby</v>
      </c>
    </row>
    <row r="9787" spans="1:8" x14ac:dyDescent="0.2">
      <c r="A9787" s="48"/>
      <c r="B9787">
        <v>6</v>
      </c>
      <c r="C9787">
        <v>2</v>
      </c>
      <c r="D9787">
        <v>4</v>
      </c>
      <c r="E9787">
        <v>2</v>
      </c>
      <c r="F9787" s="51">
        <v>1</v>
      </c>
      <c r="G9787" t="str">
        <f t="shared" si="304"/>
        <v>Isaiah Roby</v>
      </c>
      <c r="H9787" t="str">
        <f t="shared" si="305"/>
        <v>Isaiah Roby</v>
      </c>
    </row>
    <row r="9788" spans="1:8" x14ac:dyDescent="0.2">
      <c r="A9788" s="48"/>
      <c r="B9788">
        <v>2</v>
      </c>
      <c r="C9788">
        <v>3</v>
      </c>
      <c r="D9788">
        <v>0</v>
      </c>
      <c r="E9788">
        <v>0</v>
      </c>
      <c r="F9788" s="51">
        <v>1</v>
      </c>
      <c r="G9788" t="str">
        <f t="shared" si="304"/>
        <v>Isaiah Roby</v>
      </c>
      <c r="H9788" t="str">
        <f t="shared" si="305"/>
        <v>Isaiah Roby</v>
      </c>
    </row>
    <row r="9789" spans="1:8" x14ac:dyDescent="0.2">
      <c r="A9789" s="48"/>
      <c r="B9789">
        <v>0</v>
      </c>
      <c r="C9789">
        <v>1</v>
      </c>
      <c r="D9789">
        <v>0</v>
      </c>
      <c r="E9789">
        <v>0</v>
      </c>
      <c r="F9789" s="51">
        <v>1</v>
      </c>
      <c r="G9789" t="str">
        <f t="shared" si="304"/>
        <v>Isaiah Roby</v>
      </c>
      <c r="H9789" t="str">
        <f t="shared" si="305"/>
        <v>Isaiah Roby</v>
      </c>
    </row>
    <row r="9790" spans="1:8" x14ac:dyDescent="0.2">
      <c r="A9790" s="48"/>
      <c r="B9790">
        <v>7</v>
      </c>
      <c r="C9790">
        <v>4</v>
      </c>
      <c r="D9790">
        <v>3</v>
      </c>
      <c r="E9790">
        <v>0</v>
      </c>
      <c r="F9790" s="51">
        <v>1</v>
      </c>
      <c r="G9790" t="str">
        <f t="shared" si="304"/>
        <v>Isaiah Roby</v>
      </c>
      <c r="H9790" t="str">
        <f t="shared" si="305"/>
        <v>Isaiah Roby</v>
      </c>
    </row>
    <row r="9791" spans="1:8" x14ac:dyDescent="0.2">
      <c r="A9791" s="48"/>
      <c r="B9791">
        <v>0</v>
      </c>
      <c r="C9791">
        <v>0</v>
      </c>
      <c r="D9791">
        <v>0</v>
      </c>
      <c r="E9791">
        <v>0</v>
      </c>
      <c r="F9791" s="51">
        <v>1</v>
      </c>
      <c r="G9791" t="str">
        <f t="shared" si="304"/>
        <v>Isaiah Roby</v>
      </c>
      <c r="H9791" t="str">
        <f t="shared" si="305"/>
        <v>Isaiah Roby</v>
      </c>
    </row>
    <row r="9792" spans="1:8" x14ac:dyDescent="0.2">
      <c r="A9792" s="48"/>
      <c r="B9792">
        <v>0</v>
      </c>
      <c r="C9792">
        <v>0</v>
      </c>
      <c r="D9792">
        <v>0</v>
      </c>
      <c r="E9792">
        <v>0</v>
      </c>
      <c r="F9792" s="51">
        <v>1</v>
      </c>
      <c r="G9792" t="str">
        <f t="shared" si="304"/>
        <v>Isaiah Roby</v>
      </c>
      <c r="H9792" t="str">
        <f t="shared" si="305"/>
        <v>Isaiah Roby</v>
      </c>
    </row>
    <row r="9793" spans="1:8" x14ac:dyDescent="0.2">
      <c r="A9793" s="48"/>
      <c r="B9793">
        <v>9</v>
      </c>
      <c r="C9793">
        <v>4</v>
      </c>
      <c r="D9793">
        <v>3</v>
      </c>
      <c r="E9793">
        <v>1</v>
      </c>
      <c r="F9793" s="51">
        <v>1</v>
      </c>
      <c r="G9793" t="str">
        <f t="shared" si="304"/>
        <v>Isaiah Roby</v>
      </c>
      <c r="H9793" t="str">
        <f t="shared" si="305"/>
        <v>Isaiah Roby</v>
      </c>
    </row>
    <row r="9794" spans="1:8" x14ac:dyDescent="0.2">
      <c r="A9794" s="48"/>
      <c r="B9794">
        <v>4</v>
      </c>
      <c r="C9794">
        <v>1</v>
      </c>
      <c r="D9794">
        <v>0</v>
      </c>
      <c r="E9794">
        <v>0</v>
      </c>
      <c r="F9794" s="51">
        <v>1</v>
      </c>
      <c r="G9794" t="str">
        <f t="shared" ref="G9794:G9857" si="306">IF(B9794="","",IF(A9794="",G9793,SUBSTITUTE(A9794," 2022-23 Game Log","")))</f>
        <v>Isaiah Roby</v>
      </c>
      <c r="H9794" t="str">
        <f t="shared" ref="H9794:H9857" si="307">IF(G9794="Luka Dončić","Luka Doncic",IF(G9794="Wendell Carter Jr.","Wendell Carter",IF(G9794="Vlatko Čančar","Vlatko Cancar",IF(G9794="Troy Brown Jr.","Troy Brown",IF(G9794="Bojan Bogdanović","Bojan Bogdanovic",IF(G9794="Nic Claxton","Nicolas Claxton",IF(G9794="Kristaps Porziņģis","Kristaps Porzingis",IF(G9794="Kelly Oubre Jr.","Kelly Oubre Jr",IF(G9794="P.J. Washington","P.J Washington",IF(G9794="P.J. Tucker","P.J Tucker",IF(G9794="Jabari Smith Jr.","Jabari Smith",IF(G9794="Alperen Şengün","Alperen Sengun",IF(G9794="Nikola Vučević","Nikola Vucevic",IF(G9794="Jusuf Nurkić","Jusuf Nurkic",IF(G9794="Nikola Jokić","Nikola Jokic",G9794)))))))))))))))</f>
        <v>Isaiah Roby</v>
      </c>
    </row>
    <row r="9795" spans="1:8" x14ac:dyDescent="0.2">
      <c r="A9795" s="48"/>
      <c r="B9795">
        <v>11</v>
      </c>
      <c r="C9795">
        <v>2</v>
      </c>
      <c r="D9795">
        <v>3</v>
      </c>
      <c r="E9795">
        <v>3</v>
      </c>
      <c r="F9795" s="51">
        <v>1</v>
      </c>
      <c r="G9795" t="str">
        <f t="shared" si="306"/>
        <v>Isaiah Roby</v>
      </c>
      <c r="H9795" t="str">
        <f t="shared" si="307"/>
        <v>Isaiah Roby</v>
      </c>
    </row>
    <row r="9796" spans="1:8" x14ac:dyDescent="0.2">
      <c r="A9796" s="48"/>
      <c r="B9796">
        <v>8</v>
      </c>
      <c r="C9796">
        <v>4</v>
      </c>
      <c r="D9796">
        <v>1</v>
      </c>
      <c r="E9796">
        <v>1</v>
      </c>
      <c r="F9796" s="51">
        <v>1</v>
      </c>
      <c r="G9796" t="str">
        <f t="shared" si="306"/>
        <v>Isaiah Roby</v>
      </c>
      <c r="H9796" t="str">
        <f t="shared" si="307"/>
        <v>Isaiah Roby</v>
      </c>
    </row>
    <row r="9797" spans="1:8" x14ac:dyDescent="0.2">
      <c r="A9797" s="48"/>
      <c r="B9797">
        <v>2</v>
      </c>
      <c r="C9797">
        <v>7</v>
      </c>
      <c r="D9797">
        <v>3</v>
      </c>
      <c r="E9797">
        <v>0</v>
      </c>
      <c r="F9797" s="51">
        <v>1</v>
      </c>
      <c r="G9797" t="str">
        <f t="shared" si="306"/>
        <v>Isaiah Roby</v>
      </c>
      <c r="H9797" t="str">
        <f t="shared" si="307"/>
        <v>Isaiah Roby</v>
      </c>
    </row>
    <row r="9798" spans="1:8" x14ac:dyDescent="0.2">
      <c r="A9798" s="48"/>
      <c r="B9798">
        <v>8</v>
      </c>
      <c r="C9798">
        <v>3</v>
      </c>
      <c r="D9798">
        <v>1</v>
      </c>
      <c r="E9798">
        <v>1</v>
      </c>
      <c r="F9798" s="51">
        <v>1</v>
      </c>
      <c r="G9798" t="str">
        <f t="shared" si="306"/>
        <v>Isaiah Roby</v>
      </c>
      <c r="H9798" t="str">
        <f t="shared" si="307"/>
        <v>Isaiah Roby</v>
      </c>
    </row>
    <row r="9799" spans="1:8" x14ac:dyDescent="0.2">
      <c r="A9799" s="48"/>
      <c r="B9799">
        <v>5</v>
      </c>
      <c r="C9799">
        <v>1</v>
      </c>
      <c r="D9799">
        <v>0</v>
      </c>
      <c r="E9799">
        <v>1</v>
      </c>
      <c r="F9799" s="51">
        <v>1</v>
      </c>
      <c r="G9799" t="str">
        <f t="shared" si="306"/>
        <v>Isaiah Roby</v>
      </c>
      <c r="H9799" t="str">
        <f t="shared" si="307"/>
        <v>Isaiah Roby</v>
      </c>
    </row>
    <row r="9800" spans="1:8" x14ac:dyDescent="0.2">
      <c r="A9800" s="48"/>
      <c r="B9800">
        <v>10</v>
      </c>
      <c r="C9800">
        <v>1</v>
      </c>
      <c r="D9800">
        <v>0</v>
      </c>
      <c r="E9800">
        <v>2</v>
      </c>
      <c r="F9800" s="51">
        <v>1</v>
      </c>
      <c r="G9800" t="str">
        <f t="shared" si="306"/>
        <v>Isaiah Roby</v>
      </c>
      <c r="H9800" t="str">
        <f t="shared" si="307"/>
        <v>Isaiah Roby</v>
      </c>
    </row>
    <row r="9801" spans="1:8" x14ac:dyDescent="0.2">
      <c r="A9801" s="48"/>
      <c r="B9801">
        <v>4</v>
      </c>
      <c r="C9801">
        <v>5</v>
      </c>
      <c r="D9801">
        <v>2</v>
      </c>
      <c r="E9801">
        <v>0</v>
      </c>
      <c r="F9801" s="51">
        <v>1</v>
      </c>
      <c r="G9801" t="str">
        <f t="shared" si="306"/>
        <v>Isaiah Roby</v>
      </c>
      <c r="H9801" t="str">
        <f t="shared" si="307"/>
        <v>Isaiah Roby</v>
      </c>
    </row>
    <row r="9802" spans="1:8" x14ac:dyDescent="0.2">
      <c r="A9802" s="48"/>
      <c r="B9802">
        <v>7</v>
      </c>
      <c r="C9802">
        <v>5</v>
      </c>
      <c r="D9802">
        <v>3</v>
      </c>
      <c r="E9802">
        <v>1</v>
      </c>
      <c r="F9802" s="51">
        <v>1</v>
      </c>
      <c r="G9802" t="str">
        <f t="shared" si="306"/>
        <v>Isaiah Roby</v>
      </c>
      <c r="H9802" t="str">
        <f t="shared" si="307"/>
        <v>Isaiah Roby</v>
      </c>
    </row>
    <row r="9803" spans="1:8" x14ac:dyDescent="0.2">
      <c r="A9803" s="48"/>
      <c r="B9803">
        <v>2</v>
      </c>
      <c r="C9803">
        <v>3</v>
      </c>
      <c r="D9803">
        <v>1</v>
      </c>
      <c r="E9803">
        <v>0</v>
      </c>
      <c r="F9803" s="51">
        <v>1</v>
      </c>
      <c r="G9803" t="str">
        <f t="shared" si="306"/>
        <v>Isaiah Roby</v>
      </c>
      <c r="H9803" t="str">
        <f t="shared" si="307"/>
        <v>Isaiah Roby</v>
      </c>
    </row>
    <row r="9804" spans="1:8" x14ac:dyDescent="0.2">
      <c r="A9804" s="48"/>
      <c r="B9804">
        <v>0</v>
      </c>
      <c r="C9804">
        <v>5</v>
      </c>
      <c r="D9804">
        <v>2</v>
      </c>
      <c r="E9804">
        <v>0</v>
      </c>
      <c r="F9804" s="51">
        <v>1</v>
      </c>
      <c r="G9804" t="str">
        <f t="shared" si="306"/>
        <v>Isaiah Roby</v>
      </c>
      <c r="H9804" t="str">
        <f t="shared" si="307"/>
        <v>Isaiah Roby</v>
      </c>
    </row>
    <row r="9805" spans="1:8" x14ac:dyDescent="0.2">
      <c r="A9805" s="48"/>
      <c r="B9805">
        <v>5</v>
      </c>
      <c r="C9805">
        <v>4</v>
      </c>
      <c r="D9805">
        <v>0</v>
      </c>
      <c r="E9805">
        <v>0</v>
      </c>
      <c r="F9805" s="51">
        <v>1</v>
      </c>
      <c r="G9805" t="str">
        <f t="shared" si="306"/>
        <v>Isaiah Roby</v>
      </c>
      <c r="H9805" t="str">
        <f t="shared" si="307"/>
        <v>Isaiah Roby</v>
      </c>
    </row>
    <row r="9806" spans="1:8" x14ac:dyDescent="0.2">
      <c r="A9806" s="48"/>
      <c r="B9806">
        <v>9</v>
      </c>
      <c r="C9806">
        <v>3</v>
      </c>
      <c r="D9806">
        <v>2</v>
      </c>
      <c r="E9806">
        <v>1</v>
      </c>
      <c r="F9806" s="51">
        <v>1</v>
      </c>
      <c r="G9806" t="str">
        <f t="shared" si="306"/>
        <v>Isaiah Roby</v>
      </c>
      <c r="H9806" t="str">
        <f t="shared" si="307"/>
        <v>Isaiah Roby</v>
      </c>
    </row>
    <row r="9807" spans="1:8" x14ac:dyDescent="0.2">
      <c r="A9807" s="48"/>
      <c r="B9807">
        <v>4</v>
      </c>
      <c r="C9807">
        <v>1</v>
      </c>
      <c r="D9807">
        <v>0</v>
      </c>
      <c r="E9807">
        <v>1</v>
      </c>
      <c r="F9807" s="51">
        <v>1</v>
      </c>
      <c r="G9807" t="str">
        <f t="shared" si="306"/>
        <v>Isaiah Roby</v>
      </c>
      <c r="H9807" t="str">
        <f t="shared" si="307"/>
        <v>Isaiah Roby</v>
      </c>
    </row>
    <row r="9808" spans="1:8" x14ac:dyDescent="0.2">
      <c r="A9808" s="48"/>
      <c r="B9808">
        <v>0</v>
      </c>
      <c r="C9808">
        <v>1</v>
      </c>
      <c r="D9808">
        <v>1</v>
      </c>
      <c r="E9808">
        <v>0</v>
      </c>
      <c r="F9808" s="51">
        <v>1</v>
      </c>
      <c r="G9808" t="str">
        <f t="shared" si="306"/>
        <v>Isaiah Roby</v>
      </c>
      <c r="H9808" t="str">
        <f t="shared" si="307"/>
        <v>Isaiah Roby</v>
      </c>
    </row>
    <row r="9809" spans="1:8" x14ac:dyDescent="0.2">
      <c r="A9809" s="48"/>
      <c r="B9809">
        <v>0</v>
      </c>
      <c r="C9809">
        <v>0</v>
      </c>
      <c r="D9809">
        <v>0</v>
      </c>
      <c r="E9809">
        <v>0</v>
      </c>
      <c r="F9809" s="51">
        <v>1</v>
      </c>
      <c r="G9809" t="str">
        <f t="shared" si="306"/>
        <v>Isaiah Roby</v>
      </c>
      <c r="H9809" t="str">
        <f t="shared" si="307"/>
        <v>Isaiah Roby</v>
      </c>
    </row>
    <row r="9810" spans="1:8" x14ac:dyDescent="0.2">
      <c r="A9810" s="48"/>
      <c r="B9810">
        <v>0</v>
      </c>
      <c r="C9810">
        <v>0</v>
      </c>
      <c r="D9810">
        <v>0</v>
      </c>
      <c r="E9810">
        <v>0</v>
      </c>
      <c r="F9810" s="51">
        <v>1</v>
      </c>
      <c r="G9810" t="str">
        <f t="shared" si="306"/>
        <v>Isaiah Roby</v>
      </c>
      <c r="H9810" t="str">
        <f t="shared" si="307"/>
        <v>Isaiah Roby</v>
      </c>
    </row>
    <row r="9811" spans="1:8" x14ac:dyDescent="0.2">
      <c r="A9811" s="48"/>
      <c r="B9811">
        <v>0</v>
      </c>
      <c r="C9811">
        <v>1</v>
      </c>
      <c r="D9811">
        <v>0</v>
      </c>
      <c r="E9811">
        <v>0</v>
      </c>
      <c r="F9811" s="51">
        <v>1</v>
      </c>
      <c r="G9811" t="str">
        <f t="shared" si="306"/>
        <v>Isaiah Roby</v>
      </c>
      <c r="H9811" t="str">
        <f t="shared" si="307"/>
        <v>Isaiah Roby</v>
      </c>
    </row>
    <row r="9812" spans="1:8" x14ac:dyDescent="0.2">
      <c r="A9812" s="48"/>
      <c r="B9812">
        <v>2</v>
      </c>
      <c r="C9812">
        <v>1</v>
      </c>
      <c r="D9812">
        <v>0</v>
      </c>
      <c r="E9812">
        <v>0</v>
      </c>
      <c r="F9812" s="51">
        <v>1</v>
      </c>
      <c r="G9812" t="str">
        <f t="shared" si="306"/>
        <v>Isaiah Roby</v>
      </c>
      <c r="H9812" t="str">
        <f t="shared" si="307"/>
        <v>Isaiah Roby</v>
      </c>
    </row>
    <row r="9813" spans="1:8" x14ac:dyDescent="0.2">
      <c r="A9813" s="48"/>
      <c r="B9813">
        <v>5</v>
      </c>
      <c r="C9813">
        <v>4</v>
      </c>
      <c r="D9813">
        <v>0</v>
      </c>
      <c r="E9813">
        <v>0</v>
      </c>
      <c r="F9813" s="51">
        <v>1</v>
      </c>
      <c r="G9813" t="str">
        <f t="shared" si="306"/>
        <v>Isaiah Roby</v>
      </c>
      <c r="H9813" t="str">
        <f t="shared" si="307"/>
        <v>Isaiah Roby</v>
      </c>
    </row>
    <row r="9814" spans="1:8" x14ac:dyDescent="0.2">
      <c r="A9814" s="48" t="s">
        <v>1504</v>
      </c>
      <c r="B9814">
        <v>0</v>
      </c>
      <c r="C9814">
        <v>2</v>
      </c>
      <c r="D9814">
        <v>1</v>
      </c>
      <c r="E9814">
        <v>0</v>
      </c>
      <c r="F9814" s="51">
        <v>1</v>
      </c>
      <c r="G9814" t="str">
        <f t="shared" si="306"/>
        <v>David Roddy</v>
      </c>
      <c r="H9814" t="str">
        <f t="shared" si="307"/>
        <v>David Roddy</v>
      </c>
    </row>
    <row r="9815" spans="1:8" x14ac:dyDescent="0.2">
      <c r="A9815" s="48"/>
      <c r="B9815">
        <v>8</v>
      </c>
      <c r="C9815">
        <v>2</v>
      </c>
      <c r="D9815">
        <v>0</v>
      </c>
      <c r="E9815">
        <v>2</v>
      </c>
      <c r="F9815" s="51">
        <v>1</v>
      </c>
      <c r="G9815" t="str">
        <f t="shared" si="306"/>
        <v>David Roddy</v>
      </c>
      <c r="H9815" t="str">
        <f t="shared" si="307"/>
        <v>David Roddy</v>
      </c>
    </row>
    <row r="9816" spans="1:8" x14ac:dyDescent="0.2">
      <c r="A9816" s="48"/>
      <c r="B9816">
        <v>12</v>
      </c>
      <c r="C9816">
        <v>3</v>
      </c>
      <c r="D9816">
        <v>1</v>
      </c>
      <c r="E9816">
        <v>0</v>
      </c>
      <c r="F9816" s="51">
        <v>1</v>
      </c>
      <c r="G9816" t="str">
        <f t="shared" si="306"/>
        <v>David Roddy</v>
      </c>
      <c r="H9816" t="str">
        <f t="shared" si="307"/>
        <v>David Roddy</v>
      </c>
    </row>
    <row r="9817" spans="1:8" x14ac:dyDescent="0.2">
      <c r="A9817" s="48"/>
      <c r="B9817">
        <v>0</v>
      </c>
      <c r="C9817">
        <v>1</v>
      </c>
      <c r="D9817">
        <v>1</v>
      </c>
      <c r="E9817">
        <v>0</v>
      </c>
      <c r="F9817" s="51">
        <v>1</v>
      </c>
      <c r="G9817" t="str">
        <f t="shared" si="306"/>
        <v>David Roddy</v>
      </c>
      <c r="H9817" t="str">
        <f t="shared" si="307"/>
        <v>David Roddy</v>
      </c>
    </row>
    <row r="9818" spans="1:8" x14ac:dyDescent="0.2">
      <c r="A9818" s="48"/>
      <c r="B9818">
        <v>2</v>
      </c>
      <c r="C9818">
        <v>3</v>
      </c>
      <c r="D9818">
        <v>1</v>
      </c>
      <c r="E9818">
        <v>0</v>
      </c>
      <c r="F9818" s="51">
        <v>1</v>
      </c>
      <c r="G9818" t="str">
        <f t="shared" si="306"/>
        <v>David Roddy</v>
      </c>
      <c r="H9818" t="str">
        <f t="shared" si="307"/>
        <v>David Roddy</v>
      </c>
    </row>
    <row r="9819" spans="1:8" x14ac:dyDescent="0.2">
      <c r="A9819" s="48"/>
      <c r="B9819">
        <v>10</v>
      </c>
      <c r="C9819">
        <v>7</v>
      </c>
      <c r="D9819">
        <v>2</v>
      </c>
      <c r="E9819">
        <v>2</v>
      </c>
      <c r="F9819" s="51">
        <v>1</v>
      </c>
      <c r="G9819" t="str">
        <f t="shared" si="306"/>
        <v>David Roddy</v>
      </c>
      <c r="H9819" t="str">
        <f t="shared" si="307"/>
        <v>David Roddy</v>
      </c>
    </row>
    <row r="9820" spans="1:8" x14ac:dyDescent="0.2">
      <c r="A9820" s="48"/>
      <c r="B9820">
        <v>2</v>
      </c>
      <c r="C9820">
        <v>6</v>
      </c>
      <c r="D9820">
        <v>0</v>
      </c>
      <c r="E9820">
        <v>0</v>
      </c>
      <c r="F9820" s="51">
        <v>1</v>
      </c>
      <c r="G9820" t="str">
        <f t="shared" si="306"/>
        <v>David Roddy</v>
      </c>
      <c r="H9820" t="str">
        <f t="shared" si="307"/>
        <v>David Roddy</v>
      </c>
    </row>
    <row r="9821" spans="1:8" x14ac:dyDescent="0.2">
      <c r="A9821" s="48"/>
      <c r="B9821">
        <v>10</v>
      </c>
      <c r="C9821">
        <v>1</v>
      </c>
      <c r="D9821">
        <v>2</v>
      </c>
      <c r="E9821">
        <v>3</v>
      </c>
      <c r="F9821" s="51">
        <v>1</v>
      </c>
      <c r="G9821" t="str">
        <f t="shared" si="306"/>
        <v>David Roddy</v>
      </c>
      <c r="H9821" t="str">
        <f t="shared" si="307"/>
        <v>David Roddy</v>
      </c>
    </row>
    <row r="9822" spans="1:8" x14ac:dyDescent="0.2">
      <c r="A9822" s="48"/>
      <c r="B9822">
        <v>11</v>
      </c>
      <c r="C9822">
        <v>2</v>
      </c>
      <c r="D9822">
        <v>0</v>
      </c>
      <c r="E9822">
        <v>2</v>
      </c>
      <c r="F9822" s="51">
        <v>1</v>
      </c>
      <c r="G9822" t="str">
        <f t="shared" si="306"/>
        <v>David Roddy</v>
      </c>
      <c r="H9822" t="str">
        <f t="shared" si="307"/>
        <v>David Roddy</v>
      </c>
    </row>
    <row r="9823" spans="1:8" x14ac:dyDescent="0.2">
      <c r="A9823" s="48"/>
      <c r="B9823">
        <v>3</v>
      </c>
      <c r="C9823">
        <v>1</v>
      </c>
      <c r="D9823">
        <v>0</v>
      </c>
      <c r="E9823">
        <v>1</v>
      </c>
      <c r="F9823" s="51">
        <v>1</v>
      </c>
      <c r="G9823" t="str">
        <f t="shared" si="306"/>
        <v>David Roddy</v>
      </c>
      <c r="H9823" t="str">
        <f t="shared" si="307"/>
        <v>David Roddy</v>
      </c>
    </row>
    <row r="9824" spans="1:8" x14ac:dyDescent="0.2">
      <c r="A9824" s="48"/>
      <c r="B9824">
        <v>0</v>
      </c>
      <c r="C9824">
        <v>2</v>
      </c>
      <c r="D9824">
        <v>0</v>
      </c>
      <c r="E9824">
        <v>0</v>
      </c>
      <c r="F9824" s="51">
        <v>1</v>
      </c>
      <c r="G9824" t="str">
        <f t="shared" si="306"/>
        <v>David Roddy</v>
      </c>
      <c r="H9824" t="str">
        <f t="shared" si="307"/>
        <v>David Roddy</v>
      </c>
    </row>
    <row r="9825" spans="1:8" x14ac:dyDescent="0.2">
      <c r="A9825" s="48"/>
      <c r="B9825">
        <v>6</v>
      </c>
      <c r="C9825">
        <v>1</v>
      </c>
      <c r="D9825">
        <v>0</v>
      </c>
      <c r="E9825">
        <v>0</v>
      </c>
      <c r="F9825" s="51">
        <v>1</v>
      </c>
      <c r="G9825" t="str">
        <f t="shared" si="306"/>
        <v>David Roddy</v>
      </c>
      <c r="H9825" t="str">
        <f t="shared" si="307"/>
        <v>David Roddy</v>
      </c>
    </row>
    <row r="9826" spans="1:8" x14ac:dyDescent="0.2">
      <c r="A9826" s="48"/>
      <c r="B9826">
        <v>5</v>
      </c>
      <c r="C9826">
        <v>2</v>
      </c>
      <c r="D9826">
        <v>1</v>
      </c>
      <c r="E9826">
        <v>1</v>
      </c>
      <c r="F9826" s="51">
        <v>1</v>
      </c>
      <c r="G9826" t="str">
        <f t="shared" si="306"/>
        <v>David Roddy</v>
      </c>
      <c r="H9826" t="str">
        <f t="shared" si="307"/>
        <v>David Roddy</v>
      </c>
    </row>
    <row r="9827" spans="1:8" x14ac:dyDescent="0.2">
      <c r="A9827" s="48"/>
      <c r="B9827">
        <v>11</v>
      </c>
      <c r="C9827">
        <v>5</v>
      </c>
      <c r="D9827">
        <v>0</v>
      </c>
      <c r="E9827">
        <v>0</v>
      </c>
      <c r="F9827" s="51">
        <v>1</v>
      </c>
      <c r="G9827" t="str">
        <f t="shared" si="306"/>
        <v>David Roddy</v>
      </c>
      <c r="H9827" t="str">
        <f t="shared" si="307"/>
        <v>David Roddy</v>
      </c>
    </row>
    <row r="9828" spans="1:8" x14ac:dyDescent="0.2">
      <c r="A9828" s="48"/>
      <c r="B9828">
        <v>3</v>
      </c>
      <c r="C9828">
        <v>1</v>
      </c>
      <c r="D9828">
        <v>1</v>
      </c>
      <c r="E9828">
        <v>1</v>
      </c>
      <c r="F9828" s="51">
        <v>1</v>
      </c>
      <c r="G9828" t="str">
        <f t="shared" si="306"/>
        <v>David Roddy</v>
      </c>
      <c r="H9828" t="str">
        <f t="shared" si="307"/>
        <v>David Roddy</v>
      </c>
    </row>
    <row r="9829" spans="1:8" x14ac:dyDescent="0.2">
      <c r="A9829" s="48"/>
      <c r="B9829">
        <v>4</v>
      </c>
      <c r="C9829">
        <v>3</v>
      </c>
      <c r="D9829">
        <v>0</v>
      </c>
      <c r="E9829">
        <v>0</v>
      </c>
      <c r="F9829" s="51">
        <v>1</v>
      </c>
      <c r="G9829" t="str">
        <f t="shared" si="306"/>
        <v>David Roddy</v>
      </c>
      <c r="H9829" t="str">
        <f t="shared" si="307"/>
        <v>David Roddy</v>
      </c>
    </row>
    <row r="9830" spans="1:8" x14ac:dyDescent="0.2">
      <c r="A9830" s="48"/>
      <c r="B9830">
        <v>9</v>
      </c>
      <c r="C9830">
        <v>4</v>
      </c>
      <c r="D9830">
        <v>1</v>
      </c>
      <c r="E9830">
        <v>1</v>
      </c>
      <c r="F9830" s="51">
        <v>1</v>
      </c>
      <c r="G9830" t="str">
        <f t="shared" si="306"/>
        <v>David Roddy</v>
      </c>
      <c r="H9830" t="str">
        <f t="shared" si="307"/>
        <v>David Roddy</v>
      </c>
    </row>
    <row r="9831" spans="1:8" x14ac:dyDescent="0.2">
      <c r="A9831" s="48"/>
      <c r="B9831">
        <v>3</v>
      </c>
      <c r="C9831">
        <v>2</v>
      </c>
      <c r="D9831">
        <v>0</v>
      </c>
      <c r="E9831">
        <v>1</v>
      </c>
      <c r="F9831" s="51">
        <v>1</v>
      </c>
      <c r="G9831" t="str">
        <f t="shared" si="306"/>
        <v>David Roddy</v>
      </c>
      <c r="H9831" t="str">
        <f t="shared" si="307"/>
        <v>David Roddy</v>
      </c>
    </row>
    <row r="9832" spans="1:8" x14ac:dyDescent="0.2">
      <c r="A9832" s="48"/>
      <c r="B9832">
        <v>11</v>
      </c>
      <c r="C9832">
        <v>2</v>
      </c>
      <c r="D9832">
        <v>0</v>
      </c>
      <c r="E9832">
        <v>2</v>
      </c>
      <c r="F9832" s="51">
        <v>1</v>
      </c>
      <c r="G9832" t="str">
        <f t="shared" si="306"/>
        <v>David Roddy</v>
      </c>
      <c r="H9832" t="str">
        <f t="shared" si="307"/>
        <v>David Roddy</v>
      </c>
    </row>
    <row r="9833" spans="1:8" x14ac:dyDescent="0.2">
      <c r="A9833" s="48"/>
      <c r="B9833">
        <v>6</v>
      </c>
      <c r="C9833">
        <v>1</v>
      </c>
      <c r="D9833">
        <v>0</v>
      </c>
      <c r="E9833">
        <v>2</v>
      </c>
      <c r="F9833" s="51">
        <v>1</v>
      </c>
      <c r="G9833" t="str">
        <f t="shared" si="306"/>
        <v>David Roddy</v>
      </c>
      <c r="H9833" t="str">
        <f t="shared" si="307"/>
        <v>David Roddy</v>
      </c>
    </row>
    <row r="9834" spans="1:8" x14ac:dyDescent="0.2">
      <c r="A9834" s="48"/>
      <c r="B9834">
        <v>13</v>
      </c>
      <c r="C9834">
        <v>5</v>
      </c>
      <c r="D9834">
        <v>0</v>
      </c>
      <c r="E9834">
        <v>3</v>
      </c>
      <c r="F9834" s="51">
        <v>1</v>
      </c>
      <c r="G9834" t="str">
        <f t="shared" si="306"/>
        <v>David Roddy</v>
      </c>
      <c r="H9834" t="str">
        <f t="shared" si="307"/>
        <v>David Roddy</v>
      </c>
    </row>
    <row r="9835" spans="1:8" x14ac:dyDescent="0.2">
      <c r="A9835" s="48"/>
      <c r="B9835">
        <v>7</v>
      </c>
      <c r="C9835">
        <v>3</v>
      </c>
      <c r="D9835">
        <v>1</v>
      </c>
      <c r="E9835">
        <v>1</v>
      </c>
      <c r="F9835" s="51">
        <v>1</v>
      </c>
      <c r="G9835" t="str">
        <f t="shared" si="306"/>
        <v>David Roddy</v>
      </c>
      <c r="H9835" t="str">
        <f t="shared" si="307"/>
        <v>David Roddy</v>
      </c>
    </row>
    <row r="9836" spans="1:8" x14ac:dyDescent="0.2">
      <c r="A9836" s="48"/>
      <c r="B9836">
        <v>4</v>
      </c>
      <c r="C9836">
        <v>1</v>
      </c>
      <c r="D9836">
        <v>1</v>
      </c>
      <c r="E9836">
        <v>1</v>
      </c>
      <c r="F9836" s="51">
        <v>1</v>
      </c>
      <c r="G9836" t="str">
        <f t="shared" si="306"/>
        <v>David Roddy</v>
      </c>
      <c r="H9836" t="str">
        <f t="shared" si="307"/>
        <v>David Roddy</v>
      </c>
    </row>
    <row r="9837" spans="1:8" x14ac:dyDescent="0.2">
      <c r="A9837" s="48"/>
      <c r="B9837">
        <v>6</v>
      </c>
      <c r="C9837">
        <v>5</v>
      </c>
      <c r="D9837">
        <v>2</v>
      </c>
      <c r="E9837">
        <v>0</v>
      </c>
      <c r="F9837" s="51">
        <v>1</v>
      </c>
      <c r="G9837" t="str">
        <f t="shared" si="306"/>
        <v>David Roddy</v>
      </c>
      <c r="H9837" t="str">
        <f t="shared" si="307"/>
        <v>David Roddy</v>
      </c>
    </row>
    <row r="9838" spans="1:8" x14ac:dyDescent="0.2">
      <c r="A9838" s="48"/>
      <c r="B9838">
        <v>8</v>
      </c>
      <c r="C9838">
        <v>1</v>
      </c>
      <c r="D9838">
        <v>3</v>
      </c>
      <c r="E9838">
        <v>2</v>
      </c>
      <c r="F9838" s="51">
        <v>1</v>
      </c>
      <c r="G9838" t="str">
        <f t="shared" si="306"/>
        <v>David Roddy</v>
      </c>
      <c r="H9838" t="str">
        <f t="shared" si="307"/>
        <v>David Roddy</v>
      </c>
    </row>
    <row r="9839" spans="1:8" x14ac:dyDescent="0.2">
      <c r="A9839" s="48"/>
      <c r="B9839">
        <v>7</v>
      </c>
      <c r="C9839">
        <v>1</v>
      </c>
      <c r="D9839">
        <v>0</v>
      </c>
      <c r="E9839">
        <v>1</v>
      </c>
      <c r="F9839" s="51">
        <v>1</v>
      </c>
      <c r="G9839" t="str">
        <f t="shared" si="306"/>
        <v>David Roddy</v>
      </c>
      <c r="H9839" t="str">
        <f t="shared" si="307"/>
        <v>David Roddy</v>
      </c>
    </row>
    <row r="9840" spans="1:8" x14ac:dyDescent="0.2">
      <c r="A9840" s="48"/>
      <c r="B9840">
        <v>11</v>
      </c>
      <c r="C9840">
        <v>3</v>
      </c>
      <c r="D9840">
        <v>0</v>
      </c>
      <c r="E9840">
        <v>0</v>
      </c>
      <c r="F9840" s="51">
        <v>1</v>
      </c>
      <c r="G9840" t="str">
        <f t="shared" si="306"/>
        <v>David Roddy</v>
      </c>
      <c r="H9840" t="str">
        <f t="shared" si="307"/>
        <v>David Roddy</v>
      </c>
    </row>
    <row r="9841" spans="1:8" x14ac:dyDescent="0.2">
      <c r="A9841" s="48"/>
      <c r="B9841">
        <v>15</v>
      </c>
      <c r="C9841">
        <v>7</v>
      </c>
      <c r="D9841">
        <v>2</v>
      </c>
      <c r="E9841">
        <v>1</v>
      </c>
      <c r="F9841" s="51">
        <v>1</v>
      </c>
      <c r="G9841" t="str">
        <f t="shared" si="306"/>
        <v>David Roddy</v>
      </c>
      <c r="H9841" t="str">
        <f t="shared" si="307"/>
        <v>David Roddy</v>
      </c>
    </row>
    <row r="9842" spans="1:8" x14ac:dyDescent="0.2">
      <c r="A9842" s="48"/>
      <c r="B9842">
        <v>7</v>
      </c>
      <c r="C9842">
        <v>7</v>
      </c>
      <c r="D9842">
        <v>1</v>
      </c>
      <c r="E9842">
        <v>1</v>
      </c>
      <c r="F9842" s="51">
        <v>1</v>
      </c>
      <c r="G9842" t="str">
        <f t="shared" si="306"/>
        <v>David Roddy</v>
      </c>
      <c r="H9842" t="str">
        <f t="shared" si="307"/>
        <v>David Roddy</v>
      </c>
    </row>
    <row r="9843" spans="1:8" x14ac:dyDescent="0.2">
      <c r="A9843" s="48"/>
      <c r="B9843">
        <v>8</v>
      </c>
      <c r="C9843">
        <v>1</v>
      </c>
      <c r="D9843">
        <v>1</v>
      </c>
      <c r="E9843">
        <v>1</v>
      </c>
      <c r="F9843" s="51">
        <v>1</v>
      </c>
      <c r="G9843" t="str">
        <f t="shared" si="306"/>
        <v>David Roddy</v>
      </c>
      <c r="H9843" t="str">
        <f t="shared" si="307"/>
        <v>David Roddy</v>
      </c>
    </row>
    <row r="9844" spans="1:8" x14ac:dyDescent="0.2">
      <c r="A9844" s="48"/>
      <c r="B9844">
        <v>5</v>
      </c>
      <c r="C9844">
        <v>1</v>
      </c>
      <c r="D9844">
        <v>0</v>
      </c>
      <c r="E9844">
        <v>1</v>
      </c>
      <c r="F9844" s="51">
        <v>1</v>
      </c>
      <c r="G9844" t="str">
        <f t="shared" si="306"/>
        <v>David Roddy</v>
      </c>
      <c r="H9844" t="str">
        <f t="shared" si="307"/>
        <v>David Roddy</v>
      </c>
    </row>
    <row r="9845" spans="1:8" x14ac:dyDescent="0.2">
      <c r="A9845" s="48"/>
      <c r="B9845">
        <v>2</v>
      </c>
      <c r="C9845">
        <v>1</v>
      </c>
      <c r="D9845">
        <v>1</v>
      </c>
      <c r="E9845">
        <v>0</v>
      </c>
      <c r="F9845" s="51">
        <v>1</v>
      </c>
      <c r="G9845" t="str">
        <f t="shared" si="306"/>
        <v>David Roddy</v>
      </c>
      <c r="H9845" t="str">
        <f t="shared" si="307"/>
        <v>David Roddy</v>
      </c>
    </row>
    <row r="9846" spans="1:8" x14ac:dyDescent="0.2">
      <c r="A9846" s="48"/>
      <c r="B9846">
        <v>2</v>
      </c>
      <c r="C9846">
        <v>2</v>
      </c>
      <c r="D9846">
        <v>0</v>
      </c>
      <c r="E9846">
        <v>0</v>
      </c>
      <c r="F9846" s="51">
        <v>1</v>
      </c>
      <c r="G9846" t="str">
        <f t="shared" si="306"/>
        <v>David Roddy</v>
      </c>
      <c r="H9846" t="str">
        <f t="shared" si="307"/>
        <v>David Roddy</v>
      </c>
    </row>
    <row r="9847" spans="1:8" x14ac:dyDescent="0.2">
      <c r="A9847" s="48"/>
      <c r="B9847">
        <v>5</v>
      </c>
      <c r="C9847">
        <v>4</v>
      </c>
      <c r="D9847">
        <v>2</v>
      </c>
      <c r="E9847">
        <v>0</v>
      </c>
      <c r="F9847" s="51">
        <v>1</v>
      </c>
      <c r="G9847" t="str">
        <f t="shared" si="306"/>
        <v>David Roddy</v>
      </c>
      <c r="H9847" t="str">
        <f t="shared" si="307"/>
        <v>David Roddy</v>
      </c>
    </row>
    <row r="9848" spans="1:8" x14ac:dyDescent="0.2">
      <c r="A9848" s="48"/>
      <c r="B9848">
        <v>9</v>
      </c>
      <c r="C9848">
        <v>3</v>
      </c>
      <c r="D9848">
        <v>1</v>
      </c>
      <c r="E9848">
        <v>0</v>
      </c>
      <c r="F9848" s="51">
        <v>1</v>
      </c>
      <c r="G9848" t="str">
        <f t="shared" si="306"/>
        <v>David Roddy</v>
      </c>
      <c r="H9848" t="str">
        <f t="shared" si="307"/>
        <v>David Roddy</v>
      </c>
    </row>
    <row r="9849" spans="1:8" x14ac:dyDescent="0.2">
      <c r="A9849" s="48" t="s">
        <v>1505</v>
      </c>
      <c r="B9849">
        <v>0</v>
      </c>
      <c r="C9849">
        <v>1</v>
      </c>
      <c r="D9849">
        <v>1</v>
      </c>
      <c r="E9849">
        <v>0</v>
      </c>
      <c r="F9849" s="51">
        <v>1</v>
      </c>
      <c r="G9849" t="str">
        <f t="shared" si="306"/>
        <v>Ryan Rollins</v>
      </c>
      <c r="H9849" t="str">
        <f t="shared" si="307"/>
        <v>Ryan Rollins</v>
      </c>
    </row>
    <row r="9850" spans="1:8" x14ac:dyDescent="0.2">
      <c r="A9850" s="48"/>
      <c r="B9850">
        <v>0</v>
      </c>
      <c r="C9850">
        <v>0</v>
      </c>
      <c r="D9850">
        <v>0</v>
      </c>
      <c r="E9850">
        <v>0</v>
      </c>
      <c r="F9850" s="51">
        <v>1</v>
      </c>
      <c r="G9850" t="str">
        <f t="shared" si="306"/>
        <v>Ryan Rollins</v>
      </c>
      <c r="H9850" t="str">
        <f t="shared" si="307"/>
        <v>Ryan Rollins</v>
      </c>
    </row>
    <row r="9851" spans="1:8" x14ac:dyDescent="0.2">
      <c r="A9851" s="48"/>
      <c r="B9851">
        <v>0</v>
      </c>
      <c r="C9851">
        <v>0</v>
      </c>
      <c r="D9851">
        <v>0</v>
      </c>
      <c r="E9851">
        <v>0</v>
      </c>
      <c r="F9851" s="51">
        <v>1</v>
      </c>
      <c r="G9851" t="str">
        <f t="shared" si="306"/>
        <v>Ryan Rollins</v>
      </c>
      <c r="H9851" t="str">
        <f t="shared" si="307"/>
        <v>Ryan Rollins</v>
      </c>
    </row>
    <row r="9852" spans="1:8" x14ac:dyDescent="0.2">
      <c r="A9852" s="48"/>
      <c r="B9852">
        <v>7</v>
      </c>
      <c r="C9852">
        <v>0</v>
      </c>
      <c r="D9852">
        <v>0</v>
      </c>
      <c r="E9852">
        <v>1</v>
      </c>
      <c r="F9852" s="51">
        <v>1</v>
      </c>
      <c r="G9852" t="str">
        <f t="shared" si="306"/>
        <v>Ryan Rollins</v>
      </c>
      <c r="H9852" t="str">
        <f t="shared" si="307"/>
        <v>Ryan Rollins</v>
      </c>
    </row>
    <row r="9853" spans="1:8" x14ac:dyDescent="0.2">
      <c r="A9853" s="48"/>
      <c r="B9853">
        <v>5</v>
      </c>
      <c r="C9853">
        <v>2</v>
      </c>
      <c r="D9853">
        <v>1</v>
      </c>
      <c r="E9853">
        <v>1</v>
      </c>
      <c r="F9853" s="51">
        <v>1</v>
      </c>
      <c r="G9853" t="str">
        <f t="shared" si="306"/>
        <v>Ryan Rollins</v>
      </c>
      <c r="H9853" t="str">
        <f t="shared" si="307"/>
        <v>Ryan Rollins</v>
      </c>
    </row>
    <row r="9854" spans="1:8" x14ac:dyDescent="0.2">
      <c r="A9854" s="48"/>
      <c r="B9854">
        <v>3</v>
      </c>
      <c r="C9854">
        <v>3</v>
      </c>
      <c r="D9854">
        <v>0</v>
      </c>
      <c r="E9854">
        <v>1</v>
      </c>
      <c r="F9854" s="51">
        <v>1</v>
      </c>
      <c r="G9854" t="str">
        <f t="shared" si="306"/>
        <v>Ryan Rollins</v>
      </c>
      <c r="H9854" t="str">
        <f t="shared" si="307"/>
        <v>Ryan Rollins</v>
      </c>
    </row>
    <row r="9855" spans="1:8" x14ac:dyDescent="0.2">
      <c r="A9855" s="48"/>
      <c r="B9855">
        <v>0</v>
      </c>
      <c r="C9855">
        <v>1</v>
      </c>
      <c r="D9855">
        <v>1</v>
      </c>
      <c r="E9855">
        <v>0</v>
      </c>
      <c r="F9855" s="51">
        <v>1</v>
      </c>
      <c r="G9855" t="str">
        <f t="shared" si="306"/>
        <v>Ryan Rollins</v>
      </c>
      <c r="H9855" t="str">
        <f t="shared" si="307"/>
        <v>Ryan Rollins</v>
      </c>
    </row>
    <row r="9856" spans="1:8" x14ac:dyDescent="0.2">
      <c r="A9856" s="48"/>
      <c r="B9856">
        <v>2</v>
      </c>
      <c r="C9856">
        <v>2</v>
      </c>
      <c r="D9856">
        <v>0</v>
      </c>
      <c r="E9856">
        <v>0</v>
      </c>
      <c r="F9856" s="51">
        <v>1</v>
      </c>
      <c r="G9856" t="str">
        <f t="shared" si="306"/>
        <v>Ryan Rollins</v>
      </c>
      <c r="H9856" t="str">
        <f t="shared" si="307"/>
        <v>Ryan Rollins</v>
      </c>
    </row>
    <row r="9857" spans="1:8" x14ac:dyDescent="0.2">
      <c r="A9857" s="48"/>
      <c r="B9857">
        <v>0</v>
      </c>
      <c r="C9857">
        <v>0</v>
      </c>
      <c r="D9857">
        <v>0</v>
      </c>
      <c r="E9857">
        <v>0</v>
      </c>
      <c r="F9857" s="51">
        <v>1</v>
      </c>
      <c r="G9857" t="str">
        <f t="shared" si="306"/>
        <v>Ryan Rollins</v>
      </c>
      <c r="H9857" t="str">
        <f t="shared" si="307"/>
        <v>Ryan Rollins</v>
      </c>
    </row>
    <row r="9858" spans="1:8" x14ac:dyDescent="0.2">
      <c r="A9858" s="48"/>
      <c r="B9858">
        <v>0</v>
      </c>
      <c r="C9858">
        <v>0</v>
      </c>
      <c r="D9858">
        <v>0</v>
      </c>
      <c r="E9858">
        <v>0</v>
      </c>
      <c r="F9858" s="51">
        <v>1</v>
      </c>
      <c r="G9858" t="str">
        <f t="shared" ref="G9858:G9921" si="308">IF(B9858="","",IF(A9858="",G9857,SUBSTITUTE(A9858," 2022-23 Game Log","")))</f>
        <v>Ryan Rollins</v>
      </c>
      <c r="H9858" t="str">
        <f t="shared" ref="H9858:H9921" si="309">IF(G9858="Luka Dončić","Luka Doncic",IF(G9858="Wendell Carter Jr.","Wendell Carter",IF(G9858="Vlatko Čančar","Vlatko Cancar",IF(G9858="Troy Brown Jr.","Troy Brown",IF(G9858="Bojan Bogdanović","Bojan Bogdanovic",IF(G9858="Nic Claxton","Nicolas Claxton",IF(G9858="Kristaps Porziņģis","Kristaps Porzingis",IF(G9858="Kelly Oubre Jr.","Kelly Oubre Jr",IF(G9858="P.J. Washington","P.J Washington",IF(G9858="P.J. Tucker","P.J Tucker",IF(G9858="Jabari Smith Jr.","Jabari Smith",IF(G9858="Alperen Şengün","Alperen Sengun",IF(G9858="Nikola Vučević","Nikola Vucevic",IF(G9858="Jusuf Nurkić","Jusuf Nurkic",IF(G9858="Nikola Jokić","Nikola Jokic",G9858)))))))))))))))</f>
        <v>Ryan Rollins</v>
      </c>
    </row>
    <row r="9859" spans="1:8" x14ac:dyDescent="0.2">
      <c r="A9859" s="48"/>
      <c r="B9859">
        <v>4</v>
      </c>
      <c r="C9859">
        <v>1</v>
      </c>
      <c r="D9859">
        <v>3</v>
      </c>
      <c r="E9859">
        <v>0</v>
      </c>
      <c r="F9859" s="51">
        <v>1</v>
      </c>
      <c r="G9859" t="str">
        <f t="shared" si="308"/>
        <v>Ryan Rollins</v>
      </c>
      <c r="H9859" t="str">
        <f t="shared" si="309"/>
        <v>Ryan Rollins</v>
      </c>
    </row>
    <row r="9860" spans="1:8" x14ac:dyDescent="0.2">
      <c r="A9860" s="48" t="s">
        <v>1506</v>
      </c>
      <c r="B9860">
        <v>4</v>
      </c>
      <c r="C9860">
        <v>4</v>
      </c>
      <c r="D9860">
        <v>2</v>
      </c>
      <c r="E9860">
        <v>0</v>
      </c>
      <c r="F9860" s="51">
        <v>1</v>
      </c>
      <c r="G9860" t="str">
        <f t="shared" si="308"/>
        <v>Derrick Rose</v>
      </c>
      <c r="H9860" t="str">
        <f t="shared" si="309"/>
        <v>Derrick Rose</v>
      </c>
    </row>
    <row r="9861" spans="1:8" x14ac:dyDescent="0.2">
      <c r="A9861" s="48"/>
      <c r="B9861">
        <v>13</v>
      </c>
      <c r="C9861">
        <v>3</v>
      </c>
      <c r="D9861">
        <v>6</v>
      </c>
      <c r="E9861">
        <v>3</v>
      </c>
      <c r="F9861" s="51">
        <v>1</v>
      </c>
      <c r="G9861" t="str">
        <f t="shared" si="308"/>
        <v>Derrick Rose</v>
      </c>
      <c r="H9861" t="str">
        <f t="shared" si="309"/>
        <v>Derrick Rose</v>
      </c>
    </row>
    <row r="9862" spans="1:8" x14ac:dyDescent="0.2">
      <c r="A9862" s="48"/>
      <c r="B9862">
        <v>3</v>
      </c>
      <c r="C9862">
        <v>0</v>
      </c>
      <c r="D9862">
        <v>0</v>
      </c>
      <c r="E9862">
        <v>1</v>
      </c>
      <c r="F9862" s="51">
        <v>1</v>
      </c>
      <c r="G9862" t="str">
        <f t="shared" si="308"/>
        <v>Derrick Rose</v>
      </c>
      <c r="H9862" t="str">
        <f t="shared" si="309"/>
        <v>Derrick Rose</v>
      </c>
    </row>
    <row r="9863" spans="1:8" x14ac:dyDescent="0.2">
      <c r="A9863" s="48"/>
      <c r="B9863">
        <v>12</v>
      </c>
      <c r="C9863">
        <v>2</v>
      </c>
      <c r="D9863">
        <v>2</v>
      </c>
      <c r="E9863">
        <v>1</v>
      </c>
      <c r="F9863" s="51">
        <v>1</v>
      </c>
      <c r="G9863" t="str">
        <f t="shared" si="308"/>
        <v>Derrick Rose</v>
      </c>
      <c r="H9863" t="str">
        <f t="shared" si="309"/>
        <v>Derrick Rose</v>
      </c>
    </row>
    <row r="9864" spans="1:8" x14ac:dyDescent="0.2">
      <c r="A9864" s="48"/>
      <c r="B9864">
        <v>12</v>
      </c>
      <c r="C9864">
        <v>4</v>
      </c>
      <c r="D9864">
        <v>4</v>
      </c>
      <c r="E9864">
        <v>2</v>
      </c>
      <c r="F9864" s="51">
        <v>1</v>
      </c>
      <c r="G9864" t="str">
        <f t="shared" si="308"/>
        <v>Derrick Rose</v>
      </c>
      <c r="H9864" t="str">
        <f t="shared" si="309"/>
        <v>Derrick Rose</v>
      </c>
    </row>
    <row r="9865" spans="1:8" x14ac:dyDescent="0.2">
      <c r="A9865" s="48"/>
      <c r="B9865">
        <v>7</v>
      </c>
      <c r="C9865">
        <v>1</v>
      </c>
      <c r="D9865">
        <v>2</v>
      </c>
      <c r="E9865">
        <v>1</v>
      </c>
      <c r="F9865" s="51">
        <v>1</v>
      </c>
      <c r="G9865" t="str">
        <f t="shared" si="308"/>
        <v>Derrick Rose</v>
      </c>
      <c r="H9865" t="str">
        <f t="shared" si="309"/>
        <v>Derrick Rose</v>
      </c>
    </row>
    <row r="9866" spans="1:8" x14ac:dyDescent="0.2">
      <c r="A9866" s="48"/>
      <c r="B9866">
        <v>3</v>
      </c>
      <c r="C9866">
        <v>1</v>
      </c>
      <c r="D9866">
        <v>1</v>
      </c>
      <c r="E9866">
        <v>1</v>
      </c>
      <c r="F9866" s="51">
        <v>1</v>
      </c>
      <c r="G9866" t="str">
        <f t="shared" si="308"/>
        <v>Derrick Rose</v>
      </c>
      <c r="H9866" t="str">
        <f t="shared" si="309"/>
        <v>Derrick Rose</v>
      </c>
    </row>
    <row r="9867" spans="1:8" x14ac:dyDescent="0.2">
      <c r="A9867" s="48"/>
      <c r="B9867">
        <v>0</v>
      </c>
      <c r="C9867">
        <v>0</v>
      </c>
      <c r="D9867">
        <v>1</v>
      </c>
      <c r="E9867">
        <v>0</v>
      </c>
      <c r="F9867" s="51">
        <v>1</v>
      </c>
      <c r="G9867" t="str">
        <f t="shared" si="308"/>
        <v>Derrick Rose</v>
      </c>
      <c r="H9867" t="str">
        <f t="shared" si="309"/>
        <v>Derrick Rose</v>
      </c>
    </row>
    <row r="9868" spans="1:8" x14ac:dyDescent="0.2">
      <c r="A9868" s="48"/>
      <c r="B9868">
        <v>10</v>
      </c>
      <c r="C9868">
        <v>3</v>
      </c>
      <c r="D9868">
        <v>1</v>
      </c>
      <c r="E9868">
        <v>2</v>
      </c>
      <c r="F9868" s="51">
        <v>1</v>
      </c>
      <c r="G9868" t="str">
        <f t="shared" si="308"/>
        <v>Derrick Rose</v>
      </c>
      <c r="H9868" t="str">
        <f t="shared" si="309"/>
        <v>Derrick Rose</v>
      </c>
    </row>
    <row r="9869" spans="1:8" x14ac:dyDescent="0.2">
      <c r="A9869" s="48"/>
      <c r="B9869">
        <v>2</v>
      </c>
      <c r="C9869">
        <v>3</v>
      </c>
      <c r="D9869">
        <v>1</v>
      </c>
      <c r="E9869">
        <v>0</v>
      </c>
      <c r="F9869" s="51">
        <v>1</v>
      </c>
      <c r="G9869" t="str">
        <f t="shared" si="308"/>
        <v>Derrick Rose</v>
      </c>
      <c r="H9869" t="str">
        <f t="shared" si="309"/>
        <v>Derrick Rose</v>
      </c>
    </row>
    <row r="9870" spans="1:8" x14ac:dyDescent="0.2">
      <c r="A9870" s="48"/>
      <c r="B9870">
        <v>0</v>
      </c>
      <c r="C9870">
        <v>2</v>
      </c>
      <c r="D9870">
        <v>2</v>
      </c>
      <c r="E9870">
        <v>0</v>
      </c>
      <c r="F9870" s="51">
        <v>1</v>
      </c>
      <c r="G9870" t="str">
        <f t="shared" si="308"/>
        <v>Derrick Rose</v>
      </c>
      <c r="H9870" t="str">
        <f t="shared" si="309"/>
        <v>Derrick Rose</v>
      </c>
    </row>
    <row r="9871" spans="1:8" x14ac:dyDescent="0.2">
      <c r="A9871" s="48"/>
      <c r="B9871">
        <v>8</v>
      </c>
      <c r="C9871">
        <v>0</v>
      </c>
      <c r="D9871">
        <v>2</v>
      </c>
      <c r="E9871">
        <v>0</v>
      </c>
      <c r="F9871" s="51">
        <v>1</v>
      </c>
      <c r="G9871" t="str">
        <f t="shared" si="308"/>
        <v>Derrick Rose</v>
      </c>
      <c r="H9871" t="str">
        <f t="shared" si="309"/>
        <v>Derrick Rose</v>
      </c>
    </row>
    <row r="9872" spans="1:8" x14ac:dyDescent="0.2">
      <c r="A9872" s="48"/>
      <c r="B9872">
        <v>7</v>
      </c>
      <c r="C9872">
        <v>2</v>
      </c>
      <c r="D9872">
        <v>4</v>
      </c>
      <c r="E9872">
        <v>1</v>
      </c>
      <c r="F9872" s="51">
        <v>1</v>
      </c>
      <c r="G9872" t="str">
        <f t="shared" si="308"/>
        <v>Derrick Rose</v>
      </c>
      <c r="H9872" t="str">
        <f t="shared" si="309"/>
        <v>Derrick Rose</v>
      </c>
    </row>
    <row r="9873" spans="1:8" x14ac:dyDescent="0.2">
      <c r="A9873" s="48"/>
      <c r="B9873">
        <v>6</v>
      </c>
      <c r="C9873">
        <v>0</v>
      </c>
      <c r="D9873">
        <v>3</v>
      </c>
      <c r="E9873">
        <v>0</v>
      </c>
      <c r="F9873" s="51">
        <v>1</v>
      </c>
      <c r="G9873" t="str">
        <f t="shared" si="308"/>
        <v>Derrick Rose</v>
      </c>
      <c r="H9873" t="str">
        <f t="shared" si="309"/>
        <v>Derrick Rose</v>
      </c>
    </row>
    <row r="9874" spans="1:8" x14ac:dyDescent="0.2">
      <c r="A9874" s="48"/>
      <c r="B9874">
        <v>13</v>
      </c>
      <c r="C9874">
        <v>1</v>
      </c>
      <c r="D9874">
        <v>3</v>
      </c>
      <c r="E9874">
        <v>2</v>
      </c>
      <c r="F9874" s="51">
        <v>1</v>
      </c>
      <c r="G9874" t="str">
        <f t="shared" si="308"/>
        <v>Derrick Rose</v>
      </c>
      <c r="H9874" t="str">
        <f t="shared" si="309"/>
        <v>Derrick Rose</v>
      </c>
    </row>
    <row r="9875" spans="1:8" x14ac:dyDescent="0.2">
      <c r="A9875" s="48"/>
      <c r="B9875">
        <v>9</v>
      </c>
      <c r="C9875">
        <v>0</v>
      </c>
      <c r="D9875">
        <v>2</v>
      </c>
      <c r="E9875">
        <v>1</v>
      </c>
      <c r="F9875" s="51">
        <v>1</v>
      </c>
      <c r="G9875" t="str">
        <f t="shared" si="308"/>
        <v>Derrick Rose</v>
      </c>
      <c r="H9875" t="str">
        <f t="shared" si="309"/>
        <v>Derrick Rose</v>
      </c>
    </row>
    <row r="9876" spans="1:8" x14ac:dyDescent="0.2">
      <c r="A9876" s="48"/>
      <c r="B9876">
        <v>7</v>
      </c>
      <c r="C9876">
        <v>4</v>
      </c>
      <c r="D9876">
        <v>0</v>
      </c>
      <c r="E9876">
        <v>1</v>
      </c>
      <c r="F9876" s="51">
        <v>1</v>
      </c>
      <c r="G9876" t="str">
        <f t="shared" si="308"/>
        <v>Derrick Rose</v>
      </c>
      <c r="H9876" t="str">
        <f t="shared" si="309"/>
        <v>Derrick Rose</v>
      </c>
    </row>
    <row r="9877" spans="1:8" x14ac:dyDescent="0.2">
      <c r="A9877" s="48"/>
      <c r="B9877">
        <v>6</v>
      </c>
      <c r="C9877">
        <v>1</v>
      </c>
      <c r="D9877">
        <v>0</v>
      </c>
      <c r="E9877">
        <v>0</v>
      </c>
      <c r="F9877" s="51">
        <v>1</v>
      </c>
      <c r="G9877" t="str">
        <f t="shared" si="308"/>
        <v>Derrick Rose</v>
      </c>
      <c r="H9877" t="str">
        <f t="shared" si="309"/>
        <v>Derrick Rose</v>
      </c>
    </row>
    <row r="9878" spans="1:8" x14ac:dyDescent="0.2">
      <c r="A9878" s="48"/>
      <c r="B9878">
        <v>5</v>
      </c>
      <c r="C9878">
        <v>3</v>
      </c>
      <c r="D9878">
        <v>2</v>
      </c>
      <c r="E9878">
        <v>1</v>
      </c>
      <c r="F9878" s="51">
        <v>1</v>
      </c>
      <c r="G9878" t="str">
        <f t="shared" si="308"/>
        <v>Derrick Rose</v>
      </c>
      <c r="H9878" t="str">
        <f t="shared" si="309"/>
        <v>Derrick Rose</v>
      </c>
    </row>
    <row r="9879" spans="1:8" x14ac:dyDescent="0.2">
      <c r="A9879" s="48"/>
      <c r="B9879">
        <v>4</v>
      </c>
      <c r="C9879">
        <v>1</v>
      </c>
      <c r="D9879">
        <v>1</v>
      </c>
      <c r="E9879">
        <v>0</v>
      </c>
      <c r="F9879" s="51">
        <v>1</v>
      </c>
      <c r="G9879" t="str">
        <f t="shared" si="308"/>
        <v>Derrick Rose</v>
      </c>
      <c r="H9879" t="str">
        <f t="shared" si="309"/>
        <v>Derrick Rose</v>
      </c>
    </row>
    <row r="9880" spans="1:8" x14ac:dyDescent="0.2">
      <c r="A9880" s="48"/>
      <c r="B9880">
        <v>4</v>
      </c>
      <c r="C9880">
        <v>2</v>
      </c>
      <c r="D9880">
        <v>3</v>
      </c>
      <c r="E9880">
        <v>0</v>
      </c>
      <c r="F9880" s="51">
        <v>1</v>
      </c>
      <c r="G9880" t="str">
        <f t="shared" si="308"/>
        <v>Derrick Rose</v>
      </c>
      <c r="H9880" t="str">
        <f t="shared" si="309"/>
        <v>Derrick Rose</v>
      </c>
    </row>
    <row r="9881" spans="1:8" x14ac:dyDescent="0.2">
      <c r="A9881" s="48"/>
      <c r="B9881">
        <v>3</v>
      </c>
      <c r="C9881">
        <v>0</v>
      </c>
      <c r="D9881">
        <v>0</v>
      </c>
      <c r="E9881">
        <v>1</v>
      </c>
      <c r="F9881" s="51">
        <v>1</v>
      </c>
      <c r="G9881" t="str">
        <f t="shared" si="308"/>
        <v>Derrick Rose</v>
      </c>
      <c r="H9881" t="str">
        <f t="shared" si="309"/>
        <v>Derrick Rose</v>
      </c>
    </row>
    <row r="9882" spans="1:8" x14ac:dyDescent="0.2">
      <c r="A9882" s="48"/>
      <c r="B9882">
        <v>2</v>
      </c>
      <c r="C9882">
        <v>0</v>
      </c>
      <c r="D9882">
        <v>1</v>
      </c>
      <c r="E9882">
        <v>0</v>
      </c>
      <c r="F9882" s="51">
        <v>1</v>
      </c>
      <c r="G9882" t="str">
        <f t="shared" si="308"/>
        <v>Derrick Rose</v>
      </c>
      <c r="H9882" t="str">
        <f t="shared" si="309"/>
        <v>Derrick Rose</v>
      </c>
    </row>
    <row r="9883" spans="1:8" x14ac:dyDescent="0.2">
      <c r="A9883" s="48"/>
      <c r="B9883">
        <v>5</v>
      </c>
      <c r="C9883">
        <v>2</v>
      </c>
      <c r="D9883">
        <v>1</v>
      </c>
      <c r="E9883">
        <v>1</v>
      </c>
      <c r="F9883" s="51">
        <v>1</v>
      </c>
      <c r="G9883" t="str">
        <f t="shared" si="308"/>
        <v>Derrick Rose</v>
      </c>
      <c r="H9883" t="str">
        <f t="shared" si="309"/>
        <v>Derrick Rose</v>
      </c>
    </row>
    <row r="9884" spans="1:8" x14ac:dyDescent="0.2">
      <c r="A9884" s="48"/>
      <c r="B9884">
        <v>3</v>
      </c>
      <c r="C9884">
        <v>0</v>
      </c>
      <c r="D9884">
        <v>1</v>
      </c>
      <c r="E9884">
        <v>0</v>
      </c>
      <c r="F9884" s="51">
        <v>1</v>
      </c>
      <c r="G9884" t="str">
        <f t="shared" si="308"/>
        <v>Derrick Rose</v>
      </c>
      <c r="H9884" t="str">
        <f t="shared" si="309"/>
        <v>Derrick Rose</v>
      </c>
    </row>
    <row r="9885" spans="1:8" x14ac:dyDescent="0.2">
      <c r="A9885" s="48"/>
      <c r="B9885">
        <v>4</v>
      </c>
      <c r="C9885">
        <v>1</v>
      </c>
      <c r="D9885">
        <v>1</v>
      </c>
      <c r="E9885">
        <v>0</v>
      </c>
      <c r="F9885" s="51">
        <v>1</v>
      </c>
      <c r="G9885" t="str">
        <f t="shared" si="308"/>
        <v>Derrick Rose</v>
      </c>
      <c r="H9885" t="str">
        <f t="shared" si="309"/>
        <v>Derrick Rose</v>
      </c>
    </row>
    <row r="9886" spans="1:8" x14ac:dyDescent="0.2">
      <c r="A9886" s="48" t="s">
        <v>1507</v>
      </c>
      <c r="B9886">
        <v>13</v>
      </c>
      <c r="C9886">
        <v>4</v>
      </c>
      <c r="D9886">
        <v>1</v>
      </c>
      <c r="E9886">
        <v>3</v>
      </c>
      <c r="F9886" s="51">
        <v>1</v>
      </c>
      <c r="G9886" t="str">
        <f t="shared" si="308"/>
        <v>Terrence Ross</v>
      </c>
      <c r="H9886" t="str">
        <f t="shared" si="309"/>
        <v>Terrence Ross</v>
      </c>
    </row>
    <row r="9887" spans="1:8" x14ac:dyDescent="0.2">
      <c r="A9887" s="48"/>
      <c r="B9887">
        <v>11</v>
      </c>
      <c r="C9887">
        <v>4</v>
      </c>
      <c r="D9887">
        <v>2</v>
      </c>
      <c r="E9887">
        <v>1</v>
      </c>
      <c r="F9887" s="51">
        <v>1</v>
      </c>
      <c r="G9887" t="str">
        <f t="shared" si="308"/>
        <v>Terrence Ross</v>
      </c>
      <c r="H9887" t="str">
        <f t="shared" si="309"/>
        <v>Terrence Ross</v>
      </c>
    </row>
    <row r="9888" spans="1:8" x14ac:dyDescent="0.2">
      <c r="A9888" s="48"/>
      <c r="B9888">
        <v>29</v>
      </c>
      <c r="C9888">
        <v>4</v>
      </c>
      <c r="D9888">
        <v>1</v>
      </c>
      <c r="E9888">
        <v>5</v>
      </c>
      <c r="F9888" s="51">
        <v>1</v>
      </c>
      <c r="G9888" t="str">
        <f t="shared" si="308"/>
        <v>Terrence Ross</v>
      </c>
      <c r="H9888" t="str">
        <f t="shared" si="309"/>
        <v>Terrence Ross</v>
      </c>
    </row>
    <row r="9889" spans="1:8" x14ac:dyDescent="0.2">
      <c r="A9889" s="48"/>
      <c r="B9889">
        <v>8</v>
      </c>
      <c r="C9889">
        <v>3</v>
      </c>
      <c r="D9889">
        <v>0</v>
      </c>
      <c r="E9889">
        <v>2</v>
      </c>
      <c r="F9889" s="51">
        <v>1</v>
      </c>
      <c r="G9889" t="str">
        <f t="shared" si="308"/>
        <v>Terrence Ross</v>
      </c>
      <c r="H9889" t="str">
        <f t="shared" si="309"/>
        <v>Terrence Ross</v>
      </c>
    </row>
    <row r="9890" spans="1:8" x14ac:dyDescent="0.2">
      <c r="A9890" s="48"/>
      <c r="B9890">
        <v>7</v>
      </c>
      <c r="C9890">
        <v>2</v>
      </c>
      <c r="D9890">
        <v>2</v>
      </c>
      <c r="E9890">
        <v>1</v>
      </c>
      <c r="F9890" s="51">
        <v>1</v>
      </c>
      <c r="G9890" t="str">
        <f t="shared" si="308"/>
        <v>Terrence Ross</v>
      </c>
      <c r="H9890" t="str">
        <f t="shared" si="309"/>
        <v>Terrence Ross</v>
      </c>
    </row>
    <row r="9891" spans="1:8" x14ac:dyDescent="0.2">
      <c r="A9891" s="48"/>
      <c r="B9891">
        <v>5</v>
      </c>
      <c r="C9891">
        <v>2</v>
      </c>
      <c r="D9891">
        <v>1</v>
      </c>
      <c r="E9891">
        <v>1</v>
      </c>
      <c r="F9891" s="51">
        <v>1</v>
      </c>
      <c r="G9891" t="str">
        <f t="shared" si="308"/>
        <v>Terrence Ross</v>
      </c>
      <c r="H9891" t="str">
        <f t="shared" si="309"/>
        <v>Terrence Ross</v>
      </c>
    </row>
    <row r="9892" spans="1:8" x14ac:dyDescent="0.2">
      <c r="A9892" s="48"/>
      <c r="B9892">
        <v>8</v>
      </c>
      <c r="C9892">
        <v>3</v>
      </c>
      <c r="D9892">
        <v>2</v>
      </c>
      <c r="E9892">
        <v>2</v>
      </c>
      <c r="F9892" s="51">
        <v>1</v>
      </c>
      <c r="G9892" t="str">
        <f t="shared" si="308"/>
        <v>Terrence Ross</v>
      </c>
      <c r="H9892" t="str">
        <f t="shared" si="309"/>
        <v>Terrence Ross</v>
      </c>
    </row>
    <row r="9893" spans="1:8" x14ac:dyDescent="0.2">
      <c r="A9893" s="48"/>
      <c r="B9893">
        <v>0</v>
      </c>
      <c r="C9893">
        <v>0</v>
      </c>
      <c r="D9893">
        <v>1</v>
      </c>
      <c r="E9893">
        <v>0</v>
      </c>
      <c r="F9893" s="51">
        <v>1</v>
      </c>
      <c r="G9893" t="str">
        <f t="shared" si="308"/>
        <v>Terrence Ross</v>
      </c>
      <c r="H9893" t="str">
        <f t="shared" si="309"/>
        <v>Terrence Ross</v>
      </c>
    </row>
    <row r="9894" spans="1:8" x14ac:dyDescent="0.2">
      <c r="A9894" s="48"/>
      <c r="B9894">
        <v>0</v>
      </c>
      <c r="C9894">
        <v>1</v>
      </c>
      <c r="D9894">
        <v>1</v>
      </c>
      <c r="E9894">
        <v>0</v>
      </c>
      <c r="F9894" s="51">
        <v>1</v>
      </c>
      <c r="G9894" t="str">
        <f t="shared" si="308"/>
        <v>Terrence Ross</v>
      </c>
      <c r="H9894" t="str">
        <f t="shared" si="309"/>
        <v>Terrence Ross</v>
      </c>
    </row>
    <row r="9895" spans="1:8" x14ac:dyDescent="0.2">
      <c r="A9895" s="48"/>
      <c r="B9895">
        <v>21</v>
      </c>
      <c r="C9895">
        <v>3</v>
      </c>
      <c r="D9895">
        <v>2</v>
      </c>
      <c r="E9895">
        <v>5</v>
      </c>
      <c r="F9895" s="51">
        <v>1</v>
      </c>
      <c r="G9895" t="str">
        <f t="shared" si="308"/>
        <v>Terrence Ross</v>
      </c>
      <c r="H9895" t="str">
        <f t="shared" si="309"/>
        <v>Terrence Ross</v>
      </c>
    </row>
    <row r="9896" spans="1:8" x14ac:dyDescent="0.2">
      <c r="A9896" s="48"/>
      <c r="B9896">
        <v>6</v>
      </c>
      <c r="C9896">
        <v>4</v>
      </c>
      <c r="D9896">
        <v>1</v>
      </c>
      <c r="E9896">
        <v>0</v>
      </c>
      <c r="F9896" s="51">
        <v>1</v>
      </c>
      <c r="G9896" t="str">
        <f t="shared" si="308"/>
        <v>Terrence Ross</v>
      </c>
      <c r="H9896" t="str">
        <f t="shared" si="309"/>
        <v>Terrence Ross</v>
      </c>
    </row>
    <row r="9897" spans="1:8" x14ac:dyDescent="0.2">
      <c r="A9897" s="48"/>
      <c r="B9897">
        <v>14</v>
      </c>
      <c r="C9897">
        <v>2</v>
      </c>
      <c r="D9897">
        <v>2</v>
      </c>
      <c r="E9897">
        <v>2</v>
      </c>
      <c r="F9897" s="51">
        <v>1</v>
      </c>
      <c r="G9897" t="str">
        <f t="shared" si="308"/>
        <v>Terrence Ross</v>
      </c>
      <c r="H9897" t="str">
        <f t="shared" si="309"/>
        <v>Terrence Ross</v>
      </c>
    </row>
    <row r="9898" spans="1:8" x14ac:dyDescent="0.2">
      <c r="A9898" s="48"/>
      <c r="B9898">
        <v>3</v>
      </c>
      <c r="C9898">
        <v>3</v>
      </c>
      <c r="D9898">
        <v>4</v>
      </c>
      <c r="E9898">
        <v>1</v>
      </c>
      <c r="F9898" s="51">
        <v>1</v>
      </c>
      <c r="G9898" t="str">
        <f t="shared" si="308"/>
        <v>Terrence Ross</v>
      </c>
      <c r="H9898" t="str">
        <f t="shared" si="309"/>
        <v>Terrence Ross</v>
      </c>
    </row>
    <row r="9899" spans="1:8" x14ac:dyDescent="0.2">
      <c r="A9899" s="48"/>
      <c r="B9899">
        <v>6</v>
      </c>
      <c r="C9899">
        <v>2</v>
      </c>
      <c r="D9899">
        <v>2</v>
      </c>
      <c r="E9899">
        <v>1</v>
      </c>
      <c r="F9899" s="51">
        <v>1</v>
      </c>
      <c r="G9899" t="str">
        <f t="shared" si="308"/>
        <v>Terrence Ross</v>
      </c>
      <c r="H9899" t="str">
        <f t="shared" si="309"/>
        <v>Terrence Ross</v>
      </c>
    </row>
    <row r="9900" spans="1:8" x14ac:dyDescent="0.2">
      <c r="A9900" s="48"/>
      <c r="B9900">
        <v>8</v>
      </c>
      <c r="C9900">
        <v>2</v>
      </c>
      <c r="D9900">
        <v>0</v>
      </c>
      <c r="E9900">
        <v>2</v>
      </c>
      <c r="F9900" s="51">
        <v>1</v>
      </c>
      <c r="G9900" t="str">
        <f t="shared" si="308"/>
        <v>Terrence Ross</v>
      </c>
      <c r="H9900" t="str">
        <f t="shared" si="309"/>
        <v>Terrence Ross</v>
      </c>
    </row>
    <row r="9901" spans="1:8" x14ac:dyDescent="0.2">
      <c r="A9901" s="48"/>
      <c r="B9901">
        <v>7</v>
      </c>
      <c r="C9901">
        <v>1</v>
      </c>
      <c r="D9901">
        <v>1</v>
      </c>
      <c r="E9901">
        <v>1</v>
      </c>
      <c r="F9901" s="51">
        <v>1</v>
      </c>
      <c r="G9901" t="str">
        <f t="shared" si="308"/>
        <v>Terrence Ross</v>
      </c>
      <c r="H9901" t="str">
        <f t="shared" si="309"/>
        <v>Terrence Ross</v>
      </c>
    </row>
    <row r="9902" spans="1:8" x14ac:dyDescent="0.2">
      <c r="A9902" s="48"/>
      <c r="B9902">
        <v>6</v>
      </c>
      <c r="C9902">
        <v>2</v>
      </c>
      <c r="D9902">
        <v>2</v>
      </c>
      <c r="E9902">
        <v>2</v>
      </c>
      <c r="F9902" s="51">
        <v>1</v>
      </c>
      <c r="G9902" t="str">
        <f t="shared" si="308"/>
        <v>Terrence Ross</v>
      </c>
      <c r="H9902" t="str">
        <f t="shared" si="309"/>
        <v>Terrence Ross</v>
      </c>
    </row>
    <row r="9903" spans="1:8" x14ac:dyDescent="0.2">
      <c r="A9903" s="48"/>
      <c r="B9903">
        <v>7</v>
      </c>
      <c r="C9903">
        <v>0</v>
      </c>
      <c r="D9903">
        <v>0</v>
      </c>
      <c r="E9903">
        <v>1</v>
      </c>
      <c r="F9903" s="51">
        <v>1</v>
      </c>
      <c r="G9903" t="str">
        <f t="shared" si="308"/>
        <v>Terrence Ross</v>
      </c>
      <c r="H9903" t="str">
        <f t="shared" si="309"/>
        <v>Terrence Ross</v>
      </c>
    </row>
    <row r="9904" spans="1:8" x14ac:dyDescent="0.2">
      <c r="A9904" s="48"/>
      <c r="B9904">
        <v>12</v>
      </c>
      <c r="C9904">
        <v>0</v>
      </c>
      <c r="D9904">
        <v>1</v>
      </c>
      <c r="E9904">
        <v>2</v>
      </c>
      <c r="F9904" s="51">
        <v>1</v>
      </c>
      <c r="G9904" t="str">
        <f t="shared" si="308"/>
        <v>Terrence Ross</v>
      </c>
      <c r="H9904" t="str">
        <f t="shared" si="309"/>
        <v>Terrence Ross</v>
      </c>
    </row>
    <row r="9905" spans="1:8" x14ac:dyDescent="0.2">
      <c r="A9905" s="48"/>
      <c r="B9905">
        <v>4</v>
      </c>
      <c r="C9905">
        <v>2</v>
      </c>
      <c r="D9905">
        <v>1</v>
      </c>
      <c r="E9905">
        <v>0</v>
      </c>
      <c r="F9905" s="51">
        <v>1</v>
      </c>
      <c r="G9905" t="str">
        <f t="shared" si="308"/>
        <v>Terrence Ross</v>
      </c>
      <c r="H9905" t="str">
        <f t="shared" si="309"/>
        <v>Terrence Ross</v>
      </c>
    </row>
    <row r="9906" spans="1:8" x14ac:dyDescent="0.2">
      <c r="A9906" s="48"/>
      <c r="B9906">
        <v>18</v>
      </c>
      <c r="C9906">
        <v>1</v>
      </c>
      <c r="D9906">
        <v>0</v>
      </c>
      <c r="E9906">
        <v>4</v>
      </c>
      <c r="F9906" s="51">
        <v>1</v>
      </c>
      <c r="G9906" t="str">
        <f t="shared" si="308"/>
        <v>Terrence Ross</v>
      </c>
      <c r="H9906" t="str">
        <f t="shared" si="309"/>
        <v>Terrence Ross</v>
      </c>
    </row>
    <row r="9907" spans="1:8" x14ac:dyDescent="0.2">
      <c r="A9907" s="48"/>
      <c r="B9907">
        <v>5</v>
      </c>
      <c r="C9907">
        <v>4</v>
      </c>
      <c r="D9907">
        <v>2</v>
      </c>
      <c r="E9907">
        <v>1</v>
      </c>
      <c r="F9907" s="51">
        <v>1</v>
      </c>
      <c r="G9907" t="str">
        <f t="shared" si="308"/>
        <v>Terrence Ross</v>
      </c>
      <c r="H9907" t="str">
        <f t="shared" si="309"/>
        <v>Terrence Ross</v>
      </c>
    </row>
    <row r="9908" spans="1:8" x14ac:dyDescent="0.2">
      <c r="A9908" s="48"/>
      <c r="B9908">
        <v>0</v>
      </c>
      <c r="C9908">
        <v>2</v>
      </c>
      <c r="D9908">
        <v>0</v>
      </c>
      <c r="E9908">
        <v>0</v>
      </c>
      <c r="F9908" s="51">
        <v>1</v>
      </c>
      <c r="G9908" t="str">
        <f t="shared" si="308"/>
        <v>Terrence Ross</v>
      </c>
      <c r="H9908" t="str">
        <f t="shared" si="309"/>
        <v>Terrence Ross</v>
      </c>
    </row>
    <row r="9909" spans="1:8" x14ac:dyDescent="0.2">
      <c r="A9909" s="48"/>
      <c r="B9909">
        <v>0</v>
      </c>
      <c r="C9909">
        <v>0</v>
      </c>
      <c r="D9909">
        <v>2</v>
      </c>
      <c r="E9909">
        <v>0</v>
      </c>
      <c r="F9909" s="51">
        <v>1</v>
      </c>
      <c r="G9909" t="str">
        <f t="shared" si="308"/>
        <v>Terrence Ross</v>
      </c>
      <c r="H9909" t="str">
        <f t="shared" si="309"/>
        <v>Terrence Ross</v>
      </c>
    </row>
    <row r="9910" spans="1:8" x14ac:dyDescent="0.2">
      <c r="A9910" s="48"/>
      <c r="B9910">
        <v>8</v>
      </c>
      <c r="C9910">
        <v>1</v>
      </c>
      <c r="D9910">
        <v>0</v>
      </c>
      <c r="E9910">
        <v>2</v>
      </c>
      <c r="F9910" s="51">
        <v>1</v>
      </c>
      <c r="G9910" t="str">
        <f t="shared" si="308"/>
        <v>Terrence Ross</v>
      </c>
      <c r="H9910" t="str">
        <f t="shared" si="309"/>
        <v>Terrence Ross</v>
      </c>
    </row>
    <row r="9911" spans="1:8" x14ac:dyDescent="0.2">
      <c r="A9911" s="48"/>
      <c r="B9911">
        <v>11</v>
      </c>
      <c r="C9911">
        <v>4</v>
      </c>
      <c r="D9911">
        <v>1</v>
      </c>
      <c r="E9911">
        <v>3</v>
      </c>
      <c r="F9911" s="51">
        <v>1</v>
      </c>
      <c r="G9911" t="str">
        <f t="shared" si="308"/>
        <v>Terrence Ross</v>
      </c>
      <c r="H9911" t="str">
        <f t="shared" si="309"/>
        <v>Terrence Ross</v>
      </c>
    </row>
    <row r="9912" spans="1:8" x14ac:dyDescent="0.2">
      <c r="A9912" s="48"/>
      <c r="B9912">
        <v>7</v>
      </c>
      <c r="C9912">
        <v>5</v>
      </c>
      <c r="D9912">
        <v>2</v>
      </c>
      <c r="E9912">
        <v>1</v>
      </c>
      <c r="F9912" s="51">
        <v>1</v>
      </c>
      <c r="G9912" t="str">
        <f t="shared" si="308"/>
        <v>Terrence Ross</v>
      </c>
      <c r="H9912" t="str">
        <f t="shared" si="309"/>
        <v>Terrence Ross</v>
      </c>
    </row>
    <row r="9913" spans="1:8" x14ac:dyDescent="0.2">
      <c r="A9913" s="48"/>
      <c r="B9913">
        <v>2</v>
      </c>
      <c r="C9913">
        <v>1</v>
      </c>
      <c r="D9913">
        <v>2</v>
      </c>
      <c r="E9913">
        <v>0</v>
      </c>
      <c r="F9913" s="51">
        <v>1</v>
      </c>
      <c r="G9913" t="str">
        <f t="shared" si="308"/>
        <v>Terrence Ross</v>
      </c>
      <c r="H9913" t="str">
        <f t="shared" si="309"/>
        <v>Terrence Ross</v>
      </c>
    </row>
    <row r="9914" spans="1:8" x14ac:dyDescent="0.2">
      <c r="A9914" s="48"/>
      <c r="B9914">
        <v>14</v>
      </c>
      <c r="C9914">
        <v>0</v>
      </c>
      <c r="D9914">
        <v>3</v>
      </c>
      <c r="E9914">
        <v>2</v>
      </c>
      <c r="F9914" s="51">
        <v>1</v>
      </c>
      <c r="G9914" t="str">
        <f t="shared" si="308"/>
        <v>Terrence Ross</v>
      </c>
      <c r="H9914" t="str">
        <f t="shared" si="309"/>
        <v>Terrence Ross</v>
      </c>
    </row>
    <row r="9915" spans="1:8" x14ac:dyDescent="0.2">
      <c r="A9915" s="48"/>
      <c r="B9915">
        <v>2</v>
      </c>
      <c r="C9915">
        <v>1</v>
      </c>
      <c r="D9915">
        <v>1</v>
      </c>
      <c r="E9915">
        <v>0</v>
      </c>
      <c r="F9915" s="51">
        <v>1</v>
      </c>
      <c r="G9915" t="str">
        <f t="shared" si="308"/>
        <v>Terrence Ross</v>
      </c>
      <c r="H9915" t="str">
        <f t="shared" si="309"/>
        <v>Terrence Ross</v>
      </c>
    </row>
    <row r="9916" spans="1:8" x14ac:dyDescent="0.2">
      <c r="A9916" s="48"/>
      <c r="B9916">
        <v>2</v>
      </c>
      <c r="C9916">
        <v>0</v>
      </c>
      <c r="D9916">
        <v>0</v>
      </c>
      <c r="E9916">
        <v>0</v>
      </c>
      <c r="F9916" s="51">
        <v>1</v>
      </c>
      <c r="G9916" t="str">
        <f t="shared" si="308"/>
        <v>Terrence Ross</v>
      </c>
      <c r="H9916" t="str">
        <f t="shared" si="309"/>
        <v>Terrence Ross</v>
      </c>
    </row>
    <row r="9917" spans="1:8" x14ac:dyDescent="0.2">
      <c r="A9917" s="48"/>
      <c r="B9917">
        <v>13</v>
      </c>
      <c r="C9917">
        <v>2</v>
      </c>
      <c r="D9917">
        <v>1</v>
      </c>
      <c r="E9917">
        <v>0</v>
      </c>
      <c r="F9917" s="51">
        <v>1</v>
      </c>
      <c r="G9917" t="str">
        <f t="shared" si="308"/>
        <v>Terrence Ross</v>
      </c>
      <c r="H9917" t="str">
        <f t="shared" si="309"/>
        <v>Terrence Ross</v>
      </c>
    </row>
    <row r="9918" spans="1:8" x14ac:dyDescent="0.2">
      <c r="A9918" s="48"/>
      <c r="B9918">
        <v>6</v>
      </c>
      <c r="C9918">
        <v>1</v>
      </c>
      <c r="D9918">
        <v>1</v>
      </c>
      <c r="E9918">
        <v>0</v>
      </c>
      <c r="F9918" s="51">
        <v>1</v>
      </c>
      <c r="G9918" t="str">
        <f t="shared" si="308"/>
        <v>Terrence Ross</v>
      </c>
      <c r="H9918" t="str">
        <f t="shared" si="309"/>
        <v>Terrence Ross</v>
      </c>
    </row>
    <row r="9919" spans="1:8" x14ac:dyDescent="0.2">
      <c r="A9919" s="48"/>
      <c r="B9919">
        <v>18</v>
      </c>
      <c r="C9919">
        <v>5</v>
      </c>
      <c r="D9919">
        <v>3</v>
      </c>
      <c r="E9919">
        <v>3</v>
      </c>
      <c r="F9919" s="51">
        <v>1</v>
      </c>
      <c r="G9919" t="str">
        <f t="shared" si="308"/>
        <v>Terrence Ross</v>
      </c>
      <c r="H9919" t="str">
        <f t="shared" si="309"/>
        <v>Terrence Ross</v>
      </c>
    </row>
    <row r="9920" spans="1:8" x14ac:dyDescent="0.2">
      <c r="A9920" s="48" t="s">
        <v>1508</v>
      </c>
      <c r="B9920">
        <v>24</v>
      </c>
      <c r="C9920">
        <v>6</v>
      </c>
      <c r="D9920">
        <v>6</v>
      </c>
      <c r="E9920">
        <v>4</v>
      </c>
      <c r="F9920" s="51">
        <v>1</v>
      </c>
      <c r="G9920" t="str">
        <f t="shared" si="308"/>
        <v>Terry Rozier</v>
      </c>
      <c r="H9920" t="str">
        <f t="shared" si="309"/>
        <v>Terry Rozier</v>
      </c>
    </row>
    <row r="9921" spans="1:8" x14ac:dyDescent="0.2">
      <c r="A9921" s="48"/>
      <c r="B9921">
        <v>23</v>
      </c>
      <c r="C9921">
        <v>8</v>
      </c>
      <c r="D9921">
        <v>11</v>
      </c>
      <c r="E9921">
        <v>2</v>
      </c>
      <c r="F9921" s="51">
        <v>1</v>
      </c>
      <c r="G9921" t="str">
        <f t="shared" si="308"/>
        <v>Terry Rozier</v>
      </c>
      <c r="H9921" t="str">
        <f t="shared" si="309"/>
        <v>Terry Rozier</v>
      </c>
    </row>
    <row r="9922" spans="1:8" x14ac:dyDescent="0.2">
      <c r="A9922" s="48"/>
      <c r="B9922">
        <v>25</v>
      </c>
      <c r="C9922">
        <v>7</v>
      </c>
      <c r="D9922">
        <v>3</v>
      </c>
      <c r="E9922">
        <v>6</v>
      </c>
      <c r="F9922" s="51">
        <v>1</v>
      </c>
      <c r="G9922" t="str">
        <f t="shared" ref="G9922:G9985" si="310">IF(B9922="","",IF(A9922="",G9921,SUBSTITUTE(A9922," 2022-23 Game Log","")))</f>
        <v>Terry Rozier</v>
      </c>
      <c r="H9922" t="str">
        <f t="shared" ref="H9922:H9985" si="311">IF(G9922="Luka Dončić","Luka Doncic",IF(G9922="Wendell Carter Jr.","Wendell Carter",IF(G9922="Vlatko Čančar","Vlatko Cancar",IF(G9922="Troy Brown Jr.","Troy Brown",IF(G9922="Bojan Bogdanović","Bojan Bogdanovic",IF(G9922="Nic Claxton","Nicolas Claxton",IF(G9922="Kristaps Porziņģis","Kristaps Porzingis",IF(G9922="Kelly Oubre Jr.","Kelly Oubre Jr",IF(G9922="P.J. Washington","P.J Washington",IF(G9922="P.J. Tucker","P.J Tucker",IF(G9922="Jabari Smith Jr.","Jabari Smith",IF(G9922="Alperen Şengün","Alperen Sengun",IF(G9922="Nikola Vučević","Nikola Vucevic",IF(G9922="Jusuf Nurkić","Jusuf Nurkic",IF(G9922="Nikola Jokić","Nikola Jokic",G9922)))))))))))))))</f>
        <v>Terry Rozier</v>
      </c>
    </row>
    <row r="9923" spans="1:8" x14ac:dyDescent="0.2">
      <c r="A9923" s="48"/>
      <c r="B9923">
        <v>19</v>
      </c>
      <c r="C9923">
        <v>3</v>
      </c>
      <c r="D9923">
        <v>5</v>
      </c>
      <c r="E9923">
        <v>1</v>
      </c>
      <c r="F9923" s="51">
        <v>1</v>
      </c>
      <c r="G9923" t="str">
        <f t="shared" si="310"/>
        <v>Terry Rozier</v>
      </c>
      <c r="H9923" t="str">
        <f t="shared" si="311"/>
        <v>Terry Rozier</v>
      </c>
    </row>
    <row r="9924" spans="1:8" x14ac:dyDescent="0.2">
      <c r="A9924" s="48"/>
      <c r="B9924">
        <v>18</v>
      </c>
      <c r="C9924">
        <v>5</v>
      </c>
      <c r="D9924">
        <v>5</v>
      </c>
      <c r="E9924">
        <v>5</v>
      </c>
      <c r="F9924" s="51">
        <v>1</v>
      </c>
      <c r="G9924" t="str">
        <f t="shared" si="310"/>
        <v>Terry Rozier</v>
      </c>
      <c r="H9924" t="str">
        <f t="shared" si="311"/>
        <v>Terry Rozier</v>
      </c>
    </row>
    <row r="9925" spans="1:8" x14ac:dyDescent="0.2">
      <c r="A9925" s="48"/>
      <c r="B9925">
        <v>22</v>
      </c>
      <c r="C9925">
        <v>8</v>
      </c>
      <c r="D9925">
        <v>3</v>
      </c>
      <c r="E9925">
        <v>3</v>
      </c>
      <c r="F9925" s="51">
        <v>1</v>
      </c>
      <c r="G9925" t="str">
        <f t="shared" si="310"/>
        <v>Terry Rozier</v>
      </c>
      <c r="H9925" t="str">
        <f t="shared" si="311"/>
        <v>Terry Rozier</v>
      </c>
    </row>
    <row r="9926" spans="1:8" x14ac:dyDescent="0.2">
      <c r="A9926" s="48"/>
      <c r="B9926">
        <v>22</v>
      </c>
      <c r="C9926">
        <v>1</v>
      </c>
      <c r="D9926">
        <v>6</v>
      </c>
      <c r="E9926">
        <v>4</v>
      </c>
      <c r="F9926" s="51">
        <v>1</v>
      </c>
      <c r="G9926" t="str">
        <f t="shared" si="310"/>
        <v>Terry Rozier</v>
      </c>
      <c r="H9926" t="str">
        <f t="shared" si="311"/>
        <v>Terry Rozier</v>
      </c>
    </row>
    <row r="9927" spans="1:8" x14ac:dyDescent="0.2">
      <c r="A9927" s="48"/>
      <c r="B9927">
        <v>17</v>
      </c>
      <c r="C9927">
        <v>3</v>
      </c>
      <c r="D9927">
        <v>2</v>
      </c>
      <c r="E9927">
        <v>1</v>
      </c>
      <c r="F9927" s="51">
        <v>1</v>
      </c>
      <c r="G9927" t="str">
        <f t="shared" si="310"/>
        <v>Terry Rozier</v>
      </c>
      <c r="H9927" t="str">
        <f t="shared" si="311"/>
        <v>Terry Rozier</v>
      </c>
    </row>
    <row r="9928" spans="1:8" x14ac:dyDescent="0.2">
      <c r="A9928" s="48"/>
      <c r="B9928">
        <v>17</v>
      </c>
      <c r="C9928">
        <v>2</v>
      </c>
      <c r="D9928">
        <v>8</v>
      </c>
      <c r="E9928">
        <v>1</v>
      </c>
      <c r="F9928" s="51">
        <v>1</v>
      </c>
      <c r="G9928" t="str">
        <f t="shared" si="310"/>
        <v>Terry Rozier</v>
      </c>
      <c r="H9928" t="str">
        <f t="shared" si="311"/>
        <v>Terry Rozier</v>
      </c>
    </row>
    <row r="9929" spans="1:8" x14ac:dyDescent="0.2">
      <c r="A9929" s="48"/>
      <c r="B9929">
        <v>28</v>
      </c>
      <c r="C9929">
        <v>5</v>
      </c>
      <c r="D9929">
        <v>5</v>
      </c>
      <c r="E9929">
        <v>5</v>
      </c>
      <c r="F9929" s="51">
        <v>1</v>
      </c>
      <c r="G9929" t="str">
        <f t="shared" si="310"/>
        <v>Terry Rozier</v>
      </c>
      <c r="H9929" t="str">
        <f t="shared" si="311"/>
        <v>Terry Rozier</v>
      </c>
    </row>
    <row r="9930" spans="1:8" x14ac:dyDescent="0.2">
      <c r="A9930" s="48"/>
      <c r="B9930">
        <v>8</v>
      </c>
      <c r="C9930">
        <v>7</v>
      </c>
      <c r="D9930">
        <v>5</v>
      </c>
      <c r="E9930">
        <v>0</v>
      </c>
      <c r="F9930" s="51">
        <v>1</v>
      </c>
      <c r="G9930" t="str">
        <f t="shared" si="310"/>
        <v>Terry Rozier</v>
      </c>
      <c r="H9930" t="str">
        <f t="shared" si="311"/>
        <v>Terry Rozier</v>
      </c>
    </row>
    <row r="9931" spans="1:8" x14ac:dyDescent="0.2">
      <c r="A9931" s="48"/>
      <c r="B9931">
        <v>22</v>
      </c>
      <c r="C9931">
        <v>2</v>
      </c>
      <c r="D9931">
        <v>6</v>
      </c>
      <c r="E9931">
        <v>1</v>
      </c>
      <c r="F9931" s="51">
        <v>1</v>
      </c>
      <c r="G9931" t="str">
        <f t="shared" si="310"/>
        <v>Terry Rozier</v>
      </c>
      <c r="H9931" t="str">
        <f t="shared" si="311"/>
        <v>Terry Rozier</v>
      </c>
    </row>
    <row r="9932" spans="1:8" x14ac:dyDescent="0.2">
      <c r="A9932" s="48"/>
      <c r="B9932">
        <v>22</v>
      </c>
      <c r="C9932">
        <v>4</v>
      </c>
      <c r="D9932">
        <v>8</v>
      </c>
      <c r="E9932">
        <v>1</v>
      </c>
      <c r="F9932" s="51">
        <v>1</v>
      </c>
      <c r="G9932" t="str">
        <f t="shared" si="310"/>
        <v>Terry Rozier</v>
      </c>
      <c r="H9932" t="str">
        <f t="shared" si="311"/>
        <v>Terry Rozier</v>
      </c>
    </row>
    <row r="9933" spans="1:8" x14ac:dyDescent="0.2">
      <c r="A9933" s="48"/>
      <c r="B9933">
        <v>25</v>
      </c>
      <c r="C9933">
        <v>5</v>
      </c>
      <c r="D9933">
        <v>8</v>
      </c>
      <c r="E9933">
        <v>2</v>
      </c>
      <c r="F9933" s="51">
        <v>1</v>
      </c>
      <c r="G9933" t="str">
        <f t="shared" si="310"/>
        <v>Terry Rozier</v>
      </c>
      <c r="H9933" t="str">
        <f t="shared" si="311"/>
        <v>Terry Rozier</v>
      </c>
    </row>
    <row r="9934" spans="1:8" x14ac:dyDescent="0.2">
      <c r="A9934" s="48"/>
      <c r="B9934">
        <v>26</v>
      </c>
      <c r="C9934">
        <v>5</v>
      </c>
      <c r="D9934">
        <v>4</v>
      </c>
      <c r="E9934">
        <v>1</v>
      </c>
      <c r="F9934" s="51">
        <v>1</v>
      </c>
      <c r="G9934" t="str">
        <f t="shared" si="310"/>
        <v>Terry Rozier</v>
      </c>
      <c r="H9934" t="str">
        <f t="shared" si="311"/>
        <v>Terry Rozier</v>
      </c>
    </row>
    <row r="9935" spans="1:8" x14ac:dyDescent="0.2">
      <c r="A9935" s="48"/>
      <c r="B9935">
        <v>22</v>
      </c>
      <c r="C9935">
        <v>5</v>
      </c>
      <c r="D9935">
        <v>8</v>
      </c>
      <c r="E9935">
        <v>3</v>
      </c>
      <c r="F9935" s="51">
        <v>1</v>
      </c>
      <c r="G9935" t="str">
        <f t="shared" si="310"/>
        <v>Terry Rozier</v>
      </c>
      <c r="H9935" t="str">
        <f t="shared" si="311"/>
        <v>Terry Rozier</v>
      </c>
    </row>
    <row r="9936" spans="1:8" x14ac:dyDescent="0.2">
      <c r="A9936" s="48"/>
      <c r="B9936">
        <v>29</v>
      </c>
      <c r="C9936">
        <v>2</v>
      </c>
      <c r="D9936">
        <v>5</v>
      </c>
      <c r="E9936">
        <v>3</v>
      </c>
      <c r="F9936" s="51">
        <v>1</v>
      </c>
      <c r="G9936" t="str">
        <f t="shared" si="310"/>
        <v>Terry Rozier</v>
      </c>
      <c r="H9936" t="str">
        <f t="shared" si="311"/>
        <v>Terry Rozier</v>
      </c>
    </row>
    <row r="9937" spans="1:8" x14ac:dyDescent="0.2">
      <c r="A9937" s="48"/>
      <c r="B9937">
        <v>24</v>
      </c>
      <c r="C9937">
        <v>6</v>
      </c>
      <c r="D9937">
        <v>4</v>
      </c>
      <c r="E9937">
        <v>3</v>
      </c>
      <c r="F9937" s="51">
        <v>1</v>
      </c>
      <c r="G9937" t="str">
        <f t="shared" si="310"/>
        <v>Terry Rozier</v>
      </c>
      <c r="H9937" t="str">
        <f t="shared" si="311"/>
        <v>Terry Rozier</v>
      </c>
    </row>
    <row r="9938" spans="1:8" x14ac:dyDescent="0.2">
      <c r="A9938" s="48"/>
      <c r="B9938">
        <v>29</v>
      </c>
      <c r="C9938">
        <v>8</v>
      </c>
      <c r="D9938">
        <v>6</v>
      </c>
      <c r="E9938">
        <v>5</v>
      </c>
      <c r="F9938" s="51">
        <v>1</v>
      </c>
      <c r="G9938" t="str">
        <f t="shared" si="310"/>
        <v>Terry Rozier</v>
      </c>
      <c r="H9938" t="str">
        <f t="shared" si="311"/>
        <v>Terry Rozier</v>
      </c>
    </row>
    <row r="9939" spans="1:8" x14ac:dyDescent="0.2">
      <c r="A9939" s="48"/>
      <c r="B9939">
        <v>25</v>
      </c>
      <c r="C9939">
        <v>5</v>
      </c>
      <c r="D9939">
        <v>2</v>
      </c>
      <c r="E9939">
        <v>2</v>
      </c>
      <c r="F9939" s="51">
        <v>1</v>
      </c>
      <c r="G9939" t="str">
        <f t="shared" si="310"/>
        <v>Terry Rozier</v>
      </c>
      <c r="H9939" t="str">
        <f t="shared" si="311"/>
        <v>Terry Rozier</v>
      </c>
    </row>
    <row r="9940" spans="1:8" x14ac:dyDescent="0.2">
      <c r="A9940" s="48"/>
      <c r="B9940">
        <v>10</v>
      </c>
      <c r="C9940">
        <v>0</v>
      </c>
      <c r="D9940">
        <v>9</v>
      </c>
      <c r="E9940">
        <v>2</v>
      </c>
      <c r="F9940" s="51">
        <v>1</v>
      </c>
      <c r="G9940" t="str">
        <f t="shared" si="310"/>
        <v>Terry Rozier</v>
      </c>
      <c r="H9940" t="str">
        <f t="shared" si="311"/>
        <v>Terry Rozier</v>
      </c>
    </row>
    <row r="9941" spans="1:8" x14ac:dyDescent="0.2">
      <c r="A9941" s="48"/>
      <c r="B9941">
        <v>2</v>
      </c>
      <c r="C9941">
        <v>2</v>
      </c>
      <c r="D9941">
        <v>2</v>
      </c>
      <c r="E9941">
        <v>0</v>
      </c>
      <c r="F9941" s="51">
        <v>1</v>
      </c>
      <c r="G9941" t="str">
        <f t="shared" si="310"/>
        <v>Terry Rozier</v>
      </c>
      <c r="H9941" t="str">
        <f t="shared" si="311"/>
        <v>Terry Rozier</v>
      </c>
    </row>
    <row r="9942" spans="1:8" x14ac:dyDescent="0.2">
      <c r="A9942" s="48"/>
      <c r="B9942">
        <v>23</v>
      </c>
      <c r="C9942">
        <v>4</v>
      </c>
      <c r="D9942">
        <v>6</v>
      </c>
      <c r="E9942">
        <v>5</v>
      </c>
      <c r="F9942" s="51">
        <v>1</v>
      </c>
      <c r="G9942" t="str">
        <f t="shared" si="310"/>
        <v>Terry Rozier</v>
      </c>
      <c r="H9942" t="str">
        <f t="shared" si="311"/>
        <v>Terry Rozier</v>
      </c>
    </row>
    <row r="9943" spans="1:8" x14ac:dyDescent="0.2">
      <c r="A9943" s="48"/>
      <c r="B9943">
        <v>7</v>
      </c>
      <c r="C9943">
        <v>4</v>
      </c>
      <c r="D9943">
        <v>6</v>
      </c>
      <c r="E9943">
        <v>1</v>
      </c>
      <c r="F9943" s="51">
        <v>1</v>
      </c>
      <c r="G9943" t="str">
        <f t="shared" si="310"/>
        <v>Terry Rozier</v>
      </c>
      <c r="H9943" t="str">
        <f t="shared" si="311"/>
        <v>Terry Rozier</v>
      </c>
    </row>
    <row r="9944" spans="1:8" x14ac:dyDescent="0.2">
      <c r="A9944" s="48"/>
      <c r="B9944">
        <v>19</v>
      </c>
      <c r="C9944">
        <v>3</v>
      </c>
      <c r="D9944">
        <v>4</v>
      </c>
      <c r="E9944">
        <v>1</v>
      </c>
      <c r="F9944" s="51">
        <v>1</v>
      </c>
      <c r="G9944" t="str">
        <f t="shared" si="310"/>
        <v>Terry Rozier</v>
      </c>
      <c r="H9944" t="str">
        <f t="shared" si="311"/>
        <v>Terry Rozier</v>
      </c>
    </row>
    <row r="9945" spans="1:8" x14ac:dyDescent="0.2">
      <c r="A9945" s="48"/>
      <c r="B9945">
        <v>10</v>
      </c>
      <c r="C9945">
        <v>4</v>
      </c>
      <c r="D9945">
        <v>7</v>
      </c>
      <c r="E9945">
        <v>0</v>
      </c>
      <c r="F9945" s="51">
        <v>1</v>
      </c>
      <c r="G9945" t="str">
        <f t="shared" si="310"/>
        <v>Terry Rozier</v>
      </c>
      <c r="H9945" t="str">
        <f t="shared" si="311"/>
        <v>Terry Rozier</v>
      </c>
    </row>
    <row r="9946" spans="1:8" x14ac:dyDescent="0.2">
      <c r="A9946" s="48"/>
      <c r="B9946">
        <v>16</v>
      </c>
      <c r="C9946">
        <v>5</v>
      </c>
      <c r="D9946">
        <v>2</v>
      </c>
      <c r="E9946">
        <v>1</v>
      </c>
      <c r="F9946" s="51">
        <v>1</v>
      </c>
      <c r="G9946" t="str">
        <f t="shared" si="310"/>
        <v>Terry Rozier</v>
      </c>
      <c r="H9946" t="str">
        <f t="shared" si="311"/>
        <v>Terry Rozier</v>
      </c>
    </row>
    <row r="9947" spans="1:8" x14ac:dyDescent="0.2">
      <c r="A9947" s="48"/>
      <c r="B9947">
        <v>27</v>
      </c>
      <c r="C9947">
        <v>2</v>
      </c>
      <c r="D9947">
        <v>4</v>
      </c>
      <c r="E9947">
        <v>3</v>
      </c>
      <c r="F9947" s="51">
        <v>1</v>
      </c>
      <c r="G9947" t="str">
        <f t="shared" si="310"/>
        <v>Terry Rozier</v>
      </c>
      <c r="H9947" t="str">
        <f t="shared" si="311"/>
        <v>Terry Rozier</v>
      </c>
    </row>
    <row r="9948" spans="1:8" x14ac:dyDescent="0.2">
      <c r="A9948" s="48"/>
      <c r="B9948">
        <v>21</v>
      </c>
      <c r="C9948">
        <v>3</v>
      </c>
      <c r="D9948">
        <v>4</v>
      </c>
      <c r="E9948">
        <v>3</v>
      </c>
      <c r="F9948" s="51">
        <v>1</v>
      </c>
      <c r="G9948" t="str">
        <f t="shared" si="310"/>
        <v>Terry Rozier</v>
      </c>
      <c r="H9948" t="str">
        <f t="shared" si="311"/>
        <v>Terry Rozier</v>
      </c>
    </row>
    <row r="9949" spans="1:8" x14ac:dyDescent="0.2">
      <c r="A9949" s="48" t="s">
        <v>1509</v>
      </c>
      <c r="B9949">
        <v>20</v>
      </c>
      <c r="C9949">
        <v>5</v>
      </c>
      <c r="D9949">
        <v>2</v>
      </c>
      <c r="E9949">
        <v>2</v>
      </c>
      <c r="F9949" s="51">
        <v>1</v>
      </c>
      <c r="G9949" t="str">
        <f t="shared" si="310"/>
        <v>D'Angelo Russell</v>
      </c>
      <c r="H9949" t="str">
        <f t="shared" si="311"/>
        <v>D'Angelo Russell</v>
      </c>
    </row>
    <row r="9950" spans="1:8" x14ac:dyDescent="0.2">
      <c r="A9950" s="48"/>
      <c r="B9950">
        <v>23</v>
      </c>
      <c r="C9950">
        <v>5</v>
      </c>
      <c r="D9950">
        <v>7</v>
      </c>
      <c r="E9950">
        <v>3</v>
      </c>
      <c r="F9950" s="51">
        <v>1</v>
      </c>
      <c r="G9950" t="str">
        <f t="shared" si="310"/>
        <v>D'Angelo Russell</v>
      </c>
      <c r="H9950" t="str">
        <f t="shared" si="311"/>
        <v>D'Angelo Russell</v>
      </c>
    </row>
    <row r="9951" spans="1:8" x14ac:dyDescent="0.2">
      <c r="A9951" s="48"/>
      <c r="B9951">
        <v>6</v>
      </c>
      <c r="C9951">
        <v>3</v>
      </c>
      <c r="D9951">
        <v>6</v>
      </c>
      <c r="E9951">
        <v>0</v>
      </c>
      <c r="F9951" s="51">
        <v>1</v>
      </c>
      <c r="G9951" t="str">
        <f t="shared" si="310"/>
        <v>D'Angelo Russell</v>
      </c>
      <c r="H9951" t="str">
        <f t="shared" si="311"/>
        <v>D'Angelo Russell</v>
      </c>
    </row>
    <row r="9952" spans="1:8" x14ac:dyDescent="0.2">
      <c r="A9952" s="48"/>
      <c r="B9952">
        <v>25</v>
      </c>
      <c r="C9952">
        <v>5</v>
      </c>
      <c r="D9952">
        <v>7</v>
      </c>
      <c r="E9952">
        <v>3</v>
      </c>
      <c r="F9952" s="51">
        <v>1</v>
      </c>
      <c r="G9952" t="str">
        <f t="shared" si="310"/>
        <v>D'Angelo Russell</v>
      </c>
      <c r="H9952" t="str">
        <f t="shared" si="311"/>
        <v>D'Angelo Russell</v>
      </c>
    </row>
    <row r="9953" spans="1:8" x14ac:dyDescent="0.2">
      <c r="A9953" s="48"/>
      <c r="B9953">
        <v>12</v>
      </c>
      <c r="C9953">
        <v>2</v>
      </c>
      <c r="D9953">
        <v>9</v>
      </c>
      <c r="E9953">
        <v>1</v>
      </c>
      <c r="F9953" s="51">
        <v>1</v>
      </c>
      <c r="G9953" t="str">
        <f t="shared" si="310"/>
        <v>D'Angelo Russell</v>
      </c>
      <c r="H9953" t="str">
        <f t="shared" si="311"/>
        <v>D'Angelo Russell</v>
      </c>
    </row>
    <row r="9954" spans="1:8" x14ac:dyDescent="0.2">
      <c r="A9954" s="48"/>
      <c r="B9954">
        <v>11</v>
      </c>
      <c r="C9954">
        <v>4</v>
      </c>
      <c r="D9954">
        <v>7</v>
      </c>
      <c r="E9954">
        <v>2</v>
      </c>
      <c r="F9954" s="51">
        <v>1</v>
      </c>
      <c r="G9954" t="str">
        <f t="shared" si="310"/>
        <v>D'Angelo Russell</v>
      </c>
      <c r="H9954" t="str">
        <f t="shared" si="311"/>
        <v>D'Angelo Russell</v>
      </c>
    </row>
    <row r="9955" spans="1:8" x14ac:dyDescent="0.2">
      <c r="A9955" s="48"/>
      <c r="B9955">
        <v>10</v>
      </c>
      <c r="C9955">
        <v>5</v>
      </c>
      <c r="D9955">
        <v>4</v>
      </c>
      <c r="E9955">
        <v>0</v>
      </c>
      <c r="F9955" s="51">
        <v>1</v>
      </c>
      <c r="G9955" t="str">
        <f t="shared" si="310"/>
        <v>D'Angelo Russell</v>
      </c>
      <c r="H9955" t="str">
        <f t="shared" si="311"/>
        <v>D'Angelo Russell</v>
      </c>
    </row>
    <row r="9956" spans="1:8" x14ac:dyDescent="0.2">
      <c r="A9956" s="48"/>
      <c r="B9956">
        <v>5</v>
      </c>
      <c r="C9956">
        <v>4</v>
      </c>
      <c r="D9956">
        <v>4</v>
      </c>
      <c r="E9956">
        <v>1</v>
      </c>
      <c r="F9956" s="51">
        <v>1</v>
      </c>
      <c r="G9956" t="str">
        <f t="shared" si="310"/>
        <v>D'Angelo Russell</v>
      </c>
      <c r="H9956" t="str">
        <f t="shared" si="311"/>
        <v>D'Angelo Russell</v>
      </c>
    </row>
    <row r="9957" spans="1:8" x14ac:dyDescent="0.2">
      <c r="A9957" s="48"/>
      <c r="B9957">
        <v>9</v>
      </c>
      <c r="C9957">
        <v>3</v>
      </c>
      <c r="D9957">
        <v>4</v>
      </c>
      <c r="E9957">
        <v>2</v>
      </c>
      <c r="F9957" s="51">
        <v>1</v>
      </c>
      <c r="G9957" t="str">
        <f t="shared" si="310"/>
        <v>D'Angelo Russell</v>
      </c>
      <c r="H9957" t="str">
        <f t="shared" si="311"/>
        <v>D'Angelo Russell</v>
      </c>
    </row>
    <row r="9958" spans="1:8" x14ac:dyDescent="0.2">
      <c r="A9958" s="48"/>
      <c r="B9958">
        <v>13</v>
      </c>
      <c r="C9958">
        <v>6</v>
      </c>
      <c r="D9958">
        <v>4</v>
      </c>
      <c r="E9958">
        <v>1</v>
      </c>
      <c r="F9958" s="51">
        <v>1</v>
      </c>
      <c r="G9958" t="str">
        <f t="shared" si="310"/>
        <v>D'Angelo Russell</v>
      </c>
      <c r="H9958" t="str">
        <f t="shared" si="311"/>
        <v>D'Angelo Russell</v>
      </c>
    </row>
    <row r="9959" spans="1:8" x14ac:dyDescent="0.2">
      <c r="A9959" s="48"/>
      <c r="B9959">
        <v>14</v>
      </c>
      <c r="C9959">
        <v>2</v>
      </c>
      <c r="D9959">
        <v>8</v>
      </c>
      <c r="E9959">
        <v>4</v>
      </c>
      <c r="F9959" s="51">
        <v>1</v>
      </c>
      <c r="G9959" t="str">
        <f t="shared" si="310"/>
        <v>D'Angelo Russell</v>
      </c>
      <c r="H9959" t="str">
        <f t="shared" si="311"/>
        <v>D'Angelo Russell</v>
      </c>
    </row>
    <row r="9960" spans="1:8" x14ac:dyDescent="0.2">
      <c r="A9960" s="48"/>
      <c r="B9960">
        <v>20</v>
      </c>
      <c r="C9960">
        <v>2</v>
      </c>
      <c r="D9960">
        <v>6</v>
      </c>
      <c r="E9960">
        <v>4</v>
      </c>
      <c r="F9960" s="51">
        <v>1</v>
      </c>
      <c r="G9960" t="str">
        <f t="shared" si="310"/>
        <v>D'Angelo Russell</v>
      </c>
      <c r="H9960" t="str">
        <f t="shared" si="311"/>
        <v>D'Angelo Russell</v>
      </c>
    </row>
    <row r="9961" spans="1:8" x14ac:dyDescent="0.2">
      <c r="A9961" s="48"/>
      <c r="B9961">
        <v>4</v>
      </c>
      <c r="C9961">
        <v>0</v>
      </c>
      <c r="D9961">
        <v>8</v>
      </c>
      <c r="E9961">
        <v>0</v>
      </c>
      <c r="F9961" s="51"/>
      <c r="G9961" t="str">
        <f t="shared" si="310"/>
        <v>D'Angelo Russell</v>
      </c>
      <c r="H9961" t="str">
        <f t="shared" si="311"/>
        <v>D'Angelo Russell</v>
      </c>
    </row>
    <row r="9962" spans="1:8" x14ac:dyDescent="0.2">
      <c r="A9962" s="48"/>
      <c r="B9962">
        <v>30</v>
      </c>
      <c r="C9962">
        <v>2</v>
      </c>
      <c r="D9962">
        <v>11</v>
      </c>
      <c r="E9962">
        <v>4</v>
      </c>
      <c r="F9962" s="51"/>
      <c r="G9962" t="str">
        <f t="shared" si="310"/>
        <v>D'Angelo Russell</v>
      </c>
      <c r="H9962" t="str">
        <f t="shared" si="311"/>
        <v>D'Angelo Russell</v>
      </c>
    </row>
    <row r="9963" spans="1:8" x14ac:dyDescent="0.2">
      <c r="A9963" s="48"/>
      <c r="B9963">
        <v>11</v>
      </c>
      <c r="C9963">
        <v>3</v>
      </c>
      <c r="D9963">
        <v>6</v>
      </c>
      <c r="E9963">
        <v>1</v>
      </c>
      <c r="F9963" s="51"/>
      <c r="G9963" t="str">
        <f t="shared" si="310"/>
        <v>D'Angelo Russell</v>
      </c>
      <c r="H9963" t="str">
        <f t="shared" si="311"/>
        <v>D'Angelo Russell</v>
      </c>
    </row>
    <row r="9964" spans="1:8" x14ac:dyDescent="0.2">
      <c r="A9964" s="48"/>
      <c r="B9964">
        <v>19</v>
      </c>
      <c r="C9964">
        <v>2</v>
      </c>
      <c r="D9964">
        <v>7</v>
      </c>
      <c r="E9964">
        <v>3</v>
      </c>
      <c r="F9964" s="51"/>
      <c r="G9964" t="str">
        <f t="shared" si="310"/>
        <v>D'Angelo Russell</v>
      </c>
      <c r="H9964" t="str">
        <f t="shared" si="311"/>
        <v>D'Angelo Russell</v>
      </c>
    </row>
    <row r="9965" spans="1:8" x14ac:dyDescent="0.2">
      <c r="A9965" s="48"/>
      <c r="B9965">
        <v>3</v>
      </c>
      <c r="C9965">
        <v>3</v>
      </c>
      <c r="D9965">
        <v>5</v>
      </c>
      <c r="E9965">
        <v>0</v>
      </c>
      <c r="F9965" s="51"/>
      <c r="G9965" t="str">
        <f t="shared" si="310"/>
        <v>D'Angelo Russell</v>
      </c>
      <c r="H9965" t="str">
        <f t="shared" si="311"/>
        <v>D'Angelo Russell</v>
      </c>
    </row>
    <row r="9966" spans="1:8" x14ac:dyDescent="0.2">
      <c r="A9966" s="48"/>
      <c r="B9966">
        <v>15</v>
      </c>
      <c r="C9966">
        <v>3</v>
      </c>
      <c r="D9966">
        <v>12</v>
      </c>
      <c r="E9966">
        <v>1</v>
      </c>
      <c r="F9966" s="51"/>
      <c r="G9966" t="str">
        <f t="shared" si="310"/>
        <v>D'Angelo Russell</v>
      </c>
      <c r="H9966" t="str">
        <f t="shared" si="311"/>
        <v>D'Angelo Russell</v>
      </c>
    </row>
    <row r="9967" spans="1:8" x14ac:dyDescent="0.2">
      <c r="A9967" s="48"/>
      <c r="B9967">
        <v>20</v>
      </c>
      <c r="C9967">
        <v>4</v>
      </c>
      <c r="D9967">
        <v>10</v>
      </c>
      <c r="E9967">
        <v>4</v>
      </c>
      <c r="F9967" s="51"/>
      <c r="G9967" t="str">
        <f t="shared" si="310"/>
        <v>D'Angelo Russell</v>
      </c>
      <c r="H9967" t="str">
        <f t="shared" si="311"/>
        <v>D'Angelo Russell</v>
      </c>
    </row>
    <row r="9968" spans="1:8" x14ac:dyDescent="0.2">
      <c r="A9968" s="48"/>
      <c r="B9968">
        <v>15</v>
      </c>
      <c r="C9968">
        <v>2</v>
      </c>
      <c r="D9968">
        <v>6</v>
      </c>
      <c r="E9968">
        <v>3</v>
      </c>
      <c r="F9968" s="51"/>
      <c r="G9968" t="str">
        <f t="shared" si="310"/>
        <v>D'Angelo Russell</v>
      </c>
      <c r="H9968" t="str">
        <f t="shared" si="311"/>
        <v>D'Angelo Russell</v>
      </c>
    </row>
    <row r="9969" spans="1:8" x14ac:dyDescent="0.2">
      <c r="A9969" s="48"/>
      <c r="B9969">
        <v>17</v>
      </c>
      <c r="C9969">
        <v>4</v>
      </c>
      <c r="D9969">
        <v>5</v>
      </c>
      <c r="E9969">
        <v>1</v>
      </c>
      <c r="F9969" s="51"/>
      <c r="G9969" t="str">
        <f t="shared" si="310"/>
        <v>D'Angelo Russell</v>
      </c>
      <c r="H9969" t="str">
        <f t="shared" si="311"/>
        <v>D'Angelo Russell</v>
      </c>
    </row>
    <row r="9970" spans="1:8" x14ac:dyDescent="0.2">
      <c r="A9970" s="48"/>
      <c r="B9970">
        <v>15</v>
      </c>
      <c r="C9970">
        <v>5</v>
      </c>
      <c r="D9970">
        <v>10</v>
      </c>
      <c r="E9970">
        <v>2</v>
      </c>
      <c r="F9970" s="51"/>
      <c r="G9970" t="str">
        <f t="shared" si="310"/>
        <v>D'Angelo Russell</v>
      </c>
      <c r="H9970" t="str">
        <f t="shared" si="311"/>
        <v>D'Angelo Russell</v>
      </c>
    </row>
    <row r="9971" spans="1:8" x14ac:dyDescent="0.2">
      <c r="A9971" s="48"/>
      <c r="B9971">
        <v>27</v>
      </c>
      <c r="C9971">
        <v>3</v>
      </c>
      <c r="D9971">
        <v>6</v>
      </c>
      <c r="E9971">
        <v>2</v>
      </c>
      <c r="F9971" s="51"/>
      <c r="G9971" t="str">
        <f t="shared" si="310"/>
        <v>D'Angelo Russell</v>
      </c>
      <c r="H9971" t="str">
        <f t="shared" si="311"/>
        <v>D'Angelo Russell</v>
      </c>
    </row>
    <row r="9972" spans="1:8" x14ac:dyDescent="0.2">
      <c r="A9972" s="48"/>
      <c r="B9972">
        <v>28</v>
      </c>
      <c r="C9972">
        <v>0</v>
      </c>
      <c r="D9972">
        <v>4</v>
      </c>
      <c r="E9972">
        <v>4</v>
      </c>
      <c r="F9972" s="51"/>
      <c r="G9972" t="str">
        <f t="shared" si="310"/>
        <v>D'Angelo Russell</v>
      </c>
      <c r="H9972" t="str">
        <f t="shared" si="311"/>
        <v>D'Angelo Russell</v>
      </c>
    </row>
    <row r="9973" spans="1:8" x14ac:dyDescent="0.2">
      <c r="A9973" s="48"/>
      <c r="B9973">
        <v>30</v>
      </c>
      <c r="C9973">
        <v>3</v>
      </c>
      <c r="D9973">
        <v>2</v>
      </c>
      <c r="E9973">
        <v>6</v>
      </c>
      <c r="F9973" s="51"/>
      <c r="G9973" t="str">
        <f t="shared" si="310"/>
        <v>D'Angelo Russell</v>
      </c>
      <c r="H9973" t="str">
        <f t="shared" si="311"/>
        <v>D'Angelo Russell</v>
      </c>
    </row>
    <row r="9974" spans="1:8" x14ac:dyDescent="0.2">
      <c r="A9974" s="48"/>
      <c r="B9974">
        <v>24</v>
      </c>
      <c r="C9974">
        <v>1</v>
      </c>
      <c r="D9974">
        <v>3</v>
      </c>
      <c r="E9974">
        <v>4</v>
      </c>
      <c r="F9974" s="51"/>
      <c r="G9974" t="str">
        <f t="shared" si="310"/>
        <v>D'Angelo Russell</v>
      </c>
      <c r="H9974" t="str">
        <f t="shared" si="311"/>
        <v>D'Angelo Russell</v>
      </c>
    </row>
    <row r="9975" spans="1:8" x14ac:dyDescent="0.2">
      <c r="A9975" s="48"/>
      <c r="B9975">
        <v>23</v>
      </c>
      <c r="C9975">
        <v>3</v>
      </c>
      <c r="D9975">
        <v>8</v>
      </c>
      <c r="E9975">
        <v>3</v>
      </c>
      <c r="F9975" s="51"/>
      <c r="G9975" t="str">
        <f t="shared" si="310"/>
        <v>D'Angelo Russell</v>
      </c>
      <c r="H9975" t="str">
        <f t="shared" si="311"/>
        <v>D'Angelo Russell</v>
      </c>
    </row>
    <row r="9976" spans="1:8" x14ac:dyDescent="0.2">
      <c r="A9976" s="48"/>
      <c r="B9976">
        <v>28</v>
      </c>
      <c r="C9976">
        <v>2</v>
      </c>
      <c r="D9976">
        <v>8</v>
      </c>
      <c r="E9976">
        <v>7</v>
      </c>
      <c r="F9976" s="51"/>
      <c r="G9976" t="str">
        <f t="shared" si="310"/>
        <v>D'Angelo Russell</v>
      </c>
      <c r="H9976" t="str">
        <f t="shared" si="311"/>
        <v>D'Angelo Russell</v>
      </c>
    </row>
    <row r="9977" spans="1:8" x14ac:dyDescent="0.2">
      <c r="A9977" s="48"/>
      <c r="B9977">
        <v>9</v>
      </c>
      <c r="C9977">
        <v>2</v>
      </c>
      <c r="D9977">
        <v>5</v>
      </c>
      <c r="E9977">
        <v>1</v>
      </c>
      <c r="F9977" s="51"/>
      <c r="G9977" t="str">
        <f t="shared" si="310"/>
        <v>D'Angelo Russell</v>
      </c>
      <c r="H9977" t="str">
        <f t="shared" si="311"/>
        <v>D'Angelo Russell</v>
      </c>
    </row>
    <row r="9978" spans="1:8" x14ac:dyDescent="0.2">
      <c r="A9978" s="48"/>
      <c r="B9978">
        <v>8</v>
      </c>
      <c r="C9978">
        <v>6</v>
      </c>
      <c r="D9978">
        <v>8</v>
      </c>
      <c r="E9978">
        <v>0</v>
      </c>
      <c r="F9978" s="51"/>
      <c r="G9978" t="str">
        <f t="shared" si="310"/>
        <v>D'Angelo Russell</v>
      </c>
      <c r="H9978" t="str">
        <f t="shared" si="311"/>
        <v>D'Angelo Russell</v>
      </c>
    </row>
    <row r="9979" spans="1:8" x14ac:dyDescent="0.2">
      <c r="A9979" s="48"/>
      <c r="B9979">
        <v>21</v>
      </c>
      <c r="C9979">
        <v>7</v>
      </c>
      <c r="D9979">
        <v>10</v>
      </c>
      <c r="E9979">
        <v>3</v>
      </c>
      <c r="F9979" s="51"/>
      <c r="G9979" t="str">
        <f t="shared" si="310"/>
        <v>D'Angelo Russell</v>
      </c>
      <c r="H9979" t="str">
        <f t="shared" si="311"/>
        <v>D'Angelo Russell</v>
      </c>
    </row>
    <row r="9980" spans="1:8" x14ac:dyDescent="0.2">
      <c r="A9980" s="48"/>
      <c r="B9980">
        <v>13</v>
      </c>
      <c r="C9980">
        <v>3</v>
      </c>
      <c r="D9980">
        <v>8</v>
      </c>
      <c r="E9980">
        <v>3</v>
      </c>
      <c r="F9980" s="51"/>
      <c r="G9980" t="str">
        <f t="shared" si="310"/>
        <v>D'Angelo Russell</v>
      </c>
      <c r="H9980" t="str">
        <f t="shared" si="311"/>
        <v>D'Angelo Russell</v>
      </c>
    </row>
    <row r="9981" spans="1:8" x14ac:dyDescent="0.2">
      <c r="A9981" s="48"/>
      <c r="B9981">
        <v>27</v>
      </c>
      <c r="C9981">
        <v>3</v>
      </c>
      <c r="D9981">
        <v>4</v>
      </c>
      <c r="E9981">
        <v>2</v>
      </c>
      <c r="F9981" s="51"/>
      <c r="G9981" t="str">
        <f t="shared" si="310"/>
        <v>D'Angelo Russell</v>
      </c>
      <c r="H9981" t="str">
        <f t="shared" si="311"/>
        <v>D'Angelo Russell</v>
      </c>
    </row>
    <row r="9982" spans="1:8" x14ac:dyDescent="0.2">
      <c r="A9982" s="48"/>
      <c r="B9982">
        <v>15</v>
      </c>
      <c r="C9982">
        <v>5</v>
      </c>
      <c r="D9982">
        <v>7</v>
      </c>
      <c r="E9982">
        <v>1</v>
      </c>
      <c r="F9982" s="51"/>
      <c r="G9982" t="str">
        <f t="shared" si="310"/>
        <v>D'Angelo Russell</v>
      </c>
      <c r="H9982" t="str">
        <f t="shared" si="311"/>
        <v>D'Angelo Russell</v>
      </c>
    </row>
    <row r="9983" spans="1:8" x14ac:dyDescent="0.2">
      <c r="A9983" s="48"/>
      <c r="B9983">
        <v>25</v>
      </c>
      <c r="C9983">
        <v>0</v>
      </c>
      <c r="D9983">
        <v>5</v>
      </c>
      <c r="E9983">
        <v>2</v>
      </c>
      <c r="F9983" s="51"/>
      <c r="G9983" t="str">
        <f t="shared" si="310"/>
        <v>D'Angelo Russell</v>
      </c>
      <c r="H9983" t="str">
        <f t="shared" si="311"/>
        <v>D'Angelo Russell</v>
      </c>
    </row>
    <row r="9984" spans="1:8" x14ac:dyDescent="0.2">
      <c r="A9984" s="48"/>
      <c r="B9984">
        <v>9</v>
      </c>
      <c r="C9984">
        <v>3</v>
      </c>
      <c r="D9984">
        <v>7</v>
      </c>
      <c r="E9984">
        <v>1</v>
      </c>
      <c r="F9984" s="51"/>
      <c r="G9984" t="str">
        <f t="shared" si="310"/>
        <v>D'Angelo Russell</v>
      </c>
      <c r="H9984" t="str">
        <f t="shared" si="311"/>
        <v>D'Angelo Russell</v>
      </c>
    </row>
    <row r="9985" spans="1:8" x14ac:dyDescent="0.2">
      <c r="A9985" s="48" t="s">
        <v>1663</v>
      </c>
      <c r="B9985">
        <v>3</v>
      </c>
      <c r="C9985">
        <v>1</v>
      </c>
      <c r="D9985">
        <v>0</v>
      </c>
      <c r="E9985">
        <v>1</v>
      </c>
      <c r="F9985" s="51"/>
      <c r="G9985" t="str">
        <f t="shared" si="310"/>
        <v>Matt Ryan</v>
      </c>
      <c r="H9985" t="str">
        <f t="shared" si="311"/>
        <v>Matt Ryan</v>
      </c>
    </row>
    <row r="9986" spans="1:8" x14ac:dyDescent="0.2">
      <c r="A9986" s="48"/>
      <c r="B9986">
        <v>5</v>
      </c>
      <c r="C9986">
        <v>1</v>
      </c>
      <c r="D9986">
        <v>0</v>
      </c>
      <c r="E9986">
        <v>1</v>
      </c>
      <c r="F9986" s="51"/>
      <c r="G9986" t="str">
        <f t="shared" ref="G9986:G10049" si="312">IF(B9986="","",IF(A9986="",G9985,SUBSTITUTE(A9986," 2022-23 Game Log","")))</f>
        <v>Matt Ryan</v>
      </c>
      <c r="H9986" t="str">
        <f t="shared" ref="H9986:H10049" si="313">IF(G9986="Luka Dončić","Luka Doncic",IF(G9986="Wendell Carter Jr.","Wendell Carter",IF(G9986="Vlatko Čančar","Vlatko Cancar",IF(G9986="Troy Brown Jr.","Troy Brown",IF(G9986="Bojan Bogdanović","Bojan Bogdanovic",IF(G9986="Nic Claxton","Nicolas Claxton",IF(G9986="Kristaps Porziņģis","Kristaps Porzingis",IF(G9986="Kelly Oubre Jr.","Kelly Oubre Jr",IF(G9986="P.J. Washington","P.J Washington",IF(G9986="P.J. Tucker","P.J Tucker",IF(G9986="Jabari Smith Jr.","Jabari Smith",IF(G9986="Alperen Şengün","Alperen Sengun",IF(G9986="Nikola Vučević","Nikola Vucevic",IF(G9986="Jusuf Nurkić","Jusuf Nurkic",IF(G9986="Nikola Jokić","Nikola Jokic",G9986)))))))))))))))</f>
        <v>Matt Ryan</v>
      </c>
    </row>
    <row r="9987" spans="1:8" x14ac:dyDescent="0.2">
      <c r="A9987" s="48"/>
      <c r="B9987">
        <v>6</v>
      </c>
      <c r="C9987">
        <v>1</v>
      </c>
      <c r="D9987">
        <v>0</v>
      </c>
      <c r="E9987">
        <v>2</v>
      </c>
      <c r="F9987" s="51"/>
      <c r="G9987" t="str">
        <f t="shared" si="312"/>
        <v>Matt Ryan</v>
      </c>
      <c r="H9987" t="str">
        <f t="shared" si="313"/>
        <v>Matt Ryan</v>
      </c>
    </row>
    <row r="9988" spans="1:8" x14ac:dyDescent="0.2">
      <c r="A9988" s="48"/>
      <c r="B9988">
        <v>6</v>
      </c>
      <c r="C9988">
        <v>0</v>
      </c>
      <c r="D9988">
        <v>0</v>
      </c>
      <c r="E9988">
        <v>2</v>
      </c>
      <c r="F9988" s="51"/>
      <c r="G9988" t="str">
        <f t="shared" si="312"/>
        <v>Matt Ryan</v>
      </c>
      <c r="H9988" t="str">
        <f t="shared" si="313"/>
        <v>Matt Ryan</v>
      </c>
    </row>
    <row r="9989" spans="1:8" x14ac:dyDescent="0.2">
      <c r="A9989" s="48"/>
      <c r="B9989">
        <v>11</v>
      </c>
      <c r="C9989">
        <v>2</v>
      </c>
      <c r="D9989">
        <v>1</v>
      </c>
      <c r="E9989">
        <v>3</v>
      </c>
      <c r="F9989" s="51"/>
      <c r="G9989" t="str">
        <f t="shared" si="312"/>
        <v>Matt Ryan</v>
      </c>
      <c r="H9989" t="str">
        <f t="shared" si="313"/>
        <v>Matt Ryan</v>
      </c>
    </row>
    <row r="9990" spans="1:8" x14ac:dyDescent="0.2">
      <c r="A9990" s="48"/>
      <c r="B9990">
        <v>3</v>
      </c>
      <c r="C9990">
        <v>4</v>
      </c>
      <c r="D9990">
        <v>0</v>
      </c>
      <c r="E9990">
        <v>1</v>
      </c>
      <c r="F9990" s="51"/>
      <c r="G9990" t="str">
        <f t="shared" si="312"/>
        <v>Matt Ryan</v>
      </c>
      <c r="H9990" t="str">
        <f t="shared" si="313"/>
        <v>Matt Ryan</v>
      </c>
    </row>
    <row r="9991" spans="1:8" x14ac:dyDescent="0.2">
      <c r="A9991" s="48"/>
      <c r="B9991">
        <v>8</v>
      </c>
      <c r="C9991">
        <v>2</v>
      </c>
      <c r="D9991">
        <v>2</v>
      </c>
      <c r="E9991">
        <v>2</v>
      </c>
      <c r="F9991" s="51"/>
      <c r="G9991" t="str">
        <f t="shared" si="312"/>
        <v>Matt Ryan</v>
      </c>
      <c r="H9991" t="str">
        <f t="shared" si="313"/>
        <v>Matt Ryan</v>
      </c>
    </row>
    <row r="9992" spans="1:8" x14ac:dyDescent="0.2">
      <c r="A9992" s="48"/>
      <c r="B9992">
        <v>2</v>
      </c>
      <c r="C9992">
        <v>1</v>
      </c>
      <c r="D9992">
        <v>0</v>
      </c>
      <c r="E9992">
        <v>0</v>
      </c>
      <c r="F9992" s="51"/>
      <c r="G9992" t="str">
        <f t="shared" si="312"/>
        <v>Matt Ryan</v>
      </c>
      <c r="H9992" t="str">
        <f t="shared" si="313"/>
        <v>Matt Ryan</v>
      </c>
    </row>
    <row r="9993" spans="1:8" x14ac:dyDescent="0.2">
      <c r="A9993" s="48"/>
      <c r="B9993">
        <v>0</v>
      </c>
      <c r="C9993">
        <v>0</v>
      </c>
      <c r="D9993">
        <v>0</v>
      </c>
      <c r="E9993">
        <v>0</v>
      </c>
      <c r="F9993" s="51"/>
      <c r="G9993" t="str">
        <f t="shared" si="312"/>
        <v>Matt Ryan</v>
      </c>
      <c r="H9993" t="str">
        <f t="shared" si="313"/>
        <v>Matt Ryan</v>
      </c>
    </row>
    <row r="9994" spans="1:8" x14ac:dyDescent="0.2">
      <c r="A9994" s="48"/>
      <c r="B9994">
        <v>3</v>
      </c>
      <c r="C9994">
        <v>1</v>
      </c>
      <c r="D9994">
        <v>0</v>
      </c>
      <c r="E9994">
        <v>1</v>
      </c>
      <c r="F9994" s="51"/>
      <c r="G9994" t="str">
        <f t="shared" si="312"/>
        <v>Matt Ryan</v>
      </c>
      <c r="H9994" t="str">
        <f t="shared" si="313"/>
        <v>Matt Ryan</v>
      </c>
    </row>
    <row r="9995" spans="1:8" x14ac:dyDescent="0.2">
      <c r="A9995" s="48"/>
      <c r="B9995">
        <v>0</v>
      </c>
      <c r="C9995">
        <v>1</v>
      </c>
      <c r="D9995">
        <v>1</v>
      </c>
      <c r="E9995">
        <v>0</v>
      </c>
      <c r="F9995" s="51"/>
      <c r="G9995" t="str">
        <f t="shared" si="312"/>
        <v>Matt Ryan</v>
      </c>
      <c r="H9995" t="str">
        <f t="shared" si="313"/>
        <v>Matt Ryan</v>
      </c>
    </row>
    <row r="9996" spans="1:8" x14ac:dyDescent="0.2">
      <c r="A9996" s="48"/>
      <c r="B9996">
        <v>0</v>
      </c>
      <c r="C9996">
        <v>0</v>
      </c>
      <c r="D9996">
        <v>0</v>
      </c>
      <c r="E9996">
        <v>0</v>
      </c>
      <c r="F9996" s="51"/>
      <c r="G9996" t="str">
        <f t="shared" si="312"/>
        <v>Matt Ryan</v>
      </c>
      <c r="H9996" t="str">
        <f t="shared" si="313"/>
        <v>Matt Ryan</v>
      </c>
    </row>
    <row r="9997" spans="1:8" x14ac:dyDescent="0.2">
      <c r="A9997" s="48"/>
      <c r="B9997">
        <v>3</v>
      </c>
      <c r="C9997">
        <v>0</v>
      </c>
      <c r="D9997">
        <v>0</v>
      </c>
      <c r="E9997">
        <v>1</v>
      </c>
      <c r="F9997" s="51"/>
      <c r="G9997" t="str">
        <f t="shared" si="312"/>
        <v>Matt Ryan</v>
      </c>
      <c r="H9997" t="str">
        <f t="shared" si="313"/>
        <v>Matt Ryan</v>
      </c>
    </row>
    <row r="9998" spans="1:8" x14ac:dyDescent="0.2">
      <c r="A9998" s="48"/>
      <c r="B9998">
        <v>0</v>
      </c>
      <c r="C9998">
        <v>0</v>
      </c>
      <c r="D9998">
        <v>0</v>
      </c>
      <c r="E9998">
        <v>0</v>
      </c>
      <c r="F9998" s="51"/>
      <c r="G9998" t="str">
        <f t="shared" si="312"/>
        <v>Matt Ryan</v>
      </c>
      <c r="H9998" t="str">
        <f t="shared" si="313"/>
        <v>Matt Ryan</v>
      </c>
    </row>
    <row r="9999" spans="1:8" x14ac:dyDescent="0.2">
      <c r="A9999" s="48"/>
      <c r="B9999">
        <v>0</v>
      </c>
      <c r="C9999">
        <v>0</v>
      </c>
      <c r="D9999">
        <v>1</v>
      </c>
      <c r="E9999">
        <v>0</v>
      </c>
      <c r="F9999" s="51"/>
      <c r="G9999" t="str">
        <f t="shared" si="312"/>
        <v>Matt Ryan</v>
      </c>
      <c r="H9999" t="str">
        <f t="shared" si="313"/>
        <v>Matt Ryan</v>
      </c>
    </row>
    <row r="10000" spans="1:8" x14ac:dyDescent="0.2">
      <c r="A10000" s="48"/>
      <c r="B10000">
        <v>0</v>
      </c>
      <c r="C10000">
        <v>0</v>
      </c>
      <c r="D10000">
        <v>1</v>
      </c>
      <c r="E10000">
        <v>0</v>
      </c>
      <c r="F10000" s="51"/>
      <c r="G10000" t="str">
        <f t="shared" si="312"/>
        <v>Matt Ryan</v>
      </c>
      <c r="H10000" t="str">
        <f t="shared" si="313"/>
        <v>Matt Ryan</v>
      </c>
    </row>
    <row r="10001" spans="1:8" x14ac:dyDescent="0.2">
      <c r="A10001" s="48"/>
      <c r="B10001">
        <v>0</v>
      </c>
      <c r="C10001">
        <v>0</v>
      </c>
      <c r="D10001">
        <v>0</v>
      </c>
      <c r="E10001">
        <v>0</v>
      </c>
      <c r="F10001" s="51"/>
      <c r="G10001" t="str">
        <f t="shared" si="312"/>
        <v>Matt Ryan</v>
      </c>
      <c r="H10001" t="str">
        <f t="shared" si="313"/>
        <v>Matt Ryan</v>
      </c>
    </row>
    <row r="10002" spans="1:8" x14ac:dyDescent="0.2">
      <c r="A10002" s="48"/>
      <c r="B10002">
        <v>0</v>
      </c>
      <c r="C10002">
        <v>0</v>
      </c>
      <c r="D10002">
        <v>1</v>
      </c>
      <c r="E10002">
        <v>0</v>
      </c>
      <c r="F10002" s="51"/>
      <c r="G10002" t="str">
        <f t="shared" si="312"/>
        <v>Matt Ryan</v>
      </c>
      <c r="H10002" t="str">
        <f t="shared" si="313"/>
        <v>Matt Ryan</v>
      </c>
    </row>
    <row r="10003" spans="1:8" x14ac:dyDescent="0.2">
      <c r="A10003" s="48"/>
      <c r="B10003">
        <v>6</v>
      </c>
      <c r="C10003">
        <v>3</v>
      </c>
      <c r="D10003">
        <v>1</v>
      </c>
      <c r="E10003">
        <v>2</v>
      </c>
      <c r="F10003" s="51"/>
      <c r="G10003" t="str">
        <f t="shared" si="312"/>
        <v>Matt Ryan</v>
      </c>
      <c r="H10003" t="str">
        <f t="shared" si="313"/>
        <v>Matt Ryan</v>
      </c>
    </row>
    <row r="10004" spans="1:8" x14ac:dyDescent="0.2">
      <c r="A10004" s="48"/>
      <c r="B10004">
        <v>10</v>
      </c>
      <c r="C10004">
        <v>4</v>
      </c>
      <c r="D10004">
        <v>0</v>
      </c>
      <c r="E10004">
        <v>2</v>
      </c>
      <c r="F10004" s="51"/>
      <c r="G10004" t="str">
        <f t="shared" si="312"/>
        <v>Matt Ryan</v>
      </c>
      <c r="H10004" t="str">
        <f t="shared" si="313"/>
        <v>Matt Ryan</v>
      </c>
    </row>
    <row r="10005" spans="1:8" x14ac:dyDescent="0.2">
      <c r="A10005" s="48"/>
      <c r="B10005">
        <v>2</v>
      </c>
      <c r="C10005">
        <v>0</v>
      </c>
      <c r="D10005">
        <v>0</v>
      </c>
      <c r="E10005">
        <v>0</v>
      </c>
      <c r="F10005" s="51"/>
      <c r="G10005" t="str">
        <f t="shared" si="312"/>
        <v>Matt Ryan</v>
      </c>
      <c r="H10005" t="str">
        <f t="shared" si="313"/>
        <v>Matt Ryan</v>
      </c>
    </row>
    <row r="10006" spans="1:8" x14ac:dyDescent="0.2">
      <c r="A10006" s="48"/>
      <c r="B10006">
        <v>5</v>
      </c>
      <c r="C10006">
        <v>0</v>
      </c>
      <c r="D10006">
        <v>0</v>
      </c>
      <c r="E10006">
        <v>1</v>
      </c>
      <c r="F10006" s="51"/>
      <c r="G10006" t="str">
        <f t="shared" si="312"/>
        <v>Matt Ryan</v>
      </c>
      <c r="H10006" t="str">
        <f t="shared" si="313"/>
        <v>Matt Ryan</v>
      </c>
    </row>
    <row r="10007" spans="1:8" x14ac:dyDescent="0.2">
      <c r="A10007" s="48" t="s">
        <v>1663</v>
      </c>
      <c r="B10007">
        <v>3</v>
      </c>
      <c r="C10007">
        <v>1</v>
      </c>
      <c r="D10007">
        <v>0</v>
      </c>
      <c r="E10007">
        <v>1</v>
      </c>
      <c r="F10007" s="51"/>
      <c r="G10007" t="str">
        <f t="shared" si="312"/>
        <v>Matt Ryan</v>
      </c>
      <c r="H10007" t="str">
        <f t="shared" si="313"/>
        <v>Matt Ryan</v>
      </c>
    </row>
    <row r="10008" spans="1:8" x14ac:dyDescent="0.2">
      <c r="A10008" s="48"/>
      <c r="B10008">
        <v>5</v>
      </c>
      <c r="C10008">
        <v>1</v>
      </c>
      <c r="D10008">
        <v>0</v>
      </c>
      <c r="E10008">
        <v>1</v>
      </c>
      <c r="F10008" s="51"/>
      <c r="G10008" t="str">
        <f t="shared" si="312"/>
        <v>Matt Ryan</v>
      </c>
      <c r="H10008" t="str">
        <f t="shared" si="313"/>
        <v>Matt Ryan</v>
      </c>
    </row>
    <row r="10009" spans="1:8" x14ac:dyDescent="0.2">
      <c r="A10009" s="48"/>
      <c r="B10009">
        <v>6</v>
      </c>
      <c r="C10009">
        <v>1</v>
      </c>
      <c r="D10009">
        <v>0</v>
      </c>
      <c r="E10009">
        <v>2</v>
      </c>
      <c r="F10009" s="51"/>
      <c r="G10009" t="str">
        <f t="shared" si="312"/>
        <v>Matt Ryan</v>
      </c>
      <c r="H10009" t="str">
        <f t="shared" si="313"/>
        <v>Matt Ryan</v>
      </c>
    </row>
    <row r="10010" spans="1:8" x14ac:dyDescent="0.2">
      <c r="A10010" s="48"/>
      <c r="B10010">
        <v>6</v>
      </c>
      <c r="C10010">
        <v>0</v>
      </c>
      <c r="D10010">
        <v>0</v>
      </c>
      <c r="E10010">
        <v>2</v>
      </c>
      <c r="F10010" s="51"/>
      <c r="G10010" t="str">
        <f t="shared" si="312"/>
        <v>Matt Ryan</v>
      </c>
      <c r="H10010" t="str">
        <f t="shared" si="313"/>
        <v>Matt Ryan</v>
      </c>
    </row>
    <row r="10011" spans="1:8" x14ac:dyDescent="0.2">
      <c r="A10011" s="48"/>
      <c r="B10011">
        <v>11</v>
      </c>
      <c r="C10011">
        <v>2</v>
      </c>
      <c r="D10011">
        <v>1</v>
      </c>
      <c r="E10011">
        <v>3</v>
      </c>
      <c r="F10011" s="51"/>
      <c r="G10011" t="str">
        <f t="shared" si="312"/>
        <v>Matt Ryan</v>
      </c>
      <c r="H10011" t="str">
        <f t="shared" si="313"/>
        <v>Matt Ryan</v>
      </c>
    </row>
    <row r="10012" spans="1:8" x14ac:dyDescent="0.2">
      <c r="A10012" s="48"/>
      <c r="B10012">
        <v>3</v>
      </c>
      <c r="C10012">
        <v>4</v>
      </c>
      <c r="D10012">
        <v>0</v>
      </c>
      <c r="E10012">
        <v>1</v>
      </c>
      <c r="F10012" s="51"/>
      <c r="G10012" t="str">
        <f t="shared" si="312"/>
        <v>Matt Ryan</v>
      </c>
      <c r="H10012" t="str">
        <f t="shared" si="313"/>
        <v>Matt Ryan</v>
      </c>
    </row>
    <row r="10013" spans="1:8" x14ac:dyDescent="0.2">
      <c r="A10013" s="48"/>
      <c r="B10013">
        <v>8</v>
      </c>
      <c r="C10013">
        <v>2</v>
      </c>
      <c r="D10013">
        <v>2</v>
      </c>
      <c r="E10013">
        <v>2</v>
      </c>
      <c r="F10013" s="51"/>
      <c r="G10013" t="str">
        <f t="shared" si="312"/>
        <v>Matt Ryan</v>
      </c>
      <c r="H10013" t="str">
        <f t="shared" si="313"/>
        <v>Matt Ryan</v>
      </c>
    </row>
    <row r="10014" spans="1:8" x14ac:dyDescent="0.2">
      <c r="A10014" s="48"/>
      <c r="B10014">
        <v>2</v>
      </c>
      <c r="C10014">
        <v>1</v>
      </c>
      <c r="D10014">
        <v>0</v>
      </c>
      <c r="E10014">
        <v>0</v>
      </c>
      <c r="F10014" s="51"/>
      <c r="G10014" t="str">
        <f t="shared" si="312"/>
        <v>Matt Ryan</v>
      </c>
      <c r="H10014" t="str">
        <f t="shared" si="313"/>
        <v>Matt Ryan</v>
      </c>
    </row>
    <row r="10015" spans="1:8" x14ac:dyDescent="0.2">
      <c r="A10015" s="48"/>
      <c r="B10015">
        <v>0</v>
      </c>
      <c r="C10015">
        <v>0</v>
      </c>
      <c r="D10015">
        <v>0</v>
      </c>
      <c r="E10015">
        <v>0</v>
      </c>
      <c r="F10015" s="51"/>
      <c r="G10015" t="str">
        <f t="shared" si="312"/>
        <v>Matt Ryan</v>
      </c>
      <c r="H10015" t="str">
        <f t="shared" si="313"/>
        <v>Matt Ryan</v>
      </c>
    </row>
    <row r="10016" spans="1:8" x14ac:dyDescent="0.2">
      <c r="A10016" s="48"/>
      <c r="B10016">
        <v>3</v>
      </c>
      <c r="C10016">
        <v>1</v>
      </c>
      <c r="D10016">
        <v>0</v>
      </c>
      <c r="E10016">
        <v>1</v>
      </c>
      <c r="F10016" s="51"/>
      <c r="G10016" t="str">
        <f t="shared" si="312"/>
        <v>Matt Ryan</v>
      </c>
      <c r="H10016" t="str">
        <f t="shared" si="313"/>
        <v>Matt Ryan</v>
      </c>
    </row>
    <row r="10017" spans="1:8" x14ac:dyDescent="0.2">
      <c r="A10017" s="48"/>
      <c r="B10017">
        <v>0</v>
      </c>
      <c r="C10017">
        <v>1</v>
      </c>
      <c r="D10017">
        <v>1</v>
      </c>
      <c r="E10017">
        <v>0</v>
      </c>
      <c r="F10017" s="51"/>
      <c r="G10017" t="str">
        <f t="shared" si="312"/>
        <v>Matt Ryan</v>
      </c>
      <c r="H10017" t="str">
        <f t="shared" si="313"/>
        <v>Matt Ryan</v>
      </c>
    </row>
    <row r="10018" spans="1:8" x14ac:dyDescent="0.2">
      <c r="A10018" s="48"/>
      <c r="B10018">
        <v>0</v>
      </c>
      <c r="C10018">
        <v>0</v>
      </c>
      <c r="D10018">
        <v>0</v>
      </c>
      <c r="E10018">
        <v>0</v>
      </c>
      <c r="F10018" s="51"/>
      <c r="G10018" t="str">
        <f t="shared" si="312"/>
        <v>Matt Ryan</v>
      </c>
      <c r="H10018" t="str">
        <f t="shared" si="313"/>
        <v>Matt Ryan</v>
      </c>
    </row>
    <row r="10019" spans="1:8" x14ac:dyDescent="0.2">
      <c r="A10019" s="48"/>
      <c r="B10019">
        <v>3</v>
      </c>
      <c r="C10019">
        <v>0</v>
      </c>
      <c r="D10019">
        <v>0</v>
      </c>
      <c r="E10019">
        <v>1</v>
      </c>
      <c r="F10019" s="51"/>
      <c r="G10019" t="str">
        <f t="shared" si="312"/>
        <v>Matt Ryan</v>
      </c>
      <c r="H10019" t="str">
        <f t="shared" si="313"/>
        <v>Matt Ryan</v>
      </c>
    </row>
    <row r="10020" spans="1:8" x14ac:dyDescent="0.2">
      <c r="A10020" s="48"/>
      <c r="B10020">
        <v>0</v>
      </c>
      <c r="C10020">
        <v>0</v>
      </c>
      <c r="D10020">
        <v>0</v>
      </c>
      <c r="E10020">
        <v>0</v>
      </c>
      <c r="F10020" s="51"/>
      <c r="G10020" t="str">
        <f t="shared" si="312"/>
        <v>Matt Ryan</v>
      </c>
      <c r="H10020" t="str">
        <f t="shared" si="313"/>
        <v>Matt Ryan</v>
      </c>
    </row>
    <row r="10021" spans="1:8" x14ac:dyDescent="0.2">
      <c r="A10021" s="48"/>
      <c r="B10021">
        <v>0</v>
      </c>
      <c r="C10021">
        <v>0</v>
      </c>
      <c r="D10021">
        <v>1</v>
      </c>
      <c r="E10021">
        <v>0</v>
      </c>
      <c r="F10021" s="51"/>
      <c r="G10021" t="str">
        <f t="shared" si="312"/>
        <v>Matt Ryan</v>
      </c>
      <c r="H10021" t="str">
        <f t="shared" si="313"/>
        <v>Matt Ryan</v>
      </c>
    </row>
    <row r="10022" spans="1:8" x14ac:dyDescent="0.2">
      <c r="A10022" s="48"/>
      <c r="B10022">
        <v>0</v>
      </c>
      <c r="C10022">
        <v>0</v>
      </c>
      <c r="D10022">
        <v>1</v>
      </c>
      <c r="E10022">
        <v>0</v>
      </c>
      <c r="F10022" s="51"/>
      <c r="G10022" t="str">
        <f t="shared" si="312"/>
        <v>Matt Ryan</v>
      </c>
      <c r="H10022" t="str">
        <f t="shared" si="313"/>
        <v>Matt Ryan</v>
      </c>
    </row>
    <row r="10023" spans="1:8" x14ac:dyDescent="0.2">
      <c r="A10023" s="48"/>
      <c r="B10023">
        <v>0</v>
      </c>
      <c r="C10023">
        <v>0</v>
      </c>
      <c r="D10023">
        <v>0</v>
      </c>
      <c r="E10023">
        <v>0</v>
      </c>
      <c r="F10023" s="51"/>
      <c r="G10023" t="str">
        <f t="shared" si="312"/>
        <v>Matt Ryan</v>
      </c>
      <c r="H10023" t="str">
        <f t="shared" si="313"/>
        <v>Matt Ryan</v>
      </c>
    </row>
    <row r="10024" spans="1:8" x14ac:dyDescent="0.2">
      <c r="A10024" s="48"/>
      <c r="B10024">
        <v>0</v>
      </c>
      <c r="C10024">
        <v>0</v>
      </c>
      <c r="D10024">
        <v>1</v>
      </c>
      <c r="E10024">
        <v>0</v>
      </c>
      <c r="F10024" s="51"/>
      <c r="G10024" t="str">
        <f t="shared" si="312"/>
        <v>Matt Ryan</v>
      </c>
      <c r="H10024" t="str">
        <f t="shared" si="313"/>
        <v>Matt Ryan</v>
      </c>
    </row>
    <row r="10025" spans="1:8" x14ac:dyDescent="0.2">
      <c r="A10025" s="48"/>
      <c r="B10025">
        <v>6</v>
      </c>
      <c r="C10025">
        <v>3</v>
      </c>
      <c r="D10025">
        <v>1</v>
      </c>
      <c r="E10025">
        <v>2</v>
      </c>
      <c r="F10025" s="51"/>
      <c r="G10025" t="str">
        <f t="shared" si="312"/>
        <v>Matt Ryan</v>
      </c>
      <c r="H10025" t="str">
        <f t="shared" si="313"/>
        <v>Matt Ryan</v>
      </c>
    </row>
    <row r="10026" spans="1:8" x14ac:dyDescent="0.2">
      <c r="A10026" s="48"/>
      <c r="B10026">
        <v>10</v>
      </c>
      <c r="C10026">
        <v>4</v>
      </c>
      <c r="D10026">
        <v>0</v>
      </c>
      <c r="E10026">
        <v>2</v>
      </c>
      <c r="F10026" s="51"/>
      <c r="G10026" t="str">
        <f t="shared" si="312"/>
        <v>Matt Ryan</v>
      </c>
      <c r="H10026" t="str">
        <f t="shared" si="313"/>
        <v>Matt Ryan</v>
      </c>
    </row>
    <row r="10027" spans="1:8" x14ac:dyDescent="0.2">
      <c r="A10027" s="48"/>
      <c r="B10027">
        <v>2</v>
      </c>
      <c r="C10027">
        <v>0</v>
      </c>
      <c r="D10027">
        <v>0</v>
      </c>
      <c r="E10027">
        <v>0</v>
      </c>
      <c r="F10027" s="51"/>
      <c r="G10027" t="str">
        <f t="shared" si="312"/>
        <v>Matt Ryan</v>
      </c>
      <c r="H10027" t="str">
        <f t="shared" si="313"/>
        <v>Matt Ryan</v>
      </c>
    </row>
    <row r="10028" spans="1:8" x14ac:dyDescent="0.2">
      <c r="A10028" s="48"/>
      <c r="B10028">
        <v>5</v>
      </c>
      <c r="C10028">
        <v>0</v>
      </c>
      <c r="D10028">
        <v>0</v>
      </c>
      <c r="E10028">
        <v>1</v>
      </c>
      <c r="F10028" s="51"/>
      <c r="G10028" t="str">
        <f t="shared" si="312"/>
        <v>Matt Ryan</v>
      </c>
      <c r="H10028" t="str">
        <f t="shared" si="313"/>
        <v>Matt Ryan</v>
      </c>
    </row>
    <row r="10029" spans="1:8" x14ac:dyDescent="0.2">
      <c r="A10029" s="48" t="s">
        <v>1663</v>
      </c>
      <c r="B10029">
        <v>3</v>
      </c>
      <c r="C10029">
        <v>1</v>
      </c>
      <c r="D10029">
        <v>0</v>
      </c>
      <c r="E10029">
        <v>1</v>
      </c>
      <c r="F10029" s="51"/>
      <c r="G10029" t="str">
        <f t="shared" si="312"/>
        <v>Matt Ryan</v>
      </c>
      <c r="H10029" t="str">
        <f t="shared" si="313"/>
        <v>Matt Ryan</v>
      </c>
    </row>
    <row r="10030" spans="1:8" x14ac:dyDescent="0.2">
      <c r="A10030" s="48"/>
      <c r="B10030">
        <v>5</v>
      </c>
      <c r="C10030">
        <v>1</v>
      </c>
      <c r="D10030">
        <v>0</v>
      </c>
      <c r="E10030">
        <v>1</v>
      </c>
      <c r="F10030" s="51"/>
      <c r="G10030" t="str">
        <f t="shared" si="312"/>
        <v>Matt Ryan</v>
      </c>
      <c r="H10030" t="str">
        <f t="shared" si="313"/>
        <v>Matt Ryan</v>
      </c>
    </row>
    <row r="10031" spans="1:8" x14ac:dyDescent="0.2">
      <c r="A10031" s="48"/>
      <c r="B10031">
        <v>6</v>
      </c>
      <c r="C10031">
        <v>1</v>
      </c>
      <c r="D10031">
        <v>0</v>
      </c>
      <c r="E10031">
        <v>2</v>
      </c>
      <c r="F10031" s="51"/>
      <c r="G10031" t="str">
        <f t="shared" si="312"/>
        <v>Matt Ryan</v>
      </c>
      <c r="H10031" t="str">
        <f t="shared" si="313"/>
        <v>Matt Ryan</v>
      </c>
    </row>
    <row r="10032" spans="1:8" x14ac:dyDescent="0.2">
      <c r="A10032" s="48"/>
      <c r="B10032">
        <v>6</v>
      </c>
      <c r="C10032">
        <v>0</v>
      </c>
      <c r="D10032">
        <v>0</v>
      </c>
      <c r="E10032">
        <v>2</v>
      </c>
      <c r="F10032" s="51"/>
      <c r="G10032" t="str">
        <f t="shared" si="312"/>
        <v>Matt Ryan</v>
      </c>
      <c r="H10032" t="str">
        <f t="shared" si="313"/>
        <v>Matt Ryan</v>
      </c>
    </row>
    <row r="10033" spans="1:8" x14ac:dyDescent="0.2">
      <c r="A10033" s="48"/>
      <c r="B10033">
        <v>11</v>
      </c>
      <c r="C10033">
        <v>2</v>
      </c>
      <c r="D10033">
        <v>1</v>
      </c>
      <c r="E10033">
        <v>3</v>
      </c>
      <c r="F10033" s="51"/>
      <c r="G10033" t="str">
        <f t="shared" si="312"/>
        <v>Matt Ryan</v>
      </c>
      <c r="H10033" t="str">
        <f t="shared" si="313"/>
        <v>Matt Ryan</v>
      </c>
    </row>
    <row r="10034" spans="1:8" x14ac:dyDescent="0.2">
      <c r="A10034" s="48"/>
      <c r="B10034">
        <v>3</v>
      </c>
      <c r="C10034">
        <v>4</v>
      </c>
      <c r="D10034">
        <v>0</v>
      </c>
      <c r="E10034">
        <v>1</v>
      </c>
      <c r="F10034" s="51"/>
      <c r="G10034" t="str">
        <f t="shared" si="312"/>
        <v>Matt Ryan</v>
      </c>
      <c r="H10034" t="str">
        <f t="shared" si="313"/>
        <v>Matt Ryan</v>
      </c>
    </row>
    <row r="10035" spans="1:8" x14ac:dyDescent="0.2">
      <c r="A10035" s="48"/>
      <c r="B10035">
        <v>8</v>
      </c>
      <c r="C10035">
        <v>2</v>
      </c>
      <c r="D10035">
        <v>2</v>
      </c>
      <c r="E10035">
        <v>2</v>
      </c>
      <c r="F10035" s="51"/>
      <c r="G10035" t="str">
        <f t="shared" si="312"/>
        <v>Matt Ryan</v>
      </c>
      <c r="H10035" t="str">
        <f t="shared" si="313"/>
        <v>Matt Ryan</v>
      </c>
    </row>
    <row r="10036" spans="1:8" x14ac:dyDescent="0.2">
      <c r="A10036" s="48"/>
      <c r="B10036">
        <v>2</v>
      </c>
      <c r="C10036">
        <v>1</v>
      </c>
      <c r="D10036">
        <v>0</v>
      </c>
      <c r="E10036">
        <v>0</v>
      </c>
      <c r="F10036" s="51"/>
      <c r="G10036" t="str">
        <f t="shared" si="312"/>
        <v>Matt Ryan</v>
      </c>
      <c r="H10036" t="str">
        <f t="shared" si="313"/>
        <v>Matt Ryan</v>
      </c>
    </row>
    <row r="10037" spans="1:8" x14ac:dyDescent="0.2">
      <c r="A10037" s="48"/>
      <c r="B10037">
        <v>0</v>
      </c>
      <c r="C10037">
        <v>0</v>
      </c>
      <c r="D10037">
        <v>0</v>
      </c>
      <c r="E10037">
        <v>0</v>
      </c>
      <c r="F10037" s="51"/>
      <c r="G10037" t="str">
        <f t="shared" si="312"/>
        <v>Matt Ryan</v>
      </c>
      <c r="H10037" t="str">
        <f t="shared" si="313"/>
        <v>Matt Ryan</v>
      </c>
    </row>
    <row r="10038" spans="1:8" x14ac:dyDescent="0.2">
      <c r="A10038" s="48"/>
      <c r="B10038">
        <v>3</v>
      </c>
      <c r="C10038">
        <v>1</v>
      </c>
      <c r="D10038">
        <v>0</v>
      </c>
      <c r="E10038">
        <v>1</v>
      </c>
      <c r="F10038" s="51"/>
      <c r="G10038" t="str">
        <f t="shared" si="312"/>
        <v>Matt Ryan</v>
      </c>
      <c r="H10038" t="str">
        <f t="shared" si="313"/>
        <v>Matt Ryan</v>
      </c>
    </row>
    <row r="10039" spans="1:8" x14ac:dyDescent="0.2">
      <c r="A10039" s="48"/>
      <c r="B10039">
        <v>0</v>
      </c>
      <c r="C10039">
        <v>1</v>
      </c>
      <c r="D10039">
        <v>1</v>
      </c>
      <c r="E10039">
        <v>0</v>
      </c>
      <c r="F10039" s="51"/>
      <c r="G10039" t="str">
        <f t="shared" si="312"/>
        <v>Matt Ryan</v>
      </c>
      <c r="H10039" t="str">
        <f t="shared" si="313"/>
        <v>Matt Ryan</v>
      </c>
    </row>
    <row r="10040" spans="1:8" x14ac:dyDescent="0.2">
      <c r="A10040" s="48"/>
      <c r="B10040">
        <v>0</v>
      </c>
      <c r="C10040">
        <v>0</v>
      </c>
      <c r="D10040">
        <v>0</v>
      </c>
      <c r="E10040">
        <v>0</v>
      </c>
      <c r="F10040" s="51"/>
      <c r="G10040" t="str">
        <f t="shared" si="312"/>
        <v>Matt Ryan</v>
      </c>
      <c r="H10040" t="str">
        <f t="shared" si="313"/>
        <v>Matt Ryan</v>
      </c>
    </row>
    <row r="10041" spans="1:8" x14ac:dyDescent="0.2">
      <c r="A10041" s="48"/>
      <c r="B10041">
        <v>3</v>
      </c>
      <c r="C10041">
        <v>0</v>
      </c>
      <c r="D10041">
        <v>0</v>
      </c>
      <c r="E10041">
        <v>1</v>
      </c>
      <c r="F10041" s="51"/>
      <c r="G10041" t="str">
        <f t="shared" si="312"/>
        <v>Matt Ryan</v>
      </c>
      <c r="H10041" t="str">
        <f t="shared" si="313"/>
        <v>Matt Ryan</v>
      </c>
    </row>
    <row r="10042" spans="1:8" x14ac:dyDescent="0.2">
      <c r="A10042" s="48"/>
      <c r="B10042">
        <v>0</v>
      </c>
      <c r="C10042">
        <v>0</v>
      </c>
      <c r="D10042">
        <v>0</v>
      </c>
      <c r="E10042">
        <v>0</v>
      </c>
      <c r="F10042" s="51"/>
      <c r="G10042" t="str">
        <f t="shared" si="312"/>
        <v>Matt Ryan</v>
      </c>
      <c r="H10042" t="str">
        <f t="shared" si="313"/>
        <v>Matt Ryan</v>
      </c>
    </row>
    <row r="10043" spans="1:8" x14ac:dyDescent="0.2">
      <c r="A10043" s="48"/>
      <c r="B10043">
        <v>0</v>
      </c>
      <c r="C10043">
        <v>0</v>
      </c>
      <c r="D10043">
        <v>1</v>
      </c>
      <c r="E10043">
        <v>0</v>
      </c>
      <c r="F10043" s="51"/>
      <c r="G10043" t="str">
        <f t="shared" si="312"/>
        <v>Matt Ryan</v>
      </c>
      <c r="H10043" t="str">
        <f t="shared" si="313"/>
        <v>Matt Ryan</v>
      </c>
    </row>
    <row r="10044" spans="1:8" x14ac:dyDescent="0.2">
      <c r="A10044" s="48"/>
      <c r="B10044">
        <v>0</v>
      </c>
      <c r="C10044">
        <v>0</v>
      </c>
      <c r="D10044">
        <v>1</v>
      </c>
      <c r="E10044">
        <v>0</v>
      </c>
      <c r="F10044" s="51"/>
      <c r="G10044" t="str">
        <f t="shared" si="312"/>
        <v>Matt Ryan</v>
      </c>
      <c r="H10044" t="str">
        <f t="shared" si="313"/>
        <v>Matt Ryan</v>
      </c>
    </row>
    <row r="10045" spans="1:8" x14ac:dyDescent="0.2">
      <c r="A10045" s="48"/>
      <c r="B10045">
        <v>0</v>
      </c>
      <c r="C10045">
        <v>0</v>
      </c>
      <c r="D10045">
        <v>0</v>
      </c>
      <c r="E10045">
        <v>0</v>
      </c>
      <c r="F10045" s="51"/>
      <c r="G10045" t="str">
        <f t="shared" si="312"/>
        <v>Matt Ryan</v>
      </c>
      <c r="H10045" t="str">
        <f t="shared" si="313"/>
        <v>Matt Ryan</v>
      </c>
    </row>
    <row r="10046" spans="1:8" x14ac:dyDescent="0.2">
      <c r="A10046" s="48"/>
      <c r="B10046">
        <v>0</v>
      </c>
      <c r="C10046">
        <v>0</v>
      </c>
      <c r="D10046">
        <v>1</v>
      </c>
      <c r="E10046">
        <v>0</v>
      </c>
      <c r="F10046" s="51"/>
      <c r="G10046" t="str">
        <f t="shared" si="312"/>
        <v>Matt Ryan</v>
      </c>
      <c r="H10046" t="str">
        <f t="shared" si="313"/>
        <v>Matt Ryan</v>
      </c>
    </row>
    <row r="10047" spans="1:8" x14ac:dyDescent="0.2">
      <c r="A10047" s="48"/>
      <c r="B10047">
        <v>6</v>
      </c>
      <c r="C10047">
        <v>3</v>
      </c>
      <c r="D10047">
        <v>1</v>
      </c>
      <c r="E10047">
        <v>2</v>
      </c>
      <c r="F10047" s="51"/>
      <c r="G10047" t="str">
        <f t="shared" si="312"/>
        <v>Matt Ryan</v>
      </c>
      <c r="H10047" t="str">
        <f t="shared" si="313"/>
        <v>Matt Ryan</v>
      </c>
    </row>
    <row r="10048" spans="1:8" x14ac:dyDescent="0.2">
      <c r="A10048" s="48"/>
      <c r="B10048">
        <v>10</v>
      </c>
      <c r="C10048">
        <v>4</v>
      </c>
      <c r="D10048">
        <v>0</v>
      </c>
      <c r="E10048">
        <v>2</v>
      </c>
      <c r="F10048" s="51"/>
      <c r="G10048" t="str">
        <f t="shared" si="312"/>
        <v>Matt Ryan</v>
      </c>
      <c r="H10048" t="str">
        <f t="shared" si="313"/>
        <v>Matt Ryan</v>
      </c>
    </row>
    <row r="10049" spans="1:8" x14ac:dyDescent="0.2">
      <c r="A10049" s="48"/>
      <c r="B10049">
        <v>2</v>
      </c>
      <c r="C10049">
        <v>0</v>
      </c>
      <c r="D10049">
        <v>0</v>
      </c>
      <c r="E10049">
        <v>0</v>
      </c>
      <c r="F10049" s="51"/>
      <c r="G10049" t="str">
        <f t="shared" si="312"/>
        <v>Matt Ryan</v>
      </c>
      <c r="H10049" t="str">
        <f t="shared" si="313"/>
        <v>Matt Ryan</v>
      </c>
    </row>
    <row r="10050" spans="1:8" x14ac:dyDescent="0.2">
      <c r="A10050" s="48"/>
      <c r="B10050">
        <v>5</v>
      </c>
      <c r="C10050">
        <v>0</v>
      </c>
      <c r="D10050">
        <v>0</v>
      </c>
      <c r="E10050">
        <v>1</v>
      </c>
      <c r="F10050" s="51"/>
      <c r="G10050" t="str">
        <f t="shared" ref="G10050:G10113" si="314">IF(B10050="","",IF(A10050="",G10049,SUBSTITUTE(A10050," 2022-23 Game Log","")))</f>
        <v>Matt Ryan</v>
      </c>
      <c r="H10050" t="str">
        <f t="shared" ref="H10050:H10113" si="315">IF(G10050="Luka Dončić","Luka Doncic",IF(G10050="Wendell Carter Jr.","Wendell Carter",IF(G10050="Vlatko Čančar","Vlatko Cancar",IF(G10050="Troy Brown Jr.","Troy Brown",IF(G10050="Bojan Bogdanović","Bojan Bogdanovic",IF(G10050="Nic Claxton","Nicolas Claxton",IF(G10050="Kristaps Porziņģis","Kristaps Porzingis",IF(G10050="Kelly Oubre Jr.","Kelly Oubre Jr",IF(G10050="P.J. Washington","P.J Washington",IF(G10050="P.J. Tucker","P.J Tucker",IF(G10050="Jabari Smith Jr.","Jabari Smith",IF(G10050="Alperen Şengün","Alperen Sengun",IF(G10050="Nikola Vučević","Nikola Vucevic",IF(G10050="Jusuf Nurkić","Jusuf Nurkic",IF(G10050="Nikola Jokić","Nikola Jokic",G10050)))))))))))))))</f>
        <v>Matt Ryan</v>
      </c>
    </row>
    <row r="10051" spans="1:8" x14ac:dyDescent="0.2">
      <c r="A10051" s="48" t="s">
        <v>1510</v>
      </c>
      <c r="B10051">
        <v>13</v>
      </c>
      <c r="C10051">
        <v>4</v>
      </c>
      <c r="D10051">
        <v>5</v>
      </c>
      <c r="E10051">
        <v>0</v>
      </c>
      <c r="F10051" s="51"/>
      <c r="G10051" t="str">
        <f t="shared" si="314"/>
        <v>Domantas Sabonis</v>
      </c>
      <c r="H10051" t="str">
        <f t="shared" si="315"/>
        <v>Domantas Sabonis</v>
      </c>
    </row>
    <row r="10052" spans="1:8" x14ac:dyDescent="0.2">
      <c r="A10052" s="48"/>
      <c r="B10052">
        <v>11</v>
      </c>
      <c r="C10052">
        <v>10</v>
      </c>
      <c r="D10052">
        <v>7</v>
      </c>
      <c r="E10052">
        <v>0</v>
      </c>
      <c r="F10052" s="51"/>
      <c r="G10052" t="str">
        <f t="shared" si="314"/>
        <v>Domantas Sabonis</v>
      </c>
      <c r="H10052" t="str">
        <f t="shared" si="315"/>
        <v>Domantas Sabonis</v>
      </c>
    </row>
    <row r="10053" spans="1:8" x14ac:dyDescent="0.2">
      <c r="A10053" s="48"/>
      <c r="B10053">
        <v>19</v>
      </c>
      <c r="C10053">
        <v>14</v>
      </c>
      <c r="D10053">
        <v>4</v>
      </c>
      <c r="E10053">
        <v>0</v>
      </c>
      <c r="F10053" s="51"/>
      <c r="G10053" t="str">
        <f t="shared" si="314"/>
        <v>Domantas Sabonis</v>
      </c>
      <c r="H10053" t="str">
        <f t="shared" si="315"/>
        <v>Domantas Sabonis</v>
      </c>
    </row>
    <row r="10054" spans="1:8" x14ac:dyDescent="0.2">
      <c r="A10054" s="48"/>
      <c r="B10054">
        <v>11</v>
      </c>
      <c r="C10054">
        <v>11</v>
      </c>
      <c r="D10054">
        <v>9</v>
      </c>
      <c r="E10054">
        <v>0</v>
      </c>
      <c r="F10054" s="51"/>
      <c r="G10054" t="str">
        <f t="shared" si="314"/>
        <v>Domantas Sabonis</v>
      </c>
      <c r="H10054" t="str">
        <f t="shared" si="315"/>
        <v>Domantas Sabonis</v>
      </c>
    </row>
    <row r="10055" spans="1:8" x14ac:dyDescent="0.2">
      <c r="A10055" s="48"/>
      <c r="B10055">
        <v>18</v>
      </c>
      <c r="C10055">
        <v>7</v>
      </c>
      <c r="D10055">
        <v>3</v>
      </c>
      <c r="E10055">
        <v>0</v>
      </c>
      <c r="F10055" s="51"/>
      <c r="G10055" t="str">
        <f t="shared" si="314"/>
        <v>Domantas Sabonis</v>
      </c>
      <c r="H10055" t="str">
        <f t="shared" si="315"/>
        <v>Domantas Sabonis</v>
      </c>
    </row>
    <row r="10056" spans="1:8" x14ac:dyDescent="0.2">
      <c r="A10056" s="48"/>
      <c r="B10056">
        <v>9</v>
      </c>
      <c r="C10056">
        <v>16</v>
      </c>
      <c r="D10056">
        <v>7</v>
      </c>
      <c r="E10056">
        <v>0</v>
      </c>
      <c r="F10056" s="51"/>
      <c r="G10056" t="str">
        <f t="shared" si="314"/>
        <v>Domantas Sabonis</v>
      </c>
      <c r="H10056" t="str">
        <f t="shared" si="315"/>
        <v>Domantas Sabonis</v>
      </c>
    </row>
    <row r="10057" spans="1:8" x14ac:dyDescent="0.2">
      <c r="A10057" s="48"/>
      <c r="B10057">
        <v>22</v>
      </c>
      <c r="C10057">
        <v>12</v>
      </c>
      <c r="D10057">
        <v>8</v>
      </c>
      <c r="E10057">
        <v>1</v>
      </c>
      <c r="F10057" s="51"/>
      <c r="G10057" t="str">
        <f t="shared" si="314"/>
        <v>Domantas Sabonis</v>
      </c>
      <c r="H10057" t="str">
        <f t="shared" si="315"/>
        <v>Domantas Sabonis</v>
      </c>
    </row>
    <row r="10058" spans="1:8" x14ac:dyDescent="0.2">
      <c r="A10058" s="48"/>
      <c r="B10058">
        <v>25</v>
      </c>
      <c r="C10058">
        <v>11</v>
      </c>
      <c r="D10058">
        <v>6</v>
      </c>
      <c r="E10058">
        <v>0</v>
      </c>
      <c r="F10058" s="51"/>
      <c r="G10058" t="str">
        <f t="shared" si="314"/>
        <v>Domantas Sabonis</v>
      </c>
      <c r="H10058" t="str">
        <f t="shared" si="315"/>
        <v>Domantas Sabonis</v>
      </c>
    </row>
    <row r="10059" spans="1:8" x14ac:dyDescent="0.2">
      <c r="A10059" s="48"/>
      <c r="B10059">
        <v>19</v>
      </c>
      <c r="C10059">
        <v>14</v>
      </c>
      <c r="D10059">
        <v>6</v>
      </c>
      <c r="E10059">
        <v>0</v>
      </c>
      <c r="F10059" s="51"/>
      <c r="G10059" t="str">
        <f t="shared" si="314"/>
        <v>Domantas Sabonis</v>
      </c>
      <c r="H10059" t="str">
        <f t="shared" si="315"/>
        <v>Domantas Sabonis</v>
      </c>
    </row>
    <row r="10060" spans="1:8" x14ac:dyDescent="0.2">
      <c r="A10060" s="48"/>
      <c r="B10060">
        <v>21</v>
      </c>
      <c r="C10060">
        <v>5</v>
      </c>
      <c r="D10060">
        <v>6</v>
      </c>
      <c r="E10060">
        <v>0</v>
      </c>
      <c r="F10060" s="51"/>
      <c r="G10060" t="str">
        <f t="shared" si="314"/>
        <v>Domantas Sabonis</v>
      </c>
      <c r="H10060" t="str">
        <f t="shared" si="315"/>
        <v>Domantas Sabonis</v>
      </c>
    </row>
    <row r="10061" spans="1:8" x14ac:dyDescent="0.2">
      <c r="A10061" s="48"/>
      <c r="B10061">
        <v>21</v>
      </c>
      <c r="C10061">
        <v>10</v>
      </c>
      <c r="D10061">
        <v>6</v>
      </c>
      <c r="E10061">
        <v>0</v>
      </c>
      <c r="F10061" s="51"/>
      <c r="G10061" t="str">
        <f t="shared" si="314"/>
        <v>Domantas Sabonis</v>
      </c>
      <c r="H10061" t="str">
        <f t="shared" si="315"/>
        <v>Domantas Sabonis</v>
      </c>
    </row>
    <row r="10062" spans="1:8" x14ac:dyDescent="0.2">
      <c r="A10062" s="48"/>
      <c r="B10062">
        <v>26</v>
      </c>
      <c r="C10062">
        <v>22</v>
      </c>
      <c r="D10062">
        <v>8</v>
      </c>
      <c r="E10062">
        <v>2</v>
      </c>
      <c r="F10062" s="51"/>
      <c r="G10062" t="str">
        <f t="shared" si="314"/>
        <v>Domantas Sabonis</v>
      </c>
      <c r="H10062" t="str">
        <f t="shared" si="315"/>
        <v>Domantas Sabonis</v>
      </c>
    </row>
    <row r="10063" spans="1:8" x14ac:dyDescent="0.2">
      <c r="A10063" s="48"/>
      <c r="B10063">
        <v>17</v>
      </c>
      <c r="C10063">
        <v>7</v>
      </c>
      <c r="D10063">
        <v>7</v>
      </c>
      <c r="E10063">
        <v>0</v>
      </c>
      <c r="F10063" s="51"/>
      <c r="G10063" t="str">
        <f t="shared" si="314"/>
        <v>Domantas Sabonis</v>
      </c>
      <c r="H10063" t="str">
        <f t="shared" si="315"/>
        <v>Domantas Sabonis</v>
      </c>
    </row>
    <row r="10064" spans="1:8" x14ac:dyDescent="0.2">
      <c r="A10064" s="48"/>
      <c r="B10064">
        <v>16</v>
      </c>
      <c r="C10064">
        <v>8</v>
      </c>
      <c r="D10064">
        <v>1</v>
      </c>
      <c r="E10064">
        <v>1</v>
      </c>
      <c r="F10064" s="51"/>
      <c r="G10064" t="str">
        <f t="shared" si="314"/>
        <v>Domantas Sabonis</v>
      </c>
      <c r="H10064" t="str">
        <f t="shared" si="315"/>
        <v>Domantas Sabonis</v>
      </c>
    </row>
    <row r="10065" spans="1:8" x14ac:dyDescent="0.2">
      <c r="A10065" s="48"/>
      <c r="B10065">
        <v>15</v>
      </c>
      <c r="C10065">
        <v>13</v>
      </c>
      <c r="D10065">
        <v>7</v>
      </c>
      <c r="E10065">
        <v>1</v>
      </c>
      <c r="F10065" s="51"/>
      <c r="G10065" t="str">
        <f t="shared" si="314"/>
        <v>Domantas Sabonis</v>
      </c>
      <c r="H10065" t="str">
        <f t="shared" si="315"/>
        <v>Domantas Sabonis</v>
      </c>
    </row>
    <row r="10066" spans="1:8" x14ac:dyDescent="0.2">
      <c r="A10066" s="48"/>
      <c r="B10066">
        <v>9</v>
      </c>
      <c r="C10066">
        <v>13</v>
      </c>
      <c r="D10066">
        <v>8</v>
      </c>
      <c r="E10066">
        <v>0</v>
      </c>
      <c r="F10066" s="51"/>
      <c r="G10066" t="str">
        <f t="shared" si="314"/>
        <v>Domantas Sabonis</v>
      </c>
      <c r="H10066" t="str">
        <f t="shared" si="315"/>
        <v>Domantas Sabonis</v>
      </c>
    </row>
    <row r="10067" spans="1:8" x14ac:dyDescent="0.2">
      <c r="A10067" s="48"/>
      <c r="B10067">
        <v>15</v>
      </c>
      <c r="C10067">
        <v>13</v>
      </c>
      <c r="D10067">
        <v>7</v>
      </c>
      <c r="E10067">
        <v>0</v>
      </c>
      <c r="F10067" s="51"/>
      <c r="G10067" t="str">
        <f t="shared" si="314"/>
        <v>Domantas Sabonis</v>
      </c>
      <c r="H10067" t="str">
        <f t="shared" si="315"/>
        <v>Domantas Sabonis</v>
      </c>
    </row>
    <row r="10068" spans="1:8" x14ac:dyDescent="0.2">
      <c r="A10068" s="48"/>
      <c r="B10068">
        <v>18</v>
      </c>
      <c r="C10068">
        <v>10</v>
      </c>
      <c r="D10068">
        <v>6</v>
      </c>
      <c r="E10068">
        <v>0</v>
      </c>
      <c r="F10068" s="51"/>
      <c r="G10068" t="str">
        <f t="shared" si="314"/>
        <v>Domantas Sabonis</v>
      </c>
      <c r="H10068" t="str">
        <f t="shared" si="315"/>
        <v>Domantas Sabonis</v>
      </c>
    </row>
    <row r="10069" spans="1:8" x14ac:dyDescent="0.2">
      <c r="A10069" s="48"/>
      <c r="B10069">
        <v>17</v>
      </c>
      <c r="C10069">
        <v>9</v>
      </c>
      <c r="D10069">
        <v>10</v>
      </c>
      <c r="E10069">
        <v>1</v>
      </c>
      <c r="F10069" s="51"/>
      <c r="G10069" t="str">
        <f t="shared" si="314"/>
        <v>Domantas Sabonis</v>
      </c>
      <c r="H10069" t="str">
        <f t="shared" si="315"/>
        <v>Domantas Sabonis</v>
      </c>
    </row>
    <row r="10070" spans="1:8" x14ac:dyDescent="0.2">
      <c r="A10070" s="48"/>
      <c r="B10070">
        <v>11</v>
      </c>
      <c r="C10070">
        <v>10</v>
      </c>
      <c r="D10070">
        <v>7</v>
      </c>
      <c r="E10070">
        <v>1</v>
      </c>
      <c r="F10070" s="51"/>
      <c r="G10070" t="str">
        <f t="shared" si="314"/>
        <v>Domantas Sabonis</v>
      </c>
      <c r="H10070" t="str">
        <f t="shared" si="315"/>
        <v>Domantas Sabonis</v>
      </c>
    </row>
    <row r="10071" spans="1:8" x14ac:dyDescent="0.2">
      <c r="A10071" s="48"/>
      <c r="B10071">
        <v>24</v>
      </c>
      <c r="C10071">
        <v>5</v>
      </c>
      <c r="D10071">
        <v>6</v>
      </c>
      <c r="E10071">
        <v>2</v>
      </c>
      <c r="F10071" s="51"/>
      <c r="G10071" t="str">
        <f t="shared" si="314"/>
        <v>Domantas Sabonis</v>
      </c>
      <c r="H10071" t="str">
        <f t="shared" si="315"/>
        <v>Domantas Sabonis</v>
      </c>
    </row>
    <row r="10072" spans="1:8" x14ac:dyDescent="0.2">
      <c r="A10072" s="48"/>
      <c r="B10072">
        <v>11</v>
      </c>
      <c r="C10072">
        <v>17</v>
      </c>
      <c r="D10072">
        <v>10</v>
      </c>
      <c r="E10072">
        <v>1</v>
      </c>
      <c r="F10072" s="51"/>
      <c r="G10072" t="str">
        <f t="shared" si="314"/>
        <v>Domantas Sabonis</v>
      </c>
      <c r="H10072" t="str">
        <f t="shared" si="315"/>
        <v>Domantas Sabonis</v>
      </c>
    </row>
    <row r="10073" spans="1:8" x14ac:dyDescent="0.2">
      <c r="A10073" s="48"/>
      <c r="B10073">
        <v>23</v>
      </c>
      <c r="C10073">
        <v>12</v>
      </c>
      <c r="D10073">
        <v>7</v>
      </c>
      <c r="E10073">
        <v>1</v>
      </c>
      <c r="F10073" s="51"/>
      <c r="G10073" t="str">
        <f t="shared" si="314"/>
        <v>Domantas Sabonis</v>
      </c>
      <c r="H10073" t="str">
        <f t="shared" si="315"/>
        <v>Domantas Sabonis</v>
      </c>
    </row>
    <row r="10074" spans="1:8" x14ac:dyDescent="0.2">
      <c r="A10074" s="48"/>
      <c r="B10074">
        <v>18</v>
      </c>
      <c r="C10074">
        <v>18</v>
      </c>
      <c r="D10074">
        <v>6</v>
      </c>
      <c r="E10074">
        <v>0</v>
      </c>
      <c r="F10074" s="51"/>
      <c r="G10074" t="str">
        <f t="shared" si="314"/>
        <v>Domantas Sabonis</v>
      </c>
      <c r="H10074" t="str">
        <f t="shared" si="315"/>
        <v>Domantas Sabonis</v>
      </c>
    </row>
    <row r="10075" spans="1:8" x14ac:dyDescent="0.2">
      <c r="A10075" s="48"/>
      <c r="B10075">
        <v>20</v>
      </c>
      <c r="C10075">
        <v>12</v>
      </c>
      <c r="D10075">
        <v>4</v>
      </c>
      <c r="E10075">
        <v>0</v>
      </c>
      <c r="F10075" s="51"/>
      <c r="G10075" t="str">
        <f t="shared" si="314"/>
        <v>Domantas Sabonis</v>
      </c>
      <c r="H10075" t="str">
        <f t="shared" si="315"/>
        <v>Domantas Sabonis</v>
      </c>
    </row>
    <row r="10076" spans="1:8" x14ac:dyDescent="0.2">
      <c r="A10076" s="48"/>
      <c r="B10076">
        <v>22</v>
      </c>
      <c r="C10076">
        <v>10</v>
      </c>
      <c r="D10076">
        <v>5</v>
      </c>
      <c r="E10076">
        <v>0</v>
      </c>
      <c r="F10076" s="51"/>
      <c r="G10076" t="str">
        <f t="shared" si="314"/>
        <v>Domantas Sabonis</v>
      </c>
      <c r="H10076" t="str">
        <f t="shared" si="315"/>
        <v>Domantas Sabonis</v>
      </c>
    </row>
    <row r="10077" spans="1:8" x14ac:dyDescent="0.2">
      <c r="A10077" s="48"/>
      <c r="B10077">
        <v>21</v>
      </c>
      <c r="C10077">
        <v>20</v>
      </c>
      <c r="D10077">
        <v>7</v>
      </c>
      <c r="E10077">
        <v>0</v>
      </c>
      <c r="F10077" s="51"/>
      <c r="G10077" t="str">
        <f t="shared" si="314"/>
        <v>Domantas Sabonis</v>
      </c>
      <c r="H10077" t="str">
        <f t="shared" si="315"/>
        <v>Domantas Sabonis</v>
      </c>
    </row>
    <row r="10078" spans="1:8" x14ac:dyDescent="0.2">
      <c r="A10078" s="48"/>
      <c r="B10078">
        <v>23</v>
      </c>
      <c r="C10078">
        <v>13</v>
      </c>
      <c r="D10078">
        <v>7</v>
      </c>
      <c r="E10078">
        <v>0</v>
      </c>
      <c r="F10078" s="51"/>
      <c r="G10078" t="str">
        <f t="shared" si="314"/>
        <v>Domantas Sabonis</v>
      </c>
      <c r="H10078" t="str">
        <f t="shared" si="315"/>
        <v>Domantas Sabonis</v>
      </c>
    </row>
    <row r="10079" spans="1:8" x14ac:dyDescent="0.2">
      <c r="A10079" s="48"/>
      <c r="B10079">
        <v>28</v>
      </c>
      <c r="C10079">
        <v>23</v>
      </c>
      <c r="D10079">
        <v>7</v>
      </c>
      <c r="E10079">
        <v>2</v>
      </c>
      <c r="F10079" s="51"/>
      <c r="G10079" t="str">
        <f t="shared" si="314"/>
        <v>Domantas Sabonis</v>
      </c>
      <c r="H10079" t="str">
        <f t="shared" si="315"/>
        <v>Domantas Sabonis</v>
      </c>
    </row>
    <row r="10080" spans="1:8" x14ac:dyDescent="0.2">
      <c r="A10080" s="48"/>
      <c r="B10080">
        <v>13</v>
      </c>
      <c r="C10080">
        <v>21</v>
      </c>
      <c r="D10080">
        <v>12</v>
      </c>
      <c r="E10080">
        <v>1</v>
      </c>
      <c r="F10080" s="51"/>
      <c r="G10080" t="str">
        <f t="shared" si="314"/>
        <v>Domantas Sabonis</v>
      </c>
      <c r="H10080" t="str">
        <f t="shared" si="315"/>
        <v>Domantas Sabonis</v>
      </c>
    </row>
    <row r="10081" spans="1:8" x14ac:dyDescent="0.2">
      <c r="A10081" s="48"/>
      <c r="B10081">
        <v>20</v>
      </c>
      <c r="C10081">
        <v>15</v>
      </c>
      <c r="D10081">
        <v>10</v>
      </c>
      <c r="E10081">
        <v>0</v>
      </c>
      <c r="F10081" s="51"/>
      <c r="G10081" t="str">
        <f t="shared" si="314"/>
        <v>Domantas Sabonis</v>
      </c>
      <c r="H10081" t="str">
        <f t="shared" si="315"/>
        <v>Domantas Sabonis</v>
      </c>
    </row>
    <row r="10082" spans="1:8" x14ac:dyDescent="0.2">
      <c r="A10082" s="48"/>
      <c r="B10082">
        <v>31</v>
      </c>
      <c r="C10082">
        <v>10</v>
      </c>
      <c r="D10082">
        <v>5</v>
      </c>
      <c r="E10082">
        <v>2</v>
      </c>
      <c r="F10082" s="51"/>
      <c r="G10082" t="str">
        <f t="shared" si="314"/>
        <v>Domantas Sabonis</v>
      </c>
      <c r="H10082" t="str">
        <f t="shared" si="315"/>
        <v>Domantas Sabonis</v>
      </c>
    </row>
    <row r="10083" spans="1:8" x14ac:dyDescent="0.2">
      <c r="A10083" s="48"/>
      <c r="B10083">
        <v>28</v>
      </c>
      <c r="C10083">
        <v>11</v>
      </c>
      <c r="D10083">
        <v>8</v>
      </c>
      <c r="E10083">
        <v>2</v>
      </c>
      <c r="F10083" s="51"/>
      <c r="G10083" t="str">
        <f t="shared" si="314"/>
        <v>Domantas Sabonis</v>
      </c>
      <c r="H10083" t="str">
        <f t="shared" si="315"/>
        <v>Domantas Sabonis</v>
      </c>
    </row>
    <row r="10084" spans="1:8" x14ac:dyDescent="0.2">
      <c r="A10084" s="48"/>
      <c r="B10084">
        <v>18</v>
      </c>
      <c r="C10084">
        <v>14</v>
      </c>
      <c r="D10084">
        <v>4</v>
      </c>
      <c r="E10084">
        <v>0</v>
      </c>
      <c r="F10084" s="51"/>
      <c r="G10084" t="str">
        <f t="shared" si="314"/>
        <v>Domantas Sabonis</v>
      </c>
      <c r="H10084" t="str">
        <f t="shared" si="315"/>
        <v>Domantas Sabonis</v>
      </c>
    </row>
    <row r="10085" spans="1:8" x14ac:dyDescent="0.2">
      <c r="A10085" s="48"/>
      <c r="B10085">
        <v>21</v>
      </c>
      <c r="C10085">
        <v>14</v>
      </c>
      <c r="D10085">
        <v>8</v>
      </c>
      <c r="E10085">
        <v>0</v>
      </c>
      <c r="F10085" s="51"/>
      <c r="G10085" t="str">
        <f t="shared" si="314"/>
        <v>Domantas Sabonis</v>
      </c>
      <c r="H10085" t="str">
        <f t="shared" si="315"/>
        <v>Domantas Sabonis</v>
      </c>
    </row>
    <row r="10086" spans="1:8" x14ac:dyDescent="0.2">
      <c r="A10086" s="48"/>
      <c r="B10086">
        <v>20</v>
      </c>
      <c r="C10086">
        <v>14</v>
      </c>
      <c r="D10086">
        <v>8</v>
      </c>
      <c r="E10086">
        <v>0</v>
      </c>
      <c r="F10086" s="51"/>
      <c r="G10086" t="str">
        <f t="shared" si="314"/>
        <v>Domantas Sabonis</v>
      </c>
      <c r="H10086" t="str">
        <f t="shared" si="315"/>
        <v>Domantas Sabonis</v>
      </c>
    </row>
    <row r="10087" spans="1:8" x14ac:dyDescent="0.2">
      <c r="A10087" s="48" t="s">
        <v>1511</v>
      </c>
      <c r="B10087">
        <v>0</v>
      </c>
      <c r="C10087">
        <v>0</v>
      </c>
      <c r="D10087">
        <v>0</v>
      </c>
      <c r="E10087">
        <v>0</v>
      </c>
      <c r="F10087" s="51"/>
      <c r="G10087" t="str">
        <f t="shared" si="314"/>
        <v>Dario Šarić</v>
      </c>
      <c r="H10087" t="str">
        <f t="shared" si="315"/>
        <v>Dario Šarić</v>
      </c>
    </row>
    <row r="10088" spans="1:8" x14ac:dyDescent="0.2">
      <c r="A10088" s="48"/>
      <c r="B10088">
        <v>3</v>
      </c>
      <c r="C10088">
        <v>3</v>
      </c>
      <c r="D10088">
        <v>1</v>
      </c>
      <c r="E10088">
        <v>1</v>
      </c>
      <c r="F10088" s="51"/>
      <c r="G10088" t="str">
        <f t="shared" si="314"/>
        <v>Dario Šarić</v>
      </c>
      <c r="H10088" t="str">
        <f t="shared" si="315"/>
        <v>Dario Šarić</v>
      </c>
    </row>
    <row r="10089" spans="1:8" x14ac:dyDescent="0.2">
      <c r="A10089" s="48"/>
      <c r="B10089">
        <v>0</v>
      </c>
      <c r="C10089">
        <v>2</v>
      </c>
      <c r="D10089">
        <v>1</v>
      </c>
      <c r="E10089">
        <v>0</v>
      </c>
      <c r="F10089" s="51"/>
      <c r="G10089" t="str">
        <f t="shared" si="314"/>
        <v>Dario Šarić</v>
      </c>
      <c r="H10089" t="str">
        <f t="shared" si="315"/>
        <v>Dario Šarić</v>
      </c>
    </row>
    <row r="10090" spans="1:8" x14ac:dyDescent="0.2">
      <c r="A10090" s="48"/>
      <c r="B10090">
        <v>9</v>
      </c>
      <c r="C10090">
        <v>9</v>
      </c>
      <c r="D10090">
        <v>1</v>
      </c>
      <c r="E10090">
        <v>1</v>
      </c>
      <c r="F10090" s="51"/>
      <c r="G10090" t="str">
        <f t="shared" si="314"/>
        <v>Dario Šarić</v>
      </c>
      <c r="H10090" t="str">
        <f t="shared" si="315"/>
        <v>Dario Šarić</v>
      </c>
    </row>
    <row r="10091" spans="1:8" x14ac:dyDescent="0.2">
      <c r="A10091" s="48"/>
      <c r="B10091">
        <v>0</v>
      </c>
      <c r="C10091">
        <v>1</v>
      </c>
      <c r="D10091">
        <v>0</v>
      </c>
      <c r="E10091">
        <v>0</v>
      </c>
      <c r="F10091" s="51"/>
      <c r="G10091" t="str">
        <f t="shared" si="314"/>
        <v>Dario Šarić</v>
      </c>
      <c r="H10091" t="str">
        <f t="shared" si="315"/>
        <v>Dario Šarić</v>
      </c>
    </row>
    <row r="10092" spans="1:8" x14ac:dyDescent="0.2">
      <c r="A10092" s="48"/>
      <c r="B10092">
        <v>5</v>
      </c>
      <c r="C10092">
        <v>2</v>
      </c>
      <c r="D10092">
        <v>2</v>
      </c>
      <c r="E10092">
        <v>0</v>
      </c>
      <c r="F10092" s="51"/>
      <c r="G10092" t="str">
        <f t="shared" si="314"/>
        <v>Dario Šarić</v>
      </c>
      <c r="H10092" t="str">
        <f t="shared" si="315"/>
        <v>Dario Šarić</v>
      </c>
    </row>
    <row r="10093" spans="1:8" x14ac:dyDescent="0.2">
      <c r="A10093" s="48"/>
      <c r="B10093">
        <v>0</v>
      </c>
      <c r="C10093">
        <v>3</v>
      </c>
      <c r="D10093">
        <v>1</v>
      </c>
      <c r="E10093">
        <v>0</v>
      </c>
      <c r="F10093" s="51"/>
      <c r="G10093" t="str">
        <f t="shared" si="314"/>
        <v>Dario Šarić</v>
      </c>
      <c r="H10093" t="str">
        <f t="shared" si="315"/>
        <v>Dario Šarić</v>
      </c>
    </row>
    <row r="10094" spans="1:8" x14ac:dyDescent="0.2">
      <c r="A10094" s="48"/>
      <c r="B10094">
        <v>4</v>
      </c>
      <c r="C10094">
        <v>6</v>
      </c>
      <c r="D10094">
        <v>1</v>
      </c>
      <c r="E10094">
        <v>0</v>
      </c>
      <c r="F10094" s="51"/>
      <c r="G10094" t="str">
        <f t="shared" si="314"/>
        <v>Dario Šarić</v>
      </c>
      <c r="H10094" t="str">
        <f t="shared" si="315"/>
        <v>Dario Šarić</v>
      </c>
    </row>
    <row r="10095" spans="1:8" x14ac:dyDescent="0.2">
      <c r="A10095" s="48"/>
      <c r="B10095">
        <v>3</v>
      </c>
      <c r="C10095">
        <v>4</v>
      </c>
      <c r="D10095">
        <v>2</v>
      </c>
      <c r="E10095">
        <v>1</v>
      </c>
      <c r="F10095" s="51"/>
      <c r="G10095" t="str">
        <f t="shared" si="314"/>
        <v>Dario Šarić</v>
      </c>
      <c r="H10095" t="str">
        <f t="shared" si="315"/>
        <v>Dario Šarić</v>
      </c>
    </row>
    <row r="10096" spans="1:8" x14ac:dyDescent="0.2">
      <c r="A10096" s="48"/>
      <c r="B10096">
        <v>17</v>
      </c>
      <c r="C10096">
        <v>3</v>
      </c>
      <c r="D10096">
        <v>2</v>
      </c>
      <c r="E10096">
        <v>4</v>
      </c>
      <c r="F10096" s="51"/>
      <c r="G10096" t="str">
        <f t="shared" si="314"/>
        <v>Dario Šarić</v>
      </c>
      <c r="H10096" t="str">
        <f t="shared" si="315"/>
        <v>Dario Šarić</v>
      </c>
    </row>
    <row r="10097" spans="1:8" x14ac:dyDescent="0.2">
      <c r="A10097" s="48"/>
      <c r="B10097">
        <v>3</v>
      </c>
      <c r="C10097">
        <v>6</v>
      </c>
      <c r="D10097">
        <v>1</v>
      </c>
      <c r="E10097">
        <v>0</v>
      </c>
      <c r="F10097" s="51"/>
      <c r="G10097" t="str">
        <f t="shared" si="314"/>
        <v>Dario Šarić</v>
      </c>
      <c r="H10097" t="str">
        <f t="shared" si="315"/>
        <v>Dario Šarić</v>
      </c>
    </row>
    <row r="10098" spans="1:8" x14ac:dyDescent="0.2">
      <c r="A10098" s="48"/>
      <c r="B10098">
        <v>4</v>
      </c>
      <c r="C10098">
        <v>6</v>
      </c>
      <c r="D10098">
        <v>0</v>
      </c>
      <c r="E10098">
        <v>0</v>
      </c>
      <c r="F10098" s="51"/>
      <c r="G10098" t="str">
        <f t="shared" si="314"/>
        <v>Dario Šarić</v>
      </c>
      <c r="H10098" t="str">
        <f t="shared" si="315"/>
        <v>Dario Šarić</v>
      </c>
    </row>
    <row r="10099" spans="1:8" x14ac:dyDescent="0.2">
      <c r="A10099" s="48"/>
      <c r="B10099">
        <v>0</v>
      </c>
      <c r="C10099">
        <v>0</v>
      </c>
      <c r="D10099">
        <v>0</v>
      </c>
      <c r="E10099">
        <v>0</v>
      </c>
      <c r="F10099" s="51"/>
      <c r="G10099" t="str">
        <f t="shared" si="314"/>
        <v>Dario Šarić</v>
      </c>
      <c r="H10099" t="str">
        <f t="shared" si="315"/>
        <v>Dario Šarić</v>
      </c>
    </row>
    <row r="10100" spans="1:8" x14ac:dyDescent="0.2">
      <c r="A10100" s="48"/>
      <c r="B10100">
        <v>5</v>
      </c>
      <c r="C10100">
        <v>3</v>
      </c>
      <c r="D10100">
        <v>3</v>
      </c>
      <c r="E10100">
        <v>1</v>
      </c>
      <c r="F10100" s="51"/>
      <c r="G10100" t="str">
        <f t="shared" si="314"/>
        <v>Dario Šarić</v>
      </c>
      <c r="H10100" t="str">
        <f t="shared" si="315"/>
        <v>Dario Šarić</v>
      </c>
    </row>
    <row r="10101" spans="1:8" x14ac:dyDescent="0.2">
      <c r="A10101" s="48"/>
      <c r="B10101">
        <v>5</v>
      </c>
      <c r="C10101">
        <v>2</v>
      </c>
      <c r="D10101">
        <v>0</v>
      </c>
      <c r="E10101">
        <v>0</v>
      </c>
      <c r="F10101" s="51"/>
      <c r="G10101" t="str">
        <f t="shared" si="314"/>
        <v>Dario Šarić</v>
      </c>
      <c r="H10101" t="str">
        <f t="shared" si="315"/>
        <v>Dario Šarić</v>
      </c>
    </row>
    <row r="10102" spans="1:8" x14ac:dyDescent="0.2">
      <c r="A10102" s="48"/>
      <c r="B10102">
        <v>0</v>
      </c>
      <c r="C10102">
        <v>0</v>
      </c>
      <c r="D10102">
        <v>0</v>
      </c>
      <c r="E10102">
        <v>0</v>
      </c>
      <c r="F10102" s="51"/>
      <c r="G10102" t="str">
        <f t="shared" si="314"/>
        <v>Dario Šarić</v>
      </c>
      <c r="H10102" t="str">
        <f t="shared" si="315"/>
        <v>Dario Šarić</v>
      </c>
    </row>
    <row r="10103" spans="1:8" x14ac:dyDescent="0.2">
      <c r="A10103" s="48"/>
      <c r="B10103">
        <v>3</v>
      </c>
      <c r="C10103">
        <v>1</v>
      </c>
      <c r="D10103">
        <v>0</v>
      </c>
      <c r="E10103">
        <v>1</v>
      </c>
      <c r="F10103" s="51"/>
      <c r="G10103" t="str">
        <f t="shared" si="314"/>
        <v>Dario Šarić</v>
      </c>
      <c r="H10103" t="str">
        <f t="shared" si="315"/>
        <v>Dario Šarić</v>
      </c>
    </row>
    <row r="10104" spans="1:8" x14ac:dyDescent="0.2">
      <c r="A10104" s="48"/>
      <c r="B10104">
        <v>0</v>
      </c>
      <c r="C10104">
        <v>0</v>
      </c>
      <c r="D10104">
        <v>0</v>
      </c>
      <c r="E10104">
        <v>0</v>
      </c>
      <c r="F10104" s="51"/>
      <c r="G10104" t="str">
        <f t="shared" si="314"/>
        <v>Dario Šarić</v>
      </c>
      <c r="H10104" t="str">
        <f t="shared" si="315"/>
        <v>Dario Šarić</v>
      </c>
    </row>
    <row r="10105" spans="1:8" x14ac:dyDescent="0.2">
      <c r="A10105" s="48"/>
      <c r="B10105">
        <v>9</v>
      </c>
      <c r="C10105">
        <v>2</v>
      </c>
      <c r="D10105">
        <v>3</v>
      </c>
      <c r="E10105">
        <v>1</v>
      </c>
      <c r="F10105" s="51"/>
      <c r="G10105" t="str">
        <f t="shared" si="314"/>
        <v>Dario Šarić</v>
      </c>
      <c r="H10105" t="str">
        <f t="shared" si="315"/>
        <v>Dario Šarić</v>
      </c>
    </row>
    <row r="10106" spans="1:8" x14ac:dyDescent="0.2">
      <c r="A10106" s="48"/>
      <c r="B10106">
        <v>0</v>
      </c>
      <c r="C10106">
        <v>0</v>
      </c>
      <c r="D10106">
        <v>1</v>
      </c>
      <c r="E10106">
        <v>0</v>
      </c>
      <c r="F10106" s="51"/>
      <c r="G10106" t="str">
        <f t="shared" si="314"/>
        <v>Dario Šarić</v>
      </c>
      <c r="H10106" t="str">
        <f t="shared" si="315"/>
        <v>Dario Šarić</v>
      </c>
    </row>
    <row r="10107" spans="1:8" x14ac:dyDescent="0.2">
      <c r="A10107" s="48"/>
      <c r="B10107">
        <v>10</v>
      </c>
      <c r="C10107">
        <v>4</v>
      </c>
      <c r="D10107">
        <v>1</v>
      </c>
      <c r="E10107">
        <v>2</v>
      </c>
      <c r="F10107" s="51"/>
      <c r="G10107" t="str">
        <f t="shared" si="314"/>
        <v>Dario Šarić</v>
      </c>
      <c r="H10107" t="str">
        <f t="shared" si="315"/>
        <v>Dario Šarić</v>
      </c>
    </row>
    <row r="10108" spans="1:8" x14ac:dyDescent="0.2">
      <c r="A10108" s="48" t="s">
        <v>1512</v>
      </c>
      <c r="B10108">
        <v>0</v>
      </c>
      <c r="C10108">
        <v>0</v>
      </c>
      <c r="D10108">
        <v>0</v>
      </c>
      <c r="E10108">
        <v>0</v>
      </c>
      <c r="F10108" s="51"/>
      <c r="G10108" t="str">
        <f t="shared" si="314"/>
        <v>Jordan Schakel</v>
      </c>
      <c r="H10108" t="str">
        <f t="shared" si="315"/>
        <v>Jordan Schakel</v>
      </c>
    </row>
    <row r="10109" spans="1:8" x14ac:dyDescent="0.2">
      <c r="A10109" s="48"/>
      <c r="B10109">
        <v>3</v>
      </c>
      <c r="C10109">
        <v>0</v>
      </c>
      <c r="D10109">
        <v>1</v>
      </c>
      <c r="E10109">
        <v>1</v>
      </c>
      <c r="F10109" s="51"/>
      <c r="G10109" t="str">
        <f t="shared" si="314"/>
        <v>Jordan Schakel</v>
      </c>
      <c r="H10109" t="str">
        <f t="shared" si="315"/>
        <v>Jordan Schakel</v>
      </c>
    </row>
    <row r="10110" spans="1:8" x14ac:dyDescent="0.2">
      <c r="A10110" s="48" t="s">
        <v>1513</v>
      </c>
      <c r="B10110">
        <v>5</v>
      </c>
      <c r="C10110">
        <v>2</v>
      </c>
      <c r="D10110">
        <v>0</v>
      </c>
      <c r="E10110">
        <v>1</v>
      </c>
      <c r="F10110" s="51"/>
      <c r="G10110" t="str">
        <f t="shared" si="314"/>
        <v>Admiral Schofield</v>
      </c>
      <c r="H10110" t="str">
        <f t="shared" si="315"/>
        <v>Admiral Schofield</v>
      </c>
    </row>
    <row r="10111" spans="1:8" x14ac:dyDescent="0.2">
      <c r="A10111" s="48"/>
      <c r="B10111">
        <v>0</v>
      </c>
      <c r="C10111">
        <v>0</v>
      </c>
      <c r="D10111">
        <v>0</v>
      </c>
      <c r="E10111">
        <v>0</v>
      </c>
      <c r="F10111" s="51"/>
      <c r="G10111" t="str">
        <f t="shared" si="314"/>
        <v>Admiral Schofield</v>
      </c>
      <c r="H10111" t="str">
        <f t="shared" si="315"/>
        <v>Admiral Schofield</v>
      </c>
    </row>
    <row r="10112" spans="1:8" x14ac:dyDescent="0.2">
      <c r="A10112" s="48"/>
      <c r="B10112">
        <v>0</v>
      </c>
      <c r="C10112">
        <v>0</v>
      </c>
      <c r="D10112">
        <v>0</v>
      </c>
      <c r="E10112">
        <v>0</v>
      </c>
      <c r="F10112" s="51"/>
      <c r="G10112" t="str">
        <f t="shared" si="314"/>
        <v>Admiral Schofield</v>
      </c>
      <c r="H10112" t="str">
        <f t="shared" si="315"/>
        <v>Admiral Schofield</v>
      </c>
    </row>
    <row r="10113" spans="1:8" x14ac:dyDescent="0.2">
      <c r="A10113" s="48"/>
      <c r="B10113">
        <v>0</v>
      </c>
      <c r="C10113">
        <v>1</v>
      </c>
      <c r="D10113">
        <v>0</v>
      </c>
      <c r="E10113">
        <v>0</v>
      </c>
      <c r="F10113" s="51"/>
      <c r="G10113" t="str">
        <f t="shared" si="314"/>
        <v>Admiral Schofield</v>
      </c>
      <c r="H10113" t="str">
        <f t="shared" si="315"/>
        <v>Admiral Schofield</v>
      </c>
    </row>
    <row r="10114" spans="1:8" x14ac:dyDescent="0.2">
      <c r="A10114" s="48"/>
      <c r="B10114">
        <v>3</v>
      </c>
      <c r="C10114">
        <v>2</v>
      </c>
      <c r="D10114">
        <v>0</v>
      </c>
      <c r="E10114">
        <v>1</v>
      </c>
      <c r="F10114" s="51"/>
      <c r="G10114" t="str">
        <f t="shared" ref="G10114:G10177" si="316">IF(B10114="","",IF(A10114="",G10113,SUBSTITUTE(A10114," 2022-23 Game Log","")))</f>
        <v>Admiral Schofield</v>
      </c>
      <c r="H10114" t="str">
        <f t="shared" ref="H10114:H10177" si="317">IF(G10114="Luka Dončić","Luka Doncic",IF(G10114="Wendell Carter Jr.","Wendell Carter",IF(G10114="Vlatko Čančar","Vlatko Cancar",IF(G10114="Troy Brown Jr.","Troy Brown",IF(G10114="Bojan Bogdanović","Bojan Bogdanovic",IF(G10114="Nic Claxton","Nicolas Claxton",IF(G10114="Kristaps Porziņģis","Kristaps Porzingis",IF(G10114="Kelly Oubre Jr.","Kelly Oubre Jr",IF(G10114="P.J. Washington","P.J Washington",IF(G10114="P.J. Tucker","P.J Tucker",IF(G10114="Jabari Smith Jr.","Jabari Smith",IF(G10114="Alperen Şengün","Alperen Sengun",IF(G10114="Nikola Vučević","Nikola Vucevic",IF(G10114="Jusuf Nurkić","Jusuf Nurkic",IF(G10114="Nikola Jokić","Nikola Jokic",G10114)))))))))))))))</f>
        <v>Admiral Schofield</v>
      </c>
    </row>
    <row r="10115" spans="1:8" x14ac:dyDescent="0.2">
      <c r="A10115" s="48"/>
      <c r="B10115">
        <v>6</v>
      </c>
      <c r="C10115">
        <v>1</v>
      </c>
      <c r="D10115">
        <v>3</v>
      </c>
      <c r="E10115">
        <v>0</v>
      </c>
      <c r="F10115" s="51"/>
      <c r="G10115" t="str">
        <f t="shared" si="316"/>
        <v>Admiral Schofield</v>
      </c>
      <c r="H10115" t="str">
        <f t="shared" si="317"/>
        <v>Admiral Schofield</v>
      </c>
    </row>
    <row r="10116" spans="1:8" x14ac:dyDescent="0.2">
      <c r="A10116" s="48"/>
      <c r="B10116">
        <v>0</v>
      </c>
      <c r="C10116">
        <v>1</v>
      </c>
      <c r="D10116">
        <v>0</v>
      </c>
      <c r="E10116">
        <v>0</v>
      </c>
      <c r="F10116" s="51"/>
      <c r="G10116" t="str">
        <f t="shared" si="316"/>
        <v>Admiral Schofield</v>
      </c>
      <c r="H10116" t="str">
        <f t="shared" si="317"/>
        <v>Admiral Schofield</v>
      </c>
    </row>
    <row r="10117" spans="1:8" x14ac:dyDescent="0.2">
      <c r="A10117" s="48"/>
      <c r="B10117">
        <v>2</v>
      </c>
      <c r="C10117">
        <v>2</v>
      </c>
      <c r="D10117">
        <v>1</v>
      </c>
      <c r="E10117">
        <v>0</v>
      </c>
      <c r="F10117" s="51"/>
      <c r="G10117" t="str">
        <f t="shared" si="316"/>
        <v>Admiral Schofield</v>
      </c>
      <c r="H10117" t="str">
        <f t="shared" si="317"/>
        <v>Admiral Schofield</v>
      </c>
    </row>
    <row r="10118" spans="1:8" x14ac:dyDescent="0.2">
      <c r="A10118" s="48"/>
      <c r="B10118">
        <v>10</v>
      </c>
      <c r="C10118">
        <v>3</v>
      </c>
      <c r="D10118">
        <v>1</v>
      </c>
      <c r="E10118">
        <v>2</v>
      </c>
      <c r="F10118" s="51"/>
      <c r="G10118" t="str">
        <f t="shared" si="316"/>
        <v>Admiral Schofield</v>
      </c>
      <c r="H10118" t="str">
        <f t="shared" si="317"/>
        <v>Admiral Schofield</v>
      </c>
    </row>
    <row r="10119" spans="1:8" x14ac:dyDescent="0.2">
      <c r="A10119" s="48"/>
      <c r="B10119">
        <v>6</v>
      </c>
      <c r="C10119">
        <v>4</v>
      </c>
      <c r="D10119">
        <v>0</v>
      </c>
      <c r="E10119">
        <v>2</v>
      </c>
      <c r="F10119" s="51"/>
      <c r="G10119" t="str">
        <f t="shared" si="316"/>
        <v>Admiral Schofield</v>
      </c>
      <c r="H10119" t="str">
        <f t="shared" si="317"/>
        <v>Admiral Schofield</v>
      </c>
    </row>
    <row r="10120" spans="1:8" x14ac:dyDescent="0.2">
      <c r="A10120" s="48"/>
      <c r="B10120">
        <v>3</v>
      </c>
      <c r="C10120">
        <v>3</v>
      </c>
      <c r="D10120">
        <v>0</v>
      </c>
      <c r="E10120">
        <v>1</v>
      </c>
      <c r="F10120" s="51"/>
      <c r="G10120" t="str">
        <f t="shared" si="316"/>
        <v>Admiral Schofield</v>
      </c>
      <c r="H10120" t="str">
        <f t="shared" si="317"/>
        <v>Admiral Schofield</v>
      </c>
    </row>
    <row r="10121" spans="1:8" x14ac:dyDescent="0.2">
      <c r="A10121" s="48"/>
      <c r="B10121">
        <v>3</v>
      </c>
      <c r="C10121">
        <v>1</v>
      </c>
      <c r="D10121">
        <v>0</v>
      </c>
      <c r="E10121">
        <v>1</v>
      </c>
      <c r="F10121" s="51"/>
      <c r="G10121" t="str">
        <f t="shared" si="316"/>
        <v>Admiral Schofield</v>
      </c>
      <c r="H10121" t="str">
        <f t="shared" si="317"/>
        <v>Admiral Schofield</v>
      </c>
    </row>
    <row r="10122" spans="1:8" x14ac:dyDescent="0.2">
      <c r="A10122" s="48"/>
      <c r="B10122">
        <v>13</v>
      </c>
      <c r="C10122">
        <v>0</v>
      </c>
      <c r="D10122">
        <v>3</v>
      </c>
      <c r="E10122">
        <v>1</v>
      </c>
      <c r="F10122" s="51"/>
      <c r="G10122" t="str">
        <f t="shared" si="316"/>
        <v>Admiral Schofield</v>
      </c>
      <c r="H10122" t="str">
        <f t="shared" si="317"/>
        <v>Admiral Schofield</v>
      </c>
    </row>
    <row r="10123" spans="1:8" x14ac:dyDescent="0.2">
      <c r="A10123" s="48"/>
      <c r="B10123">
        <v>8</v>
      </c>
      <c r="C10123">
        <v>0</v>
      </c>
      <c r="D10123">
        <v>1</v>
      </c>
      <c r="E10123">
        <v>2</v>
      </c>
      <c r="F10123" s="51"/>
      <c r="G10123" t="str">
        <f t="shared" si="316"/>
        <v>Admiral Schofield</v>
      </c>
      <c r="H10123" t="str">
        <f t="shared" si="317"/>
        <v>Admiral Schofield</v>
      </c>
    </row>
    <row r="10124" spans="1:8" x14ac:dyDescent="0.2">
      <c r="A10124" s="48"/>
      <c r="B10124">
        <v>9</v>
      </c>
      <c r="C10124">
        <v>5</v>
      </c>
      <c r="D10124">
        <v>1</v>
      </c>
      <c r="E10124">
        <v>1</v>
      </c>
      <c r="F10124" s="51"/>
      <c r="G10124" t="str">
        <f t="shared" si="316"/>
        <v>Admiral Schofield</v>
      </c>
      <c r="H10124" t="str">
        <f t="shared" si="317"/>
        <v>Admiral Schofield</v>
      </c>
    </row>
    <row r="10125" spans="1:8" x14ac:dyDescent="0.2">
      <c r="A10125" s="48"/>
      <c r="B10125">
        <v>0</v>
      </c>
      <c r="C10125">
        <v>1</v>
      </c>
      <c r="D10125">
        <v>1</v>
      </c>
      <c r="E10125">
        <v>0</v>
      </c>
      <c r="F10125" s="51"/>
      <c r="G10125" t="str">
        <f t="shared" si="316"/>
        <v>Admiral Schofield</v>
      </c>
      <c r="H10125" t="str">
        <f t="shared" si="317"/>
        <v>Admiral Schofield</v>
      </c>
    </row>
    <row r="10126" spans="1:8" x14ac:dyDescent="0.2">
      <c r="A10126" s="48"/>
      <c r="B10126">
        <v>3</v>
      </c>
      <c r="C10126">
        <v>1</v>
      </c>
      <c r="D10126">
        <v>2</v>
      </c>
      <c r="E10126">
        <v>0</v>
      </c>
      <c r="F10126" s="51"/>
      <c r="G10126" t="str">
        <f t="shared" si="316"/>
        <v>Admiral Schofield</v>
      </c>
      <c r="H10126" t="str">
        <f t="shared" si="317"/>
        <v>Admiral Schofield</v>
      </c>
    </row>
    <row r="10127" spans="1:8" x14ac:dyDescent="0.2">
      <c r="A10127" s="48"/>
      <c r="B10127">
        <v>2</v>
      </c>
      <c r="C10127">
        <v>2</v>
      </c>
      <c r="D10127">
        <v>0</v>
      </c>
      <c r="E10127">
        <v>0</v>
      </c>
      <c r="F10127" s="51"/>
      <c r="G10127" t="str">
        <f t="shared" si="316"/>
        <v>Admiral Schofield</v>
      </c>
      <c r="H10127" t="str">
        <f t="shared" si="317"/>
        <v>Admiral Schofield</v>
      </c>
    </row>
    <row r="10128" spans="1:8" x14ac:dyDescent="0.2">
      <c r="A10128" s="48"/>
      <c r="B10128">
        <v>3</v>
      </c>
      <c r="C10128">
        <v>1</v>
      </c>
      <c r="D10128">
        <v>1</v>
      </c>
      <c r="E10128">
        <v>1</v>
      </c>
      <c r="F10128" s="51"/>
      <c r="G10128" t="str">
        <f t="shared" si="316"/>
        <v>Admiral Schofield</v>
      </c>
      <c r="H10128" t="str">
        <f t="shared" si="317"/>
        <v>Admiral Schofield</v>
      </c>
    </row>
    <row r="10129" spans="1:8" x14ac:dyDescent="0.2">
      <c r="A10129" s="48"/>
      <c r="B10129">
        <v>13</v>
      </c>
      <c r="C10129">
        <v>4</v>
      </c>
      <c r="D10129">
        <v>0</v>
      </c>
      <c r="E10129">
        <v>3</v>
      </c>
      <c r="F10129" s="51"/>
      <c r="G10129" t="str">
        <f t="shared" si="316"/>
        <v>Admiral Schofield</v>
      </c>
      <c r="H10129" t="str">
        <f t="shared" si="317"/>
        <v>Admiral Schofield</v>
      </c>
    </row>
    <row r="10130" spans="1:8" x14ac:dyDescent="0.2">
      <c r="A10130" s="48"/>
      <c r="B10130">
        <v>9</v>
      </c>
      <c r="C10130">
        <v>7</v>
      </c>
      <c r="D10130">
        <v>0</v>
      </c>
      <c r="E10130">
        <v>2</v>
      </c>
      <c r="F10130" s="51"/>
      <c r="G10130" t="str">
        <f t="shared" si="316"/>
        <v>Admiral Schofield</v>
      </c>
      <c r="H10130" t="str">
        <f t="shared" si="317"/>
        <v>Admiral Schofield</v>
      </c>
    </row>
    <row r="10131" spans="1:8" x14ac:dyDescent="0.2">
      <c r="A10131" s="48"/>
      <c r="B10131">
        <v>7</v>
      </c>
      <c r="C10131">
        <v>3</v>
      </c>
      <c r="D10131">
        <v>2</v>
      </c>
      <c r="E10131">
        <v>0</v>
      </c>
      <c r="F10131" s="51"/>
      <c r="G10131" t="str">
        <f t="shared" si="316"/>
        <v>Admiral Schofield</v>
      </c>
      <c r="H10131" t="str">
        <f t="shared" si="317"/>
        <v>Admiral Schofield</v>
      </c>
    </row>
    <row r="10132" spans="1:8" x14ac:dyDescent="0.2">
      <c r="A10132" s="48"/>
      <c r="B10132">
        <v>3</v>
      </c>
      <c r="C10132">
        <v>0</v>
      </c>
      <c r="D10132">
        <v>0</v>
      </c>
      <c r="E10132">
        <v>0</v>
      </c>
      <c r="F10132" s="51"/>
      <c r="G10132" t="str">
        <f t="shared" si="316"/>
        <v>Admiral Schofield</v>
      </c>
      <c r="H10132" t="str">
        <f t="shared" si="317"/>
        <v>Admiral Schofield</v>
      </c>
    </row>
    <row r="10133" spans="1:8" x14ac:dyDescent="0.2">
      <c r="A10133" s="48"/>
      <c r="B10133">
        <v>7</v>
      </c>
      <c r="C10133">
        <v>4</v>
      </c>
      <c r="D10133">
        <v>4</v>
      </c>
      <c r="E10133">
        <v>0</v>
      </c>
      <c r="F10133" s="51"/>
      <c r="G10133" t="str">
        <f t="shared" si="316"/>
        <v>Admiral Schofield</v>
      </c>
      <c r="H10133" t="str">
        <f t="shared" si="317"/>
        <v>Admiral Schofield</v>
      </c>
    </row>
    <row r="10134" spans="1:8" x14ac:dyDescent="0.2">
      <c r="A10134" s="48" t="s">
        <v>1614</v>
      </c>
      <c r="B10134">
        <v>2</v>
      </c>
      <c r="C10134">
        <v>0</v>
      </c>
      <c r="D10134">
        <v>2</v>
      </c>
      <c r="E10134">
        <v>0</v>
      </c>
      <c r="F10134" s="51"/>
      <c r="G10134" t="str">
        <f t="shared" si="316"/>
        <v>Dennis Schröder</v>
      </c>
      <c r="H10134" t="str">
        <f t="shared" si="317"/>
        <v>Dennis Schröder</v>
      </c>
    </row>
    <row r="10135" spans="1:8" x14ac:dyDescent="0.2">
      <c r="A10135" s="48"/>
      <c r="B10135">
        <v>13</v>
      </c>
      <c r="C10135">
        <v>2</v>
      </c>
      <c r="D10135">
        <v>2</v>
      </c>
      <c r="E10135">
        <v>1</v>
      </c>
      <c r="F10135" s="51"/>
      <c r="G10135" t="str">
        <f t="shared" si="316"/>
        <v>Dennis Schröder</v>
      </c>
      <c r="H10135" t="str">
        <f t="shared" si="317"/>
        <v>Dennis Schröder</v>
      </c>
    </row>
    <row r="10136" spans="1:8" x14ac:dyDescent="0.2">
      <c r="A10136" s="48"/>
      <c r="B10136">
        <v>0</v>
      </c>
      <c r="C10136">
        <v>0</v>
      </c>
      <c r="D10136">
        <v>1</v>
      </c>
      <c r="E10136">
        <v>0</v>
      </c>
      <c r="F10136" s="51"/>
      <c r="G10136" t="str">
        <f t="shared" si="316"/>
        <v>Dennis Schröder</v>
      </c>
      <c r="H10136" t="str">
        <f t="shared" si="317"/>
        <v>Dennis Schröder</v>
      </c>
    </row>
    <row r="10137" spans="1:8" x14ac:dyDescent="0.2">
      <c r="A10137" s="48"/>
      <c r="B10137">
        <v>9</v>
      </c>
      <c r="C10137">
        <v>3</v>
      </c>
      <c r="D10137">
        <v>5</v>
      </c>
      <c r="E10137">
        <v>0</v>
      </c>
      <c r="F10137" s="51"/>
      <c r="G10137" t="str">
        <f t="shared" si="316"/>
        <v>Dennis Schröder</v>
      </c>
      <c r="H10137" t="str">
        <f t="shared" si="317"/>
        <v>Dennis Schröder</v>
      </c>
    </row>
    <row r="10138" spans="1:8" x14ac:dyDescent="0.2">
      <c r="A10138" s="48"/>
      <c r="B10138">
        <v>21</v>
      </c>
      <c r="C10138">
        <v>3</v>
      </c>
      <c r="D10138">
        <v>6</v>
      </c>
      <c r="E10138">
        <v>3</v>
      </c>
      <c r="F10138" s="51"/>
      <c r="G10138" t="str">
        <f t="shared" si="316"/>
        <v>Dennis Schröder</v>
      </c>
      <c r="H10138" t="str">
        <f t="shared" si="317"/>
        <v>Dennis Schröder</v>
      </c>
    </row>
    <row r="10139" spans="1:8" x14ac:dyDescent="0.2">
      <c r="A10139" s="48"/>
      <c r="B10139">
        <v>8</v>
      </c>
      <c r="C10139">
        <v>3</v>
      </c>
      <c r="D10139">
        <v>4</v>
      </c>
      <c r="E10139">
        <v>1</v>
      </c>
      <c r="F10139" s="51"/>
      <c r="G10139" t="str">
        <f t="shared" si="316"/>
        <v>Dennis Schröder</v>
      </c>
      <c r="H10139" t="str">
        <f t="shared" si="317"/>
        <v>Dennis Schröder</v>
      </c>
    </row>
    <row r="10140" spans="1:8" x14ac:dyDescent="0.2">
      <c r="A10140" s="48"/>
      <c r="B10140">
        <v>6</v>
      </c>
      <c r="C10140">
        <v>1</v>
      </c>
      <c r="D10140">
        <v>5</v>
      </c>
      <c r="E10140">
        <v>0</v>
      </c>
      <c r="F10140" s="51"/>
      <c r="G10140" t="str">
        <f t="shared" si="316"/>
        <v>Dennis Schröder</v>
      </c>
      <c r="H10140" t="str">
        <f t="shared" si="317"/>
        <v>Dennis Schröder</v>
      </c>
    </row>
    <row r="10141" spans="1:8" x14ac:dyDescent="0.2">
      <c r="A10141" s="48"/>
      <c r="B10141">
        <v>4</v>
      </c>
      <c r="C10141">
        <v>2</v>
      </c>
      <c r="D10141">
        <v>8</v>
      </c>
      <c r="E10141">
        <v>0</v>
      </c>
      <c r="F10141" s="51"/>
      <c r="G10141" t="str">
        <f t="shared" si="316"/>
        <v>Dennis Schröder</v>
      </c>
      <c r="H10141" t="str">
        <f t="shared" si="317"/>
        <v>Dennis Schröder</v>
      </c>
    </row>
    <row r="10142" spans="1:8" x14ac:dyDescent="0.2">
      <c r="A10142" s="48"/>
      <c r="B10142">
        <v>16</v>
      </c>
      <c r="C10142">
        <v>1</v>
      </c>
      <c r="D10142">
        <v>0</v>
      </c>
      <c r="E10142">
        <v>1</v>
      </c>
      <c r="F10142" s="51"/>
      <c r="G10142" t="str">
        <f t="shared" si="316"/>
        <v>Dennis Schröder</v>
      </c>
      <c r="H10142" t="str">
        <f t="shared" si="317"/>
        <v>Dennis Schröder</v>
      </c>
    </row>
    <row r="10143" spans="1:8" x14ac:dyDescent="0.2">
      <c r="A10143" s="48"/>
      <c r="B10143">
        <v>18</v>
      </c>
      <c r="C10143">
        <v>5</v>
      </c>
      <c r="D10143">
        <v>3</v>
      </c>
      <c r="E10143">
        <v>1</v>
      </c>
      <c r="F10143" s="51"/>
      <c r="G10143" t="str">
        <f t="shared" si="316"/>
        <v>Dennis Schröder</v>
      </c>
      <c r="H10143" t="str">
        <f t="shared" si="317"/>
        <v>Dennis Schröder</v>
      </c>
    </row>
    <row r="10144" spans="1:8" x14ac:dyDescent="0.2">
      <c r="A10144" s="48"/>
      <c r="B10144">
        <v>4</v>
      </c>
      <c r="C10144">
        <v>1</v>
      </c>
      <c r="D10144">
        <v>4</v>
      </c>
      <c r="E10144">
        <v>0</v>
      </c>
      <c r="F10144" s="51"/>
      <c r="G10144" t="str">
        <f t="shared" si="316"/>
        <v>Dennis Schröder</v>
      </c>
      <c r="H10144" t="str">
        <f t="shared" si="317"/>
        <v>Dennis Schröder</v>
      </c>
    </row>
    <row r="10145" spans="1:8" x14ac:dyDescent="0.2">
      <c r="A10145" s="48"/>
      <c r="B10145">
        <v>5</v>
      </c>
      <c r="C10145">
        <v>2</v>
      </c>
      <c r="D10145">
        <v>5</v>
      </c>
      <c r="E10145">
        <v>1</v>
      </c>
      <c r="F10145" s="51"/>
      <c r="G10145" t="str">
        <f t="shared" si="316"/>
        <v>Dennis Schröder</v>
      </c>
      <c r="H10145" t="str">
        <f t="shared" si="317"/>
        <v>Dennis Schröder</v>
      </c>
    </row>
    <row r="10146" spans="1:8" x14ac:dyDescent="0.2">
      <c r="A10146" s="48"/>
      <c r="B10146">
        <v>2</v>
      </c>
      <c r="C10146">
        <v>1</v>
      </c>
      <c r="D10146">
        <v>1</v>
      </c>
      <c r="E10146">
        <v>0</v>
      </c>
      <c r="F10146" s="51"/>
      <c r="G10146" t="str">
        <f t="shared" si="316"/>
        <v>Dennis Schröder</v>
      </c>
      <c r="H10146" t="str">
        <f t="shared" si="317"/>
        <v>Dennis Schröder</v>
      </c>
    </row>
    <row r="10147" spans="1:8" x14ac:dyDescent="0.2">
      <c r="A10147" s="48"/>
      <c r="B10147">
        <v>15</v>
      </c>
      <c r="C10147">
        <v>1</v>
      </c>
      <c r="D10147">
        <v>3</v>
      </c>
      <c r="E10147">
        <v>3</v>
      </c>
      <c r="F10147" s="51"/>
      <c r="G10147" t="str">
        <f t="shared" si="316"/>
        <v>Dennis Schröder</v>
      </c>
      <c r="H10147" t="str">
        <f t="shared" si="317"/>
        <v>Dennis Schröder</v>
      </c>
    </row>
    <row r="10148" spans="1:8" x14ac:dyDescent="0.2">
      <c r="A10148" s="48"/>
      <c r="B10148">
        <v>12</v>
      </c>
      <c r="C10148">
        <v>2</v>
      </c>
      <c r="D10148">
        <v>7</v>
      </c>
      <c r="E10148">
        <v>2</v>
      </c>
      <c r="F10148" s="51"/>
      <c r="G10148" t="str">
        <f t="shared" si="316"/>
        <v>Dennis Schröder</v>
      </c>
      <c r="H10148" t="str">
        <f t="shared" si="317"/>
        <v>Dennis Schröder</v>
      </c>
    </row>
    <row r="10149" spans="1:8" x14ac:dyDescent="0.2">
      <c r="A10149" s="48"/>
      <c r="B10149">
        <v>30</v>
      </c>
      <c r="C10149">
        <v>4</v>
      </c>
      <c r="D10149">
        <v>4</v>
      </c>
      <c r="E10149">
        <v>2</v>
      </c>
      <c r="F10149" s="51"/>
      <c r="G10149" t="str">
        <f t="shared" si="316"/>
        <v>Dennis Schröder</v>
      </c>
      <c r="H10149" t="str">
        <f t="shared" si="317"/>
        <v>Dennis Schröder</v>
      </c>
    </row>
    <row r="10150" spans="1:8" x14ac:dyDescent="0.2">
      <c r="A10150" s="48"/>
      <c r="B10150">
        <v>18</v>
      </c>
      <c r="C10150">
        <v>1</v>
      </c>
      <c r="D10150">
        <v>3</v>
      </c>
      <c r="E10150">
        <v>2</v>
      </c>
      <c r="F10150" s="51"/>
      <c r="G10150" t="str">
        <f t="shared" si="316"/>
        <v>Dennis Schröder</v>
      </c>
      <c r="H10150" t="str">
        <f t="shared" si="317"/>
        <v>Dennis Schröder</v>
      </c>
    </row>
    <row r="10151" spans="1:8" x14ac:dyDescent="0.2">
      <c r="A10151" s="48"/>
      <c r="B10151">
        <v>9</v>
      </c>
      <c r="C10151">
        <v>4</v>
      </c>
      <c r="D10151">
        <v>5</v>
      </c>
      <c r="E10151">
        <v>1</v>
      </c>
      <c r="F10151" s="51"/>
      <c r="G10151" t="str">
        <f t="shared" si="316"/>
        <v>Dennis Schröder</v>
      </c>
      <c r="H10151" t="str">
        <f t="shared" si="317"/>
        <v>Dennis Schröder</v>
      </c>
    </row>
    <row r="10152" spans="1:8" x14ac:dyDescent="0.2">
      <c r="A10152" s="48"/>
      <c r="B10152">
        <v>7</v>
      </c>
      <c r="C10152">
        <v>5</v>
      </c>
      <c r="D10152">
        <v>4</v>
      </c>
      <c r="E10152">
        <v>1</v>
      </c>
      <c r="F10152" s="51"/>
      <c r="G10152" t="str">
        <f t="shared" si="316"/>
        <v>Dennis Schröder</v>
      </c>
      <c r="H10152" t="str">
        <f t="shared" si="317"/>
        <v>Dennis Schröder</v>
      </c>
    </row>
    <row r="10153" spans="1:8" x14ac:dyDescent="0.2">
      <c r="A10153" s="48"/>
      <c r="B10153">
        <v>7</v>
      </c>
      <c r="C10153">
        <v>2</v>
      </c>
      <c r="D10153">
        <v>2</v>
      </c>
      <c r="E10153">
        <v>1</v>
      </c>
      <c r="F10153" s="51"/>
      <c r="G10153" t="str">
        <f t="shared" si="316"/>
        <v>Dennis Schröder</v>
      </c>
      <c r="H10153" t="str">
        <f t="shared" si="317"/>
        <v>Dennis Schröder</v>
      </c>
    </row>
    <row r="10154" spans="1:8" x14ac:dyDescent="0.2">
      <c r="A10154" s="48"/>
      <c r="B10154">
        <v>15</v>
      </c>
      <c r="C10154">
        <v>2</v>
      </c>
      <c r="D10154">
        <v>2</v>
      </c>
      <c r="E10154">
        <v>2</v>
      </c>
      <c r="F10154" s="51"/>
      <c r="G10154" t="str">
        <f t="shared" si="316"/>
        <v>Dennis Schröder</v>
      </c>
      <c r="H10154" t="str">
        <f t="shared" si="317"/>
        <v>Dennis Schröder</v>
      </c>
    </row>
    <row r="10155" spans="1:8" x14ac:dyDescent="0.2">
      <c r="A10155" s="48"/>
      <c r="B10155">
        <v>12</v>
      </c>
      <c r="C10155">
        <v>2</v>
      </c>
      <c r="D10155">
        <v>9</v>
      </c>
      <c r="E10155">
        <v>1</v>
      </c>
      <c r="F10155" s="51"/>
      <c r="G10155" t="str">
        <f t="shared" si="316"/>
        <v>Dennis Schröder</v>
      </c>
      <c r="H10155" t="str">
        <f t="shared" si="317"/>
        <v>Dennis Schröder</v>
      </c>
    </row>
    <row r="10156" spans="1:8" x14ac:dyDescent="0.2">
      <c r="A10156" s="48"/>
      <c r="B10156">
        <v>15</v>
      </c>
      <c r="C10156">
        <v>1</v>
      </c>
      <c r="D10156">
        <v>5</v>
      </c>
      <c r="E10156">
        <v>1</v>
      </c>
      <c r="F10156" s="51"/>
      <c r="G10156" t="str">
        <f t="shared" si="316"/>
        <v>Dennis Schröder</v>
      </c>
      <c r="H10156" t="str">
        <f t="shared" si="317"/>
        <v>Dennis Schröder</v>
      </c>
    </row>
    <row r="10157" spans="1:8" x14ac:dyDescent="0.2">
      <c r="A10157" s="48"/>
      <c r="B10157">
        <v>32</v>
      </c>
      <c r="C10157">
        <v>4</v>
      </c>
      <c r="D10157">
        <v>2</v>
      </c>
      <c r="E10157">
        <v>4</v>
      </c>
      <c r="F10157" s="51"/>
      <c r="G10157" t="str">
        <f t="shared" si="316"/>
        <v>Dennis Schröder</v>
      </c>
      <c r="H10157" t="str">
        <f t="shared" si="317"/>
        <v>Dennis Schröder</v>
      </c>
    </row>
    <row r="10158" spans="1:8" x14ac:dyDescent="0.2">
      <c r="A10158" s="48" t="s">
        <v>1514</v>
      </c>
      <c r="B10158">
        <v>0</v>
      </c>
      <c r="C10158">
        <v>0</v>
      </c>
      <c r="D10158">
        <v>0</v>
      </c>
      <c r="E10158">
        <v>0</v>
      </c>
      <c r="F10158" s="51"/>
      <c r="G10158" t="str">
        <f t="shared" si="316"/>
        <v>Dereon Seabron</v>
      </c>
      <c r="H10158" t="str">
        <f t="shared" si="317"/>
        <v>Dereon Seabron</v>
      </c>
    </row>
    <row r="10159" spans="1:8" x14ac:dyDescent="0.2">
      <c r="A10159" s="48"/>
      <c r="B10159">
        <v>0</v>
      </c>
      <c r="C10159">
        <v>0</v>
      </c>
      <c r="D10159">
        <v>0</v>
      </c>
      <c r="E10159">
        <v>0</v>
      </c>
      <c r="F10159" s="51"/>
      <c r="G10159" t="str">
        <f t="shared" si="316"/>
        <v>Dereon Seabron</v>
      </c>
      <c r="H10159" t="str">
        <f t="shared" si="317"/>
        <v>Dereon Seabron</v>
      </c>
    </row>
    <row r="10160" spans="1:8" x14ac:dyDescent="0.2">
      <c r="A10160" s="48" t="s">
        <v>1515</v>
      </c>
      <c r="B10160">
        <v>15</v>
      </c>
      <c r="C10160">
        <v>9</v>
      </c>
      <c r="D10160">
        <v>0</v>
      </c>
      <c r="E10160">
        <v>1</v>
      </c>
      <c r="F10160" s="51"/>
      <c r="G10160" t="str">
        <f t="shared" si="316"/>
        <v>Alperen Şengün</v>
      </c>
      <c r="H10160" t="str">
        <f t="shared" si="317"/>
        <v>Alperen Sengun</v>
      </c>
    </row>
    <row r="10161" spans="1:8" x14ac:dyDescent="0.2">
      <c r="A10161" s="48"/>
      <c r="B10161">
        <v>23</v>
      </c>
      <c r="C10161">
        <v>12</v>
      </c>
      <c r="D10161">
        <v>1</v>
      </c>
      <c r="E10161">
        <v>1</v>
      </c>
      <c r="F10161" s="51"/>
      <c r="G10161" t="str">
        <f t="shared" si="316"/>
        <v>Alperen Şengün</v>
      </c>
      <c r="H10161" t="str">
        <f t="shared" si="317"/>
        <v>Alperen Sengun</v>
      </c>
    </row>
    <row r="10162" spans="1:8" x14ac:dyDescent="0.2">
      <c r="A10162" s="48"/>
      <c r="B10162">
        <v>9</v>
      </c>
      <c r="C10162">
        <v>9</v>
      </c>
      <c r="D10162">
        <v>2</v>
      </c>
      <c r="E10162">
        <v>0</v>
      </c>
      <c r="F10162" s="51"/>
      <c r="G10162" t="str">
        <f t="shared" si="316"/>
        <v>Alperen Şengün</v>
      </c>
      <c r="H10162" t="str">
        <f t="shared" si="317"/>
        <v>Alperen Sengun</v>
      </c>
    </row>
    <row r="10163" spans="1:8" x14ac:dyDescent="0.2">
      <c r="A10163" s="48"/>
      <c r="B10163">
        <v>14</v>
      </c>
      <c r="C10163">
        <v>11</v>
      </c>
      <c r="D10163">
        <v>1</v>
      </c>
      <c r="E10163">
        <v>1</v>
      </c>
      <c r="F10163" s="51"/>
      <c r="G10163" t="str">
        <f t="shared" si="316"/>
        <v>Alperen Şengün</v>
      </c>
      <c r="H10163" t="str">
        <f t="shared" si="317"/>
        <v>Alperen Sengun</v>
      </c>
    </row>
    <row r="10164" spans="1:8" x14ac:dyDescent="0.2">
      <c r="A10164" s="48"/>
      <c r="B10164">
        <v>16</v>
      </c>
      <c r="C10164">
        <v>9</v>
      </c>
      <c r="D10164">
        <v>2</v>
      </c>
      <c r="E10164">
        <v>0</v>
      </c>
      <c r="F10164" s="51"/>
      <c r="G10164" t="str">
        <f t="shared" si="316"/>
        <v>Alperen Şengün</v>
      </c>
      <c r="H10164" t="str">
        <f t="shared" si="317"/>
        <v>Alperen Sengun</v>
      </c>
    </row>
    <row r="10165" spans="1:8" x14ac:dyDescent="0.2">
      <c r="A10165" s="48"/>
      <c r="B10165">
        <v>14</v>
      </c>
      <c r="C10165">
        <v>9</v>
      </c>
      <c r="D10165">
        <v>3</v>
      </c>
      <c r="E10165">
        <v>0</v>
      </c>
      <c r="F10165" s="51"/>
      <c r="G10165" t="str">
        <f t="shared" si="316"/>
        <v>Alperen Şengün</v>
      </c>
      <c r="H10165" t="str">
        <f t="shared" si="317"/>
        <v>Alperen Sengun</v>
      </c>
    </row>
    <row r="10166" spans="1:8" x14ac:dyDescent="0.2">
      <c r="A10166" s="48"/>
      <c r="B10166">
        <v>26</v>
      </c>
      <c r="C10166">
        <v>13</v>
      </c>
      <c r="D10166">
        <v>2</v>
      </c>
      <c r="E10166">
        <v>0</v>
      </c>
      <c r="F10166" s="51"/>
      <c r="G10166" t="str">
        <f t="shared" si="316"/>
        <v>Alperen Şengün</v>
      </c>
      <c r="H10166" t="str">
        <f t="shared" si="317"/>
        <v>Alperen Sengun</v>
      </c>
    </row>
    <row r="10167" spans="1:8" x14ac:dyDescent="0.2">
      <c r="A10167" s="48"/>
      <c r="B10167">
        <v>17</v>
      </c>
      <c r="C10167">
        <v>7</v>
      </c>
      <c r="D10167">
        <v>5</v>
      </c>
      <c r="E10167">
        <v>0</v>
      </c>
      <c r="F10167" s="51"/>
      <c r="G10167" t="str">
        <f t="shared" si="316"/>
        <v>Alperen Şengün</v>
      </c>
      <c r="H10167" t="str">
        <f t="shared" si="317"/>
        <v>Alperen Sengun</v>
      </c>
    </row>
    <row r="10168" spans="1:8" x14ac:dyDescent="0.2">
      <c r="A10168" s="48"/>
      <c r="B10168">
        <v>20</v>
      </c>
      <c r="C10168">
        <v>10</v>
      </c>
      <c r="D10168">
        <v>4</v>
      </c>
      <c r="E10168">
        <v>0</v>
      </c>
      <c r="F10168" s="51"/>
      <c r="G10168" t="str">
        <f t="shared" si="316"/>
        <v>Alperen Şengün</v>
      </c>
      <c r="H10168" t="str">
        <f t="shared" si="317"/>
        <v>Alperen Sengun</v>
      </c>
    </row>
    <row r="10169" spans="1:8" x14ac:dyDescent="0.2">
      <c r="A10169" s="48"/>
      <c r="B10169">
        <v>17</v>
      </c>
      <c r="C10169">
        <v>8</v>
      </c>
      <c r="D10169">
        <v>1</v>
      </c>
      <c r="E10169">
        <v>0</v>
      </c>
      <c r="F10169" s="51"/>
      <c r="G10169" t="str">
        <f t="shared" si="316"/>
        <v>Alperen Şengün</v>
      </c>
      <c r="H10169" t="str">
        <f t="shared" si="317"/>
        <v>Alperen Sengun</v>
      </c>
    </row>
    <row r="10170" spans="1:8" x14ac:dyDescent="0.2">
      <c r="A10170" s="48"/>
      <c r="B10170">
        <v>6</v>
      </c>
      <c r="C10170">
        <v>3</v>
      </c>
      <c r="D10170">
        <v>1</v>
      </c>
      <c r="E10170">
        <v>0</v>
      </c>
      <c r="F10170" s="51"/>
      <c r="G10170" t="str">
        <f t="shared" si="316"/>
        <v>Alperen Şengün</v>
      </c>
      <c r="H10170" t="str">
        <f t="shared" si="317"/>
        <v>Alperen Sengun</v>
      </c>
    </row>
    <row r="10171" spans="1:8" x14ac:dyDescent="0.2">
      <c r="A10171" s="48"/>
      <c r="B10171">
        <v>16</v>
      </c>
      <c r="C10171">
        <v>4</v>
      </c>
      <c r="D10171">
        <v>1</v>
      </c>
      <c r="E10171">
        <v>0</v>
      </c>
      <c r="F10171" s="51"/>
      <c r="G10171" t="str">
        <f t="shared" si="316"/>
        <v>Alperen Şengün</v>
      </c>
      <c r="H10171" t="str">
        <f t="shared" si="317"/>
        <v>Alperen Sengun</v>
      </c>
    </row>
    <row r="10172" spans="1:8" x14ac:dyDescent="0.2">
      <c r="A10172" s="48"/>
      <c r="B10172">
        <v>14</v>
      </c>
      <c r="C10172">
        <v>7</v>
      </c>
      <c r="D10172">
        <v>1</v>
      </c>
      <c r="E10172">
        <v>0</v>
      </c>
      <c r="F10172" s="51"/>
      <c r="G10172" t="str">
        <f t="shared" si="316"/>
        <v>Alperen Şengün</v>
      </c>
      <c r="H10172" t="str">
        <f t="shared" si="317"/>
        <v>Alperen Sengun</v>
      </c>
    </row>
    <row r="10173" spans="1:8" x14ac:dyDescent="0.2">
      <c r="A10173" s="48"/>
      <c r="B10173">
        <v>11</v>
      </c>
      <c r="C10173">
        <v>9</v>
      </c>
      <c r="D10173">
        <v>4</v>
      </c>
      <c r="E10173">
        <v>1</v>
      </c>
      <c r="F10173" s="51"/>
      <c r="G10173" t="str">
        <f t="shared" si="316"/>
        <v>Alperen Şengün</v>
      </c>
      <c r="H10173" t="str">
        <f t="shared" si="317"/>
        <v>Alperen Sengun</v>
      </c>
    </row>
    <row r="10174" spans="1:8" x14ac:dyDescent="0.2">
      <c r="A10174" s="48"/>
      <c r="B10174">
        <v>4</v>
      </c>
      <c r="C10174">
        <v>7</v>
      </c>
      <c r="D10174">
        <v>3</v>
      </c>
      <c r="E10174">
        <v>0</v>
      </c>
      <c r="F10174" s="51"/>
      <c r="G10174" t="str">
        <f t="shared" si="316"/>
        <v>Alperen Şengün</v>
      </c>
      <c r="H10174" t="str">
        <f t="shared" si="317"/>
        <v>Alperen Sengun</v>
      </c>
    </row>
    <row r="10175" spans="1:8" x14ac:dyDescent="0.2">
      <c r="A10175" s="48"/>
      <c r="B10175">
        <v>21</v>
      </c>
      <c r="C10175">
        <v>19</v>
      </c>
      <c r="D10175">
        <v>7</v>
      </c>
      <c r="E10175">
        <v>0</v>
      </c>
      <c r="F10175" s="51"/>
      <c r="G10175" t="str">
        <f t="shared" si="316"/>
        <v>Alperen Şengün</v>
      </c>
      <c r="H10175" t="str">
        <f t="shared" si="317"/>
        <v>Alperen Sengun</v>
      </c>
    </row>
    <row r="10176" spans="1:8" x14ac:dyDescent="0.2">
      <c r="A10176" s="48"/>
      <c r="B10176">
        <v>18</v>
      </c>
      <c r="C10176">
        <v>7</v>
      </c>
      <c r="D10176">
        <v>3</v>
      </c>
      <c r="E10176">
        <v>0</v>
      </c>
      <c r="F10176" s="51"/>
      <c r="G10176" t="str">
        <f t="shared" si="316"/>
        <v>Alperen Şengün</v>
      </c>
      <c r="H10176" t="str">
        <f t="shared" si="317"/>
        <v>Alperen Sengun</v>
      </c>
    </row>
    <row r="10177" spans="1:8" x14ac:dyDescent="0.2">
      <c r="A10177" s="48"/>
      <c r="B10177">
        <v>18</v>
      </c>
      <c r="C10177">
        <v>11</v>
      </c>
      <c r="D10177">
        <v>1</v>
      </c>
      <c r="E10177">
        <v>0</v>
      </c>
      <c r="F10177" s="51"/>
      <c r="G10177" t="str">
        <f t="shared" si="316"/>
        <v>Alperen Şengün</v>
      </c>
      <c r="H10177" t="str">
        <f t="shared" si="317"/>
        <v>Alperen Sengun</v>
      </c>
    </row>
    <row r="10178" spans="1:8" x14ac:dyDescent="0.2">
      <c r="A10178" s="48"/>
      <c r="B10178">
        <v>13</v>
      </c>
      <c r="C10178">
        <v>4</v>
      </c>
      <c r="D10178">
        <v>2</v>
      </c>
      <c r="E10178">
        <v>0</v>
      </c>
      <c r="F10178" s="51"/>
      <c r="G10178" t="str">
        <f t="shared" ref="G10178:G10241" si="318">IF(B10178="","",IF(A10178="",G10177,SUBSTITUTE(A10178," 2022-23 Game Log","")))</f>
        <v>Alperen Şengün</v>
      </c>
      <c r="H10178" t="str">
        <f t="shared" ref="H10178:H10241" si="319">IF(G10178="Luka Dončić","Luka Doncic",IF(G10178="Wendell Carter Jr.","Wendell Carter",IF(G10178="Vlatko Čančar","Vlatko Cancar",IF(G10178="Troy Brown Jr.","Troy Brown",IF(G10178="Bojan Bogdanović","Bojan Bogdanovic",IF(G10178="Nic Claxton","Nicolas Claxton",IF(G10178="Kristaps Porziņģis","Kristaps Porzingis",IF(G10178="Kelly Oubre Jr.","Kelly Oubre Jr",IF(G10178="P.J. Washington","P.J Washington",IF(G10178="P.J. Tucker","P.J Tucker",IF(G10178="Jabari Smith Jr.","Jabari Smith",IF(G10178="Alperen Şengün","Alperen Sengun",IF(G10178="Nikola Vučević","Nikola Vucevic",IF(G10178="Jusuf Nurkić","Jusuf Nurkic",IF(G10178="Nikola Jokić","Nikola Jokic",G10178)))))))))))))))</f>
        <v>Alperen Sengun</v>
      </c>
    </row>
    <row r="10179" spans="1:8" x14ac:dyDescent="0.2">
      <c r="A10179" s="48"/>
      <c r="B10179">
        <v>12</v>
      </c>
      <c r="C10179">
        <v>4</v>
      </c>
      <c r="D10179">
        <v>1</v>
      </c>
      <c r="E10179">
        <v>0</v>
      </c>
      <c r="F10179" s="51"/>
      <c r="G10179" t="str">
        <f t="shared" si="318"/>
        <v>Alperen Şengün</v>
      </c>
      <c r="H10179" t="str">
        <f t="shared" si="319"/>
        <v>Alperen Sengun</v>
      </c>
    </row>
    <row r="10180" spans="1:8" x14ac:dyDescent="0.2">
      <c r="A10180" s="48"/>
      <c r="B10180">
        <v>8</v>
      </c>
      <c r="C10180">
        <v>8</v>
      </c>
      <c r="D10180">
        <v>1</v>
      </c>
      <c r="E10180">
        <v>0</v>
      </c>
      <c r="F10180" s="51"/>
      <c r="G10180" t="str">
        <f t="shared" si="318"/>
        <v>Alperen Şengün</v>
      </c>
      <c r="H10180" t="str">
        <f t="shared" si="319"/>
        <v>Alperen Sengun</v>
      </c>
    </row>
    <row r="10181" spans="1:8" x14ac:dyDescent="0.2">
      <c r="A10181" s="48"/>
      <c r="B10181">
        <v>16</v>
      </c>
      <c r="C10181">
        <v>11</v>
      </c>
      <c r="D10181">
        <v>2</v>
      </c>
      <c r="E10181">
        <v>0</v>
      </c>
      <c r="F10181" s="51"/>
      <c r="G10181" t="str">
        <f t="shared" si="318"/>
        <v>Alperen Şengün</v>
      </c>
      <c r="H10181" t="str">
        <f t="shared" si="319"/>
        <v>Alperen Sengun</v>
      </c>
    </row>
    <row r="10182" spans="1:8" x14ac:dyDescent="0.2">
      <c r="A10182" s="48"/>
      <c r="B10182">
        <v>8</v>
      </c>
      <c r="C10182">
        <v>8</v>
      </c>
      <c r="D10182">
        <v>3</v>
      </c>
      <c r="E10182">
        <v>0</v>
      </c>
      <c r="F10182" s="51"/>
      <c r="G10182" t="str">
        <f t="shared" si="318"/>
        <v>Alperen Şengün</v>
      </c>
      <c r="H10182" t="str">
        <f t="shared" si="319"/>
        <v>Alperen Sengun</v>
      </c>
    </row>
    <row r="10183" spans="1:8" x14ac:dyDescent="0.2">
      <c r="A10183" s="48"/>
      <c r="B10183">
        <v>10</v>
      </c>
      <c r="C10183">
        <v>16</v>
      </c>
      <c r="D10183">
        <v>2</v>
      </c>
      <c r="E10183">
        <v>0</v>
      </c>
      <c r="F10183" s="51"/>
      <c r="G10183" t="str">
        <f t="shared" si="318"/>
        <v>Alperen Şengün</v>
      </c>
      <c r="H10183" t="str">
        <f t="shared" si="319"/>
        <v>Alperen Sengun</v>
      </c>
    </row>
    <row r="10184" spans="1:8" x14ac:dyDescent="0.2">
      <c r="A10184" s="48"/>
      <c r="B10184">
        <v>12</v>
      </c>
      <c r="C10184">
        <v>5</v>
      </c>
      <c r="D10184">
        <v>2</v>
      </c>
      <c r="E10184">
        <v>0</v>
      </c>
      <c r="F10184" s="51"/>
      <c r="G10184" t="str">
        <f t="shared" si="318"/>
        <v>Alperen Şengün</v>
      </c>
      <c r="H10184" t="str">
        <f t="shared" si="319"/>
        <v>Alperen Sengun</v>
      </c>
    </row>
    <row r="10185" spans="1:8" x14ac:dyDescent="0.2">
      <c r="A10185" s="48"/>
      <c r="B10185">
        <v>10</v>
      </c>
      <c r="C10185">
        <v>8</v>
      </c>
      <c r="D10185">
        <v>0</v>
      </c>
      <c r="E10185">
        <v>0</v>
      </c>
      <c r="F10185" s="51"/>
      <c r="G10185" t="str">
        <f t="shared" si="318"/>
        <v>Alperen Şengün</v>
      </c>
      <c r="H10185" t="str">
        <f t="shared" si="319"/>
        <v>Alperen Sengun</v>
      </c>
    </row>
    <row r="10186" spans="1:8" x14ac:dyDescent="0.2">
      <c r="A10186" s="48"/>
      <c r="B10186">
        <v>22</v>
      </c>
      <c r="C10186">
        <v>4</v>
      </c>
      <c r="D10186">
        <v>3</v>
      </c>
      <c r="E10186">
        <v>0</v>
      </c>
      <c r="F10186" s="51"/>
      <c r="G10186" t="str">
        <f t="shared" si="318"/>
        <v>Alperen Şengün</v>
      </c>
      <c r="H10186" t="str">
        <f t="shared" si="319"/>
        <v>Alperen Sengun</v>
      </c>
    </row>
    <row r="10187" spans="1:8" x14ac:dyDescent="0.2">
      <c r="A10187" s="48"/>
      <c r="B10187">
        <v>13</v>
      </c>
      <c r="C10187">
        <v>12</v>
      </c>
      <c r="D10187">
        <v>6</v>
      </c>
      <c r="E10187">
        <v>0</v>
      </c>
      <c r="F10187" s="51"/>
      <c r="G10187" t="str">
        <f t="shared" si="318"/>
        <v>Alperen Şengün</v>
      </c>
      <c r="H10187" t="str">
        <f t="shared" si="319"/>
        <v>Alperen Sengun</v>
      </c>
    </row>
    <row r="10188" spans="1:8" x14ac:dyDescent="0.2">
      <c r="A10188" s="48"/>
      <c r="B10188">
        <v>19</v>
      </c>
      <c r="C10188">
        <v>8</v>
      </c>
      <c r="D10188">
        <v>7</v>
      </c>
      <c r="E10188">
        <v>0</v>
      </c>
      <c r="F10188" s="51"/>
      <c r="G10188" t="str">
        <f t="shared" si="318"/>
        <v>Alperen Şengün</v>
      </c>
      <c r="H10188" t="str">
        <f t="shared" si="319"/>
        <v>Alperen Sengun</v>
      </c>
    </row>
    <row r="10189" spans="1:8" x14ac:dyDescent="0.2">
      <c r="A10189" s="48"/>
      <c r="B10189">
        <v>25</v>
      </c>
      <c r="C10189">
        <v>11</v>
      </c>
      <c r="D10189">
        <v>6</v>
      </c>
      <c r="E10189">
        <v>1</v>
      </c>
      <c r="F10189" s="51"/>
      <c r="G10189" t="str">
        <f t="shared" si="318"/>
        <v>Alperen Şengün</v>
      </c>
      <c r="H10189" t="str">
        <f t="shared" si="319"/>
        <v>Alperen Sengun</v>
      </c>
    </row>
    <row r="10190" spans="1:8" x14ac:dyDescent="0.2">
      <c r="A10190" s="48"/>
      <c r="B10190">
        <v>0</v>
      </c>
      <c r="C10190">
        <v>9</v>
      </c>
      <c r="D10190">
        <v>2</v>
      </c>
      <c r="E10190">
        <v>0</v>
      </c>
      <c r="F10190" s="51"/>
      <c r="G10190" t="str">
        <f t="shared" si="318"/>
        <v>Alperen Şengün</v>
      </c>
      <c r="H10190" t="str">
        <f t="shared" si="319"/>
        <v>Alperen Sengun</v>
      </c>
    </row>
    <row r="10191" spans="1:8" x14ac:dyDescent="0.2">
      <c r="A10191" s="48"/>
      <c r="B10191">
        <v>11</v>
      </c>
      <c r="C10191">
        <v>6</v>
      </c>
      <c r="D10191">
        <v>1</v>
      </c>
      <c r="E10191">
        <v>0</v>
      </c>
      <c r="F10191" s="51"/>
      <c r="G10191" t="str">
        <f t="shared" si="318"/>
        <v>Alperen Şengün</v>
      </c>
      <c r="H10191" t="str">
        <f t="shared" si="319"/>
        <v>Alperen Sengun</v>
      </c>
    </row>
    <row r="10192" spans="1:8" x14ac:dyDescent="0.2">
      <c r="A10192" s="48"/>
      <c r="B10192">
        <v>16</v>
      </c>
      <c r="C10192">
        <v>6</v>
      </c>
      <c r="D10192">
        <v>5</v>
      </c>
      <c r="E10192">
        <v>0</v>
      </c>
      <c r="F10192" s="51"/>
      <c r="G10192" t="str">
        <f t="shared" si="318"/>
        <v>Alperen Şengün</v>
      </c>
      <c r="H10192" t="str">
        <f t="shared" si="319"/>
        <v>Alperen Sengun</v>
      </c>
    </row>
    <row r="10193" spans="1:8" x14ac:dyDescent="0.2">
      <c r="A10193" s="48"/>
      <c r="B10193">
        <v>13</v>
      </c>
      <c r="C10193">
        <v>4</v>
      </c>
      <c r="D10193">
        <v>5</v>
      </c>
      <c r="E10193">
        <v>0</v>
      </c>
      <c r="F10193" s="51"/>
      <c r="G10193" t="str">
        <f t="shared" si="318"/>
        <v>Alperen Şengün</v>
      </c>
      <c r="H10193" t="str">
        <f t="shared" si="319"/>
        <v>Alperen Sengun</v>
      </c>
    </row>
    <row r="10194" spans="1:8" x14ac:dyDescent="0.2">
      <c r="A10194" s="48" t="s">
        <v>1516</v>
      </c>
      <c r="B10194">
        <v>20</v>
      </c>
      <c r="C10194">
        <v>5</v>
      </c>
      <c r="D10194">
        <v>2</v>
      </c>
      <c r="E10194">
        <v>1</v>
      </c>
      <c r="F10194" s="51"/>
      <c r="G10194" t="str">
        <f t="shared" si="318"/>
        <v>Collin Sexton</v>
      </c>
      <c r="H10194" t="str">
        <f t="shared" si="319"/>
        <v>Collin Sexton</v>
      </c>
    </row>
    <row r="10195" spans="1:8" x14ac:dyDescent="0.2">
      <c r="A10195" s="48"/>
      <c r="B10195">
        <v>11</v>
      </c>
      <c r="C10195">
        <v>3</v>
      </c>
      <c r="D10195">
        <v>4</v>
      </c>
      <c r="E10195">
        <v>0</v>
      </c>
      <c r="F10195" s="51"/>
      <c r="G10195" t="str">
        <f t="shared" si="318"/>
        <v>Collin Sexton</v>
      </c>
      <c r="H10195" t="str">
        <f t="shared" si="319"/>
        <v>Collin Sexton</v>
      </c>
    </row>
    <row r="10196" spans="1:8" x14ac:dyDescent="0.2">
      <c r="A10196" s="48"/>
      <c r="B10196">
        <v>8</v>
      </c>
      <c r="C10196">
        <v>5</v>
      </c>
      <c r="D10196">
        <v>1</v>
      </c>
      <c r="E10196">
        <v>1</v>
      </c>
      <c r="F10196" s="51"/>
      <c r="G10196" t="str">
        <f t="shared" si="318"/>
        <v>Collin Sexton</v>
      </c>
      <c r="H10196" t="str">
        <f t="shared" si="319"/>
        <v>Collin Sexton</v>
      </c>
    </row>
    <row r="10197" spans="1:8" x14ac:dyDescent="0.2">
      <c r="A10197" s="48"/>
      <c r="B10197">
        <v>10</v>
      </c>
      <c r="C10197">
        <v>5</v>
      </c>
      <c r="D10197">
        <v>1</v>
      </c>
      <c r="E10197">
        <v>1</v>
      </c>
      <c r="F10197" s="51"/>
      <c r="G10197" t="str">
        <f t="shared" si="318"/>
        <v>Collin Sexton</v>
      </c>
      <c r="H10197" t="str">
        <f t="shared" si="319"/>
        <v>Collin Sexton</v>
      </c>
    </row>
    <row r="10198" spans="1:8" x14ac:dyDescent="0.2">
      <c r="A10198" s="48"/>
      <c r="B10198">
        <v>4</v>
      </c>
      <c r="C10198">
        <v>0</v>
      </c>
      <c r="D10198">
        <v>0</v>
      </c>
      <c r="E10198">
        <v>0</v>
      </c>
      <c r="F10198" s="51"/>
      <c r="G10198" t="str">
        <f t="shared" si="318"/>
        <v>Collin Sexton</v>
      </c>
      <c r="H10198" t="str">
        <f t="shared" si="319"/>
        <v>Collin Sexton</v>
      </c>
    </row>
    <row r="10199" spans="1:8" x14ac:dyDescent="0.2">
      <c r="A10199" s="48"/>
      <c r="B10199">
        <v>13</v>
      </c>
      <c r="C10199">
        <v>0</v>
      </c>
      <c r="D10199">
        <v>1</v>
      </c>
      <c r="E10199">
        <v>1</v>
      </c>
      <c r="F10199" s="51"/>
      <c r="G10199" t="str">
        <f t="shared" si="318"/>
        <v>Collin Sexton</v>
      </c>
      <c r="H10199" t="str">
        <f t="shared" si="319"/>
        <v>Collin Sexton</v>
      </c>
    </row>
    <row r="10200" spans="1:8" x14ac:dyDescent="0.2">
      <c r="A10200" s="48"/>
      <c r="B10200">
        <v>19</v>
      </c>
      <c r="C10200">
        <v>2</v>
      </c>
      <c r="D10200">
        <v>4</v>
      </c>
      <c r="E10200">
        <v>3</v>
      </c>
      <c r="F10200" s="51"/>
      <c r="G10200" t="str">
        <f t="shared" si="318"/>
        <v>Collin Sexton</v>
      </c>
      <c r="H10200" t="str">
        <f t="shared" si="319"/>
        <v>Collin Sexton</v>
      </c>
    </row>
    <row r="10201" spans="1:8" x14ac:dyDescent="0.2">
      <c r="A10201" s="48"/>
      <c r="B10201">
        <v>15</v>
      </c>
      <c r="C10201">
        <v>2</v>
      </c>
      <c r="D10201">
        <v>0</v>
      </c>
      <c r="E10201">
        <v>2</v>
      </c>
      <c r="F10201" s="51"/>
      <c r="G10201" t="str">
        <f t="shared" si="318"/>
        <v>Collin Sexton</v>
      </c>
      <c r="H10201" t="str">
        <f t="shared" si="319"/>
        <v>Collin Sexton</v>
      </c>
    </row>
    <row r="10202" spans="1:8" x14ac:dyDescent="0.2">
      <c r="A10202" s="48"/>
      <c r="B10202">
        <v>19</v>
      </c>
      <c r="C10202">
        <v>3</v>
      </c>
      <c r="D10202">
        <v>3</v>
      </c>
      <c r="E10202">
        <v>1</v>
      </c>
      <c r="F10202" s="51"/>
      <c r="G10202" t="str">
        <f t="shared" si="318"/>
        <v>Collin Sexton</v>
      </c>
      <c r="H10202" t="str">
        <f t="shared" si="319"/>
        <v>Collin Sexton</v>
      </c>
    </row>
    <row r="10203" spans="1:8" x14ac:dyDescent="0.2">
      <c r="A10203" s="48"/>
      <c r="B10203">
        <v>17</v>
      </c>
      <c r="C10203">
        <v>4</v>
      </c>
      <c r="D10203">
        <v>3</v>
      </c>
      <c r="E10203">
        <v>3</v>
      </c>
      <c r="F10203" s="51"/>
      <c r="G10203" t="str">
        <f t="shared" si="318"/>
        <v>Collin Sexton</v>
      </c>
      <c r="H10203" t="str">
        <f t="shared" si="319"/>
        <v>Collin Sexton</v>
      </c>
    </row>
    <row r="10204" spans="1:8" x14ac:dyDescent="0.2">
      <c r="A10204" s="48"/>
      <c r="B10204">
        <v>22</v>
      </c>
      <c r="C10204">
        <v>3</v>
      </c>
      <c r="D10204">
        <v>2</v>
      </c>
      <c r="E10204">
        <v>2</v>
      </c>
      <c r="F10204" s="51"/>
      <c r="G10204" t="str">
        <f t="shared" si="318"/>
        <v>Collin Sexton</v>
      </c>
      <c r="H10204" t="str">
        <f t="shared" si="319"/>
        <v>Collin Sexton</v>
      </c>
    </row>
    <row r="10205" spans="1:8" x14ac:dyDescent="0.2">
      <c r="A10205" s="48"/>
      <c r="B10205">
        <v>17</v>
      </c>
      <c r="C10205">
        <v>5</v>
      </c>
      <c r="D10205">
        <v>3</v>
      </c>
      <c r="E10205">
        <v>1</v>
      </c>
      <c r="F10205" s="51"/>
      <c r="G10205" t="str">
        <f t="shared" si="318"/>
        <v>Collin Sexton</v>
      </c>
      <c r="H10205" t="str">
        <f t="shared" si="319"/>
        <v>Collin Sexton</v>
      </c>
    </row>
    <row r="10206" spans="1:8" x14ac:dyDescent="0.2">
      <c r="A10206" s="48"/>
      <c r="B10206">
        <v>3</v>
      </c>
      <c r="C10206">
        <v>0</v>
      </c>
      <c r="D10206">
        <v>0</v>
      </c>
      <c r="E10206">
        <v>0</v>
      </c>
      <c r="F10206" s="51"/>
      <c r="G10206" t="str">
        <f t="shared" si="318"/>
        <v>Collin Sexton</v>
      </c>
      <c r="H10206" t="str">
        <f t="shared" si="319"/>
        <v>Collin Sexton</v>
      </c>
    </row>
    <row r="10207" spans="1:8" x14ac:dyDescent="0.2">
      <c r="A10207" s="48"/>
      <c r="B10207">
        <v>17</v>
      </c>
      <c r="C10207">
        <v>4</v>
      </c>
      <c r="D10207">
        <v>2</v>
      </c>
      <c r="E10207">
        <v>1</v>
      </c>
      <c r="F10207" s="51"/>
      <c r="G10207" t="str">
        <f t="shared" si="318"/>
        <v>Collin Sexton</v>
      </c>
      <c r="H10207" t="str">
        <f t="shared" si="319"/>
        <v>Collin Sexton</v>
      </c>
    </row>
    <row r="10208" spans="1:8" x14ac:dyDescent="0.2">
      <c r="A10208" s="48"/>
      <c r="B10208">
        <v>15</v>
      </c>
      <c r="C10208">
        <v>2</v>
      </c>
      <c r="D10208">
        <v>1</v>
      </c>
      <c r="E10208">
        <v>0</v>
      </c>
      <c r="F10208" s="51"/>
      <c r="G10208" t="str">
        <f t="shared" si="318"/>
        <v>Collin Sexton</v>
      </c>
      <c r="H10208" t="str">
        <f t="shared" si="319"/>
        <v>Collin Sexton</v>
      </c>
    </row>
    <row r="10209" spans="1:8" x14ac:dyDescent="0.2">
      <c r="A10209" s="48"/>
      <c r="B10209">
        <v>3</v>
      </c>
      <c r="C10209">
        <v>1</v>
      </c>
      <c r="D10209">
        <v>4</v>
      </c>
      <c r="E10209">
        <v>0</v>
      </c>
      <c r="F10209" s="51"/>
      <c r="G10209" t="str">
        <f t="shared" si="318"/>
        <v>Collin Sexton</v>
      </c>
      <c r="H10209" t="str">
        <f t="shared" si="319"/>
        <v>Collin Sexton</v>
      </c>
    </row>
    <row r="10210" spans="1:8" x14ac:dyDescent="0.2">
      <c r="A10210" s="48"/>
      <c r="B10210">
        <v>13</v>
      </c>
      <c r="C10210">
        <v>1</v>
      </c>
      <c r="D10210">
        <v>0</v>
      </c>
      <c r="E10210">
        <v>0</v>
      </c>
      <c r="F10210" s="51"/>
      <c r="G10210" t="str">
        <f t="shared" si="318"/>
        <v>Collin Sexton</v>
      </c>
      <c r="H10210" t="str">
        <f t="shared" si="319"/>
        <v>Collin Sexton</v>
      </c>
    </row>
    <row r="10211" spans="1:8" x14ac:dyDescent="0.2">
      <c r="A10211" s="48"/>
      <c r="B10211">
        <v>9</v>
      </c>
      <c r="C10211">
        <v>1</v>
      </c>
      <c r="D10211">
        <v>4</v>
      </c>
      <c r="E10211">
        <v>1</v>
      </c>
      <c r="F10211" s="51"/>
      <c r="G10211" t="str">
        <f t="shared" si="318"/>
        <v>Collin Sexton</v>
      </c>
      <c r="H10211" t="str">
        <f t="shared" si="319"/>
        <v>Collin Sexton</v>
      </c>
    </row>
    <row r="10212" spans="1:8" x14ac:dyDescent="0.2">
      <c r="A10212" s="48"/>
      <c r="B10212">
        <v>10</v>
      </c>
      <c r="C10212">
        <v>2</v>
      </c>
      <c r="D10212">
        <v>1</v>
      </c>
      <c r="E10212">
        <v>0</v>
      </c>
      <c r="F10212" s="51"/>
      <c r="G10212" t="str">
        <f t="shared" si="318"/>
        <v>Collin Sexton</v>
      </c>
      <c r="H10212" t="str">
        <f t="shared" si="319"/>
        <v>Collin Sexton</v>
      </c>
    </row>
    <row r="10213" spans="1:8" x14ac:dyDescent="0.2">
      <c r="A10213" s="48"/>
      <c r="B10213">
        <v>17</v>
      </c>
      <c r="C10213">
        <v>0</v>
      </c>
      <c r="D10213">
        <v>12</v>
      </c>
      <c r="E10213">
        <v>1</v>
      </c>
      <c r="F10213" s="51"/>
      <c r="G10213" t="str">
        <f t="shared" si="318"/>
        <v>Collin Sexton</v>
      </c>
      <c r="H10213" t="str">
        <f t="shared" si="319"/>
        <v>Collin Sexton</v>
      </c>
    </row>
    <row r="10214" spans="1:8" x14ac:dyDescent="0.2">
      <c r="A10214" s="48"/>
      <c r="B10214">
        <v>13</v>
      </c>
      <c r="C10214">
        <v>1</v>
      </c>
      <c r="D10214">
        <v>7</v>
      </c>
      <c r="E10214">
        <v>1</v>
      </c>
      <c r="F10214" s="51"/>
      <c r="G10214" t="str">
        <f t="shared" si="318"/>
        <v>Collin Sexton</v>
      </c>
      <c r="H10214" t="str">
        <f t="shared" si="319"/>
        <v>Collin Sexton</v>
      </c>
    </row>
    <row r="10215" spans="1:8" x14ac:dyDescent="0.2">
      <c r="A10215" s="48"/>
      <c r="B10215">
        <v>20</v>
      </c>
      <c r="C10215">
        <v>2</v>
      </c>
      <c r="D10215">
        <v>5</v>
      </c>
      <c r="E10215">
        <v>0</v>
      </c>
      <c r="F10215" s="51"/>
      <c r="G10215" t="str">
        <f t="shared" si="318"/>
        <v>Collin Sexton</v>
      </c>
      <c r="H10215" t="str">
        <f t="shared" si="319"/>
        <v>Collin Sexton</v>
      </c>
    </row>
    <row r="10216" spans="1:8" x14ac:dyDescent="0.2">
      <c r="A10216" s="48"/>
      <c r="B10216">
        <v>17</v>
      </c>
      <c r="C10216">
        <v>4</v>
      </c>
      <c r="D10216">
        <v>6</v>
      </c>
      <c r="E10216">
        <v>1</v>
      </c>
      <c r="F10216" s="51"/>
      <c r="G10216" t="str">
        <f t="shared" si="318"/>
        <v>Collin Sexton</v>
      </c>
      <c r="H10216" t="str">
        <f t="shared" si="319"/>
        <v>Collin Sexton</v>
      </c>
    </row>
    <row r="10217" spans="1:8" x14ac:dyDescent="0.2">
      <c r="A10217" s="48"/>
      <c r="B10217">
        <v>21</v>
      </c>
      <c r="C10217">
        <v>6</v>
      </c>
      <c r="D10217">
        <v>6</v>
      </c>
      <c r="E10217">
        <v>1</v>
      </c>
      <c r="F10217" s="51"/>
      <c r="G10217" t="str">
        <f t="shared" si="318"/>
        <v>Collin Sexton</v>
      </c>
      <c r="H10217" t="str">
        <f t="shared" si="319"/>
        <v>Collin Sexton</v>
      </c>
    </row>
    <row r="10218" spans="1:8" x14ac:dyDescent="0.2">
      <c r="A10218" s="48"/>
      <c r="B10218">
        <v>18</v>
      </c>
      <c r="C10218">
        <v>0</v>
      </c>
      <c r="D10218">
        <v>5</v>
      </c>
      <c r="E10218">
        <v>0</v>
      </c>
      <c r="F10218" s="51"/>
      <c r="G10218" t="str">
        <f t="shared" si="318"/>
        <v>Collin Sexton</v>
      </c>
      <c r="H10218" t="str">
        <f t="shared" si="319"/>
        <v>Collin Sexton</v>
      </c>
    </row>
    <row r="10219" spans="1:8" x14ac:dyDescent="0.2">
      <c r="A10219" s="48"/>
      <c r="B10219">
        <v>19</v>
      </c>
      <c r="C10219">
        <v>3</v>
      </c>
      <c r="D10219">
        <v>0</v>
      </c>
      <c r="E10219">
        <v>2</v>
      </c>
      <c r="F10219" s="51"/>
      <c r="G10219" t="str">
        <f t="shared" si="318"/>
        <v>Collin Sexton</v>
      </c>
      <c r="H10219" t="str">
        <f t="shared" si="319"/>
        <v>Collin Sexton</v>
      </c>
    </row>
    <row r="10220" spans="1:8" x14ac:dyDescent="0.2">
      <c r="A10220" s="48"/>
      <c r="B10220">
        <v>17</v>
      </c>
      <c r="C10220">
        <v>0</v>
      </c>
      <c r="D10220">
        <v>3</v>
      </c>
      <c r="E10220">
        <v>1</v>
      </c>
      <c r="F10220" s="51"/>
      <c r="G10220" t="str">
        <f t="shared" si="318"/>
        <v>Collin Sexton</v>
      </c>
      <c r="H10220" t="str">
        <f t="shared" si="319"/>
        <v>Collin Sexton</v>
      </c>
    </row>
    <row r="10221" spans="1:8" x14ac:dyDescent="0.2">
      <c r="A10221" s="48"/>
      <c r="B10221">
        <v>18</v>
      </c>
      <c r="C10221">
        <v>1</v>
      </c>
      <c r="D10221">
        <v>0</v>
      </c>
      <c r="E10221">
        <v>2</v>
      </c>
      <c r="F10221" s="51"/>
      <c r="G10221" t="str">
        <f t="shared" si="318"/>
        <v>Collin Sexton</v>
      </c>
      <c r="H10221" t="str">
        <f t="shared" si="319"/>
        <v>Collin Sexton</v>
      </c>
    </row>
    <row r="10222" spans="1:8" x14ac:dyDescent="0.2">
      <c r="A10222" s="48"/>
      <c r="B10222">
        <v>13</v>
      </c>
      <c r="C10222">
        <v>2</v>
      </c>
      <c r="D10222">
        <v>4</v>
      </c>
      <c r="E10222">
        <v>1</v>
      </c>
      <c r="F10222" s="51"/>
      <c r="G10222" t="str">
        <f t="shared" si="318"/>
        <v>Collin Sexton</v>
      </c>
      <c r="H10222" t="str">
        <f t="shared" si="319"/>
        <v>Collin Sexton</v>
      </c>
    </row>
    <row r="10223" spans="1:8" x14ac:dyDescent="0.2">
      <c r="A10223" s="48"/>
      <c r="B10223">
        <v>11</v>
      </c>
      <c r="C10223">
        <v>2</v>
      </c>
      <c r="D10223">
        <v>4</v>
      </c>
      <c r="E10223">
        <v>1</v>
      </c>
      <c r="F10223" s="51"/>
      <c r="G10223" t="str">
        <f t="shared" si="318"/>
        <v>Collin Sexton</v>
      </c>
      <c r="H10223" t="str">
        <f t="shared" si="319"/>
        <v>Collin Sexton</v>
      </c>
    </row>
    <row r="10224" spans="1:8" x14ac:dyDescent="0.2">
      <c r="A10224" s="48"/>
      <c r="B10224">
        <v>9</v>
      </c>
      <c r="C10224">
        <v>0</v>
      </c>
      <c r="D10224">
        <v>1</v>
      </c>
      <c r="E10224">
        <v>0</v>
      </c>
      <c r="F10224" s="51"/>
      <c r="G10224" t="str">
        <f t="shared" si="318"/>
        <v>Collin Sexton</v>
      </c>
      <c r="H10224" t="str">
        <f t="shared" si="319"/>
        <v>Collin Sexton</v>
      </c>
    </row>
    <row r="10225" spans="1:8" x14ac:dyDescent="0.2">
      <c r="A10225" s="48"/>
      <c r="B10225">
        <v>14</v>
      </c>
      <c r="C10225">
        <v>2</v>
      </c>
      <c r="D10225">
        <v>3</v>
      </c>
      <c r="E10225">
        <v>3</v>
      </c>
      <c r="F10225" s="51"/>
      <c r="G10225" t="str">
        <f t="shared" si="318"/>
        <v>Collin Sexton</v>
      </c>
      <c r="H10225" t="str">
        <f t="shared" si="319"/>
        <v>Collin Sexton</v>
      </c>
    </row>
    <row r="10226" spans="1:8" x14ac:dyDescent="0.2">
      <c r="A10226" s="48" t="s">
        <v>1517</v>
      </c>
      <c r="B10226">
        <v>8</v>
      </c>
      <c r="C10226">
        <v>1</v>
      </c>
      <c r="D10226">
        <v>1</v>
      </c>
      <c r="E10226">
        <v>2</v>
      </c>
      <c r="F10226" s="51"/>
      <c r="G10226" t="str">
        <f t="shared" si="318"/>
        <v>Landry Shamet</v>
      </c>
      <c r="H10226" t="str">
        <f t="shared" si="319"/>
        <v>Landry Shamet</v>
      </c>
    </row>
    <row r="10227" spans="1:8" x14ac:dyDescent="0.2">
      <c r="A10227" s="48"/>
      <c r="B10227">
        <v>2</v>
      </c>
      <c r="C10227">
        <v>0</v>
      </c>
      <c r="D10227">
        <v>1</v>
      </c>
      <c r="E10227">
        <v>0</v>
      </c>
      <c r="F10227" s="51"/>
      <c r="G10227" t="str">
        <f t="shared" si="318"/>
        <v>Landry Shamet</v>
      </c>
      <c r="H10227" t="str">
        <f t="shared" si="319"/>
        <v>Landry Shamet</v>
      </c>
    </row>
    <row r="10228" spans="1:8" x14ac:dyDescent="0.2">
      <c r="A10228" s="48"/>
      <c r="B10228">
        <v>5</v>
      </c>
      <c r="C10228">
        <v>1</v>
      </c>
      <c r="D10228">
        <v>2</v>
      </c>
      <c r="E10228">
        <v>1</v>
      </c>
      <c r="F10228" s="51"/>
      <c r="G10228" t="str">
        <f t="shared" si="318"/>
        <v>Landry Shamet</v>
      </c>
      <c r="H10228" t="str">
        <f t="shared" si="319"/>
        <v>Landry Shamet</v>
      </c>
    </row>
    <row r="10229" spans="1:8" x14ac:dyDescent="0.2">
      <c r="A10229" s="48"/>
      <c r="B10229">
        <v>10</v>
      </c>
      <c r="C10229">
        <v>1</v>
      </c>
      <c r="D10229">
        <v>1</v>
      </c>
      <c r="E10229">
        <v>2</v>
      </c>
      <c r="F10229" s="51"/>
      <c r="G10229" t="str">
        <f t="shared" si="318"/>
        <v>Landry Shamet</v>
      </c>
      <c r="H10229" t="str">
        <f t="shared" si="319"/>
        <v>Landry Shamet</v>
      </c>
    </row>
    <row r="10230" spans="1:8" x14ac:dyDescent="0.2">
      <c r="A10230" s="48"/>
      <c r="B10230">
        <v>8</v>
      </c>
      <c r="C10230">
        <v>0</v>
      </c>
      <c r="D10230">
        <v>0</v>
      </c>
      <c r="E10230">
        <v>2</v>
      </c>
      <c r="F10230" s="51"/>
      <c r="G10230" t="str">
        <f t="shared" si="318"/>
        <v>Landry Shamet</v>
      </c>
      <c r="H10230" t="str">
        <f t="shared" si="319"/>
        <v>Landry Shamet</v>
      </c>
    </row>
    <row r="10231" spans="1:8" x14ac:dyDescent="0.2">
      <c r="A10231" s="48"/>
      <c r="B10231">
        <v>6</v>
      </c>
      <c r="C10231">
        <v>1</v>
      </c>
      <c r="D10231">
        <v>2</v>
      </c>
      <c r="E10231">
        <v>1</v>
      </c>
      <c r="F10231" s="51"/>
      <c r="G10231" t="str">
        <f t="shared" si="318"/>
        <v>Landry Shamet</v>
      </c>
      <c r="H10231" t="str">
        <f t="shared" si="319"/>
        <v>Landry Shamet</v>
      </c>
    </row>
    <row r="10232" spans="1:8" x14ac:dyDescent="0.2">
      <c r="A10232" s="48"/>
      <c r="B10232">
        <v>8</v>
      </c>
      <c r="C10232">
        <v>1</v>
      </c>
      <c r="D10232">
        <v>2</v>
      </c>
      <c r="E10232">
        <v>2</v>
      </c>
      <c r="F10232" s="51"/>
      <c r="G10232" t="str">
        <f t="shared" si="318"/>
        <v>Landry Shamet</v>
      </c>
      <c r="H10232" t="str">
        <f t="shared" si="319"/>
        <v>Landry Shamet</v>
      </c>
    </row>
    <row r="10233" spans="1:8" x14ac:dyDescent="0.2">
      <c r="A10233" s="48"/>
      <c r="B10233">
        <v>0</v>
      </c>
      <c r="C10233">
        <v>1</v>
      </c>
      <c r="D10233">
        <v>1</v>
      </c>
      <c r="E10233">
        <v>0</v>
      </c>
      <c r="F10233" s="51"/>
      <c r="G10233" t="str">
        <f t="shared" si="318"/>
        <v>Landry Shamet</v>
      </c>
      <c r="H10233" t="str">
        <f t="shared" si="319"/>
        <v>Landry Shamet</v>
      </c>
    </row>
    <row r="10234" spans="1:8" x14ac:dyDescent="0.2">
      <c r="A10234" s="48"/>
      <c r="B10234">
        <v>16</v>
      </c>
      <c r="C10234">
        <v>0</v>
      </c>
      <c r="D10234">
        <v>1</v>
      </c>
      <c r="E10234">
        <v>2</v>
      </c>
      <c r="F10234" s="51"/>
      <c r="G10234" t="str">
        <f t="shared" si="318"/>
        <v>Landry Shamet</v>
      </c>
      <c r="H10234" t="str">
        <f t="shared" si="319"/>
        <v>Landry Shamet</v>
      </c>
    </row>
    <row r="10235" spans="1:8" x14ac:dyDescent="0.2">
      <c r="A10235" s="48"/>
      <c r="B10235">
        <v>2</v>
      </c>
      <c r="C10235">
        <v>0</v>
      </c>
      <c r="D10235">
        <v>0</v>
      </c>
      <c r="E10235">
        <v>0</v>
      </c>
      <c r="F10235" s="51"/>
      <c r="G10235" t="str">
        <f t="shared" si="318"/>
        <v>Landry Shamet</v>
      </c>
      <c r="H10235" t="str">
        <f t="shared" si="319"/>
        <v>Landry Shamet</v>
      </c>
    </row>
    <row r="10236" spans="1:8" x14ac:dyDescent="0.2">
      <c r="A10236" s="48"/>
      <c r="B10236">
        <v>6</v>
      </c>
      <c r="C10236">
        <v>2</v>
      </c>
      <c r="D10236">
        <v>0</v>
      </c>
      <c r="E10236">
        <v>2</v>
      </c>
      <c r="F10236" s="51"/>
      <c r="G10236" t="str">
        <f t="shared" si="318"/>
        <v>Landry Shamet</v>
      </c>
      <c r="H10236" t="str">
        <f t="shared" si="319"/>
        <v>Landry Shamet</v>
      </c>
    </row>
    <row r="10237" spans="1:8" x14ac:dyDescent="0.2">
      <c r="A10237" s="48"/>
      <c r="B10237">
        <v>12</v>
      </c>
      <c r="C10237">
        <v>3</v>
      </c>
      <c r="D10237">
        <v>1</v>
      </c>
      <c r="E10237">
        <v>4</v>
      </c>
      <c r="F10237" s="51"/>
      <c r="G10237" t="str">
        <f t="shared" si="318"/>
        <v>Landry Shamet</v>
      </c>
      <c r="H10237" t="str">
        <f t="shared" si="319"/>
        <v>Landry Shamet</v>
      </c>
    </row>
    <row r="10238" spans="1:8" x14ac:dyDescent="0.2">
      <c r="A10238" s="48"/>
      <c r="B10238">
        <v>5</v>
      </c>
      <c r="C10238">
        <v>1</v>
      </c>
      <c r="D10238">
        <v>1</v>
      </c>
      <c r="E10238">
        <v>1</v>
      </c>
      <c r="F10238" s="51"/>
      <c r="G10238" t="str">
        <f t="shared" si="318"/>
        <v>Landry Shamet</v>
      </c>
      <c r="H10238" t="str">
        <f t="shared" si="319"/>
        <v>Landry Shamet</v>
      </c>
    </row>
    <row r="10239" spans="1:8" x14ac:dyDescent="0.2">
      <c r="A10239" s="48"/>
      <c r="B10239">
        <v>10</v>
      </c>
      <c r="C10239">
        <v>1</v>
      </c>
      <c r="D10239">
        <v>3</v>
      </c>
      <c r="E10239">
        <v>2</v>
      </c>
      <c r="F10239" s="51"/>
      <c r="G10239" t="str">
        <f t="shared" si="318"/>
        <v>Landry Shamet</v>
      </c>
      <c r="H10239" t="str">
        <f t="shared" si="319"/>
        <v>Landry Shamet</v>
      </c>
    </row>
    <row r="10240" spans="1:8" x14ac:dyDescent="0.2">
      <c r="A10240" s="48"/>
      <c r="B10240">
        <v>13</v>
      </c>
      <c r="C10240">
        <v>1</v>
      </c>
      <c r="D10240">
        <v>2</v>
      </c>
      <c r="E10240">
        <v>3</v>
      </c>
      <c r="F10240" s="51"/>
      <c r="G10240" t="str">
        <f t="shared" si="318"/>
        <v>Landry Shamet</v>
      </c>
      <c r="H10240" t="str">
        <f t="shared" si="319"/>
        <v>Landry Shamet</v>
      </c>
    </row>
    <row r="10241" spans="1:8" x14ac:dyDescent="0.2">
      <c r="A10241" s="48"/>
      <c r="B10241">
        <v>6</v>
      </c>
      <c r="C10241">
        <v>1</v>
      </c>
      <c r="D10241">
        <v>1</v>
      </c>
      <c r="E10241">
        <v>2</v>
      </c>
      <c r="F10241" s="51"/>
      <c r="G10241" t="str">
        <f t="shared" si="318"/>
        <v>Landry Shamet</v>
      </c>
      <c r="H10241" t="str">
        <f t="shared" si="319"/>
        <v>Landry Shamet</v>
      </c>
    </row>
    <row r="10242" spans="1:8" x14ac:dyDescent="0.2">
      <c r="A10242" s="48"/>
      <c r="B10242">
        <v>0</v>
      </c>
      <c r="C10242">
        <v>0</v>
      </c>
      <c r="D10242">
        <v>2</v>
      </c>
      <c r="E10242">
        <v>0</v>
      </c>
      <c r="F10242" s="51"/>
      <c r="G10242" t="str">
        <f t="shared" ref="G10242:G10305" si="320">IF(B10242="","",IF(A10242="",G10241,SUBSTITUTE(A10242," 2022-23 Game Log","")))</f>
        <v>Landry Shamet</v>
      </c>
      <c r="H10242" t="str">
        <f t="shared" ref="H10242:H10305" si="321">IF(G10242="Luka Dončić","Luka Doncic",IF(G10242="Wendell Carter Jr.","Wendell Carter",IF(G10242="Vlatko Čančar","Vlatko Cancar",IF(G10242="Troy Brown Jr.","Troy Brown",IF(G10242="Bojan Bogdanović","Bojan Bogdanovic",IF(G10242="Nic Claxton","Nicolas Claxton",IF(G10242="Kristaps Porziņģis","Kristaps Porzingis",IF(G10242="Kelly Oubre Jr.","Kelly Oubre Jr",IF(G10242="P.J. Washington","P.J Washington",IF(G10242="P.J. Tucker","P.J Tucker",IF(G10242="Jabari Smith Jr.","Jabari Smith",IF(G10242="Alperen Şengün","Alperen Sengun",IF(G10242="Nikola Vučević","Nikola Vucevic",IF(G10242="Jusuf Nurkić","Jusuf Nurkic",IF(G10242="Nikola Jokić","Nikola Jokic",G10242)))))))))))))))</f>
        <v>Landry Shamet</v>
      </c>
    </row>
    <row r="10243" spans="1:8" x14ac:dyDescent="0.2">
      <c r="A10243" s="48"/>
      <c r="B10243">
        <v>5</v>
      </c>
      <c r="C10243">
        <v>0</v>
      </c>
      <c r="D10243">
        <v>3</v>
      </c>
      <c r="E10243">
        <v>1</v>
      </c>
      <c r="F10243" s="51"/>
      <c r="G10243" t="str">
        <f t="shared" si="320"/>
        <v>Landry Shamet</v>
      </c>
      <c r="H10243" t="str">
        <f t="shared" si="321"/>
        <v>Landry Shamet</v>
      </c>
    </row>
    <row r="10244" spans="1:8" x14ac:dyDescent="0.2">
      <c r="A10244" s="48"/>
      <c r="B10244">
        <v>13</v>
      </c>
      <c r="C10244">
        <v>4</v>
      </c>
      <c r="D10244">
        <v>3</v>
      </c>
      <c r="E10244">
        <v>3</v>
      </c>
      <c r="F10244" s="51"/>
      <c r="G10244" t="str">
        <f t="shared" si="320"/>
        <v>Landry Shamet</v>
      </c>
      <c r="H10244" t="str">
        <f t="shared" si="321"/>
        <v>Landry Shamet</v>
      </c>
    </row>
    <row r="10245" spans="1:8" x14ac:dyDescent="0.2">
      <c r="A10245" s="48"/>
      <c r="B10245">
        <v>6</v>
      </c>
      <c r="C10245">
        <v>1</v>
      </c>
      <c r="D10245">
        <v>4</v>
      </c>
      <c r="E10245">
        <v>0</v>
      </c>
      <c r="F10245" s="51"/>
      <c r="G10245" t="str">
        <f t="shared" si="320"/>
        <v>Landry Shamet</v>
      </c>
      <c r="H10245" t="str">
        <f t="shared" si="321"/>
        <v>Landry Shamet</v>
      </c>
    </row>
    <row r="10246" spans="1:8" x14ac:dyDescent="0.2">
      <c r="A10246" s="48"/>
      <c r="B10246">
        <v>4</v>
      </c>
      <c r="C10246">
        <v>1</v>
      </c>
      <c r="D10246">
        <v>3</v>
      </c>
      <c r="E10246">
        <v>0</v>
      </c>
      <c r="F10246" s="51"/>
      <c r="G10246" t="str">
        <f t="shared" si="320"/>
        <v>Landry Shamet</v>
      </c>
      <c r="H10246" t="str">
        <f t="shared" si="321"/>
        <v>Landry Shamet</v>
      </c>
    </row>
    <row r="10247" spans="1:8" x14ac:dyDescent="0.2">
      <c r="A10247" s="48"/>
      <c r="B10247">
        <v>13</v>
      </c>
      <c r="C10247">
        <v>3</v>
      </c>
      <c r="D10247">
        <v>2</v>
      </c>
      <c r="E10247">
        <v>3</v>
      </c>
      <c r="F10247" s="51"/>
      <c r="G10247" t="str">
        <f t="shared" si="320"/>
        <v>Landry Shamet</v>
      </c>
      <c r="H10247" t="str">
        <f t="shared" si="321"/>
        <v>Landry Shamet</v>
      </c>
    </row>
    <row r="10248" spans="1:8" x14ac:dyDescent="0.2">
      <c r="A10248" s="48"/>
      <c r="B10248">
        <v>31</v>
      </c>
      <c r="C10248">
        <v>2</v>
      </c>
      <c r="D10248">
        <v>5</v>
      </c>
      <c r="E10248">
        <v>9</v>
      </c>
      <c r="F10248" s="51"/>
      <c r="G10248" t="str">
        <f t="shared" si="320"/>
        <v>Landry Shamet</v>
      </c>
      <c r="H10248" t="str">
        <f t="shared" si="321"/>
        <v>Landry Shamet</v>
      </c>
    </row>
    <row r="10249" spans="1:8" x14ac:dyDescent="0.2">
      <c r="A10249" s="48"/>
      <c r="B10249">
        <v>15</v>
      </c>
      <c r="C10249">
        <v>5</v>
      </c>
      <c r="D10249">
        <v>3</v>
      </c>
      <c r="E10249">
        <v>3</v>
      </c>
      <c r="F10249" s="51"/>
      <c r="G10249" t="str">
        <f t="shared" si="320"/>
        <v>Landry Shamet</v>
      </c>
      <c r="H10249" t="str">
        <f t="shared" si="321"/>
        <v>Landry Shamet</v>
      </c>
    </row>
    <row r="10250" spans="1:8" x14ac:dyDescent="0.2">
      <c r="A10250" s="48"/>
      <c r="B10250">
        <v>31</v>
      </c>
      <c r="C10250">
        <v>2</v>
      </c>
      <c r="D10250">
        <v>6</v>
      </c>
      <c r="E10250">
        <v>7</v>
      </c>
      <c r="F10250" s="51"/>
      <c r="G10250" t="str">
        <f t="shared" si="320"/>
        <v>Landry Shamet</v>
      </c>
      <c r="H10250" t="str">
        <f t="shared" si="321"/>
        <v>Landry Shamet</v>
      </c>
    </row>
    <row r="10251" spans="1:8" x14ac:dyDescent="0.2">
      <c r="A10251" s="48"/>
      <c r="B10251">
        <v>6</v>
      </c>
      <c r="C10251">
        <v>6</v>
      </c>
      <c r="D10251">
        <v>2</v>
      </c>
      <c r="E10251">
        <v>2</v>
      </c>
      <c r="F10251" s="51"/>
      <c r="G10251" t="str">
        <f t="shared" si="320"/>
        <v>Landry Shamet</v>
      </c>
      <c r="H10251" t="str">
        <f t="shared" si="321"/>
        <v>Landry Shamet</v>
      </c>
    </row>
    <row r="10252" spans="1:8" x14ac:dyDescent="0.2">
      <c r="A10252" s="48"/>
      <c r="B10252">
        <v>14</v>
      </c>
      <c r="C10252">
        <v>4</v>
      </c>
      <c r="D10252">
        <v>3</v>
      </c>
      <c r="E10252">
        <v>2</v>
      </c>
      <c r="F10252" s="51"/>
      <c r="G10252" t="str">
        <f t="shared" si="320"/>
        <v>Landry Shamet</v>
      </c>
      <c r="H10252" t="str">
        <f t="shared" si="321"/>
        <v>Landry Shamet</v>
      </c>
    </row>
    <row r="10253" spans="1:8" x14ac:dyDescent="0.2">
      <c r="A10253" s="48" t="s">
        <v>1518</v>
      </c>
      <c r="B10253">
        <v>4</v>
      </c>
      <c r="C10253">
        <v>8</v>
      </c>
      <c r="D10253">
        <v>1</v>
      </c>
      <c r="E10253">
        <v>0</v>
      </c>
      <c r="F10253" s="51"/>
      <c r="G10253" t="str">
        <f t="shared" si="320"/>
        <v>Day'Ron Sharpe</v>
      </c>
      <c r="H10253" t="str">
        <f t="shared" si="321"/>
        <v>Day'Ron Sharpe</v>
      </c>
    </row>
    <row r="10254" spans="1:8" x14ac:dyDescent="0.2">
      <c r="A10254" s="48"/>
      <c r="B10254">
        <v>4</v>
      </c>
      <c r="C10254">
        <v>7</v>
      </c>
      <c r="D10254">
        <v>0</v>
      </c>
      <c r="E10254">
        <v>0</v>
      </c>
      <c r="F10254" s="51"/>
      <c r="G10254" t="str">
        <f t="shared" si="320"/>
        <v>Day'Ron Sharpe</v>
      </c>
      <c r="H10254" t="str">
        <f t="shared" si="321"/>
        <v>Day'Ron Sharpe</v>
      </c>
    </row>
    <row r="10255" spans="1:8" x14ac:dyDescent="0.2">
      <c r="A10255" s="48"/>
      <c r="B10255">
        <v>5</v>
      </c>
      <c r="C10255">
        <v>3</v>
      </c>
      <c r="D10255">
        <v>1</v>
      </c>
      <c r="E10255">
        <v>0</v>
      </c>
      <c r="F10255" s="51"/>
      <c r="G10255" t="str">
        <f t="shared" si="320"/>
        <v>Day'Ron Sharpe</v>
      </c>
      <c r="H10255" t="str">
        <f t="shared" si="321"/>
        <v>Day'Ron Sharpe</v>
      </c>
    </row>
    <row r="10256" spans="1:8" x14ac:dyDescent="0.2">
      <c r="A10256" s="48"/>
      <c r="B10256">
        <v>3</v>
      </c>
      <c r="C10256">
        <v>3</v>
      </c>
      <c r="D10256">
        <v>3</v>
      </c>
      <c r="E10256">
        <v>0</v>
      </c>
      <c r="F10256" s="51"/>
      <c r="G10256" t="str">
        <f t="shared" si="320"/>
        <v>Day'Ron Sharpe</v>
      </c>
      <c r="H10256" t="str">
        <f t="shared" si="321"/>
        <v>Day'Ron Sharpe</v>
      </c>
    </row>
    <row r="10257" spans="1:8" x14ac:dyDescent="0.2">
      <c r="A10257" s="48"/>
      <c r="B10257">
        <v>4</v>
      </c>
      <c r="C10257">
        <v>3</v>
      </c>
      <c r="D10257">
        <v>0</v>
      </c>
      <c r="E10257">
        <v>0</v>
      </c>
      <c r="F10257" s="51"/>
      <c r="G10257" t="str">
        <f t="shared" si="320"/>
        <v>Day'Ron Sharpe</v>
      </c>
      <c r="H10257" t="str">
        <f t="shared" si="321"/>
        <v>Day'Ron Sharpe</v>
      </c>
    </row>
    <row r="10258" spans="1:8" x14ac:dyDescent="0.2">
      <c r="A10258" s="48"/>
      <c r="B10258">
        <v>0</v>
      </c>
      <c r="C10258">
        <v>1</v>
      </c>
      <c r="D10258">
        <v>0</v>
      </c>
      <c r="E10258">
        <v>0</v>
      </c>
      <c r="F10258" s="51"/>
      <c r="G10258" t="str">
        <f t="shared" si="320"/>
        <v>Day'Ron Sharpe</v>
      </c>
      <c r="H10258" t="str">
        <f t="shared" si="321"/>
        <v>Day'Ron Sharpe</v>
      </c>
    </row>
    <row r="10259" spans="1:8" x14ac:dyDescent="0.2">
      <c r="A10259" s="48"/>
      <c r="B10259">
        <v>0</v>
      </c>
      <c r="C10259">
        <v>0</v>
      </c>
      <c r="D10259">
        <v>0</v>
      </c>
      <c r="E10259">
        <v>0</v>
      </c>
      <c r="F10259" s="51"/>
      <c r="G10259" t="str">
        <f t="shared" si="320"/>
        <v>Day'Ron Sharpe</v>
      </c>
      <c r="H10259" t="str">
        <f t="shared" si="321"/>
        <v>Day'Ron Sharpe</v>
      </c>
    </row>
    <row r="10260" spans="1:8" x14ac:dyDescent="0.2">
      <c r="A10260" s="48"/>
      <c r="B10260">
        <v>0</v>
      </c>
      <c r="C10260">
        <v>2</v>
      </c>
      <c r="D10260">
        <v>0</v>
      </c>
      <c r="E10260">
        <v>0</v>
      </c>
      <c r="F10260" s="51"/>
      <c r="G10260" t="str">
        <f t="shared" si="320"/>
        <v>Day'Ron Sharpe</v>
      </c>
      <c r="H10260" t="str">
        <f t="shared" si="321"/>
        <v>Day'Ron Sharpe</v>
      </c>
    </row>
    <row r="10261" spans="1:8" x14ac:dyDescent="0.2">
      <c r="A10261" s="48"/>
      <c r="B10261">
        <v>4</v>
      </c>
      <c r="C10261">
        <v>1</v>
      </c>
      <c r="D10261">
        <v>1</v>
      </c>
      <c r="E10261">
        <v>0</v>
      </c>
      <c r="F10261" s="51"/>
      <c r="G10261" t="str">
        <f t="shared" si="320"/>
        <v>Day'Ron Sharpe</v>
      </c>
      <c r="H10261" t="str">
        <f t="shared" si="321"/>
        <v>Day'Ron Sharpe</v>
      </c>
    </row>
    <row r="10262" spans="1:8" x14ac:dyDescent="0.2">
      <c r="A10262" s="48"/>
      <c r="B10262">
        <v>0</v>
      </c>
      <c r="C10262">
        <v>4</v>
      </c>
      <c r="D10262">
        <v>0</v>
      </c>
      <c r="E10262">
        <v>0</v>
      </c>
      <c r="F10262" s="51"/>
      <c r="G10262" t="str">
        <f t="shared" si="320"/>
        <v>Day'Ron Sharpe</v>
      </c>
      <c r="H10262" t="str">
        <f t="shared" si="321"/>
        <v>Day'Ron Sharpe</v>
      </c>
    </row>
    <row r="10263" spans="1:8" x14ac:dyDescent="0.2">
      <c r="A10263" s="48"/>
      <c r="B10263">
        <v>7</v>
      </c>
      <c r="C10263">
        <v>3</v>
      </c>
      <c r="D10263">
        <v>3</v>
      </c>
      <c r="E10263">
        <v>1</v>
      </c>
      <c r="F10263" s="51"/>
      <c r="G10263" t="str">
        <f t="shared" si="320"/>
        <v>Day'Ron Sharpe</v>
      </c>
      <c r="H10263" t="str">
        <f t="shared" si="321"/>
        <v>Day'Ron Sharpe</v>
      </c>
    </row>
    <row r="10264" spans="1:8" x14ac:dyDescent="0.2">
      <c r="A10264" s="48"/>
      <c r="B10264">
        <v>2</v>
      </c>
      <c r="C10264">
        <v>1</v>
      </c>
      <c r="D10264">
        <v>0</v>
      </c>
      <c r="E10264">
        <v>0</v>
      </c>
      <c r="F10264" s="51"/>
      <c r="G10264" t="str">
        <f t="shared" si="320"/>
        <v>Day'Ron Sharpe</v>
      </c>
      <c r="H10264" t="str">
        <f t="shared" si="321"/>
        <v>Day'Ron Sharpe</v>
      </c>
    </row>
    <row r="10265" spans="1:8" x14ac:dyDescent="0.2">
      <c r="A10265" s="48"/>
      <c r="B10265">
        <v>0</v>
      </c>
      <c r="C10265">
        <v>1</v>
      </c>
      <c r="D10265">
        <v>0</v>
      </c>
      <c r="E10265">
        <v>0</v>
      </c>
      <c r="F10265" s="51"/>
      <c r="G10265" t="str">
        <f t="shared" si="320"/>
        <v>Day'Ron Sharpe</v>
      </c>
      <c r="H10265" t="str">
        <f t="shared" si="321"/>
        <v>Day'Ron Sharpe</v>
      </c>
    </row>
    <row r="10266" spans="1:8" x14ac:dyDescent="0.2">
      <c r="A10266" s="48"/>
      <c r="B10266">
        <v>5</v>
      </c>
      <c r="C10266">
        <v>3</v>
      </c>
      <c r="D10266">
        <v>0</v>
      </c>
      <c r="E10266">
        <v>1</v>
      </c>
      <c r="F10266" s="51"/>
      <c r="G10266" t="str">
        <f t="shared" si="320"/>
        <v>Day'Ron Sharpe</v>
      </c>
      <c r="H10266" t="str">
        <f t="shared" si="321"/>
        <v>Day'Ron Sharpe</v>
      </c>
    </row>
    <row r="10267" spans="1:8" x14ac:dyDescent="0.2">
      <c r="A10267" s="48"/>
      <c r="B10267">
        <v>3</v>
      </c>
      <c r="C10267">
        <v>3</v>
      </c>
      <c r="D10267">
        <v>0</v>
      </c>
      <c r="E10267">
        <v>1</v>
      </c>
      <c r="F10267" s="51"/>
      <c r="G10267" t="str">
        <f t="shared" si="320"/>
        <v>Day'Ron Sharpe</v>
      </c>
      <c r="H10267" t="str">
        <f t="shared" si="321"/>
        <v>Day'Ron Sharpe</v>
      </c>
    </row>
    <row r="10268" spans="1:8" x14ac:dyDescent="0.2">
      <c r="A10268" s="48"/>
      <c r="B10268">
        <v>0</v>
      </c>
      <c r="C10268">
        <v>2</v>
      </c>
      <c r="D10268">
        <v>0</v>
      </c>
      <c r="E10268">
        <v>0</v>
      </c>
      <c r="F10268" s="51"/>
      <c r="G10268" t="str">
        <f t="shared" si="320"/>
        <v>Day'Ron Sharpe</v>
      </c>
      <c r="H10268" t="str">
        <f t="shared" si="321"/>
        <v>Day'Ron Sharpe</v>
      </c>
    </row>
    <row r="10269" spans="1:8" x14ac:dyDescent="0.2">
      <c r="A10269" s="48"/>
      <c r="B10269">
        <v>20</v>
      </c>
      <c r="C10269">
        <v>12</v>
      </c>
      <c r="D10269">
        <v>1</v>
      </c>
      <c r="E10269">
        <v>0</v>
      </c>
      <c r="F10269" s="51"/>
      <c r="G10269" t="str">
        <f t="shared" si="320"/>
        <v>Day'Ron Sharpe</v>
      </c>
      <c r="H10269" t="str">
        <f t="shared" si="321"/>
        <v>Day'Ron Sharpe</v>
      </c>
    </row>
    <row r="10270" spans="1:8" x14ac:dyDescent="0.2">
      <c r="A10270" s="48"/>
      <c r="B10270">
        <v>2</v>
      </c>
      <c r="C10270">
        <v>1</v>
      </c>
      <c r="D10270">
        <v>0</v>
      </c>
      <c r="E10270">
        <v>0</v>
      </c>
      <c r="F10270" s="51"/>
      <c r="G10270" t="str">
        <f t="shared" si="320"/>
        <v>Day'Ron Sharpe</v>
      </c>
      <c r="H10270" t="str">
        <f t="shared" si="321"/>
        <v>Day'Ron Sharpe</v>
      </c>
    </row>
    <row r="10271" spans="1:8" x14ac:dyDescent="0.2">
      <c r="A10271" s="48"/>
      <c r="B10271">
        <v>5</v>
      </c>
      <c r="C10271">
        <v>1</v>
      </c>
      <c r="D10271">
        <v>0</v>
      </c>
      <c r="E10271">
        <v>1</v>
      </c>
      <c r="F10271" s="51"/>
      <c r="G10271" t="str">
        <f t="shared" si="320"/>
        <v>Day'Ron Sharpe</v>
      </c>
      <c r="H10271" t="str">
        <f t="shared" si="321"/>
        <v>Day'Ron Sharpe</v>
      </c>
    </row>
    <row r="10272" spans="1:8" x14ac:dyDescent="0.2">
      <c r="A10272" s="48"/>
      <c r="B10272">
        <v>9</v>
      </c>
      <c r="C10272">
        <v>5</v>
      </c>
      <c r="D10272">
        <v>3</v>
      </c>
      <c r="E10272">
        <v>0</v>
      </c>
      <c r="F10272" s="51"/>
      <c r="G10272" t="str">
        <f t="shared" si="320"/>
        <v>Day'Ron Sharpe</v>
      </c>
      <c r="H10272" t="str">
        <f t="shared" si="321"/>
        <v>Day'Ron Sharpe</v>
      </c>
    </row>
    <row r="10273" spans="1:8" x14ac:dyDescent="0.2">
      <c r="A10273" s="48" t="s">
        <v>1519</v>
      </c>
      <c r="B10273">
        <v>12</v>
      </c>
      <c r="C10273">
        <v>2</v>
      </c>
      <c r="D10273">
        <v>1</v>
      </c>
      <c r="E10273">
        <v>3</v>
      </c>
      <c r="F10273" s="51"/>
      <c r="G10273" t="str">
        <f t="shared" si="320"/>
        <v>Shaedon Sharpe</v>
      </c>
      <c r="H10273" t="str">
        <f t="shared" si="321"/>
        <v>Shaedon Sharpe</v>
      </c>
    </row>
    <row r="10274" spans="1:8" x14ac:dyDescent="0.2">
      <c r="A10274" s="48"/>
      <c r="B10274">
        <v>0</v>
      </c>
      <c r="C10274">
        <v>2</v>
      </c>
      <c r="D10274">
        <v>0</v>
      </c>
      <c r="E10274">
        <v>0</v>
      </c>
      <c r="F10274" s="51"/>
      <c r="G10274" t="str">
        <f t="shared" si="320"/>
        <v>Shaedon Sharpe</v>
      </c>
      <c r="H10274" t="str">
        <f t="shared" si="321"/>
        <v>Shaedon Sharpe</v>
      </c>
    </row>
    <row r="10275" spans="1:8" x14ac:dyDescent="0.2">
      <c r="A10275" s="48"/>
      <c r="B10275">
        <v>4</v>
      </c>
      <c r="C10275">
        <v>4</v>
      </c>
      <c r="D10275">
        <v>1</v>
      </c>
      <c r="E10275">
        <v>0</v>
      </c>
      <c r="F10275" s="51"/>
      <c r="G10275" t="str">
        <f t="shared" si="320"/>
        <v>Shaedon Sharpe</v>
      </c>
      <c r="H10275" t="str">
        <f t="shared" si="321"/>
        <v>Shaedon Sharpe</v>
      </c>
    </row>
    <row r="10276" spans="1:8" x14ac:dyDescent="0.2">
      <c r="A10276" s="48"/>
      <c r="B10276">
        <v>11</v>
      </c>
      <c r="C10276">
        <v>1</v>
      </c>
      <c r="D10276">
        <v>0</v>
      </c>
      <c r="E10276">
        <v>1</v>
      </c>
      <c r="F10276" s="51"/>
      <c r="G10276" t="str">
        <f t="shared" si="320"/>
        <v>Shaedon Sharpe</v>
      </c>
      <c r="H10276" t="str">
        <f t="shared" si="321"/>
        <v>Shaedon Sharpe</v>
      </c>
    </row>
    <row r="10277" spans="1:8" x14ac:dyDescent="0.2">
      <c r="A10277" s="48"/>
      <c r="B10277">
        <v>15</v>
      </c>
      <c r="C10277">
        <v>8</v>
      </c>
      <c r="D10277">
        <v>0</v>
      </c>
      <c r="E10277">
        <v>2</v>
      </c>
      <c r="F10277" s="51"/>
      <c r="G10277" t="str">
        <f t="shared" si="320"/>
        <v>Shaedon Sharpe</v>
      </c>
      <c r="H10277" t="str">
        <f t="shared" si="321"/>
        <v>Shaedon Sharpe</v>
      </c>
    </row>
    <row r="10278" spans="1:8" x14ac:dyDescent="0.2">
      <c r="A10278" s="48"/>
      <c r="B10278">
        <v>14</v>
      </c>
      <c r="C10278">
        <v>1</v>
      </c>
      <c r="D10278">
        <v>2</v>
      </c>
      <c r="E10278">
        <v>0</v>
      </c>
      <c r="F10278" s="51"/>
      <c r="G10278" t="str">
        <f t="shared" si="320"/>
        <v>Shaedon Sharpe</v>
      </c>
      <c r="H10278" t="str">
        <f t="shared" si="321"/>
        <v>Shaedon Sharpe</v>
      </c>
    </row>
    <row r="10279" spans="1:8" x14ac:dyDescent="0.2">
      <c r="A10279" s="48"/>
      <c r="B10279">
        <v>2</v>
      </c>
      <c r="C10279">
        <v>2</v>
      </c>
      <c r="D10279">
        <v>0</v>
      </c>
      <c r="E10279">
        <v>0</v>
      </c>
      <c r="F10279" s="51"/>
      <c r="G10279" t="str">
        <f t="shared" si="320"/>
        <v>Shaedon Sharpe</v>
      </c>
      <c r="H10279" t="str">
        <f t="shared" si="321"/>
        <v>Shaedon Sharpe</v>
      </c>
    </row>
    <row r="10280" spans="1:8" x14ac:dyDescent="0.2">
      <c r="A10280" s="48"/>
      <c r="B10280">
        <v>10</v>
      </c>
      <c r="C10280">
        <v>1</v>
      </c>
      <c r="D10280">
        <v>1</v>
      </c>
      <c r="E10280">
        <v>2</v>
      </c>
      <c r="F10280" s="51"/>
      <c r="G10280" t="str">
        <f t="shared" si="320"/>
        <v>Shaedon Sharpe</v>
      </c>
      <c r="H10280" t="str">
        <f t="shared" si="321"/>
        <v>Shaedon Sharpe</v>
      </c>
    </row>
    <row r="10281" spans="1:8" x14ac:dyDescent="0.2">
      <c r="A10281" s="48"/>
      <c r="B10281">
        <v>13</v>
      </c>
      <c r="C10281">
        <v>4</v>
      </c>
      <c r="D10281">
        <v>0</v>
      </c>
      <c r="E10281">
        <v>1</v>
      </c>
      <c r="F10281" s="51"/>
      <c r="G10281" t="str">
        <f t="shared" si="320"/>
        <v>Shaedon Sharpe</v>
      </c>
      <c r="H10281" t="str">
        <f t="shared" si="321"/>
        <v>Shaedon Sharpe</v>
      </c>
    </row>
    <row r="10282" spans="1:8" x14ac:dyDescent="0.2">
      <c r="A10282" s="48"/>
      <c r="B10282">
        <v>5</v>
      </c>
      <c r="C10282">
        <v>1</v>
      </c>
      <c r="D10282">
        <v>0</v>
      </c>
      <c r="E10282">
        <v>1</v>
      </c>
      <c r="F10282" s="51"/>
      <c r="G10282" t="str">
        <f t="shared" si="320"/>
        <v>Shaedon Sharpe</v>
      </c>
      <c r="H10282" t="str">
        <f t="shared" si="321"/>
        <v>Shaedon Sharpe</v>
      </c>
    </row>
    <row r="10283" spans="1:8" x14ac:dyDescent="0.2">
      <c r="A10283" s="48"/>
      <c r="B10283">
        <v>17</v>
      </c>
      <c r="C10283">
        <v>4</v>
      </c>
      <c r="D10283">
        <v>0</v>
      </c>
      <c r="E10283">
        <v>1</v>
      </c>
      <c r="F10283" s="51"/>
      <c r="G10283" t="str">
        <f t="shared" si="320"/>
        <v>Shaedon Sharpe</v>
      </c>
      <c r="H10283" t="str">
        <f t="shared" si="321"/>
        <v>Shaedon Sharpe</v>
      </c>
    </row>
    <row r="10284" spans="1:8" x14ac:dyDescent="0.2">
      <c r="A10284" s="48"/>
      <c r="B10284">
        <v>5</v>
      </c>
      <c r="C10284">
        <v>1</v>
      </c>
      <c r="D10284">
        <v>0</v>
      </c>
      <c r="E10284">
        <v>1</v>
      </c>
      <c r="F10284" s="51"/>
      <c r="G10284" t="str">
        <f t="shared" si="320"/>
        <v>Shaedon Sharpe</v>
      </c>
      <c r="H10284" t="str">
        <f t="shared" si="321"/>
        <v>Shaedon Sharpe</v>
      </c>
    </row>
    <row r="10285" spans="1:8" x14ac:dyDescent="0.2">
      <c r="A10285" s="48"/>
      <c r="B10285">
        <v>13</v>
      </c>
      <c r="C10285">
        <v>2</v>
      </c>
      <c r="D10285">
        <v>0</v>
      </c>
      <c r="E10285">
        <v>2</v>
      </c>
      <c r="F10285" s="51"/>
      <c r="G10285" t="str">
        <f t="shared" si="320"/>
        <v>Shaedon Sharpe</v>
      </c>
      <c r="H10285" t="str">
        <f t="shared" si="321"/>
        <v>Shaedon Sharpe</v>
      </c>
    </row>
    <row r="10286" spans="1:8" x14ac:dyDescent="0.2">
      <c r="A10286" s="48"/>
      <c r="B10286">
        <v>20</v>
      </c>
      <c r="C10286">
        <v>2</v>
      </c>
      <c r="D10286">
        <v>0</v>
      </c>
      <c r="E10286">
        <v>4</v>
      </c>
      <c r="F10286" s="51"/>
      <c r="G10286" t="str">
        <f t="shared" si="320"/>
        <v>Shaedon Sharpe</v>
      </c>
      <c r="H10286" t="str">
        <f t="shared" si="321"/>
        <v>Shaedon Sharpe</v>
      </c>
    </row>
    <row r="10287" spans="1:8" x14ac:dyDescent="0.2">
      <c r="A10287" s="48"/>
      <c r="B10287">
        <v>4</v>
      </c>
      <c r="C10287">
        <v>3</v>
      </c>
      <c r="D10287">
        <v>1</v>
      </c>
      <c r="E10287">
        <v>0</v>
      </c>
      <c r="F10287" s="51"/>
      <c r="G10287" t="str">
        <f t="shared" si="320"/>
        <v>Shaedon Sharpe</v>
      </c>
      <c r="H10287" t="str">
        <f t="shared" si="321"/>
        <v>Shaedon Sharpe</v>
      </c>
    </row>
    <row r="10288" spans="1:8" x14ac:dyDescent="0.2">
      <c r="A10288" s="48"/>
      <c r="B10288">
        <v>2</v>
      </c>
      <c r="C10288">
        <v>4</v>
      </c>
      <c r="D10288">
        <v>2</v>
      </c>
      <c r="E10288">
        <v>0</v>
      </c>
      <c r="F10288" s="51"/>
      <c r="G10288" t="str">
        <f t="shared" si="320"/>
        <v>Shaedon Sharpe</v>
      </c>
      <c r="H10288" t="str">
        <f t="shared" si="321"/>
        <v>Shaedon Sharpe</v>
      </c>
    </row>
    <row r="10289" spans="1:8" x14ac:dyDescent="0.2">
      <c r="A10289" s="48"/>
      <c r="B10289">
        <v>0</v>
      </c>
      <c r="C10289">
        <v>0</v>
      </c>
      <c r="D10289">
        <v>0</v>
      </c>
      <c r="E10289">
        <v>0</v>
      </c>
      <c r="F10289" s="51"/>
      <c r="G10289" t="str">
        <f t="shared" si="320"/>
        <v>Shaedon Sharpe</v>
      </c>
      <c r="H10289" t="str">
        <f t="shared" si="321"/>
        <v>Shaedon Sharpe</v>
      </c>
    </row>
    <row r="10290" spans="1:8" x14ac:dyDescent="0.2">
      <c r="A10290" s="48"/>
      <c r="B10290">
        <v>5</v>
      </c>
      <c r="C10290">
        <v>1</v>
      </c>
      <c r="D10290">
        <v>0</v>
      </c>
      <c r="E10290">
        <v>1</v>
      </c>
      <c r="F10290" s="51"/>
      <c r="G10290" t="str">
        <f t="shared" si="320"/>
        <v>Shaedon Sharpe</v>
      </c>
      <c r="H10290" t="str">
        <f t="shared" si="321"/>
        <v>Shaedon Sharpe</v>
      </c>
    </row>
    <row r="10291" spans="1:8" x14ac:dyDescent="0.2">
      <c r="A10291" s="48"/>
      <c r="B10291">
        <v>0</v>
      </c>
      <c r="C10291">
        <v>2</v>
      </c>
      <c r="D10291">
        <v>1</v>
      </c>
      <c r="E10291">
        <v>0</v>
      </c>
      <c r="F10291" s="51"/>
      <c r="G10291" t="str">
        <f t="shared" si="320"/>
        <v>Shaedon Sharpe</v>
      </c>
      <c r="H10291" t="str">
        <f t="shared" si="321"/>
        <v>Shaedon Sharpe</v>
      </c>
    </row>
    <row r="10292" spans="1:8" x14ac:dyDescent="0.2">
      <c r="A10292" s="48"/>
      <c r="B10292">
        <v>5</v>
      </c>
      <c r="C10292">
        <v>1</v>
      </c>
      <c r="D10292">
        <v>1</v>
      </c>
      <c r="E10292">
        <v>0</v>
      </c>
      <c r="F10292" s="51"/>
      <c r="G10292" t="str">
        <f t="shared" si="320"/>
        <v>Shaedon Sharpe</v>
      </c>
      <c r="H10292" t="str">
        <f t="shared" si="321"/>
        <v>Shaedon Sharpe</v>
      </c>
    </row>
    <row r="10293" spans="1:8" x14ac:dyDescent="0.2">
      <c r="A10293" s="48"/>
      <c r="B10293">
        <v>16</v>
      </c>
      <c r="C10293">
        <v>3</v>
      </c>
      <c r="D10293">
        <v>0</v>
      </c>
      <c r="E10293">
        <v>1</v>
      </c>
      <c r="F10293" s="51"/>
      <c r="G10293" t="str">
        <f t="shared" si="320"/>
        <v>Shaedon Sharpe</v>
      </c>
      <c r="H10293" t="str">
        <f t="shared" si="321"/>
        <v>Shaedon Sharpe</v>
      </c>
    </row>
    <row r="10294" spans="1:8" x14ac:dyDescent="0.2">
      <c r="A10294" s="48"/>
      <c r="B10294">
        <v>6</v>
      </c>
      <c r="C10294">
        <v>4</v>
      </c>
      <c r="D10294">
        <v>0</v>
      </c>
      <c r="E10294">
        <v>0</v>
      </c>
      <c r="F10294" s="51"/>
      <c r="G10294" t="str">
        <f t="shared" si="320"/>
        <v>Shaedon Sharpe</v>
      </c>
      <c r="H10294" t="str">
        <f t="shared" si="321"/>
        <v>Shaedon Sharpe</v>
      </c>
    </row>
    <row r="10295" spans="1:8" x14ac:dyDescent="0.2">
      <c r="A10295" s="48"/>
      <c r="B10295">
        <v>6</v>
      </c>
      <c r="C10295">
        <v>3</v>
      </c>
      <c r="D10295">
        <v>1</v>
      </c>
      <c r="E10295">
        <v>1</v>
      </c>
      <c r="F10295" s="51"/>
      <c r="G10295" t="str">
        <f t="shared" si="320"/>
        <v>Shaedon Sharpe</v>
      </c>
      <c r="H10295" t="str">
        <f t="shared" si="321"/>
        <v>Shaedon Sharpe</v>
      </c>
    </row>
    <row r="10296" spans="1:8" x14ac:dyDescent="0.2">
      <c r="A10296" s="48"/>
      <c r="B10296">
        <v>7</v>
      </c>
      <c r="C10296">
        <v>3</v>
      </c>
      <c r="D10296">
        <v>0</v>
      </c>
      <c r="E10296">
        <v>1</v>
      </c>
      <c r="F10296" s="51"/>
      <c r="G10296" t="str">
        <f t="shared" si="320"/>
        <v>Shaedon Sharpe</v>
      </c>
      <c r="H10296" t="str">
        <f t="shared" si="321"/>
        <v>Shaedon Sharpe</v>
      </c>
    </row>
    <row r="10297" spans="1:8" x14ac:dyDescent="0.2">
      <c r="A10297" s="48"/>
      <c r="B10297">
        <v>5</v>
      </c>
      <c r="C10297">
        <v>4</v>
      </c>
      <c r="D10297">
        <v>1</v>
      </c>
      <c r="E10297">
        <v>0</v>
      </c>
      <c r="F10297" s="51"/>
      <c r="G10297" t="str">
        <f t="shared" si="320"/>
        <v>Shaedon Sharpe</v>
      </c>
      <c r="H10297" t="str">
        <f t="shared" si="321"/>
        <v>Shaedon Sharpe</v>
      </c>
    </row>
    <row r="10298" spans="1:8" x14ac:dyDescent="0.2">
      <c r="A10298" s="48"/>
      <c r="B10298">
        <v>14</v>
      </c>
      <c r="C10298">
        <v>7</v>
      </c>
      <c r="D10298">
        <v>1</v>
      </c>
      <c r="E10298">
        <v>0</v>
      </c>
      <c r="F10298" s="51"/>
      <c r="G10298" t="str">
        <f t="shared" si="320"/>
        <v>Shaedon Sharpe</v>
      </c>
      <c r="H10298" t="str">
        <f t="shared" si="321"/>
        <v>Shaedon Sharpe</v>
      </c>
    </row>
    <row r="10299" spans="1:8" x14ac:dyDescent="0.2">
      <c r="A10299" s="48"/>
      <c r="B10299">
        <v>12</v>
      </c>
      <c r="C10299">
        <v>1</v>
      </c>
      <c r="D10299">
        <v>0</v>
      </c>
      <c r="E10299">
        <v>2</v>
      </c>
      <c r="F10299" s="51"/>
      <c r="G10299" t="str">
        <f t="shared" si="320"/>
        <v>Shaedon Sharpe</v>
      </c>
      <c r="H10299" t="str">
        <f t="shared" si="321"/>
        <v>Shaedon Sharpe</v>
      </c>
    </row>
    <row r="10300" spans="1:8" x14ac:dyDescent="0.2">
      <c r="A10300" s="48"/>
      <c r="B10300">
        <v>10</v>
      </c>
      <c r="C10300">
        <v>1</v>
      </c>
      <c r="D10300">
        <v>1</v>
      </c>
      <c r="E10300">
        <v>2</v>
      </c>
      <c r="F10300" s="51"/>
      <c r="G10300" t="str">
        <f t="shared" si="320"/>
        <v>Shaedon Sharpe</v>
      </c>
      <c r="H10300" t="str">
        <f t="shared" si="321"/>
        <v>Shaedon Sharpe</v>
      </c>
    </row>
    <row r="10301" spans="1:8" x14ac:dyDescent="0.2">
      <c r="A10301" s="48"/>
      <c r="B10301">
        <v>4</v>
      </c>
      <c r="C10301">
        <v>3</v>
      </c>
      <c r="D10301">
        <v>1</v>
      </c>
      <c r="E10301">
        <v>0</v>
      </c>
      <c r="F10301" s="51"/>
      <c r="G10301" t="str">
        <f t="shared" si="320"/>
        <v>Shaedon Sharpe</v>
      </c>
      <c r="H10301" t="str">
        <f t="shared" si="321"/>
        <v>Shaedon Sharpe</v>
      </c>
    </row>
    <row r="10302" spans="1:8" x14ac:dyDescent="0.2">
      <c r="A10302" s="48"/>
      <c r="B10302">
        <v>6</v>
      </c>
      <c r="C10302">
        <v>3</v>
      </c>
      <c r="D10302">
        <v>0</v>
      </c>
      <c r="E10302">
        <v>0</v>
      </c>
      <c r="F10302" s="51"/>
      <c r="G10302" t="str">
        <f t="shared" si="320"/>
        <v>Shaedon Sharpe</v>
      </c>
      <c r="H10302" t="str">
        <f t="shared" si="321"/>
        <v>Shaedon Sharpe</v>
      </c>
    </row>
    <row r="10303" spans="1:8" x14ac:dyDescent="0.2">
      <c r="A10303" s="48"/>
      <c r="B10303">
        <v>8</v>
      </c>
      <c r="C10303">
        <v>1</v>
      </c>
      <c r="D10303">
        <v>0</v>
      </c>
      <c r="E10303">
        <v>2</v>
      </c>
      <c r="F10303" s="51"/>
      <c r="G10303" t="str">
        <f t="shared" si="320"/>
        <v>Shaedon Sharpe</v>
      </c>
      <c r="H10303" t="str">
        <f t="shared" si="321"/>
        <v>Shaedon Sharpe</v>
      </c>
    </row>
    <row r="10304" spans="1:8" x14ac:dyDescent="0.2">
      <c r="A10304" s="48"/>
      <c r="B10304">
        <v>2</v>
      </c>
      <c r="C10304">
        <v>1</v>
      </c>
      <c r="D10304">
        <v>0</v>
      </c>
      <c r="E10304">
        <v>0</v>
      </c>
      <c r="F10304" s="51"/>
      <c r="G10304" t="str">
        <f t="shared" si="320"/>
        <v>Shaedon Sharpe</v>
      </c>
      <c r="H10304" t="str">
        <f t="shared" si="321"/>
        <v>Shaedon Sharpe</v>
      </c>
    </row>
    <row r="10305" spans="1:8" x14ac:dyDescent="0.2">
      <c r="A10305" s="48"/>
      <c r="B10305">
        <v>0</v>
      </c>
      <c r="C10305">
        <v>1</v>
      </c>
      <c r="D10305">
        <v>0</v>
      </c>
      <c r="E10305">
        <v>0</v>
      </c>
      <c r="F10305" s="51"/>
      <c r="G10305" t="str">
        <f t="shared" si="320"/>
        <v>Shaedon Sharpe</v>
      </c>
      <c r="H10305" t="str">
        <f t="shared" si="321"/>
        <v>Shaedon Sharpe</v>
      </c>
    </row>
    <row r="10306" spans="1:8" x14ac:dyDescent="0.2">
      <c r="A10306" s="48"/>
      <c r="B10306">
        <v>7</v>
      </c>
      <c r="C10306">
        <v>3</v>
      </c>
      <c r="D10306">
        <v>0</v>
      </c>
      <c r="E10306">
        <v>1</v>
      </c>
      <c r="F10306" s="51"/>
      <c r="G10306" t="str">
        <f t="shared" ref="G10306:G10369" si="322">IF(B10306="","",IF(A10306="",G10305,SUBSTITUTE(A10306," 2022-23 Game Log","")))</f>
        <v>Shaedon Sharpe</v>
      </c>
      <c r="H10306" t="str">
        <f t="shared" ref="H10306:H10369" si="323">IF(G10306="Luka Dončić","Luka Doncic",IF(G10306="Wendell Carter Jr.","Wendell Carter",IF(G10306="Vlatko Čančar","Vlatko Cancar",IF(G10306="Troy Brown Jr.","Troy Brown",IF(G10306="Bojan Bogdanović","Bojan Bogdanovic",IF(G10306="Nic Claxton","Nicolas Claxton",IF(G10306="Kristaps Porziņģis","Kristaps Porzingis",IF(G10306="Kelly Oubre Jr.","Kelly Oubre Jr",IF(G10306="P.J. Washington","P.J Washington",IF(G10306="P.J. Tucker","P.J Tucker",IF(G10306="Jabari Smith Jr.","Jabari Smith",IF(G10306="Alperen Şengün","Alperen Sengun",IF(G10306="Nikola Vučević","Nikola Vucevic",IF(G10306="Jusuf Nurkić","Jusuf Nurkic",IF(G10306="Nikola Jokić","Nikola Jokic",G10306)))))))))))))))</f>
        <v>Shaedon Sharpe</v>
      </c>
    </row>
    <row r="10307" spans="1:8" x14ac:dyDescent="0.2">
      <c r="A10307" s="48"/>
      <c r="B10307">
        <v>10</v>
      </c>
      <c r="C10307">
        <v>3</v>
      </c>
      <c r="D10307">
        <v>0</v>
      </c>
      <c r="E10307">
        <v>1</v>
      </c>
      <c r="F10307" s="51"/>
      <c r="G10307" t="str">
        <f t="shared" si="322"/>
        <v>Shaedon Sharpe</v>
      </c>
      <c r="H10307" t="str">
        <f t="shared" si="323"/>
        <v>Shaedon Sharpe</v>
      </c>
    </row>
    <row r="10308" spans="1:8" x14ac:dyDescent="0.2">
      <c r="A10308" s="48"/>
      <c r="B10308">
        <v>13</v>
      </c>
      <c r="C10308">
        <v>4</v>
      </c>
      <c r="D10308">
        <v>1</v>
      </c>
      <c r="E10308">
        <v>1</v>
      </c>
      <c r="F10308" s="51"/>
      <c r="G10308" t="str">
        <f t="shared" si="322"/>
        <v>Shaedon Sharpe</v>
      </c>
      <c r="H10308" t="str">
        <f t="shared" si="323"/>
        <v>Shaedon Sharpe</v>
      </c>
    </row>
    <row r="10309" spans="1:8" x14ac:dyDescent="0.2">
      <c r="A10309" s="48" t="s">
        <v>1520</v>
      </c>
      <c r="B10309">
        <v>23</v>
      </c>
      <c r="C10309">
        <v>11</v>
      </c>
      <c r="D10309">
        <v>1</v>
      </c>
      <c r="E10309">
        <v>1</v>
      </c>
      <c r="F10309" s="51"/>
      <c r="G10309" t="str">
        <f t="shared" si="322"/>
        <v>Pascal Siakam</v>
      </c>
      <c r="H10309" t="str">
        <f t="shared" si="323"/>
        <v>Pascal Siakam</v>
      </c>
    </row>
    <row r="10310" spans="1:8" x14ac:dyDescent="0.2">
      <c r="A10310" s="48"/>
      <c r="B10310">
        <v>37</v>
      </c>
      <c r="C10310">
        <v>12</v>
      </c>
      <c r="D10310">
        <v>11</v>
      </c>
      <c r="E10310">
        <v>2</v>
      </c>
      <c r="F10310" s="51"/>
      <c r="G10310" t="str">
        <f t="shared" si="322"/>
        <v>Pascal Siakam</v>
      </c>
      <c r="H10310" t="str">
        <f t="shared" si="323"/>
        <v>Pascal Siakam</v>
      </c>
    </row>
    <row r="10311" spans="1:8" x14ac:dyDescent="0.2">
      <c r="A10311" s="48"/>
      <c r="B10311">
        <v>23</v>
      </c>
      <c r="C10311">
        <v>8</v>
      </c>
      <c r="D10311">
        <v>9</v>
      </c>
      <c r="E10311">
        <v>0</v>
      </c>
      <c r="F10311" s="51"/>
      <c r="G10311" t="str">
        <f t="shared" si="322"/>
        <v>Pascal Siakam</v>
      </c>
      <c r="H10311" t="str">
        <f t="shared" si="323"/>
        <v>Pascal Siakam</v>
      </c>
    </row>
    <row r="10312" spans="1:8" x14ac:dyDescent="0.2">
      <c r="A10312" s="48"/>
      <c r="B10312">
        <v>23</v>
      </c>
      <c r="C10312">
        <v>9</v>
      </c>
      <c r="D10312">
        <v>6</v>
      </c>
      <c r="E10312">
        <v>2</v>
      </c>
      <c r="F10312" s="51"/>
      <c r="G10312" t="str">
        <f t="shared" si="322"/>
        <v>Pascal Siakam</v>
      </c>
      <c r="H10312" t="str">
        <f t="shared" si="323"/>
        <v>Pascal Siakam</v>
      </c>
    </row>
    <row r="10313" spans="1:8" x14ac:dyDescent="0.2">
      <c r="A10313" s="48"/>
      <c r="B10313">
        <v>20</v>
      </c>
      <c r="C10313">
        <v>5</v>
      </c>
      <c r="D10313">
        <v>13</v>
      </c>
      <c r="E10313">
        <v>4</v>
      </c>
      <c r="F10313" s="51"/>
      <c r="G10313" t="str">
        <f t="shared" si="322"/>
        <v>Pascal Siakam</v>
      </c>
      <c r="H10313" t="str">
        <f t="shared" si="323"/>
        <v>Pascal Siakam</v>
      </c>
    </row>
    <row r="10314" spans="1:8" x14ac:dyDescent="0.2">
      <c r="A10314" s="48"/>
      <c r="B10314">
        <v>26</v>
      </c>
      <c r="C10314">
        <v>10</v>
      </c>
      <c r="D10314">
        <v>6</v>
      </c>
      <c r="E10314">
        <v>1</v>
      </c>
      <c r="F10314" s="51"/>
      <c r="G10314" t="str">
        <f t="shared" si="322"/>
        <v>Pascal Siakam</v>
      </c>
      <c r="H10314" t="str">
        <f t="shared" si="323"/>
        <v>Pascal Siakam</v>
      </c>
    </row>
    <row r="10315" spans="1:8" x14ac:dyDescent="0.2">
      <c r="A10315" s="48"/>
      <c r="B10315">
        <v>31</v>
      </c>
      <c r="C10315">
        <v>12</v>
      </c>
      <c r="D10315">
        <v>6</v>
      </c>
      <c r="E10315">
        <v>2</v>
      </c>
      <c r="F10315" s="51"/>
      <c r="G10315" t="str">
        <f t="shared" si="322"/>
        <v>Pascal Siakam</v>
      </c>
      <c r="H10315" t="str">
        <f t="shared" si="323"/>
        <v>Pascal Siakam</v>
      </c>
    </row>
    <row r="10316" spans="1:8" x14ac:dyDescent="0.2">
      <c r="A10316" s="48"/>
      <c r="B10316">
        <v>22</v>
      </c>
      <c r="C10316">
        <v>10</v>
      </c>
      <c r="D10316">
        <v>11</v>
      </c>
      <c r="E10316">
        <v>1</v>
      </c>
      <c r="F10316" s="51"/>
      <c r="G10316" t="str">
        <f t="shared" si="322"/>
        <v>Pascal Siakam</v>
      </c>
      <c r="H10316" t="str">
        <f t="shared" si="323"/>
        <v>Pascal Siakam</v>
      </c>
    </row>
    <row r="10317" spans="1:8" x14ac:dyDescent="0.2">
      <c r="A10317" s="48"/>
      <c r="B10317">
        <v>18</v>
      </c>
      <c r="C10317">
        <v>7</v>
      </c>
      <c r="D10317">
        <v>6</v>
      </c>
      <c r="E10317">
        <v>0</v>
      </c>
      <c r="F10317" s="51"/>
      <c r="G10317" t="str">
        <f t="shared" si="322"/>
        <v>Pascal Siakam</v>
      </c>
      <c r="H10317" t="str">
        <f t="shared" si="323"/>
        <v>Pascal Siakam</v>
      </c>
    </row>
    <row r="10318" spans="1:8" x14ac:dyDescent="0.2">
      <c r="A10318" s="48"/>
      <c r="B10318">
        <v>18</v>
      </c>
      <c r="C10318">
        <v>11</v>
      </c>
      <c r="D10318">
        <v>5</v>
      </c>
      <c r="E10318">
        <v>1</v>
      </c>
      <c r="F10318" s="51"/>
      <c r="G10318" t="str">
        <f t="shared" si="322"/>
        <v>Pascal Siakam</v>
      </c>
      <c r="H10318" t="str">
        <f t="shared" si="323"/>
        <v>Pascal Siakam</v>
      </c>
    </row>
    <row r="10319" spans="1:8" x14ac:dyDescent="0.2">
      <c r="A10319" s="48"/>
      <c r="B10319">
        <v>23</v>
      </c>
      <c r="C10319">
        <v>6</v>
      </c>
      <c r="D10319">
        <v>4</v>
      </c>
      <c r="E10319">
        <v>1</v>
      </c>
      <c r="F10319" s="51"/>
      <c r="G10319" t="str">
        <f t="shared" si="322"/>
        <v>Pascal Siakam</v>
      </c>
      <c r="H10319" t="str">
        <f t="shared" si="323"/>
        <v>Pascal Siakam</v>
      </c>
    </row>
    <row r="10320" spans="1:8" x14ac:dyDescent="0.2">
      <c r="A10320" s="48"/>
      <c r="B10320">
        <v>24</v>
      </c>
      <c r="C10320">
        <v>7</v>
      </c>
      <c r="D10320">
        <v>4</v>
      </c>
      <c r="E10320">
        <v>1</v>
      </c>
      <c r="F10320" s="51"/>
      <c r="G10320" t="str">
        <f t="shared" si="322"/>
        <v>Pascal Siakam</v>
      </c>
      <c r="H10320" t="str">
        <f t="shared" si="323"/>
        <v>Pascal Siakam</v>
      </c>
    </row>
    <row r="10321" spans="1:8" x14ac:dyDescent="0.2">
      <c r="A10321" s="48"/>
      <c r="B10321">
        <v>26</v>
      </c>
      <c r="C10321">
        <v>8</v>
      </c>
      <c r="D10321">
        <v>10</v>
      </c>
      <c r="E10321">
        <v>1</v>
      </c>
      <c r="F10321" s="51"/>
      <c r="G10321" t="str">
        <f t="shared" si="322"/>
        <v>Pascal Siakam</v>
      </c>
      <c r="H10321" t="str">
        <f t="shared" si="323"/>
        <v>Pascal Siakam</v>
      </c>
    </row>
    <row r="10322" spans="1:8" x14ac:dyDescent="0.2">
      <c r="A10322" s="48"/>
      <c r="B10322">
        <v>29</v>
      </c>
      <c r="C10322">
        <v>8</v>
      </c>
      <c r="D10322">
        <v>7</v>
      </c>
      <c r="E10322">
        <v>2</v>
      </c>
      <c r="F10322" s="51"/>
      <c r="G10322" t="str">
        <f t="shared" si="322"/>
        <v>Pascal Siakam</v>
      </c>
      <c r="H10322" t="str">
        <f t="shared" si="323"/>
        <v>Pascal Siakam</v>
      </c>
    </row>
    <row r="10323" spans="1:8" x14ac:dyDescent="0.2">
      <c r="A10323" s="48"/>
      <c r="B10323">
        <v>25</v>
      </c>
      <c r="C10323">
        <v>10</v>
      </c>
      <c r="D10323">
        <v>7</v>
      </c>
      <c r="E10323">
        <v>1</v>
      </c>
      <c r="F10323" s="51"/>
      <c r="G10323" t="str">
        <f t="shared" si="322"/>
        <v>Pascal Siakam</v>
      </c>
      <c r="H10323" t="str">
        <f t="shared" si="323"/>
        <v>Pascal Siakam</v>
      </c>
    </row>
    <row r="10324" spans="1:8" x14ac:dyDescent="0.2">
      <c r="A10324" s="48"/>
      <c r="B10324">
        <v>36</v>
      </c>
      <c r="C10324">
        <v>9</v>
      </c>
      <c r="D10324">
        <v>7</v>
      </c>
      <c r="E10324">
        <v>2</v>
      </c>
      <c r="F10324" s="51"/>
      <c r="G10324" t="str">
        <f t="shared" si="322"/>
        <v>Pascal Siakam</v>
      </c>
      <c r="H10324" t="str">
        <f t="shared" si="323"/>
        <v>Pascal Siakam</v>
      </c>
    </row>
    <row r="10325" spans="1:8" x14ac:dyDescent="0.2">
      <c r="A10325" s="48"/>
      <c r="B10325">
        <v>19</v>
      </c>
      <c r="C10325">
        <v>6</v>
      </c>
      <c r="D10325">
        <v>7</v>
      </c>
      <c r="E10325">
        <v>0</v>
      </c>
      <c r="F10325" s="51"/>
      <c r="G10325" t="str">
        <f t="shared" si="322"/>
        <v>Pascal Siakam</v>
      </c>
      <c r="H10325" t="str">
        <f t="shared" si="323"/>
        <v>Pascal Siakam</v>
      </c>
    </row>
    <row r="10326" spans="1:8" x14ac:dyDescent="0.2">
      <c r="A10326" s="48"/>
      <c r="B10326">
        <v>19</v>
      </c>
      <c r="C10326">
        <v>4</v>
      </c>
      <c r="D10326">
        <v>6</v>
      </c>
      <c r="E10326">
        <v>1</v>
      </c>
      <c r="F10326" s="51"/>
      <c r="G10326" t="str">
        <f t="shared" si="322"/>
        <v>Pascal Siakam</v>
      </c>
      <c r="H10326" t="str">
        <f t="shared" si="323"/>
        <v>Pascal Siakam</v>
      </c>
    </row>
    <row r="10327" spans="1:8" x14ac:dyDescent="0.2">
      <c r="A10327" s="48"/>
      <c r="B10327">
        <v>17</v>
      </c>
      <c r="C10327">
        <v>7</v>
      </c>
      <c r="D10327">
        <v>5</v>
      </c>
      <c r="E10327">
        <v>1</v>
      </c>
      <c r="F10327" s="51"/>
      <c r="G10327" t="str">
        <f t="shared" si="322"/>
        <v>Pascal Siakam</v>
      </c>
      <c r="H10327" t="str">
        <f t="shared" si="323"/>
        <v>Pascal Siakam</v>
      </c>
    </row>
    <row r="10328" spans="1:8" x14ac:dyDescent="0.2">
      <c r="A10328" s="48"/>
      <c r="B10328">
        <v>27</v>
      </c>
      <c r="C10328">
        <v>5</v>
      </c>
      <c r="D10328">
        <v>5</v>
      </c>
      <c r="E10328">
        <v>3</v>
      </c>
      <c r="F10328" s="51"/>
      <c r="G10328" t="str">
        <f t="shared" si="322"/>
        <v>Pascal Siakam</v>
      </c>
      <c r="H10328" t="str">
        <f t="shared" si="323"/>
        <v>Pascal Siakam</v>
      </c>
    </row>
    <row r="10329" spans="1:8" x14ac:dyDescent="0.2">
      <c r="A10329" s="48"/>
      <c r="B10329">
        <v>38</v>
      </c>
      <c r="C10329">
        <v>15</v>
      </c>
      <c r="D10329">
        <v>6</v>
      </c>
      <c r="E10329">
        <v>3</v>
      </c>
      <c r="F10329" s="51"/>
      <c r="G10329" t="str">
        <f t="shared" si="322"/>
        <v>Pascal Siakam</v>
      </c>
      <c r="H10329" t="str">
        <f t="shared" si="323"/>
        <v>Pascal Siakam</v>
      </c>
    </row>
    <row r="10330" spans="1:8" x14ac:dyDescent="0.2">
      <c r="A10330" s="48"/>
      <c r="B10330">
        <v>52</v>
      </c>
      <c r="C10330">
        <v>9</v>
      </c>
      <c r="D10330">
        <v>7</v>
      </c>
      <c r="E10330">
        <v>2</v>
      </c>
      <c r="F10330" s="51"/>
      <c r="G10330" t="str">
        <f t="shared" si="322"/>
        <v>Pascal Siakam</v>
      </c>
      <c r="H10330" t="str">
        <f t="shared" si="323"/>
        <v>Pascal Siakam</v>
      </c>
    </row>
    <row r="10331" spans="1:8" x14ac:dyDescent="0.2">
      <c r="A10331" s="48"/>
      <c r="B10331">
        <v>26</v>
      </c>
      <c r="C10331">
        <v>7</v>
      </c>
      <c r="D10331">
        <v>9</v>
      </c>
      <c r="E10331">
        <v>2</v>
      </c>
      <c r="F10331" s="51"/>
      <c r="G10331" t="str">
        <f t="shared" si="322"/>
        <v>Pascal Siakam</v>
      </c>
      <c r="H10331" t="str">
        <f t="shared" si="323"/>
        <v>Pascal Siakam</v>
      </c>
    </row>
    <row r="10332" spans="1:8" x14ac:dyDescent="0.2">
      <c r="A10332" s="48"/>
      <c r="B10332">
        <v>36</v>
      </c>
      <c r="C10332">
        <v>9</v>
      </c>
      <c r="D10332">
        <v>5</v>
      </c>
      <c r="E10332">
        <v>0</v>
      </c>
      <c r="F10332" s="51"/>
      <c r="G10332" t="str">
        <f t="shared" si="322"/>
        <v>Pascal Siakam</v>
      </c>
      <c r="H10332" t="str">
        <f t="shared" si="323"/>
        <v>Pascal Siakam</v>
      </c>
    </row>
    <row r="10333" spans="1:8" x14ac:dyDescent="0.2">
      <c r="A10333" s="48"/>
      <c r="B10333">
        <v>25</v>
      </c>
      <c r="C10333">
        <v>10</v>
      </c>
      <c r="D10333">
        <v>4</v>
      </c>
      <c r="E10333">
        <v>0</v>
      </c>
      <c r="F10333" s="51"/>
      <c r="G10333" t="str">
        <f t="shared" si="322"/>
        <v>Pascal Siakam</v>
      </c>
      <c r="H10333" t="str">
        <f t="shared" si="323"/>
        <v>Pascal Siakam</v>
      </c>
    </row>
    <row r="10334" spans="1:8" x14ac:dyDescent="0.2">
      <c r="A10334" s="48"/>
      <c r="B10334">
        <v>26</v>
      </c>
      <c r="C10334">
        <v>2</v>
      </c>
      <c r="D10334">
        <v>6</v>
      </c>
      <c r="E10334">
        <v>2</v>
      </c>
      <c r="F10334" s="51"/>
      <c r="G10334" t="str">
        <f t="shared" si="322"/>
        <v>Pascal Siakam</v>
      </c>
      <c r="H10334" t="str">
        <f t="shared" si="323"/>
        <v>Pascal Siakam</v>
      </c>
    </row>
    <row r="10335" spans="1:8" x14ac:dyDescent="0.2">
      <c r="A10335" s="48"/>
      <c r="B10335">
        <v>26</v>
      </c>
      <c r="C10335">
        <v>7</v>
      </c>
      <c r="D10335">
        <v>7</v>
      </c>
      <c r="E10335">
        <v>2</v>
      </c>
      <c r="F10335" s="51"/>
      <c r="G10335" t="str">
        <f t="shared" si="322"/>
        <v>Pascal Siakam</v>
      </c>
      <c r="H10335" t="str">
        <f t="shared" si="323"/>
        <v>Pascal Siakam</v>
      </c>
    </row>
    <row r="10336" spans="1:8" x14ac:dyDescent="0.2">
      <c r="A10336" s="48"/>
      <c r="B10336">
        <v>11</v>
      </c>
      <c r="C10336">
        <v>8</v>
      </c>
      <c r="D10336">
        <v>4</v>
      </c>
      <c r="E10336">
        <v>0</v>
      </c>
      <c r="F10336" s="51"/>
      <c r="G10336" t="str">
        <f t="shared" si="322"/>
        <v>Pascal Siakam</v>
      </c>
      <c r="H10336" t="str">
        <f t="shared" si="323"/>
        <v>Pascal Siakam</v>
      </c>
    </row>
    <row r="10337" spans="1:8" x14ac:dyDescent="0.2">
      <c r="A10337" s="48" t="s">
        <v>1521</v>
      </c>
      <c r="B10337">
        <v>4</v>
      </c>
      <c r="C10337">
        <v>5</v>
      </c>
      <c r="D10337">
        <v>5</v>
      </c>
      <c r="E10337">
        <v>0</v>
      </c>
      <c r="F10337" s="51"/>
      <c r="G10337" t="str">
        <f t="shared" si="322"/>
        <v>Ben Simmons</v>
      </c>
      <c r="H10337" t="str">
        <f t="shared" si="323"/>
        <v>Ben Simmons</v>
      </c>
    </row>
    <row r="10338" spans="1:8" x14ac:dyDescent="0.2">
      <c r="A10338" s="48"/>
      <c r="B10338">
        <v>6</v>
      </c>
      <c r="C10338">
        <v>10</v>
      </c>
      <c r="D10338">
        <v>8</v>
      </c>
      <c r="E10338">
        <v>0</v>
      </c>
      <c r="F10338" s="51"/>
      <c r="G10338" t="str">
        <f t="shared" si="322"/>
        <v>Ben Simmons</v>
      </c>
      <c r="H10338" t="str">
        <f t="shared" si="323"/>
        <v>Ben Simmons</v>
      </c>
    </row>
    <row r="10339" spans="1:8" x14ac:dyDescent="0.2">
      <c r="A10339" s="48"/>
      <c r="B10339">
        <v>7</v>
      </c>
      <c r="C10339">
        <v>3</v>
      </c>
      <c r="D10339">
        <v>8</v>
      </c>
      <c r="E10339">
        <v>0</v>
      </c>
      <c r="F10339" s="51"/>
      <c r="G10339" t="str">
        <f t="shared" si="322"/>
        <v>Ben Simmons</v>
      </c>
      <c r="H10339" t="str">
        <f t="shared" si="323"/>
        <v>Ben Simmons</v>
      </c>
    </row>
    <row r="10340" spans="1:8" x14ac:dyDescent="0.2">
      <c r="A10340" s="48"/>
      <c r="B10340">
        <v>4</v>
      </c>
      <c r="C10340">
        <v>5</v>
      </c>
      <c r="D10340">
        <v>9</v>
      </c>
      <c r="E10340">
        <v>0</v>
      </c>
      <c r="F10340" s="51"/>
      <c r="G10340" t="str">
        <f t="shared" si="322"/>
        <v>Ben Simmons</v>
      </c>
      <c r="H10340" t="str">
        <f t="shared" si="323"/>
        <v>Ben Simmons</v>
      </c>
    </row>
    <row r="10341" spans="1:8" x14ac:dyDescent="0.2">
      <c r="A10341" s="48"/>
      <c r="B10341">
        <v>7</v>
      </c>
      <c r="C10341">
        <v>8</v>
      </c>
      <c r="D10341">
        <v>5</v>
      </c>
      <c r="E10341">
        <v>0</v>
      </c>
      <c r="F10341" s="51"/>
      <c r="G10341" t="str">
        <f t="shared" si="322"/>
        <v>Ben Simmons</v>
      </c>
      <c r="H10341" t="str">
        <f t="shared" si="323"/>
        <v>Ben Simmons</v>
      </c>
    </row>
    <row r="10342" spans="1:8" x14ac:dyDescent="0.2">
      <c r="A10342" s="48"/>
      <c r="B10342">
        <v>9</v>
      </c>
      <c r="C10342">
        <v>8</v>
      </c>
      <c r="D10342">
        <v>9</v>
      </c>
      <c r="E10342">
        <v>0</v>
      </c>
      <c r="F10342" s="51"/>
      <c r="G10342" t="str">
        <f t="shared" si="322"/>
        <v>Ben Simmons</v>
      </c>
      <c r="H10342" t="str">
        <f t="shared" si="323"/>
        <v>Ben Simmons</v>
      </c>
    </row>
    <row r="10343" spans="1:8" x14ac:dyDescent="0.2">
      <c r="A10343" s="48"/>
      <c r="B10343">
        <v>2</v>
      </c>
      <c r="C10343">
        <v>3</v>
      </c>
      <c r="D10343">
        <v>2</v>
      </c>
      <c r="E10343">
        <v>0</v>
      </c>
      <c r="F10343" s="51"/>
      <c r="G10343" t="str">
        <f t="shared" si="322"/>
        <v>Ben Simmons</v>
      </c>
      <c r="H10343" t="str">
        <f t="shared" si="323"/>
        <v>Ben Simmons</v>
      </c>
    </row>
    <row r="10344" spans="1:8" x14ac:dyDescent="0.2">
      <c r="A10344" s="48"/>
      <c r="B10344">
        <v>6</v>
      </c>
      <c r="C10344">
        <v>9</v>
      </c>
      <c r="D10344">
        <v>4</v>
      </c>
      <c r="E10344">
        <v>0</v>
      </c>
      <c r="F10344" s="51"/>
      <c r="G10344" t="str">
        <f t="shared" si="322"/>
        <v>Ben Simmons</v>
      </c>
      <c r="H10344" t="str">
        <f t="shared" si="323"/>
        <v>Ben Simmons</v>
      </c>
    </row>
    <row r="10345" spans="1:8" x14ac:dyDescent="0.2">
      <c r="A10345" s="48"/>
      <c r="B10345">
        <v>2</v>
      </c>
      <c r="C10345">
        <v>5</v>
      </c>
      <c r="D10345">
        <v>3</v>
      </c>
      <c r="E10345">
        <v>0</v>
      </c>
      <c r="F10345" s="51"/>
      <c r="G10345" t="str">
        <f t="shared" si="322"/>
        <v>Ben Simmons</v>
      </c>
      <c r="H10345" t="str">
        <f t="shared" si="323"/>
        <v>Ben Simmons</v>
      </c>
    </row>
    <row r="10346" spans="1:8" x14ac:dyDescent="0.2">
      <c r="A10346" s="48"/>
      <c r="B10346">
        <v>11</v>
      </c>
      <c r="C10346">
        <v>5</v>
      </c>
      <c r="D10346">
        <v>3</v>
      </c>
      <c r="E10346">
        <v>0</v>
      </c>
      <c r="F10346" s="51"/>
      <c r="G10346" t="str">
        <f t="shared" si="322"/>
        <v>Ben Simmons</v>
      </c>
      <c r="H10346" t="str">
        <f t="shared" si="323"/>
        <v>Ben Simmons</v>
      </c>
    </row>
    <row r="10347" spans="1:8" x14ac:dyDescent="0.2">
      <c r="A10347" s="48"/>
      <c r="B10347">
        <v>15</v>
      </c>
      <c r="C10347">
        <v>13</v>
      </c>
      <c r="D10347">
        <v>7</v>
      </c>
      <c r="E10347">
        <v>0</v>
      </c>
      <c r="F10347" s="51"/>
      <c r="G10347" t="str">
        <f t="shared" si="322"/>
        <v>Ben Simmons</v>
      </c>
      <c r="H10347" t="str">
        <f t="shared" si="323"/>
        <v>Ben Simmons</v>
      </c>
    </row>
    <row r="10348" spans="1:8" x14ac:dyDescent="0.2">
      <c r="A10348" s="48"/>
      <c r="B10348">
        <v>22</v>
      </c>
      <c r="C10348">
        <v>8</v>
      </c>
      <c r="D10348">
        <v>5</v>
      </c>
      <c r="E10348">
        <v>0</v>
      </c>
      <c r="F10348" s="51"/>
      <c r="G10348" t="str">
        <f t="shared" si="322"/>
        <v>Ben Simmons</v>
      </c>
      <c r="H10348" t="str">
        <f t="shared" si="323"/>
        <v>Ben Simmons</v>
      </c>
    </row>
    <row r="10349" spans="1:8" x14ac:dyDescent="0.2">
      <c r="A10349" s="48"/>
      <c r="B10349">
        <v>11</v>
      </c>
      <c r="C10349">
        <v>7</v>
      </c>
      <c r="D10349">
        <v>11</v>
      </c>
      <c r="E10349">
        <v>0</v>
      </c>
      <c r="F10349" s="51"/>
      <c r="G10349" t="str">
        <f t="shared" si="322"/>
        <v>Ben Simmons</v>
      </c>
      <c r="H10349" t="str">
        <f t="shared" si="323"/>
        <v>Ben Simmons</v>
      </c>
    </row>
    <row r="10350" spans="1:8" x14ac:dyDescent="0.2">
      <c r="A10350" s="48"/>
      <c r="B10350">
        <v>14</v>
      </c>
      <c r="C10350">
        <v>2</v>
      </c>
      <c r="D10350">
        <v>6</v>
      </c>
      <c r="E10350">
        <v>0</v>
      </c>
      <c r="F10350" s="51"/>
      <c r="G10350" t="str">
        <f t="shared" si="322"/>
        <v>Ben Simmons</v>
      </c>
      <c r="H10350" t="str">
        <f t="shared" si="323"/>
        <v>Ben Simmons</v>
      </c>
    </row>
    <row r="10351" spans="1:8" x14ac:dyDescent="0.2">
      <c r="A10351" s="48"/>
      <c r="B10351">
        <v>20</v>
      </c>
      <c r="C10351">
        <v>6</v>
      </c>
      <c r="D10351">
        <v>3</v>
      </c>
      <c r="E10351">
        <v>0</v>
      </c>
      <c r="F10351" s="51"/>
      <c r="G10351" t="str">
        <f t="shared" si="322"/>
        <v>Ben Simmons</v>
      </c>
      <c r="H10351" t="str">
        <f t="shared" si="323"/>
        <v>Ben Simmons</v>
      </c>
    </row>
    <row r="10352" spans="1:8" x14ac:dyDescent="0.2">
      <c r="A10352" s="48"/>
      <c r="B10352">
        <v>2</v>
      </c>
      <c r="C10352">
        <v>12</v>
      </c>
      <c r="D10352">
        <v>8</v>
      </c>
      <c r="E10352">
        <v>0</v>
      </c>
      <c r="F10352" s="51"/>
      <c r="G10352" t="str">
        <f t="shared" si="322"/>
        <v>Ben Simmons</v>
      </c>
      <c r="H10352" t="str">
        <f t="shared" si="323"/>
        <v>Ben Simmons</v>
      </c>
    </row>
    <row r="10353" spans="1:8" x14ac:dyDescent="0.2">
      <c r="A10353" s="48"/>
      <c r="B10353">
        <v>0</v>
      </c>
      <c r="C10353">
        <v>4</v>
      </c>
      <c r="D10353">
        <v>3</v>
      </c>
      <c r="E10353">
        <v>0</v>
      </c>
      <c r="F10353" s="51"/>
      <c r="G10353" t="str">
        <f t="shared" si="322"/>
        <v>Ben Simmons</v>
      </c>
      <c r="H10353" t="str">
        <f t="shared" si="323"/>
        <v>Ben Simmons</v>
      </c>
    </row>
    <row r="10354" spans="1:8" x14ac:dyDescent="0.2">
      <c r="A10354" s="48"/>
      <c r="B10354">
        <v>6</v>
      </c>
      <c r="C10354">
        <v>6</v>
      </c>
      <c r="D10354">
        <v>7</v>
      </c>
      <c r="E10354">
        <v>0</v>
      </c>
      <c r="F10354" s="51"/>
      <c r="G10354" t="str">
        <f t="shared" si="322"/>
        <v>Ben Simmons</v>
      </c>
      <c r="H10354" t="str">
        <f t="shared" si="323"/>
        <v>Ben Simmons</v>
      </c>
    </row>
    <row r="10355" spans="1:8" x14ac:dyDescent="0.2">
      <c r="A10355" s="48"/>
      <c r="B10355">
        <v>10</v>
      </c>
      <c r="C10355">
        <v>8</v>
      </c>
      <c r="D10355">
        <v>5</v>
      </c>
      <c r="E10355">
        <v>0</v>
      </c>
      <c r="F10355" s="51"/>
      <c r="G10355" t="str">
        <f t="shared" si="322"/>
        <v>Ben Simmons</v>
      </c>
      <c r="H10355" t="str">
        <f t="shared" si="323"/>
        <v>Ben Simmons</v>
      </c>
    </row>
    <row r="10356" spans="1:8" x14ac:dyDescent="0.2">
      <c r="A10356" s="48"/>
      <c r="B10356">
        <v>10</v>
      </c>
      <c r="C10356">
        <v>5</v>
      </c>
      <c r="D10356">
        <v>5</v>
      </c>
      <c r="E10356">
        <v>0</v>
      </c>
      <c r="F10356" s="51"/>
      <c r="G10356" t="str">
        <f t="shared" si="322"/>
        <v>Ben Simmons</v>
      </c>
      <c r="H10356" t="str">
        <f t="shared" si="323"/>
        <v>Ben Simmons</v>
      </c>
    </row>
    <row r="10357" spans="1:8" x14ac:dyDescent="0.2">
      <c r="A10357" s="48"/>
      <c r="B10357">
        <v>4</v>
      </c>
      <c r="C10357">
        <v>8</v>
      </c>
      <c r="D10357">
        <v>8</v>
      </c>
      <c r="E10357">
        <v>0</v>
      </c>
      <c r="F10357" s="51"/>
      <c r="G10357" t="str">
        <f t="shared" si="322"/>
        <v>Ben Simmons</v>
      </c>
      <c r="H10357" t="str">
        <f t="shared" si="323"/>
        <v>Ben Simmons</v>
      </c>
    </row>
    <row r="10358" spans="1:8" x14ac:dyDescent="0.2">
      <c r="A10358" s="48"/>
      <c r="B10358">
        <v>10</v>
      </c>
      <c r="C10358">
        <v>4</v>
      </c>
      <c r="D10358">
        <v>8</v>
      </c>
      <c r="E10358">
        <v>0</v>
      </c>
      <c r="F10358" s="51"/>
      <c r="G10358" t="str">
        <f t="shared" si="322"/>
        <v>Ben Simmons</v>
      </c>
      <c r="H10358" t="str">
        <f t="shared" si="323"/>
        <v>Ben Simmons</v>
      </c>
    </row>
    <row r="10359" spans="1:8" x14ac:dyDescent="0.2">
      <c r="A10359" s="48"/>
      <c r="B10359">
        <v>12</v>
      </c>
      <c r="C10359">
        <v>11</v>
      </c>
      <c r="D10359">
        <v>8</v>
      </c>
      <c r="E10359">
        <v>0</v>
      </c>
      <c r="F10359" s="51"/>
      <c r="G10359" t="str">
        <f t="shared" si="322"/>
        <v>Ben Simmons</v>
      </c>
      <c r="H10359" t="str">
        <f t="shared" si="323"/>
        <v>Ben Simmons</v>
      </c>
    </row>
    <row r="10360" spans="1:8" x14ac:dyDescent="0.2">
      <c r="A10360" s="48"/>
      <c r="B10360">
        <v>4</v>
      </c>
      <c r="C10360">
        <v>9</v>
      </c>
      <c r="D10360">
        <v>8</v>
      </c>
      <c r="E10360">
        <v>0</v>
      </c>
      <c r="F10360" s="51"/>
      <c r="G10360" t="str">
        <f t="shared" si="322"/>
        <v>Ben Simmons</v>
      </c>
      <c r="H10360" t="str">
        <f t="shared" si="323"/>
        <v>Ben Simmons</v>
      </c>
    </row>
    <row r="10361" spans="1:8" x14ac:dyDescent="0.2">
      <c r="A10361" s="48"/>
      <c r="B10361">
        <v>10</v>
      </c>
      <c r="C10361">
        <v>5</v>
      </c>
      <c r="D10361">
        <v>2</v>
      </c>
      <c r="E10361">
        <v>0</v>
      </c>
      <c r="F10361" s="51"/>
      <c r="G10361" t="str">
        <f t="shared" si="322"/>
        <v>Ben Simmons</v>
      </c>
      <c r="H10361" t="str">
        <f t="shared" si="323"/>
        <v>Ben Simmons</v>
      </c>
    </row>
    <row r="10362" spans="1:8" x14ac:dyDescent="0.2">
      <c r="A10362" s="48"/>
      <c r="B10362">
        <v>2</v>
      </c>
      <c r="C10362">
        <v>3</v>
      </c>
      <c r="D10362">
        <v>2</v>
      </c>
      <c r="E10362">
        <v>0</v>
      </c>
      <c r="F10362" s="51"/>
      <c r="G10362" t="str">
        <f t="shared" si="322"/>
        <v>Ben Simmons</v>
      </c>
      <c r="H10362" t="str">
        <f t="shared" si="323"/>
        <v>Ben Simmons</v>
      </c>
    </row>
    <row r="10363" spans="1:8" x14ac:dyDescent="0.2">
      <c r="A10363" s="48"/>
      <c r="B10363">
        <v>4</v>
      </c>
      <c r="C10363">
        <v>6</v>
      </c>
      <c r="D10363">
        <v>9</v>
      </c>
      <c r="E10363">
        <v>0</v>
      </c>
      <c r="F10363" s="51"/>
      <c r="G10363" t="str">
        <f t="shared" si="322"/>
        <v>Ben Simmons</v>
      </c>
      <c r="H10363" t="str">
        <f t="shared" si="323"/>
        <v>Ben Simmons</v>
      </c>
    </row>
    <row r="10364" spans="1:8" x14ac:dyDescent="0.2">
      <c r="A10364" s="48"/>
      <c r="B10364">
        <v>7</v>
      </c>
      <c r="C10364">
        <v>9</v>
      </c>
      <c r="D10364">
        <v>2</v>
      </c>
      <c r="E10364">
        <v>0</v>
      </c>
      <c r="F10364" s="51"/>
      <c r="G10364" t="str">
        <f t="shared" si="322"/>
        <v>Ben Simmons</v>
      </c>
      <c r="H10364" t="str">
        <f t="shared" si="323"/>
        <v>Ben Simmons</v>
      </c>
    </row>
    <row r="10365" spans="1:8" x14ac:dyDescent="0.2">
      <c r="A10365" s="48" t="s">
        <v>1522</v>
      </c>
      <c r="B10365">
        <v>0</v>
      </c>
      <c r="C10365">
        <v>0</v>
      </c>
      <c r="D10365">
        <v>0</v>
      </c>
      <c r="E10365">
        <v>0</v>
      </c>
      <c r="F10365" s="51"/>
      <c r="G10365" t="str">
        <f t="shared" si="322"/>
        <v>Marko Simonovic</v>
      </c>
      <c r="H10365" t="str">
        <f t="shared" si="323"/>
        <v>Marko Simonovic</v>
      </c>
    </row>
    <row r="10366" spans="1:8" x14ac:dyDescent="0.2">
      <c r="A10366" s="48" t="s">
        <v>1523</v>
      </c>
      <c r="B10366">
        <v>22</v>
      </c>
      <c r="C10366">
        <v>3</v>
      </c>
      <c r="D10366">
        <v>2</v>
      </c>
      <c r="E10366">
        <v>3</v>
      </c>
      <c r="F10366" s="51"/>
      <c r="G10366" t="str">
        <f t="shared" si="322"/>
        <v>Anfernee Simons</v>
      </c>
      <c r="H10366" t="str">
        <f t="shared" si="323"/>
        <v>Anfernee Simons</v>
      </c>
    </row>
    <row r="10367" spans="1:8" x14ac:dyDescent="0.2">
      <c r="A10367" s="48"/>
      <c r="B10367">
        <v>16</v>
      </c>
      <c r="C10367">
        <v>3</v>
      </c>
      <c r="D10367">
        <v>3</v>
      </c>
      <c r="E10367">
        <v>2</v>
      </c>
      <c r="F10367" s="51"/>
      <c r="G10367" t="str">
        <f t="shared" si="322"/>
        <v>Anfernee Simons</v>
      </c>
      <c r="H10367" t="str">
        <f t="shared" si="323"/>
        <v>Anfernee Simons</v>
      </c>
    </row>
    <row r="10368" spans="1:8" x14ac:dyDescent="0.2">
      <c r="A10368" s="48"/>
      <c r="B10368">
        <v>12</v>
      </c>
      <c r="C10368">
        <v>1</v>
      </c>
      <c r="D10368">
        <v>2</v>
      </c>
      <c r="E10368">
        <v>0</v>
      </c>
      <c r="F10368" s="51"/>
      <c r="G10368" t="str">
        <f t="shared" si="322"/>
        <v>Anfernee Simons</v>
      </c>
      <c r="H10368" t="str">
        <f t="shared" si="323"/>
        <v>Anfernee Simons</v>
      </c>
    </row>
    <row r="10369" spans="1:8" x14ac:dyDescent="0.2">
      <c r="A10369" s="48"/>
      <c r="B10369">
        <v>29</v>
      </c>
      <c r="C10369">
        <v>3</v>
      </c>
      <c r="D10369">
        <v>5</v>
      </c>
      <c r="E10369">
        <v>7</v>
      </c>
      <c r="F10369" s="51"/>
      <c r="G10369" t="str">
        <f t="shared" si="322"/>
        <v>Anfernee Simons</v>
      </c>
      <c r="H10369" t="str">
        <f t="shared" si="323"/>
        <v>Anfernee Simons</v>
      </c>
    </row>
    <row r="10370" spans="1:8" x14ac:dyDescent="0.2">
      <c r="A10370" s="48"/>
      <c r="B10370">
        <v>14</v>
      </c>
      <c r="C10370">
        <v>2</v>
      </c>
      <c r="D10370">
        <v>0</v>
      </c>
      <c r="E10370">
        <v>3</v>
      </c>
      <c r="F10370" s="51"/>
      <c r="G10370" t="str">
        <f t="shared" ref="G10370:G10433" si="324">IF(B10370="","",IF(A10370="",G10369,SUBSTITUTE(A10370," 2022-23 Game Log","")))</f>
        <v>Anfernee Simons</v>
      </c>
      <c r="H10370" t="str">
        <f t="shared" ref="H10370:H10433" si="325">IF(G10370="Luka Dončić","Luka Doncic",IF(G10370="Wendell Carter Jr.","Wendell Carter",IF(G10370="Vlatko Čančar","Vlatko Cancar",IF(G10370="Troy Brown Jr.","Troy Brown",IF(G10370="Bojan Bogdanović","Bojan Bogdanovic",IF(G10370="Nic Claxton","Nicolas Claxton",IF(G10370="Kristaps Porziņģis","Kristaps Porzingis",IF(G10370="Kelly Oubre Jr.","Kelly Oubre Jr",IF(G10370="P.J. Washington","P.J Washington",IF(G10370="P.J. Tucker","P.J Tucker",IF(G10370="Jabari Smith Jr.","Jabari Smith",IF(G10370="Alperen Şengün","Alperen Sengun",IF(G10370="Nikola Vučević","Nikola Vucevic",IF(G10370="Jusuf Nurkić","Jusuf Nurkic",IF(G10370="Nikola Jokić","Nikola Jokic",G10370)))))))))))))))</f>
        <v>Anfernee Simons</v>
      </c>
    </row>
    <row r="10371" spans="1:8" x14ac:dyDescent="0.2">
      <c r="A10371" s="48"/>
      <c r="B10371">
        <v>30</v>
      </c>
      <c r="C10371">
        <v>5</v>
      </c>
      <c r="D10371">
        <v>7</v>
      </c>
      <c r="E10371">
        <v>7</v>
      </c>
      <c r="F10371" s="51"/>
      <c r="G10371" t="str">
        <f t="shared" si="324"/>
        <v>Anfernee Simons</v>
      </c>
      <c r="H10371" t="str">
        <f t="shared" si="325"/>
        <v>Anfernee Simons</v>
      </c>
    </row>
    <row r="10372" spans="1:8" x14ac:dyDescent="0.2">
      <c r="A10372" s="48"/>
      <c r="B10372">
        <v>31</v>
      </c>
      <c r="C10372">
        <v>3</v>
      </c>
      <c r="D10372">
        <v>8</v>
      </c>
      <c r="E10372">
        <v>4</v>
      </c>
      <c r="F10372" s="51"/>
      <c r="G10372" t="str">
        <f t="shared" si="324"/>
        <v>Anfernee Simons</v>
      </c>
      <c r="H10372" t="str">
        <f t="shared" si="325"/>
        <v>Anfernee Simons</v>
      </c>
    </row>
    <row r="10373" spans="1:8" x14ac:dyDescent="0.2">
      <c r="A10373" s="48"/>
      <c r="B10373">
        <v>25</v>
      </c>
      <c r="C10373">
        <v>0</v>
      </c>
      <c r="D10373">
        <v>4</v>
      </c>
      <c r="E10373">
        <v>4</v>
      </c>
      <c r="F10373" s="51"/>
      <c r="G10373" t="str">
        <f t="shared" si="324"/>
        <v>Anfernee Simons</v>
      </c>
      <c r="H10373" t="str">
        <f t="shared" si="325"/>
        <v>Anfernee Simons</v>
      </c>
    </row>
    <row r="10374" spans="1:8" x14ac:dyDescent="0.2">
      <c r="A10374" s="48"/>
      <c r="B10374">
        <v>19</v>
      </c>
      <c r="C10374">
        <v>3</v>
      </c>
      <c r="D10374">
        <v>6</v>
      </c>
      <c r="E10374">
        <v>2</v>
      </c>
      <c r="F10374" s="51"/>
      <c r="G10374" t="str">
        <f t="shared" si="324"/>
        <v>Anfernee Simons</v>
      </c>
      <c r="H10374" t="str">
        <f t="shared" si="325"/>
        <v>Anfernee Simons</v>
      </c>
    </row>
    <row r="10375" spans="1:8" x14ac:dyDescent="0.2">
      <c r="A10375" s="48"/>
      <c r="B10375">
        <v>23</v>
      </c>
      <c r="C10375">
        <v>3</v>
      </c>
      <c r="D10375">
        <v>6</v>
      </c>
      <c r="E10375">
        <v>5</v>
      </c>
      <c r="F10375" s="51"/>
      <c r="G10375" t="str">
        <f t="shared" si="324"/>
        <v>Anfernee Simons</v>
      </c>
      <c r="H10375" t="str">
        <f t="shared" si="325"/>
        <v>Anfernee Simons</v>
      </c>
    </row>
    <row r="10376" spans="1:8" x14ac:dyDescent="0.2">
      <c r="A10376" s="48"/>
      <c r="B10376">
        <v>24</v>
      </c>
      <c r="C10376">
        <v>7</v>
      </c>
      <c r="D10376">
        <v>2</v>
      </c>
      <c r="E10376">
        <v>5</v>
      </c>
      <c r="F10376" s="51"/>
      <c r="G10376" t="str">
        <f t="shared" si="324"/>
        <v>Anfernee Simons</v>
      </c>
      <c r="H10376" t="str">
        <f t="shared" si="325"/>
        <v>Anfernee Simons</v>
      </c>
    </row>
    <row r="10377" spans="1:8" x14ac:dyDescent="0.2">
      <c r="A10377" s="48"/>
      <c r="B10377">
        <v>23</v>
      </c>
      <c r="C10377">
        <v>3</v>
      </c>
      <c r="D10377">
        <v>2</v>
      </c>
      <c r="E10377">
        <v>5</v>
      </c>
      <c r="F10377" s="51"/>
      <c r="G10377" t="str">
        <f t="shared" si="324"/>
        <v>Anfernee Simons</v>
      </c>
      <c r="H10377" t="str">
        <f t="shared" si="325"/>
        <v>Anfernee Simons</v>
      </c>
    </row>
    <row r="10378" spans="1:8" x14ac:dyDescent="0.2">
      <c r="A10378" s="48"/>
      <c r="B10378">
        <v>24</v>
      </c>
      <c r="C10378">
        <v>1</v>
      </c>
      <c r="D10378">
        <v>2</v>
      </c>
      <c r="E10378">
        <v>4</v>
      </c>
      <c r="F10378" s="51"/>
      <c r="G10378" t="str">
        <f t="shared" si="324"/>
        <v>Anfernee Simons</v>
      </c>
      <c r="H10378" t="str">
        <f t="shared" si="325"/>
        <v>Anfernee Simons</v>
      </c>
    </row>
    <row r="10379" spans="1:8" x14ac:dyDescent="0.2">
      <c r="A10379" s="48"/>
      <c r="B10379">
        <v>23</v>
      </c>
      <c r="C10379">
        <v>8</v>
      </c>
      <c r="D10379">
        <v>7</v>
      </c>
      <c r="E10379">
        <v>4</v>
      </c>
      <c r="F10379" s="51"/>
      <c r="G10379" t="str">
        <f t="shared" si="324"/>
        <v>Anfernee Simons</v>
      </c>
      <c r="H10379" t="str">
        <f t="shared" si="325"/>
        <v>Anfernee Simons</v>
      </c>
    </row>
    <row r="10380" spans="1:8" x14ac:dyDescent="0.2">
      <c r="A10380" s="48"/>
      <c r="B10380">
        <v>29</v>
      </c>
      <c r="C10380">
        <v>4</v>
      </c>
      <c r="D10380">
        <v>5</v>
      </c>
      <c r="E10380">
        <v>3</v>
      </c>
      <c r="F10380" s="51"/>
      <c r="G10380" t="str">
        <f t="shared" si="324"/>
        <v>Anfernee Simons</v>
      </c>
      <c r="H10380" t="str">
        <f t="shared" si="325"/>
        <v>Anfernee Simons</v>
      </c>
    </row>
    <row r="10381" spans="1:8" x14ac:dyDescent="0.2">
      <c r="A10381" s="48"/>
      <c r="B10381">
        <v>20</v>
      </c>
      <c r="C10381">
        <v>2</v>
      </c>
      <c r="D10381">
        <v>6</v>
      </c>
      <c r="E10381">
        <v>4</v>
      </c>
      <c r="F10381" s="51"/>
      <c r="G10381" t="str">
        <f t="shared" si="324"/>
        <v>Anfernee Simons</v>
      </c>
      <c r="H10381" t="str">
        <f t="shared" si="325"/>
        <v>Anfernee Simons</v>
      </c>
    </row>
    <row r="10382" spans="1:8" x14ac:dyDescent="0.2">
      <c r="A10382" s="48"/>
      <c r="B10382">
        <v>38</v>
      </c>
      <c r="C10382">
        <v>4</v>
      </c>
      <c r="D10382">
        <v>5</v>
      </c>
      <c r="E10382">
        <v>4</v>
      </c>
      <c r="F10382" s="51"/>
      <c r="G10382" t="str">
        <f t="shared" si="324"/>
        <v>Anfernee Simons</v>
      </c>
      <c r="H10382" t="str">
        <f t="shared" si="325"/>
        <v>Anfernee Simons</v>
      </c>
    </row>
    <row r="10383" spans="1:8" x14ac:dyDescent="0.2">
      <c r="A10383" s="48"/>
      <c r="B10383">
        <v>15</v>
      </c>
      <c r="C10383">
        <v>1</v>
      </c>
      <c r="D10383">
        <v>6</v>
      </c>
      <c r="E10383">
        <v>4</v>
      </c>
      <c r="F10383" s="51"/>
      <c r="G10383" t="str">
        <f t="shared" si="324"/>
        <v>Anfernee Simons</v>
      </c>
      <c r="H10383" t="str">
        <f t="shared" si="325"/>
        <v>Anfernee Simons</v>
      </c>
    </row>
    <row r="10384" spans="1:8" x14ac:dyDescent="0.2">
      <c r="A10384" s="48"/>
      <c r="B10384">
        <v>37</v>
      </c>
      <c r="C10384">
        <v>2</v>
      </c>
      <c r="D10384">
        <v>4</v>
      </c>
      <c r="E10384">
        <v>9</v>
      </c>
      <c r="F10384" s="51"/>
      <c r="G10384" t="str">
        <f t="shared" si="324"/>
        <v>Anfernee Simons</v>
      </c>
      <c r="H10384" t="str">
        <f t="shared" si="325"/>
        <v>Anfernee Simons</v>
      </c>
    </row>
    <row r="10385" spans="1:8" x14ac:dyDescent="0.2">
      <c r="A10385" s="48"/>
      <c r="B10385">
        <v>22</v>
      </c>
      <c r="C10385">
        <v>4</v>
      </c>
      <c r="D10385">
        <v>8</v>
      </c>
      <c r="E10385">
        <v>2</v>
      </c>
      <c r="F10385" s="51"/>
      <c r="G10385" t="str">
        <f t="shared" si="324"/>
        <v>Anfernee Simons</v>
      </c>
      <c r="H10385" t="str">
        <f t="shared" si="325"/>
        <v>Anfernee Simons</v>
      </c>
    </row>
    <row r="10386" spans="1:8" x14ac:dyDescent="0.2">
      <c r="A10386" s="48"/>
      <c r="B10386">
        <v>45</v>
      </c>
      <c r="C10386">
        <v>2</v>
      </c>
      <c r="D10386">
        <v>4</v>
      </c>
      <c r="E10386">
        <v>7</v>
      </c>
      <c r="F10386" s="51"/>
      <c r="G10386" t="str">
        <f t="shared" si="324"/>
        <v>Anfernee Simons</v>
      </c>
      <c r="H10386" t="str">
        <f t="shared" si="325"/>
        <v>Anfernee Simons</v>
      </c>
    </row>
    <row r="10387" spans="1:8" x14ac:dyDescent="0.2">
      <c r="A10387" s="48"/>
      <c r="B10387">
        <v>22</v>
      </c>
      <c r="C10387">
        <v>3</v>
      </c>
      <c r="D10387">
        <v>6</v>
      </c>
      <c r="E10387">
        <v>5</v>
      </c>
      <c r="F10387" s="51"/>
      <c r="G10387" t="str">
        <f t="shared" si="324"/>
        <v>Anfernee Simons</v>
      </c>
      <c r="H10387" t="str">
        <f t="shared" si="325"/>
        <v>Anfernee Simons</v>
      </c>
    </row>
    <row r="10388" spans="1:8" x14ac:dyDescent="0.2">
      <c r="A10388" s="48"/>
      <c r="B10388">
        <v>6</v>
      </c>
      <c r="C10388">
        <v>3</v>
      </c>
      <c r="D10388">
        <v>5</v>
      </c>
      <c r="E10388">
        <v>0</v>
      </c>
      <c r="F10388" s="51"/>
      <c r="G10388" t="str">
        <f t="shared" si="324"/>
        <v>Anfernee Simons</v>
      </c>
      <c r="H10388" t="str">
        <f t="shared" si="325"/>
        <v>Anfernee Simons</v>
      </c>
    </row>
    <row r="10389" spans="1:8" x14ac:dyDescent="0.2">
      <c r="A10389" s="48"/>
      <c r="B10389">
        <v>31</v>
      </c>
      <c r="C10389">
        <v>3</v>
      </c>
      <c r="D10389">
        <v>1</v>
      </c>
      <c r="E10389">
        <v>5</v>
      </c>
      <c r="F10389" s="51"/>
      <c r="G10389" t="str">
        <f t="shared" si="324"/>
        <v>Anfernee Simons</v>
      </c>
      <c r="H10389" t="str">
        <f t="shared" si="325"/>
        <v>Anfernee Simons</v>
      </c>
    </row>
    <row r="10390" spans="1:8" x14ac:dyDescent="0.2">
      <c r="A10390" s="48"/>
      <c r="B10390">
        <v>12</v>
      </c>
      <c r="C10390">
        <v>4</v>
      </c>
      <c r="D10390">
        <v>6</v>
      </c>
      <c r="E10390">
        <v>2</v>
      </c>
      <c r="F10390" s="51"/>
      <c r="G10390" t="str">
        <f t="shared" si="324"/>
        <v>Anfernee Simons</v>
      </c>
      <c r="H10390" t="str">
        <f t="shared" si="325"/>
        <v>Anfernee Simons</v>
      </c>
    </row>
    <row r="10391" spans="1:8" x14ac:dyDescent="0.2">
      <c r="A10391" s="48"/>
      <c r="B10391">
        <v>23</v>
      </c>
      <c r="C10391">
        <v>3</v>
      </c>
      <c r="D10391">
        <v>4</v>
      </c>
      <c r="E10391">
        <v>5</v>
      </c>
      <c r="F10391" s="51"/>
      <c r="G10391" t="str">
        <f t="shared" si="324"/>
        <v>Anfernee Simons</v>
      </c>
      <c r="H10391" t="str">
        <f t="shared" si="325"/>
        <v>Anfernee Simons</v>
      </c>
    </row>
    <row r="10392" spans="1:8" x14ac:dyDescent="0.2">
      <c r="A10392" s="48"/>
      <c r="B10392">
        <v>7</v>
      </c>
      <c r="C10392">
        <v>2</v>
      </c>
      <c r="D10392">
        <v>3</v>
      </c>
      <c r="E10392">
        <v>1</v>
      </c>
      <c r="F10392" s="51"/>
      <c r="G10392" t="str">
        <f t="shared" si="324"/>
        <v>Anfernee Simons</v>
      </c>
      <c r="H10392" t="str">
        <f t="shared" si="325"/>
        <v>Anfernee Simons</v>
      </c>
    </row>
    <row r="10393" spans="1:8" x14ac:dyDescent="0.2">
      <c r="A10393" s="48"/>
      <c r="B10393">
        <v>32</v>
      </c>
      <c r="C10393">
        <v>1</v>
      </c>
      <c r="D10393">
        <v>2</v>
      </c>
      <c r="E10393">
        <v>5</v>
      </c>
      <c r="F10393" s="51"/>
      <c r="G10393" t="str">
        <f t="shared" si="324"/>
        <v>Anfernee Simons</v>
      </c>
      <c r="H10393" t="str">
        <f t="shared" si="325"/>
        <v>Anfernee Simons</v>
      </c>
    </row>
    <row r="10394" spans="1:8" x14ac:dyDescent="0.2">
      <c r="A10394" s="48"/>
      <c r="B10394">
        <v>19</v>
      </c>
      <c r="C10394">
        <v>4</v>
      </c>
      <c r="D10394">
        <v>1</v>
      </c>
      <c r="E10394">
        <v>5</v>
      </c>
      <c r="F10394" s="51"/>
      <c r="G10394" t="str">
        <f t="shared" si="324"/>
        <v>Anfernee Simons</v>
      </c>
      <c r="H10394" t="str">
        <f t="shared" si="325"/>
        <v>Anfernee Simons</v>
      </c>
    </row>
    <row r="10395" spans="1:8" x14ac:dyDescent="0.2">
      <c r="A10395" s="48"/>
      <c r="B10395">
        <v>12</v>
      </c>
      <c r="C10395">
        <v>1</v>
      </c>
      <c r="D10395">
        <v>4</v>
      </c>
      <c r="E10395">
        <v>4</v>
      </c>
      <c r="F10395" s="51"/>
      <c r="G10395" t="str">
        <f t="shared" si="324"/>
        <v>Anfernee Simons</v>
      </c>
      <c r="H10395" t="str">
        <f t="shared" si="325"/>
        <v>Anfernee Simons</v>
      </c>
    </row>
    <row r="10396" spans="1:8" x14ac:dyDescent="0.2">
      <c r="A10396" s="48"/>
      <c r="B10396">
        <v>14</v>
      </c>
      <c r="C10396">
        <v>1</v>
      </c>
      <c r="D10396">
        <v>3</v>
      </c>
      <c r="E10396">
        <v>1</v>
      </c>
      <c r="F10396" s="51"/>
      <c r="G10396" t="str">
        <f t="shared" si="324"/>
        <v>Anfernee Simons</v>
      </c>
      <c r="H10396" t="str">
        <f t="shared" si="325"/>
        <v>Anfernee Simons</v>
      </c>
    </row>
    <row r="10397" spans="1:8" x14ac:dyDescent="0.2">
      <c r="A10397" s="48"/>
      <c r="B10397">
        <v>18</v>
      </c>
      <c r="C10397">
        <v>2</v>
      </c>
      <c r="D10397">
        <v>2</v>
      </c>
      <c r="E10397">
        <v>3</v>
      </c>
      <c r="F10397" s="51"/>
      <c r="G10397" t="str">
        <f t="shared" si="324"/>
        <v>Anfernee Simons</v>
      </c>
      <c r="H10397" t="str">
        <f t="shared" si="325"/>
        <v>Anfernee Simons</v>
      </c>
    </row>
    <row r="10398" spans="1:8" x14ac:dyDescent="0.2">
      <c r="A10398" s="48"/>
      <c r="B10398">
        <v>22</v>
      </c>
      <c r="C10398">
        <v>7</v>
      </c>
      <c r="D10398">
        <v>2</v>
      </c>
      <c r="E10398">
        <v>4</v>
      </c>
      <c r="F10398" s="51"/>
      <c r="G10398" t="str">
        <f t="shared" si="324"/>
        <v>Anfernee Simons</v>
      </c>
      <c r="H10398" t="str">
        <f t="shared" si="325"/>
        <v>Anfernee Simons</v>
      </c>
    </row>
    <row r="10399" spans="1:8" x14ac:dyDescent="0.2">
      <c r="A10399" s="48"/>
      <c r="B10399">
        <v>30</v>
      </c>
      <c r="C10399">
        <v>5</v>
      </c>
      <c r="D10399">
        <v>3</v>
      </c>
      <c r="E10399">
        <v>4</v>
      </c>
      <c r="F10399" s="51"/>
      <c r="G10399" t="str">
        <f t="shared" si="324"/>
        <v>Anfernee Simons</v>
      </c>
      <c r="H10399" t="str">
        <f t="shared" si="325"/>
        <v>Anfernee Simons</v>
      </c>
    </row>
    <row r="10400" spans="1:8" x14ac:dyDescent="0.2">
      <c r="A10400" s="48"/>
      <c r="B10400">
        <v>16</v>
      </c>
      <c r="C10400">
        <v>2</v>
      </c>
      <c r="D10400">
        <v>3</v>
      </c>
      <c r="E10400">
        <v>1</v>
      </c>
      <c r="F10400" s="51"/>
      <c r="G10400" t="str">
        <f t="shared" si="324"/>
        <v>Anfernee Simons</v>
      </c>
      <c r="H10400" t="str">
        <f t="shared" si="325"/>
        <v>Anfernee Simons</v>
      </c>
    </row>
    <row r="10401" spans="1:8" x14ac:dyDescent="0.2">
      <c r="A10401" s="48" t="s">
        <v>1524</v>
      </c>
      <c r="B10401">
        <v>0</v>
      </c>
      <c r="C10401">
        <v>1</v>
      </c>
      <c r="D10401">
        <v>0</v>
      </c>
      <c r="E10401">
        <v>0</v>
      </c>
      <c r="F10401" s="51"/>
      <c r="G10401" t="str">
        <f t="shared" si="324"/>
        <v>Jericho Sims</v>
      </c>
      <c r="H10401" t="str">
        <f t="shared" si="325"/>
        <v>Jericho Sims</v>
      </c>
    </row>
    <row r="10402" spans="1:8" x14ac:dyDescent="0.2">
      <c r="A10402" s="48"/>
      <c r="B10402">
        <v>0</v>
      </c>
      <c r="C10402">
        <v>0</v>
      </c>
      <c r="D10402">
        <v>0</v>
      </c>
      <c r="E10402">
        <v>0</v>
      </c>
      <c r="F10402" s="51"/>
      <c r="G10402" t="str">
        <f t="shared" si="324"/>
        <v>Jericho Sims</v>
      </c>
      <c r="H10402" t="str">
        <f t="shared" si="325"/>
        <v>Jericho Sims</v>
      </c>
    </row>
    <row r="10403" spans="1:8" x14ac:dyDescent="0.2">
      <c r="A10403" s="48"/>
      <c r="B10403">
        <v>0</v>
      </c>
      <c r="C10403">
        <v>1</v>
      </c>
      <c r="D10403">
        <v>0</v>
      </c>
      <c r="E10403">
        <v>0</v>
      </c>
      <c r="F10403" s="51"/>
      <c r="G10403" t="str">
        <f t="shared" si="324"/>
        <v>Jericho Sims</v>
      </c>
      <c r="H10403" t="str">
        <f t="shared" si="325"/>
        <v>Jericho Sims</v>
      </c>
    </row>
    <row r="10404" spans="1:8" x14ac:dyDescent="0.2">
      <c r="A10404" s="48"/>
      <c r="B10404">
        <v>2</v>
      </c>
      <c r="C10404">
        <v>0</v>
      </c>
      <c r="D10404">
        <v>0</v>
      </c>
      <c r="E10404">
        <v>0</v>
      </c>
      <c r="F10404" s="51"/>
      <c r="G10404" t="str">
        <f t="shared" si="324"/>
        <v>Jericho Sims</v>
      </c>
      <c r="H10404" t="str">
        <f t="shared" si="325"/>
        <v>Jericho Sims</v>
      </c>
    </row>
    <row r="10405" spans="1:8" x14ac:dyDescent="0.2">
      <c r="A10405" s="48"/>
      <c r="B10405">
        <v>4</v>
      </c>
      <c r="C10405">
        <v>4</v>
      </c>
      <c r="D10405">
        <v>0</v>
      </c>
      <c r="E10405">
        <v>0</v>
      </c>
      <c r="F10405" s="51"/>
      <c r="G10405" t="str">
        <f t="shared" si="324"/>
        <v>Jericho Sims</v>
      </c>
      <c r="H10405" t="str">
        <f t="shared" si="325"/>
        <v>Jericho Sims</v>
      </c>
    </row>
    <row r="10406" spans="1:8" x14ac:dyDescent="0.2">
      <c r="A10406" s="48"/>
      <c r="B10406">
        <v>7</v>
      </c>
      <c r="C10406">
        <v>6</v>
      </c>
      <c r="D10406">
        <v>0</v>
      </c>
      <c r="E10406">
        <v>0</v>
      </c>
      <c r="F10406" s="51"/>
      <c r="G10406" t="str">
        <f t="shared" si="324"/>
        <v>Jericho Sims</v>
      </c>
      <c r="H10406" t="str">
        <f t="shared" si="325"/>
        <v>Jericho Sims</v>
      </c>
    </row>
    <row r="10407" spans="1:8" x14ac:dyDescent="0.2">
      <c r="A10407" s="48"/>
      <c r="B10407">
        <v>2</v>
      </c>
      <c r="C10407">
        <v>4</v>
      </c>
      <c r="D10407">
        <v>0</v>
      </c>
      <c r="E10407">
        <v>0</v>
      </c>
      <c r="F10407" s="51"/>
      <c r="G10407" t="str">
        <f t="shared" si="324"/>
        <v>Jericho Sims</v>
      </c>
      <c r="H10407" t="str">
        <f t="shared" si="325"/>
        <v>Jericho Sims</v>
      </c>
    </row>
    <row r="10408" spans="1:8" x14ac:dyDescent="0.2">
      <c r="A10408" s="48"/>
      <c r="B10408">
        <v>8</v>
      </c>
      <c r="C10408">
        <v>8</v>
      </c>
      <c r="D10408">
        <v>1</v>
      </c>
      <c r="E10408">
        <v>0</v>
      </c>
      <c r="F10408" s="51"/>
      <c r="G10408" t="str">
        <f t="shared" si="324"/>
        <v>Jericho Sims</v>
      </c>
      <c r="H10408" t="str">
        <f t="shared" si="325"/>
        <v>Jericho Sims</v>
      </c>
    </row>
    <row r="10409" spans="1:8" x14ac:dyDescent="0.2">
      <c r="A10409" s="48"/>
      <c r="B10409">
        <v>11</v>
      </c>
      <c r="C10409">
        <v>13</v>
      </c>
      <c r="D10409">
        <v>2</v>
      </c>
      <c r="E10409">
        <v>0</v>
      </c>
      <c r="F10409" s="51"/>
      <c r="G10409" t="str">
        <f t="shared" si="324"/>
        <v>Jericho Sims</v>
      </c>
      <c r="H10409" t="str">
        <f t="shared" si="325"/>
        <v>Jericho Sims</v>
      </c>
    </row>
    <row r="10410" spans="1:8" x14ac:dyDescent="0.2">
      <c r="A10410" s="48"/>
      <c r="B10410">
        <v>4</v>
      </c>
      <c r="C10410">
        <v>6</v>
      </c>
      <c r="D10410">
        <v>2</v>
      </c>
      <c r="E10410">
        <v>0</v>
      </c>
      <c r="F10410" s="51"/>
      <c r="G10410" t="str">
        <f t="shared" si="324"/>
        <v>Jericho Sims</v>
      </c>
      <c r="H10410" t="str">
        <f t="shared" si="325"/>
        <v>Jericho Sims</v>
      </c>
    </row>
    <row r="10411" spans="1:8" x14ac:dyDescent="0.2">
      <c r="A10411" s="48"/>
      <c r="B10411">
        <v>10</v>
      </c>
      <c r="C10411">
        <v>10</v>
      </c>
      <c r="D10411">
        <v>0</v>
      </c>
      <c r="E10411">
        <v>0</v>
      </c>
      <c r="F10411" s="51"/>
      <c r="G10411" t="str">
        <f t="shared" si="324"/>
        <v>Jericho Sims</v>
      </c>
      <c r="H10411" t="str">
        <f t="shared" si="325"/>
        <v>Jericho Sims</v>
      </c>
    </row>
    <row r="10412" spans="1:8" x14ac:dyDescent="0.2">
      <c r="A10412" s="48"/>
      <c r="B10412">
        <v>5</v>
      </c>
      <c r="C10412">
        <v>5</v>
      </c>
      <c r="D10412">
        <v>1</v>
      </c>
      <c r="E10412">
        <v>0</v>
      </c>
      <c r="F10412" s="51"/>
      <c r="G10412" t="str">
        <f t="shared" si="324"/>
        <v>Jericho Sims</v>
      </c>
      <c r="H10412" t="str">
        <f t="shared" si="325"/>
        <v>Jericho Sims</v>
      </c>
    </row>
    <row r="10413" spans="1:8" x14ac:dyDescent="0.2">
      <c r="A10413" s="48"/>
      <c r="B10413">
        <v>6</v>
      </c>
      <c r="C10413">
        <v>7</v>
      </c>
      <c r="D10413">
        <v>0</v>
      </c>
      <c r="E10413">
        <v>0</v>
      </c>
      <c r="F10413" s="51"/>
      <c r="G10413" t="str">
        <f t="shared" si="324"/>
        <v>Jericho Sims</v>
      </c>
      <c r="H10413" t="str">
        <f t="shared" si="325"/>
        <v>Jericho Sims</v>
      </c>
    </row>
    <row r="10414" spans="1:8" x14ac:dyDescent="0.2">
      <c r="A10414" s="48"/>
      <c r="B10414">
        <v>5</v>
      </c>
      <c r="C10414">
        <v>2</v>
      </c>
      <c r="D10414">
        <v>0</v>
      </c>
      <c r="E10414">
        <v>0</v>
      </c>
      <c r="F10414" s="51"/>
      <c r="G10414" t="str">
        <f t="shared" si="324"/>
        <v>Jericho Sims</v>
      </c>
      <c r="H10414" t="str">
        <f t="shared" si="325"/>
        <v>Jericho Sims</v>
      </c>
    </row>
    <row r="10415" spans="1:8" x14ac:dyDescent="0.2">
      <c r="A10415" s="48"/>
      <c r="B10415">
        <v>6</v>
      </c>
      <c r="C10415">
        <v>6</v>
      </c>
      <c r="D10415">
        <v>1</v>
      </c>
      <c r="E10415">
        <v>0</v>
      </c>
      <c r="F10415" s="51"/>
      <c r="G10415" t="str">
        <f t="shared" si="324"/>
        <v>Jericho Sims</v>
      </c>
      <c r="H10415" t="str">
        <f t="shared" si="325"/>
        <v>Jericho Sims</v>
      </c>
    </row>
    <row r="10416" spans="1:8" x14ac:dyDescent="0.2">
      <c r="A10416" s="48"/>
      <c r="B10416">
        <v>2</v>
      </c>
      <c r="C10416">
        <v>3</v>
      </c>
      <c r="D10416">
        <v>0</v>
      </c>
      <c r="E10416">
        <v>0</v>
      </c>
      <c r="F10416" s="51"/>
      <c r="G10416" t="str">
        <f t="shared" si="324"/>
        <v>Jericho Sims</v>
      </c>
      <c r="H10416" t="str">
        <f t="shared" si="325"/>
        <v>Jericho Sims</v>
      </c>
    </row>
    <row r="10417" spans="1:8" x14ac:dyDescent="0.2">
      <c r="A10417" s="48"/>
      <c r="B10417">
        <v>4</v>
      </c>
      <c r="C10417">
        <v>2</v>
      </c>
      <c r="D10417">
        <v>0</v>
      </c>
      <c r="E10417">
        <v>0</v>
      </c>
      <c r="F10417" s="51"/>
      <c r="G10417" t="str">
        <f t="shared" si="324"/>
        <v>Jericho Sims</v>
      </c>
      <c r="H10417" t="str">
        <f t="shared" si="325"/>
        <v>Jericho Sims</v>
      </c>
    </row>
    <row r="10418" spans="1:8" x14ac:dyDescent="0.2">
      <c r="A10418" s="48"/>
      <c r="B10418">
        <v>2</v>
      </c>
      <c r="C10418">
        <v>2</v>
      </c>
      <c r="D10418">
        <v>1</v>
      </c>
      <c r="E10418">
        <v>0</v>
      </c>
      <c r="F10418" s="51"/>
      <c r="G10418" t="str">
        <f t="shared" si="324"/>
        <v>Jericho Sims</v>
      </c>
      <c r="H10418" t="str">
        <f t="shared" si="325"/>
        <v>Jericho Sims</v>
      </c>
    </row>
    <row r="10419" spans="1:8" x14ac:dyDescent="0.2">
      <c r="A10419" s="48"/>
      <c r="B10419">
        <v>0</v>
      </c>
      <c r="C10419">
        <v>4</v>
      </c>
      <c r="D10419">
        <v>0</v>
      </c>
      <c r="E10419">
        <v>0</v>
      </c>
      <c r="F10419" s="51"/>
      <c r="G10419" t="str">
        <f t="shared" si="324"/>
        <v>Jericho Sims</v>
      </c>
      <c r="H10419" t="str">
        <f t="shared" si="325"/>
        <v>Jericho Sims</v>
      </c>
    </row>
    <row r="10420" spans="1:8" x14ac:dyDescent="0.2">
      <c r="A10420" s="48"/>
      <c r="B10420">
        <v>2</v>
      </c>
      <c r="C10420">
        <v>0</v>
      </c>
      <c r="D10420">
        <v>0</v>
      </c>
      <c r="E10420">
        <v>0</v>
      </c>
      <c r="F10420" s="51"/>
      <c r="G10420" t="str">
        <f t="shared" si="324"/>
        <v>Jericho Sims</v>
      </c>
      <c r="H10420" t="str">
        <f t="shared" si="325"/>
        <v>Jericho Sims</v>
      </c>
    </row>
    <row r="10421" spans="1:8" x14ac:dyDescent="0.2">
      <c r="A10421" s="48"/>
      <c r="B10421">
        <v>4</v>
      </c>
      <c r="C10421">
        <v>3</v>
      </c>
      <c r="D10421">
        <v>0</v>
      </c>
      <c r="E10421">
        <v>0</v>
      </c>
      <c r="F10421" s="51"/>
      <c r="G10421" t="str">
        <f t="shared" si="324"/>
        <v>Jericho Sims</v>
      </c>
      <c r="H10421" t="str">
        <f t="shared" si="325"/>
        <v>Jericho Sims</v>
      </c>
    </row>
    <row r="10422" spans="1:8" x14ac:dyDescent="0.2">
      <c r="A10422" s="48"/>
      <c r="B10422">
        <v>4</v>
      </c>
      <c r="C10422">
        <v>2</v>
      </c>
      <c r="D10422">
        <v>0</v>
      </c>
      <c r="E10422">
        <v>0</v>
      </c>
      <c r="F10422" s="51"/>
      <c r="G10422" t="str">
        <f t="shared" si="324"/>
        <v>Jericho Sims</v>
      </c>
      <c r="H10422" t="str">
        <f t="shared" si="325"/>
        <v>Jericho Sims</v>
      </c>
    </row>
    <row r="10423" spans="1:8" x14ac:dyDescent="0.2">
      <c r="A10423" s="48"/>
      <c r="B10423">
        <v>8</v>
      </c>
      <c r="C10423">
        <v>7</v>
      </c>
      <c r="D10423">
        <v>0</v>
      </c>
      <c r="E10423">
        <v>0</v>
      </c>
      <c r="F10423" s="51"/>
      <c r="G10423" t="str">
        <f t="shared" si="324"/>
        <v>Jericho Sims</v>
      </c>
      <c r="H10423" t="str">
        <f t="shared" si="325"/>
        <v>Jericho Sims</v>
      </c>
    </row>
    <row r="10424" spans="1:8" x14ac:dyDescent="0.2">
      <c r="A10424" s="48"/>
      <c r="B10424">
        <v>0</v>
      </c>
      <c r="C10424">
        <v>4</v>
      </c>
      <c r="D10424">
        <v>0</v>
      </c>
      <c r="E10424">
        <v>0</v>
      </c>
      <c r="F10424" s="51"/>
      <c r="G10424" t="str">
        <f t="shared" si="324"/>
        <v>Jericho Sims</v>
      </c>
      <c r="H10424" t="str">
        <f t="shared" si="325"/>
        <v>Jericho Sims</v>
      </c>
    </row>
    <row r="10425" spans="1:8" x14ac:dyDescent="0.2">
      <c r="A10425" s="48"/>
      <c r="B10425">
        <v>0</v>
      </c>
      <c r="C10425">
        <v>5</v>
      </c>
      <c r="D10425">
        <v>0</v>
      </c>
      <c r="E10425">
        <v>0</v>
      </c>
      <c r="F10425" s="51"/>
      <c r="G10425" t="str">
        <f t="shared" si="324"/>
        <v>Jericho Sims</v>
      </c>
      <c r="H10425" t="str">
        <f t="shared" si="325"/>
        <v>Jericho Sims</v>
      </c>
    </row>
    <row r="10426" spans="1:8" x14ac:dyDescent="0.2">
      <c r="A10426" s="48"/>
      <c r="B10426">
        <v>4</v>
      </c>
      <c r="C10426">
        <v>4</v>
      </c>
      <c r="D10426">
        <v>0</v>
      </c>
      <c r="E10426">
        <v>0</v>
      </c>
      <c r="F10426" s="51"/>
      <c r="G10426" t="str">
        <f t="shared" si="324"/>
        <v>Jericho Sims</v>
      </c>
      <c r="H10426" t="str">
        <f t="shared" si="325"/>
        <v>Jericho Sims</v>
      </c>
    </row>
    <row r="10427" spans="1:8" x14ac:dyDescent="0.2">
      <c r="A10427" s="48"/>
      <c r="B10427">
        <v>2</v>
      </c>
      <c r="C10427">
        <v>8</v>
      </c>
      <c r="D10427">
        <v>0</v>
      </c>
      <c r="E10427">
        <v>0</v>
      </c>
      <c r="F10427" s="51"/>
      <c r="G10427" t="str">
        <f t="shared" si="324"/>
        <v>Jericho Sims</v>
      </c>
      <c r="H10427" t="str">
        <f t="shared" si="325"/>
        <v>Jericho Sims</v>
      </c>
    </row>
    <row r="10428" spans="1:8" x14ac:dyDescent="0.2">
      <c r="A10428" s="48"/>
      <c r="B10428">
        <v>2</v>
      </c>
      <c r="C10428">
        <v>2</v>
      </c>
      <c r="D10428">
        <v>1</v>
      </c>
      <c r="E10428">
        <v>0</v>
      </c>
      <c r="F10428" s="51"/>
      <c r="G10428" t="str">
        <f t="shared" si="324"/>
        <v>Jericho Sims</v>
      </c>
      <c r="H10428" t="str">
        <f t="shared" si="325"/>
        <v>Jericho Sims</v>
      </c>
    </row>
    <row r="10429" spans="1:8" x14ac:dyDescent="0.2">
      <c r="A10429" s="48"/>
      <c r="B10429">
        <v>4</v>
      </c>
      <c r="C10429">
        <v>7</v>
      </c>
      <c r="D10429">
        <v>0</v>
      </c>
      <c r="E10429">
        <v>0</v>
      </c>
      <c r="F10429" s="51"/>
      <c r="G10429" t="str">
        <f t="shared" si="324"/>
        <v>Jericho Sims</v>
      </c>
      <c r="H10429" t="str">
        <f t="shared" si="325"/>
        <v>Jericho Sims</v>
      </c>
    </row>
    <row r="10430" spans="1:8" x14ac:dyDescent="0.2">
      <c r="A10430" s="48"/>
      <c r="B10430">
        <v>2</v>
      </c>
      <c r="C10430">
        <v>1</v>
      </c>
      <c r="D10430">
        <v>1</v>
      </c>
      <c r="E10430">
        <v>0</v>
      </c>
      <c r="F10430" s="51"/>
      <c r="G10430" t="str">
        <f t="shared" si="324"/>
        <v>Jericho Sims</v>
      </c>
      <c r="H10430" t="str">
        <f t="shared" si="325"/>
        <v>Jericho Sims</v>
      </c>
    </row>
    <row r="10431" spans="1:8" x14ac:dyDescent="0.2">
      <c r="A10431" s="48"/>
      <c r="B10431">
        <v>4</v>
      </c>
      <c r="C10431">
        <v>7</v>
      </c>
      <c r="D10431">
        <v>1</v>
      </c>
      <c r="E10431">
        <v>0</v>
      </c>
      <c r="F10431" s="51"/>
      <c r="G10431" t="str">
        <f t="shared" si="324"/>
        <v>Jericho Sims</v>
      </c>
      <c r="H10431" t="str">
        <f t="shared" si="325"/>
        <v>Jericho Sims</v>
      </c>
    </row>
    <row r="10432" spans="1:8" x14ac:dyDescent="0.2">
      <c r="A10432" s="48" t="s">
        <v>1525</v>
      </c>
      <c r="B10432">
        <v>14</v>
      </c>
      <c r="C10432">
        <v>3</v>
      </c>
      <c r="D10432">
        <v>7</v>
      </c>
      <c r="E10432">
        <v>1</v>
      </c>
      <c r="F10432" s="51"/>
      <c r="G10432" t="str">
        <f t="shared" si="324"/>
        <v>Marcus Smart</v>
      </c>
      <c r="H10432" t="str">
        <f t="shared" si="325"/>
        <v>Marcus Smart</v>
      </c>
    </row>
    <row r="10433" spans="1:8" x14ac:dyDescent="0.2">
      <c r="A10433" s="48"/>
      <c r="B10433">
        <v>8</v>
      </c>
      <c r="C10433">
        <v>5</v>
      </c>
      <c r="D10433">
        <v>3</v>
      </c>
      <c r="E10433">
        <v>0</v>
      </c>
      <c r="F10433" s="51"/>
      <c r="G10433" t="str">
        <f t="shared" si="324"/>
        <v>Marcus Smart</v>
      </c>
      <c r="H10433" t="str">
        <f t="shared" si="325"/>
        <v>Marcus Smart</v>
      </c>
    </row>
    <row r="10434" spans="1:8" x14ac:dyDescent="0.2">
      <c r="A10434" s="48"/>
      <c r="B10434">
        <v>6</v>
      </c>
      <c r="C10434">
        <v>2</v>
      </c>
      <c r="D10434">
        <v>8</v>
      </c>
      <c r="E10434">
        <v>1</v>
      </c>
      <c r="F10434" s="51"/>
      <c r="G10434" t="str">
        <f t="shared" ref="G10434:G10497" si="326">IF(B10434="","",IF(A10434="",G10433,SUBSTITUTE(A10434," 2022-23 Game Log","")))</f>
        <v>Marcus Smart</v>
      </c>
      <c r="H10434" t="str">
        <f t="shared" ref="H10434:H10497" si="327">IF(G10434="Luka Dončić","Luka Doncic",IF(G10434="Wendell Carter Jr.","Wendell Carter",IF(G10434="Vlatko Čančar","Vlatko Cancar",IF(G10434="Troy Brown Jr.","Troy Brown",IF(G10434="Bojan Bogdanović","Bojan Bogdanovic",IF(G10434="Nic Claxton","Nicolas Claxton",IF(G10434="Kristaps Porziņģis","Kristaps Porzingis",IF(G10434="Kelly Oubre Jr.","Kelly Oubre Jr",IF(G10434="P.J. Washington","P.J Washington",IF(G10434="P.J. Tucker","P.J Tucker",IF(G10434="Jabari Smith Jr.","Jabari Smith",IF(G10434="Alperen Şengün","Alperen Sengun",IF(G10434="Nikola Vučević","Nikola Vucevic",IF(G10434="Jusuf Nurkić","Jusuf Nurkic",IF(G10434="Nikola Jokić","Nikola Jokic",G10434)))))))))))))))</f>
        <v>Marcus Smart</v>
      </c>
    </row>
    <row r="10435" spans="1:8" x14ac:dyDescent="0.2">
      <c r="A10435" s="48"/>
      <c r="B10435">
        <v>11</v>
      </c>
      <c r="C10435">
        <v>1</v>
      </c>
      <c r="D10435">
        <v>6</v>
      </c>
      <c r="E10435">
        <v>3</v>
      </c>
      <c r="F10435" s="51"/>
      <c r="G10435" t="str">
        <f t="shared" si="326"/>
        <v>Marcus Smart</v>
      </c>
      <c r="H10435" t="str">
        <f t="shared" si="327"/>
        <v>Marcus Smart</v>
      </c>
    </row>
    <row r="10436" spans="1:8" x14ac:dyDescent="0.2">
      <c r="A10436" s="48"/>
      <c r="B10436">
        <v>11</v>
      </c>
      <c r="C10436">
        <v>5</v>
      </c>
      <c r="D10436">
        <v>7</v>
      </c>
      <c r="E10436">
        <v>2</v>
      </c>
      <c r="F10436" s="51"/>
      <c r="G10436" t="str">
        <f t="shared" si="326"/>
        <v>Marcus Smart</v>
      </c>
      <c r="H10436" t="str">
        <f t="shared" si="327"/>
        <v>Marcus Smart</v>
      </c>
    </row>
    <row r="10437" spans="1:8" x14ac:dyDescent="0.2">
      <c r="A10437" s="48"/>
      <c r="B10437">
        <v>7</v>
      </c>
      <c r="C10437">
        <v>3</v>
      </c>
      <c r="D10437">
        <v>6</v>
      </c>
      <c r="E10437">
        <v>1</v>
      </c>
      <c r="F10437" s="51"/>
      <c r="G10437" t="str">
        <f t="shared" si="326"/>
        <v>Marcus Smart</v>
      </c>
      <c r="H10437" t="str">
        <f t="shared" si="327"/>
        <v>Marcus Smart</v>
      </c>
    </row>
    <row r="10438" spans="1:8" x14ac:dyDescent="0.2">
      <c r="A10438" s="48"/>
      <c r="B10438">
        <v>16</v>
      </c>
      <c r="C10438">
        <v>6</v>
      </c>
      <c r="D10438">
        <v>5</v>
      </c>
      <c r="E10438">
        <v>1</v>
      </c>
      <c r="F10438" s="51"/>
      <c r="G10438" t="str">
        <f t="shared" si="326"/>
        <v>Marcus Smart</v>
      </c>
      <c r="H10438" t="str">
        <f t="shared" si="327"/>
        <v>Marcus Smart</v>
      </c>
    </row>
    <row r="10439" spans="1:8" x14ac:dyDescent="0.2">
      <c r="A10439" s="48"/>
      <c r="B10439">
        <v>12</v>
      </c>
      <c r="C10439">
        <v>1</v>
      </c>
      <c r="D10439">
        <v>1</v>
      </c>
      <c r="E10439">
        <v>2</v>
      </c>
      <c r="F10439" s="51"/>
      <c r="G10439" t="str">
        <f t="shared" si="326"/>
        <v>Marcus Smart</v>
      </c>
      <c r="H10439" t="str">
        <f t="shared" si="327"/>
        <v>Marcus Smart</v>
      </c>
    </row>
    <row r="10440" spans="1:8" x14ac:dyDescent="0.2">
      <c r="A10440" s="48"/>
      <c r="B10440">
        <v>13</v>
      </c>
      <c r="C10440">
        <v>2</v>
      </c>
      <c r="D10440">
        <v>11</v>
      </c>
      <c r="E10440">
        <v>3</v>
      </c>
      <c r="F10440" s="51"/>
      <c r="G10440" t="str">
        <f t="shared" si="326"/>
        <v>Marcus Smart</v>
      </c>
      <c r="H10440" t="str">
        <f t="shared" si="327"/>
        <v>Marcus Smart</v>
      </c>
    </row>
    <row r="10441" spans="1:8" x14ac:dyDescent="0.2">
      <c r="A10441" s="48"/>
      <c r="B10441">
        <v>15</v>
      </c>
      <c r="C10441">
        <v>7</v>
      </c>
      <c r="D10441">
        <v>12</v>
      </c>
      <c r="E10441">
        <v>2</v>
      </c>
      <c r="F10441" s="51"/>
      <c r="G10441" t="str">
        <f t="shared" si="326"/>
        <v>Marcus Smart</v>
      </c>
      <c r="H10441" t="str">
        <f t="shared" si="327"/>
        <v>Marcus Smart</v>
      </c>
    </row>
    <row r="10442" spans="1:8" x14ac:dyDescent="0.2">
      <c r="A10442" s="48"/>
      <c r="B10442">
        <v>2</v>
      </c>
      <c r="C10442">
        <v>3</v>
      </c>
      <c r="D10442">
        <v>11</v>
      </c>
      <c r="E10442">
        <v>0</v>
      </c>
      <c r="F10442" s="51"/>
      <c r="G10442" t="str">
        <f t="shared" si="326"/>
        <v>Marcus Smart</v>
      </c>
      <c r="H10442" t="str">
        <f t="shared" si="327"/>
        <v>Marcus Smart</v>
      </c>
    </row>
    <row r="10443" spans="1:8" x14ac:dyDescent="0.2">
      <c r="A10443" s="48"/>
      <c r="B10443">
        <v>4</v>
      </c>
      <c r="C10443">
        <v>0</v>
      </c>
      <c r="D10443">
        <v>4</v>
      </c>
      <c r="E10443">
        <v>0</v>
      </c>
      <c r="F10443" s="51"/>
      <c r="G10443" t="str">
        <f t="shared" si="326"/>
        <v>Marcus Smart</v>
      </c>
      <c r="H10443" t="str">
        <f t="shared" si="327"/>
        <v>Marcus Smart</v>
      </c>
    </row>
    <row r="10444" spans="1:8" x14ac:dyDescent="0.2">
      <c r="A10444" s="48"/>
      <c r="B10444">
        <v>18</v>
      </c>
      <c r="C10444">
        <v>2</v>
      </c>
      <c r="D10444">
        <v>10</v>
      </c>
      <c r="E10444">
        <v>4</v>
      </c>
      <c r="F10444" s="51"/>
      <c r="G10444" t="str">
        <f t="shared" si="326"/>
        <v>Marcus Smart</v>
      </c>
      <c r="H10444" t="str">
        <f t="shared" si="327"/>
        <v>Marcus Smart</v>
      </c>
    </row>
    <row r="10445" spans="1:8" x14ac:dyDescent="0.2">
      <c r="A10445" s="48"/>
      <c r="B10445">
        <v>22</v>
      </c>
      <c r="C10445">
        <v>5</v>
      </c>
      <c r="D10445">
        <v>8</v>
      </c>
      <c r="E10445">
        <v>1</v>
      </c>
      <c r="F10445" s="51"/>
      <c r="G10445" t="str">
        <f t="shared" si="326"/>
        <v>Marcus Smart</v>
      </c>
      <c r="H10445" t="str">
        <f t="shared" si="327"/>
        <v>Marcus Smart</v>
      </c>
    </row>
    <row r="10446" spans="1:8" x14ac:dyDescent="0.2">
      <c r="A10446" s="48"/>
      <c r="B10446">
        <v>8</v>
      </c>
      <c r="C10446">
        <v>1</v>
      </c>
      <c r="D10446">
        <v>8</v>
      </c>
      <c r="E10446">
        <v>2</v>
      </c>
      <c r="F10446" s="51"/>
      <c r="G10446" t="str">
        <f t="shared" si="326"/>
        <v>Marcus Smart</v>
      </c>
      <c r="H10446" t="str">
        <f t="shared" si="327"/>
        <v>Marcus Smart</v>
      </c>
    </row>
    <row r="10447" spans="1:8" x14ac:dyDescent="0.2">
      <c r="A10447" s="48"/>
      <c r="B10447">
        <v>13</v>
      </c>
      <c r="C10447">
        <v>2</v>
      </c>
      <c r="D10447">
        <v>9</v>
      </c>
      <c r="E10447">
        <v>3</v>
      </c>
      <c r="F10447" s="51"/>
      <c r="G10447" t="str">
        <f t="shared" si="326"/>
        <v>Marcus Smart</v>
      </c>
      <c r="H10447" t="str">
        <f t="shared" si="327"/>
        <v>Marcus Smart</v>
      </c>
    </row>
    <row r="10448" spans="1:8" x14ac:dyDescent="0.2">
      <c r="A10448" s="48"/>
      <c r="B10448">
        <v>4</v>
      </c>
      <c r="C10448">
        <v>4</v>
      </c>
      <c r="D10448">
        <v>5</v>
      </c>
      <c r="E10448">
        <v>0</v>
      </c>
      <c r="F10448" s="51"/>
      <c r="G10448" t="str">
        <f t="shared" si="326"/>
        <v>Marcus Smart</v>
      </c>
      <c r="H10448" t="str">
        <f t="shared" si="327"/>
        <v>Marcus Smart</v>
      </c>
    </row>
    <row r="10449" spans="1:8" x14ac:dyDescent="0.2">
      <c r="A10449" s="48"/>
      <c r="B10449">
        <v>14</v>
      </c>
      <c r="C10449">
        <v>4</v>
      </c>
      <c r="D10449">
        <v>7</v>
      </c>
      <c r="E10449">
        <v>2</v>
      </c>
      <c r="F10449" s="51"/>
      <c r="G10449" t="str">
        <f t="shared" si="326"/>
        <v>Marcus Smart</v>
      </c>
      <c r="H10449" t="str">
        <f t="shared" si="327"/>
        <v>Marcus Smart</v>
      </c>
    </row>
    <row r="10450" spans="1:8" x14ac:dyDescent="0.2">
      <c r="A10450" s="48"/>
      <c r="B10450">
        <v>22</v>
      </c>
      <c r="C10450">
        <v>2</v>
      </c>
      <c r="D10450">
        <v>15</v>
      </c>
      <c r="E10450">
        <v>6</v>
      </c>
      <c r="F10450" s="51"/>
      <c r="G10450" t="str">
        <f t="shared" si="326"/>
        <v>Marcus Smart</v>
      </c>
      <c r="H10450" t="str">
        <f t="shared" si="327"/>
        <v>Marcus Smart</v>
      </c>
    </row>
    <row r="10451" spans="1:8" x14ac:dyDescent="0.2">
      <c r="A10451" s="48"/>
      <c r="B10451">
        <v>10</v>
      </c>
      <c r="C10451">
        <v>5</v>
      </c>
      <c r="D10451">
        <v>9</v>
      </c>
      <c r="E10451">
        <v>2</v>
      </c>
      <c r="F10451" s="51"/>
      <c r="G10451" t="str">
        <f t="shared" si="326"/>
        <v>Marcus Smart</v>
      </c>
      <c r="H10451" t="str">
        <f t="shared" si="327"/>
        <v>Marcus Smart</v>
      </c>
    </row>
    <row r="10452" spans="1:8" x14ac:dyDescent="0.2">
      <c r="A10452" s="48"/>
      <c r="B10452">
        <v>18</v>
      </c>
      <c r="C10452">
        <v>3</v>
      </c>
      <c r="D10452">
        <v>9</v>
      </c>
      <c r="E10452">
        <v>1</v>
      </c>
      <c r="F10452" s="51"/>
      <c r="G10452" t="str">
        <f t="shared" si="326"/>
        <v>Marcus Smart</v>
      </c>
      <c r="H10452" t="str">
        <f t="shared" si="327"/>
        <v>Marcus Smart</v>
      </c>
    </row>
    <row r="10453" spans="1:8" x14ac:dyDescent="0.2">
      <c r="A10453" s="48"/>
      <c r="B10453">
        <v>18</v>
      </c>
      <c r="C10453">
        <v>3</v>
      </c>
      <c r="D10453">
        <v>7</v>
      </c>
      <c r="E10453">
        <v>4</v>
      </c>
      <c r="F10453" s="51"/>
      <c r="G10453" t="str">
        <f t="shared" si="326"/>
        <v>Marcus Smart</v>
      </c>
      <c r="H10453" t="str">
        <f t="shared" si="327"/>
        <v>Marcus Smart</v>
      </c>
    </row>
    <row r="10454" spans="1:8" x14ac:dyDescent="0.2">
      <c r="A10454" s="48"/>
      <c r="B10454">
        <v>4</v>
      </c>
      <c r="C10454">
        <v>4</v>
      </c>
      <c r="D10454">
        <v>6</v>
      </c>
      <c r="E10454">
        <v>0</v>
      </c>
      <c r="F10454" s="51"/>
      <c r="G10454" t="str">
        <f t="shared" si="326"/>
        <v>Marcus Smart</v>
      </c>
      <c r="H10454" t="str">
        <f t="shared" si="327"/>
        <v>Marcus Smart</v>
      </c>
    </row>
    <row r="10455" spans="1:8" x14ac:dyDescent="0.2">
      <c r="A10455" s="48"/>
      <c r="B10455">
        <v>13</v>
      </c>
      <c r="C10455">
        <v>4</v>
      </c>
      <c r="D10455">
        <v>5</v>
      </c>
      <c r="E10455">
        <v>2</v>
      </c>
      <c r="F10455" s="51"/>
      <c r="G10455" t="str">
        <f t="shared" si="326"/>
        <v>Marcus Smart</v>
      </c>
      <c r="H10455" t="str">
        <f t="shared" si="327"/>
        <v>Marcus Smart</v>
      </c>
    </row>
    <row r="10456" spans="1:8" x14ac:dyDescent="0.2">
      <c r="A10456" s="48"/>
      <c r="B10456">
        <v>3</v>
      </c>
      <c r="C10456">
        <v>1</v>
      </c>
      <c r="D10456">
        <v>3</v>
      </c>
      <c r="E10456">
        <v>1</v>
      </c>
      <c r="F10456" s="51"/>
      <c r="G10456" t="str">
        <f t="shared" si="326"/>
        <v>Marcus Smart</v>
      </c>
      <c r="H10456" t="str">
        <f t="shared" si="327"/>
        <v>Marcus Smart</v>
      </c>
    </row>
    <row r="10457" spans="1:8" x14ac:dyDescent="0.2">
      <c r="A10457" s="48"/>
      <c r="B10457">
        <v>18</v>
      </c>
      <c r="C10457">
        <v>5</v>
      </c>
      <c r="D10457">
        <v>6</v>
      </c>
      <c r="E10457">
        <v>4</v>
      </c>
      <c r="F10457" s="51"/>
      <c r="G10457" t="str">
        <f t="shared" si="326"/>
        <v>Marcus Smart</v>
      </c>
      <c r="H10457" t="str">
        <f t="shared" si="327"/>
        <v>Marcus Smart</v>
      </c>
    </row>
    <row r="10458" spans="1:8" x14ac:dyDescent="0.2">
      <c r="A10458" s="48"/>
      <c r="B10458">
        <v>10</v>
      </c>
      <c r="C10458">
        <v>1</v>
      </c>
      <c r="D10458">
        <v>8</v>
      </c>
      <c r="E10458">
        <v>1</v>
      </c>
      <c r="F10458" s="51"/>
      <c r="G10458" t="str">
        <f t="shared" si="326"/>
        <v>Marcus Smart</v>
      </c>
      <c r="H10458" t="str">
        <f t="shared" si="327"/>
        <v>Marcus Smart</v>
      </c>
    </row>
    <row r="10459" spans="1:8" x14ac:dyDescent="0.2">
      <c r="A10459" s="48"/>
      <c r="B10459">
        <v>15</v>
      </c>
      <c r="C10459">
        <v>7</v>
      </c>
      <c r="D10459">
        <v>7</v>
      </c>
      <c r="E10459">
        <v>3</v>
      </c>
      <c r="F10459" s="51"/>
      <c r="G10459" t="str">
        <f t="shared" si="326"/>
        <v>Marcus Smart</v>
      </c>
      <c r="H10459" t="str">
        <f t="shared" si="327"/>
        <v>Marcus Smart</v>
      </c>
    </row>
    <row r="10460" spans="1:8" x14ac:dyDescent="0.2">
      <c r="A10460" s="48"/>
      <c r="B10460">
        <v>6</v>
      </c>
      <c r="C10460">
        <v>7</v>
      </c>
      <c r="D10460">
        <v>10</v>
      </c>
      <c r="E10460">
        <v>2</v>
      </c>
      <c r="F10460" s="51"/>
      <c r="G10460" t="str">
        <f t="shared" si="326"/>
        <v>Marcus Smart</v>
      </c>
      <c r="H10460" t="str">
        <f t="shared" si="327"/>
        <v>Marcus Smart</v>
      </c>
    </row>
    <row r="10461" spans="1:8" x14ac:dyDescent="0.2">
      <c r="A10461" s="48"/>
      <c r="B10461">
        <v>6</v>
      </c>
      <c r="C10461">
        <v>3</v>
      </c>
      <c r="D10461">
        <v>8</v>
      </c>
      <c r="E10461">
        <v>0</v>
      </c>
      <c r="F10461" s="51"/>
      <c r="G10461" t="str">
        <f t="shared" si="326"/>
        <v>Marcus Smart</v>
      </c>
      <c r="H10461" t="str">
        <f t="shared" si="327"/>
        <v>Marcus Smart</v>
      </c>
    </row>
    <row r="10462" spans="1:8" x14ac:dyDescent="0.2">
      <c r="A10462" s="48"/>
      <c r="B10462">
        <v>9</v>
      </c>
      <c r="C10462">
        <v>1</v>
      </c>
      <c r="D10462">
        <v>6</v>
      </c>
      <c r="E10462">
        <v>3</v>
      </c>
      <c r="F10462" s="51"/>
      <c r="G10462" t="str">
        <f t="shared" si="326"/>
        <v>Marcus Smart</v>
      </c>
      <c r="H10462" t="str">
        <f t="shared" si="327"/>
        <v>Marcus Smart</v>
      </c>
    </row>
    <row r="10463" spans="1:8" x14ac:dyDescent="0.2">
      <c r="A10463" s="48"/>
      <c r="B10463">
        <v>17</v>
      </c>
      <c r="C10463">
        <v>3</v>
      </c>
      <c r="D10463">
        <v>9</v>
      </c>
      <c r="E10463">
        <v>2</v>
      </c>
      <c r="F10463" s="51"/>
      <c r="G10463" t="str">
        <f t="shared" si="326"/>
        <v>Marcus Smart</v>
      </c>
      <c r="H10463" t="str">
        <f t="shared" si="327"/>
        <v>Marcus Smart</v>
      </c>
    </row>
    <row r="10464" spans="1:8" x14ac:dyDescent="0.2">
      <c r="A10464" s="48"/>
      <c r="B10464">
        <v>4</v>
      </c>
      <c r="C10464">
        <v>5</v>
      </c>
      <c r="D10464">
        <v>7</v>
      </c>
      <c r="E10464">
        <v>0</v>
      </c>
      <c r="F10464" s="51"/>
      <c r="G10464" t="str">
        <f t="shared" si="326"/>
        <v>Marcus Smart</v>
      </c>
      <c r="H10464" t="str">
        <f t="shared" si="327"/>
        <v>Marcus Smart</v>
      </c>
    </row>
    <row r="10465" spans="1:8" x14ac:dyDescent="0.2">
      <c r="A10465" s="48"/>
      <c r="B10465">
        <v>7</v>
      </c>
      <c r="C10465">
        <v>4</v>
      </c>
      <c r="D10465">
        <v>8</v>
      </c>
      <c r="E10465">
        <v>0</v>
      </c>
      <c r="F10465" s="51"/>
      <c r="G10465" t="str">
        <f t="shared" si="326"/>
        <v>Marcus Smart</v>
      </c>
      <c r="H10465" t="str">
        <f t="shared" si="327"/>
        <v>Marcus Smart</v>
      </c>
    </row>
    <row r="10466" spans="1:8" x14ac:dyDescent="0.2">
      <c r="A10466" s="48" t="s">
        <v>1526</v>
      </c>
      <c r="B10466">
        <v>12</v>
      </c>
      <c r="C10466">
        <v>2</v>
      </c>
      <c r="D10466">
        <v>4</v>
      </c>
      <c r="E10466">
        <v>2</v>
      </c>
      <c r="F10466" s="51"/>
      <c r="G10466" t="str">
        <f t="shared" si="326"/>
        <v>Dennis Smith Jr.</v>
      </c>
      <c r="H10466" t="str">
        <f t="shared" si="327"/>
        <v>Dennis Smith Jr.</v>
      </c>
    </row>
    <row r="10467" spans="1:8" x14ac:dyDescent="0.2">
      <c r="A10467" s="48"/>
      <c r="B10467">
        <v>10</v>
      </c>
      <c r="C10467">
        <v>2</v>
      </c>
      <c r="D10467">
        <v>4</v>
      </c>
      <c r="E10467">
        <v>2</v>
      </c>
      <c r="F10467" s="51"/>
      <c r="G10467" t="str">
        <f t="shared" si="326"/>
        <v>Dennis Smith Jr.</v>
      </c>
      <c r="H10467" t="str">
        <f t="shared" si="327"/>
        <v>Dennis Smith Jr.</v>
      </c>
    </row>
    <row r="10468" spans="1:8" x14ac:dyDescent="0.2">
      <c r="A10468" s="48"/>
      <c r="B10468">
        <v>18</v>
      </c>
      <c r="C10468">
        <v>2</v>
      </c>
      <c r="D10468">
        <v>6</v>
      </c>
      <c r="E10468">
        <v>1</v>
      </c>
      <c r="F10468" s="51"/>
      <c r="G10468" t="str">
        <f t="shared" si="326"/>
        <v>Dennis Smith Jr.</v>
      </c>
      <c r="H10468" t="str">
        <f t="shared" si="327"/>
        <v>Dennis Smith Jr.</v>
      </c>
    </row>
    <row r="10469" spans="1:8" x14ac:dyDescent="0.2">
      <c r="A10469" s="48"/>
      <c r="B10469">
        <v>14</v>
      </c>
      <c r="C10469">
        <v>3</v>
      </c>
      <c r="D10469">
        <v>11</v>
      </c>
      <c r="E10469">
        <v>0</v>
      </c>
      <c r="F10469" s="51"/>
      <c r="G10469" t="str">
        <f t="shared" si="326"/>
        <v>Dennis Smith Jr.</v>
      </c>
      <c r="H10469" t="str">
        <f t="shared" si="327"/>
        <v>Dennis Smith Jr.</v>
      </c>
    </row>
    <row r="10470" spans="1:8" x14ac:dyDescent="0.2">
      <c r="A10470" s="48"/>
      <c r="B10470">
        <v>4</v>
      </c>
      <c r="C10470">
        <v>4</v>
      </c>
      <c r="D10470">
        <v>4</v>
      </c>
      <c r="E10470">
        <v>0</v>
      </c>
      <c r="F10470" s="51"/>
      <c r="G10470" t="str">
        <f t="shared" si="326"/>
        <v>Dennis Smith Jr.</v>
      </c>
      <c r="H10470" t="str">
        <f t="shared" si="327"/>
        <v>Dennis Smith Jr.</v>
      </c>
    </row>
    <row r="10471" spans="1:8" x14ac:dyDescent="0.2">
      <c r="A10471" s="48"/>
      <c r="B10471">
        <v>13</v>
      </c>
      <c r="C10471">
        <v>9</v>
      </c>
      <c r="D10471">
        <v>8</v>
      </c>
      <c r="E10471">
        <v>2</v>
      </c>
      <c r="F10471" s="51"/>
      <c r="G10471" t="str">
        <f t="shared" si="326"/>
        <v>Dennis Smith Jr.</v>
      </c>
      <c r="H10471" t="str">
        <f t="shared" si="327"/>
        <v>Dennis Smith Jr.</v>
      </c>
    </row>
    <row r="10472" spans="1:8" x14ac:dyDescent="0.2">
      <c r="A10472" s="48"/>
      <c r="B10472">
        <v>15</v>
      </c>
      <c r="C10472">
        <v>7</v>
      </c>
      <c r="D10472">
        <v>8</v>
      </c>
      <c r="E10472">
        <v>1</v>
      </c>
      <c r="F10472" s="51"/>
      <c r="G10472" t="str">
        <f t="shared" si="326"/>
        <v>Dennis Smith Jr.</v>
      </c>
      <c r="H10472" t="str">
        <f t="shared" si="327"/>
        <v>Dennis Smith Jr.</v>
      </c>
    </row>
    <row r="10473" spans="1:8" x14ac:dyDescent="0.2">
      <c r="A10473" s="48"/>
      <c r="B10473">
        <v>10</v>
      </c>
      <c r="C10473">
        <v>5</v>
      </c>
      <c r="D10473">
        <v>6</v>
      </c>
      <c r="E10473">
        <v>0</v>
      </c>
      <c r="F10473" s="51"/>
      <c r="G10473" t="str">
        <f t="shared" si="326"/>
        <v>Dennis Smith Jr.</v>
      </c>
      <c r="H10473" t="str">
        <f t="shared" si="327"/>
        <v>Dennis Smith Jr.</v>
      </c>
    </row>
    <row r="10474" spans="1:8" x14ac:dyDescent="0.2">
      <c r="A10474" s="48"/>
      <c r="B10474">
        <v>8</v>
      </c>
      <c r="C10474">
        <v>3</v>
      </c>
      <c r="D10474">
        <v>5</v>
      </c>
      <c r="E10474">
        <v>1</v>
      </c>
      <c r="F10474" s="51"/>
      <c r="G10474" t="str">
        <f t="shared" si="326"/>
        <v>Dennis Smith Jr.</v>
      </c>
      <c r="H10474" t="str">
        <f t="shared" si="327"/>
        <v>Dennis Smith Jr.</v>
      </c>
    </row>
    <row r="10475" spans="1:8" x14ac:dyDescent="0.2">
      <c r="A10475" s="48"/>
      <c r="B10475">
        <v>0</v>
      </c>
      <c r="C10475">
        <v>1</v>
      </c>
      <c r="D10475">
        <v>2</v>
      </c>
      <c r="E10475">
        <v>0</v>
      </c>
      <c r="F10475" s="51"/>
      <c r="G10475" t="str">
        <f t="shared" si="326"/>
        <v>Dennis Smith Jr.</v>
      </c>
      <c r="H10475" t="str">
        <f t="shared" si="327"/>
        <v>Dennis Smith Jr.</v>
      </c>
    </row>
    <row r="10476" spans="1:8" x14ac:dyDescent="0.2">
      <c r="A10476" s="48"/>
      <c r="B10476">
        <v>3</v>
      </c>
      <c r="C10476">
        <v>5</v>
      </c>
      <c r="D10476">
        <v>10</v>
      </c>
      <c r="E10476">
        <v>0</v>
      </c>
      <c r="F10476" s="51"/>
      <c r="G10476" t="str">
        <f t="shared" si="326"/>
        <v>Dennis Smith Jr.</v>
      </c>
      <c r="H10476" t="str">
        <f t="shared" si="327"/>
        <v>Dennis Smith Jr.</v>
      </c>
    </row>
    <row r="10477" spans="1:8" x14ac:dyDescent="0.2">
      <c r="A10477" s="48"/>
      <c r="B10477">
        <v>13</v>
      </c>
      <c r="C10477">
        <v>2</v>
      </c>
      <c r="D10477">
        <v>4</v>
      </c>
      <c r="E10477">
        <v>1</v>
      </c>
      <c r="F10477" s="51"/>
      <c r="G10477" t="str">
        <f t="shared" si="326"/>
        <v>Dennis Smith Jr.</v>
      </c>
      <c r="H10477" t="str">
        <f t="shared" si="327"/>
        <v>Dennis Smith Jr.</v>
      </c>
    </row>
    <row r="10478" spans="1:8" x14ac:dyDescent="0.2">
      <c r="A10478" s="48"/>
      <c r="B10478">
        <v>12</v>
      </c>
      <c r="C10478">
        <v>2</v>
      </c>
      <c r="D10478">
        <v>8</v>
      </c>
      <c r="E10478">
        <v>0</v>
      </c>
      <c r="F10478" s="51"/>
      <c r="G10478" t="str">
        <f t="shared" si="326"/>
        <v>Dennis Smith Jr.</v>
      </c>
      <c r="H10478" t="str">
        <f t="shared" si="327"/>
        <v>Dennis Smith Jr.</v>
      </c>
    </row>
    <row r="10479" spans="1:8" x14ac:dyDescent="0.2">
      <c r="A10479" s="48"/>
      <c r="B10479">
        <v>6</v>
      </c>
      <c r="C10479">
        <v>2</v>
      </c>
      <c r="D10479">
        <v>3</v>
      </c>
      <c r="E10479">
        <v>0</v>
      </c>
      <c r="F10479" s="51"/>
      <c r="G10479" t="str">
        <f t="shared" si="326"/>
        <v>Dennis Smith Jr.</v>
      </c>
      <c r="H10479" t="str">
        <f t="shared" si="327"/>
        <v>Dennis Smith Jr.</v>
      </c>
    </row>
    <row r="10480" spans="1:8" x14ac:dyDescent="0.2">
      <c r="A10480" s="48"/>
      <c r="B10480">
        <v>2</v>
      </c>
      <c r="C10480">
        <v>0</v>
      </c>
      <c r="D10480">
        <v>2</v>
      </c>
      <c r="E10480">
        <v>0</v>
      </c>
      <c r="F10480" s="51"/>
      <c r="G10480" t="str">
        <f t="shared" si="326"/>
        <v>Dennis Smith Jr.</v>
      </c>
      <c r="H10480" t="str">
        <f t="shared" si="327"/>
        <v>Dennis Smith Jr.</v>
      </c>
    </row>
    <row r="10481" spans="1:8" x14ac:dyDescent="0.2">
      <c r="A10481" s="48"/>
      <c r="B10481">
        <v>8</v>
      </c>
      <c r="C10481">
        <v>3</v>
      </c>
      <c r="D10481">
        <v>1</v>
      </c>
      <c r="E10481">
        <v>1</v>
      </c>
      <c r="F10481" s="51"/>
      <c r="G10481" t="str">
        <f t="shared" si="326"/>
        <v>Dennis Smith Jr.</v>
      </c>
      <c r="H10481" t="str">
        <f t="shared" si="327"/>
        <v>Dennis Smith Jr.</v>
      </c>
    </row>
    <row r="10482" spans="1:8" x14ac:dyDescent="0.2">
      <c r="A10482" s="48"/>
      <c r="B10482">
        <v>7</v>
      </c>
      <c r="C10482">
        <v>2</v>
      </c>
      <c r="D10482">
        <v>3</v>
      </c>
      <c r="E10482">
        <v>0</v>
      </c>
      <c r="F10482" s="51"/>
      <c r="G10482" t="str">
        <f t="shared" si="326"/>
        <v>Dennis Smith Jr.</v>
      </c>
      <c r="H10482" t="str">
        <f t="shared" si="327"/>
        <v>Dennis Smith Jr.</v>
      </c>
    </row>
    <row r="10483" spans="1:8" x14ac:dyDescent="0.2">
      <c r="A10483" s="48" t="s">
        <v>1527</v>
      </c>
      <c r="B10483">
        <v>2</v>
      </c>
      <c r="C10483">
        <v>1</v>
      </c>
      <c r="D10483">
        <v>0</v>
      </c>
      <c r="E10483">
        <v>0</v>
      </c>
      <c r="F10483" s="51"/>
      <c r="G10483" t="str">
        <f t="shared" si="326"/>
        <v>Dru Smith</v>
      </c>
      <c r="H10483" t="str">
        <f t="shared" si="327"/>
        <v>Dru Smith</v>
      </c>
    </row>
    <row r="10484" spans="1:8" x14ac:dyDescent="0.2">
      <c r="A10484" s="48"/>
      <c r="B10484">
        <v>2</v>
      </c>
      <c r="C10484">
        <v>3</v>
      </c>
      <c r="D10484">
        <v>1</v>
      </c>
      <c r="E10484">
        <v>0</v>
      </c>
      <c r="F10484" s="51"/>
      <c r="G10484" t="str">
        <f t="shared" si="326"/>
        <v>Dru Smith</v>
      </c>
      <c r="H10484" t="str">
        <f t="shared" si="327"/>
        <v>Dru Smith</v>
      </c>
    </row>
    <row r="10485" spans="1:8" x14ac:dyDescent="0.2">
      <c r="A10485" s="48"/>
      <c r="B10485">
        <v>5</v>
      </c>
      <c r="C10485">
        <v>3</v>
      </c>
      <c r="D10485">
        <v>1</v>
      </c>
      <c r="E10485">
        <v>1</v>
      </c>
      <c r="F10485" s="51"/>
      <c r="G10485" t="str">
        <f t="shared" si="326"/>
        <v>Dru Smith</v>
      </c>
      <c r="H10485" t="str">
        <f t="shared" si="327"/>
        <v>Dru Smith</v>
      </c>
    </row>
    <row r="10486" spans="1:8" x14ac:dyDescent="0.2">
      <c r="A10486" s="48"/>
      <c r="B10486">
        <v>0</v>
      </c>
      <c r="C10486">
        <v>1</v>
      </c>
      <c r="D10486">
        <v>0</v>
      </c>
      <c r="E10486">
        <v>0</v>
      </c>
      <c r="F10486" s="51"/>
      <c r="G10486" t="str">
        <f t="shared" si="326"/>
        <v>Dru Smith</v>
      </c>
      <c r="H10486" t="str">
        <f t="shared" si="327"/>
        <v>Dru Smith</v>
      </c>
    </row>
    <row r="10487" spans="1:8" x14ac:dyDescent="0.2">
      <c r="A10487" s="48"/>
      <c r="B10487">
        <v>2</v>
      </c>
      <c r="C10487">
        <v>1</v>
      </c>
      <c r="D10487">
        <v>3</v>
      </c>
      <c r="E10487">
        <v>0</v>
      </c>
      <c r="F10487" s="51"/>
      <c r="G10487" t="str">
        <f t="shared" si="326"/>
        <v>Dru Smith</v>
      </c>
      <c r="H10487" t="str">
        <f t="shared" si="327"/>
        <v>Dru Smith</v>
      </c>
    </row>
    <row r="10488" spans="1:8" x14ac:dyDescent="0.2">
      <c r="A10488" s="48" t="s">
        <v>1528</v>
      </c>
      <c r="B10488">
        <v>0</v>
      </c>
      <c r="C10488">
        <v>1</v>
      </c>
      <c r="D10488">
        <v>0</v>
      </c>
      <c r="E10488">
        <v>0</v>
      </c>
      <c r="F10488" s="51"/>
      <c r="G10488" t="str">
        <f t="shared" si="326"/>
        <v>Ish Smith</v>
      </c>
      <c r="H10488" t="str">
        <f t="shared" si="327"/>
        <v>Ish Smith</v>
      </c>
    </row>
    <row r="10489" spans="1:8" x14ac:dyDescent="0.2">
      <c r="A10489" s="48"/>
      <c r="B10489">
        <v>0</v>
      </c>
      <c r="C10489">
        <v>0</v>
      </c>
      <c r="D10489">
        <v>1</v>
      </c>
      <c r="E10489">
        <v>0</v>
      </c>
      <c r="F10489" s="51"/>
      <c r="G10489" t="str">
        <f t="shared" si="326"/>
        <v>Ish Smith</v>
      </c>
      <c r="H10489" t="str">
        <f t="shared" si="327"/>
        <v>Ish Smith</v>
      </c>
    </row>
    <row r="10490" spans="1:8" x14ac:dyDescent="0.2">
      <c r="A10490" s="48"/>
      <c r="B10490">
        <v>0</v>
      </c>
      <c r="C10490">
        <v>1</v>
      </c>
      <c r="D10490">
        <v>1</v>
      </c>
      <c r="E10490">
        <v>0</v>
      </c>
      <c r="F10490" s="51"/>
      <c r="G10490" t="str">
        <f t="shared" si="326"/>
        <v>Ish Smith</v>
      </c>
      <c r="H10490" t="str">
        <f t="shared" si="327"/>
        <v>Ish Smith</v>
      </c>
    </row>
    <row r="10491" spans="1:8" x14ac:dyDescent="0.2">
      <c r="A10491" s="48"/>
      <c r="B10491">
        <v>2</v>
      </c>
      <c r="C10491">
        <v>0</v>
      </c>
      <c r="D10491">
        <v>0</v>
      </c>
      <c r="E10491">
        <v>0</v>
      </c>
      <c r="F10491" s="51"/>
      <c r="G10491" t="str">
        <f t="shared" si="326"/>
        <v>Ish Smith</v>
      </c>
      <c r="H10491" t="str">
        <f t="shared" si="327"/>
        <v>Ish Smith</v>
      </c>
    </row>
    <row r="10492" spans="1:8" x14ac:dyDescent="0.2">
      <c r="A10492" s="48"/>
      <c r="B10492">
        <v>2</v>
      </c>
      <c r="C10492">
        <v>0</v>
      </c>
      <c r="D10492">
        <v>0</v>
      </c>
      <c r="E10492">
        <v>0</v>
      </c>
      <c r="F10492" s="51"/>
      <c r="G10492" t="str">
        <f t="shared" si="326"/>
        <v>Ish Smith</v>
      </c>
      <c r="H10492" t="str">
        <f t="shared" si="327"/>
        <v>Ish Smith</v>
      </c>
    </row>
    <row r="10493" spans="1:8" x14ac:dyDescent="0.2">
      <c r="A10493" s="48"/>
      <c r="B10493">
        <v>5</v>
      </c>
      <c r="C10493">
        <v>1</v>
      </c>
      <c r="D10493">
        <v>2</v>
      </c>
      <c r="E10493">
        <v>1</v>
      </c>
      <c r="F10493" s="51"/>
      <c r="G10493" t="str">
        <f t="shared" si="326"/>
        <v>Ish Smith</v>
      </c>
      <c r="H10493" t="str">
        <f t="shared" si="327"/>
        <v>Ish Smith</v>
      </c>
    </row>
    <row r="10494" spans="1:8" x14ac:dyDescent="0.2">
      <c r="A10494" s="48"/>
      <c r="B10494">
        <v>10</v>
      </c>
      <c r="C10494">
        <v>5</v>
      </c>
      <c r="D10494">
        <v>8</v>
      </c>
      <c r="E10494">
        <v>0</v>
      </c>
      <c r="F10494" s="51"/>
      <c r="G10494" t="str">
        <f t="shared" si="326"/>
        <v>Ish Smith</v>
      </c>
      <c r="H10494" t="str">
        <f t="shared" si="327"/>
        <v>Ish Smith</v>
      </c>
    </row>
    <row r="10495" spans="1:8" x14ac:dyDescent="0.2">
      <c r="A10495" s="48"/>
      <c r="B10495">
        <v>6</v>
      </c>
      <c r="C10495">
        <v>2</v>
      </c>
      <c r="D10495">
        <v>7</v>
      </c>
      <c r="E10495">
        <v>0</v>
      </c>
      <c r="F10495" s="51"/>
      <c r="G10495" t="str">
        <f t="shared" si="326"/>
        <v>Ish Smith</v>
      </c>
      <c r="H10495" t="str">
        <f t="shared" si="327"/>
        <v>Ish Smith</v>
      </c>
    </row>
    <row r="10496" spans="1:8" x14ac:dyDescent="0.2">
      <c r="A10496" s="48"/>
      <c r="B10496">
        <v>4</v>
      </c>
      <c r="C10496">
        <v>2</v>
      </c>
      <c r="D10496">
        <v>3</v>
      </c>
      <c r="E10496">
        <v>0</v>
      </c>
      <c r="F10496" s="51"/>
      <c r="G10496" t="str">
        <f t="shared" si="326"/>
        <v>Ish Smith</v>
      </c>
      <c r="H10496" t="str">
        <f t="shared" si="327"/>
        <v>Ish Smith</v>
      </c>
    </row>
    <row r="10497" spans="1:8" x14ac:dyDescent="0.2">
      <c r="A10497" s="48"/>
      <c r="B10497">
        <v>8</v>
      </c>
      <c r="C10497">
        <v>1</v>
      </c>
      <c r="D10497">
        <v>3</v>
      </c>
      <c r="E10497">
        <v>1</v>
      </c>
      <c r="F10497" s="51"/>
      <c r="G10497" t="str">
        <f t="shared" si="326"/>
        <v>Ish Smith</v>
      </c>
      <c r="H10497" t="str">
        <f t="shared" si="327"/>
        <v>Ish Smith</v>
      </c>
    </row>
    <row r="10498" spans="1:8" x14ac:dyDescent="0.2">
      <c r="A10498" s="48"/>
      <c r="B10498">
        <v>0</v>
      </c>
      <c r="C10498">
        <v>0</v>
      </c>
      <c r="D10498">
        <v>0</v>
      </c>
      <c r="E10498">
        <v>0</v>
      </c>
      <c r="F10498" s="51"/>
      <c r="G10498" t="str">
        <f t="shared" ref="G10498:G10561" si="328">IF(B10498="","",IF(A10498="",G10497,SUBSTITUTE(A10498," 2022-23 Game Log","")))</f>
        <v>Ish Smith</v>
      </c>
      <c r="H10498" t="str">
        <f t="shared" ref="H10498:H10561" si="329">IF(G10498="Luka Dončić","Luka Doncic",IF(G10498="Wendell Carter Jr.","Wendell Carter",IF(G10498="Vlatko Čančar","Vlatko Cancar",IF(G10498="Troy Brown Jr.","Troy Brown",IF(G10498="Bojan Bogdanović","Bojan Bogdanovic",IF(G10498="Nic Claxton","Nicolas Claxton",IF(G10498="Kristaps Porziņģis","Kristaps Porzingis",IF(G10498="Kelly Oubre Jr.","Kelly Oubre Jr",IF(G10498="P.J. Washington","P.J Washington",IF(G10498="P.J. Tucker","P.J Tucker",IF(G10498="Jabari Smith Jr.","Jabari Smith",IF(G10498="Alperen Şengün","Alperen Sengun",IF(G10498="Nikola Vučević","Nikola Vucevic",IF(G10498="Jusuf Nurkić","Jusuf Nurkic",IF(G10498="Nikola Jokić","Nikola Jokic",G10498)))))))))))))))</f>
        <v>Ish Smith</v>
      </c>
    </row>
    <row r="10499" spans="1:8" x14ac:dyDescent="0.2">
      <c r="A10499" s="48"/>
      <c r="B10499">
        <v>2</v>
      </c>
      <c r="C10499">
        <v>1</v>
      </c>
      <c r="D10499">
        <v>0</v>
      </c>
      <c r="E10499">
        <v>0</v>
      </c>
      <c r="F10499" s="51"/>
      <c r="G10499" t="str">
        <f t="shared" si="328"/>
        <v>Ish Smith</v>
      </c>
      <c r="H10499" t="str">
        <f t="shared" si="329"/>
        <v>Ish Smith</v>
      </c>
    </row>
    <row r="10500" spans="1:8" x14ac:dyDescent="0.2">
      <c r="A10500" s="48"/>
      <c r="B10500">
        <v>0</v>
      </c>
      <c r="C10500">
        <v>0</v>
      </c>
      <c r="D10500">
        <v>0</v>
      </c>
      <c r="E10500">
        <v>0</v>
      </c>
      <c r="F10500" s="51"/>
      <c r="G10500" t="str">
        <f t="shared" si="328"/>
        <v>Ish Smith</v>
      </c>
      <c r="H10500" t="str">
        <f t="shared" si="329"/>
        <v>Ish Smith</v>
      </c>
    </row>
    <row r="10501" spans="1:8" x14ac:dyDescent="0.2">
      <c r="A10501" s="48"/>
      <c r="B10501">
        <v>0</v>
      </c>
      <c r="C10501">
        <v>0</v>
      </c>
      <c r="D10501">
        <v>0</v>
      </c>
      <c r="E10501">
        <v>0</v>
      </c>
      <c r="F10501" s="51"/>
      <c r="G10501" t="str">
        <f t="shared" si="328"/>
        <v>Ish Smith</v>
      </c>
      <c r="H10501" t="str">
        <f t="shared" si="329"/>
        <v>Ish Smith</v>
      </c>
    </row>
    <row r="10502" spans="1:8" x14ac:dyDescent="0.2">
      <c r="A10502" s="48"/>
      <c r="B10502">
        <v>4</v>
      </c>
      <c r="C10502">
        <v>1</v>
      </c>
      <c r="D10502">
        <v>5</v>
      </c>
      <c r="E10502">
        <v>0</v>
      </c>
      <c r="F10502" s="51"/>
      <c r="G10502" t="str">
        <f t="shared" si="328"/>
        <v>Ish Smith</v>
      </c>
      <c r="H10502" t="str">
        <f t="shared" si="329"/>
        <v>Ish Smith</v>
      </c>
    </row>
    <row r="10503" spans="1:8" x14ac:dyDescent="0.2">
      <c r="A10503" s="48"/>
      <c r="B10503">
        <v>0</v>
      </c>
      <c r="C10503">
        <v>0</v>
      </c>
      <c r="D10503">
        <v>0</v>
      </c>
      <c r="E10503">
        <v>0</v>
      </c>
      <c r="F10503" s="51"/>
      <c r="G10503" t="str">
        <f t="shared" si="328"/>
        <v>Ish Smith</v>
      </c>
      <c r="H10503" t="str">
        <f t="shared" si="329"/>
        <v>Ish Smith</v>
      </c>
    </row>
    <row r="10504" spans="1:8" x14ac:dyDescent="0.2">
      <c r="A10504" s="48" t="s">
        <v>1529</v>
      </c>
      <c r="B10504">
        <v>17</v>
      </c>
      <c r="C10504">
        <v>7</v>
      </c>
      <c r="D10504">
        <v>1</v>
      </c>
      <c r="E10504">
        <v>3</v>
      </c>
      <c r="F10504" s="51"/>
      <c r="G10504" t="str">
        <f t="shared" si="328"/>
        <v>Jabari Smith Jr.</v>
      </c>
      <c r="H10504" t="str">
        <f t="shared" si="329"/>
        <v>Jabari Smith</v>
      </c>
    </row>
    <row r="10505" spans="1:8" x14ac:dyDescent="0.2">
      <c r="A10505" s="48"/>
      <c r="B10505">
        <v>10</v>
      </c>
      <c r="C10505">
        <v>1</v>
      </c>
      <c r="D10505">
        <v>1</v>
      </c>
      <c r="E10505">
        <v>2</v>
      </c>
      <c r="F10505" s="51"/>
      <c r="G10505" t="str">
        <f t="shared" si="328"/>
        <v>Jabari Smith Jr.</v>
      </c>
      <c r="H10505" t="str">
        <f t="shared" si="329"/>
        <v>Jabari Smith</v>
      </c>
    </row>
    <row r="10506" spans="1:8" x14ac:dyDescent="0.2">
      <c r="A10506" s="48"/>
      <c r="B10506">
        <v>13</v>
      </c>
      <c r="C10506">
        <v>11</v>
      </c>
      <c r="D10506">
        <v>1</v>
      </c>
      <c r="E10506">
        <v>3</v>
      </c>
      <c r="F10506" s="51"/>
      <c r="G10506" t="str">
        <f t="shared" si="328"/>
        <v>Jabari Smith Jr.</v>
      </c>
      <c r="H10506" t="str">
        <f t="shared" si="329"/>
        <v>Jabari Smith</v>
      </c>
    </row>
    <row r="10507" spans="1:8" x14ac:dyDescent="0.2">
      <c r="A10507" s="48"/>
      <c r="B10507">
        <v>21</v>
      </c>
      <c r="C10507">
        <v>9</v>
      </c>
      <c r="D10507">
        <v>2</v>
      </c>
      <c r="E10507">
        <v>3</v>
      </c>
      <c r="F10507" s="51"/>
      <c r="G10507" t="str">
        <f t="shared" si="328"/>
        <v>Jabari Smith Jr.</v>
      </c>
      <c r="H10507" t="str">
        <f t="shared" si="329"/>
        <v>Jabari Smith</v>
      </c>
    </row>
    <row r="10508" spans="1:8" x14ac:dyDescent="0.2">
      <c r="A10508" s="48"/>
      <c r="B10508">
        <v>10</v>
      </c>
      <c r="C10508">
        <v>9</v>
      </c>
      <c r="D10508">
        <v>0</v>
      </c>
      <c r="E10508">
        <v>2</v>
      </c>
      <c r="F10508" s="51"/>
      <c r="G10508" t="str">
        <f t="shared" si="328"/>
        <v>Jabari Smith Jr.</v>
      </c>
      <c r="H10508" t="str">
        <f t="shared" si="329"/>
        <v>Jabari Smith</v>
      </c>
    </row>
    <row r="10509" spans="1:8" x14ac:dyDescent="0.2">
      <c r="A10509" s="48"/>
      <c r="B10509">
        <v>12</v>
      </c>
      <c r="C10509">
        <v>2</v>
      </c>
      <c r="D10509">
        <v>1</v>
      </c>
      <c r="E10509">
        <v>2</v>
      </c>
      <c r="F10509" s="51"/>
      <c r="G10509" t="str">
        <f t="shared" si="328"/>
        <v>Jabari Smith Jr.</v>
      </c>
      <c r="H10509" t="str">
        <f t="shared" si="329"/>
        <v>Jabari Smith</v>
      </c>
    </row>
    <row r="10510" spans="1:8" x14ac:dyDescent="0.2">
      <c r="A10510" s="48"/>
      <c r="B10510">
        <v>8</v>
      </c>
      <c r="C10510">
        <v>7</v>
      </c>
      <c r="D10510">
        <v>0</v>
      </c>
      <c r="E10510">
        <v>2</v>
      </c>
      <c r="F10510" s="51"/>
      <c r="G10510" t="str">
        <f t="shared" si="328"/>
        <v>Jabari Smith Jr.</v>
      </c>
      <c r="H10510" t="str">
        <f t="shared" si="329"/>
        <v>Jabari Smith</v>
      </c>
    </row>
    <row r="10511" spans="1:8" x14ac:dyDescent="0.2">
      <c r="A10511" s="48"/>
      <c r="B10511">
        <v>4</v>
      </c>
      <c r="C10511">
        <v>5</v>
      </c>
      <c r="D10511">
        <v>1</v>
      </c>
      <c r="E10511">
        <v>0</v>
      </c>
      <c r="F10511" s="51"/>
      <c r="G10511" t="str">
        <f t="shared" si="328"/>
        <v>Jabari Smith Jr.</v>
      </c>
      <c r="H10511" t="str">
        <f t="shared" si="329"/>
        <v>Jabari Smith</v>
      </c>
    </row>
    <row r="10512" spans="1:8" x14ac:dyDescent="0.2">
      <c r="A10512" s="48"/>
      <c r="B10512">
        <v>2</v>
      </c>
      <c r="C10512">
        <v>4</v>
      </c>
      <c r="D10512">
        <v>0</v>
      </c>
      <c r="E10512">
        <v>0</v>
      </c>
      <c r="F10512" s="51"/>
      <c r="G10512" t="str">
        <f t="shared" si="328"/>
        <v>Jabari Smith Jr.</v>
      </c>
      <c r="H10512" t="str">
        <f t="shared" si="329"/>
        <v>Jabari Smith</v>
      </c>
    </row>
    <row r="10513" spans="1:8" x14ac:dyDescent="0.2">
      <c r="A10513" s="48"/>
      <c r="B10513">
        <v>3</v>
      </c>
      <c r="C10513">
        <v>1</v>
      </c>
      <c r="D10513">
        <v>1</v>
      </c>
      <c r="E10513">
        <v>1</v>
      </c>
      <c r="F10513" s="51"/>
      <c r="G10513" t="str">
        <f t="shared" si="328"/>
        <v>Jabari Smith Jr.</v>
      </c>
      <c r="H10513" t="str">
        <f t="shared" si="329"/>
        <v>Jabari Smith</v>
      </c>
    </row>
    <row r="10514" spans="1:8" x14ac:dyDescent="0.2">
      <c r="A10514" s="48"/>
      <c r="B10514">
        <v>15</v>
      </c>
      <c r="C10514">
        <v>10</v>
      </c>
      <c r="D10514">
        <v>0</v>
      </c>
      <c r="E10514">
        <v>2</v>
      </c>
      <c r="F10514" s="51"/>
      <c r="G10514" t="str">
        <f t="shared" si="328"/>
        <v>Jabari Smith Jr.</v>
      </c>
      <c r="H10514" t="str">
        <f t="shared" si="329"/>
        <v>Jabari Smith</v>
      </c>
    </row>
    <row r="10515" spans="1:8" x14ac:dyDescent="0.2">
      <c r="A10515" s="48"/>
      <c r="B10515">
        <v>9</v>
      </c>
      <c r="C10515">
        <v>15</v>
      </c>
      <c r="D10515">
        <v>2</v>
      </c>
      <c r="E10515">
        <v>0</v>
      </c>
      <c r="F10515" s="51"/>
      <c r="G10515" t="str">
        <f t="shared" si="328"/>
        <v>Jabari Smith Jr.</v>
      </c>
      <c r="H10515" t="str">
        <f t="shared" si="329"/>
        <v>Jabari Smith</v>
      </c>
    </row>
    <row r="10516" spans="1:8" x14ac:dyDescent="0.2">
      <c r="A10516" s="48"/>
      <c r="B10516">
        <v>7</v>
      </c>
      <c r="C10516">
        <v>6</v>
      </c>
      <c r="D10516">
        <v>1</v>
      </c>
      <c r="E10516">
        <v>2</v>
      </c>
      <c r="F10516" s="51"/>
      <c r="G10516" t="str">
        <f t="shared" si="328"/>
        <v>Jabari Smith Jr.</v>
      </c>
      <c r="H10516" t="str">
        <f t="shared" si="329"/>
        <v>Jabari Smith</v>
      </c>
    </row>
    <row r="10517" spans="1:8" x14ac:dyDescent="0.2">
      <c r="A10517" s="48"/>
      <c r="B10517">
        <v>10</v>
      </c>
      <c r="C10517">
        <v>9</v>
      </c>
      <c r="D10517">
        <v>0</v>
      </c>
      <c r="E10517">
        <v>2</v>
      </c>
      <c r="F10517" s="51"/>
      <c r="G10517" t="str">
        <f t="shared" si="328"/>
        <v>Jabari Smith Jr.</v>
      </c>
      <c r="H10517" t="str">
        <f t="shared" si="329"/>
        <v>Jabari Smith</v>
      </c>
    </row>
    <row r="10518" spans="1:8" x14ac:dyDescent="0.2">
      <c r="A10518" s="48"/>
      <c r="B10518">
        <v>12</v>
      </c>
      <c r="C10518">
        <v>8</v>
      </c>
      <c r="D10518">
        <v>1</v>
      </c>
      <c r="E10518">
        <v>2</v>
      </c>
      <c r="F10518" s="51"/>
      <c r="G10518" t="str">
        <f t="shared" si="328"/>
        <v>Jabari Smith Jr.</v>
      </c>
      <c r="H10518" t="str">
        <f t="shared" si="329"/>
        <v>Jabari Smith</v>
      </c>
    </row>
    <row r="10519" spans="1:8" x14ac:dyDescent="0.2">
      <c r="A10519" s="48"/>
      <c r="B10519">
        <v>22</v>
      </c>
      <c r="C10519">
        <v>7</v>
      </c>
      <c r="D10519">
        <v>1</v>
      </c>
      <c r="E10519">
        <v>3</v>
      </c>
      <c r="F10519" s="51"/>
      <c r="G10519" t="str">
        <f t="shared" si="328"/>
        <v>Jabari Smith Jr.</v>
      </c>
      <c r="H10519" t="str">
        <f t="shared" si="329"/>
        <v>Jabari Smith</v>
      </c>
    </row>
    <row r="10520" spans="1:8" x14ac:dyDescent="0.2">
      <c r="A10520" s="48"/>
      <c r="B10520">
        <v>21</v>
      </c>
      <c r="C10520">
        <v>9</v>
      </c>
      <c r="D10520">
        <v>1</v>
      </c>
      <c r="E10520">
        <v>5</v>
      </c>
      <c r="F10520" s="51"/>
      <c r="G10520" t="str">
        <f t="shared" si="328"/>
        <v>Jabari Smith Jr.</v>
      </c>
      <c r="H10520" t="str">
        <f t="shared" si="329"/>
        <v>Jabari Smith</v>
      </c>
    </row>
    <row r="10521" spans="1:8" x14ac:dyDescent="0.2">
      <c r="A10521" s="48"/>
      <c r="B10521">
        <v>15</v>
      </c>
      <c r="C10521">
        <v>13</v>
      </c>
      <c r="D10521">
        <v>0</v>
      </c>
      <c r="E10521">
        <v>3</v>
      </c>
      <c r="F10521" s="51"/>
      <c r="G10521" t="str">
        <f t="shared" si="328"/>
        <v>Jabari Smith Jr.</v>
      </c>
      <c r="H10521" t="str">
        <f t="shared" si="329"/>
        <v>Jabari Smith</v>
      </c>
    </row>
    <row r="10522" spans="1:8" x14ac:dyDescent="0.2">
      <c r="A10522" s="48"/>
      <c r="B10522">
        <v>9</v>
      </c>
      <c r="C10522">
        <v>3</v>
      </c>
      <c r="D10522">
        <v>1</v>
      </c>
      <c r="E10522">
        <v>3</v>
      </c>
      <c r="F10522" s="51"/>
      <c r="G10522" t="str">
        <f t="shared" si="328"/>
        <v>Jabari Smith Jr.</v>
      </c>
      <c r="H10522" t="str">
        <f t="shared" si="329"/>
        <v>Jabari Smith</v>
      </c>
    </row>
    <row r="10523" spans="1:8" x14ac:dyDescent="0.2">
      <c r="A10523" s="48"/>
      <c r="B10523">
        <v>13</v>
      </c>
      <c r="C10523">
        <v>4</v>
      </c>
      <c r="D10523">
        <v>2</v>
      </c>
      <c r="E10523">
        <v>3</v>
      </c>
      <c r="F10523" s="51"/>
      <c r="G10523" t="str">
        <f t="shared" si="328"/>
        <v>Jabari Smith Jr.</v>
      </c>
      <c r="H10523" t="str">
        <f t="shared" si="329"/>
        <v>Jabari Smith</v>
      </c>
    </row>
    <row r="10524" spans="1:8" x14ac:dyDescent="0.2">
      <c r="A10524" s="48"/>
      <c r="B10524">
        <v>17</v>
      </c>
      <c r="C10524">
        <v>6</v>
      </c>
      <c r="D10524">
        <v>0</v>
      </c>
      <c r="E10524">
        <v>3</v>
      </c>
      <c r="F10524" s="51"/>
      <c r="G10524" t="str">
        <f t="shared" si="328"/>
        <v>Jabari Smith Jr.</v>
      </c>
      <c r="H10524" t="str">
        <f t="shared" si="329"/>
        <v>Jabari Smith</v>
      </c>
    </row>
    <row r="10525" spans="1:8" x14ac:dyDescent="0.2">
      <c r="A10525" s="48"/>
      <c r="B10525">
        <v>6</v>
      </c>
      <c r="C10525">
        <v>5</v>
      </c>
      <c r="D10525">
        <v>0</v>
      </c>
      <c r="E10525">
        <v>0</v>
      </c>
      <c r="F10525" s="51"/>
      <c r="G10525" t="str">
        <f t="shared" si="328"/>
        <v>Jabari Smith Jr.</v>
      </c>
      <c r="H10525" t="str">
        <f t="shared" si="329"/>
        <v>Jabari Smith</v>
      </c>
    </row>
    <row r="10526" spans="1:8" x14ac:dyDescent="0.2">
      <c r="A10526" s="48"/>
      <c r="B10526">
        <v>16</v>
      </c>
      <c r="C10526">
        <v>11</v>
      </c>
      <c r="D10526">
        <v>0</v>
      </c>
      <c r="E10526">
        <v>3</v>
      </c>
      <c r="F10526" s="51"/>
      <c r="G10526" t="str">
        <f t="shared" si="328"/>
        <v>Jabari Smith Jr.</v>
      </c>
      <c r="H10526" t="str">
        <f t="shared" si="329"/>
        <v>Jabari Smith</v>
      </c>
    </row>
    <row r="10527" spans="1:8" x14ac:dyDescent="0.2">
      <c r="A10527" s="48"/>
      <c r="B10527">
        <v>23</v>
      </c>
      <c r="C10527">
        <v>4</v>
      </c>
      <c r="D10527">
        <v>0</v>
      </c>
      <c r="E10527">
        <v>4</v>
      </c>
      <c r="F10527" s="51"/>
      <c r="G10527" t="str">
        <f t="shared" si="328"/>
        <v>Jabari Smith Jr.</v>
      </c>
      <c r="H10527" t="str">
        <f t="shared" si="329"/>
        <v>Jabari Smith</v>
      </c>
    </row>
    <row r="10528" spans="1:8" x14ac:dyDescent="0.2">
      <c r="A10528" s="48"/>
      <c r="B10528">
        <v>6</v>
      </c>
      <c r="C10528">
        <v>10</v>
      </c>
      <c r="D10528">
        <v>2</v>
      </c>
      <c r="E10528">
        <v>0</v>
      </c>
      <c r="F10528" s="51"/>
      <c r="G10528" t="str">
        <f t="shared" si="328"/>
        <v>Jabari Smith Jr.</v>
      </c>
      <c r="H10528" t="str">
        <f t="shared" si="329"/>
        <v>Jabari Smith</v>
      </c>
    </row>
    <row r="10529" spans="1:8" x14ac:dyDescent="0.2">
      <c r="A10529" s="48"/>
      <c r="B10529">
        <v>14</v>
      </c>
      <c r="C10529">
        <v>8</v>
      </c>
      <c r="D10529">
        <v>0</v>
      </c>
      <c r="E10529">
        <v>3</v>
      </c>
      <c r="F10529" s="51"/>
      <c r="G10529" t="str">
        <f t="shared" si="328"/>
        <v>Jabari Smith Jr.</v>
      </c>
      <c r="H10529" t="str">
        <f t="shared" si="329"/>
        <v>Jabari Smith</v>
      </c>
    </row>
    <row r="10530" spans="1:8" x14ac:dyDescent="0.2">
      <c r="A10530" s="48"/>
      <c r="B10530">
        <v>15</v>
      </c>
      <c r="C10530">
        <v>11</v>
      </c>
      <c r="D10530">
        <v>1</v>
      </c>
      <c r="E10530">
        <v>1</v>
      </c>
      <c r="F10530" s="51"/>
      <c r="G10530" t="str">
        <f t="shared" si="328"/>
        <v>Jabari Smith Jr.</v>
      </c>
      <c r="H10530" t="str">
        <f t="shared" si="329"/>
        <v>Jabari Smith</v>
      </c>
    </row>
    <row r="10531" spans="1:8" x14ac:dyDescent="0.2">
      <c r="A10531" s="48"/>
      <c r="B10531">
        <v>6</v>
      </c>
      <c r="C10531">
        <v>4</v>
      </c>
      <c r="D10531">
        <v>0</v>
      </c>
      <c r="E10531">
        <v>0</v>
      </c>
      <c r="F10531" s="51"/>
      <c r="G10531" t="str">
        <f t="shared" si="328"/>
        <v>Jabari Smith Jr.</v>
      </c>
      <c r="H10531" t="str">
        <f t="shared" si="329"/>
        <v>Jabari Smith</v>
      </c>
    </row>
    <row r="10532" spans="1:8" x14ac:dyDescent="0.2">
      <c r="A10532" s="48"/>
      <c r="B10532">
        <v>9</v>
      </c>
      <c r="C10532">
        <v>8</v>
      </c>
      <c r="D10532">
        <v>1</v>
      </c>
      <c r="E10532">
        <v>0</v>
      </c>
      <c r="F10532" s="51"/>
      <c r="G10532" t="str">
        <f t="shared" si="328"/>
        <v>Jabari Smith Jr.</v>
      </c>
      <c r="H10532" t="str">
        <f t="shared" si="329"/>
        <v>Jabari Smith</v>
      </c>
    </row>
    <row r="10533" spans="1:8" x14ac:dyDescent="0.2">
      <c r="A10533" s="48"/>
      <c r="B10533">
        <v>10</v>
      </c>
      <c r="C10533">
        <v>5</v>
      </c>
      <c r="D10533">
        <v>0</v>
      </c>
      <c r="E10533">
        <v>2</v>
      </c>
      <c r="F10533" s="51"/>
      <c r="G10533" t="str">
        <f t="shared" si="328"/>
        <v>Jabari Smith Jr.</v>
      </c>
      <c r="H10533" t="str">
        <f t="shared" si="329"/>
        <v>Jabari Smith</v>
      </c>
    </row>
    <row r="10534" spans="1:8" x14ac:dyDescent="0.2">
      <c r="A10534" s="48"/>
      <c r="B10534">
        <v>24</v>
      </c>
      <c r="C10534">
        <v>10</v>
      </c>
      <c r="D10534">
        <v>3</v>
      </c>
      <c r="E10534">
        <v>3</v>
      </c>
      <c r="F10534" s="51"/>
      <c r="G10534" t="str">
        <f t="shared" si="328"/>
        <v>Jabari Smith Jr.</v>
      </c>
      <c r="H10534" t="str">
        <f t="shared" si="329"/>
        <v>Jabari Smith</v>
      </c>
    </row>
    <row r="10535" spans="1:8" x14ac:dyDescent="0.2">
      <c r="A10535" s="48"/>
      <c r="B10535">
        <v>13</v>
      </c>
      <c r="C10535">
        <v>8</v>
      </c>
      <c r="D10535">
        <v>2</v>
      </c>
      <c r="E10535">
        <v>1</v>
      </c>
      <c r="F10535" s="51"/>
      <c r="G10535" t="str">
        <f t="shared" si="328"/>
        <v>Jabari Smith Jr.</v>
      </c>
      <c r="H10535" t="str">
        <f t="shared" si="329"/>
        <v>Jabari Smith</v>
      </c>
    </row>
    <row r="10536" spans="1:8" x14ac:dyDescent="0.2">
      <c r="A10536" s="48"/>
      <c r="B10536">
        <v>6</v>
      </c>
      <c r="C10536">
        <v>9</v>
      </c>
      <c r="D10536">
        <v>2</v>
      </c>
      <c r="E10536">
        <v>2</v>
      </c>
      <c r="F10536" s="51"/>
      <c r="G10536" t="str">
        <f t="shared" si="328"/>
        <v>Jabari Smith Jr.</v>
      </c>
      <c r="H10536" t="str">
        <f t="shared" si="329"/>
        <v>Jabari Smith</v>
      </c>
    </row>
    <row r="10537" spans="1:8" x14ac:dyDescent="0.2">
      <c r="A10537" s="48"/>
      <c r="B10537">
        <v>16</v>
      </c>
      <c r="C10537">
        <v>4</v>
      </c>
      <c r="D10537">
        <v>1</v>
      </c>
      <c r="E10537">
        <v>0</v>
      </c>
      <c r="F10537" s="51"/>
      <c r="G10537" t="str">
        <f t="shared" si="328"/>
        <v>Jabari Smith Jr.</v>
      </c>
      <c r="H10537" t="str">
        <f t="shared" si="329"/>
        <v>Jabari Smith</v>
      </c>
    </row>
    <row r="10538" spans="1:8" x14ac:dyDescent="0.2">
      <c r="A10538" s="48"/>
      <c r="B10538">
        <v>10</v>
      </c>
      <c r="C10538">
        <v>2</v>
      </c>
      <c r="D10538">
        <v>1</v>
      </c>
      <c r="E10538">
        <v>3</v>
      </c>
      <c r="F10538" s="51"/>
      <c r="G10538" t="str">
        <f t="shared" si="328"/>
        <v>Jabari Smith Jr.</v>
      </c>
      <c r="H10538" t="str">
        <f t="shared" si="329"/>
        <v>Jabari Smith</v>
      </c>
    </row>
    <row r="10539" spans="1:8" x14ac:dyDescent="0.2">
      <c r="A10539" s="48"/>
      <c r="B10539">
        <v>11</v>
      </c>
      <c r="C10539">
        <v>5</v>
      </c>
      <c r="D10539">
        <v>2</v>
      </c>
      <c r="E10539">
        <v>1</v>
      </c>
      <c r="F10539" s="51"/>
      <c r="G10539" t="str">
        <f t="shared" si="328"/>
        <v>Jabari Smith Jr.</v>
      </c>
      <c r="H10539" t="str">
        <f t="shared" si="329"/>
        <v>Jabari Smith</v>
      </c>
    </row>
    <row r="10540" spans="1:8" x14ac:dyDescent="0.2">
      <c r="A10540" s="48"/>
      <c r="B10540">
        <v>14</v>
      </c>
      <c r="C10540">
        <v>13</v>
      </c>
      <c r="D10540">
        <v>1</v>
      </c>
      <c r="E10540">
        <v>2</v>
      </c>
      <c r="F10540" s="51"/>
      <c r="G10540" t="str">
        <f t="shared" si="328"/>
        <v>Jabari Smith Jr.</v>
      </c>
      <c r="H10540" t="str">
        <f t="shared" si="329"/>
        <v>Jabari Smith</v>
      </c>
    </row>
    <row r="10541" spans="1:8" x14ac:dyDescent="0.2">
      <c r="A10541" s="48" t="s">
        <v>1530</v>
      </c>
      <c r="B10541">
        <v>16</v>
      </c>
      <c r="C10541">
        <v>8</v>
      </c>
      <c r="D10541">
        <v>1</v>
      </c>
      <c r="E10541">
        <v>1</v>
      </c>
      <c r="F10541" s="51"/>
      <c r="G10541" t="str">
        <f t="shared" si="328"/>
        <v>Jalen Smith</v>
      </c>
      <c r="H10541" t="str">
        <f t="shared" si="329"/>
        <v>Jalen Smith</v>
      </c>
    </row>
    <row r="10542" spans="1:8" x14ac:dyDescent="0.2">
      <c r="A10542" s="48"/>
      <c r="B10542">
        <v>2</v>
      </c>
      <c r="C10542">
        <v>2</v>
      </c>
      <c r="D10542">
        <v>0</v>
      </c>
      <c r="E10542">
        <v>0</v>
      </c>
      <c r="F10542" s="51"/>
      <c r="G10542" t="str">
        <f t="shared" si="328"/>
        <v>Jalen Smith</v>
      </c>
      <c r="H10542" t="str">
        <f t="shared" si="329"/>
        <v>Jalen Smith</v>
      </c>
    </row>
    <row r="10543" spans="1:8" x14ac:dyDescent="0.2">
      <c r="A10543" s="48"/>
      <c r="B10543">
        <v>19</v>
      </c>
      <c r="C10543">
        <v>15</v>
      </c>
      <c r="D10543">
        <v>1</v>
      </c>
      <c r="E10543">
        <v>1</v>
      </c>
      <c r="F10543" s="51"/>
      <c r="G10543" t="str">
        <f t="shared" si="328"/>
        <v>Jalen Smith</v>
      </c>
      <c r="H10543" t="str">
        <f t="shared" si="329"/>
        <v>Jalen Smith</v>
      </c>
    </row>
    <row r="10544" spans="1:8" x14ac:dyDescent="0.2">
      <c r="A10544" s="48"/>
      <c r="B10544">
        <v>17</v>
      </c>
      <c r="C10544">
        <v>10</v>
      </c>
      <c r="D10544">
        <v>1</v>
      </c>
      <c r="E10544">
        <v>2</v>
      </c>
      <c r="F10544" s="51"/>
      <c r="G10544" t="str">
        <f t="shared" si="328"/>
        <v>Jalen Smith</v>
      </c>
      <c r="H10544" t="str">
        <f t="shared" si="329"/>
        <v>Jalen Smith</v>
      </c>
    </row>
    <row r="10545" spans="1:8" x14ac:dyDescent="0.2">
      <c r="A10545" s="48"/>
      <c r="B10545">
        <v>15</v>
      </c>
      <c r="C10545">
        <v>9</v>
      </c>
      <c r="D10545">
        <v>2</v>
      </c>
      <c r="E10545">
        <v>3</v>
      </c>
      <c r="F10545" s="51"/>
      <c r="G10545" t="str">
        <f t="shared" si="328"/>
        <v>Jalen Smith</v>
      </c>
      <c r="H10545" t="str">
        <f t="shared" si="329"/>
        <v>Jalen Smith</v>
      </c>
    </row>
    <row r="10546" spans="1:8" x14ac:dyDescent="0.2">
      <c r="A10546" s="48"/>
      <c r="B10546">
        <v>15</v>
      </c>
      <c r="C10546">
        <v>7</v>
      </c>
      <c r="D10546">
        <v>0</v>
      </c>
      <c r="E10546">
        <v>0</v>
      </c>
      <c r="F10546" s="51"/>
      <c r="G10546" t="str">
        <f t="shared" si="328"/>
        <v>Jalen Smith</v>
      </c>
      <c r="H10546" t="str">
        <f t="shared" si="329"/>
        <v>Jalen Smith</v>
      </c>
    </row>
    <row r="10547" spans="1:8" x14ac:dyDescent="0.2">
      <c r="A10547" s="48"/>
      <c r="B10547">
        <v>8</v>
      </c>
      <c r="C10547">
        <v>14</v>
      </c>
      <c r="D10547">
        <v>1</v>
      </c>
      <c r="E10547">
        <v>1</v>
      </c>
      <c r="F10547" s="51"/>
      <c r="G10547" t="str">
        <f t="shared" si="328"/>
        <v>Jalen Smith</v>
      </c>
      <c r="H10547" t="str">
        <f t="shared" si="329"/>
        <v>Jalen Smith</v>
      </c>
    </row>
    <row r="10548" spans="1:8" x14ac:dyDescent="0.2">
      <c r="A10548" s="48"/>
      <c r="B10548">
        <v>3</v>
      </c>
      <c r="C10548">
        <v>4</v>
      </c>
      <c r="D10548">
        <v>1</v>
      </c>
      <c r="E10548">
        <v>0</v>
      </c>
      <c r="F10548" s="51"/>
      <c r="G10548" t="str">
        <f t="shared" si="328"/>
        <v>Jalen Smith</v>
      </c>
      <c r="H10548" t="str">
        <f t="shared" si="329"/>
        <v>Jalen Smith</v>
      </c>
    </row>
    <row r="10549" spans="1:8" x14ac:dyDescent="0.2">
      <c r="A10549" s="48"/>
      <c r="B10549">
        <v>0</v>
      </c>
      <c r="C10549">
        <v>1</v>
      </c>
      <c r="D10549">
        <v>2</v>
      </c>
      <c r="E10549">
        <v>0</v>
      </c>
      <c r="F10549" s="51"/>
      <c r="G10549" t="str">
        <f t="shared" si="328"/>
        <v>Jalen Smith</v>
      </c>
      <c r="H10549" t="str">
        <f t="shared" si="329"/>
        <v>Jalen Smith</v>
      </c>
    </row>
    <row r="10550" spans="1:8" x14ac:dyDescent="0.2">
      <c r="A10550" s="48"/>
      <c r="B10550">
        <v>15</v>
      </c>
      <c r="C10550">
        <v>11</v>
      </c>
      <c r="D10550">
        <v>1</v>
      </c>
      <c r="E10550">
        <v>3</v>
      </c>
      <c r="F10550" s="51"/>
      <c r="G10550" t="str">
        <f t="shared" si="328"/>
        <v>Jalen Smith</v>
      </c>
      <c r="H10550" t="str">
        <f t="shared" si="329"/>
        <v>Jalen Smith</v>
      </c>
    </row>
    <row r="10551" spans="1:8" x14ac:dyDescent="0.2">
      <c r="A10551" s="48"/>
      <c r="B10551">
        <v>6</v>
      </c>
      <c r="C10551">
        <v>5</v>
      </c>
      <c r="D10551">
        <v>1</v>
      </c>
      <c r="E10551">
        <v>2</v>
      </c>
      <c r="F10551" s="51"/>
      <c r="G10551" t="str">
        <f t="shared" si="328"/>
        <v>Jalen Smith</v>
      </c>
      <c r="H10551" t="str">
        <f t="shared" si="329"/>
        <v>Jalen Smith</v>
      </c>
    </row>
    <row r="10552" spans="1:8" x14ac:dyDescent="0.2">
      <c r="A10552" s="48"/>
      <c r="B10552">
        <v>16</v>
      </c>
      <c r="C10552">
        <v>5</v>
      </c>
      <c r="D10552">
        <v>2</v>
      </c>
      <c r="E10552">
        <v>3</v>
      </c>
      <c r="F10552" s="51"/>
      <c r="G10552" t="str">
        <f t="shared" si="328"/>
        <v>Jalen Smith</v>
      </c>
      <c r="H10552" t="str">
        <f t="shared" si="329"/>
        <v>Jalen Smith</v>
      </c>
    </row>
    <row r="10553" spans="1:8" x14ac:dyDescent="0.2">
      <c r="A10553" s="48"/>
      <c r="B10553">
        <v>11</v>
      </c>
      <c r="C10553">
        <v>7</v>
      </c>
      <c r="D10553">
        <v>1</v>
      </c>
      <c r="E10553">
        <v>0</v>
      </c>
      <c r="F10553" s="51"/>
      <c r="G10553" t="str">
        <f t="shared" si="328"/>
        <v>Jalen Smith</v>
      </c>
      <c r="H10553" t="str">
        <f t="shared" si="329"/>
        <v>Jalen Smith</v>
      </c>
    </row>
    <row r="10554" spans="1:8" x14ac:dyDescent="0.2">
      <c r="A10554" s="48"/>
      <c r="B10554">
        <v>10</v>
      </c>
      <c r="C10554">
        <v>18</v>
      </c>
      <c r="D10554">
        <v>4</v>
      </c>
      <c r="E10554">
        <v>0</v>
      </c>
      <c r="F10554" s="51"/>
      <c r="G10554" t="str">
        <f t="shared" si="328"/>
        <v>Jalen Smith</v>
      </c>
      <c r="H10554" t="str">
        <f t="shared" si="329"/>
        <v>Jalen Smith</v>
      </c>
    </row>
    <row r="10555" spans="1:8" x14ac:dyDescent="0.2">
      <c r="A10555" s="48"/>
      <c r="B10555">
        <v>14</v>
      </c>
      <c r="C10555">
        <v>5</v>
      </c>
      <c r="D10555">
        <v>0</v>
      </c>
      <c r="E10555">
        <v>1</v>
      </c>
      <c r="F10555" s="51"/>
      <c r="G10555" t="str">
        <f t="shared" si="328"/>
        <v>Jalen Smith</v>
      </c>
      <c r="H10555" t="str">
        <f t="shared" si="329"/>
        <v>Jalen Smith</v>
      </c>
    </row>
    <row r="10556" spans="1:8" x14ac:dyDescent="0.2">
      <c r="A10556" s="48"/>
      <c r="B10556">
        <v>6</v>
      </c>
      <c r="C10556">
        <v>4</v>
      </c>
      <c r="D10556">
        <v>1</v>
      </c>
      <c r="E10556">
        <v>0</v>
      </c>
      <c r="F10556" s="51"/>
      <c r="G10556" t="str">
        <f t="shared" si="328"/>
        <v>Jalen Smith</v>
      </c>
      <c r="H10556" t="str">
        <f t="shared" si="329"/>
        <v>Jalen Smith</v>
      </c>
    </row>
    <row r="10557" spans="1:8" x14ac:dyDescent="0.2">
      <c r="A10557" s="48"/>
      <c r="B10557">
        <v>2</v>
      </c>
      <c r="C10557">
        <v>3</v>
      </c>
      <c r="D10557">
        <v>1</v>
      </c>
      <c r="E10557">
        <v>0</v>
      </c>
      <c r="F10557" s="51"/>
      <c r="G10557" t="str">
        <f t="shared" si="328"/>
        <v>Jalen Smith</v>
      </c>
      <c r="H10557" t="str">
        <f t="shared" si="329"/>
        <v>Jalen Smith</v>
      </c>
    </row>
    <row r="10558" spans="1:8" x14ac:dyDescent="0.2">
      <c r="A10558" s="48"/>
      <c r="B10558">
        <v>10</v>
      </c>
      <c r="C10558">
        <v>5</v>
      </c>
      <c r="D10558">
        <v>0</v>
      </c>
      <c r="E10558">
        <v>1</v>
      </c>
      <c r="F10558" s="51"/>
      <c r="G10558" t="str">
        <f t="shared" si="328"/>
        <v>Jalen Smith</v>
      </c>
      <c r="H10558" t="str">
        <f t="shared" si="329"/>
        <v>Jalen Smith</v>
      </c>
    </row>
    <row r="10559" spans="1:8" x14ac:dyDescent="0.2">
      <c r="A10559" s="48"/>
      <c r="B10559">
        <v>23</v>
      </c>
      <c r="C10559">
        <v>9</v>
      </c>
      <c r="D10559">
        <v>0</v>
      </c>
      <c r="E10559">
        <v>3</v>
      </c>
      <c r="F10559" s="51"/>
      <c r="G10559" t="str">
        <f t="shared" si="328"/>
        <v>Jalen Smith</v>
      </c>
      <c r="H10559" t="str">
        <f t="shared" si="329"/>
        <v>Jalen Smith</v>
      </c>
    </row>
    <row r="10560" spans="1:8" x14ac:dyDescent="0.2">
      <c r="A10560" s="48"/>
      <c r="B10560">
        <v>9</v>
      </c>
      <c r="C10560">
        <v>3</v>
      </c>
      <c r="D10560">
        <v>2</v>
      </c>
      <c r="E10560">
        <v>1</v>
      </c>
      <c r="F10560" s="51"/>
      <c r="G10560" t="str">
        <f t="shared" si="328"/>
        <v>Jalen Smith</v>
      </c>
      <c r="H10560" t="str">
        <f t="shared" si="329"/>
        <v>Jalen Smith</v>
      </c>
    </row>
    <row r="10561" spans="1:8" x14ac:dyDescent="0.2">
      <c r="A10561" s="48"/>
      <c r="B10561">
        <v>22</v>
      </c>
      <c r="C10561">
        <v>6</v>
      </c>
      <c r="D10561">
        <v>0</v>
      </c>
      <c r="E10561">
        <v>4</v>
      </c>
      <c r="F10561" s="51"/>
      <c r="G10561" t="str">
        <f t="shared" si="328"/>
        <v>Jalen Smith</v>
      </c>
      <c r="H10561" t="str">
        <f t="shared" si="329"/>
        <v>Jalen Smith</v>
      </c>
    </row>
    <row r="10562" spans="1:8" x14ac:dyDescent="0.2">
      <c r="A10562" s="48"/>
      <c r="B10562">
        <v>14</v>
      </c>
      <c r="C10562">
        <v>3</v>
      </c>
      <c r="D10562">
        <v>0</v>
      </c>
      <c r="E10562">
        <v>1</v>
      </c>
      <c r="F10562" s="51"/>
      <c r="G10562" t="str">
        <f t="shared" ref="G10562:G10625" si="330">IF(B10562="","",IF(A10562="",G10561,SUBSTITUTE(A10562," 2022-23 Game Log","")))</f>
        <v>Jalen Smith</v>
      </c>
      <c r="H10562" t="str">
        <f t="shared" ref="H10562:H10625" si="331">IF(G10562="Luka Dončić","Luka Doncic",IF(G10562="Wendell Carter Jr.","Wendell Carter",IF(G10562="Vlatko Čančar","Vlatko Cancar",IF(G10562="Troy Brown Jr.","Troy Brown",IF(G10562="Bojan Bogdanović","Bojan Bogdanovic",IF(G10562="Nic Claxton","Nicolas Claxton",IF(G10562="Kristaps Porziņģis","Kristaps Porzingis",IF(G10562="Kelly Oubre Jr.","Kelly Oubre Jr",IF(G10562="P.J. Washington","P.J Washington",IF(G10562="P.J. Tucker","P.J Tucker",IF(G10562="Jabari Smith Jr.","Jabari Smith",IF(G10562="Alperen Şengün","Alperen Sengun",IF(G10562="Nikola Vučević","Nikola Vucevic",IF(G10562="Jusuf Nurkić","Jusuf Nurkic",IF(G10562="Nikola Jokić","Nikola Jokic",G10562)))))))))))))))</f>
        <v>Jalen Smith</v>
      </c>
    </row>
    <row r="10563" spans="1:8" x14ac:dyDescent="0.2">
      <c r="A10563" s="48"/>
      <c r="B10563">
        <v>6</v>
      </c>
      <c r="C10563">
        <v>3</v>
      </c>
      <c r="D10563">
        <v>3</v>
      </c>
      <c r="E10563">
        <v>0</v>
      </c>
      <c r="F10563" s="51"/>
      <c r="G10563" t="str">
        <f t="shared" si="330"/>
        <v>Jalen Smith</v>
      </c>
      <c r="H10563" t="str">
        <f t="shared" si="331"/>
        <v>Jalen Smith</v>
      </c>
    </row>
    <row r="10564" spans="1:8" x14ac:dyDescent="0.2">
      <c r="A10564" s="48"/>
      <c r="B10564">
        <v>15</v>
      </c>
      <c r="C10564">
        <v>9</v>
      </c>
      <c r="D10564">
        <v>2</v>
      </c>
      <c r="E10564">
        <v>2</v>
      </c>
      <c r="F10564" s="51"/>
      <c r="G10564" t="str">
        <f t="shared" si="330"/>
        <v>Jalen Smith</v>
      </c>
      <c r="H10564" t="str">
        <f t="shared" si="331"/>
        <v>Jalen Smith</v>
      </c>
    </row>
    <row r="10565" spans="1:8" x14ac:dyDescent="0.2">
      <c r="A10565" s="48"/>
      <c r="B10565">
        <v>3</v>
      </c>
      <c r="C10565">
        <v>6</v>
      </c>
      <c r="D10565">
        <v>0</v>
      </c>
      <c r="E10565">
        <v>0</v>
      </c>
      <c r="F10565" s="51"/>
      <c r="G10565" t="str">
        <f t="shared" si="330"/>
        <v>Jalen Smith</v>
      </c>
      <c r="H10565" t="str">
        <f t="shared" si="331"/>
        <v>Jalen Smith</v>
      </c>
    </row>
    <row r="10566" spans="1:8" x14ac:dyDescent="0.2">
      <c r="A10566" s="48"/>
      <c r="B10566">
        <v>13</v>
      </c>
      <c r="C10566">
        <v>3</v>
      </c>
      <c r="D10566">
        <v>1</v>
      </c>
      <c r="E10566">
        <v>3</v>
      </c>
      <c r="F10566" s="51"/>
      <c r="G10566" t="str">
        <f t="shared" si="330"/>
        <v>Jalen Smith</v>
      </c>
      <c r="H10566" t="str">
        <f t="shared" si="331"/>
        <v>Jalen Smith</v>
      </c>
    </row>
    <row r="10567" spans="1:8" x14ac:dyDescent="0.2">
      <c r="A10567" s="48"/>
      <c r="B10567">
        <v>2</v>
      </c>
      <c r="C10567">
        <v>2</v>
      </c>
      <c r="D10567">
        <v>1</v>
      </c>
      <c r="E10567">
        <v>0</v>
      </c>
      <c r="F10567" s="51"/>
      <c r="G10567" t="str">
        <f t="shared" si="330"/>
        <v>Jalen Smith</v>
      </c>
      <c r="H10567" t="str">
        <f t="shared" si="331"/>
        <v>Jalen Smith</v>
      </c>
    </row>
    <row r="10568" spans="1:8" x14ac:dyDescent="0.2">
      <c r="A10568" s="48"/>
      <c r="B10568">
        <v>4</v>
      </c>
      <c r="C10568">
        <v>6</v>
      </c>
      <c r="D10568">
        <v>4</v>
      </c>
      <c r="E10568">
        <v>0</v>
      </c>
      <c r="F10568" s="51"/>
      <c r="G10568" t="str">
        <f t="shared" si="330"/>
        <v>Jalen Smith</v>
      </c>
      <c r="H10568" t="str">
        <f t="shared" si="331"/>
        <v>Jalen Smith</v>
      </c>
    </row>
    <row r="10569" spans="1:8" x14ac:dyDescent="0.2">
      <c r="A10569" s="48"/>
      <c r="B10569">
        <v>9</v>
      </c>
      <c r="C10569">
        <v>4</v>
      </c>
      <c r="D10569">
        <v>1</v>
      </c>
      <c r="E10569">
        <v>0</v>
      </c>
      <c r="F10569" s="51"/>
      <c r="G10569" t="str">
        <f t="shared" si="330"/>
        <v>Jalen Smith</v>
      </c>
      <c r="H10569" t="str">
        <f t="shared" si="331"/>
        <v>Jalen Smith</v>
      </c>
    </row>
    <row r="10570" spans="1:8" x14ac:dyDescent="0.2">
      <c r="A10570" s="48"/>
      <c r="B10570">
        <v>9</v>
      </c>
      <c r="C10570">
        <v>2</v>
      </c>
      <c r="D10570">
        <v>0</v>
      </c>
      <c r="E10570">
        <v>0</v>
      </c>
      <c r="F10570" s="51"/>
      <c r="G10570" t="str">
        <f t="shared" si="330"/>
        <v>Jalen Smith</v>
      </c>
      <c r="H10570" t="str">
        <f t="shared" si="331"/>
        <v>Jalen Smith</v>
      </c>
    </row>
    <row r="10571" spans="1:8" x14ac:dyDescent="0.2">
      <c r="A10571" s="48"/>
      <c r="B10571">
        <v>8</v>
      </c>
      <c r="C10571">
        <v>9</v>
      </c>
      <c r="D10571">
        <v>1</v>
      </c>
      <c r="E10571">
        <v>2</v>
      </c>
      <c r="F10571" s="51"/>
      <c r="G10571" t="str">
        <f t="shared" si="330"/>
        <v>Jalen Smith</v>
      </c>
      <c r="H10571" t="str">
        <f t="shared" si="331"/>
        <v>Jalen Smith</v>
      </c>
    </row>
    <row r="10572" spans="1:8" x14ac:dyDescent="0.2">
      <c r="A10572" s="48"/>
      <c r="B10572">
        <v>14</v>
      </c>
      <c r="C10572">
        <v>11</v>
      </c>
      <c r="D10572">
        <v>0</v>
      </c>
      <c r="E10572">
        <v>1</v>
      </c>
      <c r="F10572" s="51"/>
      <c r="G10572" t="str">
        <f t="shared" si="330"/>
        <v>Jalen Smith</v>
      </c>
      <c r="H10572" t="str">
        <f t="shared" si="331"/>
        <v>Jalen Smith</v>
      </c>
    </row>
    <row r="10573" spans="1:8" x14ac:dyDescent="0.2">
      <c r="A10573" s="48"/>
      <c r="B10573">
        <v>0</v>
      </c>
      <c r="C10573">
        <v>0</v>
      </c>
      <c r="D10573">
        <v>0</v>
      </c>
      <c r="E10573">
        <v>0</v>
      </c>
      <c r="F10573" s="51"/>
      <c r="G10573" t="str">
        <f t="shared" si="330"/>
        <v>Jalen Smith</v>
      </c>
      <c r="H10573" t="str">
        <f t="shared" si="331"/>
        <v>Jalen Smith</v>
      </c>
    </row>
    <row r="10574" spans="1:8" x14ac:dyDescent="0.2">
      <c r="A10574" s="48"/>
      <c r="B10574">
        <v>9</v>
      </c>
      <c r="C10574">
        <v>7</v>
      </c>
      <c r="D10574">
        <v>0</v>
      </c>
      <c r="E10574">
        <v>0</v>
      </c>
      <c r="F10574" s="51"/>
      <c r="G10574" t="str">
        <f t="shared" si="330"/>
        <v>Jalen Smith</v>
      </c>
      <c r="H10574" t="str">
        <f t="shared" si="331"/>
        <v>Jalen Smith</v>
      </c>
    </row>
    <row r="10575" spans="1:8" x14ac:dyDescent="0.2">
      <c r="A10575" s="48"/>
      <c r="B10575">
        <v>5</v>
      </c>
      <c r="C10575">
        <v>1</v>
      </c>
      <c r="D10575">
        <v>1</v>
      </c>
      <c r="E10575">
        <v>0</v>
      </c>
      <c r="F10575" s="51"/>
      <c r="G10575" t="str">
        <f t="shared" si="330"/>
        <v>Jalen Smith</v>
      </c>
      <c r="H10575" t="str">
        <f t="shared" si="331"/>
        <v>Jalen Smith</v>
      </c>
    </row>
    <row r="10576" spans="1:8" x14ac:dyDescent="0.2">
      <c r="A10576" s="48"/>
      <c r="B10576">
        <v>9</v>
      </c>
      <c r="C10576">
        <v>4</v>
      </c>
      <c r="D10576">
        <v>0</v>
      </c>
      <c r="E10576">
        <v>1</v>
      </c>
      <c r="F10576" s="51"/>
      <c r="G10576" t="str">
        <f t="shared" si="330"/>
        <v>Jalen Smith</v>
      </c>
      <c r="H10576" t="str">
        <f t="shared" si="331"/>
        <v>Jalen Smith</v>
      </c>
    </row>
    <row r="10577" spans="1:8" x14ac:dyDescent="0.2">
      <c r="A10577" s="48"/>
      <c r="B10577">
        <v>11</v>
      </c>
      <c r="C10577">
        <v>11</v>
      </c>
      <c r="D10577">
        <v>2</v>
      </c>
      <c r="E10577">
        <v>0</v>
      </c>
      <c r="F10577" s="51"/>
      <c r="G10577" t="str">
        <f t="shared" si="330"/>
        <v>Jalen Smith</v>
      </c>
      <c r="H10577" t="str">
        <f t="shared" si="331"/>
        <v>Jalen Smith</v>
      </c>
    </row>
    <row r="10578" spans="1:8" x14ac:dyDescent="0.2">
      <c r="A10578" s="48"/>
      <c r="B10578">
        <v>17</v>
      </c>
      <c r="C10578">
        <v>6</v>
      </c>
      <c r="D10578">
        <v>1</v>
      </c>
      <c r="E10578">
        <v>1</v>
      </c>
      <c r="F10578" s="51"/>
      <c r="G10578" t="str">
        <f t="shared" si="330"/>
        <v>Jalen Smith</v>
      </c>
      <c r="H10578" t="str">
        <f t="shared" si="331"/>
        <v>Jalen Smith</v>
      </c>
    </row>
    <row r="10579" spans="1:8" x14ac:dyDescent="0.2">
      <c r="A10579" s="48" t="s">
        <v>1531</v>
      </c>
      <c r="B10579">
        <v>4</v>
      </c>
      <c r="C10579">
        <v>7</v>
      </c>
      <c r="D10579">
        <v>2</v>
      </c>
      <c r="E10579">
        <v>0</v>
      </c>
      <c r="F10579" s="51"/>
      <c r="G10579" t="str">
        <f t="shared" si="330"/>
        <v>Jeremy Sochan</v>
      </c>
      <c r="H10579" t="str">
        <f t="shared" si="331"/>
        <v>Jeremy Sochan</v>
      </c>
    </row>
    <row r="10580" spans="1:8" x14ac:dyDescent="0.2">
      <c r="A10580" s="48"/>
      <c r="B10580">
        <v>4</v>
      </c>
      <c r="C10580">
        <v>5</v>
      </c>
      <c r="D10580">
        <v>1</v>
      </c>
      <c r="E10580">
        <v>0</v>
      </c>
      <c r="F10580" s="51"/>
      <c r="G10580" t="str">
        <f t="shared" si="330"/>
        <v>Jeremy Sochan</v>
      </c>
      <c r="H10580" t="str">
        <f t="shared" si="331"/>
        <v>Jeremy Sochan</v>
      </c>
    </row>
    <row r="10581" spans="1:8" x14ac:dyDescent="0.2">
      <c r="A10581" s="48"/>
      <c r="B10581">
        <v>1</v>
      </c>
      <c r="C10581">
        <v>3</v>
      </c>
      <c r="D10581">
        <v>1</v>
      </c>
      <c r="E10581">
        <v>0</v>
      </c>
      <c r="F10581" s="51"/>
      <c r="G10581" t="str">
        <f t="shared" si="330"/>
        <v>Jeremy Sochan</v>
      </c>
      <c r="H10581" t="str">
        <f t="shared" si="331"/>
        <v>Jeremy Sochan</v>
      </c>
    </row>
    <row r="10582" spans="1:8" x14ac:dyDescent="0.2">
      <c r="A10582" s="48"/>
      <c r="B10582">
        <v>14</v>
      </c>
      <c r="C10582">
        <v>4</v>
      </c>
      <c r="D10582">
        <v>1</v>
      </c>
      <c r="E10582">
        <v>0</v>
      </c>
      <c r="F10582" s="51"/>
      <c r="G10582" t="str">
        <f t="shared" si="330"/>
        <v>Jeremy Sochan</v>
      </c>
      <c r="H10582" t="str">
        <f t="shared" si="331"/>
        <v>Jeremy Sochan</v>
      </c>
    </row>
    <row r="10583" spans="1:8" x14ac:dyDescent="0.2">
      <c r="A10583" s="48"/>
      <c r="B10583">
        <v>12</v>
      </c>
      <c r="C10583">
        <v>1</v>
      </c>
      <c r="D10583">
        <v>2</v>
      </c>
      <c r="E10583">
        <v>2</v>
      </c>
      <c r="F10583" s="51"/>
      <c r="G10583" t="str">
        <f t="shared" si="330"/>
        <v>Jeremy Sochan</v>
      </c>
      <c r="H10583" t="str">
        <f t="shared" si="331"/>
        <v>Jeremy Sochan</v>
      </c>
    </row>
    <row r="10584" spans="1:8" x14ac:dyDescent="0.2">
      <c r="A10584" s="48"/>
      <c r="B10584">
        <v>13</v>
      </c>
      <c r="C10584">
        <v>6</v>
      </c>
      <c r="D10584">
        <v>5</v>
      </c>
      <c r="E10584">
        <v>2</v>
      </c>
      <c r="F10584" s="51"/>
      <c r="G10584" t="str">
        <f t="shared" si="330"/>
        <v>Jeremy Sochan</v>
      </c>
      <c r="H10584" t="str">
        <f t="shared" si="331"/>
        <v>Jeremy Sochan</v>
      </c>
    </row>
    <row r="10585" spans="1:8" x14ac:dyDescent="0.2">
      <c r="A10585" s="48"/>
      <c r="B10585">
        <v>2</v>
      </c>
      <c r="C10585">
        <v>2</v>
      </c>
      <c r="D10585">
        <v>0</v>
      </c>
      <c r="E10585">
        <v>0</v>
      </c>
      <c r="F10585" s="51"/>
      <c r="G10585" t="str">
        <f t="shared" si="330"/>
        <v>Jeremy Sochan</v>
      </c>
      <c r="H10585" t="str">
        <f t="shared" si="331"/>
        <v>Jeremy Sochan</v>
      </c>
    </row>
    <row r="10586" spans="1:8" x14ac:dyDescent="0.2">
      <c r="A10586" s="48"/>
      <c r="B10586">
        <v>6</v>
      </c>
      <c r="C10586">
        <v>2</v>
      </c>
      <c r="D10586">
        <v>2</v>
      </c>
      <c r="E10586">
        <v>0</v>
      </c>
      <c r="F10586" s="51"/>
      <c r="G10586" t="str">
        <f t="shared" si="330"/>
        <v>Jeremy Sochan</v>
      </c>
      <c r="H10586" t="str">
        <f t="shared" si="331"/>
        <v>Jeremy Sochan</v>
      </c>
    </row>
    <row r="10587" spans="1:8" x14ac:dyDescent="0.2">
      <c r="A10587" s="48"/>
      <c r="B10587">
        <v>5</v>
      </c>
      <c r="C10587">
        <v>2</v>
      </c>
      <c r="D10587">
        <v>1</v>
      </c>
      <c r="E10587">
        <v>1</v>
      </c>
      <c r="F10587" s="51"/>
      <c r="G10587" t="str">
        <f t="shared" si="330"/>
        <v>Jeremy Sochan</v>
      </c>
      <c r="H10587" t="str">
        <f t="shared" si="331"/>
        <v>Jeremy Sochan</v>
      </c>
    </row>
    <row r="10588" spans="1:8" x14ac:dyDescent="0.2">
      <c r="A10588" s="48"/>
      <c r="B10588">
        <v>2</v>
      </c>
      <c r="C10588">
        <v>4</v>
      </c>
      <c r="D10588">
        <v>2</v>
      </c>
      <c r="E10588">
        <v>0</v>
      </c>
      <c r="F10588" s="51"/>
      <c r="G10588" t="str">
        <f t="shared" si="330"/>
        <v>Jeremy Sochan</v>
      </c>
      <c r="H10588" t="str">
        <f t="shared" si="331"/>
        <v>Jeremy Sochan</v>
      </c>
    </row>
    <row r="10589" spans="1:8" x14ac:dyDescent="0.2">
      <c r="A10589" s="48"/>
      <c r="B10589">
        <v>13</v>
      </c>
      <c r="C10589">
        <v>2</v>
      </c>
      <c r="D10589">
        <v>0</v>
      </c>
      <c r="E10589">
        <v>1</v>
      </c>
      <c r="F10589" s="51"/>
      <c r="G10589" t="str">
        <f t="shared" si="330"/>
        <v>Jeremy Sochan</v>
      </c>
      <c r="H10589" t="str">
        <f t="shared" si="331"/>
        <v>Jeremy Sochan</v>
      </c>
    </row>
    <row r="10590" spans="1:8" x14ac:dyDescent="0.2">
      <c r="A10590" s="48"/>
      <c r="B10590">
        <v>10</v>
      </c>
      <c r="C10590">
        <v>7</v>
      </c>
      <c r="D10590">
        <v>2</v>
      </c>
      <c r="E10590">
        <v>0</v>
      </c>
      <c r="F10590" s="51"/>
      <c r="G10590" t="str">
        <f t="shared" si="330"/>
        <v>Jeremy Sochan</v>
      </c>
      <c r="H10590" t="str">
        <f t="shared" si="331"/>
        <v>Jeremy Sochan</v>
      </c>
    </row>
    <row r="10591" spans="1:8" x14ac:dyDescent="0.2">
      <c r="A10591" s="48"/>
      <c r="B10591">
        <v>12</v>
      </c>
      <c r="C10591">
        <v>7</v>
      </c>
      <c r="D10591">
        <v>0</v>
      </c>
      <c r="E10591">
        <v>0</v>
      </c>
      <c r="F10591" s="51"/>
      <c r="G10591" t="str">
        <f t="shared" si="330"/>
        <v>Jeremy Sochan</v>
      </c>
      <c r="H10591" t="str">
        <f t="shared" si="331"/>
        <v>Jeremy Sochan</v>
      </c>
    </row>
    <row r="10592" spans="1:8" x14ac:dyDescent="0.2">
      <c r="A10592" s="48"/>
      <c r="B10592">
        <v>6</v>
      </c>
      <c r="C10592">
        <v>4</v>
      </c>
      <c r="D10592">
        <v>4</v>
      </c>
      <c r="E10592">
        <v>0</v>
      </c>
      <c r="F10592" s="51"/>
      <c r="G10592" t="str">
        <f t="shared" si="330"/>
        <v>Jeremy Sochan</v>
      </c>
      <c r="H10592" t="str">
        <f t="shared" si="331"/>
        <v>Jeremy Sochan</v>
      </c>
    </row>
    <row r="10593" spans="1:8" x14ac:dyDescent="0.2">
      <c r="A10593" s="48"/>
      <c r="B10593">
        <v>11</v>
      </c>
      <c r="C10593">
        <v>4</v>
      </c>
      <c r="D10593">
        <v>5</v>
      </c>
      <c r="E10593">
        <v>0</v>
      </c>
      <c r="F10593" s="51"/>
      <c r="G10593" t="str">
        <f t="shared" si="330"/>
        <v>Jeremy Sochan</v>
      </c>
      <c r="H10593" t="str">
        <f t="shared" si="331"/>
        <v>Jeremy Sochan</v>
      </c>
    </row>
    <row r="10594" spans="1:8" x14ac:dyDescent="0.2">
      <c r="A10594" s="48"/>
      <c r="B10594">
        <v>4</v>
      </c>
      <c r="C10594">
        <v>4</v>
      </c>
      <c r="D10594">
        <v>2</v>
      </c>
      <c r="E10594">
        <v>0</v>
      </c>
      <c r="F10594" s="51"/>
      <c r="G10594" t="str">
        <f t="shared" si="330"/>
        <v>Jeremy Sochan</v>
      </c>
      <c r="H10594" t="str">
        <f t="shared" si="331"/>
        <v>Jeremy Sochan</v>
      </c>
    </row>
    <row r="10595" spans="1:8" x14ac:dyDescent="0.2">
      <c r="A10595" s="48"/>
      <c r="B10595">
        <v>12</v>
      </c>
      <c r="C10595">
        <v>6</v>
      </c>
      <c r="D10595">
        <v>1</v>
      </c>
      <c r="E10595">
        <v>0</v>
      </c>
      <c r="F10595" s="51"/>
      <c r="G10595" t="str">
        <f t="shared" si="330"/>
        <v>Jeremy Sochan</v>
      </c>
      <c r="H10595" t="str">
        <f t="shared" si="331"/>
        <v>Jeremy Sochan</v>
      </c>
    </row>
    <row r="10596" spans="1:8" x14ac:dyDescent="0.2">
      <c r="A10596" s="48"/>
      <c r="B10596">
        <v>12</v>
      </c>
      <c r="C10596">
        <v>2</v>
      </c>
      <c r="D10596">
        <v>1</v>
      </c>
      <c r="E10596">
        <v>0</v>
      </c>
      <c r="F10596" s="51"/>
      <c r="G10596" t="str">
        <f t="shared" si="330"/>
        <v>Jeremy Sochan</v>
      </c>
      <c r="H10596" t="str">
        <f t="shared" si="331"/>
        <v>Jeremy Sochan</v>
      </c>
    </row>
    <row r="10597" spans="1:8" x14ac:dyDescent="0.2">
      <c r="A10597" s="48"/>
      <c r="B10597">
        <v>13</v>
      </c>
      <c r="C10597">
        <v>9</v>
      </c>
      <c r="D10597">
        <v>5</v>
      </c>
      <c r="E10597">
        <v>1</v>
      </c>
      <c r="F10597" s="51"/>
      <c r="G10597" t="str">
        <f t="shared" si="330"/>
        <v>Jeremy Sochan</v>
      </c>
      <c r="H10597" t="str">
        <f t="shared" si="331"/>
        <v>Jeremy Sochan</v>
      </c>
    </row>
    <row r="10598" spans="1:8" x14ac:dyDescent="0.2">
      <c r="A10598" s="48"/>
      <c r="B10598">
        <v>5</v>
      </c>
      <c r="C10598">
        <v>0</v>
      </c>
      <c r="D10598">
        <v>3</v>
      </c>
      <c r="E10598">
        <v>1</v>
      </c>
      <c r="F10598" s="51"/>
      <c r="G10598" t="str">
        <f t="shared" si="330"/>
        <v>Jeremy Sochan</v>
      </c>
      <c r="H10598" t="str">
        <f t="shared" si="331"/>
        <v>Jeremy Sochan</v>
      </c>
    </row>
    <row r="10599" spans="1:8" x14ac:dyDescent="0.2">
      <c r="A10599" s="48"/>
      <c r="B10599">
        <v>2</v>
      </c>
      <c r="C10599">
        <v>3</v>
      </c>
      <c r="D10599">
        <v>3</v>
      </c>
      <c r="E10599">
        <v>0</v>
      </c>
      <c r="F10599" s="51"/>
      <c r="G10599" t="str">
        <f t="shared" si="330"/>
        <v>Jeremy Sochan</v>
      </c>
      <c r="H10599" t="str">
        <f t="shared" si="331"/>
        <v>Jeremy Sochan</v>
      </c>
    </row>
    <row r="10600" spans="1:8" x14ac:dyDescent="0.2">
      <c r="A10600" s="48"/>
      <c r="B10600">
        <v>4</v>
      </c>
      <c r="C10600">
        <v>5</v>
      </c>
      <c r="D10600">
        <v>3</v>
      </c>
      <c r="E10600">
        <v>0</v>
      </c>
      <c r="F10600" s="51"/>
      <c r="G10600" t="str">
        <f t="shared" si="330"/>
        <v>Jeremy Sochan</v>
      </c>
      <c r="H10600" t="str">
        <f t="shared" si="331"/>
        <v>Jeremy Sochan</v>
      </c>
    </row>
    <row r="10601" spans="1:8" x14ac:dyDescent="0.2">
      <c r="A10601" s="48"/>
      <c r="B10601">
        <v>2</v>
      </c>
      <c r="C10601">
        <v>4</v>
      </c>
      <c r="D10601">
        <v>4</v>
      </c>
      <c r="E10601">
        <v>0</v>
      </c>
      <c r="F10601" s="51"/>
      <c r="G10601" t="str">
        <f t="shared" si="330"/>
        <v>Jeremy Sochan</v>
      </c>
      <c r="H10601" t="str">
        <f t="shared" si="331"/>
        <v>Jeremy Sochan</v>
      </c>
    </row>
    <row r="10602" spans="1:8" x14ac:dyDescent="0.2">
      <c r="A10602" s="48"/>
      <c r="B10602">
        <v>12</v>
      </c>
      <c r="C10602">
        <v>7</v>
      </c>
      <c r="D10602">
        <v>2</v>
      </c>
      <c r="E10602">
        <v>1</v>
      </c>
      <c r="F10602" s="51"/>
      <c r="G10602" t="str">
        <f t="shared" si="330"/>
        <v>Jeremy Sochan</v>
      </c>
      <c r="H10602" t="str">
        <f t="shared" si="331"/>
        <v>Jeremy Sochan</v>
      </c>
    </row>
    <row r="10603" spans="1:8" x14ac:dyDescent="0.2">
      <c r="A10603" s="48"/>
      <c r="B10603">
        <v>23</v>
      </c>
      <c r="C10603">
        <v>9</v>
      </c>
      <c r="D10603">
        <v>6</v>
      </c>
      <c r="E10603">
        <v>2</v>
      </c>
      <c r="F10603" s="51"/>
      <c r="G10603" t="str">
        <f t="shared" si="330"/>
        <v>Jeremy Sochan</v>
      </c>
      <c r="H10603" t="str">
        <f t="shared" si="331"/>
        <v>Jeremy Sochan</v>
      </c>
    </row>
    <row r="10604" spans="1:8" x14ac:dyDescent="0.2">
      <c r="A10604" s="48"/>
      <c r="B10604">
        <v>13</v>
      </c>
      <c r="C10604">
        <v>9</v>
      </c>
      <c r="D10604">
        <v>4</v>
      </c>
      <c r="E10604">
        <v>0</v>
      </c>
      <c r="F10604" s="51"/>
      <c r="G10604" t="str">
        <f t="shared" si="330"/>
        <v>Jeremy Sochan</v>
      </c>
      <c r="H10604" t="str">
        <f t="shared" si="331"/>
        <v>Jeremy Sochan</v>
      </c>
    </row>
    <row r="10605" spans="1:8" x14ac:dyDescent="0.2">
      <c r="A10605" s="48"/>
      <c r="B10605">
        <v>6</v>
      </c>
      <c r="C10605">
        <v>5</v>
      </c>
      <c r="D10605">
        <v>3</v>
      </c>
      <c r="E10605">
        <v>0</v>
      </c>
      <c r="F10605" s="51"/>
      <c r="G10605" t="str">
        <f t="shared" si="330"/>
        <v>Jeremy Sochan</v>
      </c>
      <c r="H10605" t="str">
        <f t="shared" si="331"/>
        <v>Jeremy Sochan</v>
      </c>
    </row>
    <row r="10606" spans="1:8" x14ac:dyDescent="0.2">
      <c r="A10606" s="48"/>
      <c r="B10606">
        <v>16</v>
      </c>
      <c r="C10606">
        <v>9</v>
      </c>
      <c r="D10606">
        <v>4</v>
      </c>
      <c r="E10606">
        <v>0</v>
      </c>
      <c r="F10606" s="51"/>
      <c r="G10606" t="str">
        <f t="shared" si="330"/>
        <v>Jeremy Sochan</v>
      </c>
      <c r="H10606" t="str">
        <f t="shared" si="331"/>
        <v>Jeremy Sochan</v>
      </c>
    </row>
    <row r="10607" spans="1:8" x14ac:dyDescent="0.2">
      <c r="A10607" s="48"/>
      <c r="B10607">
        <v>12</v>
      </c>
      <c r="C10607">
        <v>5</v>
      </c>
      <c r="D10607">
        <v>1</v>
      </c>
      <c r="E10607">
        <v>0</v>
      </c>
      <c r="F10607" s="51"/>
      <c r="G10607" t="str">
        <f t="shared" si="330"/>
        <v>Jeremy Sochan</v>
      </c>
      <c r="H10607" t="str">
        <f t="shared" si="331"/>
        <v>Jeremy Sochan</v>
      </c>
    </row>
    <row r="10608" spans="1:8" x14ac:dyDescent="0.2">
      <c r="A10608" s="48"/>
      <c r="B10608">
        <v>20</v>
      </c>
      <c r="C10608">
        <v>6</v>
      </c>
      <c r="D10608">
        <v>2</v>
      </c>
      <c r="E10608">
        <v>2</v>
      </c>
      <c r="F10608" s="51"/>
      <c r="G10608" t="str">
        <f t="shared" si="330"/>
        <v>Jeremy Sochan</v>
      </c>
      <c r="H10608" t="str">
        <f t="shared" si="331"/>
        <v>Jeremy Sochan</v>
      </c>
    </row>
    <row r="10609" spans="1:8" x14ac:dyDescent="0.2">
      <c r="A10609" s="48"/>
      <c r="B10609">
        <v>5</v>
      </c>
      <c r="C10609">
        <v>3</v>
      </c>
      <c r="D10609">
        <v>1</v>
      </c>
      <c r="E10609">
        <v>0</v>
      </c>
      <c r="F10609" s="51"/>
      <c r="G10609" t="str">
        <f t="shared" si="330"/>
        <v>Jeremy Sochan</v>
      </c>
      <c r="H10609" t="str">
        <f t="shared" si="331"/>
        <v>Jeremy Sochan</v>
      </c>
    </row>
    <row r="10610" spans="1:8" x14ac:dyDescent="0.2">
      <c r="A10610" s="48"/>
      <c r="B10610">
        <v>0</v>
      </c>
      <c r="C10610">
        <v>1</v>
      </c>
      <c r="D10610">
        <v>4</v>
      </c>
      <c r="E10610">
        <v>0</v>
      </c>
      <c r="F10610" s="51"/>
      <c r="G10610" t="str">
        <f t="shared" si="330"/>
        <v>Jeremy Sochan</v>
      </c>
      <c r="H10610" t="str">
        <f t="shared" si="331"/>
        <v>Jeremy Sochan</v>
      </c>
    </row>
    <row r="10611" spans="1:8" x14ac:dyDescent="0.2">
      <c r="A10611" s="48" t="s">
        <v>1532</v>
      </c>
      <c r="B10611">
        <v>1</v>
      </c>
      <c r="C10611">
        <v>2</v>
      </c>
      <c r="D10611">
        <v>0</v>
      </c>
      <c r="E10611">
        <v>0</v>
      </c>
      <c r="F10611" s="51"/>
      <c r="G10611" t="str">
        <f t="shared" si="330"/>
        <v>Jaden Springer</v>
      </c>
      <c r="H10611" t="str">
        <f t="shared" si="331"/>
        <v>Jaden Springer</v>
      </c>
    </row>
    <row r="10612" spans="1:8" x14ac:dyDescent="0.2">
      <c r="A10612" s="48"/>
      <c r="B10612">
        <v>4</v>
      </c>
      <c r="C10612">
        <v>0</v>
      </c>
      <c r="D10612">
        <v>0</v>
      </c>
      <c r="E10612">
        <v>0</v>
      </c>
      <c r="F10612" s="51"/>
      <c r="G10612" t="str">
        <f t="shared" si="330"/>
        <v>Jaden Springer</v>
      </c>
      <c r="H10612" t="str">
        <f t="shared" si="331"/>
        <v>Jaden Springer</v>
      </c>
    </row>
    <row r="10613" spans="1:8" x14ac:dyDescent="0.2">
      <c r="A10613" s="48"/>
      <c r="B10613">
        <v>0</v>
      </c>
      <c r="C10613">
        <v>0</v>
      </c>
      <c r="D10613">
        <v>0</v>
      </c>
      <c r="E10613">
        <v>0</v>
      </c>
      <c r="F10613" s="51"/>
      <c r="G10613" t="str">
        <f t="shared" si="330"/>
        <v>Jaden Springer</v>
      </c>
      <c r="H10613" t="str">
        <f t="shared" si="331"/>
        <v>Jaden Springer</v>
      </c>
    </row>
    <row r="10614" spans="1:8" x14ac:dyDescent="0.2">
      <c r="A10614" s="48"/>
      <c r="B10614">
        <v>0</v>
      </c>
      <c r="C10614">
        <v>1</v>
      </c>
      <c r="D10614">
        <v>0</v>
      </c>
      <c r="E10614">
        <v>0</v>
      </c>
      <c r="F10614" s="51"/>
      <c r="G10614" t="str">
        <f t="shared" si="330"/>
        <v>Jaden Springer</v>
      </c>
      <c r="H10614" t="str">
        <f t="shared" si="331"/>
        <v>Jaden Springer</v>
      </c>
    </row>
    <row r="10615" spans="1:8" x14ac:dyDescent="0.2">
      <c r="A10615" s="48"/>
      <c r="B10615">
        <v>2</v>
      </c>
      <c r="C10615">
        <v>2</v>
      </c>
      <c r="D10615">
        <v>0</v>
      </c>
      <c r="E10615">
        <v>0</v>
      </c>
      <c r="F10615" s="51"/>
      <c r="G10615" t="str">
        <f t="shared" si="330"/>
        <v>Jaden Springer</v>
      </c>
      <c r="H10615" t="str">
        <f t="shared" si="331"/>
        <v>Jaden Springer</v>
      </c>
    </row>
    <row r="10616" spans="1:8" x14ac:dyDescent="0.2">
      <c r="A10616" s="48" t="s">
        <v>1533</v>
      </c>
      <c r="B10616">
        <v>0</v>
      </c>
      <c r="C10616">
        <v>1</v>
      </c>
      <c r="D10616">
        <v>0</v>
      </c>
      <c r="E10616">
        <v>0</v>
      </c>
      <c r="F10616" s="51"/>
      <c r="G10616" t="str">
        <f t="shared" si="330"/>
        <v>Lamar Stevens</v>
      </c>
      <c r="H10616" t="str">
        <f t="shared" si="331"/>
        <v>Lamar Stevens</v>
      </c>
    </row>
    <row r="10617" spans="1:8" x14ac:dyDescent="0.2">
      <c r="A10617" s="48"/>
      <c r="B10617">
        <v>0</v>
      </c>
      <c r="C10617">
        <v>0</v>
      </c>
      <c r="D10617">
        <v>0</v>
      </c>
      <c r="E10617">
        <v>0</v>
      </c>
      <c r="F10617" s="51"/>
      <c r="G10617" t="str">
        <f t="shared" si="330"/>
        <v>Lamar Stevens</v>
      </c>
      <c r="H10617" t="str">
        <f t="shared" si="331"/>
        <v>Lamar Stevens</v>
      </c>
    </row>
    <row r="10618" spans="1:8" x14ac:dyDescent="0.2">
      <c r="A10618" s="48"/>
      <c r="B10618">
        <v>6</v>
      </c>
      <c r="C10618">
        <v>0</v>
      </c>
      <c r="D10618">
        <v>0</v>
      </c>
      <c r="E10618">
        <v>0</v>
      </c>
      <c r="F10618" s="51"/>
      <c r="G10618" t="str">
        <f t="shared" si="330"/>
        <v>Lamar Stevens</v>
      </c>
      <c r="H10618" t="str">
        <f t="shared" si="331"/>
        <v>Lamar Stevens</v>
      </c>
    </row>
    <row r="10619" spans="1:8" x14ac:dyDescent="0.2">
      <c r="A10619" s="48"/>
      <c r="B10619">
        <v>15</v>
      </c>
      <c r="C10619">
        <v>6</v>
      </c>
      <c r="D10619">
        <v>1</v>
      </c>
      <c r="E10619">
        <v>0</v>
      </c>
      <c r="F10619" s="51"/>
      <c r="G10619" t="str">
        <f t="shared" si="330"/>
        <v>Lamar Stevens</v>
      </c>
      <c r="H10619" t="str">
        <f t="shared" si="331"/>
        <v>Lamar Stevens</v>
      </c>
    </row>
    <row r="10620" spans="1:8" x14ac:dyDescent="0.2">
      <c r="A10620" s="48"/>
      <c r="B10620">
        <v>10</v>
      </c>
      <c r="C10620">
        <v>5</v>
      </c>
      <c r="D10620">
        <v>0</v>
      </c>
      <c r="E10620">
        <v>2</v>
      </c>
      <c r="F10620" s="51"/>
      <c r="G10620" t="str">
        <f t="shared" si="330"/>
        <v>Lamar Stevens</v>
      </c>
      <c r="H10620" t="str">
        <f t="shared" si="331"/>
        <v>Lamar Stevens</v>
      </c>
    </row>
    <row r="10621" spans="1:8" x14ac:dyDescent="0.2">
      <c r="A10621" s="48"/>
      <c r="B10621">
        <v>3</v>
      </c>
      <c r="C10621">
        <v>3</v>
      </c>
      <c r="D10621">
        <v>1</v>
      </c>
      <c r="E10621">
        <v>0</v>
      </c>
      <c r="F10621" s="51"/>
      <c r="G10621" t="str">
        <f t="shared" si="330"/>
        <v>Lamar Stevens</v>
      </c>
      <c r="H10621" t="str">
        <f t="shared" si="331"/>
        <v>Lamar Stevens</v>
      </c>
    </row>
    <row r="10622" spans="1:8" x14ac:dyDescent="0.2">
      <c r="A10622" s="48"/>
      <c r="B10622">
        <v>11</v>
      </c>
      <c r="C10622">
        <v>4</v>
      </c>
      <c r="D10622">
        <v>1</v>
      </c>
      <c r="E10622">
        <v>1</v>
      </c>
      <c r="F10622" s="51"/>
      <c r="G10622" t="str">
        <f t="shared" si="330"/>
        <v>Lamar Stevens</v>
      </c>
      <c r="H10622" t="str">
        <f t="shared" si="331"/>
        <v>Lamar Stevens</v>
      </c>
    </row>
    <row r="10623" spans="1:8" x14ac:dyDescent="0.2">
      <c r="A10623" s="48"/>
      <c r="B10623">
        <v>8</v>
      </c>
      <c r="C10623">
        <v>3</v>
      </c>
      <c r="D10623">
        <v>0</v>
      </c>
      <c r="E10623">
        <v>1</v>
      </c>
      <c r="F10623" s="51"/>
      <c r="G10623" t="str">
        <f t="shared" si="330"/>
        <v>Lamar Stevens</v>
      </c>
      <c r="H10623" t="str">
        <f t="shared" si="331"/>
        <v>Lamar Stevens</v>
      </c>
    </row>
    <row r="10624" spans="1:8" x14ac:dyDescent="0.2">
      <c r="A10624" s="48"/>
      <c r="B10624">
        <v>12</v>
      </c>
      <c r="C10624">
        <v>1</v>
      </c>
      <c r="D10624">
        <v>0</v>
      </c>
      <c r="E10624">
        <v>1</v>
      </c>
      <c r="F10624" s="51"/>
      <c r="G10624" t="str">
        <f t="shared" si="330"/>
        <v>Lamar Stevens</v>
      </c>
      <c r="H10624" t="str">
        <f t="shared" si="331"/>
        <v>Lamar Stevens</v>
      </c>
    </row>
    <row r="10625" spans="1:8" x14ac:dyDescent="0.2">
      <c r="A10625" s="48"/>
      <c r="B10625">
        <v>8</v>
      </c>
      <c r="C10625">
        <v>2</v>
      </c>
      <c r="D10625">
        <v>1</v>
      </c>
      <c r="E10625">
        <v>2</v>
      </c>
      <c r="F10625" s="51"/>
      <c r="G10625" t="str">
        <f t="shared" si="330"/>
        <v>Lamar Stevens</v>
      </c>
      <c r="H10625" t="str">
        <f t="shared" si="331"/>
        <v>Lamar Stevens</v>
      </c>
    </row>
    <row r="10626" spans="1:8" x14ac:dyDescent="0.2">
      <c r="A10626" s="48"/>
      <c r="B10626">
        <v>8</v>
      </c>
      <c r="C10626">
        <v>6</v>
      </c>
      <c r="D10626">
        <v>0</v>
      </c>
      <c r="E10626">
        <v>0</v>
      </c>
      <c r="F10626" s="51"/>
      <c r="G10626" t="str">
        <f t="shared" ref="G10626:G10689" si="332">IF(B10626="","",IF(A10626="",G10625,SUBSTITUTE(A10626," 2022-23 Game Log","")))</f>
        <v>Lamar Stevens</v>
      </c>
      <c r="H10626" t="str">
        <f t="shared" ref="H10626:H10689" si="333">IF(G10626="Luka Dončić","Luka Doncic",IF(G10626="Wendell Carter Jr.","Wendell Carter",IF(G10626="Vlatko Čančar","Vlatko Cancar",IF(G10626="Troy Brown Jr.","Troy Brown",IF(G10626="Bojan Bogdanović","Bojan Bogdanovic",IF(G10626="Nic Claxton","Nicolas Claxton",IF(G10626="Kristaps Porziņģis","Kristaps Porzingis",IF(G10626="Kelly Oubre Jr.","Kelly Oubre Jr",IF(G10626="P.J. Washington","P.J Washington",IF(G10626="P.J. Tucker","P.J Tucker",IF(G10626="Jabari Smith Jr.","Jabari Smith",IF(G10626="Alperen Şengün","Alperen Sengun",IF(G10626="Nikola Vučević","Nikola Vucevic",IF(G10626="Jusuf Nurkić","Jusuf Nurkic",IF(G10626="Nikola Jokić","Nikola Jokic",G10626)))))))))))))))</f>
        <v>Lamar Stevens</v>
      </c>
    </row>
    <row r="10627" spans="1:8" x14ac:dyDescent="0.2">
      <c r="A10627" s="48"/>
      <c r="B10627">
        <v>2</v>
      </c>
      <c r="C10627">
        <v>7</v>
      </c>
      <c r="D10627">
        <v>1</v>
      </c>
      <c r="E10627">
        <v>0</v>
      </c>
      <c r="F10627" s="51"/>
      <c r="G10627" t="str">
        <f t="shared" si="332"/>
        <v>Lamar Stevens</v>
      </c>
      <c r="H10627" t="str">
        <f t="shared" si="333"/>
        <v>Lamar Stevens</v>
      </c>
    </row>
    <row r="10628" spans="1:8" x14ac:dyDescent="0.2">
      <c r="A10628" s="48"/>
      <c r="B10628">
        <v>7</v>
      </c>
      <c r="C10628">
        <v>8</v>
      </c>
      <c r="D10628">
        <v>0</v>
      </c>
      <c r="E10628">
        <v>1</v>
      </c>
      <c r="F10628" s="51"/>
      <c r="G10628" t="str">
        <f t="shared" si="332"/>
        <v>Lamar Stevens</v>
      </c>
      <c r="H10628" t="str">
        <f t="shared" si="333"/>
        <v>Lamar Stevens</v>
      </c>
    </row>
    <row r="10629" spans="1:8" x14ac:dyDescent="0.2">
      <c r="A10629" s="48"/>
      <c r="B10629">
        <v>10</v>
      </c>
      <c r="C10629">
        <v>7</v>
      </c>
      <c r="D10629">
        <v>1</v>
      </c>
      <c r="E10629">
        <v>2</v>
      </c>
      <c r="F10629" s="51"/>
      <c r="G10629" t="str">
        <f t="shared" si="332"/>
        <v>Lamar Stevens</v>
      </c>
      <c r="H10629" t="str">
        <f t="shared" si="333"/>
        <v>Lamar Stevens</v>
      </c>
    </row>
    <row r="10630" spans="1:8" x14ac:dyDescent="0.2">
      <c r="A10630" s="48"/>
      <c r="B10630">
        <v>0</v>
      </c>
      <c r="C10630">
        <v>3</v>
      </c>
      <c r="D10630">
        <v>0</v>
      </c>
      <c r="E10630">
        <v>0</v>
      </c>
      <c r="F10630" s="51"/>
      <c r="G10630" t="str">
        <f t="shared" si="332"/>
        <v>Lamar Stevens</v>
      </c>
      <c r="H10630" t="str">
        <f t="shared" si="333"/>
        <v>Lamar Stevens</v>
      </c>
    </row>
    <row r="10631" spans="1:8" x14ac:dyDescent="0.2">
      <c r="A10631" s="48"/>
      <c r="B10631">
        <v>18</v>
      </c>
      <c r="C10631">
        <v>11</v>
      </c>
      <c r="D10631">
        <v>2</v>
      </c>
      <c r="E10631">
        <v>1</v>
      </c>
      <c r="F10631" s="51"/>
      <c r="G10631" t="str">
        <f t="shared" si="332"/>
        <v>Lamar Stevens</v>
      </c>
      <c r="H10631" t="str">
        <f t="shared" si="333"/>
        <v>Lamar Stevens</v>
      </c>
    </row>
    <row r="10632" spans="1:8" x14ac:dyDescent="0.2">
      <c r="A10632" s="48"/>
      <c r="B10632">
        <v>0</v>
      </c>
      <c r="C10632">
        <v>3</v>
      </c>
      <c r="D10632">
        <v>1</v>
      </c>
      <c r="E10632">
        <v>0</v>
      </c>
      <c r="F10632" s="51"/>
      <c r="G10632" t="str">
        <f t="shared" si="332"/>
        <v>Lamar Stevens</v>
      </c>
      <c r="H10632" t="str">
        <f t="shared" si="333"/>
        <v>Lamar Stevens</v>
      </c>
    </row>
    <row r="10633" spans="1:8" x14ac:dyDescent="0.2">
      <c r="A10633" s="48"/>
      <c r="B10633">
        <v>6</v>
      </c>
      <c r="C10633">
        <v>4</v>
      </c>
      <c r="D10633">
        <v>1</v>
      </c>
      <c r="E10633">
        <v>0</v>
      </c>
      <c r="F10633" s="51"/>
      <c r="G10633" t="str">
        <f t="shared" si="332"/>
        <v>Lamar Stevens</v>
      </c>
      <c r="H10633" t="str">
        <f t="shared" si="333"/>
        <v>Lamar Stevens</v>
      </c>
    </row>
    <row r="10634" spans="1:8" x14ac:dyDescent="0.2">
      <c r="A10634" s="48"/>
      <c r="B10634">
        <v>6</v>
      </c>
      <c r="C10634">
        <v>1</v>
      </c>
      <c r="D10634">
        <v>1</v>
      </c>
      <c r="E10634">
        <v>2</v>
      </c>
      <c r="F10634" s="51"/>
      <c r="G10634" t="str">
        <f t="shared" si="332"/>
        <v>Lamar Stevens</v>
      </c>
      <c r="H10634" t="str">
        <f t="shared" si="333"/>
        <v>Lamar Stevens</v>
      </c>
    </row>
    <row r="10635" spans="1:8" x14ac:dyDescent="0.2">
      <c r="A10635" s="48"/>
      <c r="B10635">
        <v>7</v>
      </c>
      <c r="C10635">
        <v>6</v>
      </c>
      <c r="D10635">
        <v>2</v>
      </c>
      <c r="E10635">
        <v>1</v>
      </c>
      <c r="F10635" s="51"/>
      <c r="G10635" t="str">
        <f t="shared" si="332"/>
        <v>Lamar Stevens</v>
      </c>
      <c r="H10635" t="str">
        <f t="shared" si="333"/>
        <v>Lamar Stevens</v>
      </c>
    </row>
    <row r="10636" spans="1:8" x14ac:dyDescent="0.2">
      <c r="A10636" s="48"/>
      <c r="B10636">
        <v>2</v>
      </c>
      <c r="C10636">
        <v>4</v>
      </c>
      <c r="D10636">
        <v>1</v>
      </c>
      <c r="E10636">
        <v>0</v>
      </c>
      <c r="F10636" s="51"/>
      <c r="G10636" t="str">
        <f t="shared" si="332"/>
        <v>Lamar Stevens</v>
      </c>
      <c r="H10636" t="str">
        <f t="shared" si="333"/>
        <v>Lamar Stevens</v>
      </c>
    </row>
    <row r="10637" spans="1:8" x14ac:dyDescent="0.2">
      <c r="A10637" s="48"/>
      <c r="B10637">
        <v>4</v>
      </c>
      <c r="C10637">
        <v>1</v>
      </c>
      <c r="D10637">
        <v>2</v>
      </c>
      <c r="E10637">
        <v>0</v>
      </c>
      <c r="F10637" s="51"/>
      <c r="G10637" t="str">
        <f t="shared" si="332"/>
        <v>Lamar Stevens</v>
      </c>
      <c r="H10637" t="str">
        <f t="shared" si="333"/>
        <v>Lamar Stevens</v>
      </c>
    </row>
    <row r="10638" spans="1:8" x14ac:dyDescent="0.2">
      <c r="A10638" s="48"/>
      <c r="B10638">
        <v>2</v>
      </c>
      <c r="C10638">
        <v>1</v>
      </c>
      <c r="D10638">
        <v>0</v>
      </c>
      <c r="E10638">
        <v>0</v>
      </c>
      <c r="F10638" s="51"/>
      <c r="G10638" t="str">
        <f t="shared" si="332"/>
        <v>Lamar Stevens</v>
      </c>
      <c r="H10638" t="str">
        <f t="shared" si="333"/>
        <v>Lamar Stevens</v>
      </c>
    </row>
    <row r="10639" spans="1:8" x14ac:dyDescent="0.2">
      <c r="A10639" s="48" t="s">
        <v>1534</v>
      </c>
      <c r="B10639">
        <v>14</v>
      </c>
      <c r="C10639">
        <v>5</v>
      </c>
      <c r="D10639">
        <v>3</v>
      </c>
      <c r="E10639">
        <v>1</v>
      </c>
      <c r="F10639" s="51"/>
      <c r="G10639" t="str">
        <f t="shared" si="332"/>
        <v>Isaiah Stewart</v>
      </c>
      <c r="H10639" t="str">
        <f t="shared" si="333"/>
        <v>Isaiah Stewart</v>
      </c>
    </row>
    <row r="10640" spans="1:8" x14ac:dyDescent="0.2">
      <c r="A10640" s="48"/>
      <c r="B10640">
        <v>8</v>
      </c>
      <c r="C10640">
        <v>10</v>
      </c>
      <c r="D10640">
        <v>1</v>
      </c>
      <c r="E10640">
        <v>1</v>
      </c>
      <c r="F10640" s="51"/>
      <c r="G10640" t="str">
        <f t="shared" si="332"/>
        <v>Isaiah Stewart</v>
      </c>
      <c r="H10640" t="str">
        <f t="shared" si="333"/>
        <v>Isaiah Stewart</v>
      </c>
    </row>
    <row r="10641" spans="1:8" x14ac:dyDescent="0.2">
      <c r="A10641" s="48"/>
      <c r="B10641">
        <v>11</v>
      </c>
      <c r="C10641">
        <v>17</v>
      </c>
      <c r="D10641">
        <v>2</v>
      </c>
      <c r="E10641">
        <v>1</v>
      </c>
      <c r="F10641" s="51"/>
      <c r="G10641" t="str">
        <f t="shared" si="332"/>
        <v>Isaiah Stewart</v>
      </c>
      <c r="H10641" t="str">
        <f t="shared" si="333"/>
        <v>Isaiah Stewart</v>
      </c>
    </row>
    <row r="10642" spans="1:8" x14ac:dyDescent="0.2">
      <c r="A10642" s="48"/>
      <c r="B10642">
        <v>13</v>
      </c>
      <c r="C10642">
        <v>10</v>
      </c>
      <c r="D10642">
        <v>1</v>
      </c>
      <c r="E10642">
        <v>1</v>
      </c>
      <c r="F10642" s="51"/>
      <c r="G10642" t="str">
        <f t="shared" si="332"/>
        <v>Isaiah Stewart</v>
      </c>
      <c r="H10642" t="str">
        <f t="shared" si="333"/>
        <v>Isaiah Stewart</v>
      </c>
    </row>
    <row r="10643" spans="1:8" x14ac:dyDescent="0.2">
      <c r="A10643" s="48"/>
      <c r="B10643">
        <v>7</v>
      </c>
      <c r="C10643">
        <v>9</v>
      </c>
      <c r="D10643">
        <v>0</v>
      </c>
      <c r="E10643">
        <v>0</v>
      </c>
      <c r="F10643" s="51"/>
      <c r="G10643" t="str">
        <f t="shared" si="332"/>
        <v>Isaiah Stewart</v>
      </c>
      <c r="H10643" t="str">
        <f t="shared" si="333"/>
        <v>Isaiah Stewart</v>
      </c>
    </row>
    <row r="10644" spans="1:8" x14ac:dyDescent="0.2">
      <c r="A10644" s="48"/>
      <c r="B10644">
        <v>17</v>
      </c>
      <c r="C10644">
        <v>8</v>
      </c>
      <c r="D10644">
        <v>1</v>
      </c>
      <c r="E10644">
        <v>2</v>
      </c>
      <c r="F10644" s="51"/>
      <c r="G10644" t="str">
        <f t="shared" si="332"/>
        <v>Isaiah Stewart</v>
      </c>
      <c r="H10644" t="str">
        <f t="shared" si="333"/>
        <v>Isaiah Stewart</v>
      </c>
    </row>
    <row r="10645" spans="1:8" x14ac:dyDescent="0.2">
      <c r="A10645" s="48"/>
      <c r="B10645">
        <v>24</v>
      </c>
      <c r="C10645">
        <v>13</v>
      </c>
      <c r="D10645">
        <v>0</v>
      </c>
      <c r="E10645">
        <v>2</v>
      </c>
      <c r="F10645" s="51"/>
      <c r="G10645" t="str">
        <f t="shared" si="332"/>
        <v>Isaiah Stewart</v>
      </c>
      <c r="H10645" t="str">
        <f t="shared" si="333"/>
        <v>Isaiah Stewart</v>
      </c>
    </row>
    <row r="10646" spans="1:8" x14ac:dyDescent="0.2">
      <c r="A10646" s="48"/>
      <c r="B10646">
        <v>11</v>
      </c>
      <c r="C10646">
        <v>11</v>
      </c>
      <c r="D10646">
        <v>2</v>
      </c>
      <c r="E10646">
        <v>0</v>
      </c>
      <c r="F10646" s="51"/>
      <c r="G10646" t="str">
        <f t="shared" si="332"/>
        <v>Isaiah Stewart</v>
      </c>
      <c r="H10646" t="str">
        <f t="shared" si="333"/>
        <v>Isaiah Stewart</v>
      </c>
    </row>
    <row r="10647" spans="1:8" x14ac:dyDescent="0.2">
      <c r="A10647" s="48"/>
      <c r="B10647">
        <v>16</v>
      </c>
      <c r="C10647">
        <v>10</v>
      </c>
      <c r="D10647">
        <v>1</v>
      </c>
      <c r="E10647">
        <v>2</v>
      </c>
      <c r="F10647" s="51"/>
      <c r="G10647" t="str">
        <f t="shared" si="332"/>
        <v>Isaiah Stewart</v>
      </c>
      <c r="H10647" t="str">
        <f t="shared" si="333"/>
        <v>Isaiah Stewart</v>
      </c>
    </row>
    <row r="10648" spans="1:8" x14ac:dyDescent="0.2">
      <c r="A10648" s="48"/>
      <c r="B10648">
        <v>6</v>
      </c>
      <c r="C10648">
        <v>4</v>
      </c>
      <c r="D10648">
        <v>1</v>
      </c>
      <c r="E10648">
        <v>0</v>
      </c>
      <c r="F10648" s="51"/>
      <c r="G10648" t="str">
        <f t="shared" si="332"/>
        <v>Isaiah Stewart</v>
      </c>
      <c r="H10648" t="str">
        <f t="shared" si="333"/>
        <v>Isaiah Stewart</v>
      </c>
    </row>
    <row r="10649" spans="1:8" x14ac:dyDescent="0.2">
      <c r="A10649" s="48"/>
      <c r="B10649">
        <v>11</v>
      </c>
      <c r="C10649">
        <v>12</v>
      </c>
      <c r="D10649">
        <v>1</v>
      </c>
      <c r="E10649">
        <v>1</v>
      </c>
      <c r="F10649" s="51"/>
      <c r="G10649" t="str">
        <f t="shared" si="332"/>
        <v>Isaiah Stewart</v>
      </c>
      <c r="H10649" t="str">
        <f t="shared" si="333"/>
        <v>Isaiah Stewart</v>
      </c>
    </row>
    <row r="10650" spans="1:8" x14ac:dyDescent="0.2">
      <c r="A10650" s="48"/>
      <c r="B10650">
        <v>12</v>
      </c>
      <c r="C10650">
        <v>10</v>
      </c>
      <c r="D10650">
        <v>1</v>
      </c>
      <c r="E10650">
        <v>1</v>
      </c>
      <c r="F10650" s="51"/>
      <c r="G10650" t="str">
        <f t="shared" si="332"/>
        <v>Isaiah Stewart</v>
      </c>
      <c r="H10650" t="str">
        <f t="shared" si="333"/>
        <v>Isaiah Stewart</v>
      </c>
    </row>
    <row r="10651" spans="1:8" x14ac:dyDescent="0.2">
      <c r="A10651" s="48"/>
      <c r="B10651">
        <v>13</v>
      </c>
      <c r="C10651">
        <v>8</v>
      </c>
      <c r="D10651">
        <v>3</v>
      </c>
      <c r="E10651">
        <v>2</v>
      </c>
      <c r="F10651" s="51"/>
      <c r="G10651" t="str">
        <f t="shared" si="332"/>
        <v>Isaiah Stewart</v>
      </c>
      <c r="H10651" t="str">
        <f t="shared" si="333"/>
        <v>Isaiah Stewart</v>
      </c>
    </row>
    <row r="10652" spans="1:8" x14ac:dyDescent="0.2">
      <c r="A10652" s="48"/>
      <c r="B10652">
        <v>8</v>
      </c>
      <c r="C10652">
        <v>9</v>
      </c>
      <c r="D10652">
        <v>2</v>
      </c>
      <c r="E10652">
        <v>2</v>
      </c>
      <c r="F10652" s="51"/>
      <c r="G10652" t="str">
        <f t="shared" si="332"/>
        <v>Isaiah Stewart</v>
      </c>
      <c r="H10652" t="str">
        <f t="shared" si="333"/>
        <v>Isaiah Stewart</v>
      </c>
    </row>
    <row r="10653" spans="1:8" x14ac:dyDescent="0.2">
      <c r="A10653" s="48"/>
      <c r="B10653">
        <v>9</v>
      </c>
      <c r="C10653">
        <v>4</v>
      </c>
      <c r="D10653">
        <v>0</v>
      </c>
      <c r="E10653">
        <v>2</v>
      </c>
      <c r="F10653" s="51"/>
      <c r="G10653" t="str">
        <f t="shared" si="332"/>
        <v>Isaiah Stewart</v>
      </c>
      <c r="H10653" t="str">
        <f t="shared" si="333"/>
        <v>Isaiah Stewart</v>
      </c>
    </row>
    <row r="10654" spans="1:8" x14ac:dyDescent="0.2">
      <c r="A10654" s="48"/>
      <c r="B10654">
        <v>19</v>
      </c>
      <c r="C10654">
        <v>5</v>
      </c>
      <c r="D10654">
        <v>1</v>
      </c>
      <c r="E10654">
        <v>5</v>
      </c>
      <c r="F10654" s="51"/>
      <c r="G10654" t="str">
        <f t="shared" si="332"/>
        <v>Isaiah Stewart</v>
      </c>
      <c r="H10654" t="str">
        <f t="shared" si="333"/>
        <v>Isaiah Stewart</v>
      </c>
    </row>
    <row r="10655" spans="1:8" x14ac:dyDescent="0.2">
      <c r="A10655" s="48"/>
      <c r="B10655">
        <v>9</v>
      </c>
      <c r="C10655">
        <v>12</v>
      </c>
      <c r="D10655">
        <v>3</v>
      </c>
      <c r="E10655">
        <v>1</v>
      </c>
      <c r="F10655" s="51"/>
      <c r="G10655" t="str">
        <f t="shared" si="332"/>
        <v>Isaiah Stewart</v>
      </c>
      <c r="H10655" t="str">
        <f t="shared" si="333"/>
        <v>Isaiah Stewart</v>
      </c>
    </row>
    <row r="10656" spans="1:8" x14ac:dyDescent="0.2">
      <c r="A10656" s="48"/>
      <c r="B10656">
        <v>8</v>
      </c>
      <c r="C10656">
        <v>4</v>
      </c>
      <c r="D10656">
        <v>1</v>
      </c>
      <c r="E10656">
        <v>2</v>
      </c>
      <c r="F10656" s="51"/>
      <c r="G10656" t="str">
        <f t="shared" si="332"/>
        <v>Isaiah Stewart</v>
      </c>
      <c r="H10656" t="str">
        <f t="shared" si="333"/>
        <v>Isaiah Stewart</v>
      </c>
    </row>
    <row r="10657" spans="1:8" x14ac:dyDescent="0.2">
      <c r="A10657" s="48"/>
      <c r="B10657">
        <v>11</v>
      </c>
      <c r="C10657">
        <v>11</v>
      </c>
      <c r="D10657">
        <v>2</v>
      </c>
      <c r="E10657">
        <v>1</v>
      </c>
      <c r="F10657" s="51"/>
      <c r="G10657" t="str">
        <f t="shared" si="332"/>
        <v>Isaiah Stewart</v>
      </c>
      <c r="H10657" t="str">
        <f t="shared" si="333"/>
        <v>Isaiah Stewart</v>
      </c>
    </row>
    <row r="10658" spans="1:8" x14ac:dyDescent="0.2">
      <c r="A10658" s="48"/>
      <c r="B10658">
        <v>10</v>
      </c>
      <c r="C10658">
        <v>4</v>
      </c>
      <c r="D10658">
        <v>1</v>
      </c>
      <c r="E10658">
        <v>2</v>
      </c>
      <c r="F10658" s="51"/>
      <c r="G10658" t="str">
        <f t="shared" si="332"/>
        <v>Isaiah Stewart</v>
      </c>
      <c r="H10658" t="str">
        <f t="shared" si="333"/>
        <v>Isaiah Stewart</v>
      </c>
    </row>
    <row r="10659" spans="1:8" x14ac:dyDescent="0.2">
      <c r="A10659" s="48"/>
      <c r="B10659">
        <v>13</v>
      </c>
      <c r="C10659">
        <v>7</v>
      </c>
      <c r="D10659">
        <v>0</v>
      </c>
      <c r="E10659">
        <v>3</v>
      </c>
      <c r="F10659" s="51"/>
      <c r="G10659" t="str">
        <f t="shared" si="332"/>
        <v>Isaiah Stewart</v>
      </c>
      <c r="H10659" t="str">
        <f t="shared" si="333"/>
        <v>Isaiah Stewart</v>
      </c>
    </row>
    <row r="10660" spans="1:8" x14ac:dyDescent="0.2">
      <c r="A10660" s="48"/>
      <c r="B10660">
        <v>8</v>
      </c>
      <c r="C10660">
        <v>5</v>
      </c>
      <c r="D10660">
        <v>0</v>
      </c>
      <c r="E10660">
        <v>2</v>
      </c>
      <c r="F10660" s="51"/>
      <c r="G10660" t="str">
        <f t="shared" si="332"/>
        <v>Isaiah Stewart</v>
      </c>
      <c r="H10660" t="str">
        <f t="shared" si="333"/>
        <v>Isaiah Stewart</v>
      </c>
    </row>
    <row r="10661" spans="1:8" x14ac:dyDescent="0.2">
      <c r="A10661" s="48"/>
      <c r="B10661">
        <v>19</v>
      </c>
      <c r="C10661">
        <v>11</v>
      </c>
      <c r="D10661">
        <v>1</v>
      </c>
      <c r="E10661">
        <v>2</v>
      </c>
      <c r="F10661" s="51"/>
      <c r="G10661" t="str">
        <f t="shared" si="332"/>
        <v>Isaiah Stewart</v>
      </c>
      <c r="H10661" t="str">
        <f t="shared" si="333"/>
        <v>Isaiah Stewart</v>
      </c>
    </row>
    <row r="10662" spans="1:8" x14ac:dyDescent="0.2">
      <c r="A10662" s="48"/>
      <c r="B10662">
        <v>13</v>
      </c>
      <c r="C10662">
        <v>7</v>
      </c>
      <c r="D10662">
        <v>1</v>
      </c>
      <c r="E10662">
        <v>3</v>
      </c>
      <c r="F10662" s="51"/>
      <c r="G10662" t="str">
        <f t="shared" si="332"/>
        <v>Isaiah Stewart</v>
      </c>
      <c r="H10662" t="str">
        <f t="shared" si="333"/>
        <v>Isaiah Stewart</v>
      </c>
    </row>
    <row r="10663" spans="1:8" x14ac:dyDescent="0.2">
      <c r="A10663" s="48"/>
      <c r="B10663">
        <v>9</v>
      </c>
      <c r="C10663">
        <v>7</v>
      </c>
      <c r="D10663">
        <v>0</v>
      </c>
      <c r="E10663">
        <v>1</v>
      </c>
      <c r="F10663" s="51"/>
      <c r="G10663" t="str">
        <f t="shared" si="332"/>
        <v>Isaiah Stewart</v>
      </c>
      <c r="H10663" t="str">
        <f t="shared" si="333"/>
        <v>Isaiah Stewart</v>
      </c>
    </row>
    <row r="10664" spans="1:8" x14ac:dyDescent="0.2">
      <c r="A10664" s="48"/>
      <c r="B10664">
        <v>7</v>
      </c>
      <c r="C10664">
        <v>3</v>
      </c>
      <c r="D10664">
        <v>1</v>
      </c>
      <c r="E10664">
        <v>0</v>
      </c>
      <c r="F10664" s="51"/>
      <c r="G10664" t="str">
        <f t="shared" si="332"/>
        <v>Isaiah Stewart</v>
      </c>
      <c r="H10664" t="str">
        <f t="shared" si="333"/>
        <v>Isaiah Stewart</v>
      </c>
    </row>
    <row r="10665" spans="1:8" x14ac:dyDescent="0.2">
      <c r="A10665" s="48"/>
      <c r="B10665">
        <v>6</v>
      </c>
      <c r="C10665">
        <v>5</v>
      </c>
      <c r="D10665">
        <v>1</v>
      </c>
      <c r="E10665">
        <v>0</v>
      </c>
      <c r="F10665" s="51"/>
      <c r="G10665" t="str">
        <f t="shared" si="332"/>
        <v>Isaiah Stewart</v>
      </c>
      <c r="H10665" t="str">
        <f t="shared" si="333"/>
        <v>Isaiah Stewart</v>
      </c>
    </row>
    <row r="10666" spans="1:8" x14ac:dyDescent="0.2">
      <c r="A10666" s="48"/>
      <c r="B10666">
        <v>7</v>
      </c>
      <c r="C10666">
        <v>4</v>
      </c>
      <c r="D10666">
        <v>3</v>
      </c>
      <c r="E10666">
        <v>2</v>
      </c>
      <c r="F10666" s="51"/>
      <c r="G10666" t="str">
        <f t="shared" si="332"/>
        <v>Isaiah Stewart</v>
      </c>
      <c r="H10666" t="str">
        <f t="shared" si="333"/>
        <v>Isaiah Stewart</v>
      </c>
    </row>
    <row r="10667" spans="1:8" x14ac:dyDescent="0.2">
      <c r="A10667" s="48"/>
      <c r="B10667">
        <v>21</v>
      </c>
      <c r="C10667">
        <v>7</v>
      </c>
      <c r="D10667">
        <v>1</v>
      </c>
      <c r="E10667">
        <v>3</v>
      </c>
      <c r="F10667" s="51"/>
      <c r="G10667" t="str">
        <f t="shared" si="332"/>
        <v>Isaiah Stewart</v>
      </c>
      <c r="H10667" t="str">
        <f t="shared" si="333"/>
        <v>Isaiah Stewart</v>
      </c>
    </row>
    <row r="10668" spans="1:8" x14ac:dyDescent="0.2">
      <c r="A10668" s="48"/>
      <c r="B10668">
        <v>11</v>
      </c>
      <c r="C10668">
        <v>3</v>
      </c>
      <c r="D10668">
        <v>0</v>
      </c>
      <c r="E10668">
        <v>2</v>
      </c>
      <c r="F10668" s="51"/>
      <c r="G10668" t="str">
        <f t="shared" si="332"/>
        <v>Isaiah Stewart</v>
      </c>
      <c r="H10668" t="str">
        <f t="shared" si="333"/>
        <v>Isaiah Stewart</v>
      </c>
    </row>
    <row r="10669" spans="1:8" x14ac:dyDescent="0.2">
      <c r="A10669" s="48"/>
      <c r="B10669">
        <v>16</v>
      </c>
      <c r="C10669">
        <v>10</v>
      </c>
      <c r="D10669">
        <v>2</v>
      </c>
      <c r="E10669">
        <v>2</v>
      </c>
      <c r="F10669" s="51"/>
      <c r="G10669" t="str">
        <f t="shared" si="332"/>
        <v>Isaiah Stewart</v>
      </c>
      <c r="H10669" t="str">
        <f t="shared" si="333"/>
        <v>Isaiah Stewart</v>
      </c>
    </row>
    <row r="10670" spans="1:8" x14ac:dyDescent="0.2">
      <c r="A10670" s="48"/>
      <c r="B10670">
        <v>6</v>
      </c>
      <c r="C10670">
        <v>7</v>
      </c>
      <c r="D10670">
        <v>0</v>
      </c>
      <c r="E10670">
        <v>0</v>
      </c>
      <c r="F10670" s="51"/>
      <c r="G10670" t="str">
        <f t="shared" si="332"/>
        <v>Isaiah Stewart</v>
      </c>
      <c r="H10670" t="str">
        <f t="shared" si="333"/>
        <v>Isaiah Stewart</v>
      </c>
    </row>
    <row r="10671" spans="1:8" x14ac:dyDescent="0.2">
      <c r="A10671" s="48"/>
      <c r="B10671">
        <v>9</v>
      </c>
      <c r="C10671">
        <v>6</v>
      </c>
      <c r="D10671">
        <v>1</v>
      </c>
      <c r="E10671">
        <v>0</v>
      </c>
      <c r="F10671" s="51"/>
      <c r="G10671" t="str">
        <f t="shared" si="332"/>
        <v>Isaiah Stewart</v>
      </c>
      <c r="H10671" t="str">
        <f t="shared" si="333"/>
        <v>Isaiah Stewart</v>
      </c>
    </row>
    <row r="10672" spans="1:8" x14ac:dyDescent="0.2">
      <c r="A10672" s="48"/>
      <c r="B10672">
        <v>13</v>
      </c>
      <c r="C10672">
        <v>7</v>
      </c>
      <c r="D10672">
        <v>1</v>
      </c>
      <c r="E10672">
        <v>1</v>
      </c>
      <c r="F10672" s="51"/>
      <c r="G10672" t="str">
        <f t="shared" si="332"/>
        <v>Isaiah Stewart</v>
      </c>
      <c r="H10672" t="str">
        <f t="shared" si="333"/>
        <v>Isaiah Stewart</v>
      </c>
    </row>
    <row r="10673" spans="1:8" x14ac:dyDescent="0.2">
      <c r="A10673" s="48" t="s">
        <v>1535</v>
      </c>
      <c r="B10673">
        <v>22</v>
      </c>
      <c r="C10673">
        <v>7</v>
      </c>
      <c r="D10673">
        <v>1</v>
      </c>
      <c r="E10673">
        <v>5</v>
      </c>
      <c r="F10673" s="51"/>
      <c r="G10673" t="str">
        <f t="shared" si="332"/>
        <v>Max Strus</v>
      </c>
      <c r="H10673" t="str">
        <f t="shared" si="333"/>
        <v>Max Strus</v>
      </c>
    </row>
    <row r="10674" spans="1:8" x14ac:dyDescent="0.2">
      <c r="A10674" s="48"/>
      <c r="B10674">
        <v>2</v>
      </c>
      <c r="C10674">
        <v>1</v>
      </c>
      <c r="D10674">
        <v>1</v>
      </c>
      <c r="E10674">
        <v>0</v>
      </c>
      <c r="F10674" s="51"/>
      <c r="G10674" t="str">
        <f t="shared" si="332"/>
        <v>Max Strus</v>
      </c>
      <c r="H10674" t="str">
        <f t="shared" si="333"/>
        <v>Max Strus</v>
      </c>
    </row>
    <row r="10675" spans="1:8" x14ac:dyDescent="0.2">
      <c r="A10675" s="48"/>
      <c r="B10675">
        <v>20</v>
      </c>
      <c r="C10675">
        <v>5</v>
      </c>
      <c r="D10675">
        <v>3</v>
      </c>
      <c r="E10675">
        <v>3</v>
      </c>
      <c r="F10675" s="51"/>
      <c r="G10675" t="str">
        <f t="shared" si="332"/>
        <v>Max Strus</v>
      </c>
      <c r="H10675" t="str">
        <f t="shared" si="333"/>
        <v>Max Strus</v>
      </c>
    </row>
    <row r="10676" spans="1:8" x14ac:dyDescent="0.2">
      <c r="A10676" s="48"/>
      <c r="B10676">
        <v>6</v>
      </c>
      <c r="C10676">
        <v>6</v>
      </c>
      <c r="D10676">
        <v>2</v>
      </c>
      <c r="E10676">
        <v>0</v>
      </c>
      <c r="F10676" s="51"/>
      <c r="G10676" t="str">
        <f t="shared" si="332"/>
        <v>Max Strus</v>
      </c>
      <c r="H10676" t="str">
        <f t="shared" si="333"/>
        <v>Max Strus</v>
      </c>
    </row>
    <row r="10677" spans="1:8" x14ac:dyDescent="0.2">
      <c r="A10677" s="48"/>
      <c r="B10677">
        <v>16</v>
      </c>
      <c r="C10677">
        <v>9</v>
      </c>
      <c r="D10677">
        <v>3</v>
      </c>
      <c r="E10677">
        <v>4</v>
      </c>
      <c r="F10677" s="51"/>
      <c r="G10677" t="str">
        <f t="shared" si="332"/>
        <v>Max Strus</v>
      </c>
      <c r="H10677" t="str">
        <f t="shared" si="333"/>
        <v>Max Strus</v>
      </c>
    </row>
    <row r="10678" spans="1:8" x14ac:dyDescent="0.2">
      <c r="A10678" s="48"/>
      <c r="B10678">
        <v>14</v>
      </c>
      <c r="C10678">
        <v>5</v>
      </c>
      <c r="D10678">
        <v>0</v>
      </c>
      <c r="E10678">
        <v>3</v>
      </c>
      <c r="F10678" s="51"/>
      <c r="G10678" t="str">
        <f t="shared" si="332"/>
        <v>Max Strus</v>
      </c>
      <c r="H10678" t="str">
        <f t="shared" si="333"/>
        <v>Max Strus</v>
      </c>
    </row>
    <row r="10679" spans="1:8" x14ac:dyDescent="0.2">
      <c r="A10679" s="48"/>
      <c r="B10679">
        <v>11</v>
      </c>
      <c r="C10679">
        <v>5</v>
      </c>
      <c r="D10679">
        <v>1</v>
      </c>
      <c r="E10679">
        <v>3</v>
      </c>
      <c r="F10679" s="51"/>
      <c r="G10679" t="str">
        <f t="shared" si="332"/>
        <v>Max Strus</v>
      </c>
      <c r="H10679" t="str">
        <f t="shared" si="333"/>
        <v>Max Strus</v>
      </c>
    </row>
    <row r="10680" spans="1:8" x14ac:dyDescent="0.2">
      <c r="A10680" s="48"/>
      <c r="B10680">
        <v>24</v>
      </c>
      <c r="C10680">
        <v>1</v>
      </c>
      <c r="D10680">
        <v>2</v>
      </c>
      <c r="E10680">
        <v>4</v>
      </c>
      <c r="F10680" s="51"/>
      <c r="G10680" t="str">
        <f t="shared" si="332"/>
        <v>Max Strus</v>
      </c>
      <c r="H10680" t="str">
        <f t="shared" si="333"/>
        <v>Max Strus</v>
      </c>
    </row>
    <row r="10681" spans="1:8" x14ac:dyDescent="0.2">
      <c r="A10681" s="48"/>
      <c r="B10681">
        <v>10</v>
      </c>
      <c r="C10681">
        <v>0</v>
      </c>
      <c r="D10681">
        <v>4</v>
      </c>
      <c r="E10681">
        <v>2</v>
      </c>
      <c r="F10681" s="51"/>
      <c r="G10681" t="str">
        <f t="shared" si="332"/>
        <v>Max Strus</v>
      </c>
      <c r="H10681" t="str">
        <f t="shared" si="333"/>
        <v>Max Strus</v>
      </c>
    </row>
    <row r="10682" spans="1:8" x14ac:dyDescent="0.2">
      <c r="A10682" s="48"/>
      <c r="B10682">
        <v>17</v>
      </c>
      <c r="C10682">
        <v>7</v>
      </c>
      <c r="D10682">
        <v>3</v>
      </c>
      <c r="E10682">
        <v>3</v>
      </c>
      <c r="F10682" s="51"/>
      <c r="G10682" t="str">
        <f t="shared" si="332"/>
        <v>Max Strus</v>
      </c>
      <c r="H10682" t="str">
        <f t="shared" si="333"/>
        <v>Max Strus</v>
      </c>
    </row>
    <row r="10683" spans="1:8" x14ac:dyDescent="0.2">
      <c r="A10683" s="48"/>
      <c r="B10683">
        <v>16</v>
      </c>
      <c r="C10683">
        <v>0</v>
      </c>
      <c r="D10683">
        <v>2</v>
      </c>
      <c r="E10683">
        <v>4</v>
      </c>
      <c r="F10683" s="51"/>
      <c r="G10683" t="str">
        <f t="shared" si="332"/>
        <v>Max Strus</v>
      </c>
      <c r="H10683" t="str">
        <f t="shared" si="333"/>
        <v>Max Strus</v>
      </c>
    </row>
    <row r="10684" spans="1:8" x14ac:dyDescent="0.2">
      <c r="A10684" s="48"/>
      <c r="B10684">
        <v>12</v>
      </c>
      <c r="C10684">
        <v>1</v>
      </c>
      <c r="D10684">
        <v>1</v>
      </c>
      <c r="E10684">
        <v>2</v>
      </c>
      <c r="F10684" s="51"/>
      <c r="G10684" t="str">
        <f t="shared" si="332"/>
        <v>Max Strus</v>
      </c>
      <c r="H10684" t="str">
        <f t="shared" si="333"/>
        <v>Max Strus</v>
      </c>
    </row>
    <row r="10685" spans="1:8" x14ac:dyDescent="0.2">
      <c r="A10685" s="48"/>
      <c r="B10685">
        <v>31</v>
      </c>
      <c r="C10685">
        <v>4</v>
      </c>
      <c r="D10685">
        <v>2</v>
      </c>
      <c r="E10685">
        <v>8</v>
      </c>
      <c r="F10685" s="51"/>
      <c r="G10685" t="str">
        <f t="shared" si="332"/>
        <v>Max Strus</v>
      </c>
      <c r="H10685" t="str">
        <f t="shared" si="333"/>
        <v>Max Strus</v>
      </c>
    </row>
    <row r="10686" spans="1:8" x14ac:dyDescent="0.2">
      <c r="A10686" s="48"/>
      <c r="B10686">
        <v>5</v>
      </c>
      <c r="C10686">
        <v>3</v>
      </c>
      <c r="D10686">
        <v>2</v>
      </c>
      <c r="E10686">
        <v>1</v>
      </c>
      <c r="F10686" s="51"/>
      <c r="G10686" t="str">
        <f t="shared" si="332"/>
        <v>Max Strus</v>
      </c>
      <c r="H10686" t="str">
        <f t="shared" si="333"/>
        <v>Max Strus</v>
      </c>
    </row>
    <row r="10687" spans="1:8" x14ac:dyDescent="0.2">
      <c r="A10687" s="48"/>
      <c r="B10687">
        <v>20</v>
      </c>
      <c r="C10687">
        <v>3</v>
      </c>
      <c r="D10687">
        <v>0</v>
      </c>
      <c r="E10687">
        <v>3</v>
      </c>
      <c r="F10687" s="51"/>
      <c r="G10687" t="str">
        <f t="shared" si="332"/>
        <v>Max Strus</v>
      </c>
      <c r="H10687" t="str">
        <f t="shared" si="333"/>
        <v>Max Strus</v>
      </c>
    </row>
    <row r="10688" spans="1:8" x14ac:dyDescent="0.2">
      <c r="A10688" s="48"/>
      <c r="B10688">
        <v>22</v>
      </c>
      <c r="C10688">
        <v>5</v>
      </c>
      <c r="D10688">
        <v>2</v>
      </c>
      <c r="E10688">
        <v>3</v>
      </c>
      <c r="F10688" s="51"/>
      <c r="G10688" t="str">
        <f t="shared" si="332"/>
        <v>Max Strus</v>
      </c>
      <c r="H10688" t="str">
        <f t="shared" si="333"/>
        <v>Max Strus</v>
      </c>
    </row>
    <row r="10689" spans="1:8" x14ac:dyDescent="0.2">
      <c r="A10689" s="48"/>
      <c r="B10689">
        <v>8</v>
      </c>
      <c r="C10689">
        <v>0</v>
      </c>
      <c r="D10689">
        <v>2</v>
      </c>
      <c r="E10689">
        <v>2</v>
      </c>
      <c r="F10689" s="51"/>
      <c r="G10689" t="str">
        <f t="shared" si="332"/>
        <v>Max Strus</v>
      </c>
      <c r="H10689" t="str">
        <f t="shared" si="333"/>
        <v>Max Strus</v>
      </c>
    </row>
    <row r="10690" spans="1:8" x14ac:dyDescent="0.2">
      <c r="A10690" s="48"/>
      <c r="B10690">
        <v>19</v>
      </c>
      <c r="C10690">
        <v>6</v>
      </c>
      <c r="D10690">
        <v>2</v>
      </c>
      <c r="E10690">
        <v>4</v>
      </c>
      <c r="F10690" s="51"/>
      <c r="G10690" t="str">
        <f t="shared" ref="G10690:G10753" si="334">IF(B10690="","",IF(A10690="",G10689,SUBSTITUTE(A10690," 2022-23 Game Log","")))</f>
        <v>Max Strus</v>
      </c>
      <c r="H10690" t="str">
        <f t="shared" ref="H10690:H10753" si="335">IF(G10690="Luka Dončić","Luka Doncic",IF(G10690="Wendell Carter Jr.","Wendell Carter",IF(G10690="Vlatko Čančar","Vlatko Cancar",IF(G10690="Troy Brown Jr.","Troy Brown",IF(G10690="Bojan Bogdanović","Bojan Bogdanovic",IF(G10690="Nic Claxton","Nicolas Claxton",IF(G10690="Kristaps Porziņģis","Kristaps Porzingis",IF(G10690="Kelly Oubre Jr.","Kelly Oubre Jr",IF(G10690="P.J. Washington","P.J Washington",IF(G10690="P.J. Tucker","P.J Tucker",IF(G10690="Jabari Smith Jr.","Jabari Smith",IF(G10690="Alperen Şengün","Alperen Sengun",IF(G10690="Nikola Vučević","Nikola Vucevic",IF(G10690="Jusuf Nurkić","Jusuf Nurkic",IF(G10690="Nikola Jokić","Nikola Jokic",G10690)))))))))))))))</f>
        <v>Max Strus</v>
      </c>
    </row>
    <row r="10691" spans="1:8" x14ac:dyDescent="0.2">
      <c r="A10691" s="48"/>
      <c r="B10691">
        <v>16</v>
      </c>
      <c r="C10691">
        <v>3</v>
      </c>
      <c r="D10691">
        <v>1</v>
      </c>
      <c r="E10691">
        <v>4</v>
      </c>
      <c r="F10691" s="51"/>
      <c r="G10691" t="str">
        <f t="shared" si="334"/>
        <v>Max Strus</v>
      </c>
      <c r="H10691" t="str">
        <f t="shared" si="335"/>
        <v>Max Strus</v>
      </c>
    </row>
    <row r="10692" spans="1:8" x14ac:dyDescent="0.2">
      <c r="A10692" s="48"/>
      <c r="B10692">
        <v>23</v>
      </c>
      <c r="C10692">
        <v>1</v>
      </c>
      <c r="D10692">
        <v>2</v>
      </c>
      <c r="E10692">
        <v>5</v>
      </c>
      <c r="F10692" s="51"/>
      <c r="G10692" t="str">
        <f t="shared" si="334"/>
        <v>Max Strus</v>
      </c>
      <c r="H10692" t="str">
        <f t="shared" si="335"/>
        <v>Max Strus</v>
      </c>
    </row>
    <row r="10693" spans="1:8" x14ac:dyDescent="0.2">
      <c r="A10693" s="48"/>
      <c r="B10693">
        <v>4</v>
      </c>
      <c r="C10693">
        <v>4</v>
      </c>
      <c r="D10693">
        <v>1</v>
      </c>
      <c r="E10693">
        <v>1</v>
      </c>
      <c r="F10693" s="51"/>
      <c r="G10693" t="str">
        <f t="shared" si="334"/>
        <v>Max Strus</v>
      </c>
      <c r="H10693" t="str">
        <f t="shared" si="335"/>
        <v>Max Strus</v>
      </c>
    </row>
    <row r="10694" spans="1:8" x14ac:dyDescent="0.2">
      <c r="A10694" s="48"/>
      <c r="B10694">
        <v>5</v>
      </c>
      <c r="C10694">
        <v>1</v>
      </c>
      <c r="D10694">
        <v>0</v>
      </c>
      <c r="E10694">
        <v>1</v>
      </c>
      <c r="F10694" s="51"/>
      <c r="G10694" t="str">
        <f t="shared" si="334"/>
        <v>Max Strus</v>
      </c>
      <c r="H10694" t="str">
        <f t="shared" si="335"/>
        <v>Max Strus</v>
      </c>
    </row>
    <row r="10695" spans="1:8" x14ac:dyDescent="0.2">
      <c r="A10695" s="48"/>
      <c r="B10695">
        <v>11</v>
      </c>
      <c r="C10695">
        <v>4</v>
      </c>
      <c r="D10695">
        <v>2</v>
      </c>
      <c r="E10695">
        <v>3</v>
      </c>
      <c r="F10695" s="51"/>
      <c r="G10695" t="str">
        <f t="shared" si="334"/>
        <v>Max Strus</v>
      </c>
      <c r="H10695" t="str">
        <f t="shared" si="335"/>
        <v>Max Strus</v>
      </c>
    </row>
    <row r="10696" spans="1:8" x14ac:dyDescent="0.2">
      <c r="A10696" s="48"/>
      <c r="B10696">
        <v>8</v>
      </c>
      <c r="C10696">
        <v>4</v>
      </c>
      <c r="D10696">
        <v>2</v>
      </c>
      <c r="E10696">
        <v>2</v>
      </c>
      <c r="F10696" s="51"/>
      <c r="G10696" t="str">
        <f t="shared" si="334"/>
        <v>Max Strus</v>
      </c>
      <c r="H10696" t="str">
        <f t="shared" si="335"/>
        <v>Max Strus</v>
      </c>
    </row>
    <row r="10697" spans="1:8" x14ac:dyDescent="0.2">
      <c r="A10697" s="48"/>
      <c r="B10697">
        <v>4</v>
      </c>
      <c r="C10697">
        <v>1</v>
      </c>
      <c r="D10697">
        <v>1</v>
      </c>
      <c r="E10697">
        <v>0</v>
      </c>
      <c r="F10697" s="51"/>
      <c r="G10697" t="str">
        <f t="shared" si="334"/>
        <v>Max Strus</v>
      </c>
      <c r="H10697" t="str">
        <f t="shared" si="335"/>
        <v>Max Strus</v>
      </c>
    </row>
    <row r="10698" spans="1:8" x14ac:dyDescent="0.2">
      <c r="A10698" s="48"/>
      <c r="B10698">
        <v>9</v>
      </c>
      <c r="C10698">
        <v>3</v>
      </c>
      <c r="D10698">
        <v>1</v>
      </c>
      <c r="E10698">
        <v>3</v>
      </c>
      <c r="F10698" s="51"/>
      <c r="G10698" t="str">
        <f t="shared" si="334"/>
        <v>Max Strus</v>
      </c>
      <c r="H10698" t="str">
        <f t="shared" si="335"/>
        <v>Max Strus</v>
      </c>
    </row>
    <row r="10699" spans="1:8" x14ac:dyDescent="0.2">
      <c r="A10699" s="48"/>
      <c r="B10699">
        <v>10</v>
      </c>
      <c r="C10699">
        <v>2</v>
      </c>
      <c r="D10699">
        <v>0</v>
      </c>
      <c r="E10699">
        <v>2</v>
      </c>
      <c r="F10699" s="51"/>
      <c r="G10699" t="str">
        <f t="shared" si="334"/>
        <v>Max Strus</v>
      </c>
      <c r="H10699" t="str">
        <f t="shared" si="335"/>
        <v>Max Strus</v>
      </c>
    </row>
    <row r="10700" spans="1:8" x14ac:dyDescent="0.2">
      <c r="A10700" s="48"/>
      <c r="B10700">
        <v>12</v>
      </c>
      <c r="C10700">
        <v>4</v>
      </c>
      <c r="D10700">
        <v>5</v>
      </c>
      <c r="E10700">
        <v>2</v>
      </c>
      <c r="F10700" s="51"/>
      <c r="G10700" t="str">
        <f t="shared" si="334"/>
        <v>Max Strus</v>
      </c>
      <c r="H10700" t="str">
        <f t="shared" si="335"/>
        <v>Max Strus</v>
      </c>
    </row>
    <row r="10701" spans="1:8" x14ac:dyDescent="0.2">
      <c r="A10701" s="48"/>
      <c r="B10701">
        <v>12</v>
      </c>
      <c r="C10701">
        <v>4</v>
      </c>
      <c r="D10701">
        <v>3</v>
      </c>
      <c r="E10701">
        <v>2</v>
      </c>
      <c r="F10701" s="51"/>
      <c r="G10701" t="str">
        <f t="shared" si="334"/>
        <v>Max Strus</v>
      </c>
      <c r="H10701" t="str">
        <f t="shared" si="335"/>
        <v>Max Strus</v>
      </c>
    </row>
    <row r="10702" spans="1:8" x14ac:dyDescent="0.2">
      <c r="A10702" s="48"/>
      <c r="B10702">
        <v>4</v>
      </c>
      <c r="C10702">
        <v>4</v>
      </c>
      <c r="D10702">
        <v>6</v>
      </c>
      <c r="E10702">
        <v>1</v>
      </c>
      <c r="F10702" s="51"/>
      <c r="G10702" t="str">
        <f t="shared" si="334"/>
        <v>Max Strus</v>
      </c>
      <c r="H10702" t="str">
        <f t="shared" si="335"/>
        <v>Max Strus</v>
      </c>
    </row>
    <row r="10703" spans="1:8" x14ac:dyDescent="0.2">
      <c r="A10703" s="48"/>
      <c r="B10703">
        <v>6</v>
      </c>
      <c r="C10703">
        <v>5</v>
      </c>
      <c r="D10703">
        <v>2</v>
      </c>
      <c r="E10703">
        <v>2</v>
      </c>
      <c r="F10703" s="51"/>
      <c r="G10703" t="str">
        <f t="shared" si="334"/>
        <v>Max Strus</v>
      </c>
      <c r="H10703" t="str">
        <f t="shared" si="335"/>
        <v>Max Strus</v>
      </c>
    </row>
    <row r="10704" spans="1:8" x14ac:dyDescent="0.2">
      <c r="A10704" s="48"/>
      <c r="B10704">
        <v>19</v>
      </c>
      <c r="C10704">
        <v>3</v>
      </c>
      <c r="D10704">
        <v>0</v>
      </c>
      <c r="E10704">
        <v>5</v>
      </c>
      <c r="F10704" s="51"/>
      <c r="G10704" t="str">
        <f t="shared" si="334"/>
        <v>Max Strus</v>
      </c>
      <c r="H10704" t="str">
        <f t="shared" si="335"/>
        <v>Max Strus</v>
      </c>
    </row>
    <row r="10705" spans="1:8" x14ac:dyDescent="0.2">
      <c r="A10705" s="48"/>
      <c r="B10705">
        <v>7</v>
      </c>
      <c r="C10705">
        <v>1</v>
      </c>
      <c r="D10705">
        <v>1</v>
      </c>
      <c r="E10705">
        <v>1</v>
      </c>
      <c r="F10705" s="51"/>
      <c r="G10705" t="str">
        <f t="shared" si="334"/>
        <v>Max Strus</v>
      </c>
      <c r="H10705" t="str">
        <f t="shared" si="335"/>
        <v>Max Strus</v>
      </c>
    </row>
    <row r="10706" spans="1:8" x14ac:dyDescent="0.2">
      <c r="A10706" s="48"/>
      <c r="B10706">
        <v>19</v>
      </c>
      <c r="C10706">
        <v>3</v>
      </c>
      <c r="D10706">
        <v>0</v>
      </c>
      <c r="E10706">
        <v>4</v>
      </c>
      <c r="F10706" s="51"/>
      <c r="G10706" t="str">
        <f t="shared" si="334"/>
        <v>Max Strus</v>
      </c>
      <c r="H10706" t="str">
        <f t="shared" si="335"/>
        <v>Max Strus</v>
      </c>
    </row>
    <row r="10707" spans="1:8" x14ac:dyDescent="0.2">
      <c r="A10707" s="48"/>
      <c r="B10707">
        <v>13</v>
      </c>
      <c r="C10707">
        <v>2</v>
      </c>
      <c r="D10707">
        <v>6</v>
      </c>
      <c r="E10707">
        <v>3</v>
      </c>
      <c r="F10707" s="51"/>
      <c r="G10707" t="str">
        <f t="shared" si="334"/>
        <v>Max Strus</v>
      </c>
      <c r="H10707" t="str">
        <f t="shared" si="335"/>
        <v>Max Strus</v>
      </c>
    </row>
    <row r="10708" spans="1:8" x14ac:dyDescent="0.2">
      <c r="A10708" s="48"/>
      <c r="B10708">
        <v>13</v>
      </c>
      <c r="C10708">
        <v>8</v>
      </c>
      <c r="D10708">
        <v>2</v>
      </c>
      <c r="E10708">
        <v>3</v>
      </c>
      <c r="F10708" s="51"/>
      <c r="G10708" t="str">
        <f t="shared" si="334"/>
        <v>Max Strus</v>
      </c>
      <c r="H10708" t="str">
        <f t="shared" si="335"/>
        <v>Max Strus</v>
      </c>
    </row>
    <row r="10709" spans="1:8" x14ac:dyDescent="0.2">
      <c r="A10709" s="48"/>
      <c r="B10709">
        <v>8</v>
      </c>
      <c r="C10709">
        <v>4</v>
      </c>
      <c r="D10709">
        <v>3</v>
      </c>
      <c r="E10709">
        <v>1</v>
      </c>
      <c r="F10709" s="51"/>
      <c r="G10709" t="str">
        <f t="shared" si="334"/>
        <v>Max Strus</v>
      </c>
      <c r="H10709" t="str">
        <f t="shared" si="335"/>
        <v>Max Strus</v>
      </c>
    </row>
    <row r="10710" spans="1:8" x14ac:dyDescent="0.2">
      <c r="A10710" s="48" t="s">
        <v>1536</v>
      </c>
      <c r="B10710">
        <v>21</v>
      </c>
      <c r="C10710">
        <v>1</v>
      </c>
      <c r="D10710">
        <v>3</v>
      </c>
      <c r="E10710">
        <v>4</v>
      </c>
      <c r="F10710" s="51"/>
      <c r="G10710" t="str">
        <f t="shared" si="334"/>
        <v>Jalen Suggs</v>
      </c>
      <c r="H10710" t="str">
        <f t="shared" si="335"/>
        <v>Jalen Suggs</v>
      </c>
    </row>
    <row r="10711" spans="1:8" x14ac:dyDescent="0.2">
      <c r="A10711" s="48"/>
      <c r="B10711">
        <v>3</v>
      </c>
      <c r="C10711">
        <v>2</v>
      </c>
      <c r="D10711">
        <v>1</v>
      </c>
      <c r="E10711">
        <v>0</v>
      </c>
      <c r="F10711" s="51"/>
      <c r="G10711" t="str">
        <f t="shared" si="334"/>
        <v>Jalen Suggs</v>
      </c>
      <c r="H10711" t="str">
        <f t="shared" si="335"/>
        <v>Jalen Suggs</v>
      </c>
    </row>
    <row r="10712" spans="1:8" x14ac:dyDescent="0.2">
      <c r="A10712" s="48"/>
      <c r="B10712">
        <v>9</v>
      </c>
      <c r="C10712">
        <v>2</v>
      </c>
      <c r="D10712">
        <v>4</v>
      </c>
      <c r="E10712">
        <v>1</v>
      </c>
      <c r="F10712" s="51"/>
      <c r="G10712" t="str">
        <f t="shared" si="334"/>
        <v>Jalen Suggs</v>
      </c>
      <c r="H10712" t="str">
        <f t="shared" si="335"/>
        <v>Jalen Suggs</v>
      </c>
    </row>
    <row r="10713" spans="1:8" x14ac:dyDescent="0.2">
      <c r="A10713" s="48"/>
      <c r="B10713">
        <v>26</v>
      </c>
      <c r="C10713">
        <v>1</v>
      </c>
      <c r="D10713">
        <v>9</v>
      </c>
      <c r="E10713">
        <v>2</v>
      </c>
      <c r="F10713" s="51"/>
      <c r="G10713" t="str">
        <f t="shared" si="334"/>
        <v>Jalen Suggs</v>
      </c>
      <c r="H10713" t="str">
        <f t="shared" si="335"/>
        <v>Jalen Suggs</v>
      </c>
    </row>
    <row r="10714" spans="1:8" x14ac:dyDescent="0.2">
      <c r="A10714" s="48"/>
      <c r="B10714">
        <v>6</v>
      </c>
      <c r="C10714">
        <v>1</v>
      </c>
      <c r="D10714">
        <v>7</v>
      </c>
      <c r="E10714">
        <v>0</v>
      </c>
      <c r="F10714" s="51"/>
      <c r="G10714" t="str">
        <f t="shared" si="334"/>
        <v>Jalen Suggs</v>
      </c>
      <c r="H10714" t="str">
        <f t="shared" si="335"/>
        <v>Jalen Suggs</v>
      </c>
    </row>
    <row r="10715" spans="1:8" x14ac:dyDescent="0.2">
      <c r="A10715" s="48"/>
      <c r="B10715">
        <v>11</v>
      </c>
      <c r="C10715">
        <v>5</v>
      </c>
      <c r="D10715">
        <v>6</v>
      </c>
      <c r="E10715">
        <v>0</v>
      </c>
      <c r="F10715" s="51"/>
      <c r="G10715" t="str">
        <f t="shared" si="334"/>
        <v>Jalen Suggs</v>
      </c>
      <c r="H10715" t="str">
        <f t="shared" si="335"/>
        <v>Jalen Suggs</v>
      </c>
    </row>
    <row r="10716" spans="1:8" x14ac:dyDescent="0.2">
      <c r="A10716" s="48"/>
      <c r="B10716">
        <v>12</v>
      </c>
      <c r="C10716">
        <v>7</v>
      </c>
      <c r="D10716">
        <v>4</v>
      </c>
      <c r="E10716">
        <v>2</v>
      </c>
      <c r="F10716" s="51"/>
      <c r="G10716" t="str">
        <f t="shared" si="334"/>
        <v>Jalen Suggs</v>
      </c>
      <c r="H10716" t="str">
        <f t="shared" si="335"/>
        <v>Jalen Suggs</v>
      </c>
    </row>
    <row r="10717" spans="1:8" x14ac:dyDescent="0.2">
      <c r="A10717" s="48"/>
      <c r="B10717">
        <v>16</v>
      </c>
      <c r="C10717">
        <v>3</v>
      </c>
      <c r="D10717">
        <v>5</v>
      </c>
      <c r="E10717">
        <v>1</v>
      </c>
      <c r="F10717" s="51"/>
      <c r="G10717" t="str">
        <f t="shared" si="334"/>
        <v>Jalen Suggs</v>
      </c>
      <c r="H10717" t="str">
        <f t="shared" si="335"/>
        <v>Jalen Suggs</v>
      </c>
    </row>
    <row r="10718" spans="1:8" x14ac:dyDescent="0.2">
      <c r="A10718" s="48"/>
      <c r="B10718">
        <v>2</v>
      </c>
      <c r="C10718">
        <v>5</v>
      </c>
      <c r="D10718">
        <v>7</v>
      </c>
      <c r="E10718">
        <v>0</v>
      </c>
      <c r="F10718" s="51"/>
      <c r="G10718" t="str">
        <f t="shared" si="334"/>
        <v>Jalen Suggs</v>
      </c>
      <c r="H10718" t="str">
        <f t="shared" si="335"/>
        <v>Jalen Suggs</v>
      </c>
    </row>
    <row r="10719" spans="1:8" x14ac:dyDescent="0.2">
      <c r="A10719" s="48"/>
      <c r="B10719">
        <v>23</v>
      </c>
      <c r="C10719">
        <v>6</v>
      </c>
      <c r="D10719">
        <v>6</v>
      </c>
      <c r="E10719">
        <v>5</v>
      </c>
      <c r="F10719" s="51"/>
      <c r="G10719" t="str">
        <f t="shared" si="334"/>
        <v>Jalen Suggs</v>
      </c>
      <c r="H10719" t="str">
        <f t="shared" si="335"/>
        <v>Jalen Suggs</v>
      </c>
    </row>
    <row r="10720" spans="1:8" x14ac:dyDescent="0.2">
      <c r="A10720" s="48"/>
      <c r="B10720">
        <v>20</v>
      </c>
      <c r="C10720">
        <v>5</v>
      </c>
      <c r="D10720">
        <v>8</v>
      </c>
      <c r="E10720">
        <v>2</v>
      </c>
      <c r="F10720" s="51"/>
      <c r="G10720" t="str">
        <f t="shared" si="334"/>
        <v>Jalen Suggs</v>
      </c>
      <c r="H10720" t="str">
        <f t="shared" si="335"/>
        <v>Jalen Suggs</v>
      </c>
    </row>
    <row r="10721" spans="1:8" x14ac:dyDescent="0.2">
      <c r="A10721" s="48"/>
      <c r="B10721">
        <v>12</v>
      </c>
      <c r="C10721">
        <v>5</v>
      </c>
      <c r="D10721">
        <v>8</v>
      </c>
      <c r="E10721">
        <v>2</v>
      </c>
      <c r="F10721" s="51"/>
      <c r="G10721" t="str">
        <f t="shared" si="334"/>
        <v>Jalen Suggs</v>
      </c>
      <c r="H10721" t="str">
        <f t="shared" si="335"/>
        <v>Jalen Suggs</v>
      </c>
    </row>
    <row r="10722" spans="1:8" x14ac:dyDescent="0.2">
      <c r="A10722" s="48"/>
      <c r="B10722">
        <v>12</v>
      </c>
      <c r="C10722">
        <v>2</v>
      </c>
      <c r="D10722">
        <v>4</v>
      </c>
      <c r="E10722">
        <v>1</v>
      </c>
      <c r="F10722" s="51"/>
      <c r="G10722" t="str">
        <f t="shared" si="334"/>
        <v>Jalen Suggs</v>
      </c>
      <c r="H10722" t="str">
        <f t="shared" si="335"/>
        <v>Jalen Suggs</v>
      </c>
    </row>
    <row r="10723" spans="1:8" x14ac:dyDescent="0.2">
      <c r="A10723" s="48"/>
      <c r="B10723">
        <v>0</v>
      </c>
      <c r="C10723">
        <v>1</v>
      </c>
      <c r="D10723">
        <v>4</v>
      </c>
      <c r="E10723">
        <v>0</v>
      </c>
      <c r="F10723" s="51"/>
      <c r="G10723" t="str">
        <f t="shared" si="334"/>
        <v>Jalen Suggs</v>
      </c>
      <c r="H10723" t="str">
        <f t="shared" si="335"/>
        <v>Jalen Suggs</v>
      </c>
    </row>
    <row r="10724" spans="1:8" x14ac:dyDescent="0.2">
      <c r="A10724" s="48" t="s">
        <v>1537</v>
      </c>
      <c r="B10724">
        <v>6</v>
      </c>
      <c r="C10724">
        <v>1</v>
      </c>
      <c r="D10724">
        <v>3</v>
      </c>
      <c r="E10724">
        <v>0</v>
      </c>
      <c r="F10724" s="51"/>
      <c r="G10724" t="str">
        <f t="shared" si="334"/>
        <v>Edmond Sumner</v>
      </c>
      <c r="H10724" t="str">
        <f t="shared" si="335"/>
        <v>Edmond Sumner</v>
      </c>
    </row>
    <row r="10725" spans="1:8" x14ac:dyDescent="0.2">
      <c r="A10725" s="48"/>
      <c r="B10725">
        <v>0</v>
      </c>
      <c r="C10725">
        <v>0</v>
      </c>
      <c r="D10725">
        <v>1</v>
      </c>
      <c r="E10725">
        <v>0</v>
      </c>
      <c r="F10725" s="51"/>
      <c r="G10725" t="str">
        <f t="shared" si="334"/>
        <v>Edmond Sumner</v>
      </c>
      <c r="H10725" t="str">
        <f t="shared" si="335"/>
        <v>Edmond Sumner</v>
      </c>
    </row>
    <row r="10726" spans="1:8" x14ac:dyDescent="0.2">
      <c r="A10726" s="48"/>
      <c r="B10726">
        <v>9</v>
      </c>
      <c r="C10726">
        <v>0</v>
      </c>
      <c r="D10726">
        <v>1</v>
      </c>
      <c r="E10726">
        <v>0</v>
      </c>
      <c r="F10726" s="51"/>
      <c r="G10726" t="str">
        <f t="shared" si="334"/>
        <v>Edmond Sumner</v>
      </c>
      <c r="H10726" t="str">
        <f t="shared" si="335"/>
        <v>Edmond Sumner</v>
      </c>
    </row>
    <row r="10727" spans="1:8" x14ac:dyDescent="0.2">
      <c r="A10727" s="48"/>
      <c r="B10727">
        <v>6</v>
      </c>
      <c r="C10727">
        <v>3</v>
      </c>
      <c r="D10727">
        <v>0</v>
      </c>
      <c r="E10727">
        <v>0</v>
      </c>
      <c r="F10727" s="51"/>
      <c r="G10727" t="str">
        <f t="shared" si="334"/>
        <v>Edmond Sumner</v>
      </c>
      <c r="H10727" t="str">
        <f t="shared" si="335"/>
        <v>Edmond Sumner</v>
      </c>
    </row>
    <row r="10728" spans="1:8" x14ac:dyDescent="0.2">
      <c r="A10728" s="48"/>
      <c r="B10728">
        <v>6</v>
      </c>
      <c r="C10728">
        <v>0</v>
      </c>
      <c r="D10728">
        <v>1</v>
      </c>
      <c r="E10728">
        <v>0</v>
      </c>
      <c r="F10728" s="51"/>
      <c r="G10728" t="str">
        <f t="shared" si="334"/>
        <v>Edmond Sumner</v>
      </c>
      <c r="H10728" t="str">
        <f t="shared" si="335"/>
        <v>Edmond Sumner</v>
      </c>
    </row>
    <row r="10729" spans="1:8" x14ac:dyDescent="0.2">
      <c r="A10729" s="48"/>
      <c r="B10729">
        <v>4</v>
      </c>
      <c r="C10729">
        <v>1</v>
      </c>
      <c r="D10729">
        <v>5</v>
      </c>
      <c r="E10729">
        <v>0</v>
      </c>
      <c r="F10729" s="51"/>
      <c r="G10729" t="str">
        <f t="shared" si="334"/>
        <v>Edmond Sumner</v>
      </c>
      <c r="H10729" t="str">
        <f t="shared" si="335"/>
        <v>Edmond Sumner</v>
      </c>
    </row>
    <row r="10730" spans="1:8" x14ac:dyDescent="0.2">
      <c r="A10730" s="48"/>
      <c r="B10730">
        <v>11</v>
      </c>
      <c r="C10730">
        <v>4</v>
      </c>
      <c r="D10730">
        <v>0</v>
      </c>
      <c r="E10730">
        <v>1</v>
      </c>
      <c r="F10730" s="51"/>
      <c r="G10730" t="str">
        <f t="shared" si="334"/>
        <v>Edmond Sumner</v>
      </c>
      <c r="H10730" t="str">
        <f t="shared" si="335"/>
        <v>Edmond Sumner</v>
      </c>
    </row>
    <row r="10731" spans="1:8" x14ac:dyDescent="0.2">
      <c r="A10731" s="48"/>
      <c r="B10731">
        <v>6</v>
      </c>
      <c r="C10731">
        <v>4</v>
      </c>
      <c r="D10731">
        <v>1</v>
      </c>
      <c r="E10731">
        <v>2</v>
      </c>
      <c r="F10731" s="51"/>
      <c r="G10731" t="str">
        <f t="shared" si="334"/>
        <v>Edmond Sumner</v>
      </c>
      <c r="H10731" t="str">
        <f t="shared" si="335"/>
        <v>Edmond Sumner</v>
      </c>
    </row>
    <row r="10732" spans="1:8" x14ac:dyDescent="0.2">
      <c r="A10732" s="48"/>
      <c r="B10732">
        <v>4</v>
      </c>
      <c r="C10732">
        <v>2</v>
      </c>
      <c r="D10732">
        <v>0</v>
      </c>
      <c r="E10732">
        <v>0</v>
      </c>
      <c r="F10732" s="51"/>
      <c r="G10732" t="str">
        <f t="shared" si="334"/>
        <v>Edmond Sumner</v>
      </c>
      <c r="H10732" t="str">
        <f t="shared" si="335"/>
        <v>Edmond Sumner</v>
      </c>
    </row>
    <row r="10733" spans="1:8" x14ac:dyDescent="0.2">
      <c r="A10733" s="48"/>
      <c r="B10733">
        <v>18</v>
      </c>
      <c r="C10733">
        <v>5</v>
      </c>
      <c r="D10733">
        <v>1</v>
      </c>
      <c r="E10733">
        <v>3</v>
      </c>
      <c r="F10733" s="51"/>
      <c r="G10733" t="str">
        <f t="shared" si="334"/>
        <v>Edmond Sumner</v>
      </c>
      <c r="H10733" t="str">
        <f t="shared" si="335"/>
        <v>Edmond Sumner</v>
      </c>
    </row>
    <row r="10734" spans="1:8" x14ac:dyDescent="0.2">
      <c r="A10734" s="48"/>
      <c r="B10734">
        <v>11</v>
      </c>
      <c r="C10734">
        <v>1</v>
      </c>
      <c r="D10734">
        <v>4</v>
      </c>
      <c r="E10734">
        <v>2</v>
      </c>
      <c r="F10734" s="51"/>
      <c r="G10734" t="str">
        <f t="shared" si="334"/>
        <v>Edmond Sumner</v>
      </c>
      <c r="H10734" t="str">
        <f t="shared" si="335"/>
        <v>Edmond Sumner</v>
      </c>
    </row>
    <row r="10735" spans="1:8" x14ac:dyDescent="0.2">
      <c r="A10735" s="48"/>
      <c r="B10735">
        <v>13</v>
      </c>
      <c r="C10735">
        <v>1</v>
      </c>
      <c r="D10735">
        <v>1</v>
      </c>
      <c r="E10735">
        <v>1</v>
      </c>
      <c r="F10735" s="51"/>
      <c r="G10735" t="str">
        <f t="shared" si="334"/>
        <v>Edmond Sumner</v>
      </c>
      <c r="H10735" t="str">
        <f t="shared" si="335"/>
        <v>Edmond Sumner</v>
      </c>
    </row>
    <row r="10736" spans="1:8" x14ac:dyDescent="0.2">
      <c r="A10736" s="48"/>
      <c r="B10736">
        <v>18</v>
      </c>
      <c r="C10736">
        <v>1</v>
      </c>
      <c r="D10736">
        <v>1</v>
      </c>
      <c r="E10736">
        <v>1</v>
      </c>
      <c r="F10736" s="51"/>
      <c r="G10736" t="str">
        <f t="shared" si="334"/>
        <v>Edmond Sumner</v>
      </c>
      <c r="H10736" t="str">
        <f t="shared" si="335"/>
        <v>Edmond Sumner</v>
      </c>
    </row>
    <row r="10737" spans="1:8" x14ac:dyDescent="0.2">
      <c r="A10737" s="48"/>
      <c r="B10737">
        <v>0</v>
      </c>
      <c r="C10737">
        <v>0</v>
      </c>
      <c r="D10737">
        <v>1</v>
      </c>
      <c r="E10737">
        <v>0</v>
      </c>
      <c r="F10737" s="51"/>
      <c r="G10737" t="str">
        <f t="shared" si="334"/>
        <v>Edmond Sumner</v>
      </c>
      <c r="H10737" t="str">
        <f t="shared" si="335"/>
        <v>Edmond Sumner</v>
      </c>
    </row>
    <row r="10738" spans="1:8" x14ac:dyDescent="0.2">
      <c r="A10738" s="48"/>
      <c r="B10738">
        <v>7</v>
      </c>
      <c r="C10738">
        <v>0</v>
      </c>
      <c r="D10738">
        <v>0</v>
      </c>
      <c r="E10738">
        <v>0</v>
      </c>
      <c r="F10738" s="51"/>
      <c r="G10738" t="str">
        <f t="shared" si="334"/>
        <v>Edmond Sumner</v>
      </c>
      <c r="H10738" t="str">
        <f t="shared" si="335"/>
        <v>Edmond Sumner</v>
      </c>
    </row>
    <row r="10739" spans="1:8" x14ac:dyDescent="0.2">
      <c r="A10739" s="48"/>
      <c r="B10739">
        <v>6</v>
      </c>
      <c r="C10739">
        <v>2</v>
      </c>
      <c r="D10739">
        <v>1</v>
      </c>
      <c r="E10739">
        <v>0</v>
      </c>
      <c r="F10739" s="51"/>
      <c r="G10739" t="str">
        <f t="shared" si="334"/>
        <v>Edmond Sumner</v>
      </c>
      <c r="H10739" t="str">
        <f t="shared" si="335"/>
        <v>Edmond Sumner</v>
      </c>
    </row>
    <row r="10740" spans="1:8" x14ac:dyDescent="0.2">
      <c r="A10740" s="48"/>
      <c r="B10740">
        <v>2</v>
      </c>
      <c r="C10740">
        <v>0</v>
      </c>
      <c r="D10740">
        <v>1</v>
      </c>
      <c r="E10740">
        <v>0</v>
      </c>
      <c r="F10740" s="51"/>
      <c r="G10740" t="str">
        <f t="shared" si="334"/>
        <v>Edmond Sumner</v>
      </c>
      <c r="H10740" t="str">
        <f t="shared" si="335"/>
        <v>Edmond Sumner</v>
      </c>
    </row>
    <row r="10741" spans="1:8" x14ac:dyDescent="0.2">
      <c r="A10741" s="48"/>
      <c r="B10741">
        <v>0</v>
      </c>
      <c r="C10741">
        <v>0</v>
      </c>
      <c r="D10741">
        <v>1</v>
      </c>
      <c r="E10741">
        <v>0</v>
      </c>
      <c r="F10741" s="51"/>
      <c r="G10741" t="str">
        <f t="shared" si="334"/>
        <v>Edmond Sumner</v>
      </c>
      <c r="H10741" t="str">
        <f t="shared" si="335"/>
        <v>Edmond Sumner</v>
      </c>
    </row>
    <row r="10742" spans="1:8" x14ac:dyDescent="0.2">
      <c r="A10742" s="48"/>
      <c r="B10742">
        <v>8</v>
      </c>
      <c r="C10742">
        <v>1</v>
      </c>
      <c r="D10742">
        <v>0</v>
      </c>
      <c r="E10742">
        <v>2</v>
      </c>
      <c r="F10742" s="51"/>
      <c r="G10742" t="str">
        <f t="shared" si="334"/>
        <v>Edmond Sumner</v>
      </c>
      <c r="H10742" t="str">
        <f t="shared" si="335"/>
        <v>Edmond Sumner</v>
      </c>
    </row>
    <row r="10743" spans="1:8" x14ac:dyDescent="0.2">
      <c r="A10743" s="48"/>
      <c r="B10743">
        <v>8</v>
      </c>
      <c r="C10743">
        <v>0</v>
      </c>
      <c r="D10743">
        <v>0</v>
      </c>
      <c r="E10743">
        <v>0</v>
      </c>
      <c r="F10743" s="51"/>
      <c r="G10743" t="str">
        <f t="shared" si="334"/>
        <v>Edmond Sumner</v>
      </c>
      <c r="H10743" t="str">
        <f t="shared" si="335"/>
        <v>Edmond Sumner</v>
      </c>
    </row>
    <row r="10744" spans="1:8" x14ac:dyDescent="0.2">
      <c r="A10744" s="48"/>
      <c r="B10744">
        <v>9</v>
      </c>
      <c r="C10744">
        <v>3</v>
      </c>
      <c r="D10744">
        <v>0</v>
      </c>
      <c r="E10744">
        <v>1</v>
      </c>
      <c r="F10744" s="51"/>
      <c r="G10744" t="str">
        <f t="shared" si="334"/>
        <v>Edmond Sumner</v>
      </c>
      <c r="H10744" t="str">
        <f t="shared" si="335"/>
        <v>Edmond Sumner</v>
      </c>
    </row>
    <row r="10745" spans="1:8" x14ac:dyDescent="0.2">
      <c r="A10745" s="48"/>
      <c r="B10745">
        <v>6</v>
      </c>
      <c r="C10745">
        <v>1</v>
      </c>
      <c r="D10745">
        <v>3</v>
      </c>
      <c r="E10745">
        <v>0</v>
      </c>
      <c r="F10745" s="51"/>
      <c r="G10745" t="str">
        <f t="shared" si="334"/>
        <v>Edmond Sumner</v>
      </c>
      <c r="H10745" t="str">
        <f t="shared" si="335"/>
        <v>Edmond Sumner</v>
      </c>
    </row>
    <row r="10746" spans="1:8" x14ac:dyDescent="0.2">
      <c r="A10746" s="48"/>
      <c r="B10746">
        <v>21</v>
      </c>
      <c r="C10746">
        <v>7</v>
      </c>
      <c r="D10746">
        <v>5</v>
      </c>
      <c r="E10746">
        <v>1</v>
      </c>
      <c r="F10746" s="51"/>
      <c r="G10746" t="str">
        <f t="shared" si="334"/>
        <v>Edmond Sumner</v>
      </c>
      <c r="H10746" t="str">
        <f t="shared" si="335"/>
        <v>Edmond Sumner</v>
      </c>
    </row>
    <row r="10747" spans="1:8" x14ac:dyDescent="0.2">
      <c r="A10747" s="48"/>
      <c r="B10747">
        <v>4</v>
      </c>
      <c r="C10747">
        <v>1</v>
      </c>
      <c r="D10747">
        <v>2</v>
      </c>
      <c r="E10747">
        <v>0</v>
      </c>
      <c r="F10747" s="51"/>
      <c r="G10747" t="str">
        <f t="shared" si="334"/>
        <v>Edmond Sumner</v>
      </c>
      <c r="H10747" t="str">
        <f t="shared" si="335"/>
        <v>Edmond Sumner</v>
      </c>
    </row>
    <row r="10748" spans="1:8" x14ac:dyDescent="0.2">
      <c r="A10748" s="48"/>
      <c r="B10748">
        <v>0</v>
      </c>
      <c r="C10748">
        <v>0</v>
      </c>
      <c r="D10748">
        <v>0</v>
      </c>
      <c r="E10748">
        <v>0</v>
      </c>
      <c r="F10748" s="51"/>
      <c r="G10748" t="str">
        <f t="shared" si="334"/>
        <v>Edmond Sumner</v>
      </c>
      <c r="H10748" t="str">
        <f t="shared" si="335"/>
        <v>Edmond Sumner</v>
      </c>
    </row>
    <row r="10749" spans="1:8" x14ac:dyDescent="0.2">
      <c r="A10749" s="48"/>
      <c r="B10749">
        <v>5</v>
      </c>
      <c r="C10749">
        <v>2</v>
      </c>
      <c r="D10749">
        <v>5</v>
      </c>
      <c r="E10749">
        <v>1</v>
      </c>
      <c r="F10749" s="51"/>
      <c r="G10749" t="str">
        <f t="shared" si="334"/>
        <v>Edmond Sumner</v>
      </c>
      <c r="H10749" t="str">
        <f t="shared" si="335"/>
        <v>Edmond Sumner</v>
      </c>
    </row>
    <row r="10750" spans="1:8" x14ac:dyDescent="0.2">
      <c r="A10750" s="48"/>
      <c r="B10750">
        <v>16</v>
      </c>
      <c r="C10750">
        <v>1</v>
      </c>
      <c r="D10750">
        <v>2</v>
      </c>
      <c r="E10750">
        <v>1</v>
      </c>
      <c r="F10750" s="51"/>
      <c r="G10750" t="str">
        <f t="shared" si="334"/>
        <v>Edmond Sumner</v>
      </c>
      <c r="H10750" t="str">
        <f t="shared" si="335"/>
        <v>Edmond Sumner</v>
      </c>
    </row>
    <row r="10751" spans="1:8" x14ac:dyDescent="0.2">
      <c r="A10751" s="48"/>
      <c r="B10751">
        <v>4</v>
      </c>
      <c r="C10751">
        <v>1</v>
      </c>
      <c r="D10751">
        <v>2</v>
      </c>
      <c r="E10751">
        <v>0</v>
      </c>
      <c r="F10751" s="51"/>
      <c r="G10751" t="str">
        <f t="shared" si="334"/>
        <v>Edmond Sumner</v>
      </c>
      <c r="H10751" t="str">
        <f t="shared" si="335"/>
        <v>Edmond Sumner</v>
      </c>
    </row>
    <row r="10752" spans="1:8" x14ac:dyDescent="0.2">
      <c r="A10752" s="48"/>
      <c r="B10752">
        <v>4</v>
      </c>
      <c r="C10752">
        <v>1</v>
      </c>
      <c r="D10752">
        <v>2</v>
      </c>
      <c r="E10752">
        <v>0</v>
      </c>
      <c r="F10752" s="51"/>
      <c r="G10752" t="str">
        <f t="shared" si="334"/>
        <v>Edmond Sumner</v>
      </c>
      <c r="H10752" t="str">
        <f t="shared" si="335"/>
        <v>Edmond Sumner</v>
      </c>
    </row>
    <row r="10753" spans="1:8" x14ac:dyDescent="0.2">
      <c r="A10753" s="48"/>
      <c r="B10753">
        <v>0</v>
      </c>
      <c r="C10753">
        <v>1</v>
      </c>
      <c r="D10753">
        <v>1</v>
      </c>
      <c r="E10753">
        <v>0</v>
      </c>
      <c r="F10753" s="51"/>
      <c r="G10753" t="str">
        <f t="shared" si="334"/>
        <v>Edmond Sumner</v>
      </c>
      <c r="H10753" t="str">
        <f t="shared" si="335"/>
        <v>Edmond Sumner</v>
      </c>
    </row>
    <row r="10754" spans="1:8" x14ac:dyDescent="0.2">
      <c r="A10754" s="48"/>
      <c r="B10754">
        <v>8</v>
      </c>
      <c r="C10754">
        <v>1</v>
      </c>
      <c r="D10754">
        <v>1</v>
      </c>
      <c r="E10754">
        <v>0</v>
      </c>
      <c r="F10754" s="51"/>
      <c r="G10754" t="str">
        <f t="shared" ref="G10754:G10817" si="336">IF(B10754="","",IF(A10754="",G10753,SUBSTITUTE(A10754," 2022-23 Game Log","")))</f>
        <v>Edmond Sumner</v>
      </c>
      <c r="H10754" t="str">
        <f t="shared" ref="H10754:H10817" si="337">IF(G10754="Luka Dončić","Luka Doncic",IF(G10754="Wendell Carter Jr.","Wendell Carter",IF(G10754="Vlatko Čančar","Vlatko Cancar",IF(G10754="Troy Brown Jr.","Troy Brown",IF(G10754="Bojan Bogdanović","Bojan Bogdanovic",IF(G10754="Nic Claxton","Nicolas Claxton",IF(G10754="Kristaps Porziņģis","Kristaps Porzingis",IF(G10754="Kelly Oubre Jr.","Kelly Oubre Jr",IF(G10754="P.J. Washington","P.J Washington",IF(G10754="P.J. Tucker","P.J Tucker",IF(G10754="Jabari Smith Jr.","Jabari Smith",IF(G10754="Alperen Şengün","Alperen Sengun",IF(G10754="Nikola Vučević","Nikola Vucevic",IF(G10754="Jusuf Nurkić","Jusuf Nurkic",IF(G10754="Nikola Jokić","Nikola Jokic",G10754)))))))))))))))</f>
        <v>Edmond Sumner</v>
      </c>
    </row>
    <row r="10755" spans="1:8" x14ac:dyDescent="0.2">
      <c r="A10755" s="48"/>
      <c r="B10755">
        <v>4</v>
      </c>
      <c r="C10755">
        <v>2</v>
      </c>
      <c r="D10755">
        <v>1</v>
      </c>
      <c r="E10755">
        <v>0</v>
      </c>
      <c r="F10755" s="51"/>
      <c r="G10755" t="str">
        <f t="shared" si="336"/>
        <v>Edmond Sumner</v>
      </c>
      <c r="H10755" t="str">
        <f t="shared" si="337"/>
        <v>Edmond Sumner</v>
      </c>
    </row>
    <row r="10756" spans="1:8" x14ac:dyDescent="0.2">
      <c r="A10756" s="48"/>
      <c r="B10756">
        <v>0</v>
      </c>
      <c r="C10756">
        <v>0</v>
      </c>
      <c r="D10756">
        <v>0</v>
      </c>
      <c r="E10756">
        <v>0</v>
      </c>
      <c r="F10756" s="51"/>
      <c r="G10756" t="str">
        <f t="shared" si="336"/>
        <v>Edmond Sumner</v>
      </c>
      <c r="H10756" t="str">
        <f t="shared" si="337"/>
        <v>Edmond Sumner</v>
      </c>
    </row>
    <row r="10757" spans="1:8" x14ac:dyDescent="0.2">
      <c r="A10757" s="48" t="s">
        <v>1538</v>
      </c>
      <c r="B10757">
        <v>0</v>
      </c>
      <c r="C10757">
        <v>1</v>
      </c>
      <c r="D10757">
        <v>1</v>
      </c>
      <c r="E10757">
        <v>0</v>
      </c>
      <c r="F10757" s="51"/>
      <c r="G10757" t="str">
        <f t="shared" si="336"/>
        <v>Cole Swider</v>
      </c>
      <c r="H10757" t="str">
        <f t="shared" si="337"/>
        <v>Cole Swider</v>
      </c>
    </row>
    <row r="10758" spans="1:8" x14ac:dyDescent="0.2">
      <c r="A10758" s="48" t="s">
        <v>1539</v>
      </c>
      <c r="B10758">
        <v>7</v>
      </c>
      <c r="C10758">
        <v>5</v>
      </c>
      <c r="D10758">
        <v>1</v>
      </c>
      <c r="E10758">
        <v>1</v>
      </c>
      <c r="F10758" s="51"/>
      <c r="G10758" t="str">
        <f t="shared" si="336"/>
        <v>Jae'Sean Tate</v>
      </c>
      <c r="H10758" t="str">
        <f t="shared" si="337"/>
        <v>Jae'Sean Tate</v>
      </c>
    </row>
    <row r="10759" spans="1:8" x14ac:dyDescent="0.2">
      <c r="A10759" s="48"/>
      <c r="B10759">
        <v>9</v>
      </c>
      <c r="C10759">
        <v>3</v>
      </c>
      <c r="D10759">
        <v>6</v>
      </c>
      <c r="E10759">
        <v>0</v>
      </c>
      <c r="F10759" s="51"/>
      <c r="G10759" t="str">
        <f t="shared" si="336"/>
        <v>Jae'Sean Tate</v>
      </c>
      <c r="H10759" t="str">
        <f t="shared" si="337"/>
        <v>Jae'Sean Tate</v>
      </c>
    </row>
    <row r="10760" spans="1:8" x14ac:dyDescent="0.2">
      <c r="A10760" s="48"/>
      <c r="B10760">
        <v>9</v>
      </c>
      <c r="C10760">
        <v>5</v>
      </c>
      <c r="D10760">
        <v>3</v>
      </c>
      <c r="E10760">
        <v>1</v>
      </c>
      <c r="F10760" s="51"/>
      <c r="G10760" t="str">
        <f t="shared" si="336"/>
        <v>Jae'Sean Tate</v>
      </c>
      <c r="H10760" t="str">
        <f t="shared" si="337"/>
        <v>Jae'Sean Tate</v>
      </c>
    </row>
    <row r="10761" spans="1:8" x14ac:dyDescent="0.2">
      <c r="A10761" s="48" t="s">
        <v>1540</v>
      </c>
      <c r="B10761">
        <v>35</v>
      </c>
      <c r="C10761">
        <v>12</v>
      </c>
      <c r="D10761">
        <v>4</v>
      </c>
      <c r="E10761">
        <v>2</v>
      </c>
      <c r="F10761" s="51"/>
      <c r="G10761" t="str">
        <f t="shared" si="336"/>
        <v>Jayson Tatum</v>
      </c>
      <c r="H10761" t="str">
        <f t="shared" si="337"/>
        <v>Jayson Tatum</v>
      </c>
    </row>
    <row r="10762" spans="1:8" x14ac:dyDescent="0.2">
      <c r="A10762" s="48"/>
      <c r="B10762">
        <v>29</v>
      </c>
      <c r="C10762">
        <v>5</v>
      </c>
      <c r="D10762">
        <v>4</v>
      </c>
      <c r="E10762">
        <v>2</v>
      </c>
      <c r="F10762" s="51"/>
      <c r="G10762" t="str">
        <f t="shared" si="336"/>
        <v>Jayson Tatum</v>
      </c>
      <c r="H10762" t="str">
        <f t="shared" si="337"/>
        <v>Jayson Tatum</v>
      </c>
    </row>
    <row r="10763" spans="1:8" x14ac:dyDescent="0.2">
      <c r="A10763" s="48"/>
      <c r="B10763">
        <v>40</v>
      </c>
      <c r="C10763">
        <v>8</v>
      </c>
      <c r="D10763">
        <v>1</v>
      </c>
      <c r="E10763">
        <v>4</v>
      </c>
      <c r="F10763" s="51"/>
      <c r="G10763" t="str">
        <f t="shared" si="336"/>
        <v>Jayson Tatum</v>
      </c>
      <c r="H10763" t="str">
        <f t="shared" si="337"/>
        <v>Jayson Tatum</v>
      </c>
    </row>
    <row r="10764" spans="1:8" x14ac:dyDescent="0.2">
      <c r="A10764" s="48"/>
      <c r="B10764">
        <v>26</v>
      </c>
      <c r="C10764">
        <v>8</v>
      </c>
      <c r="D10764">
        <v>5</v>
      </c>
      <c r="E10764">
        <v>4</v>
      </c>
      <c r="F10764" s="51"/>
      <c r="G10764" t="str">
        <f t="shared" si="336"/>
        <v>Jayson Tatum</v>
      </c>
      <c r="H10764" t="str">
        <f t="shared" si="337"/>
        <v>Jayson Tatum</v>
      </c>
    </row>
    <row r="10765" spans="1:8" x14ac:dyDescent="0.2">
      <c r="A10765" s="48"/>
      <c r="B10765">
        <v>32</v>
      </c>
      <c r="C10765">
        <v>7</v>
      </c>
      <c r="D10765">
        <v>4</v>
      </c>
      <c r="E10765">
        <v>3</v>
      </c>
      <c r="F10765" s="51"/>
      <c r="G10765" t="str">
        <f t="shared" si="336"/>
        <v>Jayson Tatum</v>
      </c>
      <c r="H10765" t="str">
        <f t="shared" si="337"/>
        <v>Jayson Tatum</v>
      </c>
    </row>
    <row r="10766" spans="1:8" x14ac:dyDescent="0.2">
      <c r="A10766" s="48"/>
      <c r="B10766">
        <v>23</v>
      </c>
      <c r="C10766">
        <v>4</v>
      </c>
      <c r="D10766">
        <v>3</v>
      </c>
      <c r="E10766">
        <v>5</v>
      </c>
      <c r="F10766" s="51"/>
      <c r="G10766" t="str">
        <f t="shared" si="336"/>
        <v>Jayson Tatum</v>
      </c>
      <c r="H10766" t="str">
        <f t="shared" si="337"/>
        <v>Jayson Tatum</v>
      </c>
    </row>
    <row r="10767" spans="1:8" x14ac:dyDescent="0.2">
      <c r="A10767" s="48"/>
      <c r="B10767">
        <v>26</v>
      </c>
      <c r="C10767">
        <v>12</v>
      </c>
      <c r="D10767">
        <v>6</v>
      </c>
      <c r="E10767">
        <v>2</v>
      </c>
      <c r="F10767" s="51"/>
      <c r="G10767" t="str">
        <f t="shared" si="336"/>
        <v>Jayson Tatum</v>
      </c>
      <c r="H10767" t="str">
        <f t="shared" si="337"/>
        <v>Jayson Tatum</v>
      </c>
    </row>
    <row r="10768" spans="1:8" x14ac:dyDescent="0.2">
      <c r="A10768" s="48"/>
      <c r="B10768">
        <v>36</v>
      </c>
      <c r="C10768">
        <v>12</v>
      </c>
      <c r="D10768">
        <v>6</v>
      </c>
      <c r="E10768">
        <v>3</v>
      </c>
      <c r="F10768" s="51"/>
      <c r="G10768" t="str">
        <f t="shared" si="336"/>
        <v>Jayson Tatum</v>
      </c>
      <c r="H10768" t="str">
        <f t="shared" si="337"/>
        <v>Jayson Tatum</v>
      </c>
    </row>
    <row r="10769" spans="1:8" x14ac:dyDescent="0.2">
      <c r="A10769" s="48"/>
      <c r="B10769">
        <v>26</v>
      </c>
      <c r="C10769">
        <v>4</v>
      </c>
      <c r="D10769">
        <v>5</v>
      </c>
      <c r="E10769">
        <v>6</v>
      </c>
      <c r="F10769" s="51"/>
      <c r="G10769" t="str">
        <f t="shared" si="336"/>
        <v>Jayson Tatum</v>
      </c>
      <c r="H10769" t="str">
        <f t="shared" si="337"/>
        <v>Jayson Tatum</v>
      </c>
    </row>
    <row r="10770" spans="1:8" x14ac:dyDescent="0.2">
      <c r="A10770" s="48"/>
      <c r="B10770">
        <v>39</v>
      </c>
      <c r="C10770">
        <v>3</v>
      </c>
      <c r="D10770">
        <v>2</v>
      </c>
      <c r="E10770">
        <v>3</v>
      </c>
      <c r="F10770" s="51"/>
      <c r="G10770" t="str">
        <f t="shared" si="336"/>
        <v>Jayson Tatum</v>
      </c>
      <c r="H10770" t="str">
        <f t="shared" si="337"/>
        <v>Jayson Tatum</v>
      </c>
    </row>
    <row r="10771" spans="1:8" x14ac:dyDescent="0.2">
      <c r="A10771" s="48"/>
      <c r="B10771">
        <v>31</v>
      </c>
      <c r="C10771">
        <v>1</v>
      </c>
      <c r="D10771">
        <v>5</v>
      </c>
      <c r="E10771">
        <v>5</v>
      </c>
      <c r="F10771" s="51"/>
      <c r="G10771" t="str">
        <f t="shared" si="336"/>
        <v>Jayson Tatum</v>
      </c>
      <c r="H10771" t="str">
        <f t="shared" si="337"/>
        <v>Jayson Tatum</v>
      </c>
    </row>
    <row r="10772" spans="1:8" x14ac:dyDescent="0.2">
      <c r="A10772" s="48"/>
      <c r="B10772">
        <v>34</v>
      </c>
      <c r="C10772">
        <v>8</v>
      </c>
      <c r="D10772">
        <v>5</v>
      </c>
      <c r="E10772">
        <v>2</v>
      </c>
      <c r="F10772" s="51"/>
      <c r="G10772" t="str">
        <f t="shared" si="336"/>
        <v>Jayson Tatum</v>
      </c>
      <c r="H10772" t="str">
        <f t="shared" si="337"/>
        <v>Jayson Tatum</v>
      </c>
    </row>
    <row r="10773" spans="1:8" x14ac:dyDescent="0.2">
      <c r="A10773" s="48"/>
      <c r="B10773">
        <v>43</v>
      </c>
      <c r="C10773">
        <v>10</v>
      </c>
      <c r="D10773">
        <v>3</v>
      </c>
      <c r="E10773">
        <v>7</v>
      </c>
      <c r="F10773" s="51"/>
      <c r="G10773" t="str">
        <f t="shared" si="336"/>
        <v>Jayson Tatum</v>
      </c>
      <c r="H10773" t="str">
        <f t="shared" si="337"/>
        <v>Jayson Tatum</v>
      </c>
    </row>
    <row r="10774" spans="1:8" x14ac:dyDescent="0.2">
      <c r="A10774" s="48"/>
      <c r="B10774">
        <v>27</v>
      </c>
      <c r="C10774">
        <v>10</v>
      </c>
      <c r="D10774">
        <v>1</v>
      </c>
      <c r="E10774">
        <v>1</v>
      </c>
      <c r="F10774" s="51"/>
      <c r="G10774" t="str">
        <f t="shared" si="336"/>
        <v>Jayson Tatum</v>
      </c>
      <c r="H10774" t="str">
        <f t="shared" si="337"/>
        <v>Jayson Tatum</v>
      </c>
    </row>
    <row r="10775" spans="1:8" x14ac:dyDescent="0.2">
      <c r="A10775" s="48"/>
      <c r="B10775">
        <v>19</v>
      </c>
      <c r="C10775">
        <v>7</v>
      </c>
      <c r="D10775">
        <v>8</v>
      </c>
      <c r="E10775">
        <v>3</v>
      </c>
      <c r="F10775" s="51"/>
      <c r="G10775" t="str">
        <f t="shared" si="336"/>
        <v>Jayson Tatum</v>
      </c>
      <c r="H10775" t="str">
        <f t="shared" si="337"/>
        <v>Jayson Tatum</v>
      </c>
    </row>
    <row r="10776" spans="1:8" x14ac:dyDescent="0.2">
      <c r="A10776" s="48"/>
      <c r="B10776">
        <v>19</v>
      </c>
      <c r="C10776">
        <v>7</v>
      </c>
      <c r="D10776">
        <v>10</v>
      </c>
      <c r="E10776">
        <v>2</v>
      </c>
      <c r="F10776" s="51"/>
      <c r="G10776" t="str">
        <f t="shared" si="336"/>
        <v>Jayson Tatum</v>
      </c>
      <c r="H10776" t="str">
        <f t="shared" si="337"/>
        <v>Jayson Tatum</v>
      </c>
    </row>
    <row r="10777" spans="1:8" x14ac:dyDescent="0.2">
      <c r="A10777" s="48"/>
      <c r="B10777">
        <v>28</v>
      </c>
      <c r="C10777">
        <v>11</v>
      </c>
      <c r="D10777">
        <v>7</v>
      </c>
      <c r="E10777">
        <v>4</v>
      </c>
      <c r="F10777" s="51"/>
      <c r="G10777" t="str">
        <f t="shared" si="336"/>
        <v>Jayson Tatum</v>
      </c>
      <c r="H10777" t="str">
        <f t="shared" si="337"/>
        <v>Jayson Tatum</v>
      </c>
    </row>
    <row r="10778" spans="1:8" x14ac:dyDescent="0.2">
      <c r="A10778" s="48"/>
      <c r="B10778">
        <v>37</v>
      </c>
      <c r="C10778">
        <v>13</v>
      </c>
      <c r="D10778">
        <v>5</v>
      </c>
      <c r="E10778">
        <v>2</v>
      </c>
      <c r="F10778" s="51"/>
      <c r="G10778" t="str">
        <f t="shared" si="336"/>
        <v>Jayson Tatum</v>
      </c>
      <c r="H10778" t="str">
        <f t="shared" si="337"/>
        <v>Jayson Tatum</v>
      </c>
    </row>
    <row r="10779" spans="1:8" x14ac:dyDescent="0.2">
      <c r="A10779" s="48"/>
      <c r="B10779">
        <v>30</v>
      </c>
      <c r="C10779">
        <v>8</v>
      </c>
      <c r="D10779">
        <v>4</v>
      </c>
      <c r="E10779">
        <v>2</v>
      </c>
      <c r="F10779" s="51"/>
      <c r="G10779" t="str">
        <f t="shared" si="336"/>
        <v>Jayson Tatum</v>
      </c>
      <c r="H10779" t="str">
        <f t="shared" si="337"/>
        <v>Jayson Tatum</v>
      </c>
    </row>
    <row r="10780" spans="1:8" x14ac:dyDescent="0.2">
      <c r="A10780" s="48"/>
      <c r="B10780">
        <v>35</v>
      </c>
      <c r="C10780">
        <v>3</v>
      </c>
      <c r="D10780">
        <v>3</v>
      </c>
      <c r="E10780">
        <v>4</v>
      </c>
      <c r="F10780" s="51"/>
      <c r="G10780" t="str">
        <f t="shared" si="336"/>
        <v>Jayson Tatum</v>
      </c>
      <c r="H10780" t="str">
        <f t="shared" si="337"/>
        <v>Jayson Tatum</v>
      </c>
    </row>
    <row r="10781" spans="1:8" x14ac:dyDescent="0.2">
      <c r="A10781" s="48"/>
      <c r="B10781">
        <v>49</v>
      </c>
      <c r="C10781">
        <v>11</v>
      </c>
      <c r="D10781">
        <v>3</v>
      </c>
      <c r="E10781">
        <v>8</v>
      </c>
      <c r="F10781" s="51"/>
      <c r="G10781" t="str">
        <f t="shared" si="336"/>
        <v>Jayson Tatum</v>
      </c>
      <c r="H10781" t="str">
        <f t="shared" si="337"/>
        <v>Jayson Tatum</v>
      </c>
    </row>
    <row r="10782" spans="1:8" x14ac:dyDescent="0.2">
      <c r="A10782" s="48"/>
      <c r="B10782">
        <v>14</v>
      </c>
      <c r="C10782">
        <v>12</v>
      </c>
      <c r="D10782">
        <v>3</v>
      </c>
      <c r="E10782">
        <v>0</v>
      </c>
      <c r="F10782" s="51"/>
      <c r="G10782" t="str">
        <f t="shared" si="336"/>
        <v>Jayson Tatum</v>
      </c>
      <c r="H10782" t="str">
        <f t="shared" si="337"/>
        <v>Jayson Tatum</v>
      </c>
    </row>
    <row r="10783" spans="1:8" x14ac:dyDescent="0.2">
      <c r="A10783" s="48"/>
      <c r="B10783">
        <v>29</v>
      </c>
      <c r="C10783">
        <v>11</v>
      </c>
      <c r="D10783">
        <v>1</v>
      </c>
      <c r="E10783">
        <v>3</v>
      </c>
      <c r="F10783" s="51"/>
      <c r="G10783" t="str">
        <f t="shared" si="336"/>
        <v>Jayson Tatum</v>
      </c>
      <c r="H10783" t="str">
        <f t="shared" si="337"/>
        <v>Jayson Tatum</v>
      </c>
    </row>
    <row r="10784" spans="1:8" x14ac:dyDescent="0.2">
      <c r="A10784" s="48"/>
      <c r="B10784">
        <v>31</v>
      </c>
      <c r="C10784">
        <v>12</v>
      </c>
      <c r="D10784">
        <v>3</v>
      </c>
      <c r="E10784">
        <v>5</v>
      </c>
      <c r="F10784" s="51"/>
      <c r="G10784" t="str">
        <f t="shared" si="336"/>
        <v>Jayson Tatum</v>
      </c>
      <c r="H10784" t="str">
        <f t="shared" si="337"/>
        <v>Jayson Tatum</v>
      </c>
    </row>
    <row r="10785" spans="1:8" x14ac:dyDescent="0.2">
      <c r="A10785" s="48"/>
      <c r="B10785">
        <v>25</v>
      </c>
      <c r="C10785">
        <v>5</v>
      </c>
      <c r="D10785">
        <v>2</v>
      </c>
      <c r="E10785">
        <v>3</v>
      </c>
      <c r="F10785" s="51"/>
      <c r="G10785" t="str">
        <f t="shared" si="336"/>
        <v>Jayson Tatum</v>
      </c>
      <c r="H10785" t="str">
        <f t="shared" si="337"/>
        <v>Jayson Tatum</v>
      </c>
    </row>
    <row r="10786" spans="1:8" x14ac:dyDescent="0.2">
      <c r="A10786" s="48"/>
      <c r="B10786">
        <v>18</v>
      </c>
      <c r="C10786">
        <v>7</v>
      </c>
      <c r="D10786">
        <v>2</v>
      </c>
      <c r="E10786">
        <v>2</v>
      </c>
      <c r="F10786" s="51"/>
      <c r="G10786" t="str">
        <f t="shared" si="336"/>
        <v>Jayson Tatum</v>
      </c>
      <c r="H10786" t="str">
        <f t="shared" si="337"/>
        <v>Jayson Tatum</v>
      </c>
    </row>
    <row r="10787" spans="1:8" x14ac:dyDescent="0.2">
      <c r="A10787" s="48"/>
      <c r="B10787">
        <v>20</v>
      </c>
      <c r="C10787">
        <v>11</v>
      </c>
      <c r="D10787">
        <v>4</v>
      </c>
      <c r="E10787">
        <v>2</v>
      </c>
      <c r="F10787" s="51"/>
      <c r="G10787" t="str">
        <f t="shared" si="336"/>
        <v>Jayson Tatum</v>
      </c>
      <c r="H10787" t="str">
        <f t="shared" si="337"/>
        <v>Jayson Tatum</v>
      </c>
    </row>
    <row r="10788" spans="1:8" x14ac:dyDescent="0.2">
      <c r="A10788" s="48"/>
      <c r="B10788">
        <v>44</v>
      </c>
      <c r="C10788">
        <v>9</v>
      </c>
      <c r="D10788">
        <v>6</v>
      </c>
      <c r="E10788">
        <v>5</v>
      </c>
      <c r="F10788" s="51"/>
      <c r="G10788" t="str">
        <f t="shared" si="336"/>
        <v>Jayson Tatum</v>
      </c>
      <c r="H10788" t="str">
        <f t="shared" si="337"/>
        <v>Jayson Tatum</v>
      </c>
    </row>
    <row r="10789" spans="1:8" x14ac:dyDescent="0.2">
      <c r="A10789" s="48"/>
      <c r="B10789">
        <v>31</v>
      </c>
      <c r="C10789">
        <v>7</v>
      </c>
      <c r="D10789">
        <v>3</v>
      </c>
      <c r="E10789">
        <v>2</v>
      </c>
      <c r="F10789" s="51"/>
      <c r="G10789" t="str">
        <f t="shared" si="336"/>
        <v>Jayson Tatum</v>
      </c>
      <c r="H10789" t="str">
        <f t="shared" si="337"/>
        <v>Jayson Tatum</v>
      </c>
    </row>
    <row r="10790" spans="1:8" x14ac:dyDescent="0.2">
      <c r="A10790" s="48"/>
      <c r="B10790">
        <v>41</v>
      </c>
      <c r="C10790">
        <v>5</v>
      </c>
      <c r="D10790">
        <v>4</v>
      </c>
      <c r="E10790">
        <v>4</v>
      </c>
      <c r="F10790" s="51"/>
      <c r="G10790" t="str">
        <f t="shared" si="336"/>
        <v>Jayson Tatum</v>
      </c>
      <c r="H10790" t="str">
        <f t="shared" si="337"/>
        <v>Jayson Tatum</v>
      </c>
    </row>
    <row r="10791" spans="1:8" x14ac:dyDescent="0.2">
      <c r="A10791" s="48"/>
      <c r="B10791">
        <v>30</v>
      </c>
      <c r="C10791">
        <v>8</v>
      </c>
      <c r="D10791">
        <v>5</v>
      </c>
      <c r="E10791">
        <v>1</v>
      </c>
      <c r="F10791" s="51"/>
      <c r="G10791" t="str">
        <f t="shared" si="336"/>
        <v>Jayson Tatum</v>
      </c>
      <c r="H10791" t="str">
        <f t="shared" si="337"/>
        <v>Jayson Tatum</v>
      </c>
    </row>
    <row r="10792" spans="1:8" x14ac:dyDescent="0.2">
      <c r="A10792" s="48"/>
      <c r="B10792">
        <v>41</v>
      </c>
      <c r="C10792">
        <v>7</v>
      </c>
      <c r="D10792">
        <v>5</v>
      </c>
      <c r="E10792">
        <v>3</v>
      </c>
      <c r="F10792" s="51"/>
      <c r="G10792" t="str">
        <f t="shared" si="336"/>
        <v>Jayson Tatum</v>
      </c>
      <c r="H10792" t="str">
        <f t="shared" si="337"/>
        <v>Jayson Tatum</v>
      </c>
    </row>
    <row r="10793" spans="1:8" x14ac:dyDescent="0.2">
      <c r="A10793" s="48"/>
      <c r="B10793">
        <v>38</v>
      </c>
      <c r="C10793">
        <v>8</v>
      </c>
      <c r="D10793">
        <v>4</v>
      </c>
      <c r="E10793">
        <v>6</v>
      </c>
      <c r="F10793" s="51"/>
      <c r="G10793" t="str">
        <f t="shared" si="336"/>
        <v>Jayson Tatum</v>
      </c>
      <c r="H10793" t="str">
        <f t="shared" si="337"/>
        <v>Jayson Tatum</v>
      </c>
    </row>
    <row r="10794" spans="1:8" x14ac:dyDescent="0.2">
      <c r="A10794" s="48"/>
      <c r="B10794">
        <v>29</v>
      </c>
      <c r="C10794">
        <v>11</v>
      </c>
      <c r="D10794">
        <v>1</v>
      </c>
      <c r="E10794">
        <v>3</v>
      </c>
      <c r="F10794" s="51"/>
      <c r="G10794" t="str">
        <f t="shared" si="336"/>
        <v>Jayson Tatum</v>
      </c>
      <c r="H10794" t="str">
        <f t="shared" si="337"/>
        <v>Jayson Tatum</v>
      </c>
    </row>
    <row r="10795" spans="1:8" x14ac:dyDescent="0.2">
      <c r="A10795" s="48"/>
      <c r="B10795">
        <v>25</v>
      </c>
      <c r="C10795">
        <v>7</v>
      </c>
      <c r="D10795">
        <v>6</v>
      </c>
      <c r="E10795">
        <v>0</v>
      </c>
      <c r="F10795" s="51"/>
      <c r="G10795" t="str">
        <f t="shared" si="336"/>
        <v>Jayson Tatum</v>
      </c>
      <c r="H10795" t="str">
        <f t="shared" si="337"/>
        <v>Jayson Tatum</v>
      </c>
    </row>
    <row r="10796" spans="1:8" x14ac:dyDescent="0.2">
      <c r="A10796" s="48"/>
      <c r="B10796">
        <v>27</v>
      </c>
      <c r="C10796">
        <v>6</v>
      </c>
      <c r="D10796">
        <v>2</v>
      </c>
      <c r="E10796">
        <v>2</v>
      </c>
      <c r="F10796" s="51"/>
      <c r="G10796" t="str">
        <f t="shared" si="336"/>
        <v>Jayson Tatum</v>
      </c>
      <c r="H10796" t="str">
        <f t="shared" si="337"/>
        <v>Jayson Tatum</v>
      </c>
    </row>
    <row r="10797" spans="1:8" x14ac:dyDescent="0.2">
      <c r="A10797" s="48" t="s">
        <v>1541</v>
      </c>
      <c r="B10797">
        <v>8</v>
      </c>
      <c r="C10797">
        <v>2</v>
      </c>
      <c r="D10797">
        <v>1</v>
      </c>
      <c r="E10797">
        <v>1</v>
      </c>
      <c r="F10797" s="51"/>
      <c r="G10797" t="str">
        <f t="shared" si="336"/>
        <v>Terry Taylor</v>
      </c>
      <c r="H10797" t="str">
        <f t="shared" si="337"/>
        <v>Terry Taylor</v>
      </c>
    </row>
    <row r="10798" spans="1:8" x14ac:dyDescent="0.2">
      <c r="A10798" s="48"/>
      <c r="B10798">
        <v>9</v>
      </c>
      <c r="C10798">
        <v>7</v>
      </c>
      <c r="D10798">
        <v>2</v>
      </c>
      <c r="E10798">
        <v>1</v>
      </c>
      <c r="F10798" s="51"/>
      <c r="G10798" t="str">
        <f t="shared" si="336"/>
        <v>Terry Taylor</v>
      </c>
      <c r="H10798" t="str">
        <f t="shared" si="337"/>
        <v>Terry Taylor</v>
      </c>
    </row>
    <row r="10799" spans="1:8" x14ac:dyDescent="0.2">
      <c r="A10799" s="48"/>
      <c r="B10799">
        <v>0</v>
      </c>
      <c r="C10799">
        <v>2</v>
      </c>
      <c r="D10799">
        <v>2</v>
      </c>
      <c r="E10799">
        <v>0</v>
      </c>
      <c r="F10799" s="51"/>
      <c r="G10799" t="str">
        <f t="shared" si="336"/>
        <v>Terry Taylor</v>
      </c>
      <c r="H10799" t="str">
        <f t="shared" si="337"/>
        <v>Terry Taylor</v>
      </c>
    </row>
    <row r="10800" spans="1:8" x14ac:dyDescent="0.2">
      <c r="A10800" s="48"/>
      <c r="B10800">
        <v>2</v>
      </c>
      <c r="C10800">
        <v>4</v>
      </c>
      <c r="D10800">
        <v>0</v>
      </c>
      <c r="E10800">
        <v>0</v>
      </c>
      <c r="F10800" s="51"/>
      <c r="G10800" t="str">
        <f t="shared" si="336"/>
        <v>Terry Taylor</v>
      </c>
      <c r="H10800" t="str">
        <f t="shared" si="337"/>
        <v>Terry Taylor</v>
      </c>
    </row>
    <row r="10801" spans="1:8" x14ac:dyDescent="0.2">
      <c r="A10801" s="48"/>
      <c r="B10801">
        <v>0</v>
      </c>
      <c r="C10801">
        <v>0</v>
      </c>
      <c r="D10801">
        <v>0</v>
      </c>
      <c r="E10801">
        <v>0</v>
      </c>
      <c r="F10801" s="51"/>
      <c r="G10801" t="str">
        <f t="shared" si="336"/>
        <v>Terry Taylor</v>
      </c>
      <c r="H10801" t="str">
        <f t="shared" si="337"/>
        <v>Terry Taylor</v>
      </c>
    </row>
    <row r="10802" spans="1:8" x14ac:dyDescent="0.2">
      <c r="A10802" s="48"/>
      <c r="B10802">
        <v>0</v>
      </c>
      <c r="C10802">
        <v>0</v>
      </c>
      <c r="D10802">
        <v>0</v>
      </c>
      <c r="E10802">
        <v>0</v>
      </c>
      <c r="F10802" s="51"/>
      <c r="G10802" t="str">
        <f t="shared" si="336"/>
        <v>Terry Taylor</v>
      </c>
      <c r="H10802" t="str">
        <f t="shared" si="337"/>
        <v>Terry Taylor</v>
      </c>
    </row>
    <row r="10803" spans="1:8" x14ac:dyDescent="0.2">
      <c r="A10803" s="48"/>
      <c r="B10803">
        <v>0</v>
      </c>
      <c r="C10803">
        <v>0</v>
      </c>
      <c r="D10803">
        <v>0</v>
      </c>
      <c r="E10803">
        <v>0</v>
      </c>
      <c r="F10803" s="51"/>
      <c r="G10803" t="str">
        <f t="shared" si="336"/>
        <v>Terry Taylor</v>
      </c>
      <c r="H10803" t="str">
        <f t="shared" si="337"/>
        <v>Terry Taylor</v>
      </c>
    </row>
    <row r="10804" spans="1:8" x14ac:dyDescent="0.2">
      <c r="A10804" s="48"/>
      <c r="B10804">
        <v>0</v>
      </c>
      <c r="C10804">
        <v>0</v>
      </c>
      <c r="D10804">
        <v>0</v>
      </c>
      <c r="E10804">
        <v>0</v>
      </c>
      <c r="F10804" s="51"/>
      <c r="G10804" t="str">
        <f t="shared" si="336"/>
        <v>Terry Taylor</v>
      </c>
      <c r="H10804" t="str">
        <f t="shared" si="337"/>
        <v>Terry Taylor</v>
      </c>
    </row>
    <row r="10805" spans="1:8" x14ac:dyDescent="0.2">
      <c r="A10805" s="48"/>
      <c r="B10805">
        <v>3</v>
      </c>
      <c r="C10805">
        <v>2</v>
      </c>
      <c r="D10805">
        <v>0</v>
      </c>
      <c r="E10805">
        <v>0</v>
      </c>
      <c r="F10805" s="51"/>
      <c r="G10805" t="str">
        <f t="shared" si="336"/>
        <v>Terry Taylor</v>
      </c>
      <c r="H10805" t="str">
        <f t="shared" si="337"/>
        <v>Terry Taylor</v>
      </c>
    </row>
    <row r="10806" spans="1:8" x14ac:dyDescent="0.2">
      <c r="A10806" s="48"/>
      <c r="B10806">
        <v>2</v>
      </c>
      <c r="C10806">
        <v>0</v>
      </c>
      <c r="D10806">
        <v>1</v>
      </c>
      <c r="E10806">
        <v>0</v>
      </c>
      <c r="F10806" s="51"/>
      <c r="G10806" t="str">
        <f t="shared" si="336"/>
        <v>Terry Taylor</v>
      </c>
      <c r="H10806" t="str">
        <f t="shared" si="337"/>
        <v>Terry Taylor</v>
      </c>
    </row>
    <row r="10807" spans="1:8" x14ac:dyDescent="0.2">
      <c r="A10807" s="48"/>
      <c r="B10807">
        <v>0</v>
      </c>
      <c r="C10807">
        <v>1</v>
      </c>
      <c r="D10807">
        <v>0</v>
      </c>
      <c r="E10807">
        <v>0</v>
      </c>
      <c r="F10807" s="51"/>
      <c r="G10807" t="str">
        <f t="shared" si="336"/>
        <v>Terry Taylor</v>
      </c>
      <c r="H10807" t="str">
        <f t="shared" si="337"/>
        <v>Terry Taylor</v>
      </c>
    </row>
    <row r="10808" spans="1:8" x14ac:dyDescent="0.2">
      <c r="A10808" s="48"/>
      <c r="B10808">
        <v>4</v>
      </c>
      <c r="C10808">
        <v>1</v>
      </c>
      <c r="D10808">
        <v>0</v>
      </c>
      <c r="E10808">
        <v>0</v>
      </c>
      <c r="F10808" s="51"/>
      <c r="G10808" t="str">
        <f t="shared" si="336"/>
        <v>Terry Taylor</v>
      </c>
      <c r="H10808" t="str">
        <f t="shared" si="337"/>
        <v>Terry Taylor</v>
      </c>
    </row>
    <row r="10809" spans="1:8" x14ac:dyDescent="0.2">
      <c r="A10809" s="48"/>
      <c r="B10809">
        <v>0</v>
      </c>
      <c r="C10809">
        <v>2</v>
      </c>
      <c r="D10809">
        <v>0</v>
      </c>
      <c r="E10809">
        <v>0</v>
      </c>
      <c r="F10809" s="51"/>
      <c r="G10809" t="str">
        <f t="shared" si="336"/>
        <v>Terry Taylor</v>
      </c>
      <c r="H10809" t="str">
        <f t="shared" si="337"/>
        <v>Terry Taylor</v>
      </c>
    </row>
    <row r="10810" spans="1:8" x14ac:dyDescent="0.2">
      <c r="A10810" s="48"/>
      <c r="B10810">
        <v>0</v>
      </c>
      <c r="C10810">
        <v>1</v>
      </c>
      <c r="D10810">
        <v>0</v>
      </c>
      <c r="E10810">
        <v>0</v>
      </c>
      <c r="F10810" s="51"/>
      <c r="G10810" t="str">
        <f t="shared" si="336"/>
        <v>Terry Taylor</v>
      </c>
      <c r="H10810" t="str">
        <f t="shared" si="337"/>
        <v>Terry Taylor</v>
      </c>
    </row>
    <row r="10811" spans="1:8" x14ac:dyDescent="0.2">
      <c r="A10811" s="48"/>
      <c r="B10811">
        <v>0</v>
      </c>
      <c r="C10811">
        <v>0</v>
      </c>
      <c r="D10811">
        <v>0</v>
      </c>
      <c r="E10811">
        <v>0</v>
      </c>
      <c r="F10811" s="51"/>
      <c r="G10811" t="str">
        <f t="shared" si="336"/>
        <v>Terry Taylor</v>
      </c>
      <c r="H10811" t="str">
        <f t="shared" si="337"/>
        <v>Terry Taylor</v>
      </c>
    </row>
    <row r="10812" spans="1:8" x14ac:dyDescent="0.2">
      <c r="A10812" s="48"/>
      <c r="B10812">
        <v>0</v>
      </c>
      <c r="C10812">
        <v>0</v>
      </c>
      <c r="D10812">
        <v>0</v>
      </c>
      <c r="E10812">
        <v>0</v>
      </c>
      <c r="F10812" s="51"/>
      <c r="G10812" t="str">
        <f t="shared" si="336"/>
        <v>Terry Taylor</v>
      </c>
      <c r="H10812" t="str">
        <f t="shared" si="337"/>
        <v>Terry Taylor</v>
      </c>
    </row>
    <row r="10813" spans="1:8" x14ac:dyDescent="0.2">
      <c r="A10813" s="48"/>
      <c r="B10813">
        <v>4</v>
      </c>
      <c r="C10813">
        <v>2</v>
      </c>
      <c r="D10813">
        <v>0</v>
      </c>
      <c r="E10813">
        <v>0</v>
      </c>
      <c r="F10813" s="51"/>
      <c r="G10813" t="str">
        <f t="shared" si="336"/>
        <v>Terry Taylor</v>
      </c>
      <c r="H10813" t="str">
        <f t="shared" si="337"/>
        <v>Terry Taylor</v>
      </c>
    </row>
    <row r="10814" spans="1:8" x14ac:dyDescent="0.2">
      <c r="A10814" s="48"/>
      <c r="B10814">
        <v>0</v>
      </c>
      <c r="C10814">
        <v>0</v>
      </c>
      <c r="D10814">
        <v>0</v>
      </c>
      <c r="E10814">
        <v>0</v>
      </c>
      <c r="F10814" s="51"/>
      <c r="G10814" t="str">
        <f t="shared" si="336"/>
        <v>Terry Taylor</v>
      </c>
      <c r="H10814" t="str">
        <f t="shared" si="337"/>
        <v>Terry Taylor</v>
      </c>
    </row>
    <row r="10815" spans="1:8" x14ac:dyDescent="0.2">
      <c r="A10815" s="48" t="s">
        <v>1542</v>
      </c>
      <c r="B10815">
        <v>6</v>
      </c>
      <c r="C10815">
        <v>1</v>
      </c>
      <c r="D10815">
        <v>1</v>
      </c>
      <c r="E10815">
        <v>2</v>
      </c>
      <c r="F10815" s="51"/>
      <c r="G10815" t="str">
        <f t="shared" si="336"/>
        <v>Garrett Temple</v>
      </c>
      <c r="H10815" t="str">
        <f t="shared" si="337"/>
        <v>Garrett Temple</v>
      </c>
    </row>
    <row r="10816" spans="1:8" x14ac:dyDescent="0.2">
      <c r="A10816" s="48"/>
      <c r="B10816">
        <v>0</v>
      </c>
      <c r="C10816">
        <v>0</v>
      </c>
      <c r="D10816">
        <v>0</v>
      </c>
      <c r="E10816">
        <v>0</v>
      </c>
      <c r="F10816" s="51"/>
      <c r="G10816" t="str">
        <f t="shared" si="336"/>
        <v>Garrett Temple</v>
      </c>
      <c r="H10816" t="str">
        <f t="shared" si="337"/>
        <v>Garrett Temple</v>
      </c>
    </row>
    <row r="10817" spans="1:8" x14ac:dyDescent="0.2">
      <c r="A10817" s="48"/>
      <c r="B10817">
        <v>2</v>
      </c>
      <c r="C10817">
        <v>0</v>
      </c>
      <c r="D10817">
        <v>1</v>
      </c>
      <c r="E10817">
        <v>0</v>
      </c>
      <c r="F10817" s="51"/>
      <c r="G10817" t="str">
        <f t="shared" si="336"/>
        <v>Garrett Temple</v>
      </c>
      <c r="H10817" t="str">
        <f t="shared" si="337"/>
        <v>Garrett Temple</v>
      </c>
    </row>
    <row r="10818" spans="1:8" x14ac:dyDescent="0.2">
      <c r="A10818" s="48"/>
      <c r="B10818">
        <v>3</v>
      </c>
      <c r="C10818">
        <v>1</v>
      </c>
      <c r="D10818">
        <v>1</v>
      </c>
      <c r="E10818">
        <v>1</v>
      </c>
      <c r="F10818" s="51"/>
      <c r="G10818" t="str">
        <f t="shared" ref="G10818:G10881" si="338">IF(B10818="","",IF(A10818="",G10817,SUBSTITUTE(A10818," 2022-23 Game Log","")))</f>
        <v>Garrett Temple</v>
      </c>
      <c r="H10818" t="str">
        <f t="shared" ref="H10818:H10881" si="339">IF(G10818="Luka Dončić","Luka Doncic",IF(G10818="Wendell Carter Jr.","Wendell Carter",IF(G10818="Vlatko Čančar","Vlatko Cancar",IF(G10818="Troy Brown Jr.","Troy Brown",IF(G10818="Bojan Bogdanović","Bojan Bogdanovic",IF(G10818="Nic Claxton","Nicolas Claxton",IF(G10818="Kristaps Porziņģis","Kristaps Porzingis",IF(G10818="Kelly Oubre Jr.","Kelly Oubre Jr",IF(G10818="P.J. Washington","P.J Washington",IF(G10818="P.J. Tucker","P.J Tucker",IF(G10818="Jabari Smith Jr.","Jabari Smith",IF(G10818="Alperen Şengün","Alperen Sengun",IF(G10818="Nikola Vučević","Nikola Vucevic",IF(G10818="Jusuf Nurkić","Jusuf Nurkic",IF(G10818="Nikola Jokić","Nikola Jokic",G10818)))))))))))))))</f>
        <v>Garrett Temple</v>
      </c>
    </row>
    <row r="10819" spans="1:8" x14ac:dyDescent="0.2">
      <c r="A10819" s="48"/>
      <c r="B10819">
        <v>6</v>
      </c>
      <c r="C10819">
        <v>0</v>
      </c>
      <c r="D10819">
        <v>0</v>
      </c>
      <c r="E10819">
        <v>1</v>
      </c>
      <c r="F10819" s="51"/>
      <c r="G10819" t="str">
        <f t="shared" si="338"/>
        <v>Garrett Temple</v>
      </c>
      <c r="H10819" t="str">
        <f t="shared" si="339"/>
        <v>Garrett Temple</v>
      </c>
    </row>
    <row r="10820" spans="1:8" x14ac:dyDescent="0.2">
      <c r="A10820" s="48"/>
      <c r="B10820">
        <v>4</v>
      </c>
      <c r="C10820">
        <v>3</v>
      </c>
      <c r="D10820">
        <v>0</v>
      </c>
      <c r="E10820">
        <v>0</v>
      </c>
      <c r="F10820" s="51"/>
      <c r="G10820" t="str">
        <f t="shared" si="338"/>
        <v>Garrett Temple</v>
      </c>
      <c r="H10820" t="str">
        <f t="shared" si="339"/>
        <v>Garrett Temple</v>
      </c>
    </row>
    <row r="10821" spans="1:8" x14ac:dyDescent="0.2">
      <c r="A10821" s="48"/>
      <c r="B10821">
        <v>5</v>
      </c>
      <c r="C10821">
        <v>1</v>
      </c>
      <c r="D10821">
        <v>0</v>
      </c>
      <c r="E10821">
        <v>1</v>
      </c>
      <c r="F10821" s="51"/>
      <c r="G10821" t="str">
        <f t="shared" si="338"/>
        <v>Garrett Temple</v>
      </c>
      <c r="H10821" t="str">
        <f t="shared" si="339"/>
        <v>Garrett Temple</v>
      </c>
    </row>
    <row r="10822" spans="1:8" x14ac:dyDescent="0.2">
      <c r="A10822" s="48"/>
      <c r="B10822">
        <v>0</v>
      </c>
      <c r="C10822">
        <v>0</v>
      </c>
      <c r="D10822">
        <v>0</v>
      </c>
      <c r="E10822">
        <v>0</v>
      </c>
      <c r="F10822" s="51"/>
      <c r="G10822" t="str">
        <f t="shared" si="338"/>
        <v>Garrett Temple</v>
      </c>
      <c r="H10822" t="str">
        <f t="shared" si="339"/>
        <v>Garrett Temple</v>
      </c>
    </row>
    <row r="10823" spans="1:8" x14ac:dyDescent="0.2">
      <c r="A10823" s="48"/>
      <c r="B10823">
        <v>0</v>
      </c>
      <c r="C10823">
        <v>0</v>
      </c>
      <c r="D10823">
        <v>0</v>
      </c>
      <c r="E10823">
        <v>0</v>
      </c>
      <c r="F10823" s="51"/>
      <c r="G10823" t="str">
        <f t="shared" si="338"/>
        <v>Garrett Temple</v>
      </c>
      <c r="H10823" t="str">
        <f t="shared" si="339"/>
        <v>Garrett Temple</v>
      </c>
    </row>
    <row r="10824" spans="1:8" x14ac:dyDescent="0.2">
      <c r="A10824" s="48"/>
      <c r="B10824">
        <v>3</v>
      </c>
      <c r="C10824">
        <v>2</v>
      </c>
      <c r="D10824">
        <v>1</v>
      </c>
      <c r="E10824">
        <v>1</v>
      </c>
      <c r="F10824" s="51"/>
      <c r="G10824" t="str">
        <f t="shared" si="338"/>
        <v>Garrett Temple</v>
      </c>
      <c r="H10824" t="str">
        <f t="shared" si="339"/>
        <v>Garrett Temple</v>
      </c>
    </row>
    <row r="10825" spans="1:8" x14ac:dyDescent="0.2">
      <c r="A10825" s="48"/>
      <c r="B10825">
        <v>0</v>
      </c>
      <c r="C10825">
        <v>0</v>
      </c>
      <c r="D10825">
        <v>0</v>
      </c>
      <c r="E10825">
        <v>0</v>
      </c>
      <c r="F10825" s="51"/>
      <c r="G10825" t="str">
        <f t="shared" si="338"/>
        <v>Garrett Temple</v>
      </c>
      <c r="H10825" t="str">
        <f t="shared" si="339"/>
        <v>Garrett Temple</v>
      </c>
    </row>
    <row r="10826" spans="1:8" x14ac:dyDescent="0.2">
      <c r="A10826" s="48"/>
      <c r="B10826">
        <v>0</v>
      </c>
      <c r="C10826">
        <v>1</v>
      </c>
      <c r="D10826">
        <v>1</v>
      </c>
      <c r="E10826">
        <v>0</v>
      </c>
      <c r="F10826" s="51"/>
      <c r="G10826" t="str">
        <f t="shared" si="338"/>
        <v>Garrett Temple</v>
      </c>
      <c r="H10826" t="str">
        <f t="shared" si="339"/>
        <v>Garrett Temple</v>
      </c>
    </row>
    <row r="10827" spans="1:8" x14ac:dyDescent="0.2">
      <c r="A10827" s="48" t="s">
        <v>1543</v>
      </c>
      <c r="B10827">
        <v>0</v>
      </c>
      <c r="C10827">
        <v>0</v>
      </c>
      <c r="D10827">
        <v>0</v>
      </c>
      <c r="E10827">
        <v>0</v>
      </c>
      <c r="F10827" s="51"/>
      <c r="G10827" t="str">
        <f t="shared" si="338"/>
        <v>Dalen Terry</v>
      </c>
      <c r="H10827" t="str">
        <f t="shared" si="339"/>
        <v>Dalen Terry</v>
      </c>
    </row>
    <row r="10828" spans="1:8" x14ac:dyDescent="0.2">
      <c r="A10828" s="48"/>
      <c r="B10828">
        <v>0</v>
      </c>
      <c r="C10828">
        <v>0</v>
      </c>
      <c r="D10828">
        <v>0</v>
      </c>
      <c r="E10828">
        <v>0</v>
      </c>
      <c r="F10828" s="51"/>
      <c r="G10828" t="str">
        <f t="shared" si="338"/>
        <v>Dalen Terry</v>
      </c>
      <c r="H10828" t="str">
        <f t="shared" si="339"/>
        <v>Dalen Terry</v>
      </c>
    </row>
    <row r="10829" spans="1:8" x14ac:dyDescent="0.2">
      <c r="A10829" s="48"/>
      <c r="B10829">
        <v>0</v>
      </c>
      <c r="C10829">
        <v>0</v>
      </c>
      <c r="D10829">
        <v>0</v>
      </c>
      <c r="E10829">
        <v>0</v>
      </c>
      <c r="F10829" s="51"/>
      <c r="G10829" t="str">
        <f t="shared" si="338"/>
        <v>Dalen Terry</v>
      </c>
      <c r="H10829" t="str">
        <f t="shared" si="339"/>
        <v>Dalen Terry</v>
      </c>
    </row>
    <row r="10830" spans="1:8" x14ac:dyDescent="0.2">
      <c r="A10830" s="48"/>
      <c r="B10830">
        <v>0</v>
      </c>
      <c r="C10830">
        <v>0</v>
      </c>
      <c r="D10830">
        <v>1</v>
      </c>
      <c r="E10830">
        <v>0</v>
      </c>
      <c r="F10830" s="51"/>
      <c r="G10830" t="str">
        <f t="shared" si="338"/>
        <v>Dalen Terry</v>
      </c>
      <c r="H10830" t="str">
        <f t="shared" si="339"/>
        <v>Dalen Terry</v>
      </c>
    </row>
    <row r="10831" spans="1:8" x14ac:dyDescent="0.2">
      <c r="A10831" s="48"/>
      <c r="B10831">
        <v>0</v>
      </c>
      <c r="C10831">
        <v>1</v>
      </c>
      <c r="D10831">
        <v>0</v>
      </c>
      <c r="E10831">
        <v>0</v>
      </c>
      <c r="F10831" s="51"/>
      <c r="G10831" t="str">
        <f t="shared" si="338"/>
        <v>Dalen Terry</v>
      </c>
      <c r="H10831" t="str">
        <f t="shared" si="339"/>
        <v>Dalen Terry</v>
      </c>
    </row>
    <row r="10832" spans="1:8" x14ac:dyDescent="0.2">
      <c r="A10832" s="48"/>
      <c r="B10832">
        <v>4</v>
      </c>
      <c r="C10832">
        <v>1</v>
      </c>
      <c r="D10832">
        <v>1</v>
      </c>
      <c r="E10832">
        <v>0</v>
      </c>
      <c r="F10832" s="51"/>
      <c r="G10832" t="str">
        <f t="shared" si="338"/>
        <v>Dalen Terry</v>
      </c>
      <c r="H10832" t="str">
        <f t="shared" si="339"/>
        <v>Dalen Terry</v>
      </c>
    </row>
    <row r="10833" spans="1:8" x14ac:dyDescent="0.2">
      <c r="A10833" s="48"/>
      <c r="B10833">
        <v>0</v>
      </c>
      <c r="C10833">
        <v>0</v>
      </c>
      <c r="D10833">
        <v>0</v>
      </c>
      <c r="E10833">
        <v>0</v>
      </c>
      <c r="F10833" s="51"/>
      <c r="G10833" t="str">
        <f t="shared" si="338"/>
        <v>Dalen Terry</v>
      </c>
      <c r="H10833" t="str">
        <f t="shared" si="339"/>
        <v>Dalen Terry</v>
      </c>
    </row>
    <row r="10834" spans="1:8" x14ac:dyDescent="0.2">
      <c r="A10834" s="48"/>
      <c r="B10834">
        <v>5</v>
      </c>
      <c r="C10834">
        <v>0</v>
      </c>
      <c r="D10834">
        <v>2</v>
      </c>
      <c r="E10834">
        <v>1</v>
      </c>
      <c r="F10834" s="51"/>
      <c r="G10834" t="str">
        <f t="shared" si="338"/>
        <v>Dalen Terry</v>
      </c>
      <c r="H10834" t="str">
        <f t="shared" si="339"/>
        <v>Dalen Terry</v>
      </c>
    </row>
    <row r="10835" spans="1:8" x14ac:dyDescent="0.2">
      <c r="A10835" s="48"/>
      <c r="B10835">
        <v>1</v>
      </c>
      <c r="C10835">
        <v>0</v>
      </c>
      <c r="D10835">
        <v>1</v>
      </c>
      <c r="E10835">
        <v>0</v>
      </c>
      <c r="F10835" s="51"/>
      <c r="G10835" t="str">
        <f t="shared" si="338"/>
        <v>Dalen Terry</v>
      </c>
      <c r="H10835" t="str">
        <f t="shared" si="339"/>
        <v>Dalen Terry</v>
      </c>
    </row>
    <row r="10836" spans="1:8" x14ac:dyDescent="0.2">
      <c r="A10836" s="48"/>
      <c r="B10836">
        <v>0</v>
      </c>
      <c r="C10836">
        <v>0</v>
      </c>
      <c r="D10836">
        <v>0</v>
      </c>
      <c r="E10836">
        <v>0</v>
      </c>
      <c r="F10836" s="51"/>
      <c r="G10836" t="str">
        <f t="shared" si="338"/>
        <v>Dalen Terry</v>
      </c>
      <c r="H10836" t="str">
        <f t="shared" si="339"/>
        <v>Dalen Terry</v>
      </c>
    </row>
    <row r="10837" spans="1:8" x14ac:dyDescent="0.2">
      <c r="A10837" s="48"/>
      <c r="B10837">
        <v>2</v>
      </c>
      <c r="C10837">
        <v>0</v>
      </c>
      <c r="D10837">
        <v>2</v>
      </c>
      <c r="E10837">
        <v>0</v>
      </c>
      <c r="F10837" s="51"/>
      <c r="G10837" t="str">
        <f t="shared" si="338"/>
        <v>Dalen Terry</v>
      </c>
      <c r="H10837" t="str">
        <f t="shared" si="339"/>
        <v>Dalen Terry</v>
      </c>
    </row>
    <row r="10838" spans="1:8" x14ac:dyDescent="0.2">
      <c r="A10838" s="48"/>
      <c r="B10838">
        <v>0</v>
      </c>
      <c r="C10838">
        <v>1</v>
      </c>
      <c r="D10838">
        <v>0</v>
      </c>
      <c r="E10838">
        <v>0</v>
      </c>
      <c r="F10838" s="51"/>
      <c r="G10838" t="str">
        <f t="shared" si="338"/>
        <v>Dalen Terry</v>
      </c>
      <c r="H10838" t="str">
        <f t="shared" si="339"/>
        <v>Dalen Terry</v>
      </c>
    </row>
    <row r="10839" spans="1:8" x14ac:dyDescent="0.2">
      <c r="A10839" s="48"/>
      <c r="B10839">
        <v>0</v>
      </c>
      <c r="C10839">
        <v>1</v>
      </c>
      <c r="D10839">
        <v>0</v>
      </c>
      <c r="E10839">
        <v>0</v>
      </c>
      <c r="F10839" s="51"/>
      <c r="G10839" t="str">
        <f t="shared" si="338"/>
        <v>Dalen Terry</v>
      </c>
      <c r="H10839" t="str">
        <f t="shared" si="339"/>
        <v>Dalen Terry</v>
      </c>
    </row>
    <row r="10840" spans="1:8" x14ac:dyDescent="0.2">
      <c r="A10840" s="48"/>
      <c r="B10840">
        <v>0</v>
      </c>
      <c r="C10840">
        <v>0</v>
      </c>
      <c r="D10840">
        <v>0</v>
      </c>
      <c r="E10840">
        <v>0</v>
      </c>
      <c r="F10840" s="51"/>
      <c r="G10840" t="str">
        <f t="shared" si="338"/>
        <v>Dalen Terry</v>
      </c>
      <c r="H10840" t="str">
        <f t="shared" si="339"/>
        <v>Dalen Terry</v>
      </c>
    </row>
    <row r="10841" spans="1:8" x14ac:dyDescent="0.2">
      <c r="A10841" s="48" t="s">
        <v>1544</v>
      </c>
      <c r="B10841">
        <v>2</v>
      </c>
      <c r="C10841">
        <v>0</v>
      </c>
      <c r="D10841">
        <v>1</v>
      </c>
      <c r="E10841">
        <v>0</v>
      </c>
      <c r="F10841" s="51"/>
      <c r="G10841" t="str">
        <f t="shared" si="338"/>
        <v>Cam Thomas</v>
      </c>
      <c r="H10841" t="str">
        <f t="shared" si="339"/>
        <v>Cam Thomas</v>
      </c>
    </row>
    <row r="10842" spans="1:8" x14ac:dyDescent="0.2">
      <c r="A10842" s="48"/>
      <c r="B10842">
        <v>0</v>
      </c>
      <c r="C10842">
        <v>0</v>
      </c>
      <c r="D10842">
        <v>0</v>
      </c>
      <c r="E10842">
        <v>0</v>
      </c>
      <c r="F10842" s="51"/>
      <c r="G10842" t="str">
        <f t="shared" si="338"/>
        <v>Cam Thomas</v>
      </c>
      <c r="H10842" t="str">
        <f t="shared" si="339"/>
        <v>Cam Thomas</v>
      </c>
    </row>
    <row r="10843" spans="1:8" x14ac:dyDescent="0.2">
      <c r="A10843" s="48"/>
      <c r="B10843">
        <v>0</v>
      </c>
      <c r="C10843">
        <v>0</v>
      </c>
      <c r="D10843">
        <v>0</v>
      </c>
      <c r="E10843">
        <v>0</v>
      </c>
      <c r="F10843" s="51"/>
      <c r="G10843" t="str">
        <f t="shared" si="338"/>
        <v>Cam Thomas</v>
      </c>
      <c r="H10843" t="str">
        <f t="shared" si="339"/>
        <v>Cam Thomas</v>
      </c>
    </row>
    <row r="10844" spans="1:8" x14ac:dyDescent="0.2">
      <c r="A10844" s="48"/>
      <c r="B10844">
        <v>17</v>
      </c>
      <c r="C10844">
        <v>4</v>
      </c>
      <c r="D10844">
        <v>6</v>
      </c>
      <c r="E10844">
        <v>2</v>
      </c>
      <c r="F10844" s="51"/>
      <c r="G10844" t="str">
        <f t="shared" si="338"/>
        <v>Cam Thomas</v>
      </c>
      <c r="H10844" t="str">
        <f t="shared" si="339"/>
        <v>Cam Thomas</v>
      </c>
    </row>
    <row r="10845" spans="1:8" x14ac:dyDescent="0.2">
      <c r="A10845" s="48"/>
      <c r="B10845">
        <v>21</v>
      </c>
      <c r="C10845">
        <v>4</v>
      </c>
      <c r="D10845">
        <v>4</v>
      </c>
      <c r="E10845">
        <v>1</v>
      </c>
      <c r="F10845" s="51"/>
      <c r="G10845" t="str">
        <f t="shared" si="338"/>
        <v>Cam Thomas</v>
      </c>
      <c r="H10845" t="str">
        <f t="shared" si="339"/>
        <v>Cam Thomas</v>
      </c>
    </row>
    <row r="10846" spans="1:8" x14ac:dyDescent="0.2">
      <c r="A10846" s="48"/>
      <c r="B10846">
        <v>19</v>
      </c>
      <c r="C10846">
        <v>1</v>
      </c>
      <c r="D10846">
        <v>2</v>
      </c>
      <c r="E10846">
        <v>2</v>
      </c>
      <c r="F10846" s="51"/>
      <c r="G10846" t="str">
        <f t="shared" si="338"/>
        <v>Cam Thomas</v>
      </c>
      <c r="H10846" t="str">
        <f t="shared" si="339"/>
        <v>Cam Thomas</v>
      </c>
    </row>
    <row r="10847" spans="1:8" x14ac:dyDescent="0.2">
      <c r="A10847" s="48"/>
      <c r="B10847">
        <v>6</v>
      </c>
      <c r="C10847">
        <v>2</v>
      </c>
      <c r="D10847">
        <v>2</v>
      </c>
      <c r="E10847">
        <v>0</v>
      </c>
      <c r="F10847" s="51"/>
      <c r="G10847" t="str">
        <f t="shared" si="338"/>
        <v>Cam Thomas</v>
      </c>
      <c r="H10847" t="str">
        <f t="shared" si="339"/>
        <v>Cam Thomas</v>
      </c>
    </row>
    <row r="10848" spans="1:8" x14ac:dyDescent="0.2">
      <c r="A10848" s="48"/>
      <c r="B10848">
        <v>4</v>
      </c>
      <c r="C10848">
        <v>2</v>
      </c>
      <c r="D10848">
        <v>3</v>
      </c>
      <c r="E10848">
        <v>0</v>
      </c>
      <c r="F10848" s="51"/>
      <c r="G10848" t="str">
        <f t="shared" si="338"/>
        <v>Cam Thomas</v>
      </c>
      <c r="H10848" t="str">
        <f t="shared" si="339"/>
        <v>Cam Thomas</v>
      </c>
    </row>
    <row r="10849" spans="1:8" x14ac:dyDescent="0.2">
      <c r="A10849" s="48"/>
      <c r="B10849">
        <v>15</v>
      </c>
      <c r="C10849">
        <v>3</v>
      </c>
      <c r="D10849">
        <v>2</v>
      </c>
      <c r="E10849">
        <v>0</v>
      </c>
      <c r="F10849" s="51"/>
      <c r="G10849" t="str">
        <f t="shared" si="338"/>
        <v>Cam Thomas</v>
      </c>
      <c r="H10849" t="str">
        <f t="shared" si="339"/>
        <v>Cam Thomas</v>
      </c>
    </row>
    <row r="10850" spans="1:8" x14ac:dyDescent="0.2">
      <c r="A10850" s="48"/>
      <c r="B10850">
        <v>12</v>
      </c>
      <c r="C10850">
        <v>2</v>
      </c>
      <c r="D10850">
        <v>3</v>
      </c>
      <c r="E10850">
        <v>1</v>
      </c>
      <c r="F10850" s="51"/>
      <c r="G10850" t="str">
        <f t="shared" si="338"/>
        <v>Cam Thomas</v>
      </c>
      <c r="H10850" t="str">
        <f t="shared" si="339"/>
        <v>Cam Thomas</v>
      </c>
    </row>
    <row r="10851" spans="1:8" x14ac:dyDescent="0.2">
      <c r="A10851" s="48"/>
      <c r="B10851">
        <v>0</v>
      </c>
      <c r="C10851">
        <v>0</v>
      </c>
      <c r="D10851">
        <v>0</v>
      </c>
      <c r="E10851">
        <v>0</v>
      </c>
      <c r="F10851" s="51"/>
      <c r="G10851" t="str">
        <f t="shared" si="338"/>
        <v>Cam Thomas</v>
      </c>
      <c r="H10851" t="str">
        <f t="shared" si="339"/>
        <v>Cam Thomas</v>
      </c>
    </row>
    <row r="10852" spans="1:8" x14ac:dyDescent="0.2">
      <c r="A10852" s="48"/>
      <c r="B10852">
        <v>0</v>
      </c>
      <c r="C10852">
        <v>1</v>
      </c>
      <c r="D10852">
        <v>0</v>
      </c>
      <c r="E10852">
        <v>0</v>
      </c>
      <c r="F10852" s="51"/>
      <c r="G10852" t="str">
        <f t="shared" si="338"/>
        <v>Cam Thomas</v>
      </c>
      <c r="H10852" t="str">
        <f t="shared" si="339"/>
        <v>Cam Thomas</v>
      </c>
    </row>
    <row r="10853" spans="1:8" x14ac:dyDescent="0.2">
      <c r="A10853" s="48"/>
      <c r="B10853">
        <v>0</v>
      </c>
      <c r="C10853">
        <v>1</v>
      </c>
      <c r="D10853">
        <v>1</v>
      </c>
      <c r="E10853">
        <v>0</v>
      </c>
      <c r="F10853" s="51"/>
      <c r="G10853" t="str">
        <f t="shared" si="338"/>
        <v>Cam Thomas</v>
      </c>
      <c r="H10853" t="str">
        <f t="shared" si="339"/>
        <v>Cam Thomas</v>
      </c>
    </row>
    <row r="10854" spans="1:8" x14ac:dyDescent="0.2">
      <c r="A10854" s="48"/>
      <c r="B10854">
        <v>5</v>
      </c>
      <c r="C10854">
        <v>3</v>
      </c>
      <c r="D10854">
        <v>2</v>
      </c>
      <c r="E10854">
        <v>0</v>
      </c>
      <c r="F10854" s="51"/>
      <c r="G10854" t="str">
        <f t="shared" si="338"/>
        <v>Cam Thomas</v>
      </c>
      <c r="H10854" t="str">
        <f t="shared" si="339"/>
        <v>Cam Thomas</v>
      </c>
    </row>
    <row r="10855" spans="1:8" x14ac:dyDescent="0.2">
      <c r="A10855" s="48"/>
      <c r="B10855">
        <v>2</v>
      </c>
      <c r="C10855">
        <v>1</v>
      </c>
      <c r="D10855">
        <v>0</v>
      </c>
      <c r="E10855">
        <v>0</v>
      </c>
      <c r="F10855" s="51"/>
      <c r="G10855" t="str">
        <f t="shared" si="338"/>
        <v>Cam Thomas</v>
      </c>
      <c r="H10855" t="str">
        <f t="shared" si="339"/>
        <v>Cam Thomas</v>
      </c>
    </row>
    <row r="10856" spans="1:8" x14ac:dyDescent="0.2">
      <c r="A10856" s="48"/>
      <c r="B10856">
        <v>2</v>
      </c>
      <c r="C10856">
        <v>0</v>
      </c>
      <c r="D10856">
        <v>1</v>
      </c>
      <c r="E10856">
        <v>0</v>
      </c>
      <c r="F10856" s="51"/>
      <c r="G10856" t="str">
        <f t="shared" si="338"/>
        <v>Cam Thomas</v>
      </c>
      <c r="H10856" t="str">
        <f t="shared" si="339"/>
        <v>Cam Thomas</v>
      </c>
    </row>
    <row r="10857" spans="1:8" x14ac:dyDescent="0.2">
      <c r="A10857" s="48"/>
      <c r="B10857">
        <v>6</v>
      </c>
      <c r="C10857">
        <v>1</v>
      </c>
      <c r="D10857">
        <v>1</v>
      </c>
      <c r="E10857">
        <v>0</v>
      </c>
      <c r="F10857" s="51"/>
      <c r="G10857" t="str">
        <f t="shared" si="338"/>
        <v>Cam Thomas</v>
      </c>
      <c r="H10857" t="str">
        <f t="shared" si="339"/>
        <v>Cam Thomas</v>
      </c>
    </row>
    <row r="10858" spans="1:8" x14ac:dyDescent="0.2">
      <c r="A10858" s="48"/>
      <c r="B10858">
        <v>2</v>
      </c>
      <c r="C10858">
        <v>0</v>
      </c>
      <c r="D10858">
        <v>0</v>
      </c>
      <c r="E10858">
        <v>0</v>
      </c>
      <c r="F10858" s="51"/>
      <c r="G10858" t="str">
        <f t="shared" si="338"/>
        <v>Cam Thomas</v>
      </c>
      <c r="H10858" t="str">
        <f t="shared" si="339"/>
        <v>Cam Thomas</v>
      </c>
    </row>
    <row r="10859" spans="1:8" x14ac:dyDescent="0.2">
      <c r="A10859" s="48"/>
      <c r="B10859">
        <v>8</v>
      </c>
      <c r="C10859">
        <v>0</v>
      </c>
      <c r="D10859">
        <v>1</v>
      </c>
      <c r="E10859">
        <v>1</v>
      </c>
      <c r="F10859" s="51"/>
      <c r="G10859" t="str">
        <f t="shared" si="338"/>
        <v>Cam Thomas</v>
      </c>
      <c r="H10859" t="str">
        <f t="shared" si="339"/>
        <v>Cam Thomas</v>
      </c>
    </row>
    <row r="10860" spans="1:8" x14ac:dyDescent="0.2">
      <c r="A10860" s="48"/>
      <c r="B10860">
        <v>0</v>
      </c>
      <c r="C10860">
        <v>1</v>
      </c>
      <c r="D10860">
        <v>1</v>
      </c>
      <c r="E10860">
        <v>0</v>
      </c>
      <c r="F10860" s="51"/>
      <c r="G10860" t="str">
        <f t="shared" si="338"/>
        <v>Cam Thomas</v>
      </c>
      <c r="H10860" t="str">
        <f t="shared" si="339"/>
        <v>Cam Thomas</v>
      </c>
    </row>
    <row r="10861" spans="1:8" x14ac:dyDescent="0.2">
      <c r="A10861" s="48"/>
      <c r="B10861">
        <v>33</v>
      </c>
      <c r="C10861">
        <v>3</v>
      </c>
      <c r="D10861">
        <v>0</v>
      </c>
      <c r="E10861">
        <v>3</v>
      </c>
      <c r="F10861" s="51"/>
      <c r="G10861" t="str">
        <f t="shared" si="338"/>
        <v>Cam Thomas</v>
      </c>
      <c r="H10861" t="str">
        <f t="shared" si="339"/>
        <v>Cam Thomas</v>
      </c>
    </row>
    <row r="10862" spans="1:8" x14ac:dyDescent="0.2">
      <c r="A10862" s="48"/>
      <c r="B10862">
        <v>5</v>
      </c>
      <c r="C10862">
        <v>0</v>
      </c>
      <c r="D10862">
        <v>2</v>
      </c>
      <c r="E10862">
        <v>0</v>
      </c>
      <c r="F10862" s="51"/>
      <c r="G10862" t="str">
        <f t="shared" si="338"/>
        <v>Cam Thomas</v>
      </c>
      <c r="H10862" t="str">
        <f t="shared" si="339"/>
        <v>Cam Thomas</v>
      </c>
    </row>
    <row r="10863" spans="1:8" x14ac:dyDescent="0.2">
      <c r="A10863" s="48"/>
      <c r="B10863">
        <v>0</v>
      </c>
      <c r="C10863">
        <v>1</v>
      </c>
      <c r="D10863">
        <v>1</v>
      </c>
      <c r="E10863">
        <v>0</v>
      </c>
      <c r="F10863" s="51"/>
      <c r="G10863" t="str">
        <f t="shared" si="338"/>
        <v>Cam Thomas</v>
      </c>
      <c r="H10863" t="str">
        <f t="shared" si="339"/>
        <v>Cam Thomas</v>
      </c>
    </row>
    <row r="10864" spans="1:8" x14ac:dyDescent="0.2">
      <c r="A10864" s="48"/>
      <c r="B10864">
        <v>5</v>
      </c>
      <c r="C10864">
        <v>2</v>
      </c>
      <c r="D10864">
        <v>2</v>
      </c>
      <c r="E10864">
        <v>1</v>
      </c>
      <c r="F10864" s="51"/>
      <c r="G10864" t="str">
        <f t="shared" si="338"/>
        <v>Cam Thomas</v>
      </c>
      <c r="H10864" t="str">
        <f t="shared" si="339"/>
        <v>Cam Thomas</v>
      </c>
    </row>
    <row r="10865" spans="1:8" x14ac:dyDescent="0.2">
      <c r="A10865" s="48"/>
      <c r="B10865">
        <v>0</v>
      </c>
      <c r="C10865">
        <v>0</v>
      </c>
      <c r="D10865">
        <v>0</v>
      </c>
      <c r="E10865">
        <v>0</v>
      </c>
      <c r="F10865" s="51"/>
      <c r="G10865" t="str">
        <f t="shared" si="338"/>
        <v>Cam Thomas</v>
      </c>
      <c r="H10865" t="str">
        <f t="shared" si="339"/>
        <v>Cam Thomas</v>
      </c>
    </row>
    <row r="10866" spans="1:8" x14ac:dyDescent="0.2">
      <c r="A10866" s="48"/>
      <c r="B10866">
        <v>0</v>
      </c>
      <c r="C10866">
        <v>1</v>
      </c>
      <c r="D10866">
        <v>1</v>
      </c>
      <c r="E10866">
        <v>0</v>
      </c>
      <c r="F10866" s="51"/>
      <c r="G10866" t="str">
        <f t="shared" si="338"/>
        <v>Cam Thomas</v>
      </c>
      <c r="H10866" t="str">
        <f t="shared" si="339"/>
        <v>Cam Thomas</v>
      </c>
    </row>
    <row r="10867" spans="1:8" x14ac:dyDescent="0.2">
      <c r="A10867" s="48"/>
      <c r="B10867">
        <v>9</v>
      </c>
      <c r="C10867">
        <v>2</v>
      </c>
      <c r="D10867">
        <v>2</v>
      </c>
      <c r="E10867">
        <v>1</v>
      </c>
      <c r="F10867" s="51"/>
      <c r="G10867" t="str">
        <f t="shared" si="338"/>
        <v>Cam Thomas</v>
      </c>
      <c r="H10867" t="str">
        <f t="shared" si="339"/>
        <v>Cam Thomas</v>
      </c>
    </row>
    <row r="10868" spans="1:8" x14ac:dyDescent="0.2">
      <c r="A10868" s="48" t="s">
        <v>1545</v>
      </c>
      <c r="B10868">
        <v>18</v>
      </c>
      <c r="C10868">
        <v>2</v>
      </c>
      <c r="D10868">
        <v>3</v>
      </c>
      <c r="E10868">
        <v>2</v>
      </c>
      <c r="F10868" s="51"/>
      <c r="G10868" t="str">
        <f t="shared" si="338"/>
        <v>Klay Thompson</v>
      </c>
      <c r="H10868" t="str">
        <f t="shared" si="339"/>
        <v>Klay Thompson</v>
      </c>
    </row>
    <row r="10869" spans="1:8" x14ac:dyDescent="0.2">
      <c r="A10869" s="48"/>
      <c r="B10869">
        <v>16</v>
      </c>
      <c r="C10869">
        <v>4</v>
      </c>
      <c r="D10869">
        <v>3</v>
      </c>
      <c r="E10869">
        <v>4</v>
      </c>
      <c r="F10869" s="51"/>
      <c r="G10869" t="str">
        <f t="shared" si="338"/>
        <v>Klay Thompson</v>
      </c>
      <c r="H10869" t="str">
        <f t="shared" si="339"/>
        <v>Klay Thompson</v>
      </c>
    </row>
    <row r="10870" spans="1:8" x14ac:dyDescent="0.2">
      <c r="A10870" s="48"/>
      <c r="B10870">
        <v>8</v>
      </c>
      <c r="C10870">
        <v>4</v>
      </c>
      <c r="D10870">
        <v>3</v>
      </c>
      <c r="E10870">
        <v>2</v>
      </c>
      <c r="F10870" s="51"/>
      <c r="G10870" t="str">
        <f t="shared" si="338"/>
        <v>Klay Thompson</v>
      </c>
      <c r="H10870" t="str">
        <f t="shared" si="339"/>
        <v>Klay Thompson</v>
      </c>
    </row>
    <row r="10871" spans="1:8" x14ac:dyDescent="0.2">
      <c r="A10871" s="48"/>
      <c r="B10871">
        <v>2</v>
      </c>
      <c r="C10871">
        <v>0</v>
      </c>
      <c r="D10871">
        <v>2</v>
      </c>
      <c r="E10871">
        <v>0</v>
      </c>
      <c r="F10871" s="51"/>
      <c r="G10871" t="str">
        <f t="shared" si="338"/>
        <v>Klay Thompson</v>
      </c>
      <c r="H10871" t="str">
        <f t="shared" si="339"/>
        <v>Klay Thompson</v>
      </c>
    </row>
    <row r="10872" spans="1:8" x14ac:dyDescent="0.2">
      <c r="A10872" s="48"/>
      <c r="B10872">
        <v>19</v>
      </c>
      <c r="C10872">
        <v>2</v>
      </c>
      <c r="D10872">
        <v>1</v>
      </c>
      <c r="E10872">
        <v>5</v>
      </c>
      <c r="F10872" s="51"/>
      <c r="G10872" t="str">
        <f t="shared" si="338"/>
        <v>Klay Thompson</v>
      </c>
      <c r="H10872" t="str">
        <f t="shared" si="339"/>
        <v>Klay Thompson</v>
      </c>
    </row>
    <row r="10873" spans="1:8" x14ac:dyDescent="0.2">
      <c r="A10873" s="48"/>
      <c r="B10873">
        <v>11</v>
      </c>
      <c r="C10873">
        <v>4</v>
      </c>
      <c r="D10873">
        <v>3</v>
      </c>
      <c r="E10873">
        <v>1</v>
      </c>
      <c r="F10873" s="51"/>
      <c r="G10873" t="str">
        <f t="shared" si="338"/>
        <v>Klay Thompson</v>
      </c>
      <c r="H10873" t="str">
        <f t="shared" si="339"/>
        <v>Klay Thompson</v>
      </c>
    </row>
    <row r="10874" spans="1:8" x14ac:dyDescent="0.2">
      <c r="A10874" s="48"/>
      <c r="B10874">
        <v>19</v>
      </c>
      <c r="C10874">
        <v>3</v>
      </c>
      <c r="D10874">
        <v>2</v>
      </c>
      <c r="E10874">
        <v>4</v>
      </c>
      <c r="F10874" s="51"/>
      <c r="G10874" t="str">
        <f t="shared" si="338"/>
        <v>Klay Thompson</v>
      </c>
      <c r="H10874" t="str">
        <f t="shared" si="339"/>
        <v>Klay Thompson</v>
      </c>
    </row>
    <row r="10875" spans="1:8" x14ac:dyDescent="0.2">
      <c r="A10875" s="48"/>
      <c r="B10875">
        <v>27</v>
      </c>
      <c r="C10875">
        <v>4</v>
      </c>
      <c r="D10875">
        <v>3</v>
      </c>
      <c r="E10875">
        <v>7</v>
      </c>
      <c r="F10875" s="51"/>
      <c r="G10875" t="str">
        <f t="shared" si="338"/>
        <v>Klay Thompson</v>
      </c>
      <c r="H10875" t="str">
        <f t="shared" si="339"/>
        <v>Klay Thompson</v>
      </c>
    </row>
    <row r="10876" spans="1:8" x14ac:dyDescent="0.2">
      <c r="A10876" s="48"/>
      <c r="B10876">
        <v>16</v>
      </c>
      <c r="C10876">
        <v>2</v>
      </c>
      <c r="D10876">
        <v>3</v>
      </c>
      <c r="E10876">
        <v>3</v>
      </c>
      <c r="F10876" s="51"/>
      <c r="G10876" t="str">
        <f t="shared" si="338"/>
        <v>Klay Thompson</v>
      </c>
      <c r="H10876" t="str">
        <f t="shared" si="339"/>
        <v>Klay Thompson</v>
      </c>
    </row>
    <row r="10877" spans="1:8" x14ac:dyDescent="0.2">
      <c r="A10877" s="48"/>
      <c r="B10877">
        <v>9</v>
      </c>
      <c r="C10877">
        <v>5</v>
      </c>
      <c r="D10877">
        <v>1</v>
      </c>
      <c r="E10877">
        <v>2</v>
      </c>
      <c r="F10877" s="51"/>
      <c r="G10877" t="str">
        <f t="shared" si="338"/>
        <v>Klay Thompson</v>
      </c>
      <c r="H10877" t="str">
        <f t="shared" si="339"/>
        <v>Klay Thompson</v>
      </c>
    </row>
    <row r="10878" spans="1:8" x14ac:dyDescent="0.2">
      <c r="A10878" s="48"/>
      <c r="B10878">
        <v>17</v>
      </c>
      <c r="C10878">
        <v>7</v>
      </c>
      <c r="D10878">
        <v>3</v>
      </c>
      <c r="E10878">
        <v>5</v>
      </c>
      <c r="F10878" s="51"/>
      <c r="G10878" t="str">
        <f t="shared" si="338"/>
        <v>Klay Thompson</v>
      </c>
      <c r="H10878" t="str">
        <f t="shared" si="339"/>
        <v>Klay Thompson</v>
      </c>
    </row>
    <row r="10879" spans="1:8" x14ac:dyDescent="0.2">
      <c r="A10879" s="48"/>
      <c r="B10879">
        <v>19</v>
      </c>
      <c r="C10879">
        <v>5</v>
      </c>
      <c r="D10879">
        <v>2</v>
      </c>
      <c r="E10879">
        <v>3</v>
      </c>
      <c r="F10879" s="51"/>
      <c r="G10879" t="str">
        <f t="shared" si="338"/>
        <v>Klay Thompson</v>
      </c>
      <c r="H10879" t="str">
        <f t="shared" si="339"/>
        <v>Klay Thompson</v>
      </c>
    </row>
    <row r="10880" spans="1:8" x14ac:dyDescent="0.2">
      <c r="A10880" s="48"/>
      <c r="B10880">
        <v>20</v>
      </c>
      <c r="C10880">
        <v>3</v>
      </c>
      <c r="D10880">
        <v>2</v>
      </c>
      <c r="E10880">
        <v>4</v>
      </c>
      <c r="F10880" s="51"/>
      <c r="G10880" t="str">
        <f t="shared" si="338"/>
        <v>Klay Thompson</v>
      </c>
      <c r="H10880" t="str">
        <f t="shared" si="339"/>
        <v>Klay Thompson</v>
      </c>
    </row>
    <row r="10881" spans="1:8" x14ac:dyDescent="0.2">
      <c r="A10881" s="48"/>
      <c r="B10881">
        <v>41</v>
      </c>
      <c r="C10881">
        <v>4</v>
      </c>
      <c r="D10881">
        <v>3</v>
      </c>
      <c r="E10881">
        <v>10</v>
      </c>
      <c r="F10881" s="51"/>
      <c r="G10881" t="str">
        <f t="shared" si="338"/>
        <v>Klay Thompson</v>
      </c>
      <c r="H10881" t="str">
        <f t="shared" si="339"/>
        <v>Klay Thompson</v>
      </c>
    </row>
    <row r="10882" spans="1:8" x14ac:dyDescent="0.2">
      <c r="A10882" s="48"/>
      <c r="B10882">
        <v>18</v>
      </c>
      <c r="C10882">
        <v>0</v>
      </c>
      <c r="D10882">
        <v>0</v>
      </c>
      <c r="E10882">
        <v>3</v>
      </c>
      <c r="F10882" s="51"/>
      <c r="G10882" t="str">
        <f t="shared" ref="G10882:G10945" si="340">IF(B10882="","",IF(A10882="",G10881,SUBSTITUTE(A10882," 2022-23 Game Log","")))</f>
        <v>Klay Thompson</v>
      </c>
      <c r="H10882" t="str">
        <f t="shared" ref="H10882:H10945" si="341">IF(G10882="Luka Dončić","Luka Doncic",IF(G10882="Wendell Carter Jr.","Wendell Carter",IF(G10882="Vlatko Čančar","Vlatko Cancar",IF(G10882="Troy Brown Jr.","Troy Brown",IF(G10882="Bojan Bogdanović","Bojan Bogdanovic",IF(G10882="Nic Claxton","Nicolas Claxton",IF(G10882="Kristaps Porziņģis","Kristaps Porzingis",IF(G10882="Kelly Oubre Jr.","Kelly Oubre Jr",IF(G10882="P.J. Washington","P.J Washington",IF(G10882="P.J. Tucker","P.J Tucker",IF(G10882="Jabari Smith Jr.","Jabari Smith",IF(G10882="Alperen Şengün","Alperen Sengun",IF(G10882="Nikola Vučević","Nikola Vucevic",IF(G10882="Jusuf Nurkić","Jusuf Nurkic",IF(G10882="Nikola Jokić","Nikola Jokic",G10882)))))))))))))))</f>
        <v>Klay Thompson</v>
      </c>
    </row>
    <row r="10883" spans="1:8" x14ac:dyDescent="0.2">
      <c r="A10883" s="48"/>
      <c r="B10883">
        <v>20</v>
      </c>
      <c r="C10883">
        <v>6</v>
      </c>
      <c r="D10883">
        <v>1</v>
      </c>
      <c r="E10883">
        <v>6</v>
      </c>
      <c r="F10883" s="51"/>
      <c r="G10883" t="str">
        <f t="shared" si="340"/>
        <v>Klay Thompson</v>
      </c>
      <c r="H10883" t="str">
        <f t="shared" si="341"/>
        <v>Klay Thompson</v>
      </c>
    </row>
    <row r="10884" spans="1:8" x14ac:dyDescent="0.2">
      <c r="A10884" s="48"/>
      <c r="B10884">
        <v>21</v>
      </c>
      <c r="C10884">
        <v>2</v>
      </c>
      <c r="D10884">
        <v>2</v>
      </c>
      <c r="E10884">
        <v>5</v>
      </c>
      <c r="F10884" s="51"/>
      <c r="G10884" t="str">
        <f t="shared" si="340"/>
        <v>Klay Thompson</v>
      </c>
      <c r="H10884" t="str">
        <f t="shared" si="341"/>
        <v>Klay Thompson</v>
      </c>
    </row>
    <row r="10885" spans="1:8" x14ac:dyDescent="0.2">
      <c r="A10885" s="48"/>
      <c r="B10885">
        <v>5</v>
      </c>
      <c r="C10885">
        <v>7</v>
      </c>
      <c r="D10885">
        <v>2</v>
      </c>
      <c r="E10885">
        <v>1</v>
      </c>
      <c r="F10885" s="51"/>
      <c r="G10885" t="str">
        <f t="shared" si="340"/>
        <v>Klay Thompson</v>
      </c>
      <c r="H10885" t="str">
        <f t="shared" si="341"/>
        <v>Klay Thompson</v>
      </c>
    </row>
    <row r="10886" spans="1:8" x14ac:dyDescent="0.2">
      <c r="A10886" s="48"/>
      <c r="B10886">
        <v>26</v>
      </c>
      <c r="C10886">
        <v>5</v>
      </c>
      <c r="D10886">
        <v>6</v>
      </c>
      <c r="E10886">
        <v>3</v>
      </c>
      <c r="F10886" s="51"/>
      <c r="G10886" t="str">
        <f t="shared" si="340"/>
        <v>Klay Thompson</v>
      </c>
      <c r="H10886" t="str">
        <f t="shared" si="341"/>
        <v>Klay Thompson</v>
      </c>
    </row>
    <row r="10887" spans="1:8" x14ac:dyDescent="0.2">
      <c r="A10887" s="48"/>
      <c r="B10887">
        <v>28</v>
      </c>
      <c r="C10887">
        <v>2</v>
      </c>
      <c r="D10887">
        <v>4</v>
      </c>
      <c r="E10887">
        <v>8</v>
      </c>
      <c r="F10887" s="51"/>
      <c r="G10887" t="str">
        <f t="shared" si="340"/>
        <v>Klay Thompson</v>
      </c>
      <c r="H10887" t="str">
        <f t="shared" si="341"/>
        <v>Klay Thompson</v>
      </c>
    </row>
    <row r="10888" spans="1:8" x14ac:dyDescent="0.2">
      <c r="A10888" s="48"/>
      <c r="B10888">
        <v>22</v>
      </c>
      <c r="C10888">
        <v>2</v>
      </c>
      <c r="D10888">
        <v>3</v>
      </c>
      <c r="E10888">
        <v>4</v>
      </c>
      <c r="F10888" s="51"/>
      <c r="G10888" t="str">
        <f t="shared" si="340"/>
        <v>Klay Thompson</v>
      </c>
      <c r="H10888" t="str">
        <f t="shared" si="341"/>
        <v>Klay Thompson</v>
      </c>
    </row>
    <row r="10889" spans="1:8" x14ac:dyDescent="0.2">
      <c r="A10889" s="48"/>
      <c r="B10889">
        <v>34</v>
      </c>
      <c r="C10889">
        <v>5</v>
      </c>
      <c r="D10889">
        <v>2</v>
      </c>
      <c r="E10889">
        <v>4</v>
      </c>
      <c r="F10889" s="51"/>
      <c r="G10889" t="str">
        <f t="shared" si="340"/>
        <v>Klay Thompson</v>
      </c>
      <c r="H10889" t="str">
        <f t="shared" si="341"/>
        <v>Klay Thompson</v>
      </c>
    </row>
    <row r="10890" spans="1:8" x14ac:dyDescent="0.2">
      <c r="A10890" s="48"/>
      <c r="B10890">
        <v>14</v>
      </c>
      <c r="C10890">
        <v>1</v>
      </c>
      <c r="D10890">
        <v>2</v>
      </c>
      <c r="E10890">
        <v>2</v>
      </c>
      <c r="F10890" s="51"/>
      <c r="G10890" t="str">
        <f t="shared" si="340"/>
        <v>Klay Thompson</v>
      </c>
      <c r="H10890" t="str">
        <f t="shared" si="341"/>
        <v>Klay Thompson</v>
      </c>
    </row>
    <row r="10891" spans="1:8" x14ac:dyDescent="0.2">
      <c r="A10891" s="48"/>
      <c r="B10891">
        <v>12</v>
      </c>
      <c r="C10891">
        <v>3</v>
      </c>
      <c r="D10891">
        <v>0</v>
      </c>
      <c r="E10891">
        <v>3</v>
      </c>
      <c r="F10891" s="51"/>
      <c r="G10891" t="str">
        <f t="shared" si="340"/>
        <v>Klay Thompson</v>
      </c>
      <c r="H10891" t="str">
        <f t="shared" si="341"/>
        <v>Klay Thompson</v>
      </c>
    </row>
    <row r="10892" spans="1:8" x14ac:dyDescent="0.2">
      <c r="A10892" s="48"/>
      <c r="B10892">
        <v>17</v>
      </c>
      <c r="C10892">
        <v>7</v>
      </c>
      <c r="D10892">
        <v>4</v>
      </c>
      <c r="E10892">
        <v>3</v>
      </c>
      <c r="F10892" s="51"/>
      <c r="G10892" t="str">
        <f t="shared" si="340"/>
        <v>Klay Thompson</v>
      </c>
      <c r="H10892" t="str">
        <f t="shared" si="341"/>
        <v>Klay Thompson</v>
      </c>
    </row>
    <row r="10893" spans="1:8" x14ac:dyDescent="0.2">
      <c r="A10893" s="48"/>
      <c r="B10893">
        <v>11</v>
      </c>
      <c r="C10893">
        <v>4</v>
      </c>
      <c r="D10893">
        <v>2</v>
      </c>
      <c r="E10893">
        <v>1</v>
      </c>
      <c r="F10893" s="51"/>
      <c r="G10893" t="str">
        <f t="shared" si="340"/>
        <v>Klay Thompson</v>
      </c>
      <c r="H10893" t="str">
        <f t="shared" si="341"/>
        <v>Klay Thompson</v>
      </c>
    </row>
    <row r="10894" spans="1:8" x14ac:dyDescent="0.2">
      <c r="A10894" s="48"/>
      <c r="B10894">
        <v>24</v>
      </c>
      <c r="C10894">
        <v>9</v>
      </c>
      <c r="D10894">
        <v>4</v>
      </c>
      <c r="E10894">
        <v>3</v>
      </c>
      <c r="F10894" s="51"/>
      <c r="G10894" t="str">
        <f t="shared" si="340"/>
        <v>Klay Thompson</v>
      </c>
      <c r="H10894" t="str">
        <f t="shared" si="341"/>
        <v>Klay Thompson</v>
      </c>
    </row>
    <row r="10895" spans="1:8" x14ac:dyDescent="0.2">
      <c r="A10895" s="48"/>
      <c r="B10895">
        <v>29</v>
      </c>
      <c r="C10895">
        <v>5</v>
      </c>
      <c r="D10895">
        <v>4</v>
      </c>
      <c r="E10895">
        <v>5</v>
      </c>
      <c r="F10895" s="51"/>
      <c r="G10895" t="str">
        <f t="shared" si="340"/>
        <v>Klay Thompson</v>
      </c>
      <c r="H10895" t="str">
        <f t="shared" si="341"/>
        <v>Klay Thompson</v>
      </c>
    </row>
    <row r="10896" spans="1:8" x14ac:dyDescent="0.2">
      <c r="A10896" s="48"/>
      <c r="B10896">
        <v>31</v>
      </c>
      <c r="C10896">
        <v>4</v>
      </c>
      <c r="D10896">
        <v>2</v>
      </c>
      <c r="E10896">
        <v>7</v>
      </c>
      <c r="F10896" s="51"/>
      <c r="G10896" t="str">
        <f t="shared" si="340"/>
        <v>Klay Thompson</v>
      </c>
      <c r="H10896" t="str">
        <f t="shared" si="341"/>
        <v>Klay Thompson</v>
      </c>
    </row>
    <row r="10897" spans="1:8" x14ac:dyDescent="0.2">
      <c r="A10897" s="48"/>
      <c r="B10897">
        <v>54</v>
      </c>
      <c r="C10897">
        <v>8</v>
      </c>
      <c r="D10897">
        <v>3</v>
      </c>
      <c r="E10897">
        <v>10</v>
      </c>
      <c r="F10897" s="51"/>
      <c r="G10897" t="str">
        <f t="shared" si="340"/>
        <v>Klay Thompson</v>
      </c>
      <c r="H10897" t="str">
        <f t="shared" si="341"/>
        <v>Klay Thompson</v>
      </c>
    </row>
    <row r="10898" spans="1:8" x14ac:dyDescent="0.2">
      <c r="A10898" s="48"/>
      <c r="B10898">
        <v>30</v>
      </c>
      <c r="C10898">
        <v>2</v>
      </c>
      <c r="D10898">
        <v>3</v>
      </c>
      <c r="E10898">
        <v>3</v>
      </c>
      <c r="F10898" s="51"/>
      <c r="G10898" t="str">
        <f t="shared" si="340"/>
        <v>Klay Thompson</v>
      </c>
      <c r="H10898" t="str">
        <f t="shared" si="341"/>
        <v>Klay Thompson</v>
      </c>
    </row>
    <row r="10899" spans="1:8" x14ac:dyDescent="0.2">
      <c r="A10899" s="48" t="s">
        <v>1546</v>
      </c>
      <c r="B10899">
        <v>0</v>
      </c>
      <c r="C10899">
        <v>1</v>
      </c>
      <c r="D10899">
        <v>0</v>
      </c>
      <c r="E10899">
        <v>0</v>
      </c>
      <c r="F10899" s="51"/>
      <c r="G10899" t="str">
        <f t="shared" si="340"/>
        <v>JT Thor</v>
      </c>
      <c r="H10899" t="str">
        <f t="shared" si="341"/>
        <v>JT Thor</v>
      </c>
    </row>
    <row r="10900" spans="1:8" x14ac:dyDescent="0.2">
      <c r="A10900" s="48"/>
      <c r="B10900">
        <v>5</v>
      </c>
      <c r="C10900">
        <v>6</v>
      </c>
      <c r="D10900">
        <v>0</v>
      </c>
      <c r="E10900">
        <v>1</v>
      </c>
      <c r="F10900" s="51"/>
      <c r="G10900" t="str">
        <f t="shared" si="340"/>
        <v>JT Thor</v>
      </c>
      <c r="H10900" t="str">
        <f t="shared" si="341"/>
        <v>JT Thor</v>
      </c>
    </row>
    <row r="10901" spans="1:8" x14ac:dyDescent="0.2">
      <c r="A10901" s="48"/>
      <c r="B10901">
        <v>2</v>
      </c>
      <c r="C10901">
        <v>1</v>
      </c>
      <c r="D10901">
        <v>0</v>
      </c>
      <c r="E10901">
        <v>0</v>
      </c>
      <c r="F10901" s="51"/>
      <c r="G10901" t="str">
        <f t="shared" si="340"/>
        <v>JT Thor</v>
      </c>
      <c r="H10901" t="str">
        <f t="shared" si="341"/>
        <v>JT Thor</v>
      </c>
    </row>
    <row r="10902" spans="1:8" x14ac:dyDescent="0.2">
      <c r="A10902" s="48"/>
      <c r="B10902">
        <v>0</v>
      </c>
      <c r="C10902">
        <v>2</v>
      </c>
      <c r="D10902">
        <v>1</v>
      </c>
      <c r="E10902">
        <v>0</v>
      </c>
      <c r="F10902" s="51"/>
      <c r="G10902" t="str">
        <f t="shared" si="340"/>
        <v>JT Thor</v>
      </c>
      <c r="H10902" t="str">
        <f t="shared" si="341"/>
        <v>JT Thor</v>
      </c>
    </row>
    <row r="10903" spans="1:8" x14ac:dyDescent="0.2">
      <c r="A10903" s="48"/>
      <c r="B10903">
        <v>3</v>
      </c>
      <c r="C10903">
        <v>3</v>
      </c>
      <c r="D10903">
        <v>0</v>
      </c>
      <c r="E10903">
        <v>0</v>
      </c>
      <c r="F10903" s="51"/>
      <c r="G10903" t="str">
        <f t="shared" si="340"/>
        <v>JT Thor</v>
      </c>
      <c r="H10903" t="str">
        <f t="shared" si="341"/>
        <v>JT Thor</v>
      </c>
    </row>
    <row r="10904" spans="1:8" x14ac:dyDescent="0.2">
      <c r="A10904" s="48"/>
      <c r="B10904">
        <v>0</v>
      </c>
      <c r="C10904">
        <v>0</v>
      </c>
      <c r="D10904">
        <v>0</v>
      </c>
      <c r="E10904">
        <v>0</v>
      </c>
      <c r="F10904" s="51"/>
      <c r="G10904" t="str">
        <f t="shared" si="340"/>
        <v>JT Thor</v>
      </c>
      <c r="H10904" t="str">
        <f t="shared" si="341"/>
        <v>JT Thor</v>
      </c>
    </row>
    <row r="10905" spans="1:8" x14ac:dyDescent="0.2">
      <c r="A10905" s="48"/>
      <c r="B10905">
        <v>4</v>
      </c>
      <c r="C10905">
        <v>2</v>
      </c>
      <c r="D10905">
        <v>1</v>
      </c>
      <c r="E10905">
        <v>0</v>
      </c>
      <c r="F10905" s="51"/>
      <c r="G10905" t="str">
        <f t="shared" si="340"/>
        <v>JT Thor</v>
      </c>
      <c r="H10905" t="str">
        <f t="shared" si="341"/>
        <v>JT Thor</v>
      </c>
    </row>
    <row r="10906" spans="1:8" x14ac:dyDescent="0.2">
      <c r="A10906" s="48"/>
      <c r="B10906">
        <v>11</v>
      </c>
      <c r="C10906">
        <v>5</v>
      </c>
      <c r="D10906">
        <v>2</v>
      </c>
      <c r="E10906">
        <v>2</v>
      </c>
      <c r="F10906" s="51"/>
      <c r="G10906" t="str">
        <f t="shared" si="340"/>
        <v>JT Thor</v>
      </c>
      <c r="H10906" t="str">
        <f t="shared" si="341"/>
        <v>JT Thor</v>
      </c>
    </row>
    <row r="10907" spans="1:8" x14ac:dyDescent="0.2">
      <c r="A10907" s="48"/>
      <c r="B10907">
        <v>3</v>
      </c>
      <c r="C10907">
        <v>4</v>
      </c>
      <c r="D10907">
        <v>1</v>
      </c>
      <c r="E10907">
        <v>1</v>
      </c>
      <c r="F10907" s="51"/>
      <c r="G10907" t="str">
        <f t="shared" si="340"/>
        <v>JT Thor</v>
      </c>
      <c r="H10907" t="str">
        <f t="shared" si="341"/>
        <v>JT Thor</v>
      </c>
    </row>
    <row r="10908" spans="1:8" x14ac:dyDescent="0.2">
      <c r="A10908" s="48"/>
      <c r="B10908">
        <v>3</v>
      </c>
      <c r="C10908">
        <v>2</v>
      </c>
      <c r="D10908">
        <v>2</v>
      </c>
      <c r="E10908">
        <v>0</v>
      </c>
      <c r="F10908" s="51"/>
      <c r="G10908" t="str">
        <f t="shared" si="340"/>
        <v>JT Thor</v>
      </c>
      <c r="H10908" t="str">
        <f t="shared" si="341"/>
        <v>JT Thor</v>
      </c>
    </row>
    <row r="10909" spans="1:8" x14ac:dyDescent="0.2">
      <c r="A10909" s="48"/>
      <c r="B10909">
        <v>2</v>
      </c>
      <c r="C10909">
        <v>1</v>
      </c>
      <c r="D10909">
        <v>0</v>
      </c>
      <c r="E10909">
        <v>0</v>
      </c>
      <c r="F10909" s="51"/>
      <c r="G10909" t="str">
        <f t="shared" si="340"/>
        <v>JT Thor</v>
      </c>
      <c r="H10909" t="str">
        <f t="shared" si="341"/>
        <v>JT Thor</v>
      </c>
    </row>
    <row r="10910" spans="1:8" x14ac:dyDescent="0.2">
      <c r="A10910" s="48"/>
      <c r="B10910">
        <v>0</v>
      </c>
      <c r="C10910">
        <v>0</v>
      </c>
      <c r="D10910">
        <v>0</v>
      </c>
      <c r="E10910">
        <v>0</v>
      </c>
      <c r="F10910" s="51"/>
      <c r="G10910" t="str">
        <f t="shared" si="340"/>
        <v>JT Thor</v>
      </c>
      <c r="H10910" t="str">
        <f t="shared" si="341"/>
        <v>JT Thor</v>
      </c>
    </row>
    <row r="10911" spans="1:8" x14ac:dyDescent="0.2">
      <c r="A10911" s="48"/>
      <c r="B10911">
        <v>2</v>
      </c>
      <c r="C10911">
        <v>1</v>
      </c>
      <c r="D10911">
        <v>1</v>
      </c>
      <c r="E10911">
        <v>0</v>
      </c>
      <c r="F10911" s="51"/>
      <c r="G10911" t="str">
        <f t="shared" si="340"/>
        <v>JT Thor</v>
      </c>
      <c r="H10911" t="str">
        <f t="shared" si="341"/>
        <v>JT Thor</v>
      </c>
    </row>
    <row r="10912" spans="1:8" x14ac:dyDescent="0.2">
      <c r="A10912" s="48"/>
      <c r="B10912">
        <v>0</v>
      </c>
      <c r="C10912">
        <v>1</v>
      </c>
      <c r="D10912">
        <v>0</v>
      </c>
      <c r="E10912">
        <v>0</v>
      </c>
      <c r="F10912" s="51"/>
      <c r="G10912" t="str">
        <f t="shared" si="340"/>
        <v>JT Thor</v>
      </c>
      <c r="H10912" t="str">
        <f t="shared" si="341"/>
        <v>JT Thor</v>
      </c>
    </row>
    <row r="10913" spans="1:8" x14ac:dyDescent="0.2">
      <c r="A10913" s="48"/>
      <c r="B10913">
        <v>0</v>
      </c>
      <c r="C10913">
        <v>2</v>
      </c>
      <c r="D10913">
        <v>0</v>
      </c>
      <c r="E10913">
        <v>0</v>
      </c>
      <c r="F10913" s="51"/>
      <c r="G10913" t="str">
        <f t="shared" si="340"/>
        <v>JT Thor</v>
      </c>
      <c r="H10913" t="str">
        <f t="shared" si="341"/>
        <v>JT Thor</v>
      </c>
    </row>
    <row r="10914" spans="1:8" x14ac:dyDescent="0.2">
      <c r="A10914" s="48"/>
      <c r="B10914">
        <v>0</v>
      </c>
      <c r="C10914">
        <v>0</v>
      </c>
      <c r="D10914">
        <v>0</v>
      </c>
      <c r="E10914">
        <v>0</v>
      </c>
      <c r="F10914" s="51"/>
      <c r="G10914" t="str">
        <f t="shared" si="340"/>
        <v>JT Thor</v>
      </c>
      <c r="H10914" t="str">
        <f t="shared" si="341"/>
        <v>JT Thor</v>
      </c>
    </row>
    <row r="10915" spans="1:8" x14ac:dyDescent="0.2">
      <c r="A10915" s="48"/>
      <c r="B10915">
        <v>0</v>
      </c>
      <c r="C10915">
        <v>0</v>
      </c>
      <c r="D10915">
        <v>0</v>
      </c>
      <c r="E10915">
        <v>0</v>
      </c>
      <c r="F10915" s="51"/>
      <c r="G10915" t="str">
        <f t="shared" si="340"/>
        <v>JT Thor</v>
      </c>
      <c r="H10915" t="str">
        <f t="shared" si="341"/>
        <v>JT Thor</v>
      </c>
    </row>
    <row r="10916" spans="1:8" x14ac:dyDescent="0.2">
      <c r="A10916" s="48"/>
      <c r="B10916">
        <v>9</v>
      </c>
      <c r="C10916">
        <v>1</v>
      </c>
      <c r="D10916">
        <v>1</v>
      </c>
      <c r="E10916">
        <v>1</v>
      </c>
      <c r="F10916" s="51"/>
      <c r="G10916" t="str">
        <f t="shared" si="340"/>
        <v>JT Thor</v>
      </c>
      <c r="H10916" t="str">
        <f t="shared" si="341"/>
        <v>JT Thor</v>
      </c>
    </row>
    <row r="10917" spans="1:8" x14ac:dyDescent="0.2">
      <c r="A10917" s="48"/>
      <c r="B10917">
        <v>0</v>
      </c>
      <c r="C10917">
        <v>1</v>
      </c>
      <c r="D10917">
        <v>1</v>
      </c>
      <c r="E10917">
        <v>0</v>
      </c>
      <c r="F10917" s="51"/>
      <c r="G10917" t="str">
        <f t="shared" si="340"/>
        <v>JT Thor</v>
      </c>
      <c r="H10917" t="str">
        <f t="shared" si="341"/>
        <v>JT Thor</v>
      </c>
    </row>
    <row r="10918" spans="1:8" x14ac:dyDescent="0.2">
      <c r="A10918" s="48"/>
      <c r="B10918">
        <v>2</v>
      </c>
      <c r="C10918">
        <v>3</v>
      </c>
      <c r="D10918">
        <v>0</v>
      </c>
      <c r="E10918">
        <v>0</v>
      </c>
      <c r="F10918" s="51"/>
      <c r="G10918" t="str">
        <f t="shared" si="340"/>
        <v>JT Thor</v>
      </c>
      <c r="H10918" t="str">
        <f t="shared" si="341"/>
        <v>JT Thor</v>
      </c>
    </row>
    <row r="10919" spans="1:8" x14ac:dyDescent="0.2">
      <c r="A10919" s="48"/>
      <c r="B10919">
        <v>1</v>
      </c>
      <c r="C10919">
        <v>0</v>
      </c>
      <c r="D10919">
        <v>1</v>
      </c>
      <c r="E10919">
        <v>0</v>
      </c>
      <c r="F10919" s="51"/>
      <c r="G10919" t="str">
        <f t="shared" si="340"/>
        <v>JT Thor</v>
      </c>
      <c r="H10919" t="str">
        <f t="shared" si="341"/>
        <v>JT Thor</v>
      </c>
    </row>
    <row r="10920" spans="1:8" x14ac:dyDescent="0.2">
      <c r="A10920" s="48"/>
      <c r="B10920">
        <v>7</v>
      </c>
      <c r="C10920">
        <v>2</v>
      </c>
      <c r="D10920">
        <v>1</v>
      </c>
      <c r="E10920">
        <v>0</v>
      </c>
      <c r="F10920" s="51"/>
      <c r="G10920" t="str">
        <f t="shared" si="340"/>
        <v>JT Thor</v>
      </c>
      <c r="H10920" t="str">
        <f t="shared" si="341"/>
        <v>JT Thor</v>
      </c>
    </row>
    <row r="10921" spans="1:8" x14ac:dyDescent="0.2">
      <c r="A10921" s="48"/>
      <c r="B10921">
        <v>0</v>
      </c>
      <c r="C10921">
        <v>0</v>
      </c>
      <c r="D10921">
        <v>0</v>
      </c>
      <c r="E10921">
        <v>0</v>
      </c>
      <c r="F10921" s="51"/>
      <c r="G10921" t="str">
        <f t="shared" si="340"/>
        <v>JT Thor</v>
      </c>
      <c r="H10921" t="str">
        <f t="shared" si="341"/>
        <v>JT Thor</v>
      </c>
    </row>
    <row r="10922" spans="1:8" x14ac:dyDescent="0.2">
      <c r="A10922" s="48"/>
      <c r="B10922">
        <v>3</v>
      </c>
      <c r="C10922">
        <v>1</v>
      </c>
      <c r="D10922">
        <v>0</v>
      </c>
      <c r="E10922">
        <v>1</v>
      </c>
      <c r="F10922" s="51"/>
      <c r="G10922" t="str">
        <f t="shared" si="340"/>
        <v>JT Thor</v>
      </c>
      <c r="H10922" t="str">
        <f t="shared" si="341"/>
        <v>JT Thor</v>
      </c>
    </row>
    <row r="10923" spans="1:8" x14ac:dyDescent="0.2">
      <c r="A10923" s="48"/>
      <c r="B10923">
        <v>3</v>
      </c>
      <c r="C10923">
        <v>0</v>
      </c>
      <c r="D10923">
        <v>0</v>
      </c>
      <c r="E10923">
        <v>1</v>
      </c>
      <c r="F10923" s="51"/>
      <c r="G10923" t="str">
        <f t="shared" si="340"/>
        <v>JT Thor</v>
      </c>
      <c r="H10923" t="str">
        <f t="shared" si="341"/>
        <v>JT Thor</v>
      </c>
    </row>
    <row r="10924" spans="1:8" x14ac:dyDescent="0.2">
      <c r="A10924" s="48"/>
      <c r="B10924">
        <v>3</v>
      </c>
      <c r="C10924">
        <v>2</v>
      </c>
      <c r="D10924">
        <v>0</v>
      </c>
      <c r="E10924">
        <v>1</v>
      </c>
      <c r="F10924" s="51"/>
      <c r="G10924" t="str">
        <f t="shared" si="340"/>
        <v>JT Thor</v>
      </c>
      <c r="H10924" t="str">
        <f t="shared" si="341"/>
        <v>JT Thor</v>
      </c>
    </row>
    <row r="10925" spans="1:8" x14ac:dyDescent="0.2">
      <c r="A10925" s="48" t="s">
        <v>1547</v>
      </c>
      <c r="B10925">
        <v>0</v>
      </c>
      <c r="C10925">
        <v>0</v>
      </c>
      <c r="D10925">
        <v>0</v>
      </c>
      <c r="E10925">
        <v>0</v>
      </c>
      <c r="F10925" s="51"/>
      <c r="G10925" t="str">
        <f t="shared" si="340"/>
        <v>Matisse Thybulle</v>
      </c>
      <c r="H10925" t="str">
        <f t="shared" si="341"/>
        <v>Matisse Thybulle</v>
      </c>
    </row>
    <row r="10926" spans="1:8" x14ac:dyDescent="0.2">
      <c r="A10926" s="48"/>
      <c r="B10926">
        <v>0</v>
      </c>
      <c r="C10926">
        <v>0</v>
      </c>
      <c r="D10926">
        <v>0</v>
      </c>
      <c r="E10926">
        <v>0</v>
      </c>
      <c r="F10926" s="51"/>
      <c r="G10926" t="str">
        <f t="shared" si="340"/>
        <v>Matisse Thybulle</v>
      </c>
      <c r="H10926" t="str">
        <f t="shared" si="341"/>
        <v>Matisse Thybulle</v>
      </c>
    </row>
    <row r="10927" spans="1:8" x14ac:dyDescent="0.2">
      <c r="A10927" s="48"/>
      <c r="B10927">
        <v>0</v>
      </c>
      <c r="C10927">
        <v>0</v>
      </c>
      <c r="D10927">
        <v>0</v>
      </c>
      <c r="E10927">
        <v>0</v>
      </c>
      <c r="F10927" s="51"/>
      <c r="G10927" t="str">
        <f t="shared" si="340"/>
        <v>Matisse Thybulle</v>
      </c>
      <c r="H10927" t="str">
        <f t="shared" si="341"/>
        <v>Matisse Thybulle</v>
      </c>
    </row>
    <row r="10928" spans="1:8" x14ac:dyDescent="0.2">
      <c r="A10928" s="48"/>
      <c r="B10928">
        <v>0</v>
      </c>
      <c r="C10928">
        <v>0</v>
      </c>
      <c r="D10928">
        <v>0</v>
      </c>
      <c r="E10928">
        <v>0</v>
      </c>
      <c r="F10928" s="51"/>
      <c r="G10928" t="str">
        <f t="shared" si="340"/>
        <v>Matisse Thybulle</v>
      </c>
      <c r="H10928" t="str">
        <f t="shared" si="341"/>
        <v>Matisse Thybulle</v>
      </c>
    </row>
    <row r="10929" spans="1:8" x14ac:dyDescent="0.2">
      <c r="A10929" s="48"/>
      <c r="B10929">
        <v>6</v>
      </c>
      <c r="C10929">
        <v>3</v>
      </c>
      <c r="D10929">
        <v>3</v>
      </c>
      <c r="E10929">
        <v>2</v>
      </c>
      <c r="F10929" s="51"/>
      <c r="G10929" t="str">
        <f t="shared" si="340"/>
        <v>Matisse Thybulle</v>
      </c>
      <c r="H10929" t="str">
        <f t="shared" si="341"/>
        <v>Matisse Thybulle</v>
      </c>
    </row>
    <row r="10930" spans="1:8" x14ac:dyDescent="0.2">
      <c r="A10930" s="48"/>
      <c r="B10930">
        <v>2</v>
      </c>
      <c r="C10930">
        <v>0</v>
      </c>
      <c r="D10930">
        <v>0</v>
      </c>
      <c r="E10930">
        <v>0</v>
      </c>
      <c r="F10930" s="51"/>
      <c r="G10930" t="str">
        <f t="shared" si="340"/>
        <v>Matisse Thybulle</v>
      </c>
      <c r="H10930" t="str">
        <f t="shared" si="341"/>
        <v>Matisse Thybulle</v>
      </c>
    </row>
    <row r="10931" spans="1:8" x14ac:dyDescent="0.2">
      <c r="A10931" s="48"/>
      <c r="B10931">
        <v>1</v>
      </c>
      <c r="C10931">
        <v>5</v>
      </c>
      <c r="D10931">
        <v>0</v>
      </c>
      <c r="E10931">
        <v>0</v>
      </c>
      <c r="F10931" s="51"/>
      <c r="G10931" t="str">
        <f t="shared" si="340"/>
        <v>Matisse Thybulle</v>
      </c>
      <c r="H10931" t="str">
        <f t="shared" si="341"/>
        <v>Matisse Thybulle</v>
      </c>
    </row>
    <row r="10932" spans="1:8" x14ac:dyDescent="0.2">
      <c r="A10932" s="48"/>
      <c r="B10932">
        <v>2</v>
      </c>
      <c r="C10932">
        <v>0</v>
      </c>
      <c r="D10932">
        <v>2</v>
      </c>
      <c r="E10932">
        <v>0</v>
      </c>
      <c r="F10932" s="51"/>
      <c r="G10932" t="str">
        <f t="shared" si="340"/>
        <v>Matisse Thybulle</v>
      </c>
      <c r="H10932" t="str">
        <f t="shared" si="341"/>
        <v>Matisse Thybulle</v>
      </c>
    </row>
    <row r="10933" spans="1:8" x14ac:dyDescent="0.2">
      <c r="A10933" s="48"/>
      <c r="B10933">
        <v>4</v>
      </c>
      <c r="C10933">
        <v>3</v>
      </c>
      <c r="D10933">
        <v>0</v>
      </c>
      <c r="E10933">
        <v>0</v>
      </c>
      <c r="F10933" s="51"/>
      <c r="G10933" t="str">
        <f t="shared" si="340"/>
        <v>Matisse Thybulle</v>
      </c>
      <c r="H10933" t="str">
        <f t="shared" si="341"/>
        <v>Matisse Thybulle</v>
      </c>
    </row>
    <row r="10934" spans="1:8" x14ac:dyDescent="0.2">
      <c r="A10934" s="48"/>
      <c r="B10934">
        <v>0</v>
      </c>
      <c r="C10934">
        <v>1</v>
      </c>
      <c r="D10934">
        <v>1</v>
      </c>
      <c r="E10934">
        <v>0</v>
      </c>
      <c r="F10934" s="51"/>
      <c r="G10934" t="str">
        <f t="shared" si="340"/>
        <v>Matisse Thybulle</v>
      </c>
      <c r="H10934" t="str">
        <f t="shared" si="341"/>
        <v>Matisse Thybulle</v>
      </c>
    </row>
    <row r="10935" spans="1:8" x14ac:dyDescent="0.2">
      <c r="A10935" s="48"/>
      <c r="B10935">
        <v>0</v>
      </c>
      <c r="C10935">
        <v>0</v>
      </c>
      <c r="D10935">
        <v>0</v>
      </c>
      <c r="E10935">
        <v>0</v>
      </c>
      <c r="F10935" s="51"/>
      <c r="G10935" t="str">
        <f t="shared" si="340"/>
        <v>Matisse Thybulle</v>
      </c>
      <c r="H10935" t="str">
        <f t="shared" si="341"/>
        <v>Matisse Thybulle</v>
      </c>
    </row>
    <row r="10936" spans="1:8" x14ac:dyDescent="0.2">
      <c r="A10936" s="48"/>
      <c r="B10936">
        <v>3</v>
      </c>
      <c r="C10936">
        <v>2</v>
      </c>
      <c r="D10936">
        <v>0</v>
      </c>
      <c r="E10936">
        <v>1</v>
      </c>
      <c r="F10936" s="51"/>
      <c r="G10936" t="str">
        <f t="shared" si="340"/>
        <v>Matisse Thybulle</v>
      </c>
      <c r="H10936" t="str">
        <f t="shared" si="341"/>
        <v>Matisse Thybulle</v>
      </c>
    </row>
    <row r="10937" spans="1:8" x14ac:dyDescent="0.2">
      <c r="A10937" s="48"/>
      <c r="B10937">
        <v>2</v>
      </c>
      <c r="C10937">
        <v>6</v>
      </c>
      <c r="D10937">
        <v>2</v>
      </c>
      <c r="E10937">
        <v>0</v>
      </c>
      <c r="F10937" s="51"/>
      <c r="G10937" t="str">
        <f t="shared" si="340"/>
        <v>Matisse Thybulle</v>
      </c>
      <c r="H10937" t="str">
        <f t="shared" si="341"/>
        <v>Matisse Thybulle</v>
      </c>
    </row>
    <row r="10938" spans="1:8" x14ac:dyDescent="0.2">
      <c r="A10938" s="48"/>
      <c r="B10938">
        <v>0</v>
      </c>
      <c r="C10938">
        <v>0</v>
      </c>
      <c r="D10938">
        <v>0</v>
      </c>
      <c r="E10938">
        <v>0</v>
      </c>
      <c r="F10938" s="51"/>
      <c r="G10938" t="str">
        <f t="shared" si="340"/>
        <v>Matisse Thybulle</v>
      </c>
      <c r="H10938" t="str">
        <f t="shared" si="341"/>
        <v>Matisse Thybulle</v>
      </c>
    </row>
    <row r="10939" spans="1:8" x14ac:dyDescent="0.2">
      <c r="A10939" s="48"/>
      <c r="B10939">
        <v>0</v>
      </c>
      <c r="C10939">
        <v>0</v>
      </c>
      <c r="D10939">
        <v>0</v>
      </c>
      <c r="E10939">
        <v>0</v>
      </c>
      <c r="F10939" s="51"/>
      <c r="G10939" t="str">
        <f t="shared" si="340"/>
        <v>Matisse Thybulle</v>
      </c>
      <c r="H10939" t="str">
        <f t="shared" si="341"/>
        <v>Matisse Thybulle</v>
      </c>
    </row>
    <row r="10940" spans="1:8" x14ac:dyDescent="0.2">
      <c r="A10940" s="48"/>
      <c r="B10940">
        <v>3</v>
      </c>
      <c r="C10940">
        <v>0</v>
      </c>
      <c r="D10940">
        <v>0</v>
      </c>
      <c r="E10940">
        <v>1</v>
      </c>
      <c r="F10940" s="51"/>
      <c r="G10940" t="str">
        <f t="shared" si="340"/>
        <v>Matisse Thybulle</v>
      </c>
      <c r="H10940" t="str">
        <f t="shared" si="341"/>
        <v>Matisse Thybulle</v>
      </c>
    </row>
    <row r="10941" spans="1:8" x14ac:dyDescent="0.2">
      <c r="A10941" s="48"/>
      <c r="B10941">
        <v>4</v>
      </c>
      <c r="C10941">
        <v>0</v>
      </c>
      <c r="D10941">
        <v>0</v>
      </c>
      <c r="E10941">
        <v>0</v>
      </c>
      <c r="F10941" s="51"/>
      <c r="G10941" t="str">
        <f t="shared" si="340"/>
        <v>Matisse Thybulle</v>
      </c>
      <c r="H10941" t="str">
        <f t="shared" si="341"/>
        <v>Matisse Thybulle</v>
      </c>
    </row>
    <row r="10942" spans="1:8" x14ac:dyDescent="0.2">
      <c r="A10942" s="48"/>
      <c r="B10942">
        <v>3</v>
      </c>
      <c r="C10942">
        <v>2</v>
      </c>
      <c r="D10942">
        <v>0</v>
      </c>
      <c r="E10942">
        <v>1</v>
      </c>
      <c r="F10942" s="51"/>
      <c r="G10942" t="str">
        <f t="shared" si="340"/>
        <v>Matisse Thybulle</v>
      </c>
      <c r="H10942" t="str">
        <f t="shared" si="341"/>
        <v>Matisse Thybulle</v>
      </c>
    </row>
    <row r="10943" spans="1:8" x14ac:dyDescent="0.2">
      <c r="A10943" s="48"/>
      <c r="B10943">
        <v>0</v>
      </c>
      <c r="C10943">
        <v>1</v>
      </c>
      <c r="D10943">
        <v>0</v>
      </c>
      <c r="E10943">
        <v>0</v>
      </c>
      <c r="F10943" s="51"/>
      <c r="G10943" t="str">
        <f t="shared" si="340"/>
        <v>Matisse Thybulle</v>
      </c>
      <c r="H10943" t="str">
        <f t="shared" si="341"/>
        <v>Matisse Thybulle</v>
      </c>
    </row>
    <row r="10944" spans="1:8" x14ac:dyDescent="0.2">
      <c r="A10944" s="48"/>
      <c r="B10944">
        <v>0</v>
      </c>
      <c r="C10944">
        <v>1</v>
      </c>
      <c r="D10944">
        <v>0</v>
      </c>
      <c r="E10944">
        <v>0</v>
      </c>
      <c r="F10944" s="51"/>
      <c r="G10944" t="str">
        <f t="shared" si="340"/>
        <v>Matisse Thybulle</v>
      </c>
      <c r="H10944" t="str">
        <f t="shared" si="341"/>
        <v>Matisse Thybulle</v>
      </c>
    </row>
    <row r="10945" spans="1:8" x14ac:dyDescent="0.2">
      <c r="A10945" s="48"/>
      <c r="B10945">
        <v>9</v>
      </c>
      <c r="C10945">
        <v>0</v>
      </c>
      <c r="D10945">
        <v>1</v>
      </c>
      <c r="E10945">
        <v>1</v>
      </c>
      <c r="F10945" s="51"/>
      <c r="G10945" t="str">
        <f t="shared" si="340"/>
        <v>Matisse Thybulle</v>
      </c>
      <c r="H10945" t="str">
        <f t="shared" si="341"/>
        <v>Matisse Thybulle</v>
      </c>
    </row>
    <row r="10946" spans="1:8" x14ac:dyDescent="0.2">
      <c r="A10946" s="48"/>
      <c r="B10946">
        <v>0</v>
      </c>
      <c r="C10946">
        <v>2</v>
      </c>
      <c r="D10946">
        <v>0</v>
      </c>
      <c r="E10946">
        <v>0</v>
      </c>
      <c r="F10946" s="51"/>
      <c r="G10946" t="str">
        <f t="shared" ref="G10946:G11009" si="342">IF(B10946="","",IF(A10946="",G10945,SUBSTITUTE(A10946," 2022-23 Game Log","")))</f>
        <v>Matisse Thybulle</v>
      </c>
      <c r="H10946" t="str">
        <f t="shared" ref="H10946:H11009" si="343">IF(G10946="Luka Dončić","Luka Doncic",IF(G10946="Wendell Carter Jr.","Wendell Carter",IF(G10946="Vlatko Čančar","Vlatko Cancar",IF(G10946="Troy Brown Jr.","Troy Brown",IF(G10946="Bojan Bogdanović","Bojan Bogdanovic",IF(G10946="Nic Claxton","Nicolas Claxton",IF(G10946="Kristaps Porziņģis","Kristaps Porzingis",IF(G10946="Kelly Oubre Jr.","Kelly Oubre Jr",IF(G10946="P.J. Washington","P.J Washington",IF(G10946="P.J. Tucker","P.J Tucker",IF(G10946="Jabari Smith Jr.","Jabari Smith",IF(G10946="Alperen Şengün","Alperen Sengun",IF(G10946="Nikola Vučević","Nikola Vucevic",IF(G10946="Jusuf Nurkić","Jusuf Nurkic",IF(G10946="Nikola Jokić","Nikola Jokic",G10946)))))))))))))))</f>
        <v>Matisse Thybulle</v>
      </c>
    </row>
    <row r="10947" spans="1:8" x14ac:dyDescent="0.2">
      <c r="A10947" s="48"/>
      <c r="B10947">
        <v>15</v>
      </c>
      <c r="C10947">
        <v>2</v>
      </c>
      <c r="D10947">
        <v>0</v>
      </c>
      <c r="E10947">
        <v>3</v>
      </c>
      <c r="F10947" s="51"/>
      <c r="G10947" t="str">
        <f t="shared" si="342"/>
        <v>Matisse Thybulle</v>
      </c>
      <c r="H10947" t="str">
        <f t="shared" si="343"/>
        <v>Matisse Thybulle</v>
      </c>
    </row>
    <row r="10948" spans="1:8" x14ac:dyDescent="0.2">
      <c r="A10948" s="48"/>
      <c r="B10948">
        <v>3</v>
      </c>
      <c r="C10948">
        <v>2</v>
      </c>
      <c r="D10948">
        <v>0</v>
      </c>
      <c r="E10948">
        <v>1</v>
      </c>
      <c r="F10948" s="51"/>
      <c r="G10948" t="str">
        <f t="shared" si="342"/>
        <v>Matisse Thybulle</v>
      </c>
      <c r="H10948" t="str">
        <f t="shared" si="343"/>
        <v>Matisse Thybulle</v>
      </c>
    </row>
    <row r="10949" spans="1:8" x14ac:dyDescent="0.2">
      <c r="A10949" s="48"/>
      <c r="B10949">
        <v>3</v>
      </c>
      <c r="C10949">
        <v>1</v>
      </c>
      <c r="D10949">
        <v>1</v>
      </c>
      <c r="E10949">
        <v>1</v>
      </c>
      <c r="F10949" s="51"/>
      <c r="G10949" t="str">
        <f t="shared" si="342"/>
        <v>Matisse Thybulle</v>
      </c>
      <c r="H10949" t="str">
        <f t="shared" si="343"/>
        <v>Matisse Thybulle</v>
      </c>
    </row>
    <row r="10950" spans="1:8" x14ac:dyDescent="0.2">
      <c r="A10950" s="48"/>
      <c r="B10950">
        <v>6</v>
      </c>
      <c r="C10950">
        <v>0</v>
      </c>
      <c r="D10950">
        <v>1</v>
      </c>
      <c r="E10950">
        <v>0</v>
      </c>
      <c r="F10950" s="51"/>
      <c r="G10950" t="str">
        <f t="shared" si="342"/>
        <v>Matisse Thybulle</v>
      </c>
      <c r="H10950" t="str">
        <f t="shared" si="343"/>
        <v>Matisse Thybulle</v>
      </c>
    </row>
    <row r="10951" spans="1:8" x14ac:dyDescent="0.2">
      <c r="A10951" s="48"/>
      <c r="B10951">
        <v>0</v>
      </c>
      <c r="C10951">
        <v>0</v>
      </c>
      <c r="D10951">
        <v>0</v>
      </c>
      <c r="E10951">
        <v>0</v>
      </c>
      <c r="F10951" s="51"/>
      <c r="G10951" t="str">
        <f t="shared" si="342"/>
        <v>Matisse Thybulle</v>
      </c>
      <c r="H10951" t="str">
        <f t="shared" si="343"/>
        <v>Matisse Thybulle</v>
      </c>
    </row>
    <row r="10952" spans="1:8" x14ac:dyDescent="0.2">
      <c r="A10952" s="48"/>
      <c r="B10952">
        <v>0</v>
      </c>
      <c r="C10952">
        <v>0</v>
      </c>
      <c r="D10952">
        <v>1</v>
      </c>
      <c r="E10952">
        <v>0</v>
      </c>
      <c r="F10952" s="51"/>
      <c r="G10952" t="str">
        <f t="shared" si="342"/>
        <v>Matisse Thybulle</v>
      </c>
      <c r="H10952" t="str">
        <f t="shared" si="343"/>
        <v>Matisse Thybulle</v>
      </c>
    </row>
    <row r="10953" spans="1:8" x14ac:dyDescent="0.2">
      <c r="A10953" s="48"/>
      <c r="B10953">
        <v>0</v>
      </c>
      <c r="C10953">
        <v>1</v>
      </c>
      <c r="D10953">
        <v>0</v>
      </c>
      <c r="E10953">
        <v>0</v>
      </c>
      <c r="F10953" s="51"/>
      <c r="G10953" t="str">
        <f t="shared" si="342"/>
        <v>Matisse Thybulle</v>
      </c>
      <c r="H10953" t="str">
        <f t="shared" si="343"/>
        <v>Matisse Thybulle</v>
      </c>
    </row>
    <row r="10954" spans="1:8" x14ac:dyDescent="0.2">
      <c r="A10954" s="48"/>
      <c r="B10954">
        <v>0</v>
      </c>
      <c r="C10954">
        <v>3</v>
      </c>
      <c r="D10954">
        <v>0</v>
      </c>
      <c r="E10954">
        <v>0</v>
      </c>
      <c r="F10954" s="51"/>
      <c r="G10954" t="str">
        <f t="shared" si="342"/>
        <v>Matisse Thybulle</v>
      </c>
      <c r="H10954" t="str">
        <f t="shared" si="343"/>
        <v>Matisse Thybulle</v>
      </c>
    </row>
    <row r="10955" spans="1:8" x14ac:dyDescent="0.2">
      <c r="A10955" s="48"/>
      <c r="B10955">
        <v>9</v>
      </c>
      <c r="C10955">
        <v>1</v>
      </c>
      <c r="D10955">
        <v>0</v>
      </c>
      <c r="E10955">
        <v>3</v>
      </c>
      <c r="F10955" s="51"/>
      <c r="G10955" t="str">
        <f t="shared" si="342"/>
        <v>Matisse Thybulle</v>
      </c>
      <c r="H10955" t="str">
        <f t="shared" si="343"/>
        <v>Matisse Thybulle</v>
      </c>
    </row>
    <row r="10956" spans="1:8" x14ac:dyDescent="0.2">
      <c r="A10956" s="48"/>
      <c r="B10956">
        <v>2</v>
      </c>
      <c r="C10956">
        <v>1</v>
      </c>
      <c r="D10956">
        <v>0</v>
      </c>
      <c r="E10956">
        <v>0</v>
      </c>
      <c r="F10956" s="51"/>
      <c r="G10956" t="str">
        <f t="shared" si="342"/>
        <v>Matisse Thybulle</v>
      </c>
      <c r="H10956" t="str">
        <f t="shared" si="343"/>
        <v>Matisse Thybulle</v>
      </c>
    </row>
    <row r="10957" spans="1:8" x14ac:dyDescent="0.2">
      <c r="A10957" s="48"/>
      <c r="B10957">
        <v>5</v>
      </c>
      <c r="C10957">
        <v>2</v>
      </c>
      <c r="D10957">
        <v>1</v>
      </c>
      <c r="E10957">
        <v>1</v>
      </c>
      <c r="F10957" s="51"/>
      <c r="G10957" t="str">
        <f t="shared" si="342"/>
        <v>Matisse Thybulle</v>
      </c>
      <c r="H10957" t="str">
        <f t="shared" si="343"/>
        <v>Matisse Thybulle</v>
      </c>
    </row>
    <row r="10958" spans="1:8" x14ac:dyDescent="0.2">
      <c r="A10958" s="48" t="s">
        <v>1548</v>
      </c>
      <c r="B10958">
        <v>4</v>
      </c>
      <c r="C10958">
        <v>6</v>
      </c>
      <c r="D10958">
        <v>1</v>
      </c>
      <c r="E10958">
        <v>0</v>
      </c>
      <c r="F10958" s="51"/>
      <c r="G10958" t="str">
        <f t="shared" si="342"/>
        <v>Xavier Tillman Sr.</v>
      </c>
      <c r="H10958" t="str">
        <f t="shared" si="343"/>
        <v>Xavier Tillman Sr.</v>
      </c>
    </row>
    <row r="10959" spans="1:8" x14ac:dyDescent="0.2">
      <c r="A10959" s="48"/>
      <c r="B10959">
        <v>0</v>
      </c>
      <c r="C10959">
        <v>2</v>
      </c>
      <c r="D10959">
        <v>0</v>
      </c>
      <c r="E10959">
        <v>0</v>
      </c>
      <c r="F10959" s="51"/>
      <c r="G10959" t="str">
        <f t="shared" si="342"/>
        <v>Xavier Tillman Sr.</v>
      </c>
      <c r="H10959" t="str">
        <f t="shared" si="343"/>
        <v>Xavier Tillman Sr.</v>
      </c>
    </row>
    <row r="10960" spans="1:8" x14ac:dyDescent="0.2">
      <c r="A10960" s="48"/>
      <c r="B10960">
        <v>7</v>
      </c>
      <c r="C10960">
        <v>2</v>
      </c>
      <c r="D10960">
        <v>1</v>
      </c>
      <c r="E10960">
        <v>1</v>
      </c>
      <c r="F10960" s="51"/>
      <c r="G10960" t="str">
        <f t="shared" si="342"/>
        <v>Xavier Tillman Sr.</v>
      </c>
      <c r="H10960" t="str">
        <f t="shared" si="343"/>
        <v>Xavier Tillman Sr.</v>
      </c>
    </row>
    <row r="10961" spans="1:8" x14ac:dyDescent="0.2">
      <c r="A10961" s="48"/>
      <c r="B10961">
        <v>4</v>
      </c>
      <c r="C10961">
        <v>2</v>
      </c>
      <c r="D10961">
        <v>1</v>
      </c>
      <c r="E10961">
        <v>0</v>
      </c>
      <c r="F10961" s="51"/>
      <c r="G10961" t="str">
        <f t="shared" si="342"/>
        <v>Xavier Tillman Sr.</v>
      </c>
      <c r="H10961" t="str">
        <f t="shared" si="343"/>
        <v>Xavier Tillman Sr.</v>
      </c>
    </row>
    <row r="10962" spans="1:8" x14ac:dyDescent="0.2">
      <c r="A10962" s="48"/>
      <c r="B10962">
        <v>8</v>
      </c>
      <c r="C10962">
        <v>5</v>
      </c>
      <c r="D10962">
        <v>0</v>
      </c>
      <c r="E10962">
        <v>0</v>
      </c>
      <c r="F10962" s="51"/>
      <c r="G10962" t="str">
        <f t="shared" si="342"/>
        <v>Xavier Tillman Sr.</v>
      </c>
      <c r="H10962" t="str">
        <f t="shared" si="343"/>
        <v>Xavier Tillman Sr.</v>
      </c>
    </row>
    <row r="10963" spans="1:8" x14ac:dyDescent="0.2">
      <c r="A10963" s="48"/>
      <c r="B10963">
        <v>2</v>
      </c>
      <c r="C10963">
        <v>1</v>
      </c>
      <c r="D10963">
        <v>1</v>
      </c>
      <c r="E10963">
        <v>0</v>
      </c>
      <c r="F10963" s="51"/>
      <c r="G10963" t="str">
        <f t="shared" si="342"/>
        <v>Xavier Tillman Sr.</v>
      </c>
      <c r="H10963" t="str">
        <f t="shared" si="343"/>
        <v>Xavier Tillman Sr.</v>
      </c>
    </row>
    <row r="10964" spans="1:8" x14ac:dyDescent="0.2">
      <c r="A10964" s="48"/>
      <c r="B10964">
        <v>1</v>
      </c>
      <c r="C10964">
        <v>2</v>
      </c>
      <c r="D10964">
        <v>0</v>
      </c>
      <c r="E10964">
        <v>0</v>
      </c>
      <c r="F10964" s="51"/>
      <c r="G10964" t="str">
        <f t="shared" si="342"/>
        <v>Xavier Tillman Sr.</v>
      </c>
      <c r="H10964" t="str">
        <f t="shared" si="343"/>
        <v>Xavier Tillman Sr.</v>
      </c>
    </row>
    <row r="10965" spans="1:8" x14ac:dyDescent="0.2">
      <c r="A10965" s="48"/>
      <c r="B10965">
        <v>2</v>
      </c>
      <c r="C10965">
        <v>3</v>
      </c>
      <c r="D10965">
        <v>2</v>
      </c>
      <c r="E10965">
        <v>0</v>
      </c>
      <c r="F10965" s="51"/>
      <c r="G10965" t="str">
        <f t="shared" si="342"/>
        <v>Xavier Tillman Sr.</v>
      </c>
      <c r="H10965" t="str">
        <f t="shared" si="343"/>
        <v>Xavier Tillman Sr.</v>
      </c>
    </row>
    <row r="10966" spans="1:8" x14ac:dyDescent="0.2">
      <c r="A10966" s="48"/>
      <c r="B10966">
        <v>2</v>
      </c>
      <c r="C10966">
        <v>0</v>
      </c>
      <c r="D10966">
        <v>0</v>
      </c>
      <c r="E10966">
        <v>0</v>
      </c>
      <c r="F10966" s="51"/>
      <c r="G10966" t="str">
        <f t="shared" si="342"/>
        <v>Xavier Tillman Sr.</v>
      </c>
      <c r="H10966" t="str">
        <f t="shared" si="343"/>
        <v>Xavier Tillman Sr.</v>
      </c>
    </row>
    <row r="10967" spans="1:8" x14ac:dyDescent="0.2">
      <c r="A10967" s="48"/>
      <c r="B10967">
        <v>6</v>
      </c>
      <c r="C10967">
        <v>4</v>
      </c>
      <c r="D10967">
        <v>1</v>
      </c>
      <c r="E10967">
        <v>1</v>
      </c>
      <c r="F10967" s="51"/>
      <c r="G10967" t="str">
        <f t="shared" si="342"/>
        <v>Xavier Tillman Sr.</v>
      </c>
      <c r="H10967" t="str">
        <f t="shared" si="343"/>
        <v>Xavier Tillman Sr.</v>
      </c>
    </row>
    <row r="10968" spans="1:8" x14ac:dyDescent="0.2">
      <c r="A10968" s="48"/>
      <c r="B10968">
        <v>4</v>
      </c>
      <c r="C10968">
        <v>4</v>
      </c>
      <c r="D10968">
        <v>1</v>
      </c>
      <c r="E10968">
        <v>0</v>
      </c>
      <c r="F10968" s="51"/>
      <c r="G10968" t="str">
        <f t="shared" si="342"/>
        <v>Xavier Tillman Sr.</v>
      </c>
      <c r="H10968" t="str">
        <f t="shared" si="343"/>
        <v>Xavier Tillman Sr.</v>
      </c>
    </row>
    <row r="10969" spans="1:8" x14ac:dyDescent="0.2">
      <c r="A10969" s="48"/>
      <c r="B10969">
        <v>0</v>
      </c>
      <c r="C10969">
        <v>0</v>
      </c>
      <c r="D10969">
        <v>0</v>
      </c>
      <c r="E10969">
        <v>0</v>
      </c>
      <c r="F10969" s="51"/>
      <c r="G10969" t="str">
        <f t="shared" si="342"/>
        <v>Xavier Tillman Sr.</v>
      </c>
      <c r="H10969" t="str">
        <f t="shared" si="343"/>
        <v>Xavier Tillman Sr.</v>
      </c>
    </row>
    <row r="10970" spans="1:8" x14ac:dyDescent="0.2">
      <c r="A10970" s="48"/>
      <c r="B10970">
        <v>0</v>
      </c>
      <c r="C10970">
        <v>0</v>
      </c>
      <c r="D10970">
        <v>0</v>
      </c>
      <c r="E10970">
        <v>0</v>
      </c>
      <c r="F10970" s="51"/>
      <c r="G10970" t="str">
        <f t="shared" si="342"/>
        <v>Xavier Tillman Sr.</v>
      </c>
      <c r="H10970" t="str">
        <f t="shared" si="343"/>
        <v>Xavier Tillman Sr.</v>
      </c>
    </row>
    <row r="10971" spans="1:8" x14ac:dyDescent="0.2">
      <c r="A10971" s="48"/>
      <c r="B10971">
        <v>10</v>
      </c>
      <c r="C10971">
        <v>4</v>
      </c>
      <c r="D10971">
        <v>0</v>
      </c>
      <c r="E10971">
        <v>0</v>
      </c>
      <c r="F10971" s="51"/>
      <c r="G10971" t="str">
        <f t="shared" si="342"/>
        <v>Xavier Tillman Sr.</v>
      </c>
      <c r="H10971" t="str">
        <f t="shared" si="343"/>
        <v>Xavier Tillman Sr.</v>
      </c>
    </row>
    <row r="10972" spans="1:8" x14ac:dyDescent="0.2">
      <c r="A10972" s="48"/>
      <c r="B10972">
        <v>8</v>
      </c>
      <c r="C10972">
        <v>1</v>
      </c>
      <c r="D10972">
        <v>0</v>
      </c>
      <c r="E10972">
        <v>0</v>
      </c>
      <c r="F10972" s="51"/>
      <c r="G10972" t="str">
        <f t="shared" si="342"/>
        <v>Xavier Tillman Sr.</v>
      </c>
      <c r="H10972" t="str">
        <f t="shared" si="343"/>
        <v>Xavier Tillman Sr.</v>
      </c>
    </row>
    <row r="10973" spans="1:8" x14ac:dyDescent="0.2">
      <c r="A10973" s="48"/>
      <c r="B10973">
        <v>2</v>
      </c>
      <c r="C10973">
        <v>2</v>
      </c>
      <c r="D10973">
        <v>0</v>
      </c>
      <c r="E10973">
        <v>0</v>
      </c>
      <c r="F10973" s="51"/>
      <c r="G10973" t="str">
        <f t="shared" si="342"/>
        <v>Xavier Tillman Sr.</v>
      </c>
      <c r="H10973" t="str">
        <f t="shared" si="343"/>
        <v>Xavier Tillman Sr.</v>
      </c>
    </row>
    <row r="10974" spans="1:8" x14ac:dyDescent="0.2">
      <c r="A10974" s="48"/>
      <c r="B10974">
        <v>2</v>
      </c>
      <c r="C10974">
        <v>1</v>
      </c>
      <c r="D10974">
        <v>0</v>
      </c>
      <c r="E10974">
        <v>0</v>
      </c>
      <c r="F10974" s="51"/>
      <c r="G10974" t="str">
        <f t="shared" si="342"/>
        <v>Xavier Tillman Sr.</v>
      </c>
      <c r="H10974" t="str">
        <f t="shared" si="343"/>
        <v>Xavier Tillman Sr.</v>
      </c>
    </row>
    <row r="10975" spans="1:8" x14ac:dyDescent="0.2">
      <c r="A10975" s="48"/>
      <c r="B10975">
        <v>9</v>
      </c>
      <c r="C10975">
        <v>3</v>
      </c>
      <c r="D10975">
        <v>0</v>
      </c>
      <c r="E10975">
        <v>1</v>
      </c>
      <c r="F10975" s="51"/>
      <c r="G10975" t="str">
        <f t="shared" si="342"/>
        <v>Xavier Tillman Sr.</v>
      </c>
      <c r="H10975" t="str">
        <f t="shared" si="343"/>
        <v>Xavier Tillman Sr.</v>
      </c>
    </row>
    <row r="10976" spans="1:8" x14ac:dyDescent="0.2">
      <c r="A10976" s="48"/>
      <c r="B10976">
        <v>2</v>
      </c>
      <c r="C10976">
        <v>1</v>
      </c>
      <c r="D10976">
        <v>0</v>
      </c>
      <c r="E10976">
        <v>0</v>
      </c>
      <c r="F10976" s="51"/>
      <c r="G10976" t="str">
        <f t="shared" si="342"/>
        <v>Xavier Tillman Sr.</v>
      </c>
      <c r="H10976" t="str">
        <f t="shared" si="343"/>
        <v>Xavier Tillman Sr.</v>
      </c>
    </row>
    <row r="10977" spans="1:8" x14ac:dyDescent="0.2">
      <c r="A10977" s="48"/>
      <c r="B10977">
        <v>4</v>
      </c>
      <c r="C10977">
        <v>1</v>
      </c>
      <c r="D10977">
        <v>0</v>
      </c>
      <c r="E10977">
        <v>0</v>
      </c>
      <c r="F10977" s="51"/>
      <c r="G10977" t="str">
        <f t="shared" si="342"/>
        <v>Xavier Tillman Sr.</v>
      </c>
      <c r="H10977" t="str">
        <f t="shared" si="343"/>
        <v>Xavier Tillman Sr.</v>
      </c>
    </row>
    <row r="10978" spans="1:8" x14ac:dyDescent="0.2">
      <c r="A10978" s="48"/>
      <c r="B10978">
        <v>10</v>
      </c>
      <c r="C10978">
        <v>6</v>
      </c>
      <c r="D10978">
        <v>2</v>
      </c>
      <c r="E10978">
        <v>0</v>
      </c>
      <c r="F10978" s="51"/>
      <c r="G10978" t="str">
        <f t="shared" si="342"/>
        <v>Xavier Tillman Sr.</v>
      </c>
      <c r="H10978" t="str">
        <f t="shared" si="343"/>
        <v>Xavier Tillman Sr.</v>
      </c>
    </row>
    <row r="10979" spans="1:8" x14ac:dyDescent="0.2">
      <c r="A10979" s="48" t="s">
        <v>1549</v>
      </c>
      <c r="B10979">
        <v>0</v>
      </c>
      <c r="C10979">
        <v>0</v>
      </c>
      <c r="D10979">
        <v>0</v>
      </c>
      <c r="E10979">
        <v>0</v>
      </c>
      <c r="F10979" s="51"/>
      <c r="G10979" t="str">
        <f t="shared" si="342"/>
        <v>Isaiah Todd</v>
      </c>
      <c r="H10979" t="str">
        <f t="shared" si="343"/>
        <v>Isaiah Todd</v>
      </c>
    </row>
    <row r="10980" spans="1:8" x14ac:dyDescent="0.2">
      <c r="A10980" s="48"/>
      <c r="B10980">
        <v>0</v>
      </c>
      <c r="C10980">
        <v>0</v>
      </c>
      <c r="D10980">
        <v>0</v>
      </c>
      <c r="E10980">
        <v>0</v>
      </c>
      <c r="F10980" s="51"/>
      <c r="G10980" t="str">
        <f t="shared" si="342"/>
        <v>Isaiah Todd</v>
      </c>
      <c r="H10980" t="str">
        <f t="shared" si="343"/>
        <v>Isaiah Todd</v>
      </c>
    </row>
    <row r="10981" spans="1:8" x14ac:dyDescent="0.2">
      <c r="A10981" s="48"/>
      <c r="B10981">
        <v>2</v>
      </c>
      <c r="C10981">
        <v>0</v>
      </c>
      <c r="D10981">
        <v>0</v>
      </c>
      <c r="E10981">
        <v>0</v>
      </c>
      <c r="F10981" s="51"/>
      <c r="G10981" t="str">
        <f t="shared" si="342"/>
        <v>Isaiah Todd</v>
      </c>
      <c r="H10981" t="str">
        <f t="shared" si="343"/>
        <v>Isaiah Todd</v>
      </c>
    </row>
    <row r="10982" spans="1:8" x14ac:dyDescent="0.2">
      <c r="A10982" s="48"/>
      <c r="B10982">
        <v>0</v>
      </c>
      <c r="C10982">
        <v>0</v>
      </c>
      <c r="D10982">
        <v>0</v>
      </c>
      <c r="E10982">
        <v>0</v>
      </c>
      <c r="F10982" s="51"/>
      <c r="G10982" t="str">
        <f t="shared" si="342"/>
        <v>Isaiah Todd</v>
      </c>
      <c r="H10982" t="str">
        <f t="shared" si="343"/>
        <v>Isaiah Todd</v>
      </c>
    </row>
    <row r="10983" spans="1:8" x14ac:dyDescent="0.2">
      <c r="A10983" s="48" t="s">
        <v>1550</v>
      </c>
      <c r="B10983">
        <v>2</v>
      </c>
      <c r="C10983">
        <v>3</v>
      </c>
      <c r="D10983">
        <v>1</v>
      </c>
      <c r="E10983">
        <v>0</v>
      </c>
      <c r="F10983" s="51"/>
      <c r="G10983" t="str">
        <f t="shared" si="342"/>
        <v>Obi Toppin</v>
      </c>
      <c r="H10983" t="str">
        <f t="shared" si="343"/>
        <v>Obi Toppin</v>
      </c>
    </row>
    <row r="10984" spans="1:8" x14ac:dyDescent="0.2">
      <c r="A10984" s="48"/>
      <c r="B10984">
        <v>16</v>
      </c>
      <c r="C10984">
        <v>4</v>
      </c>
      <c r="D10984">
        <v>3</v>
      </c>
      <c r="E10984">
        <v>2</v>
      </c>
      <c r="F10984" s="51"/>
      <c r="G10984" t="str">
        <f t="shared" si="342"/>
        <v>Obi Toppin</v>
      </c>
      <c r="H10984" t="str">
        <f t="shared" si="343"/>
        <v>Obi Toppin</v>
      </c>
    </row>
    <row r="10985" spans="1:8" x14ac:dyDescent="0.2">
      <c r="A10985" s="48"/>
      <c r="B10985">
        <v>10</v>
      </c>
      <c r="C10985">
        <v>4</v>
      </c>
      <c r="D10985">
        <v>1</v>
      </c>
      <c r="E10985">
        <v>0</v>
      </c>
      <c r="F10985" s="51"/>
      <c r="G10985" t="str">
        <f t="shared" si="342"/>
        <v>Obi Toppin</v>
      </c>
      <c r="H10985" t="str">
        <f t="shared" si="343"/>
        <v>Obi Toppin</v>
      </c>
    </row>
    <row r="10986" spans="1:8" x14ac:dyDescent="0.2">
      <c r="A10986" s="48"/>
      <c r="B10986">
        <v>9</v>
      </c>
      <c r="C10986">
        <v>3</v>
      </c>
      <c r="D10986">
        <v>2</v>
      </c>
      <c r="E10986">
        <v>3</v>
      </c>
      <c r="F10986" s="51"/>
      <c r="G10986" t="str">
        <f t="shared" si="342"/>
        <v>Obi Toppin</v>
      </c>
      <c r="H10986" t="str">
        <f t="shared" si="343"/>
        <v>Obi Toppin</v>
      </c>
    </row>
    <row r="10987" spans="1:8" x14ac:dyDescent="0.2">
      <c r="A10987" s="48"/>
      <c r="B10987">
        <v>11</v>
      </c>
      <c r="C10987">
        <v>3</v>
      </c>
      <c r="D10987">
        <v>2</v>
      </c>
      <c r="E10987">
        <v>3</v>
      </c>
      <c r="F10987" s="51"/>
      <c r="G10987" t="str">
        <f t="shared" si="342"/>
        <v>Obi Toppin</v>
      </c>
      <c r="H10987" t="str">
        <f t="shared" si="343"/>
        <v>Obi Toppin</v>
      </c>
    </row>
    <row r="10988" spans="1:8" x14ac:dyDescent="0.2">
      <c r="A10988" s="48"/>
      <c r="B10988">
        <v>9</v>
      </c>
      <c r="C10988">
        <v>4</v>
      </c>
      <c r="D10988">
        <v>0</v>
      </c>
      <c r="E10988">
        <v>1</v>
      </c>
      <c r="F10988" s="51"/>
      <c r="G10988" t="str">
        <f t="shared" si="342"/>
        <v>Obi Toppin</v>
      </c>
      <c r="H10988" t="str">
        <f t="shared" si="343"/>
        <v>Obi Toppin</v>
      </c>
    </row>
    <row r="10989" spans="1:8" x14ac:dyDescent="0.2">
      <c r="A10989" s="48"/>
      <c r="B10989">
        <v>12</v>
      </c>
      <c r="C10989">
        <v>3</v>
      </c>
      <c r="D10989">
        <v>0</v>
      </c>
      <c r="E10989">
        <v>2</v>
      </c>
      <c r="F10989" s="51"/>
      <c r="G10989" t="str">
        <f t="shared" si="342"/>
        <v>Obi Toppin</v>
      </c>
      <c r="H10989" t="str">
        <f t="shared" si="343"/>
        <v>Obi Toppin</v>
      </c>
    </row>
    <row r="10990" spans="1:8" x14ac:dyDescent="0.2">
      <c r="A10990" s="48"/>
      <c r="B10990">
        <v>17</v>
      </c>
      <c r="C10990">
        <v>3</v>
      </c>
      <c r="D10990">
        <v>0</v>
      </c>
      <c r="E10990">
        <v>3</v>
      </c>
      <c r="F10990" s="51"/>
      <c r="G10990" t="str">
        <f t="shared" si="342"/>
        <v>Obi Toppin</v>
      </c>
      <c r="H10990" t="str">
        <f t="shared" si="343"/>
        <v>Obi Toppin</v>
      </c>
    </row>
    <row r="10991" spans="1:8" x14ac:dyDescent="0.2">
      <c r="A10991" s="48"/>
      <c r="B10991">
        <v>7</v>
      </c>
      <c r="C10991">
        <v>6</v>
      </c>
      <c r="D10991">
        <v>0</v>
      </c>
      <c r="E10991">
        <v>1</v>
      </c>
      <c r="F10991" s="51"/>
      <c r="G10991" t="str">
        <f t="shared" si="342"/>
        <v>Obi Toppin</v>
      </c>
      <c r="H10991" t="str">
        <f t="shared" si="343"/>
        <v>Obi Toppin</v>
      </c>
    </row>
    <row r="10992" spans="1:8" x14ac:dyDescent="0.2">
      <c r="A10992" s="48"/>
      <c r="B10992">
        <v>15</v>
      </c>
      <c r="C10992">
        <v>7</v>
      </c>
      <c r="D10992">
        <v>3</v>
      </c>
      <c r="E10992">
        <v>3</v>
      </c>
      <c r="F10992" s="51"/>
      <c r="G10992" t="str">
        <f t="shared" si="342"/>
        <v>Obi Toppin</v>
      </c>
      <c r="H10992" t="str">
        <f t="shared" si="343"/>
        <v>Obi Toppin</v>
      </c>
    </row>
    <row r="10993" spans="1:8" x14ac:dyDescent="0.2">
      <c r="A10993" s="48"/>
      <c r="B10993">
        <v>5</v>
      </c>
      <c r="C10993">
        <v>4</v>
      </c>
      <c r="D10993">
        <v>1</v>
      </c>
      <c r="E10993">
        <v>0</v>
      </c>
      <c r="F10993" s="51"/>
      <c r="G10993" t="str">
        <f t="shared" si="342"/>
        <v>Obi Toppin</v>
      </c>
      <c r="H10993" t="str">
        <f t="shared" si="343"/>
        <v>Obi Toppin</v>
      </c>
    </row>
    <row r="10994" spans="1:8" x14ac:dyDescent="0.2">
      <c r="A10994" s="48"/>
      <c r="B10994">
        <v>8</v>
      </c>
      <c r="C10994">
        <v>5</v>
      </c>
      <c r="D10994">
        <v>1</v>
      </c>
      <c r="E10994">
        <v>2</v>
      </c>
      <c r="F10994" s="51"/>
      <c r="G10994" t="str">
        <f t="shared" si="342"/>
        <v>Obi Toppin</v>
      </c>
      <c r="H10994" t="str">
        <f t="shared" si="343"/>
        <v>Obi Toppin</v>
      </c>
    </row>
    <row r="10995" spans="1:8" x14ac:dyDescent="0.2">
      <c r="A10995" s="48"/>
      <c r="B10995">
        <v>10</v>
      </c>
      <c r="C10995">
        <v>2</v>
      </c>
      <c r="D10995">
        <v>0</v>
      </c>
      <c r="E10995">
        <v>2</v>
      </c>
      <c r="F10995" s="51"/>
      <c r="G10995" t="str">
        <f t="shared" si="342"/>
        <v>Obi Toppin</v>
      </c>
      <c r="H10995" t="str">
        <f t="shared" si="343"/>
        <v>Obi Toppin</v>
      </c>
    </row>
    <row r="10996" spans="1:8" x14ac:dyDescent="0.2">
      <c r="A10996" s="48"/>
      <c r="B10996">
        <v>9</v>
      </c>
      <c r="C10996">
        <v>6</v>
      </c>
      <c r="D10996">
        <v>4</v>
      </c>
      <c r="E10996">
        <v>3</v>
      </c>
      <c r="F10996" s="51"/>
      <c r="G10996" t="str">
        <f t="shared" si="342"/>
        <v>Obi Toppin</v>
      </c>
      <c r="H10996" t="str">
        <f t="shared" si="343"/>
        <v>Obi Toppin</v>
      </c>
    </row>
    <row r="10997" spans="1:8" x14ac:dyDescent="0.2">
      <c r="A10997" s="48"/>
      <c r="B10997">
        <v>7</v>
      </c>
      <c r="C10997">
        <v>3</v>
      </c>
      <c r="D10997">
        <v>0</v>
      </c>
      <c r="E10997">
        <v>1</v>
      </c>
      <c r="F10997" s="51"/>
      <c r="G10997" t="str">
        <f t="shared" si="342"/>
        <v>Obi Toppin</v>
      </c>
      <c r="H10997" t="str">
        <f t="shared" si="343"/>
        <v>Obi Toppin</v>
      </c>
    </row>
    <row r="10998" spans="1:8" x14ac:dyDescent="0.2">
      <c r="A10998" s="48"/>
      <c r="B10998">
        <v>1</v>
      </c>
      <c r="C10998">
        <v>5</v>
      </c>
      <c r="D10998">
        <v>0</v>
      </c>
      <c r="E10998">
        <v>0</v>
      </c>
      <c r="F10998" s="51"/>
      <c r="G10998" t="str">
        <f t="shared" si="342"/>
        <v>Obi Toppin</v>
      </c>
      <c r="H10998" t="str">
        <f t="shared" si="343"/>
        <v>Obi Toppin</v>
      </c>
    </row>
    <row r="10999" spans="1:8" x14ac:dyDescent="0.2">
      <c r="A10999" s="48"/>
      <c r="B10999">
        <v>0</v>
      </c>
      <c r="C10999">
        <v>3</v>
      </c>
      <c r="D10999">
        <v>1</v>
      </c>
      <c r="E10999">
        <v>0</v>
      </c>
      <c r="F10999" s="51"/>
      <c r="G10999" t="str">
        <f t="shared" si="342"/>
        <v>Obi Toppin</v>
      </c>
      <c r="H10999" t="str">
        <f t="shared" si="343"/>
        <v>Obi Toppin</v>
      </c>
    </row>
    <row r="11000" spans="1:8" x14ac:dyDescent="0.2">
      <c r="A11000" s="48"/>
      <c r="B11000">
        <v>5</v>
      </c>
      <c r="C11000">
        <v>3</v>
      </c>
      <c r="D11000">
        <v>1</v>
      </c>
      <c r="E11000">
        <v>1</v>
      </c>
      <c r="F11000" s="51"/>
      <c r="G11000" t="str">
        <f t="shared" si="342"/>
        <v>Obi Toppin</v>
      </c>
      <c r="H11000" t="str">
        <f t="shared" si="343"/>
        <v>Obi Toppin</v>
      </c>
    </row>
    <row r="11001" spans="1:8" x14ac:dyDescent="0.2">
      <c r="A11001" s="48"/>
      <c r="B11001">
        <v>3</v>
      </c>
      <c r="C11001">
        <v>2</v>
      </c>
      <c r="D11001">
        <v>1</v>
      </c>
      <c r="E11001">
        <v>1</v>
      </c>
      <c r="F11001" s="51"/>
      <c r="G11001" t="str">
        <f t="shared" si="342"/>
        <v>Obi Toppin</v>
      </c>
      <c r="H11001" t="str">
        <f t="shared" si="343"/>
        <v>Obi Toppin</v>
      </c>
    </row>
    <row r="11002" spans="1:8" x14ac:dyDescent="0.2">
      <c r="A11002" s="48"/>
      <c r="B11002">
        <v>9</v>
      </c>
      <c r="C11002">
        <v>3</v>
      </c>
      <c r="D11002">
        <v>0</v>
      </c>
      <c r="E11002">
        <v>1</v>
      </c>
      <c r="F11002" s="51"/>
      <c r="G11002" t="str">
        <f t="shared" si="342"/>
        <v>Obi Toppin</v>
      </c>
      <c r="H11002" t="str">
        <f t="shared" si="343"/>
        <v>Obi Toppin</v>
      </c>
    </row>
    <row r="11003" spans="1:8" x14ac:dyDescent="0.2">
      <c r="A11003" s="48"/>
      <c r="B11003">
        <v>8</v>
      </c>
      <c r="C11003">
        <v>3</v>
      </c>
      <c r="D11003">
        <v>2</v>
      </c>
      <c r="E11003">
        <v>2</v>
      </c>
      <c r="F11003" s="51"/>
      <c r="G11003" t="str">
        <f t="shared" si="342"/>
        <v>Obi Toppin</v>
      </c>
      <c r="H11003" t="str">
        <f t="shared" si="343"/>
        <v>Obi Toppin</v>
      </c>
    </row>
    <row r="11004" spans="1:8" x14ac:dyDescent="0.2">
      <c r="A11004" s="48"/>
      <c r="B11004">
        <v>7</v>
      </c>
      <c r="C11004">
        <v>3</v>
      </c>
      <c r="D11004">
        <v>0</v>
      </c>
      <c r="E11004">
        <v>2</v>
      </c>
      <c r="F11004" s="51"/>
      <c r="G11004" t="str">
        <f t="shared" si="342"/>
        <v>Obi Toppin</v>
      </c>
      <c r="H11004" t="str">
        <f t="shared" si="343"/>
        <v>Obi Toppin</v>
      </c>
    </row>
    <row r="11005" spans="1:8" x14ac:dyDescent="0.2">
      <c r="A11005" s="48"/>
      <c r="B11005">
        <v>4</v>
      </c>
      <c r="C11005">
        <v>7</v>
      </c>
      <c r="D11005">
        <v>1</v>
      </c>
      <c r="E11005">
        <v>0</v>
      </c>
      <c r="F11005" s="51"/>
      <c r="G11005" t="str">
        <f t="shared" si="342"/>
        <v>Obi Toppin</v>
      </c>
      <c r="H11005" t="str">
        <f t="shared" si="343"/>
        <v>Obi Toppin</v>
      </c>
    </row>
    <row r="11006" spans="1:8" x14ac:dyDescent="0.2">
      <c r="A11006" s="48"/>
      <c r="B11006">
        <v>5</v>
      </c>
      <c r="C11006">
        <v>4</v>
      </c>
      <c r="D11006">
        <v>2</v>
      </c>
      <c r="E11006">
        <v>0</v>
      </c>
      <c r="F11006" s="51"/>
      <c r="G11006" t="str">
        <f t="shared" si="342"/>
        <v>Obi Toppin</v>
      </c>
      <c r="H11006" t="str">
        <f t="shared" si="343"/>
        <v>Obi Toppin</v>
      </c>
    </row>
    <row r="11007" spans="1:8" x14ac:dyDescent="0.2">
      <c r="A11007" s="48"/>
      <c r="B11007">
        <v>3</v>
      </c>
      <c r="C11007">
        <v>1</v>
      </c>
      <c r="D11007">
        <v>0</v>
      </c>
      <c r="E11007">
        <v>1</v>
      </c>
      <c r="F11007" s="51"/>
      <c r="G11007" t="str">
        <f t="shared" si="342"/>
        <v>Obi Toppin</v>
      </c>
      <c r="H11007" t="str">
        <f t="shared" si="343"/>
        <v>Obi Toppin</v>
      </c>
    </row>
    <row r="11008" spans="1:8" x14ac:dyDescent="0.2">
      <c r="A11008" s="48" t="s">
        <v>1551</v>
      </c>
      <c r="B11008">
        <v>0</v>
      </c>
      <c r="C11008">
        <v>4</v>
      </c>
      <c r="D11008">
        <v>0</v>
      </c>
      <c r="E11008">
        <v>0</v>
      </c>
      <c r="F11008" s="51"/>
      <c r="G11008" t="str">
        <f t="shared" si="342"/>
        <v>Juan Toscano-Anderson</v>
      </c>
      <c r="H11008" t="str">
        <f t="shared" si="343"/>
        <v>Juan Toscano-Anderson</v>
      </c>
    </row>
    <row r="11009" spans="1:8" x14ac:dyDescent="0.2">
      <c r="A11009" s="48"/>
      <c r="B11009">
        <v>8</v>
      </c>
      <c r="C11009">
        <v>4</v>
      </c>
      <c r="D11009">
        <v>3</v>
      </c>
      <c r="E11009">
        <v>1</v>
      </c>
      <c r="F11009" s="51"/>
      <c r="G11009" t="str">
        <f t="shared" si="342"/>
        <v>Juan Toscano-Anderson</v>
      </c>
      <c r="H11009" t="str">
        <f t="shared" si="343"/>
        <v>Juan Toscano-Anderson</v>
      </c>
    </row>
    <row r="11010" spans="1:8" x14ac:dyDescent="0.2">
      <c r="A11010" s="48"/>
      <c r="B11010">
        <v>4</v>
      </c>
      <c r="C11010">
        <v>2</v>
      </c>
      <c r="D11010">
        <v>0</v>
      </c>
      <c r="E11010">
        <v>0</v>
      </c>
      <c r="F11010" s="51"/>
      <c r="G11010" t="str">
        <f t="shared" ref="G11010:G11073" si="344">IF(B11010="","",IF(A11010="",G11009,SUBSTITUTE(A11010," 2022-23 Game Log","")))</f>
        <v>Juan Toscano-Anderson</v>
      </c>
      <c r="H11010" t="str">
        <f t="shared" ref="H11010:H11073" si="345">IF(G11010="Luka Dončić","Luka Doncic",IF(G11010="Wendell Carter Jr.","Wendell Carter",IF(G11010="Vlatko Čančar","Vlatko Cancar",IF(G11010="Troy Brown Jr.","Troy Brown",IF(G11010="Bojan Bogdanović","Bojan Bogdanovic",IF(G11010="Nic Claxton","Nicolas Claxton",IF(G11010="Kristaps Porziņģis","Kristaps Porzingis",IF(G11010="Kelly Oubre Jr.","Kelly Oubre Jr",IF(G11010="P.J. Washington","P.J Washington",IF(G11010="P.J. Tucker","P.J Tucker",IF(G11010="Jabari Smith Jr.","Jabari Smith",IF(G11010="Alperen Şengün","Alperen Sengun",IF(G11010="Nikola Vučević","Nikola Vucevic",IF(G11010="Jusuf Nurkić","Jusuf Nurkic",IF(G11010="Nikola Jokić","Nikola Jokic",G11010)))))))))))))))</f>
        <v>Juan Toscano-Anderson</v>
      </c>
    </row>
    <row r="11011" spans="1:8" x14ac:dyDescent="0.2">
      <c r="A11011" s="48"/>
      <c r="B11011">
        <v>2</v>
      </c>
      <c r="C11011">
        <v>3</v>
      </c>
      <c r="D11011">
        <v>0</v>
      </c>
      <c r="E11011">
        <v>0</v>
      </c>
      <c r="F11011" s="51"/>
      <c r="G11011" t="str">
        <f t="shared" si="344"/>
        <v>Juan Toscano-Anderson</v>
      </c>
      <c r="H11011" t="str">
        <f t="shared" si="345"/>
        <v>Juan Toscano-Anderson</v>
      </c>
    </row>
    <row r="11012" spans="1:8" x14ac:dyDescent="0.2">
      <c r="A11012" s="48"/>
      <c r="B11012">
        <v>2</v>
      </c>
      <c r="C11012">
        <v>1</v>
      </c>
      <c r="D11012">
        <v>0</v>
      </c>
      <c r="E11012">
        <v>0</v>
      </c>
      <c r="F11012" s="51"/>
      <c r="G11012" t="str">
        <f t="shared" si="344"/>
        <v>Juan Toscano-Anderson</v>
      </c>
      <c r="H11012" t="str">
        <f t="shared" si="345"/>
        <v>Juan Toscano-Anderson</v>
      </c>
    </row>
    <row r="11013" spans="1:8" x14ac:dyDescent="0.2">
      <c r="A11013" s="48"/>
      <c r="B11013">
        <v>2</v>
      </c>
      <c r="C11013">
        <v>1</v>
      </c>
      <c r="D11013">
        <v>1</v>
      </c>
      <c r="E11013">
        <v>0</v>
      </c>
      <c r="F11013" s="51"/>
      <c r="G11013" t="str">
        <f t="shared" si="344"/>
        <v>Juan Toscano-Anderson</v>
      </c>
      <c r="H11013" t="str">
        <f t="shared" si="345"/>
        <v>Juan Toscano-Anderson</v>
      </c>
    </row>
    <row r="11014" spans="1:8" x14ac:dyDescent="0.2">
      <c r="A11014" s="48"/>
      <c r="B11014">
        <v>1</v>
      </c>
      <c r="C11014">
        <v>2</v>
      </c>
      <c r="D11014">
        <v>0</v>
      </c>
      <c r="E11014">
        <v>0</v>
      </c>
      <c r="F11014" s="51"/>
      <c r="G11014" t="str">
        <f t="shared" si="344"/>
        <v>Juan Toscano-Anderson</v>
      </c>
      <c r="H11014" t="str">
        <f t="shared" si="345"/>
        <v>Juan Toscano-Anderson</v>
      </c>
    </row>
    <row r="11015" spans="1:8" x14ac:dyDescent="0.2">
      <c r="A11015" s="48"/>
      <c r="B11015">
        <v>0</v>
      </c>
      <c r="C11015">
        <v>1</v>
      </c>
      <c r="D11015">
        <v>0</v>
      </c>
      <c r="E11015">
        <v>0</v>
      </c>
      <c r="F11015" s="51"/>
      <c r="G11015" t="str">
        <f t="shared" si="344"/>
        <v>Juan Toscano-Anderson</v>
      </c>
      <c r="H11015" t="str">
        <f t="shared" si="345"/>
        <v>Juan Toscano-Anderson</v>
      </c>
    </row>
    <row r="11016" spans="1:8" x14ac:dyDescent="0.2">
      <c r="A11016" s="48"/>
      <c r="B11016">
        <v>5</v>
      </c>
      <c r="C11016">
        <v>3</v>
      </c>
      <c r="D11016">
        <v>1</v>
      </c>
      <c r="E11016">
        <v>1</v>
      </c>
      <c r="F11016" s="51"/>
      <c r="G11016" t="str">
        <f t="shared" si="344"/>
        <v>Juan Toscano-Anderson</v>
      </c>
      <c r="H11016" t="str">
        <f t="shared" si="345"/>
        <v>Juan Toscano-Anderson</v>
      </c>
    </row>
    <row r="11017" spans="1:8" x14ac:dyDescent="0.2">
      <c r="A11017" s="48"/>
      <c r="B11017">
        <v>2</v>
      </c>
      <c r="C11017">
        <v>0</v>
      </c>
      <c r="D11017">
        <v>0</v>
      </c>
      <c r="E11017">
        <v>0</v>
      </c>
      <c r="F11017" s="51"/>
      <c r="G11017" t="str">
        <f t="shared" si="344"/>
        <v>Juan Toscano-Anderson</v>
      </c>
      <c r="H11017" t="str">
        <f t="shared" si="345"/>
        <v>Juan Toscano-Anderson</v>
      </c>
    </row>
    <row r="11018" spans="1:8" x14ac:dyDescent="0.2">
      <c r="A11018" s="48"/>
      <c r="B11018">
        <v>0</v>
      </c>
      <c r="C11018">
        <v>0</v>
      </c>
      <c r="D11018">
        <v>0</v>
      </c>
      <c r="E11018">
        <v>0</v>
      </c>
      <c r="F11018" s="51"/>
      <c r="G11018" t="str">
        <f t="shared" si="344"/>
        <v>Juan Toscano-Anderson</v>
      </c>
      <c r="H11018" t="str">
        <f t="shared" si="345"/>
        <v>Juan Toscano-Anderson</v>
      </c>
    </row>
    <row r="11019" spans="1:8" x14ac:dyDescent="0.2">
      <c r="A11019" s="48"/>
      <c r="B11019">
        <v>0</v>
      </c>
      <c r="C11019">
        <v>1</v>
      </c>
      <c r="D11019">
        <v>1</v>
      </c>
      <c r="E11019">
        <v>0</v>
      </c>
      <c r="F11019" s="51"/>
      <c r="G11019" t="str">
        <f t="shared" si="344"/>
        <v>Juan Toscano-Anderson</v>
      </c>
      <c r="H11019" t="str">
        <f t="shared" si="345"/>
        <v>Juan Toscano-Anderson</v>
      </c>
    </row>
    <row r="11020" spans="1:8" x14ac:dyDescent="0.2">
      <c r="A11020" s="48"/>
      <c r="B11020">
        <v>2</v>
      </c>
      <c r="C11020">
        <v>0</v>
      </c>
      <c r="D11020">
        <v>0</v>
      </c>
      <c r="E11020">
        <v>0</v>
      </c>
      <c r="F11020" s="51"/>
      <c r="G11020" t="str">
        <f t="shared" si="344"/>
        <v>Juan Toscano-Anderson</v>
      </c>
      <c r="H11020" t="str">
        <f t="shared" si="345"/>
        <v>Juan Toscano-Anderson</v>
      </c>
    </row>
    <row r="11021" spans="1:8" x14ac:dyDescent="0.2">
      <c r="A11021" s="48"/>
      <c r="B11021">
        <v>3</v>
      </c>
      <c r="C11021">
        <v>3</v>
      </c>
      <c r="D11021">
        <v>2</v>
      </c>
      <c r="E11021">
        <v>0</v>
      </c>
      <c r="F11021" s="51"/>
      <c r="G11021" t="str">
        <f t="shared" si="344"/>
        <v>Juan Toscano-Anderson</v>
      </c>
      <c r="H11021" t="str">
        <f t="shared" si="345"/>
        <v>Juan Toscano-Anderson</v>
      </c>
    </row>
    <row r="11022" spans="1:8" x14ac:dyDescent="0.2">
      <c r="A11022" s="48"/>
      <c r="B11022">
        <v>0</v>
      </c>
      <c r="C11022">
        <v>7</v>
      </c>
      <c r="D11022">
        <v>3</v>
      </c>
      <c r="E11022">
        <v>0</v>
      </c>
      <c r="F11022" s="51"/>
      <c r="G11022" t="str">
        <f t="shared" si="344"/>
        <v>Juan Toscano-Anderson</v>
      </c>
      <c r="H11022" t="str">
        <f t="shared" si="345"/>
        <v>Juan Toscano-Anderson</v>
      </c>
    </row>
    <row r="11023" spans="1:8" x14ac:dyDescent="0.2">
      <c r="A11023" s="48"/>
      <c r="B11023">
        <v>7</v>
      </c>
      <c r="C11023">
        <v>3</v>
      </c>
      <c r="D11023">
        <v>0</v>
      </c>
      <c r="E11023">
        <v>1</v>
      </c>
      <c r="F11023" s="51"/>
      <c r="G11023" t="str">
        <f t="shared" si="344"/>
        <v>Juan Toscano-Anderson</v>
      </c>
      <c r="H11023" t="str">
        <f t="shared" si="345"/>
        <v>Juan Toscano-Anderson</v>
      </c>
    </row>
    <row r="11024" spans="1:8" x14ac:dyDescent="0.2">
      <c r="A11024" s="48"/>
      <c r="B11024">
        <v>0</v>
      </c>
      <c r="C11024">
        <v>2</v>
      </c>
      <c r="D11024">
        <v>0</v>
      </c>
      <c r="E11024">
        <v>0</v>
      </c>
      <c r="F11024" s="51"/>
      <c r="G11024" t="str">
        <f t="shared" si="344"/>
        <v>Juan Toscano-Anderson</v>
      </c>
      <c r="H11024" t="str">
        <f t="shared" si="345"/>
        <v>Juan Toscano-Anderson</v>
      </c>
    </row>
    <row r="11025" spans="1:8" x14ac:dyDescent="0.2">
      <c r="A11025" s="48"/>
      <c r="B11025">
        <v>2</v>
      </c>
      <c r="C11025">
        <v>3</v>
      </c>
      <c r="D11025">
        <v>0</v>
      </c>
      <c r="E11025">
        <v>0</v>
      </c>
      <c r="F11025" s="51"/>
      <c r="G11025" t="str">
        <f t="shared" si="344"/>
        <v>Juan Toscano-Anderson</v>
      </c>
      <c r="H11025" t="str">
        <f t="shared" si="345"/>
        <v>Juan Toscano-Anderson</v>
      </c>
    </row>
    <row r="11026" spans="1:8" x14ac:dyDescent="0.2">
      <c r="A11026" s="48" t="s">
        <v>1552</v>
      </c>
      <c r="B11026">
        <v>12</v>
      </c>
      <c r="C11026">
        <v>6</v>
      </c>
      <c r="D11026">
        <v>7</v>
      </c>
      <c r="E11026">
        <v>2</v>
      </c>
      <c r="F11026" s="51"/>
      <c r="G11026" t="str">
        <f t="shared" si="344"/>
        <v>Karl-Anthony Towns</v>
      </c>
      <c r="H11026" t="str">
        <f t="shared" si="345"/>
        <v>Karl-Anthony Towns</v>
      </c>
    </row>
    <row r="11027" spans="1:8" x14ac:dyDescent="0.2">
      <c r="A11027" s="48"/>
      <c r="B11027">
        <v>27</v>
      </c>
      <c r="C11027">
        <v>8</v>
      </c>
      <c r="D11027">
        <v>2</v>
      </c>
      <c r="E11027">
        <v>2</v>
      </c>
      <c r="F11027" s="51"/>
      <c r="G11027" t="str">
        <f t="shared" si="344"/>
        <v>Karl-Anthony Towns</v>
      </c>
      <c r="H11027" t="str">
        <f t="shared" si="345"/>
        <v>Karl-Anthony Towns</v>
      </c>
    </row>
    <row r="11028" spans="1:8" x14ac:dyDescent="0.2">
      <c r="A11028" s="48"/>
      <c r="B11028">
        <v>15</v>
      </c>
      <c r="C11028">
        <v>8</v>
      </c>
      <c r="D11028">
        <v>5</v>
      </c>
      <c r="E11028">
        <v>1</v>
      </c>
      <c r="F11028" s="51"/>
      <c r="G11028" t="str">
        <f t="shared" si="344"/>
        <v>Karl-Anthony Towns</v>
      </c>
      <c r="H11028" t="str">
        <f t="shared" si="345"/>
        <v>Karl-Anthony Towns</v>
      </c>
    </row>
    <row r="11029" spans="1:8" x14ac:dyDescent="0.2">
      <c r="A11029" s="48"/>
      <c r="B11029">
        <v>27</v>
      </c>
      <c r="C11029">
        <v>11</v>
      </c>
      <c r="D11029">
        <v>5</v>
      </c>
      <c r="E11029">
        <v>2</v>
      </c>
      <c r="F11029" s="51"/>
      <c r="G11029" t="str">
        <f t="shared" si="344"/>
        <v>Karl-Anthony Towns</v>
      </c>
      <c r="H11029" t="str">
        <f t="shared" si="345"/>
        <v>Karl-Anthony Towns</v>
      </c>
    </row>
    <row r="11030" spans="1:8" x14ac:dyDescent="0.2">
      <c r="A11030" s="48"/>
      <c r="B11030">
        <v>21</v>
      </c>
      <c r="C11030">
        <v>4</v>
      </c>
      <c r="D11030">
        <v>7</v>
      </c>
      <c r="E11030">
        <v>3</v>
      </c>
      <c r="F11030" s="51"/>
      <c r="G11030" t="str">
        <f t="shared" si="344"/>
        <v>Karl-Anthony Towns</v>
      </c>
      <c r="H11030" t="str">
        <f t="shared" si="345"/>
        <v>Karl-Anthony Towns</v>
      </c>
    </row>
    <row r="11031" spans="1:8" x14ac:dyDescent="0.2">
      <c r="A11031" s="48"/>
      <c r="B11031">
        <v>21</v>
      </c>
      <c r="C11031">
        <v>8</v>
      </c>
      <c r="D11031">
        <v>7</v>
      </c>
      <c r="E11031">
        <v>3</v>
      </c>
      <c r="F11031" s="51"/>
      <c r="G11031" t="str">
        <f t="shared" si="344"/>
        <v>Karl-Anthony Towns</v>
      </c>
      <c r="H11031" t="str">
        <f t="shared" si="345"/>
        <v>Karl-Anthony Towns</v>
      </c>
    </row>
    <row r="11032" spans="1:8" x14ac:dyDescent="0.2">
      <c r="A11032" s="48"/>
      <c r="B11032">
        <v>26</v>
      </c>
      <c r="C11032">
        <v>11</v>
      </c>
      <c r="D11032">
        <v>4</v>
      </c>
      <c r="E11032">
        <v>1</v>
      </c>
      <c r="F11032" s="51"/>
      <c r="G11032" t="str">
        <f t="shared" si="344"/>
        <v>Karl-Anthony Towns</v>
      </c>
      <c r="H11032" t="str">
        <f t="shared" si="345"/>
        <v>Karl-Anthony Towns</v>
      </c>
    </row>
    <row r="11033" spans="1:8" x14ac:dyDescent="0.2">
      <c r="A11033" s="48"/>
      <c r="B11033">
        <v>24</v>
      </c>
      <c r="C11033">
        <v>10</v>
      </c>
      <c r="D11033">
        <v>7</v>
      </c>
      <c r="E11033">
        <v>3</v>
      </c>
      <c r="F11033" s="51"/>
      <c r="G11033" t="str">
        <f t="shared" si="344"/>
        <v>Karl-Anthony Towns</v>
      </c>
      <c r="H11033" t="str">
        <f t="shared" si="345"/>
        <v>Karl-Anthony Towns</v>
      </c>
    </row>
    <row r="11034" spans="1:8" x14ac:dyDescent="0.2">
      <c r="A11034" s="48"/>
      <c r="B11034">
        <v>22</v>
      </c>
      <c r="C11034">
        <v>11</v>
      </c>
      <c r="D11034">
        <v>5</v>
      </c>
      <c r="E11034">
        <v>3</v>
      </c>
      <c r="F11034" s="51"/>
      <c r="G11034" t="str">
        <f t="shared" si="344"/>
        <v>Karl-Anthony Towns</v>
      </c>
      <c r="H11034" t="str">
        <f t="shared" si="345"/>
        <v>Karl-Anthony Towns</v>
      </c>
    </row>
    <row r="11035" spans="1:8" x14ac:dyDescent="0.2">
      <c r="A11035" s="48"/>
      <c r="B11035">
        <v>25</v>
      </c>
      <c r="C11035">
        <v>9</v>
      </c>
      <c r="D11035">
        <v>6</v>
      </c>
      <c r="E11035">
        <v>3</v>
      </c>
      <c r="F11035" s="51"/>
      <c r="G11035" t="str">
        <f t="shared" si="344"/>
        <v>Karl-Anthony Towns</v>
      </c>
      <c r="H11035" t="str">
        <f t="shared" si="345"/>
        <v>Karl-Anthony Towns</v>
      </c>
    </row>
    <row r="11036" spans="1:8" x14ac:dyDescent="0.2">
      <c r="A11036" s="48"/>
      <c r="B11036">
        <v>25</v>
      </c>
      <c r="C11036">
        <v>13</v>
      </c>
      <c r="D11036">
        <v>7</v>
      </c>
      <c r="E11036">
        <v>1</v>
      </c>
      <c r="F11036" s="51"/>
      <c r="G11036" t="str">
        <f t="shared" si="344"/>
        <v>Karl-Anthony Towns</v>
      </c>
      <c r="H11036" t="str">
        <f t="shared" si="345"/>
        <v>Karl-Anthony Towns</v>
      </c>
    </row>
    <row r="11037" spans="1:8" x14ac:dyDescent="0.2">
      <c r="A11037" s="48"/>
      <c r="B11037">
        <v>11</v>
      </c>
      <c r="C11037">
        <v>8</v>
      </c>
      <c r="D11037">
        <v>4</v>
      </c>
      <c r="E11037">
        <v>1</v>
      </c>
      <c r="F11037" s="51"/>
      <c r="G11037" t="str">
        <f t="shared" si="344"/>
        <v>Karl-Anthony Towns</v>
      </c>
      <c r="H11037" t="str">
        <f t="shared" si="345"/>
        <v>Karl-Anthony Towns</v>
      </c>
    </row>
    <row r="11038" spans="1:8" x14ac:dyDescent="0.2">
      <c r="A11038" s="48"/>
      <c r="B11038">
        <v>13</v>
      </c>
      <c r="C11038">
        <v>10</v>
      </c>
      <c r="D11038">
        <v>4</v>
      </c>
      <c r="E11038">
        <v>1</v>
      </c>
      <c r="F11038" s="51"/>
      <c r="G11038" t="str">
        <f t="shared" si="344"/>
        <v>Karl-Anthony Towns</v>
      </c>
      <c r="H11038" t="str">
        <f t="shared" si="345"/>
        <v>Karl-Anthony Towns</v>
      </c>
    </row>
    <row r="11039" spans="1:8" x14ac:dyDescent="0.2">
      <c r="A11039" s="48"/>
      <c r="B11039">
        <v>29</v>
      </c>
      <c r="C11039">
        <v>13</v>
      </c>
      <c r="D11039">
        <v>3</v>
      </c>
      <c r="E11039">
        <v>3</v>
      </c>
      <c r="F11039" s="51"/>
      <c r="G11039" t="str">
        <f t="shared" si="344"/>
        <v>Karl-Anthony Towns</v>
      </c>
      <c r="H11039" t="str">
        <f t="shared" si="345"/>
        <v>Karl-Anthony Towns</v>
      </c>
    </row>
    <row r="11040" spans="1:8" x14ac:dyDescent="0.2">
      <c r="A11040" s="48"/>
      <c r="B11040">
        <v>30</v>
      </c>
      <c r="C11040">
        <v>5</v>
      </c>
      <c r="D11040">
        <v>5</v>
      </c>
      <c r="E11040">
        <v>2</v>
      </c>
      <c r="F11040" s="51"/>
      <c r="G11040" t="str">
        <f t="shared" si="344"/>
        <v>Karl-Anthony Towns</v>
      </c>
      <c r="H11040" t="str">
        <f t="shared" si="345"/>
        <v>Karl-Anthony Towns</v>
      </c>
    </row>
    <row r="11041" spans="1:8" x14ac:dyDescent="0.2">
      <c r="A11041" s="48"/>
      <c r="B11041">
        <v>12</v>
      </c>
      <c r="C11041">
        <v>8</v>
      </c>
      <c r="D11041">
        <v>3</v>
      </c>
      <c r="E11041">
        <v>2</v>
      </c>
      <c r="F11041" s="51"/>
      <c r="G11041" t="str">
        <f t="shared" si="344"/>
        <v>Karl-Anthony Towns</v>
      </c>
      <c r="H11041" t="str">
        <f t="shared" si="345"/>
        <v>Karl-Anthony Towns</v>
      </c>
    </row>
    <row r="11042" spans="1:8" x14ac:dyDescent="0.2">
      <c r="A11042" s="48"/>
      <c r="B11042">
        <v>25</v>
      </c>
      <c r="C11042">
        <v>8</v>
      </c>
      <c r="D11042">
        <v>9</v>
      </c>
      <c r="E11042">
        <v>2</v>
      </c>
      <c r="F11042" s="51"/>
      <c r="G11042" t="str">
        <f t="shared" si="344"/>
        <v>Karl-Anthony Towns</v>
      </c>
      <c r="H11042" t="str">
        <f t="shared" si="345"/>
        <v>Karl-Anthony Towns</v>
      </c>
    </row>
    <row r="11043" spans="1:8" x14ac:dyDescent="0.2">
      <c r="A11043" s="48"/>
      <c r="B11043">
        <v>23</v>
      </c>
      <c r="C11043">
        <v>11</v>
      </c>
      <c r="D11043">
        <v>8</v>
      </c>
      <c r="E11043">
        <v>1</v>
      </c>
      <c r="F11043" s="51"/>
      <c r="G11043" t="str">
        <f t="shared" si="344"/>
        <v>Karl-Anthony Towns</v>
      </c>
      <c r="H11043" t="str">
        <f t="shared" si="345"/>
        <v>Karl-Anthony Towns</v>
      </c>
    </row>
    <row r="11044" spans="1:8" x14ac:dyDescent="0.2">
      <c r="A11044" s="48"/>
      <c r="B11044">
        <v>19</v>
      </c>
      <c r="C11044">
        <v>4</v>
      </c>
      <c r="D11044">
        <v>5</v>
      </c>
      <c r="E11044">
        <v>1</v>
      </c>
      <c r="F11044" s="51"/>
      <c r="G11044" t="str">
        <f t="shared" si="344"/>
        <v>Karl-Anthony Towns</v>
      </c>
      <c r="H11044" t="str">
        <f t="shared" si="345"/>
        <v>Karl-Anthony Towns</v>
      </c>
    </row>
    <row r="11045" spans="1:8" x14ac:dyDescent="0.2">
      <c r="A11045" s="48"/>
      <c r="B11045">
        <v>21</v>
      </c>
      <c r="C11045">
        <v>4</v>
      </c>
      <c r="D11045">
        <v>4</v>
      </c>
      <c r="E11045">
        <v>1</v>
      </c>
      <c r="F11045" s="51"/>
      <c r="G11045" t="str">
        <f t="shared" si="344"/>
        <v>Karl-Anthony Towns</v>
      </c>
      <c r="H11045" t="str">
        <f t="shared" si="345"/>
        <v>Karl-Anthony Towns</v>
      </c>
    </row>
    <row r="11046" spans="1:8" x14ac:dyDescent="0.2">
      <c r="A11046" s="48"/>
      <c r="B11046">
        <v>8</v>
      </c>
      <c r="C11046">
        <v>2</v>
      </c>
      <c r="D11046">
        <v>4</v>
      </c>
      <c r="E11046">
        <v>0</v>
      </c>
      <c r="F11046" s="51"/>
      <c r="G11046" t="str">
        <f t="shared" si="344"/>
        <v>Karl-Anthony Towns</v>
      </c>
      <c r="H11046" t="str">
        <f t="shared" si="345"/>
        <v>Karl-Anthony Towns</v>
      </c>
    </row>
    <row r="11047" spans="1:8" x14ac:dyDescent="0.2">
      <c r="A11047" s="48" t="s">
        <v>1553</v>
      </c>
      <c r="B11047">
        <v>19</v>
      </c>
      <c r="C11047">
        <v>5</v>
      </c>
      <c r="D11047">
        <v>0</v>
      </c>
      <c r="E11047">
        <v>4</v>
      </c>
      <c r="F11047" s="51"/>
      <c r="G11047" t="str">
        <f t="shared" si="344"/>
        <v>Gary Trent Jr.</v>
      </c>
      <c r="H11047" t="str">
        <f t="shared" si="345"/>
        <v>Gary Trent Jr.</v>
      </c>
    </row>
    <row r="11048" spans="1:8" x14ac:dyDescent="0.2">
      <c r="A11048" s="48"/>
      <c r="B11048">
        <v>14</v>
      </c>
      <c r="C11048">
        <v>1</v>
      </c>
      <c r="D11048">
        <v>0</v>
      </c>
      <c r="E11048">
        <v>2</v>
      </c>
      <c r="F11048" s="51"/>
      <c r="G11048" t="str">
        <f t="shared" si="344"/>
        <v>Gary Trent Jr.</v>
      </c>
      <c r="H11048" t="str">
        <f t="shared" si="345"/>
        <v>Gary Trent Jr.</v>
      </c>
    </row>
    <row r="11049" spans="1:8" x14ac:dyDescent="0.2">
      <c r="A11049" s="48"/>
      <c r="B11049">
        <v>23</v>
      </c>
      <c r="C11049">
        <v>1</v>
      </c>
      <c r="D11049">
        <v>2</v>
      </c>
      <c r="E11049">
        <v>5</v>
      </c>
      <c r="F11049" s="51"/>
      <c r="G11049" t="str">
        <f t="shared" si="344"/>
        <v>Gary Trent Jr.</v>
      </c>
      <c r="H11049" t="str">
        <f t="shared" si="345"/>
        <v>Gary Trent Jr.</v>
      </c>
    </row>
    <row r="11050" spans="1:8" x14ac:dyDescent="0.2">
      <c r="A11050" s="48"/>
      <c r="B11050">
        <v>18</v>
      </c>
      <c r="C11050">
        <v>1</v>
      </c>
      <c r="D11050">
        <v>2</v>
      </c>
      <c r="E11050">
        <v>4</v>
      </c>
      <c r="F11050" s="51"/>
      <c r="G11050" t="str">
        <f t="shared" si="344"/>
        <v>Gary Trent Jr.</v>
      </c>
      <c r="H11050" t="str">
        <f t="shared" si="345"/>
        <v>Gary Trent Jr.</v>
      </c>
    </row>
    <row r="11051" spans="1:8" x14ac:dyDescent="0.2">
      <c r="A11051" s="48"/>
      <c r="B11051">
        <v>27</v>
      </c>
      <c r="C11051">
        <v>0</v>
      </c>
      <c r="D11051">
        <v>0</v>
      </c>
      <c r="E11051">
        <v>5</v>
      </c>
      <c r="F11051" s="51"/>
      <c r="G11051" t="str">
        <f t="shared" si="344"/>
        <v>Gary Trent Jr.</v>
      </c>
      <c r="H11051" t="str">
        <f t="shared" si="345"/>
        <v>Gary Trent Jr.</v>
      </c>
    </row>
    <row r="11052" spans="1:8" x14ac:dyDescent="0.2">
      <c r="A11052" s="48"/>
      <c r="B11052">
        <v>14</v>
      </c>
      <c r="C11052">
        <v>4</v>
      </c>
      <c r="D11052">
        <v>3</v>
      </c>
      <c r="E11052">
        <v>2</v>
      </c>
      <c r="F11052" s="51"/>
      <c r="G11052" t="str">
        <f t="shared" si="344"/>
        <v>Gary Trent Jr.</v>
      </c>
      <c r="H11052" t="str">
        <f t="shared" si="345"/>
        <v>Gary Trent Jr.</v>
      </c>
    </row>
    <row r="11053" spans="1:8" x14ac:dyDescent="0.2">
      <c r="A11053" s="48"/>
      <c r="B11053">
        <v>21</v>
      </c>
      <c r="C11053">
        <v>2</v>
      </c>
      <c r="D11053">
        <v>2</v>
      </c>
      <c r="E11053">
        <v>2</v>
      </c>
      <c r="F11053" s="51"/>
      <c r="G11053" t="str">
        <f t="shared" si="344"/>
        <v>Gary Trent Jr.</v>
      </c>
      <c r="H11053" t="str">
        <f t="shared" si="345"/>
        <v>Gary Trent Jr.</v>
      </c>
    </row>
    <row r="11054" spans="1:8" x14ac:dyDescent="0.2">
      <c r="A11054" s="48"/>
      <c r="B11054">
        <v>24</v>
      </c>
      <c r="C11054">
        <v>3</v>
      </c>
      <c r="D11054">
        <v>2</v>
      </c>
      <c r="E11054">
        <v>2</v>
      </c>
      <c r="F11054" s="51"/>
      <c r="G11054" t="str">
        <f t="shared" si="344"/>
        <v>Gary Trent Jr.</v>
      </c>
      <c r="H11054" t="str">
        <f t="shared" si="345"/>
        <v>Gary Trent Jr.</v>
      </c>
    </row>
    <row r="11055" spans="1:8" x14ac:dyDescent="0.2">
      <c r="A11055" s="48"/>
      <c r="B11055">
        <v>12</v>
      </c>
      <c r="C11055">
        <v>0</v>
      </c>
      <c r="D11055">
        <v>0</v>
      </c>
      <c r="E11055">
        <v>1</v>
      </c>
      <c r="F11055" s="51"/>
      <c r="G11055" t="str">
        <f t="shared" si="344"/>
        <v>Gary Trent Jr.</v>
      </c>
      <c r="H11055" t="str">
        <f t="shared" si="345"/>
        <v>Gary Trent Jr.</v>
      </c>
    </row>
    <row r="11056" spans="1:8" x14ac:dyDescent="0.2">
      <c r="A11056" s="48"/>
      <c r="B11056">
        <v>12</v>
      </c>
      <c r="C11056">
        <v>3</v>
      </c>
      <c r="D11056">
        <v>0</v>
      </c>
      <c r="E11056">
        <v>1</v>
      </c>
      <c r="F11056" s="51"/>
      <c r="G11056" t="str">
        <f t="shared" si="344"/>
        <v>Gary Trent Jr.</v>
      </c>
      <c r="H11056" t="str">
        <f t="shared" si="345"/>
        <v>Gary Trent Jr.</v>
      </c>
    </row>
    <row r="11057" spans="1:8" x14ac:dyDescent="0.2">
      <c r="A11057" s="48"/>
      <c r="B11057">
        <v>19</v>
      </c>
      <c r="C11057">
        <v>3</v>
      </c>
      <c r="D11057">
        <v>4</v>
      </c>
      <c r="E11057">
        <v>2</v>
      </c>
      <c r="F11057" s="51"/>
      <c r="G11057" t="str">
        <f t="shared" si="344"/>
        <v>Gary Trent Jr.</v>
      </c>
      <c r="H11057" t="str">
        <f t="shared" si="345"/>
        <v>Gary Trent Jr.</v>
      </c>
    </row>
    <row r="11058" spans="1:8" x14ac:dyDescent="0.2">
      <c r="A11058" s="48"/>
      <c r="B11058">
        <v>11</v>
      </c>
      <c r="C11058">
        <v>1</v>
      </c>
      <c r="D11058">
        <v>4</v>
      </c>
      <c r="E11058">
        <v>1</v>
      </c>
      <c r="F11058" s="51"/>
      <c r="G11058" t="str">
        <f t="shared" si="344"/>
        <v>Gary Trent Jr.</v>
      </c>
      <c r="H11058" t="str">
        <f t="shared" si="345"/>
        <v>Gary Trent Jr.</v>
      </c>
    </row>
    <row r="11059" spans="1:8" x14ac:dyDescent="0.2">
      <c r="A11059" s="48"/>
      <c r="B11059">
        <v>12</v>
      </c>
      <c r="C11059">
        <v>2</v>
      </c>
      <c r="D11059">
        <v>1</v>
      </c>
      <c r="E11059">
        <v>0</v>
      </c>
      <c r="F11059" s="51"/>
      <c r="G11059" t="str">
        <f t="shared" si="344"/>
        <v>Gary Trent Jr.</v>
      </c>
      <c r="H11059" t="str">
        <f t="shared" si="345"/>
        <v>Gary Trent Jr.</v>
      </c>
    </row>
    <row r="11060" spans="1:8" x14ac:dyDescent="0.2">
      <c r="A11060" s="48"/>
      <c r="B11060">
        <v>6</v>
      </c>
      <c r="C11060">
        <v>1</v>
      </c>
      <c r="D11060">
        <v>0</v>
      </c>
      <c r="E11060">
        <v>0</v>
      </c>
      <c r="F11060" s="51"/>
      <c r="G11060" t="str">
        <f t="shared" si="344"/>
        <v>Gary Trent Jr.</v>
      </c>
      <c r="H11060" t="str">
        <f t="shared" si="345"/>
        <v>Gary Trent Jr.</v>
      </c>
    </row>
    <row r="11061" spans="1:8" x14ac:dyDescent="0.2">
      <c r="A11061" s="48"/>
      <c r="B11061">
        <v>19</v>
      </c>
      <c r="C11061">
        <v>1</v>
      </c>
      <c r="D11061">
        <v>3</v>
      </c>
      <c r="E11061">
        <v>1</v>
      </c>
      <c r="F11061" s="51"/>
      <c r="G11061" t="str">
        <f t="shared" si="344"/>
        <v>Gary Trent Jr.</v>
      </c>
      <c r="H11061" t="str">
        <f t="shared" si="345"/>
        <v>Gary Trent Jr.</v>
      </c>
    </row>
    <row r="11062" spans="1:8" x14ac:dyDescent="0.2">
      <c r="A11062" s="48"/>
      <c r="B11062">
        <v>9</v>
      </c>
      <c r="C11062">
        <v>4</v>
      </c>
      <c r="D11062">
        <v>3</v>
      </c>
      <c r="E11062">
        <v>1</v>
      </c>
      <c r="F11062" s="51"/>
      <c r="G11062" t="str">
        <f t="shared" si="344"/>
        <v>Gary Trent Jr.</v>
      </c>
      <c r="H11062" t="str">
        <f t="shared" si="345"/>
        <v>Gary Trent Jr.</v>
      </c>
    </row>
    <row r="11063" spans="1:8" x14ac:dyDescent="0.2">
      <c r="A11063" s="48"/>
      <c r="B11063">
        <v>14</v>
      </c>
      <c r="C11063">
        <v>7</v>
      </c>
      <c r="D11063">
        <v>1</v>
      </c>
      <c r="E11063">
        <v>2</v>
      </c>
      <c r="F11063" s="51"/>
      <c r="G11063" t="str">
        <f t="shared" si="344"/>
        <v>Gary Trent Jr.</v>
      </c>
      <c r="H11063" t="str">
        <f t="shared" si="345"/>
        <v>Gary Trent Jr.</v>
      </c>
    </row>
    <row r="11064" spans="1:8" x14ac:dyDescent="0.2">
      <c r="A11064" s="48"/>
      <c r="B11064">
        <v>35</v>
      </c>
      <c r="C11064">
        <v>1</v>
      </c>
      <c r="D11064">
        <v>1</v>
      </c>
      <c r="E11064">
        <v>6</v>
      </c>
      <c r="F11064" s="51"/>
      <c r="G11064" t="str">
        <f t="shared" si="344"/>
        <v>Gary Trent Jr.</v>
      </c>
      <c r="H11064" t="str">
        <f t="shared" si="345"/>
        <v>Gary Trent Jr.</v>
      </c>
    </row>
    <row r="11065" spans="1:8" x14ac:dyDescent="0.2">
      <c r="A11065" s="48"/>
      <c r="B11065">
        <v>16</v>
      </c>
      <c r="C11065">
        <v>0</v>
      </c>
      <c r="D11065">
        <v>0</v>
      </c>
      <c r="E11065">
        <v>2</v>
      </c>
      <c r="F11065" s="51"/>
      <c r="G11065" t="str">
        <f t="shared" si="344"/>
        <v>Gary Trent Jr.</v>
      </c>
      <c r="H11065" t="str">
        <f t="shared" si="345"/>
        <v>Gary Trent Jr.</v>
      </c>
    </row>
    <row r="11066" spans="1:8" x14ac:dyDescent="0.2">
      <c r="A11066" s="48"/>
      <c r="B11066">
        <v>5</v>
      </c>
      <c r="C11066">
        <v>1</v>
      </c>
      <c r="D11066">
        <v>3</v>
      </c>
      <c r="E11066">
        <v>1</v>
      </c>
      <c r="F11066" s="51"/>
      <c r="G11066" t="str">
        <f t="shared" si="344"/>
        <v>Gary Trent Jr.</v>
      </c>
      <c r="H11066" t="str">
        <f t="shared" si="345"/>
        <v>Gary Trent Jr.</v>
      </c>
    </row>
    <row r="11067" spans="1:8" x14ac:dyDescent="0.2">
      <c r="A11067" s="48"/>
      <c r="B11067">
        <v>20</v>
      </c>
      <c r="C11067">
        <v>1</v>
      </c>
      <c r="D11067">
        <v>1</v>
      </c>
      <c r="E11067">
        <v>3</v>
      </c>
      <c r="F11067" s="51"/>
      <c r="G11067" t="str">
        <f t="shared" si="344"/>
        <v>Gary Trent Jr.</v>
      </c>
      <c r="H11067" t="str">
        <f t="shared" si="345"/>
        <v>Gary Trent Jr.</v>
      </c>
    </row>
    <row r="11068" spans="1:8" x14ac:dyDescent="0.2">
      <c r="A11068" s="48"/>
      <c r="B11068">
        <v>18</v>
      </c>
      <c r="C11068">
        <v>2</v>
      </c>
      <c r="D11068">
        <v>0</v>
      </c>
      <c r="E11068">
        <v>2</v>
      </c>
      <c r="F11068" s="51"/>
      <c r="G11068" t="str">
        <f t="shared" si="344"/>
        <v>Gary Trent Jr.</v>
      </c>
      <c r="H11068" t="str">
        <f t="shared" si="345"/>
        <v>Gary Trent Jr.</v>
      </c>
    </row>
    <row r="11069" spans="1:8" x14ac:dyDescent="0.2">
      <c r="A11069" s="48"/>
      <c r="B11069">
        <v>20</v>
      </c>
      <c r="C11069">
        <v>2</v>
      </c>
      <c r="D11069">
        <v>2</v>
      </c>
      <c r="E11069">
        <v>4</v>
      </c>
      <c r="F11069" s="51"/>
      <c r="G11069" t="str">
        <f t="shared" si="344"/>
        <v>Gary Trent Jr.</v>
      </c>
      <c r="H11069" t="str">
        <f t="shared" si="345"/>
        <v>Gary Trent Jr.</v>
      </c>
    </row>
    <row r="11070" spans="1:8" x14ac:dyDescent="0.2">
      <c r="A11070" s="48"/>
      <c r="B11070">
        <v>24</v>
      </c>
      <c r="C11070">
        <v>3</v>
      </c>
      <c r="D11070">
        <v>1</v>
      </c>
      <c r="E11070">
        <v>3</v>
      </c>
      <c r="F11070" s="51"/>
      <c r="G11070" t="str">
        <f t="shared" si="344"/>
        <v>Gary Trent Jr.</v>
      </c>
      <c r="H11070" t="str">
        <f t="shared" si="345"/>
        <v>Gary Trent Jr.</v>
      </c>
    </row>
    <row r="11071" spans="1:8" x14ac:dyDescent="0.2">
      <c r="A11071" s="48"/>
      <c r="B11071">
        <v>11</v>
      </c>
      <c r="C11071">
        <v>1</v>
      </c>
      <c r="D11071">
        <v>1</v>
      </c>
      <c r="E11071">
        <v>1</v>
      </c>
      <c r="F11071" s="51"/>
      <c r="G11071" t="str">
        <f t="shared" si="344"/>
        <v>Gary Trent Jr.</v>
      </c>
      <c r="H11071" t="str">
        <f t="shared" si="345"/>
        <v>Gary Trent Jr.</v>
      </c>
    </row>
    <row r="11072" spans="1:8" x14ac:dyDescent="0.2">
      <c r="A11072" s="48"/>
      <c r="B11072">
        <v>8</v>
      </c>
      <c r="C11072">
        <v>3</v>
      </c>
      <c r="D11072">
        <v>1</v>
      </c>
      <c r="E11072">
        <v>2</v>
      </c>
      <c r="F11072" s="51"/>
      <c r="G11072" t="str">
        <f t="shared" si="344"/>
        <v>Gary Trent Jr.</v>
      </c>
      <c r="H11072" t="str">
        <f t="shared" si="345"/>
        <v>Gary Trent Jr.</v>
      </c>
    </row>
    <row r="11073" spans="1:8" x14ac:dyDescent="0.2">
      <c r="A11073" s="48"/>
      <c r="B11073">
        <v>20</v>
      </c>
      <c r="C11073">
        <v>1</v>
      </c>
      <c r="D11073">
        <v>1</v>
      </c>
      <c r="E11073">
        <v>2</v>
      </c>
      <c r="F11073" s="51"/>
      <c r="G11073" t="str">
        <f t="shared" si="344"/>
        <v>Gary Trent Jr.</v>
      </c>
      <c r="H11073" t="str">
        <f t="shared" si="345"/>
        <v>Gary Trent Jr.</v>
      </c>
    </row>
    <row r="11074" spans="1:8" x14ac:dyDescent="0.2">
      <c r="A11074" s="48"/>
      <c r="B11074">
        <v>20</v>
      </c>
      <c r="C11074">
        <v>2</v>
      </c>
      <c r="D11074">
        <v>2</v>
      </c>
      <c r="E11074">
        <v>5</v>
      </c>
      <c r="F11074" s="51"/>
      <c r="G11074" t="str">
        <f t="shared" ref="G11074:G11137" si="346">IF(B11074="","",IF(A11074="",G11073,SUBSTITUTE(A11074," 2022-23 Game Log","")))</f>
        <v>Gary Trent Jr.</v>
      </c>
      <c r="H11074" t="str">
        <f t="shared" ref="H11074:H11137" si="347">IF(G11074="Luka Dončić","Luka Doncic",IF(G11074="Wendell Carter Jr.","Wendell Carter",IF(G11074="Vlatko Čančar","Vlatko Cancar",IF(G11074="Troy Brown Jr.","Troy Brown",IF(G11074="Bojan Bogdanović","Bojan Bogdanovic",IF(G11074="Nic Claxton","Nicolas Claxton",IF(G11074="Kristaps Porziņģis","Kristaps Porzingis",IF(G11074="Kelly Oubre Jr.","Kelly Oubre Jr",IF(G11074="P.J. Washington","P.J Washington",IF(G11074="P.J. Tucker","P.J Tucker",IF(G11074="Jabari Smith Jr.","Jabari Smith",IF(G11074="Alperen Şengün","Alperen Sengun",IF(G11074="Nikola Vučević","Nikola Vucevic",IF(G11074="Jusuf Nurkić","Jusuf Nurkic",IF(G11074="Nikola Jokić","Nikola Jokic",G11074)))))))))))))))</f>
        <v>Gary Trent Jr.</v>
      </c>
    </row>
    <row r="11075" spans="1:8" x14ac:dyDescent="0.2">
      <c r="A11075" s="48"/>
      <c r="B11075">
        <v>35</v>
      </c>
      <c r="C11075">
        <v>5</v>
      </c>
      <c r="D11075">
        <v>2</v>
      </c>
      <c r="E11075">
        <v>4</v>
      </c>
      <c r="F11075" s="51"/>
      <c r="G11075" t="str">
        <f t="shared" si="346"/>
        <v>Gary Trent Jr.</v>
      </c>
      <c r="H11075" t="str">
        <f t="shared" si="347"/>
        <v>Gary Trent Jr.</v>
      </c>
    </row>
    <row r="11076" spans="1:8" x14ac:dyDescent="0.2">
      <c r="A11076" s="48"/>
      <c r="B11076">
        <v>32</v>
      </c>
      <c r="C11076">
        <v>5</v>
      </c>
      <c r="D11076">
        <v>3</v>
      </c>
      <c r="E11076">
        <v>5</v>
      </c>
      <c r="F11076" s="51"/>
      <c r="G11076" t="str">
        <f t="shared" si="346"/>
        <v>Gary Trent Jr.</v>
      </c>
      <c r="H11076" t="str">
        <f t="shared" si="347"/>
        <v>Gary Trent Jr.</v>
      </c>
    </row>
    <row r="11077" spans="1:8" x14ac:dyDescent="0.2">
      <c r="A11077" s="48"/>
      <c r="B11077">
        <v>22</v>
      </c>
      <c r="C11077">
        <v>5</v>
      </c>
      <c r="D11077">
        <v>3</v>
      </c>
      <c r="E11077">
        <v>3</v>
      </c>
      <c r="F11077" s="51"/>
      <c r="G11077" t="str">
        <f t="shared" si="346"/>
        <v>Gary Trent Jr.</v>
      </c>
      <c r="H11077" t="str">
        <f t="shared" si="347"/>
        <v>Gary Trent Jr.</v>
      </c>
    </row>
    <row r="11078" spans="1:8" x14ac:dyDescent="0.2">
      <c r="A11078" s="48" t="s">
        <v>1554</v>
      </c>
      <c r="B11078">
        <v>6</v>
      </c>
      <c r="C11078">
        <v>4</v>
      </c>
      <c r="D11078">
        <v>0</v>
      </c>
      <c r="E11078">
        <v>0</v>
      </c>
      <c r="F11078" s="51"/>
      <c r="G11078" t="str">
        <f t="shared" si="346"/>
        <v>P.J. Tucker</v>
      </c>
      <c r="H11078" t="str">
        <f t="shared" si="347"/>
        <v>P.J Tucker</v>
      </c>
    </row>
    <row r="11079" spans="1:8" x14ac:dyDescent="0.2">
      <c r="A11079" s="48"/>
      <c r="B11079">
        <v>5</v>
      </c>
      <c r="C11079">
        <v>5</v>
      </c>
      <c r="D11079">
        <v>1</v>
      </c>
      <c r="E11079">
        <v>1</v>
      </c>
      <c r="F11079" s="51"/>
      <c r="G11079" t="str">
        <f t="shared" si="346"/>
        <v>P.J. Tucker</v>
      </c>
      <c r="H11079" t="str">
        <f t="shared" si="347"/>
        <v>P.J Tucker</v>
      </c>
    </row>
    <row r="11080" spans="1:8" x14ac:dyDescent="0.2">
      <c r="A11080" s="48"/>
      <c r="B11080">
        <v>3</v>
      </c>
      <c r="C11080">
        <v>4</v>
      </c>
      <c r="D11080">
        <v>1</v>
      </c>
      <c r="E11080">
        <v>1</v>
      </c>
      <c r="F11080" s="51"/>
      <c r="G11080" t="str">
        <f t="shared" si="346"/>
        <v>P.J. Tucker</v>
      </c>
      <c r="H11080" t="str">
        <f t="shared" si="347"/>
        <v>P.J Tucker</v>
      </c>
    </row>
    <row r="11081" spans="1:8" x14ac:dyDescent="0.2">
      <c r="A11081" s="48"/>
      <c r="B11081">
        <v>3</v>
      </c>
      <c r="C11081">
        <v>3</v>
      </c>
      <c r="D11081">
        <v>1</v>
      </c>
      <c r="E11081">
        <v>1</v>
      </c>
      <c r="F11081" s="51"/>
      <c r="G11081" t="str">
        <f t="shared" si="346"/>
        <v>P.J. Tucker</v>
      </c>
      <c r="H11081" t="str">
        <f t="shared" si="347"/>
        <v>P.J Tucker</v>
      </c>
    </row>
    <row r="11082" spans="1:8" x14ac:dyDescent="0.2">
      <c r="A11082" s="48"/>
      <c r="B11082">
        <v>8</v>
      </c>
      <c r="C11082">
        <v>4</v>
      </c>
      <c r="D11082">
        <v>0</v>
      </c>
      <c r="E11082">
        <v>2</v>
      </c>
      <c r="F11082" s="51"/>
      <c r="G11082" t="str">
        <f t="shared" si="346"/>
        <v>P.J. Tucker</v>
      </c>
      <c r="H11082" t="str">
        <f t="shared" si="347"/>
        <v>P.J Tucker</v>
      </c>
    </row>
    <row r="11083" spans="1:8" x14ac:dyDescent="0.2">
      <c r="A11083" s="48"/>
      <c r="B11083">
        <v>5</v>
      </c>
      <c r="C11083">
        <v>5</v>
      </c>
      <c r="D11083">
        <v>1</v>
      </c>
      <c r="E11083">
        <v>1</v>
      </c>
      <c r="F11083" s="51"/>
      <c r="G11083" t="str">
        <f t="shared" si="346"/>
        <v>P.J. Tucker</v>
      </c>
      <c r="H11083" t="str">
        <f t="shared" si="347"/>
        <v>P.J Tucker</v>
      </c>
    </row>
    <row r="11084" spans="1:8" x14ac:dyDescent="0.2">
      <c r="A11084" s="48"/>
      <c r="B11084">
        <v>8</v>
      </c>
      <c r="C11084">
        <v>6</v>
      </c>
      <c r="D11084">
        <v>0</v>
      </c>
      <c r="E11084">
        <v>2</v>
      </c>
      <c r="F11084" s="51"/>
      <c r="G11084" t="str">
        <f t="shared" si="346"/>
        <v>P.J. Tucker</v>
      </c>
      <c r="H11084" t="str">
        <f t="shared" si="347"/>
        <v>P.J Tucker</v>
      </c>
    </row>
    <row r="11085" spans="1:8" x14ac:dyDescent="0.2">
      <c r="A11085" s="48"/>
      <c r="B11085">
        <v>13</v>
      </c>
      <c r="C11085">
        <v>5</v>
      </c>
      <c r="D11085">
        <v>1</v>
      </c>
      <c r="E11085">
        <v>1</v>
      </c>
      <c r="F11085" s="51"/>
      <c r="G11085" t="str">
        <f t="shared" si="346"/>
        <v>P.J. Tucker</v>
      </c>
      <c r="H11085" t="str">
        <f t="shared" si="347"/>
        <v>P.J Tucker</v>
      </c>
    </row>
    <row r="11086" spans="1:8" x14ac:dyDescent="0.2">
      <c r="A11086" s="48"/>
      <c r="B11086">
        <v>5</v>
      </c>
      <c r="C11086">
        <v>2</v>
      </c>
      <c r="D11086">
        <v>0</v>
      </c>
      <c r="E11086">
        <v>1</v>
      </c>
      <c r="F11086" s="51"/>
      <c r="G11086" t="str">
        <f t="shared" si="346"/>
        <v>P.J. Tucker</v>
      </c>
      <c r="H11086" t="str">
        <f t="shared" si="347"/>
        <v>P.J Tucker</v>
      </c>
    </row>
    <row r="11087" spans="1:8" x14ac:dyDescent="0.2">
      <c r="A11087" s="48"/>
      <c r="B11087">
        <v>3</v>
      </c>
      <c r="C11087">
        <v>5</v>
      </c>
      <c r="D11087">
        <v>2</v>
      </c>
      <c r="E11087">
        <v>0</v>
      </c>
      <c r="F11087" s="51"/>
      <c r="G11087" t="str">
        <f t="shared" si="346"/>
        <v>P.J. Tucker</v>
      </c>
      <c r="H11087" t="str">
        <f t="shared" si="347"/>
        <v>P.J Tucker</v>
      </c>
    </row>
    <row r="11088" spans="1:8" x14ac:dyDescent="0.2">
      <c r="A11088" s="48"/>
      <c r="B11088">
        <v>4</v>
      </c>
      <c r="C11088">
        <v>8</v>
      </c>
      <c r="D11088">
        <v>1</v>
      </c>
      <c r="E11088">
        <v>0</v>
      </c>
      <c r="F11088" s="51"/>
      <c r="G11088" t="str">
        <f t="shared" si="346"/>
        <v>P.J. Tucker</v>
      </c>
      <c r="H11088" t="str">
        <f t="shared" si="347"/>
        <v>P.J Tucker</v>
      </c>
    </row>
    <row r="11089" spans="1:8" x14ac:dyDescent="0.2">
      <c r="A11089" s="48"/>
      <c r="B11089">
        <v>3</v>
      </c>
      <c r="C11089">
        <v>3</v>
      </c>
      <c r="D11089">
        <v>0</v>
      </c>
      <c r="E11089">
        <v>1</v>
      </c>
      <c r="F11089" s="51"/>
      <c r="G11089" t="str">
        <f t="shared" si="346"/>
        <v>P.J. Tucker</v>
      </c>
      <c r="H11089" t="str">
        <f t="shared" si="347"/>
        <v>P.J Tucker</v>
      </c>
    </row>
    <row r="11090" spans="1:8" x14ac:dyDescent="0.2">
      <c r="A11090" s="48"/>
      <c r="B11090">
        <v>2</v>
      </c>
      <c r="C11090">
        <v>6</v>
      </c>
      <c r="D11090">
        <v>2</v>
      </c>
      <c r="E11090">
        <v>0</v>
      </c>
      <c r="F11090" s="51"/>
      <c r="G11090" t="str">
        <f t="shared" si="346"/>
        <v>P.J. Tucker</v>
      </c>
      <c r="H11090" t="str">
        <f t="shared" si="347"/>
        <v>P.J Tucker</v>
      </c>
    </row>
    <row r="11091" spans="1:8" x14ac:dyDescent="0.2">
      <c r="A11091" s="48"/>
      <c r="B11091">
        <v>0</v>
      </c>
      <c r="C11091">
        <v>1</v>
      </c>
      <c r="D11091">
        <v>1</v>
      </c>
      <c r="E11091">
        <v>0</v>
      </c>
      <c r="F11091" s="51"/>
      <c r="G11091" t="str">
        <f t="shared" si="346"/>
        <v>P.J. Tucker</v>
      </c>
      <c r="H11091" t="str">
        <f t="shared" si="347"/>
        <v>P.J Tucker</v>
      </c>
    </row>
    <row r="11092" spans="1:8" x14ac:dyDescent="0.2">
      <c r="A11092" s="48"/>
      <c r="B11092">
        <v>0</v>
      </c>
      <c r="C11092">
        <v>4</v>
      </c>
      <c r="D11092">
        <v>2</v>
      </c>
      <c r="E11092">
        <v>0</v>
      </c>
      <c r="F11092" s="51"/>
      <c r="G11092" t="str">
        <f t="shared" si="346"/>
        <v>P.J. Tucker</v>
      </c>
      <c r="H11092" t="str">
        <f t="shared" si="347"/>
        <v>P.J Tucker</v>
      </c>
    </row>
    <row r="11093" spans="1:8" x14ac:dyDescent="0.2">
      <c r="A11093" s="48"/>
      <c r="B11093">
        <v>0</v>
      </c>
      <c r="C11093">
        <v>5</v>
      </c>
      <c r="D11093">
        <v>1</v>
      </c>
      <c r="E11093">
        <v>0</v>
      </c>
      <c r="F11093" s="51"/>
      <c r="G11093" t="str">
        <f t="shared" si="346"/>
        <v>P.J. Tucker</v>
      </c>
      <c r="H11093" t="str">
        <f t="shared" si="347"/>
        <v>P.J Tucker</v>
      </c>
    </row>
    <row r="11094" spans="1:8" x14ac:dyDescent="0.2">
      <c r="A11094" s="48"/>
      <c r="B11094">
        <v>0</v>
      </c>
      <c r="C11094">
        <v>5</v>
      </c>
      <c r="D11094">
        <v>3</v>
      </c>
      <c r="E11094">
        <v>0</v>
      </c>
      <c r="F11094" s="51"/>
      <c r="G11094" t="str">
        <f t="shared" si="346"/>
        <v>P.J. Tucker</v>
      </c>
      <c r="H11094" t="str">
        <f t="shared" si="347"/>
        <v>P.J Tucker</v>
      </c>
    </row>
    <row r="11095" spans="1:8" x14ac:dyDescent="0.2">
      <c r="A11095" s="48"/>
      <c r="B11095">
        <v>3</v>
      </c>
      <c r="C11095">
        <v>7</v>
      </c>
      <c r="D11095">
        <v>1</v>
      </c>
      <c r="E11095">
        <v>1</v>
      </c>
      <c r="F11095" s="51"/>
      <c r="G11095" t="str">
        <f t="shared" si="346"/>
        <v>P.J. Tucker</v>
      </c>
      <c r="H11095" t="str">
        <f t="shared" si="347"/>
        <v>P.J Tucker</v>
      </c>
    </row>
    <row r="11096" spans="1:8" x14ac:dyDescent="0.2">
      <c r="A11096" s="48"/>
      <c r="B11096">
        <v>0</v>
      </c>
      <c r="C11096">
        <v>5</v>
      </c>
      <c r="D11096">
        <v>1</v>
      </c>
      <c r="E11096">
        <v>0</v>
      </c>
      <c r="F11096" s="51"/>
      <c r="G11096" t="str">
        <f t="shared" si="346"/>
        <v>P.J. Tucker</v>
      </c>
      <c r="H11096" t="str">
        <f t="shared" si="347"/>
        <v>P.J Tucker</v>
      </c>
    </row>
    <row r="11097" spans="1:8" x14ac:dyDescent="0.2">
      <c r="A11097" s="48"/>
      <c r="B11097">
        <v>0</v>
      </c>
      <c r="C11097">
        <v>2</v>
      </c>
      <c r="D11097">
        <v>1</v>
      </c>
      <c r="E11097">
        <v>0</v>
      </c>
      <c r="F11097" s="51"/>
      <c r="G11097" t="str">
        <f t="shared" si="346"/>
        <v>P.J. Tucker</v>
      </c>
      <c r="H11097" t="str">
        <f t="shared" si="347"/>
        <v>P.J Tucker</v>
      </c>
    </row>
    <row r="11098" spans="1:8" x14ac:dyDescent="0.2">
      <c r="A11098" s="48"/>
      <c r="B11098">
        <v>0</v>
      </c>
      <c r="C11098">
        <v>3</v>
      </c>
      <c r="D11098">
        <v>0</v>
      </c>
      <c r="E11098">
        <v>0</v>
      </c>
      <c r="F11098" s="51"/>
      <c r="G11098" t="str">
        <f t="shared" si="346"/>
        <v>P.J. Tucker</v>
      </c>
      <c r="H11098" t="str">
        <f t="shared" si="347"/>
        <v>P.J Tucker</v>
      </c>
    </row>
    <row r="11099" spans="1:8" x14ac:dyDescent="0.2">
      <c r="A11099" s="48"/>
      <c r="B11099">
        <v>6</v>
      </c>
      <c r="C11099">
        <v>1</v>
      </c>
      <c r="D11099">
        <v>1</v>
      </c>
      <c r="E11099">
        <v>2</v>
      </c>
      <c r="F11099" s="51"/>
      <c r="G11099" t="str">
        <f t="shared" si="346"/>
        <v>P.J. Tucker</v>
      </c>
      <c r="H11099" t="str">
        <f t="shared" si="347"/>
        <v>P.J Tucker</v>
      </c>
    </row>
    <row r="11100" spans="1:8" x14ac:dyDescent="0.2">
      <c r="A11100" s="48"/>
      <c r="B11100">
        <v>3</v>
      </c>
      <c r="C11100">
        <v>5</v>
      </c>
      <c r="D11100">
        <v>2</v>
      </c>
      <c r="E11100">
        <v>1</v>
      </c>
      <c r="F11100" s="51"/>
      <c r="G11100" t="str">
        <f t="shared" si="346"/>
        <v>P.J. Tucker</v>
      </c>
      <c r="H11100" t="str">
        <f t="shared" si="347"/>
        <v>P.J Tucker</v>
      </c>
    </row>
    <row r="11101" spans="1:8" x14ac:dyDescent="0.2">
      <c r="A11101" s="48"/>
      <c r="B11101">
        <v>3</v>
      </c>
      <c r="C11101">
        <v>6</v>
      </c>
      <c r="D11101">
        <v>1</v>
      </c>
      <c r="E11101">
        <v>0</v>
      </c>
      <c r="F11101" s="51"/>
      <c r="G11101" t="str">
        <f t="shared" si="346"/>
        <v>P.J. Tucker</v>
      </c>
      <c r="H11101" t="str">
        <f t="shared" si="347"/>
        <v>P.J Tucker</v>
      </c>
    </row>
    <row r="11102" spans="1:8" x14ac:dyDescent="0.2">
      <c r="A11102" s="48"/>
      <c r="B11102">
        <v>3</v>
      </c>
      <c r="C11102">
        <v>5</v>
      </c>
      <c r="D11102">
        <v>2</v>
      </c>
      <c r="E11102">
        <v>1</v>
      </c>
      <c r="F11102" s="51"/>
      <c r="G11102" t="str">
        <f t="shared" si="346"/>
        <v>P.J. Tucker</v>
      </c>
      <c r="H11102" t="str">
        <f t="shared" si="347"/>
        <v>P.J Tucker</v>
      </c>
    </row>
    <row r="11103" spans="1:8" x14ac:dyDescent="0.2">
      <c r="A11103" s="48"/>
      <c r="B11103">
        <v>3</v>
      </c>
      <c r="C11103">
        <v>2</v>
      </c>
      <c r="D11103">
        <v>0</v>
      </c>
      <c r="E11103">
        <v>0</v>
      </c>
      <c r="F11103" s="51"/>
      <c r="G11103" t="str">
        <f t="shared" si="346"/>
        <v>P.J. Tucker</v>
      </c>
      <c r="H11103" t="str">
        <f t="shared" si="347"/>
        <v>P.J Tucker</v>
      </c>
    </row>
    <row r="11104" spans="1:8" x14ac:dyDescent="0.2">
      <c r="A11104" s="48"/>
      <c r="B11104">
        <v>6</v>
      </c>
      <c r="C11104">
        <v>4</v>
      </c>
      <c r="D11104">
        <v>0</v>
      </c>
      <c r="E11104">
        <v>2</v>
      </c>
      <c r="F11104" s="51"/>
      <c r="G11104" t="str">
        <f t="shared" si="346"/>
        <v>P.J. Tucker</v>
      </c>
      <c r="H11104" t="str">
        <f t="shared" si="347"/>
        <v>P.J Tucker</v>
      </c>
    </row>
    <row r="11105" spans="1:8" x14ac:dyDescent="0.2">
      <c r="A11105" s="48"/>
      <c r="B11105">
        <v>7</v>
      </c>
      <c r="C11105">
        <v>6</v>
      </c>
      <c r="D11105">
        <v>0</v>
      </c>
      <c r="E11105">
        <v>1</v>
      </c>
      <c r="F11105" s="51"/>
      <c r="G11105" t="str">
        <f t="shared" si="346"/>
        <v>P.J. Tucker</v>
      </c>
      <c r="H11105" t="str">
        <f t="shared" si="347"/>
        <v>P.J Tucker</v>
      </c>
    </row>
    <row r="11106" spans="1:8" x14ac:dyDescent="0.2">
      <c r="A11106" s="48"/>
      <c r="B11106">
        <v>5</v>
      </c>
      <c r="C11106">
        <v>6</v>
      </c>
      <c r="D11106">
        <v>2</v>
      </c>
      <c r="E11106">
        <v>1</v>
      </c>
      <c r="F11106" s="51"/>
      <c r="G11106" t="str">
        <f t="shared" si="346"/>
        <v>P.J. Tucker</v>
      </c>
      <c r="H11106" t="str">
        <f t="shared" si="347"/>
        <v>P.J Tucker</v>
      </c>
    </row>
    <row r="11107" spans="1:8" x14ac:dyDescent="0.2">
      <c r="A11107" s="48"/>
      <c r="B11107">
        <v>0</v>
      </c>
      <c r="C11107">
        <v>10</v>
      </c>
      <c r="D11107">
        <v>0</v>
      </c>
      <c r="E11107">
        <v>0</v>
      </c>
      <c r="F11107" s="51"/>
      <c r="G11107" t="str">
        <f t="shared" si="346"/>
        <v>P.J. Tucker</v>
      </c>
      <c r="H11107" t="str">
        <f t="shared" si="347"/>
        <v>P.J Tucker</v>
      </c>
    </row>
    <row r="11108" spans="1:8" x14ac:dyDescent="0.2">
      <c r="A11108" s="48"/>
      <c r="B11108">
        <v>0</v>
      </c>
      <c r="C11108">
        <v>2</v>
      </c>
      <c r="D11108">
        <v>0</v>
      </c>
      <c r="E11108">
        <v>0</v>
      </c>
      <c r="F11108" s="51"/>
      <c r="G11108" t="str">
        <f t="shared" si="346"/>
        <v>P.J. Tucker</v>
      </c>
      <c r="H11108" t="str">
        <f t="shared" si="347"/>
        <v>P.J Tucker</v>
      </c>
    </row>
    <row r="11109" spans="1:8" x14ac:dyDescent="0.2">
      <c r="A11109" s="48"/>
      <c r="B11109">
        <v>6</v>
      </c>
      <c r="C11109">
        <v>1</v>
      </c>
      <c r="D11109">
        <v>1</v>
      </c>
      <c r="E11109">
        <v>1</v>
      </c>
      <c r="F11109" s="51"/>
      <c r="G11109" t="str">
        <f t="shared" si="346"/>
        <v>P.J. Tucker</v>
      </c>
      <c r="H11109" t="str">
        <f t="shared" si="347"/>
        <v>P.J Tucker</v>
      </c>
    </row>
    <row r="11110" spans="1:8" x14ac:dyDescent="0.2">
      <c r="A11110" s="48"/>
      <c r="B11110">
        <v>0</v>
      </c>
      <c r="C11110">
        <v>3</v>
      </c>
      <c r="D11110">
        <v>0</v>
      </c>
      <c r="E11110">
        <v>0</v>
      </c>
      <c r="F11110" s="51"/>
      <c r="G11110" t="str">
        <f t="shared" si="346"/>
        <v>P.J. Tucker</v>
      </c>
      <c r="H11110" t="str">
        <f t="shared" si="347"/>
        <v>P.J Tucker</v>
      </c>
    </row>
    <row r="11111" spans="1:8" x14ac:dyDescent="0.2">
      <c r="A11111" s="48"/>
      <c r="B11111">
        <v>5</v>
      </c>
      <c r="C11111">
        <v>3</v>
      </c>
      <c r="D11111">
        <v>0</v>
      </c>
      <c r="E11111">
        <v>1</v>
      </c>
      <c r="F11111" s="51"/>
      <c r="G11111" t="str">
        <f t="shared" si="346"/>
        <v>P.J. Tucker</v>
      </c>
      <c r="H11111" t="str">
        <f t="shared" si="347"/>
        <v>P.J Tucker</v>
      </c>
    </row>
    <row r="11112" spans="1:8" x14ac:dyDescent="0.2">
      <c r="A11112" s="48"/>
      <c r="B11112">
        <v>3</v>
      </c>
      <c r="C11112">
        <v>3</v>
      </c>
      <c r="D11112">
        <v>0</v>
      </c>
      <c r="E11112">
        <v>1</v>
      </c>
      <c r="F11112" s="51"/>
      <c r="G11112" t="str">
        <f t="shared" si="346"/>
        <v>P.J. Tucker</v>
      </c>
      <c r="H11112" t="str">
        <f t="shared" si="347"/>
        <v>P.J Tucker</v>
      </c>
    </row>
    <row r="11113" spans="1:8" x14ac:dyDescent="0.2">
      <c r="A11113" s="48"/>
      <c r="B11113">
        <v>0</v>
      </c>
      <c r="C11113">
        <v>7</v>
      </c>
      <c r="D11113">
        <v>1</v>
      </c>
      <c r="E11113">
        <v>0</v>
      </c>
      <c r="F11113" s="51"/>
      <c r="G11113" t="str">
        <f t="shared" si="346"/>
        <v>P.J. Tucker</v>
      </c>
      <c r="H11113" t="str">
        <f t="shared" si="347"/>
        <v>P.J Tucker</v>
      </c>
    </row>
    <row r="11114" spans="1:8" x14ac:dyDescent="0.2">
      <c r="A11114" s="48" t="s">
        <v>1555</v>
      </c>
      <c r="B11114">
        <v>5</v>
      </c>
      <c r="C11114">
        <v>6</v>
      </c>
      <c r="D11114">
        <v>2</v>
      </c>
      <c r="E11114">
        <v>0</v>
      </c>
      <c r="F11114" s="51"/>
      <c r="G11114" t="str">
        <f t="shared" si="346"/>
        <v>Myles Turner</v>
      </c>
      <c r="H11114" t="str">
        <f t="shared" si="347"/>
        <v>Myles Turner</v>
      </c>
    </row>
    <row r="11115" spans="1:8" x14ac:dyDescent="0.2">
      <c r="A11115" s="48"/>
      <c r="B11115">
        <v>27</v>
      </c>
      <c r="C11115">
        <v>10</v>
      </c>
      <c r="D11115">
        <v>2</v>
      </c>
      <c r="E11115">
        <v>3</v>
      </c>
      <c r="F11115" s="51"/>
      <c r="G11115" t="str">
        <f t="shared" si="346"/>
        <v>Myles Turner</v>
      </c>
      <c r="H11115" t="str">
        <f t="shared" si="347"/>
        <v>Myles Turner</v>
      </c>
    </row>
    <row r="11116" spans="1:8" x14ac:dyDescent="0.2">
      <c r="A11116" s="48"/>
      <c r="B11116">
        <v>7</v>
      </c>
      <c r="C11116">
        <v>5</v>
      </c>
      <c r="D11116">
        <v>2</v>
      </c>
      <c r="E11116">
        <v>0</v>
      </c>
      <c r="F11116" s="51"/>
      <c r="G11116" t="str">
        <f t="shared" si="346"/>
        <v>Myles Turner</v>
      </c>
      <c r="H11116" t="str">
        <f t="shared" si="347"/>
        <v>Myles Turner</v>
      </c>
    </row>
    <row r="11117" spans="1:8" x14ac:dyDescent="0.2">
      <c r="A11117" s="48"/>
      <c r="B11117">
        <v>16</v>
      </c>
      <c r="C11117">
        <v>7</v>
      </c>
      <c r="D11117">
        <v>1</v>
      </c>
      <c r="E11117">
        <v>1</v>
      </c>
      <c r="F11117" s="51"/>
      <c r="G11117" t="str">
        <f t="shared" si="346"/>
        <v>Myles Turner</v>
      </c>
      <c r="H11117" t="str">
        <f t="shared" si="347"/>
        <v>Myles Turner</v>
      </c>
    </row>
    <row r="11118" spans="1:8" x14ac:dyDescent="0.2">
      <c r="A11118" s="48"/>
      <c r="B11118">
        <v>37</v>
      </c>
      <c r="C11118">
        <v>12</v>
      </c>
      <c r="D11118">
        <v>1</v>
      </c>
      <c r="E11118">
        <v>4</v>
      </c>
      <c r="F11118" s="51"/>
      <c r="G11118" t="str">
        <f t="shared" si="346"/>
        <v>Myles Turner</v>
      </c>
      <c r="H11118" t="str">
        <f t="shared" si="347"/>
        <v>Myles Turner</v>
      </c>
    </row>
    <row r="11119" spans="1:8" x14ac:dyDescent="0.2">
      <c r="A11119" s="48"/>
      <c r="B11119">
        <v>14</v>
      </c>
      <c r="C11119">
        <v>11</v>
      </c>
      <c r="D11119">
        <v>2</v>
      </c>
      <c r="E11119">
        <v>0</v>
      </c>
      <c r="F11119" s="51"/>
      <c r="G11119" t="str">
        <f t="shared" si="346"/>
        <v>Myles Turner</v>
      </c>
      <c r="H11119" t="str">
        <f t="shared" si="347"/>
        <v>Myles Turner</v>
      </c>
    </row>
    <row r="11120" spans="1:8" x14ac:dyDescent="0.2">
      <c r="A11120" s="48"/>
      <c r="B11120">
        <v>19</v>
      </c>
      <c r="C11120">
        <v>10</v>
      </c>
      <c r="D11120">
        <v>0</v>
      </c>
      <c r="E11120">
        <v>2</v>
      </c>
      <c r="F11120" s="51"/>
      <c r="G11120" t="str">
        <f t="shared" si="346"/>
        <v>Myles Turner</v>
      </c>
      <c r="H11120" t="str">
        <f t="shared" si="347"/>
        <v>Myles Turner</v>
      </c>
    </row>
    <row r="11121" spans="1:8" x14ac:dyDescent="0.2">
      <c r="A11121" s="48"/>
      <c r="B11121">
        <v>20</v>
      </c>
      <c r="C11121">
        <v>10</v>
      </c>
      <c r="D11121">
        <v>3</v>
      </c>
      <c r="E11121">
        <v>1</v>
      </c>
      <c r="F11121" s="51"/>
      <c r="G11121" t="str">
        <f t="shared" si="346"/>
        <v>Myles Turner</v>
      </c>
      <c r="H11121" t="str">
        <f t="shared" si="347"/>
        <v>Myles Turner</v>
      </c>
    </row>
    <row r="11122" spans="1:8" x14ac:dyDescent="0.2">
      <c r="A11122" s="48"/>
      <c r="B11122">
        <v>17</v>
      </c>
      <c r="C11122">
        <v>7</v>
      </c>
      <c r="D11122">
        <v>1</v>
      </c>
      <c r="E11122">
        <v>0</v>
      </c>
      <c r="F11122" s="51"/>
      <c r="G11122" t="str">
        <f t="shared" si="346"/>
        <v>Myles Turner</v>
      </c>
      <c r="H11122" t="str">
        <f t="shared" si="347"/>
        <v>Myles Turner</v>
      </c>
    </row>
    <row r="11123" spans="1:8" x14ac:dyDescent="0.2">
      <c r="A11123" s="48"/>
      <c r="B11123">
        <v>20</v>
      </c>
      <c r="C11123">
        <v>11</v>
      </c>
      <c r="D11123">
        <v>0</v>
      </c>
      <c r="E11123">
        <v>1</v>
      </c>
      <c r="F11123" s="51"/>
      <c r="G11123" t="str">
        <f t="shared" si="346"/>
        <v>Myles Turner</v>
      </c>
      <c r="H11123" t="str">
        <f t="shared" si="347"/>
        <v>Myles Turner</v>
      </c>
    </row>
    <row r="11124" spans="1:8" x14ac:dyDescent="0.2">
      <c r="A11124" s="48"/>
      <c r="B11124">
        <v>10</v>
      </c>
      <c r="C11124">
        <v>5</v>
      </c>
      <c r="D11124">
        <v>1</v>
      </c>
      <c r="E11124">
        <v>0</v>
      </c>
      <c r="F11124" s="51"/>
      <c r="G11124" t="str">
        <f t="shared" si="346"/>
        <v>Myles Turner</v>
      </c>
      <c r="H11124" t="str">
        <f t="shared" si="347"/>
        <v>Myles Turner</v>
      </c>
    </row>
    <row r="11125" spans="1:8" x14ac:dyDescent="0.2">
      <c r="A11125" s="48"/>
      <c r="B11125">
        <v>31</v>
      </c>
      <c r="C11125">
        <v>7</v>
      </c>
      <c r="D11125">
        <v>2</v>
      </c>
      <c r="E11125">
        <v>7</v>
      </c>
      <c r="F11125" s="51"/>
      <c r="G11125" t="str">
        <f t="shared" si="346"/>
        <v>Myles Turner</v>
      </c>
      <c r="H11125" t="str">
        <f t="shared" si="347"/>
        <v>Myles Turner</v>
      </c>
    </row>
    <row r="11126" spans="1:8" x14ac:dyDescent="0.2">
      <c r="A11126" s="48"/>
      <c r="B11126">
        <v>23</v>
      </c>
      <c r="C11126">
        <v>8</v>
      </c>
      <c r="D11126">
        <v>3</v>
      </c>
      <c r="E11126">
        <v>2</v>
      </c>
      <c r="F11126" s="51"/>
      <c r="G11126" t="str">
        <f t="shared" si="346"/>
        <v>Myles Turner</v>
      </c>
      <c r="H11126" t="str">
        <f t="shared" si="347"/>
        <v>Myles Turner</v>
      </c>
    </row>
    <row r="11127" spans="1:8" x14ac:dyDescent="0.2">
      <c r="A11127" s="48"/>
      <c r="B11127">
        <v>9</v>
      </c>
      <c r="C11127">
        <v>5</v>
      </c>
      <c r="D11127">
        <v>0</v>
      </c>
      <c r="E11127">
        <v>1</v>
      </c>
      <c r="F11127" s="51"/>
      <c r="G11127" t="str">
        <f t="shared" si="346"/>
        <v>Myles Turner</v>
      </c>
      <c r="H11127" t="str">
        <f t="shared" si="347"/>
        <v>Myles Turner</v>
      </c>
    </row>
    <row r="11128" spans="1:8" x14ac:dyDescent="0.2">
      <c r="A11128" s="48"/>
      <c r="B11128">
        <v>15</v>
      </c>
      <c r="C11128">
        <v>13</v>
      </c>
      <c r="D11128">
        <v>4</v>
      </c>
      <c r="E11128">
        <v>1</v>
      </c>
      <c r="F11128" s="51"/>
      <c r="G11128" t="str">
        <f t="shared" si="346"/>
        <v>Myles Turner</v>
      </c>
      <c r="H11128" t="str">
        <f t="shared" si="347"/>
        <v>Myles Turner</v>
      </c>
    </row>
    <row r="11129" spans="1:8" x14ac:dyDescent="0.2">
      <c r="A11129" s="48"/>
      <c r="B11129">
        <v>4</v>
      </c>
      <c r="C11129">
        <v>6</v>
      </c>
      <c r="D11129">
        <v>0</v>
      </c>
      <c r="E11129">
        <v>0</v>
      </c>
      <c r="F11129" s="51"/>
      <c r="G11129" t="str">
        <f t="shared" si="346"/>
        <v>Myles Turner</v>
      </c>
      <c r="H11129" t="str">
        <f t="shared" si="347"/>
        <v>Myles Turner</v>
      </c>
    </row>
    <row r="11130" spans="1:8" x14ac:dyDescent="0.2">
      <c r="A11130" s="48"/>
      <c r="B11130">
        <v>18</v>
      </c>
      <c r="C11130">
        <v>4</v>
      </c>
      <c r="D11130">
        <v>1</v>
      </c>
      <c r="E11130">
        <v>2</v>
      </c>
      <c r="F11130" s="51"/>
      <c r="G11130" t="str">
        <f t="shared" si="346"/>
        <v>Myles Turner</v>
      </c>
      <c r="H11130" t="str">
        <f t="shared" si="347"/>
        <v>Myles Turner</v>
      </c>
    </row>
    <row r="11131" spans="1:8" x14ac:dyDescent="0.2">
      <c r="A11131" s="48"/>
      <c r="B11131">
        <v>24</v>
      </c>
      <c r="C11131">
        <v>9</v>
      </c>
      <c r="D11131">
        <v>2</v>
      </c>
      <c r="E11131">
        <v>3</v>
      </c>
      <c r="F11131" s="51"/>
      <c r="G11131" t="str">
        <f t="shared" si="346"/>
        <v>Myles Turner</v>
      </c>
      <c r="H11131" t="str">
        <f t="shared" si="347"/>
        <v>Myles Turner</v>
      </c>
    </row>
    <row r="11132" spans="1:8" x14ac:dyDescent="0.2">
      <c r="A11132" s="48"/>
      <c r="B11132">
        <v>23</v>
      </c>
      <c r="C11132">
        <v>7</v>
      </c>
      <c r="D11132">
        <v>0</v>
      </c>
      <c r="E11132">
        <v>4</v>
      </c>
      <c r="F11132" s="51"/>
      <c r="G11132" t="str">
        <f t="shared" si="346"/>
        <v>Myles Turner</v>
      </c>
      <c r="H11132" t="str">
        <f t="shared" si="347"/>
        <v>Myles Turner</v>
      </c>
    </row>
    <row r="11133" spans="1:8" x14ac:dyDescent="0.2">
      <c r="A11133" s="48"/>
      <c r="B11133">
        <v>14</v>
      </c>
      <c r="C11133">
        <v>6</v>
      </c>
      <c r="D11133">
        <v>0</v>
      </c>
      <c r="E11133">
        <v>1</v>
      </c>
      <c r="F11133" s="51"/>
      <c r="G11133" t="str">
        <f t="shared" si="346"/>
        <v>Myles Turner</v>
      </c>
      <c r="H11133" t="str">
        <f t="shared" si="347"/>
        <v>Myles Turner</v>
      </c>
    </row>
    <row r="11134" spans="1:8" x14ac:dyDescent="0.2">
      <c r="A11134" s="48"/>
      <c r="B11134">
        <v>16</v>
      </c>
      <c r="C11134">
        <v>3</v>
      </c>
      <c r="D11134">
        <v>2</v>
      </c>
      <c r="E11134">
        <v>1</v>
      </c>
      <c r="F11134" s="51"/>
      <c r="G11134" t="str">
        <f t="shared" si="346"/>
        <v>Myles Turner</v>
      </c>
      <c r="H11134" t="str">
        <f t="shared" si="347"/>
        <v>Myles Turner</v>
      </c>
    </row>
    <row r="11135" spans="1:8" x14ac:dyDescent="0.2">
      <c r="A11135" s="48"/>
      <c r="B11135">
        <v>15</v>
      </c>
      <c r="C11135">
        <v>13</v>
      </c>
      <c r="D11135">
        <v>2</v>
      </c>
      <c r="E11135">
        <v>2</v>
      </c>
      <c r="F11135" s="51"/>
      <c r="G11135" t="str">
        <f t="shared" si="346"/>
        <v>Myles Turner</v>
      </c>
      <c r="H11135" t="str">
        <f t="shared" si="347"/>
        <v>Myles Turner</v>
      </c>
    </row>
    <row r="11136" spans="1:8" x14ac:dyDescent="0.2">
      <c r="A11136" s="48"/>
      <c r="B11136">
        <v>21</v>
      </c>
      <c r="C11136">
        <v>2</v>
      </c>
      <c r="D11136">
        <v>3</v>
      </c>
      <c r="E11136">
        <v>2</v>
      </c>
      <c r="F11136" s="51"/>
      <c r="G11136" t="str">
        <f t="shared" si="346"/>
        <v>Myles Turner</v>
      </c>
      <c r="H11136" t="str">
        <f t="shared" si="347"/>
        <v>Myles Turner</v>
      </c>
    </row>
    <row r="11137" spans="1:8" x14ac:dyDescent="0.2">
      <c r="A11137" s="48"/>
      <c r="B11137">
        <v>12</v>
      </c>
      <c r="C11137">
        <v>11</v>
      </c>
      <c r="D11137">
        <v>0</v>
      </c>
      <c r="E11137">
        <v>2</v>
      </c>
      <c r="F11137" s="51"/>
      <c r="G11137" t="str">
        <f t="shared" si="346"/>
        <v>Myles Turner</v>
      </c>
      <c r="H11137" t="str">
        <f t="shared" si="347"/>
        <v>Myles Turner</v>
      </c>
    </row>
    <row r="11138" spans="1:8" x14ac:dyDescent="0.2">
      <c r="A11138" s="48"/>
      <c r="B11138">
        <v>6</v>
      </c>
      <c r="C11138">
        <v>8</v>
      </c>
      <c r="D11138">
        <v>1</v>
      </c>
      <c r="E11138">
        <v>2</v>
      </c>
      <c r="F11138" s="51"/>
      <c r="G11138" t="str">
        <f t="shared" ref="G11138:G11201" si="348">IF(B11138="","",IF(A11138="",G11137,SUBSTITUTE(A11138," 2022-23 Game Log","")))</f>
        <v>Myles Turner</v>
      </c>
      <c r="H11138" t="str">
        <f t="shared" ref="H11138:H11201" si="349">IF(G11138="Luka Dončić","Luka Doncic",IF(G11138="Wendell Carter Jr.","Wendell Carter",IF(G11138="Vlatko Čančar","Vlatko Cancar",IF(G11138="Troy Brown Jr.","Troy Brown",IF(G11138="Bojan Bogdanović","Bojan Bogdanovic",IF(G11138="Nic Claxton","Nicolas Claxton",IF(G11138="Kristaps Porziņģis","Kristaps Porzingis",IF(G11138="Kelly Oubre Jr.","Kelly Oubre Jr",IF(G11138="P.J. Washington","P.J Washington",IF(G11138="P.J. Tucker","P.J Tucker",IF(G11138="Jabari Smith Jr.","Jabari Smith",IF(G11138="Alperen Şengün","Alperen Sengun",IF(G11138="Nikola Vučević","Nikola Vucevic",IF(G11138="Jusuf Nurkić","Jusuf Nurkic",IF(G11138="Nikola Jokić","Nikola Jokic",G11138)))))))))))))))</f>
        <v>Myles Turner</v>
      </c>
    </row>
    <row r="11139" spans="1:8" x14ac:dyDescent="0.2">
      <c r="A11139" s="48"/>
      <c r="B11139">
        <v>10</v>
      </c>
      <c r="C11139">
        <v>6</v>
      </c>
      <c r="D11139">
        <v>3</v>
      </c>
      <c r="E11139">
        <v>1</v>
      </c>
      <c r="F11139" s="51"/>
      <c r="G11139" t="str">
        <f t="shared" si="348"/>
        <v>Myles Turner</v>
      </c>
      <c r="H11139" t="str">
        <f t="shared" si="349"/>
        <v>Myles Turner</v>
      </c>
    </row>
    <row r="11140" spans="1:8" x14ac:dyDescent="0.2">
      <c r="A11140" s="48"/>
      <c r="B11140">
        <v>5</v>
      </c>
      <c r="C11140">
        <v>11</v>
      </c>
      <c r="D11140">
        <v>2</v>
      </c>
      <c r="E11140">
        <v>0</v>
      </c>
      <c r="F11140" s="51"/>
      <c r="G11140" t="str">
        <f t="shared" si="348"/>
        <v>Myles Turner</v>
      </c>
      <c r="H11140" t="str">
        <f t="shared" si="349"/>
        <v>Myles Turner</v>
      </c>
    </row>
    <row r="11141" spans="1:8" x14ac:dyDescent="0.2">
      <c r="A11141" s="48"/>
      <c r="B11141">
        <v>14</v>
      </c>
      <c r="C11141">
        <v>8</v>
      </c>
      <c r="D11141">
        <v>0</v>
      </c>
      <c r="E11141">
        <v>2</v>
      </c>
      <c r="F11141" s="51"/>
      <c r="G11141" t="str">
        <f t="shared" si="348"/>
        <v>Myles Turner</v>
      </c>
      <c r="H11141" t="str">
        <f t="shared" si="349"/>
        <v>Myles Turner</v>
      </c>
    </row>
    <row r="11142" spans="1:8" x14ac:dyDescent="0.2">
      <c r="A11142" s="48"/>
      <c r="B11142">
        <v>18</v>
      </c>
      <c r="C11142">
        <v>6</v>
      </c>
      <c r="D11142">
        <v>1</v>
      </c>
      <c r="E11142">
        <v>0</v>
      </c>
      <c r="F11142" s="51"/>
      <c r="G11142" t="str">
        <f t="shared" si="348"/>
        <v>Myles Turner</v>
      </c>
      <c r="H11142" t="str">
        <f t="shared" si="349"/>
        <v>Myles Turner</v>
      </c>
    </row>
    <row r="11143" spans="1:8" x14ac:dyDescent="0.2">
      <c r="A11143" s="48"/>
      <c r="B11143">
        <v>14</v>
      </c>
      <c r="C11143">
        <v>12</v>
      </c>
      <c r="D11143">
        <v>3</v>
      </c>
      <c r="E11143">
        <v>2</v>
      </c>
      <c r="F11143" s="51"/>
      <c r="G11143" t="str">
        <f t="shared" si="348"/>
        <v>Myles Turner</v>
      </c>
      <c r="H11143" t="str">
        <f t="shared" si="349"/>
        <v>Myles Turner</v>
      </c>
    </row>
    <row r="11144" spans="1:8" x14ac:dyDescent="0.2">
      <c r="A11144" s="48"/>
      <c r="B11144">
        <v>34</v>
      </c>
      <c r="C11144">
        <v>3</v>
      </c>
      <c r="D11144">
        <v>3</v>
      </c>
      <c r="E11144">
        <v>2</v>
      </c>
      <c r="F11144" s="51"/>
      <c r="G11144" t="str">
        <f t="shared" si="348"/>
        <v>Myles Turner</v>
      </c>
      <c r="H11144" t="str">
        <f t="shared" si="349"/>
        <v>Myles Turner</v>
      </c>
    </row>
    <row r="11145" spans="1:8" x14ac:dyDescent="0.2">
      <c r="A11145" s="48"/>
      <c r="B11145">
        <v>18</v>
      </c>
      <c r="C11145">
        <v>10</v>
      </c>
      <c r="D11145">
        <v>1</v>
      </c>
      <c r="E11145">
        <v>0</v>
      </c>
      <c r="F11145" s="51"/>
      <c r="G11145" t="str">
        <f t="shared" si="348"/>
        <v>Myles Turner</v>
      </c>
      <c r="H11145" t="str">
        <f t="shared" si="349"/>
        <v>Myles Turner</v>
      </c>
    </row>
    <row r="11146" spans="1:8" x14ac:dyDescent="0.2">
      <c r="A11146" s="48"/>
      <c r="B11146">
        <v>14</v>
      </c>
      <c r="C11146">
        <v>8</v>
      </c>
      <c r="D11146">
        <v>1</v>
      </c>
      <c r="E11146">
        <v>0</v>
      </c>
      <c r="F11146" s="51"/>
      <c r="G11146" t="str">
        <f t="shared" si="348"/>
        <v>Myles Turner</v>
      </c>
      <c r="H11146" t="str">
        <f t="shared" si="349"/>
        <v>Myles Turner</v>
      </c>
    </row>
    <row r="11147" spans="1:8" x14ac:dyDescent="0.2">
      <c r="A11147" s="48" t="s">
        <v>1556</v>
      </c>
      <c r="B11147">
        <v>15</v>
      </c>
      <c r="C11147">
        <v>13</v>
      </c>
      <c r="D11147">
        <v>2</v>
      </c>
      <c r="E11147">
        <v>1</v>
      </c>
      <c r="F11147" s="51"/>
      <c r="G11147" t="str">
        <f t="shared" si="348"/>
        <v>Jonas Valančiūnas</v>
      </c>
      <c r="H11147" t="str">
        <f t="shared" si="349"/>
        <v>Jonas Valančiūnas</v>
      </c>
    </row>
    <row r="11148" spans="1:8" x14ac:dyDescent="0.2">
      <c r="A11148" s="48"/>
      <c r="B11148">
        <v>30</v>
      </c>
      <c r="C11148">
        <v>17</v>
      </c>
      <c r="D11148">
        <v>4</v>
      </c>
      <c r="E11148">
        <v>1</v>
      </c>
      <c r="F11148" s="51"/>
      <c r="G11148" t="str">
        <f t="shared" si="348"/>
        <v>Jonas Valančiūnas</v>
      </c>
      <c r="H11148" t="str">
        <f t="shared" si="349"/>
        <v>Jonas Valančiūnas</v>
      </c>
    </row>
    <row r="11149" spans="1:8" x14ac:dyDescent="0.2">
      <c r="A11149" s="48"/>
      <c r="B11149">
        <v>6</v>
      </c>
      <c r="C11149">
        <v>9</v>
      </c>
      <c r="D11149">
        <v>3</v>
      </c>
      <c r="E11149">
        <v>0</v>
      </c>
      <c r="F11149" s="51"/>
      <c r="G11149" t="str">
        <f t="shared" si="348"/>
        <v>Jonas Valančiūnas</v>
      </c>
      <c r="H11149" t="str">
        <f t="shared" si="349"/>
        <v>Jonas Valančiūnas</v>
      </c>
    </row>
    <row r="11150" spans="1:8" x14ac:dyDescent="0.2">
      <c r="A11150" s="48"/>
      <c r="B11150">
        <v>13</v>
      </c>
      <c r="C11150">
        <v>7</v>
      </c>
      <c r="D11150">
        <v>2</v>
      </c>
      <c r="E11150">
        <v>0</v>
      </c>
      <c r="F11150" s="51"/>
      <c r="G11150" t="str">
        <f t="shared" si="348"/>
        <v>Jonas Valančiūnas</v>
      </c>
      <c r="H11150" t="str">
        <f t="shared" si="349"/>
        <v>Jonas Valančiūnas</v>
      </c>
    </row>
    <row r="11151" spans="1:8" x14ac:dyDescent="0.2">
      <c r="A11151" s="48"/>
      <c r="B11151">
        <v>25</v>
      </c>
      <c r="C11151">
        <v>10</v>
      </c>
      <c r="D11151">
        <v>2</v>
      </c>
      <c r="E11151">
        <v>0</v>
      </c>
      <c r="F11151" s="51"/>
      <c r="G11151" t="str">
        <f t="shared" si="348"/>
        <v>Jonas Valančiūnas</v>
      </c>
      <c r="H11151" t="str">
        <f t="shared" si="349"/>
        <v>Jonas Valančiūnas</v>
      </c>
    </row>
    <row r="11152" spans="1:8" x14ac:dyDescent="0.2">
      <c r="A11152" s="48"/>
      <c r="B11152">
        <v>11</v>
      </c>
      <c r="C11152">
        <v>7</v>
      </c>
      <c r="D11152">
        <v>5</v>
      </c>
      <c r="E11152">
        <v>1</v>
      </c>
      <c r="F11152" s="51"/>
      <c r="G11152" t="str">
        <f t="shared" si="348"/>
        <v>Jonas Valančiūnas</v>
      </c>
      <c r="H11152" t="str">
        <f t="shared" si="349"/>
        <v>Jonas Valančiūnas</v>
      </c>
    </row>
    <row r="11153" spans="1:8" x14ac:dyDescent="0.2">
      <c r="A11153" s="48"/>
      <c r="B11153">
        <v>9</v>
      </c>
      <c r="C11153">
        <v>10</v>
      </c>
      <c r="D11153">
        <v>1</v>
      </c>
      <c r="E11153">
        <v>1</v>
      </c>
      <c r="F11153" s="51"/>
      <c r="G11153" t="str">
        <f t="shared" si="348"/>
        <v>Jonas Valančiūnas</v>
      </c>
      <c r="H11153" t="str">
        <f t="shared" si="349"/>
        <v>Jonas Valančiūnas</v>
      </c>
    </row>
    <row r="11154" spans="1:8" x14ac:dyDescent="0.2">
      <c r="A11154" s="48"/>
      <c r="B11154">
        <v>8</v>
      </c>
      <c r="C11154">
        <v>6</v>
      </c>
      <c r="D11154">
        <v>0</v>
      </c>
      <c r="E11154">
        <v>0</v>
      </c>
      <c r="F11154" s="51"/>
      <c r="G11154" t="str">
        <f t="shared" si="348"/>
        <v>Jonas Valančiūnas</v>
      </c>
      <c r="H11154" t="str">
        <f t="shared" si="349"/>
        <v>Jonas Valančiūnas</v>
      </c>
    </row>
    <row r="11155" spans="1:8" x14ac:dyDescent="0.2">
      <c r="A11155" s="48"/>
      <c r="B11155">
        <v>13</v>
      </c>
      <c r="C11155">
        <v>17</v>
      </c>
      <c r="D11155">
        <v>1</v>
      </c>
      <c r="E11155">
        <v>0</v>
      </c>
      <c r="F11155" s="51"/>
      <c r="G11155" t="str">
        <f t="shared" si="348"/>
        <v>Jonas Valančiūnas</v>
      </c>
      <c r="H11155" t="str">
        <f t="shared" si="349"/>
        <v>Jonas Valančiūnas</v>
      </c>
    </row>
    <row r="11156" spans="1:8" x14ac:dyDescent="0.2">
      <c r="A11156" s="48"/>
      <c r="B11156">
        <v>14</v>
      </c>
      <c r="C11156">
        <v>7</v>
      </c>
      <c r="D11156">
        <v>2</v>
      </c>
      <c r="E11156">
        <v>0</v>
      </c>
      <c r="F11156" s="51"/>
      <c r="G11156" t="str">
        <f t="shared" si="348"/>
        <v>Jonas Valančiūnas</v>
      </c>
      <c r="H11156" t="str">
        <f t="shared" si="349"/>
        <v>Jonas Valančiūnas</v>
      </c>
    </row>
    <row r="11157" spans="1:8" x14ac:dyDescent="0.2">
      <c r="A11157" s="48"/>
      <c r="B11157">
        <v>21</v>
      </c>
      <c r="C11157">
        <v>13</v>
      </c>
      <c r="D11157">
        <v>3</v>
      </c>
      <c r="E11157">
        <v>0</v>
      </c>
      <c r="F11157" s="51"/>
      <c r="G11157" t="str">
        <f t="shared" si="348"/>
        <v>Jonas Valančiūnas</v>
      </c>
      <c r="H11157" t="str">
        <f t="shared" si="349"/>
        <v>Jonas Valančiūnas</v>
      </c>
    </row>
    <row r="11158" spans="1:8" x14ac:dyDescent="0.2">
      <c r="A11158" s="48"/>
      <c r="B11158">
        <v>7</v>
      </c>
      <c r="C11158">
        <v>11</v>
      </c>
      <c r="D11158">
        <v>1</v>
      </c>
      <c r="E11158">
        <v>1</v>
      </c>
      <c r="F11158" s="51"/>
      <c r="G11158" t="str">
        <f t="shared" si="348"/>
        <v>Jonas Valančiūnas</v>
      </c>
      <c r="H11158" t="str">
        <f t="shared" si="349"/>
        <v>Jonas Valančiūnas</v>
      </c>
    </row>
    <row r="11159" spans="1:8" x14ac:dyDescent="0.2">
      <c r="A11159" s="48"/>
      <c r="B11159">
        <v>8</v>
      </c>
      <c r="C11159">
        <v>4</v>
      </c>
      <c r="D11159">
        <v>1</v>
      </c>
      <c r="E11159">
        <v>1</v>
      </c>
      <c r="F11159" s="51"/>
      <c r="G11159" t="str">
        <f t="shared" si="348"/>
        <v>Jonas Valančiūnas</v>
      </c>
      <c r="H11159" t="str">
        <f t="shared" si="349"/>
        <v>Jonas Valančiūnas</v>
      </c>
    </row>
    <row r="11160" spans="1:8" x14ac:dyDescent="0.2">
      <c r="A11160" s="48"/>
      <c r="B11160">
        <v>2</v>
      </c>
      <c r="C11160">
        <v>3</v>
      </c>
      <c r="D11160">
        <v>2</v>
      </c>
      <c r="E11160">
        <v>0</v>
      </c>
      <c r="F11160" s="51"/>
      <c r="G11160" t="str">
        <f t="shared" si="348"/>
        <v>Jonas Valančiūnas</v>
      </c>
      <c r="H11160" t="str">
        <f t="shared" si="349"/>
        <v>Jonas Valančiūnas</v>
      </c>
    </row>
    <row r="11161" spans="1:8" x14ac:dyDescent="0.2">
      <c r="A11161" s="48"/>
      <c r="B11161">
        <v>22</v>
      </c>
      <c r="C11161">
        <v>7</v>
      </c>
      <c r="D11161">
        <v>2</v>
      </c>
      <c r="E11161">
        <v>2</v>
      </c>
      <c r="F11161" s="51"/>
      <c r="G11161" t="str">
        <f t="shared" si="348"/>
        <v>Jonas Valančiūnas</v>
      </c>
      <c r="H11161" t="str">
        <f t="shared" si="349"/>
        <v>Jonas Valančiūnas</v>
      </c>
    </row>
    <row r="11162" spans="1:8" x14ac:dyDescent="0.2">
      <c r="A11162" s="48"/>
      <c r="B11162">
        <v>10</v>
      </c>
      <c r="C11162">
        <v>4</v>
      </c>
      <c r="D11162">
        <v>3</v>
      </c>
      <c r="E11162">
        <v>0</v>
      </c>
      <c r="F11162" s="51"/>
      <c r="G11162" t="str">
        <f t="shared" si="348"/>
        <v>Jonas Valančiūnas</v>
      </c>
      <c r="H11162" t="str">
        <f t="shared" si="349"/>
        <v>Jonas Valančiūnas</v>
      </c>
    </row>
    <row r="11163" spans="1:8" x14ac:dyDescent="0.2">
      <c r="A11163" s="48"/>
      <c r="B11163">
        <v>10</v>
      </c>
      <c r="C11163">
        <v>13</v>
      </c>
      <c r="D11163">
        <v>2</v>
      </c>
      <c r="E11163">
        <v>0</v>
      </c>
      <c r="F11163" s="51"/>
      <c r="G11163" t="str">
        <f t="shared" si="348"/>
        <v>Jonas Valančiūnas</v>
      </c>
      <c r="H11163" t="str">
        <f t="shared" si="349"/>
        <v>Jonas Valančiūnas</v>
      </c>
    </row>
    <row r="11164" spans="1:8" x14ac:dyDescent="0.2">
      <c r="A11164" s="48"/>
      <c r="B11164">
        <v>22</v>
      </c>
      <c r="C11164">
        <v>10</v>
      </c>
      <c r="D11164">
        <v>2</v>
      </c>
      <c r="E11164">
        <v>4</v>
      </c>
      <c r="F11164" s="51"/>
      <c r="G11164" t="str">
        <f t="shared" si="348"/>
        <v>Jonas Valančiūnas</v>
      </c>
      <c r="H11164" t="str">
        <f t="shared" si="349"/>
        <v>Jonas Valančiūnas</v>
      </c>
    </row>
    <row r="11165" spans="1:8" x14ac:dyDescent="0.2">
      <c r="A11165" s="48"/>
      <c r="B11165">
        <v>4</v>
      </c>
      <c r="C11165">
        <v>3</v>
      </c>
      <c r="D11165">
        <v>1</v>
      </c>
      <c r="E11165">
        <v>0</v>
      </c>
      <c r="F11165" s="51"/>
      <c r="G11165" t="str">
        <f t="shared" si="348"/>
        <v>Jonas Valančiūnas</v>
      </c>
      <c r="H11165" t="str">
        <f t="shared" si="349"/>
        <v>Jonas Valančiūnas</v>
      </c>
    </row>
    <row r="11166" spans="1:8" x14ac:dyDescent="0.2">
      <c r="A11166" s="48"/>
      <c r="B11166">
        <v>8</v>
      </c>
      <c r="C11166">
        <v>10</v>
      </c>
      <c r="D11166">
        <v>1</v>
      </c>
      <c r="E11166">
        <v>0</v>
      </c>
      <c r="F11166" s="51"/>
      <c r="G11166" t="str">
        <f t="shared" si="348"/>
        <v>Jonas Valančiūnas</v>
      </c>
      <c r="H11166" t="str">
        <f t="shared" si="349"/>
        <v>Jonas Valančiūnas</v>
      </c>
    </row>
    <row r="11167" spans="1:8" x14ac:dyDescent="0.2">
      <c r="A11167" s="48"/>
      <c r="B11167">
        <v>16</v>
      </c>
      <c r="C11167">
        <v>13</v>
      </c>
      <c r="D11167">
        <v>3</v>
      </c>
      <c r="E11167">
        <v>2</v>
      </c>
      <c r="F11167" s="51"/>
      <c r="G11167" t="str">
        <f t="shared" si="348"/>
        <v>Jonas Valančiūnas</v>
      </c>
      <c r="H11167" t="str">
        <f t="shared" si="349"/>
        <v>Jonas Valančiūnas</v>
      </c>
    </row>
    <row r="11168" spans="1:8" x14ac:dyDescent="0.2">
      <c r="A11168" s="48"/>
      <c r="B11168">
        <v>21</v>
      </c>
      <c r="C11168">
        <v>11</v>
      </c>
      <c r="D11168">
        <v>2</v>
      </c>
      <c r="E11168">
        <v>1</v>
      </c>
      <c r="F11168" s="51"/>
      <c r="G11168" t="str">
        <f t="shared" si="348"/>
        <v>Jonas Valančiūnas</v>
      </c>
      <c r="H11168" t="str">
        <f t="shared" si="349"/>
        <v>Jonas Valančiūnas</v>
      </c>
    </row>
    <row r="11169" spans="1:8" x14ac:dyDescent="0.2">
      <c r="A11169" s="48"/>
      <c r="B11169">
        <v>13</v>
      </c>
      <c r="C11169">
        <v>2</v>
      </c>
      <c r="D11169">
        <v>1</v>
      </c>
      <c r="E11169">
        <v>0</v>
      </c>
      <c r="F11169" s="51"/>
      <c r="G11169" t="str">
        <f t="shared" si="348"/>
        <v>Jonas Valančiūnas</v>
      </c>
      <c r="H11169" t="str">
        <f t="shared" si="349"/>
        <v>Jonas Valančiūnas</v>
      </c>
    </row>
    <row r="11170" spans="1:8" x14ac:dyDescent="0.2">
      <c r="A11170" s="48"/>
      <c r="B11170">
        <v>14</v>
      </c>
      <c r="C11170">
        <v>12</v>
      </c>
      <c r="D11170">
        <v>2</v>
      </c>
      <c r="E11170">
        <v>0</v>
      </c>
      <c r="F11170" s="51"/>
      <c r="G11170" t="str">
        <f t="shared" si="348"/>
        <v>Jonas Valančiūnas</v>
      </c>
      <c r="H11170" t="str">
        <f t="shared" si="349"/>
        <v>Jonas Valančiūnas</v>
      </c>
    </row>
    <row r="11171" spans="1:8" x14ac:dyDescent="0.2">
      <c r="A11171" s="48"/>
      <c r="B11171">
        <v>12</v>
      </c>
      <c r="C11171">
        <v>10</v>
      </c>
      <c r="D11171">
        <v>0</v>
      </c>
      <c r="E11171">
        <v>0</v>
      </c>
      <c r="F11171" s="51"/>
      <c r="G11171" t="str">
        <f t="shared" si="348"/>
        <v>Jonas Valančiūnas</v>
      </c>
      <c r="H11171" t="str">
        <f t="shared" si="349"/>
        <v>Jonas Valančiūnas</v>
      </c>
    </row>
    <row r="11172" spans="1:8" x14ac:dyDescent="0.2">
      <c r="A11172" s="48"/>
      <c r="B11172">
        <v>8</v>
      </c>
      <c r="C11172">
        <v>10</v>
      </c>
      <c r="D11172">
        <v>0</v>
      </c>
      <c r="E11172">
        <v>0</v>
      </c>
      <c r="F11172" s="51"/>
      <c r="G11172" t="str">
        <f t="shared" si="348"/>
        <v>Jonas Valančiūnas</v>
      </c>
      <c r="H11172" t="str">
        <f t="shared" si="349"/>
        <v>Jonas Valančiūnas</v>
      </c>
    </row>
    <row r="11173" spans="1:8" x14ac:dyDescent="0.2">
      <c r="A11173" s="48"/>
      <c r="B11173">
        <v>15</v>
      </c>
      <c r="C11173">
        <v>6</v>
      </c>
      <c r="D11173">
        <v>1</v>
      </c>
      <c r="E11173">
        <v>0</v>
      </c>
      <c r="F11173" s="51"/>
      <c r="G11173" t="str">
        <f t="shared" si="348"/>
        <v>Jonas Valančiūnas</v>
      </c>
      <c r="H11173" t="str">
        <f t="shared" si="349"/>
        <v>Jonas Valančiūnas</v>
      </c>
    </row>
    <row r="11174" spans="1:8" x14ac:dyDescent="0.2">
      <c r="A11174" s="48"/>
      <c r="B11174">
        <v>6</v>
      </c>
      <c r="C11174">
        <v>9</v>
      </c>
      <c r="D11174">
        <v>1</v>
      </c>
      <c r="E11174">
        <v>0</v>
      </c>
      <c r="F11174" s="51"/>
      <c r="G11174" t="str">
        <f t="shared" si="348"/>
        <v>Jonas Valančiūnas</v>
      </c>
      <c r="H11174" t="str">
        <f t="shared" si="349"/>
        <v>Jonas Valančiūnas</v>
      </c>
    </row>
    <row r="11175" spans="1:8" x14ac:dyDescent="0.2">
      <c r="A11175" s="48"/>
      <c r="B11175">
        <v>12</v>
      </c>
      <c r="C11175">
        <v>8</v>
      </c>
      <c r="D11175">
        <v>0</v>
      </c>
      <c r="E11175">
        <v>0</v>
      </c>
      <c r="F11175" s="51"/>
      <c r="G11175" t="str">
        <f t="shared" si="348"/>
        <v>Jonas Valančiūnas</v>
      </c>
      <c r="H11175" t="str">
        <f t="shared" si="349"/>
        <v>Jonas Valančiūnas</v>
      </c>
    </row>
    <row r="11176" spans="1:8" x14ac:dyDescent="0.2">
      <c r="A11176" s="48"/>
      <c r="B11176">
        <v>37</v>
      </c>
      <c r="C11176">
        <v>18</v>
      </c>
      <c r="D11176">
        <v>5</v>
      </c>
      <c r="E11176">
        <v>7</v>
      </c>
      <c r="F11176" s="51"/>
      <c r="G11176" t="str">
        <f t="shared" si="348"/>
        <v>Jonas Valančiūnas</v>
      </c>
      <c r="H11176" t="str">
        <f t="shared" si="349"/>
        <v>Jonas Valančiūnas</v>
      </c>
    </row>
    <row r="11177" spans="1:8" x14ac:dyDescent="0.2">
      <c r="A11177" s="48"/>
      <c r="B11177">
        <v>16</v>
      </c>
      <c r="C11177">
        <v>10</v>
      </c>
      <c r="D11177">
        <v>1</v>
      </c>
      <c r="E11177">
        <v>0</v>
      </c>
      <c r="F11177" s="51"/>
      <c r="G11177" t="str">
        <f t="shared" si="348"/>
        <v>Jonas Valančiūnas</v>
      </c>
      <c r="H11177" t="str">
        <f t="shared" si="349"/>
        <v>Jonas Valančiūnas</v>
      </c>
    </row>
    <row r="11178" spans="1:8" x14ac:dyDescent="0.2">
      <c r="A11178" s="48"/>
      <c r="B11178">
        <v>10</v>
      </c>
      <c r="C11178">
        <v>7</v>
      </c>
      <c r="D11178">
        <v>0</v>
      </c>
      <c r="E11178">
        <v>0</v>
      </c>
      <c r="F11178" s="51"/>
      <c r="G11178" t="str">
        <f t="shared" si="348"/>
        <v>Jonas Valančiūnas</v>
      </c>
      <c r="H11178" t="str">
        <f t="shared" si="349"/>
        <v>Jonas Valančiūnas</v>
      </c>
    </row>
    <row r="11179" spans="1:8" x14ac:dyDescent="0.2">
      <c r="A11179" s="48"/>
      <c r="B11179">
        <v>20</v>
      </c>
      <c r="C11179">
        <v>12</v>
      </c>
      <c r="D11179">
        <v>5</v>
      </c>
      <c r="E11179">
        <v>0</v>
      </c>
      <c r="F11179" s="51"/>
      <c r="G11179" t="str">
        <f t="shared" si="348"/>
        <v>Jonas Valančiūnas</v>
      </c>
      <c r="H11179" t="str">
        <f t="shared" si="349"/>
        <v>Jonas Valančiūnas</v>
      </c>
    </row>
    <row r="11180" spans="1:8" x14ac:dyDescent="0.2">
      <c r="A11180" s="48"/>
      <c r="B11180">
        <v>12</v>
      </c>
      <c r="C11180">
        <v>11</v>
      </c>
      <c r="D11180">
        <v>2</v>
      </c>
      <c r="E11180">
        <v>0</v>
      </c>
      <c r="F11180" s="51"/>
      <c r="G11180" t="str">
        <f t="shared" si="348"/>
        <v>Jonas Valančiūnas</v>
      </c>
      <c r="H11180" t="str">
        <f t="shared" si="349"/>
        <v>Jonas Valančiūnas</v>
      </c>
    </row>
    <row r="11181" spans="1:8" x14ac:dyDescent="0.2">
      <c r="A11181" s="48"/>
      <c r="B11181">
        <v>10</v>
      </c>
      <c r="C11181">
        <v>9</v>
      </c>
      <c r="D11181">
        <v>1</v>
      </c>
      <c r="E11181">
        <v>0</v>
      </c>
      <c r="F11181" s="51"/>
      <c r="G11181" t="str">
        <f t="shared" si="348"/>
        <v>Jonas Valančiūnas</v>
      </c>
      <c r="H11181" t="str">
        <f t="shared" si="349"/>
        <v>Jonas Valančiūnas</v>
      </c>
    </row>
    <row r="11182" spans="1:8" x14ac:dyDescent="0.2">
      <c r="A11182" s="48"/>
      <c r="B11182">
        <v>6</v>
      </c>
      <c r="C11182">
        <v>6</v>
      </c>
      <c r="D11182">
        <v>0</v>
      </c>
      <c r="E11182">
        <v>1</v>
      </c>
      <c r="F11182" s="51"/>
      <c r="G11182" t="str">
        <f t="shared" si="348"/>
        <v>Jonas Valančiūnas</v>
      </c>
      <c r="H11182" t="str">
        <f t="shared" si="349"/>
        <v>Jonas Valančiūnas</v>
      </c>
    </row>
    <row r="11183" spans="1:8" x14ac:dyDescent="0.2">
      <c r="A11183" s="48"/>
      <c r="B11183">
        <v>12</v>
      </c>
      <c r="C11183">
        <v>12</v>
      </c>
      <c r="D11183">
        <v>1</v>
      </c>
      <c r="E11183">
        <v>2</v>
      </c>
      <c r="F11183" s="51"/>
      <c r="G11183" t="str">
        <f t="shared" si="348"/>
        <v>Jonas Valančiūnas</v>
      </c>
      <c r="H11183" t="str">
        <f t="shared" si="349"/>
        <v>Jonas Valančiūnas</v>
      </c>
    </row>
    <row r="11184" spans="1:8" x14ac:dyDescent="0.2">
      <c r="A11184" s="48"/>
      <c r="B11184">
        <v>16</v>
      </c>
      <c r="C11184">
        <v>17</v>
      </c>
      <c r="D11184">
        <v>2</v>
      </c>
      <c r="E11184">
        <v>0</v>
      </c>
      <c r="F11184" s="51"/>
      <c r="G11184" t="str">
        <f t="shared" si="348"/>
        <v>Jonas Valančiūnas</v>
      </c>
      <c r="H11184" t="str">
        <f t="shared" si="349"/>
        <v>Jonas Valančiūnas</v>
      </c>
    </row>
    <row r="11185" spans="1:8" x14ac:dyDescent="0.2">
      <c r="A11185" s="48" t="s">
        <v>1557</v>
      </c>
      <c r="B11185">
        <v>7</v>
      </c>
      <c r="C11185">
        <v>12</v>
      </c>
      <c r="D11185">
        <v>1</v>
      </c>
      <c r="E11185">
        <v>0</v>
      </c>
      <c r="F11185" s="51"/>
      <c r="G11185" t="str">
        <f t="shared" si="348"/>
        <v>Jarred Vanderbilt</v>
      </c>
      <c r="H11185" t="str">
        <f t="shared" si="349"/>
        <v>Jarred Vanderbilt</v>
      </c>
    </row>
    <row r="11186" spans="1:8" x14ac:dyDescent="0.2">
      <c r="A11186" s="48"/>
      <c r="B11186">
        <v>4</v>
      </c>
      <c r="C11186">
        <v>14</v>
      </c>
      <c r="D11186">
        <v>4</v>
      </c>
      <c r="E11186">
        <v>0</v>
      </c>
      <c r="F11186" s="51"/>
      <c r="G11186" t="str">
        <f t="shared" si="348"/>
        <v>Jarred Vanderbilt</v>
      </c>
      <c r="H11186" t="str">
        <f t="shared" si="349"/>
        <v>Jarred Vanderbilt</v>
      </c>
    </row>
    <row r="11187" spans="1:8" x14ac:dyDescent="0.2">
      <c r="A11187" s="48"/>
      <c r="B11187">
        <v>15</v>
      </c>
      <c r="C11187">
        <v>4</v>
      </c>
      <c r="D11187">
        <v>1</v>
      </c>
      <c r="E11187">
        <v>2</v>
      </c>
      <c r="F11187" s="51"/>
      <c r="G11187" t="str">
        <f t="shared" si="348"/>
        <v>Jarred Vanderbilt</v>
      </c>
      <c r="H11187" t="str">
        <f t="shared" si="349"/>
        <v>Jarred Vanderbilt</v>
      </c>
    </row>
    <row r="11188" spans="1:8" x14ac:dyDescent="0.2">
      <c r="A11188" s="48"/>
      <c r="B11188">
        <v>13</v>
      </c>
      <c r="C11188">
        <v>11</v>
      </c>
      <c r="D11188">
        <v>2</v>
      </c>
      <c r="E11188">
        <v>0</v>
      </c>
      <c r="F11188" s="51"/>
      <c r="G11188" t="str">
        <f t="shared" si="348"/>
        <v>Jarred Vanderbilt</v>
      </c>
      <c r="H11188" t="str">
        <f t="shared" si="349"/>
        <v>Jarred Vanderbilt</v>
      </c>
    </row>
    <row r="11189" spans="1:8" x14ac:dyDescent="0.2">
      <c r="A11189" s="48"/>
      <c r="B11189">
        <v>6</v>
      </c>
      <c r="C11189">
        <v>8</v>
      </c>
      <c r="D11189">
        <v>2</v>
      </c>
      <c r="E11189">
        <v>0</v>
      </c>
      <c r="F11189" s="51"/>
      <c r="G11189" t="str">
        <f t="shared" si="348"/>
        <v>Jarred Vanderbilt</v>
      </c>
      <c r="H11189" t="str">
        <f t="shared" si="349"/>
        <v>Jarred Vanderbilt</v>
      </c>
    </row>
    <row r="11190" spans="1:8" x14ac:dyDescent="0.2">
      <c r="A11190" s="48"/>
      <c r="B11190">
        <v>7</v>
      </c>
      <c r="C11190">
        <v>7</v>
      </c>
      <c r="D11190">
        <v>2</v>
      </c>
      <c r="E11190">
        <v>0</v>
      </c>
      <c r="F11190" s="51"/>
      <c r="G11190" t="str">
        <f t="shared" si="348"/>
        <v>Jarred Vanderbilt</v>
      </c>
      <c r="H11190" t="str">
        <f t="shared" si="349"/>
        <v>Jarred Vanderbilt</v>
      </c>
    </row>
    <row r="11191" spans="1:8" x14ac:dyDescent="0.2">
      <c r="A11191" s="48"/>
      <c r="B11191">
        <v>7</v>
      </c>
      <c r="C11191">
        <v>7</v>
      </c>
      <c r="D11191">
        <v>7</v>
      </c>
      <c r="E11191">
        <v>1</v>
      </c>
      <c r="F11191" s="51"/>
      <c r="G11191" t="str">
        <f t="shared" si="348"/>
        <v>Jarred Vanderbilt</v>
      </c>
      <c r="H11191" t="str">
        <f t="shared" si="349"/>
        <v>Jarred Vanderbilt</v>
      </c>
    </row>
    <row r="11192" spans="1:8" x14ac:dyDescent="0.2">
      <c r="A11192" s="48"/>
      <c r="B11192">
        <v>7</v>
      </c>
      <c r="C11192">
        <v>7</v>
      </c>
      <c r="D11192">
        <v>5</v>
      </c>
      <c r="E11192">
        <v>1</v>
      </c>
      <c r="F11192" s="51"/>
      <c r="G11192" t="str">
        <f t="shared" si="348"/>
        <v>Jarred Vanderbilt</v>
      </c>
      <c r="H11192" t="str">
        <f t="shared" si="349"/>
        <v>Jarred Vanderbilt</v>
      </c>
    </row>
    <row r="11193" spans="1:8" x14ac:dyDescent="0.2">
      <c r="A11193" s="48"/>
      <c r="B11193">
        <v>15</v>
      </c>
      <c r="C11193">
        <v>6</v>
      </c>
      <c r="D11193">
        <v>3</v>
      </c>
      <c r="E11193">
        <v>1</v>
      </c>
      <c r="F11193" s="51"/>
      <c r="G11193" t="str">
        <f t="shared" si="348"/>
        <v>Jarred Vanderbilt</v>
      </c>
      <c r="H11193" t="str">
        <f t="shared" si="349"/>
        <v>Jarred Vanderbilt</v>
      </c>
    </row>
    <row r="11194" spans="1:8" x14ac:dyDescent="0.2">
      <c r="A11194" s="48"/>
      <c r="B11194">
        <v>9</v>
      </c>
      <c r="C11194">
        <v>6</v>
      </c>
      <c r="D11194">
        <v>4</v>
      </c>
      <c r="E11194">
        <v>1</v>
      </c>
      <c r="F11194" s="51"/>
      <c r="G11194" t="str">
        <f t="shared" si="348"/>
        <v>Jarred Vanderbilt</v>
      </c>
      <c r="H11194" t="str">
        <f t="shared" si="349"/>
        <v>Jarred Vanderbilt</v>
      </c>
    </row>
    <row r="11195" spans="1:8" x14ac:dyDescent="0.2">
      <c r="A11195" s="48"/>
      <c r="B11195">
        <v>6</v>
      </c>
      <c r="C11195">
        <v>7</v>
      </c>
      <c r="D11195">
        <v>0</v>
      </c>
      <c r="E11195">
        <v>0</v>
      </c>
      <c r="F11195" s="51"/>
      <c r="G11195" t="str">
        <f t="shared" si="348"/>
        <v>Jarred Vanderbilt</v>
      </c>
      <c r="H11195" t="str">
        <f t="shared" si="349"/>
        <v>Jarred Vanderbilt</v>
      </c>
    </row>
    <row r="11196" spans="1:8" x14ac:dyDescent="0.2">
      <c r="A11196" s="48"/>
      <c r="B11196">
        <v>7</v>
      </c>
      <c r="C11196">
        <v>8</v>
      </c>
      <c r="D11196">
        <v>1</v>
      </c>
      <c r="E11196">
        <v>1</v>
      </c>
      <c r="F11196" s="51"/>
      <c r="G11196" t="str">
        <f t="shared" si="348"/>
        <v>Jarred Vanderbilt</v>
      </c>
      <c r="H11196" t="str">
        <f t="shared" si="349"/>
        <v>Jarred Vanderbilt</v>
      </c>
    </row>
    <row r="11197" spans="1:8" x14ac:dyDescent="0.2">
      <c r="A11197" s="48"/>
      <c r="B11197">
        <v>9</v>
      </c>
      <c r="C11197">
        <v>10</v>
      </c>
      <c r="D11197">
        <v>3</v>
      </c>
      <c r="E11197">
        <v>0</v>
      </c>
      <c r="F11197" s="51"/>
      <c r="G11197" t="str">
        <f t="shared" si="348"/>
        <v>Jarred Vanderbilt</v>
      </c>
      <c r="H11197" t="str">
        <f t="shared" si="349"/>
        <v>Jarred Vanderbilt</v>
      </c>
    </row>
    <row r="11198" spans="1:8" x14ac:dyDescent="0.2">
      <c r="A11198" s="48"/>
      <c r="B11198">
        <v>2</v>
      </c>
      <c r="C11198">
        <v>9</v>
      </c>
      <c r="D11198">
        <v>1</v>
      </c>
      <c r="E11198">
        <v>0</v>
      </c>
      <c r="F11198" s="51"/>
      <c r="G11198" t="str">
        <f t="shared" si="348"/>
        <v>Jarred Vanderbilt</v>
      </c>
      <c r="H11198" t="str">
        <f t="shared" si="349"/>
        <v>Jarred Vanderbilt</v>
      </c>
    </row>
    <row r="11199" spans="1:8" x14ac:dyDescent="0.2">
      <c r="A11199" s="48"/>
      <c r="B11199">
        <v>6</v>
      </c>
      <c r="C11199">
        <v>11</v>
      </c>
      <c r="D11199">
        <v>8</v>
      </c>
      <c r="E11199">
        <v>0</v>
      </c>
      <c r="F11199" s="51"/>
      <c r="G11199" t="str">
        <f t="shared" si="348"/>
        <v>Jarred Vanderbilt</v>
      </c>
      <c r="H11199" t="str">
        <f t="shared" si="349"/>
        <v>Jarred Vanderbilt</v>
      </c>
    </row>
    <row r="11200" spans="1:8" x14ac:dyDescent="0.2">
      <c r="A11200" s="48"/>
      <c r="B11200">
        <v>7</v>
      </c>
      <c r="C11200">
        <v>9</v>
      </c>
      <c r="D11200">
        <v>1</v>
      </c>
      <c r="E11200">
        <v>0</v>
      </c>
      <c r="F11200" s="51"/>
      <c r="G11200" t="str">
        <f t="shared" si="348"/>
        <v>Jarred Vanderbilt</v>
      </c>
      <c r="H11200" t="str">
        <f t="shared" si="349"/>
        <v>Jarred Vanderbilt</v>
      </c>
    </row>
    <row r="11201" spans="1:8" x14ac:dyDescent="0.2">
      <c r="A11201" s="48"/>
      <c r="B11201">
        <v>6</v>
      </c>
      <c r="C11201">
        <v>10</v>
      </c>
      <c r="D11201">
        <v>5</v>
      </c>
      <c r="E11201">
        <v>0</v>
      </c>
      <c r="F11201" s="51"/>
      <c r="G11201" t="str">
        <f t="shared" si="348"/>
        <v>Jarred Vanderbilt</v>
      </c>
      <c r="H11201" t="str">
        <f t="shared" si="349"/>
        <v>Jarred Vanderbilt</v>
      </c>
    </row>
    <row r="11202" spans="1:8" x14ac:dyDescent="0.2">
      <c r="A11202" s="48"/>
      <c r="B11202">
        <v>7</v>
      </c>
      <c r="C11202">
        <v>3</v>
      </c>
      <c r="D11202">
        <v>2</v>
      </c>
      <c r="E11202">
        <v>0</v>
      </c>
      <c r="F11202" s="51"/>
      <c r="G11202" t="str">
        <f t="shared" ref="G11202:G11265" si="350">IF(B11202="","",IF(A11202="",G11201,SUBSTITUTE(A11202," 2022-23 Game Log","")))</f>
        <v>Jarred Vanderbilt</v>
      </c>
      <c r="H11202" t="str">
        <f t="shared" ref="H11202:H11265" si="351">IF(G11202="Luka Dončić","Luka Doncic",IF(G11202="Wendell Carter Jr.","Wendell Carter",IF(G11202="Vlatko Čančar","Vlatko Cancar",IF(G11202="Troy Brown Jr.","Troy Brown",IF(G11202="Bojan Bogdanović","Bojan Bogdanovic",IF(G11202="Nic Claxton","Nicolas Claxton",IF(G11202="Kristaps Porziņģis","Kristaps Porzingis",IF(G11202="Kelly Oubre Jr.","Kelly Oubre Jr",IF(G11202="P.J. Washington","P.J Washington",IF(G11202="P.J. Tucker","P.J Tucker",IF(G11202="Jabari Smith Jr.","Jabari Smith",IF(G11202="Alperen Şengün","Alperen Sengun",IF(G11202="Nikola Vučević","Nikola Vucevic",IF(G11202="Jusuf Nurkić","Jusuf Nurkic",IF(G11202="Nikola Jokić","Nikola Jokic",G11202)))))))))))))))</f>
        <v>Jarred Vanderbilt</v>
      </c>
    </row>
    <row r="11203" spans="1:8" x14ac:dyDescent="0.2">
      <c r="A11203" s="48"/>
      <c r="B11203">
        <v>13</v>
      </c>
      <c r="C11203">
        <v>10</v>
      </c>
      <c r="D11203">
        <v>2</v>
      </c>
      <c r="E11203">
        <v>0</v>
      </c>
      <c r="F11203" s="51"/>
      <c r="G11203" t="str">
        <f t="shared" si="350"/>
        <v>Jarred Vanderbilt</v>
      </c>
      <c r="H11203" t="str">
        <f t="shared" si="351"/>
        <v>Jarred Vanderbilt</v>
      </c>
    </row>
    <row r="11204" spans="1:8" x14ac:dyDescent="0.2">
      <c r="A11204" s="48"/>
      <c r="B11204">
        <v>6</v>
      </c>
      <c r="C11204">
        <v>7</v>
      </c>
      <c r="D11204">
        <v>1</v>
      </c>
      <c r="E11204">
        <v>0</v>
      </c>
      <c r="F11204" s="51"/>
      <c r="G11204" t="str">
        <f t="shared" si="350"/>
        <v>Jarred Vanderbilt</v>
      </c>
      <c r="H11204" t="str">
        <f t="shared" si="351"/>
        <v>Jarred Vanderbilt</v>
      </c>
    </row>
    <row r="11205" spans="1:8" x14ac:dyDescent="0.2">
      <c r="A11205" s="48"/>
      <c r="B11205">
        <v>9</v>
      </c>
      <c r="C11205">
        <v>7</v>
      </c>
      <c r="D11205">
        <v>3</v>
      </c>
      <c r="E11205">
        <v>1</v>
      </c>
      <c r="F11205" s="51"/>
      <c r="G11205" t="str">
        <f t="shared" si="350"/>
        <v>Jarred Vanderbilt</v>
      </c>
      <c r="H11205" t="str">
        <f t="shared" si="351"/>
        <v>Jarred Vanderbilt</v>
      </c>
    </row>
    <row r="11206" spans="1:8" x14ac:dyDescent="0.2">
      <c r="A11206" s="48"/>
      <c r="B11206">
        <v>14</v>
      </c>
      <c r="C11206">
        <v>12</v>
      </c>
      <c r="D11206">
        <v>2</v>
      </c>
      <c r="E11206">
        <v>0</v>
      </c>
      <c r="F11206" s="51"/>
      <c r="G11206" t="str">
        <f t="shared" si="350"/>
        <v>Jarred Vanderbilt</v>
      </c>
      <c r="H11206" t="str">
        <f t="shared" si="351"/>
        <v>Jarred Vanderbilt</v>
      </c>
    </row>
    <row r="11207" spans="1:8" x14ac:dyDescent="0.2">
      <c r="A11207" s="48"/>
      <c r="B11207">
        <v>8</v>
      </c>
      <c r="C11207">
        <v>6</v>
      </c>
      <c r="D11207">
        <v>2</v>
      </c>
      <c r="E11207">
        <v>0</v>
      </c>
      <c r="F11207" s="51"/>
      <c r="G11207" t="str">
        <f t="shared" si="350"/>
        <v>Jarred Vanderbilt</v>
      </c>
      <c r="H11207" t="str">
        <f t="shared" si="351"/>
        <v>Jarred Vanderbilt</v>
      </c>
    </row>
    <row r="11208" spans="1:8" x14ac:dyDescent="0.2">
      <c r="A11208" s="48"/>
      <c r="B11208">
        <v>16</v>
      </c>
      <c r="C11208">
        <v>7</v>
      </c>
      <c r="D11208">
        <v>4</v>
      </c>
      <c r="E11208">
        <v>4</v>
      </c>
      <c r="F11208" s="51"/>
      <c r="G11208" t="str">
        <f t="shared" si="350"/>
        <v>Jarred Vanderbilt</v>
      </c>
      <c r="H11208" t="str">
        <f t="shared" si="351"/>
        <v>Jarred Vanderbilt</v>
      </c>
    </row>
    <row r="11209" spans="1:8" x14ac:dyDescent="0.2">
      <c r="A11209" s="48"/>
      <c r="B11209">
        <v>4</v>
      </c>
      <c r="C11209">
        <v>4</v>
      </c>
      <c r="D11209">
        <v>1</v>
      </c>
      <c r="E11209">
        <v>0</v>
      </c>
      <c r="F11209" s="51"/>
      <c r="G11209" t="str">
        <f t="shared" si="350"/>
        <v>Jarred Vanderbilt</v>
      </c>
      <c r="H11209" t="str">
        <f t="shared" si="351"/>
        <v>Jarred Vanderbilt</v>
      </c>
    </row>
    <row r="11210" spans="1:8" x14ac:dyDescent="0.2">
      <c r="A11210" s="48"/>
      <c r="B11210">
        <v>12</v>
      </c>
      <c r="C11210">
        <v>10</v>
      </c>
      <c r="D11210">
        <v>2</v>
      </c>
      <c r="E11210">
        <v>0</v>
      </c>
      <c r="F11210" s="51"/>
      <c r="G11210" t="str">
        <f t="shared" si="350"/>
        <v>Jarred Vanderbilt</v>
      </c>
      <c r="H11210" t="str">
        <f t="shared" si="351"/>
        <v>Jarred Vanderbilt</v>
      </c>
    </row>
    <row r="11211" spans="1:8" x14ac:dyDescent="0.2">
      <c r="A11211" s="48"/>
      <c r="B11211">
        <v>6</v>
      </c>
      <c r="C11211">
        <v>5</v>
      </c>
      <c r="D11211">
        <v>4</v>
      </c>
      <c r="E11211">
        <v>0</v>
      </c>
      <c r="F11211" s="51"/>
      <c r="G11211" t="str">
        <f t="shared" si="350"/>
        <v>Jarred Vanderbilt</v>
      </c>
      <c r="H11211" t="str">
        <f t="shared" si="351"/>
        <v>Jarred Vanderbilt</v>
      </c>
    </row>
    <row r="11212" spans="1:8" x14ac:dyDescent="0.2">
      <c r="A11212" s="48"/>
      <c r="B11212">
        <v>18</v>
      </c>
      <c r="C11212">
        <v>14</v>
      </c>
      <c r="D11212">
        <v>6</v>
      </c>
      <c r="E11212">
        <v>0</v>
      </c>
      <c r="F11212" s="51"/>
      <c r="G11212" t="str">
        <f t="shared" si="350"/>
        <v>Jarred Vanderbilt</v>
      </c>
      <c r="H11212" t="str">
        <f t="shared" si="351"/>
        <v>Jarred Vanderbilt</v>
      </c>
    </row>
    <row r="11213" spans="1:8" x14ac:dyDescent="0.2">
      <c r="A11213" s="48"/>
      <c r="B11213">
        <v>3</v>
      </c>
      <c r="C11213">
        <v>6</v>
      </c>
      <c r="D11213">
        <v>3</v>
      </c>
      <c r="E11213">
        <v>0</v>
      </c>
      <c r="F11213" s="51"/>
      <c r="G11213" t="str">
        <f t="shared" si="350"/>
        <v>Jarred Vanderbilt</v>
      </c>
      <c r="H11213" t="str">
        <f t="shared" si="351"/>
        <v>Jarred Vanderbilt</v>
      </c>
    </row>
    <row r="11214" spans="1:8" x14ac:dyDescent="0.2">
      <c r="A11214" s="48"/>
      <c r="B11214">
        <v>0</v>
      </c>
      <c r="C11214">
        <v>6</v>
      </c>
      <c r="D11214">
        <v>3</v>
      </c>
      <c r="E11214">
        <v>0</v>
      </c>
      <c r="F11214" s="51"/>
      <c r="G11214" t="str">
        <f t="shared" si="350"/>
        <v>Jarred Vanderbilt</v>
      </c>
      <c r="H11214" t="str">
        <f t="shared" si="351"/>
        <v>Jarred Vanderbilt</v>
      </c>
    </row>
    <row r="11215" spans="1:8" x14ac:dyDescent="0.2">
      <c r="A11215" s="48"/>
      <c r="B11215">
        <v>7</v>
      </c>
      <c r="C11215">
        <v>6</v>
      </c>
      <c r="D11215">
        <v>0</v>
      </c>
      <c r="E11215">
        <v>0</v>
      </c>
      <c r="F11215" s="51"/>
      <c r="G11215" t="str">
        <f t="shared" si="350"/>
        <v>Jarred Vanderbilt</v>
      </c>
      <c r="H11215" t="str">
        <f t="shared" si="351"/>
        <v>Jarred Vanderbilt</v>
      </c>
    </row>
    <row r="11216" spans="1:8" x14ac:dyDescent="0.2">
      <c r="A11216" s="48"/>
      <c r="B11216">
        <v>18</v>
      </c>
      <c r="C11216">
        <v>13</v>
      </c>
      <c r="D11216">
        <v>6</v>
      </c>
      <c r="E11216">
        <v>2</v>
      </c>
      <c r="F11216" s="51"/>
      <c r="G11216" t="str">
        <f t="shared" si="350"/>
        <v>Jarred Vanderbilt</v>
      </c>
      <c r="H11216" t="str">
        <f t="shared" si="351"/>
        <v>Jarred Vanderbilt</v>
      </c>
    </row>
    <row r="11217" spans="1:8" x14ac:dyDescent="0.2">
      <c r="A11217" s="48"/>
      <c r="B11217">
        <v>3</v>
      </c>
      <c r="C11217">
        <v>5</v>
      </c>
      <c r="D11217">
        <v>1</v>
      </c>
      <c r="E11217">
        <v>1</v>
      </c>
      <c r="F11217" s="51"/>
      <c r="G11217" t="str">
        <f t="shared" si="350"/>
        <v>Jarred Vanderbilt</v>
      </c>
      <c r="H11217" t="str">
        <f t="shared" si="351"/>
        <v>Jarred Vanderbilt</v>
      </c>
    </row>
    <row r="11218" spans="1:8" x14ac:dyDescent="0.2">
      <c r="A11218" s="48"/>
      <c r="B11218">
        <v>7</v>
      </c>
      <c r="C11218">
        <v>5</v>
      </c>
      <c r="D11218">
        <v>3</v>
      </c>
      <c r="E11218">
        <v>0</v>
      </c>
      <c r="F11218" s="51"/>
      <c r="G11218" t="str">
        <f t="shared" si="350"/>
        <v>Jarred Vanderbilt</v>
      </c>
      <c r="H11218" t="str">
        <f t="shared" si="351"/>
        <v>Jarred Vanderbilt</v>
      </c>
    </row>
    <row r="11219" spans="1:8" x14ac:dyDescent="0.2">
      <c r="A11219" s="48"/>
      <c r="B11219">
        <v>10</v>
      </c>
      <c r="C11219">
        <v>9</v>
      </c>
      <c r="D11219">
        <v>2</v>
      </c>
      <c r="E11219">
        <v>0</v>
      </c>
      <c r="F11219" s="51"/>
      <c r="G11219" t="str">
        <f t="shared" si="350"/>
        <v>Jarred Vanderbilt</v>
      </c>
      <c r="H11219" t="str">
        <f t="shared" si="351"/>
        <v>Jarred Vanderbilt</v>
      </c>
    </row>
    <row r="11220" spans="1:8" x14ac:dyDescent="0.2">
      <c r="A11220" s="48"/>
      <c r="B11220">
        <v>6</v>
      </c>
      <c r="C11220">
        <v>8</v>
      </c>
      <c r="D11220">
        <v>6</v>
      </c>
      <c r="E11220">
        <v>0</v>
      </c>
      <c r="F11220" s="51"/>
      <c r="G11220" t="str">
        <f t="shared" si="350"/>
        <v>Jarred Vanderbilt</v>
      </c>
      <c r="H11220" t="str">
        <f t="shared" si="351"/>
        <v>Jarred Vanderbilt</v>
      </c>
    </row>
    <row r="11221" spans="1:8" x14ac:dyDescent="0.2">
      <c r="A11221" s="48"/>
      <c r="B11221">
        <v>4</v>
      </c>
      <c r="C11221">
        <v>5</v>
      </c>
      <c r="D11221">
        <v>1</v>
      </c>
      <c r="E11221">
        <v>0</v>
      </c>
      <c r="F11221" s="51"/>
      <c r="G11221" t="str">
        <f t="shared" si="350"/>
        <v>Jarred Vanderbilt</v>
      </c>
      <c r="H11221" t="str">
        <f t="shared" si="351"/>
        <v>Jarred Vanderbilt</v>
      </c>
    </row>
    <row r="11222" spans="1:8" x14ac:dyDescent="0.2">
      <c r="A11222" s="48"/>
      <c r="B11222">
        <v>14</v>
      </c>
      <c r="C11222">
        <v>9</v>
      </c>
      <c r="D11222">
        <v>2</v>
      </c>
      <c r="E11222">
        <v>0</v>
      </c>
      <c r="F11222" s="51"/>
      <c r="G11222" t="str">
        <f t="shared" si="350"/>
        <v>Jarred Vanderbilt</v>
      </c>
      <c r="H11222" t="str">
        <f t="shared" si="351"/>
        <v>Jarred Vanderbilt</v>
      </c>
    </row>
    <row r="11223" spans="1:8" x14ac:dyDescent="0.2">
      <c r="A11223" s="48" t="s">
        <v>1558</v>
      </c>
      <c r="B11223">
        <v>15</v>
      </c>
      <c r="C11223">
        <v>2</v>
      </c>
      <c r="D11223">
        <v>5</v>
      </c>
      <c r="E11223">
        <v>3</v>
      </c>
      <c r="F11223" s="51"/>
      <c r="G11223" t="str">
        <f t="shared" si="350"/>
        <v>Fred VanVleet</v>
      </c>
      <c r="H11223" t="str">
        <f t="shared" si="351"/>
        <v>Fred VanVleet</v>
      </c>
    </row>
    <row r="11224" spans="1:8" x14ac:dyDescent="0.2">
      <c r="A11224" s="48"/>
      <c r="B11224">
        <v>18</v>
      </c>
      <c r="C11224">
        <v>7</v>
      </c>
      <c r="D11224">
        <v>9</v>
      </c>
      <c r="E11224">
        <v>4</v>
      </c>
      <c r="F11224" s="51"/>
      <c r="G11224" t="str">
        <f t="shared" si="350"/>
        <v>Fred VanVleet</v>
      </c>
      <c r="H11224" t="str">
        <f t="shared" si="351"/>
        <v>Fred VanVleet</v>
      </c>
    </row>
    <row r="11225" spans="1:8" x14ac:dyDescent="0.2">
      <c r="A11225" s="48"/>
      <c r="B11225">
        <v>7</v>
      </c>
      <c r="C11225">
        <v>2</v>
      </c>
      <c r="D11225">
        <v>10</v>
      </c>
      <c r="E11225">
        <v>1</v>
      </c>
      <c r="F11225" s="51"/>
      <c r="G11225" t="str">
        <f t="shared" si="350"/>
        <v>Fred VanVleet</v>
      </c>
      <c r="H11225" t="str">
        <f t="shared" si="351"/>
        <v>Fred VanVleet</v>
      </c>
    </row>
    <row r="11226" spans="1:8" x14ac:dyDescent="0.2">
      <c r="A11226" s="48"/>
      <c r="B11226">
        <v>24</v>
      </c>
      <c r="C11226">
        <v>4</v>
      </c>
      <c r="D11226">
        <v>9</v>
      </c>
      <c r="E11226">
        <v>4</v>
      </c>
      <c r="F11226" s="51"/>
      <c r="G11226" t="str">
        <f t="shared" si="350"/>
        <v>Fred VanVleet</v>
      </c>
      <c r="H11226" t="str">
        <f t="shared" si="351"/>
        <v>Fred VanVleet</v>
      </c>
    </row>
    <row r="11227" spans="1:8" x14ac:dyDescent="0.2">
      <c r="A11227" s="48"/>
      <c r="B11227">
        <v>15</v>
      </c>
      <c r="C11227">
        <v>6</v>
      </c>
      <c r="D11227">
        <v>8</v>
      </c>
      <c r="E11227">
        <v>2</v>
      </c>
      <c r="F11227" s="51"/>
      <c r="G11227" t="str">
        <f t="shared" si="350"/>
        <v>Fred VanVleet</v>
      </c>
      <c r="H11227" t="str">
        <f t="shared" si="351"/>
        <v>Fred VanVleet</v>
      </c>
    </row>
    <row r="11228" spans="1:8" x14ac:dyDescent="0.2">
      <c r="A11228" s="48"/>
      <c r="B11228">
        <v>1</v>
      </c>
      <c r="C11228">
        <v>3</v>
      </c>
      <c r="D11228">
        <v>5</v>
      </c>
      <c r="E11228">
        <v>0</v>
      </c>
      <c r="F11228" s="51"/>
      <c r="G11228" t="str">
        <f t="shared" si="350"/>
        <v>Fred VanVleet</v>
      </c>
      <c r="H11228" t="str">
        <f t="shared" si="351"/>
        <v>Fred VanVleet</v>
      </c>
    </row>
    <row r="11229" spans="1:8" x14ac:dyDescent="0.2">
      <c r="A11229" s="48"/>
      <c r="B11229">
        <v>30</v>
      </c>
      <c r="C11229">
        <v>5</v>
      </c>
      <c r="D11229">
        <v>11</v>
      </c>
      <c r="E11229">
        <v>5</v>
      </c>
      <c r="F11229" s="51"/>
      <c r="G11229" t="str">
        <f t="shared" si="350"/>
        <v>Fred VanVleet</v>
      </c>
      <c r="H11229" t="str">
        <f t="shared" si="351"/>
        <v>Fred VanVleet</v>
      </c>
    </row>
    <row r="11230" spans="1:8" x14ac:dyDescent="0.2">
      <c r="A11230" s="48"/>
      <c r="B11230">
        <v>27</v>
      </c>
      <c r="C11230">
        <v>3</v>
      </c>
      <c r="D11230">
        <v>4</v>
      </c>
      <c r="E11230">
        <v>6</v>
      </c>
      <c r="F11230" s="51"/>
      <c r="G11230" t="str">
        <f t="shared" si="350"/>
        <v>Fred VanVleet</v>
      </c>
      <c r="H11230" t="str">
        <f t="shared" si="351"/>
        <v>Fred VanVleet</v>
      </c>
    </row>
    <row r="11231" spans="1:8" x14ac:dyDescent="0.2">
      <c r="A11231" s="48"/>
      <c r="B11231">
        <v>32</v>
      </c>
      <c r="C11231">
        <v>3</v>
      </c>
      <c r="D11231">
        <v>4</v>
      </c>
      <c r="E11231">
        <v>7</v>
      </c>
      <c r="F11231" s="51"/>
      <c r="G11231" t="str">
        <f t="shared" si="350"/>
        <v>Fred VanVleet</v>
      </c>
      <c r="H11231" t="str">
        <f t="shared" si="351"/>
        <v>Fred VanVleet</v>
      </c>
    </row>
    <row r="11232" spans="1:8" x14ac:dyDescent="0.2">
      <c r="A11232" s="48"/>
      <c r="B11232">
        <v>15</v>
      </c>
      <c r="C11232">
        <v>2</v>
      </c>
      <c r="D11232">
        <v>3</v>
      </c>
      <c r="E11232">
        <v>3</v>
      </c>
      <c r="F11232" s="51"/>
      <c r="G11232" t="str">
        <f t="shared" si="350"/>
        <v>Fred VanVleet</v>
      </c>
      <c r="H11232" t="str">
        <f t="shared" si="351"/>
        <v>Fred VanVleet</v>
      </c>
    </row>
    <row r="11233" spans="1:8" x14ac:dyDescent="0.2">
      <c r="A11233" s="48"/>
      <c r="B11233">
        <v>23</v>
      </c>
      <c r="C11233">
        <v>1</v>
      </c>
      <c r="D11233">
        <v>8</v>
      </c>
      <c r="E11233">
        <v>3</v>
      </c>
      <c r="F11233" s="51"/>
      <c r="G11233" t="str">
        <f t="shared" si="350"/>
        <v>Fred VanVleet</v>
      </c>
      <c r="H11233" t="str">
        <f t="shared" si="351"/>
        <v>Fred VanVleet</v>
      </c>
    </row>
    <row r="11234" spans="1:8" x14ac:dyDescent="0.2">
      <c r="A11234" s="48"/>
      <c r="B11234">
        <v>15</v>
      </c>
      <c r="C11234">
        <v>2</v>
      </c>
      <c r="D11234">
        <v>5</v>
      </c>
      <c r="E11234">
        <v>1</v>
      </c>
      <c r="F11234" s="51"/>
      <c r="G11234" t="str">
        <f t="shared" si="350"/>
        <v>Fred VanVleet</v>
      </c>
      <c r="H11234" t="str">
        <f t="shared" si="351"/>
        <v>Fred VanVleet</v>
      </c>
    </row>
    <row r="11235" spans="1:8" x14ac:dyDescent="0.2">
      <c r="A11235" s="48"/>
      <c r="B11235">
        <v>26</v>
      </c>
      <c r="C11235">
        <v>6</v>
      </c>
      <c r="D11235">
        <v>7</v>
      </c>
      <c r="E11235">
        <v>3</v>
      </c>
      <c r="F11235" s="51"/>
      <c r="G11235" t="str">
        <f t="shared" si="350"/>
        <v>Fred VanVleet</v>
      </c>
      <c r="H11235" t="str">
        <f t="shared" si="351"/>
        <v>Fred VanVleet</v>
      </c>
    </row>
    <row r="11236" spans="1:8" x14ac:dyDescent="0.2">
      <c r="A11236" s="48"/>
      <c r="B11236">
        <v>13</v>
      </c>
      <c r="C11236">
        <v>2</v>
      </c>
      <c r="D11236">
        <v>5</v>
      </c>
      <c r="E11236">
        <v>3</v>
      </c>
      <c r="F11236" s="51"/>
      <c r="G11236" t="str">
        <f t="shared" si="350"/>
        <v>Fred VanVleet</v>
      </c>
      <c r="H11236" t="str">
        <f t="shared" si="351"/>
        <v>Fred VanVleet</v>
      </c>
    </row>
    <row r="11237" spans="1:8" x14ac:dyDescent="0.2">
      <c r="A11237" s="48"/>
      <c r="B11237">
        <v>2</v>
      </c>
      <c r="C11237">
        <v>6</v>
      </c>
      <c r="D11237">
        <v>6</v>
      </c>
      <c r="E11237">
        <v>0</v>
      </c>
      <c r="F11237" s="51"/>
      <c r="G11237" t="str">
        <f t="shared" si="350"/>
        <v>Fred VanVleet</v>
      </c>
      <c r="H11237" t="str">
        <f t="shared" si="351"/>
        <v>Fred VanVleet</v>
      </c>
    </row>
    <row r="11238" spans="1:8" x14ac:dyDescent="0.2">
      <c r="A11238" s="48"/>
      <c r="B11238">
        <v>10</v>
      </c>
      <c r="C11238">
        <v>1</v>
      </c>
      <c r="D11238">
        <v>6</v>
      </c>
      <c r="E11238">
        <v>1</v>
      </c>
      <c r="F11238" s="51"/>
      <c r="G11238" t="str">
        <f t="shared" si="350"/>
        <v>Fred VanVleet</v>
      </c>
      <c r="H11238" t="str">
        <f t="shared" si="351"/>
        <v>Fred VanVleet</v>
      </c>
    </row>
    <row r="11239" spans="1:8" x14ac:dyDescent="0.2">
      <c r="A11239" s="48"/>
      <c r="B11239">
        <v>13</v>
      </c>
      <c r="C11239">
        <v>2</v>
      </c>
      <c r="D11239">
        <v>7</v>
      </c>
      <c r="E11239">
        <v>3</v>
      </c>
      <c r="F11239" s="51"/>
      <c r="G11239" t="str">
        <f t="shared" si="350"/>
        <v>Fred VanVleet</v>
      </c>
      <c r="H11239" t="str">
        <f t="shared" si="351"/>
        <v>Fred VanVleet</v>
      </c>
    </row>
    <row r="11240" spans="1:8" x14ac:dyDescent="0.2">
      <c r="A11240" s="48"/>
      <c r="B11240">
        <v>8</v>
      </c>
      <c r="C11240">
        <v>7</v>
      </c>
      <c r="D11240">
        <v>3</v>
      </c>
      <c r="E11240">
        <v>1</v>
      </c>
      <c r="F11240" s="51"/>
      <c r="G11240" t="str">
        <f t="shared" si="350"/>
        <v>Fred VanVleet</v>
      </c>
      <c r="H11240" t="str">
        <f t="shared" si="351"/>
        <v>Fred VanVleet</v>
      </c>
    </row>
    <row r="11241" spans="1:8" x14ac:dyDescent="0.2">
      <c r="A11241" s="48"/>
      <c r="B11241">
        <v>25</v>
      </c>
      <c r="C11241">
        <v>4</v>
      </c>
      <c r="D11241">
        <v>7</v>
      </c>
      <c r="E11241">
        <v>3</v>
      </c>
      <c r="F11241" s="51"/>
      <c r="G11241" t="str">
        <f t="shared" si="350"/>
        <v>Fred VanVleet</v>
      </c>
      <c r="H11241" t="str">
        <f t="shared" si="351"/>
        <v>Fred VanVleet</v>
      </c>
    </row>
    <row r="11242" spans="1:8" x14ac:dyDescent="0.2">
      <c r="A11242" s="48"/>
      <c r="B11242">
        <v>19</v>
      </c>
      <c r="C11242">
        <v>2</v>
      </c>
      <c r="D11242">
        <v>6</v>
      </c>
      <c r="E11242">
        <v>2</v>
      </c>
      <c r="F11242" s="51"/>
      <c r="G11242" t="str">
        <f t="shared" si="350"/>
        <v>Fred VanVleet</v>
      </c>
      <c r="H11242" t="str">
        <f t="shared" si="351"/>
        <v>Fred VanVleet</v>
      </c>
    </row>
    <row r="11243" spans="1:8" x14ac:dyDescent="0.2">
      <c r="A11243" s="48"/>
      <c r="B11243">
        <v>20</v>
      </c>
      <c r="C11243">
        <v>4</v>
      </c>
      <c r="D11243">
        <v>7</v>
      </c>
      <c r="E11243">
        <v>2</v>
      </c>
      <c r="F11243" s="51"/>
      <c r="G11243" t="str">
        <f t="shared" si="350"/>
        <v>Fred VanVleet</v>
      </c>
      <c r="H11243" t="str">
        <f t="shared" si="351"/>
        <v>Fred VanVleet</v>
      </c>
    </row>
    <row r="11244" spans="1:8" x14ac:dyDescent="0.2">
      <c r="A11244" s="48"/>
      <c r="B11244">
        <v>39</v>
      </c>
      <c r="C11244">
        <v>8</v>
      </c>
      <c r="D11244">
        <v>5</v>
      </c>
      <c r="E11244">
        <v>2</v>
      </c>
      <c r="F11244" s="51"/>
      <c r="G11244" t="str">
        <f t="shared" si="350"/>
        <v>Fred VanVleet</v>
      </c>
      <c r="H11244" t="str">
        <f t="shared" si="351"/>
        <v>Fred VanVleet</v>
      </c>
    </row>
    <row r="11245" spans="1:8" x14ac:dyDescent="0.2">
      <c r="A11245" s="48"/>
      <c r="B11245">
        <v>39</v>
      </c>
      <c r="C11245">
        <v>5</v>
      </c>
      <c r="D11245">
        <v>4</v>
      </c>
      <c r="E11245">
        <v>4</v>
      </c>
      <c r="F11245" s="51"/>
      <c r="G11245" t="str">
        <f t="shared" si="350"/>
        <v>Fred VanVleet</v>
      </c>
      <c r="H11245" t="str">
        <f t="shared" si="351"/>
        <v>Fred VanVleet</v>
      </c>
    </row>
    <row r="11246" spans="1:8" x14ac:dyDescent="0.2">
      <c r="A11246" s="48"/>
      <c r="B11246">
        <v>22</v>
      </c>
      <c r="C11246">
        <v>4</v>
      </c>
      <c r="D11246">
        <v>8</v>
      </c>
      <c r="E11246">
        <v>4</v>
      </c>
      <c r="F11246" s="51"/>
      <c r="G11246" t="str">
        <f t="shared" si="350"/>
        <v>Fred VanVleet</v>
      </c>
      <c r="H11246" t="str">
        <f t="shared" si="351"/>
        <v>Fred VanVleet</v>
      </c>
    </row>
    <row r="11247" spans="1:8" x14ac:dyDescent="0.2">
      <c r="A11247" s="48"/>
      <c r="B11247">
        <v>9</v>
      </c>
      <c r="C11247">
        <v>6</v>
      </c>
      <c r="D11247">
        <v>3</v>
      </c>
      <c r="E11247">
        <v>2</v>
      </c>
      <c r="F11247" s="51"/>
      <c r="G11247" t="str">
        <f t="shared" si="350"/>
        <v>Fred VanVleet</v>
      </c>
      <c r="H11247" t="str">
        <f t="shared" si="351"/>
        <v>Fred VanVleet</v>
      </c>
    </row>
    <row r="11248" spans="1:8" x14ac:dyDescent="0.2">
      <c r="A11248" s="48"/>
      <c r="B11248">
        <v>28</v>
      </c>
      <c r="C11248">
        <v>1</v>
      </c>
      <c r="D11248">
        <v>4</v>
      </c>
      <c r="E11248">
        <v>4</v>
      </c>
      <c r="F11248" s="51"/>
      <c r="G11248" t="str">
        <f t="shared" si="350"/>
        <v>Fred VanVleet</v>
      </c>
      <c r="H11248" t="str">
        <f t="shared" si="351"/>
        <v>Fred VanVleet</v>
      </c>
    </row>
    <row r="11249" spans="1:8" x14ac:dyDescent="0.2">
      <c r="A11249" s="48"/>
      <c r="B11249">
        <v>18</v>
      </c>
      <c r="C11249">
        <v>8</v>
      </c>
      <c r="D11249">
        <v>4</v>
      </c>
      <c r="E11249">
        <v>5</v>
      </c>
      <c r="F11249" s="51"/>
      <c r="G11249" t="str">
        <f t="shared" si="350"/>
        <v>Fred VanVleet</v>
      </c>
      <c r="H11249" t="str">
        <f t="shared" si="351"/>
        <v>Fred VanVleet</v>
      </c>
    </row>
    <row r="11250" spans="1:8" x14ac:dyDescent="0.2">
      <c r="A11250" s="48"/>
      <c r="B11250">
        <v>4</v>
      </c>
      <c r="C11250">
        <v>2</v>
      </c>
      <c r="D11250">
        <v>7</v>
      </c>
      <c r="E11250">
        <v>0</v>
      </c>
      <c r="F11250" s="51"/>
      <c r="G11250" t="str">
        <f t="shared" si="350"/>
        <v>Fred VanVleet</v>
      </c>
      <c r="H11250" t="str">
        <f t="shared" si="351"/>
        <v>Fred VanVleet</v>
      </c>
    </row>
    <row r="11251" spans="1:8" x14ac:dyDescent="0.2">
      <c r="A11251" s="48"/>
      <c r="B11251">
        <v>9</v>
      </c>
      <c r="C11251">
        <v>2</v>
      </c>
      <c r="D11251">
        <v>3</v>
      </c>
      <c r="E11251">
        <v>3</v>
      </c>
      <c r="F11251" s="51"/>
      <c r="G11251" t="str">
        <f t="shared" si="350"/>
        <v>Fred VanVleet</v>
      </c>
      <c r="H11251" t="str">
        <f t="shared" si="351"/>
        <v>Fred VanVleet</v>
      </c>
    </row>
    <row r="11252" spans="1:8" x14ac:dyDescent="0.2">
      <c r="A11252" s="48"/>
      <c r="B11252">
        <v>28</v>
      </c>
      <c r="C11252">
        <v>8</v>
      </c>
      <c r="D11252">
        <v>12</v>
      </c>
      <c r="E11252">
        <v>4</v>
      </c>
      <c r="F11252" s="51"/>
      <c r="G11252" t="str">
        <f t="shared" si="350"/>
        <v>Fred VanVleet</v>
      </c>
      <c r="H11252" t="str">
        <f t="shared" si="351"/>
        <v>Fred VanVleet</v>
      </c>
    </row>
    <row r="11253" spans="1:8" x14ac:dyDescent="0.2">
      <c r="A11253" s="48" t="s">
        <v>1559</v>
      </c>
      <c r="B11253">
        <v>11</v>
      </c>
      <c r="C11253">
        <v>2</v>
      </c>
      <c r="D11253">
        <v>4</v>
      </c>
      <c r="E11253">
        <v>0</v>
      </c>
      <c r="F11253" s="51"/>
      <c r="G11253" t="str">
        <f t="shared" si="350"/>
        <v>Devin Vassell</v>
      </c>
      <c r="H11253" t="str">
        <f t="shared" si="351"/>
        <v>Devin Vassell</v>
      </c>
    </row>
    <row r="11254" spans="1:8" x14ac:dyDescent="0.2">
      <c r="A11254" s="48"/>
      <c r="B11254">
        <v>23</v>
      </c>
      <c r="C11254">
        <v>5</v>
      </c>
      <c r="D11254">
        <v>4</v>
      </c>
      <c r="E11254">
        <v>4</v>
      </c>
      <c r="F11254" s="51"/>
      <c r="G11254" t="str">
        <f t="shared" si="350"/>
        <v>Devin Vassell</v>
      </c>
      <c r="H11254" t="str">
        <f t="shared" si="351"/>
        <v>Devin Vassell</v>
      </c>
    </row>
    <row r="11255" spans="1:8" x14ac:dyDescent="0.2">
      <c r="A11255" s="48"/>
      <c r="B11255">
        <v>22</v>
      </c>
      <c r="C11255">
        <v>4</v>
      </c>
      <c r="D11255">
        <v>3</v>
      </c>
      <c r="E11255">
        <v>4</v>
      </c>
      <c r="F11255" s="51"/>
      <c r="G11255" t="str">
        <f t="shared" si="350"/>
        <v>Devin Vassell</v>
      </c>
      <c r="H11255" t="str">
        <f t="shared" si="351"/>
        <v>Devin Vassell</v>
      </c>
    </row>
    <row r="11256" spans="1:8" x14ac:dyDescent="0.2">
      <c r="A11256" s="48"/>
      <c r="B11256">
        <v>23</v>
      </c>
      <c r="C11256">
        <v>9</v>
      </c>
      <c r="D11256">
        <v>7</v>
      </c>
      <c r="E11256">
        <v>5</v>
      </c>
      <c r="F11256" s="51"/>
      <c r="G11256" t="str">
        <f t="shared" si="350"/>
        <v>Devin Vassell</v>
      </c>
      <c r="H11256" t="str">
        <f t="shared" si="351"/>
        <v>Devin Vassell</v>
      </c>
    </row>
    <row r="11257" spans="1:8" x14ac:dyDescent="0.2">
      <c r="A11257" s="48"/>
      <c r="B11257">
        <v>29</v>
      </c>
      <c r="C11257">
        <v>2</v>
      </c>
      <c r="D11257">
        <v>2</v>
      </c>
      <c r="E11257">
        <v>4</v>
      </c>
      <c r="F11257" s="51"/>
      <c r="G11257" t="str">
        <f t="shared" si="350"/>
        <v>Devin Vassell</v>
      </c>
      <c r="H11257" t="str">
        <f t="shared" si="351"/>
        <v>Devin Vassell</v>
      </c>
    </row>
    <row r="11258" spans="1:8" x14ac:dyDescent="0.2">
      <c r="A11258" s="48"/>
      <c r="B11258">
        <v>20</v>
      </c>
      <c r="C11258">
        <v>4</v>
      </c>
      <c r="D11258">
        <v>4</v>
      </c>
      <c r="E11258">
        <v>4</v>
      </c>
      <c r="F11258" s="51"/>
      <c r="G11258" t="str">
        <f t="shared" si="350"/>
        <v>Devin Vassell</v>
      </c>
      <c r="H11258" t="str">
        <f t="shared" si="351"/>
        <v>Devin Vassell</v>
      </c>
    </row>
    <row r="11259" spans="1:8" x14ac:dyDescent="0.2">
      <c r="A11259" s="48"/>
      <c r="B11259">
        <v>17</v>
      </c>
      <c r="C11259">
        <v>3</v>
      </c>
      <c r="D11259">
        <v>4</v>
      </c>
      <c r="E11259">
        <v>3</v>
      </c>
      <c r="F11259" s="51"/>
      <c r="G11259" t="str">
        <f t="shared" si="350"/>
        <v>Devin Vassell</v>
      </c>
      <c r="H11259" t="str">
        <f t="shared" si="351"/>
        <v>Devin Vassell</v>
      </c>
    </row>
    <row r="11260" spans="1:8" x14ac:dyDescent="0.2">
      <c r="A11260" s="48"/>
      <c r="B11260">
        <v>22</v>
      </c>
      <c r="C11260">
        <v>3</v>
      </c>
      <c r="D11260">
        <v>6</v>
      </c>
      <c r="E11260">
        <v>4</v>
      </c>
      <c r="F11260" s="51"/>
      <c r="G11260" t="str">
        <f t="shared" si="350"/>
        <v>Devin Vassell</v>
      </c>
      <c r="H11260" t="str">
        <f t="shared" si="351"/>
        <v>Devin Vassell</v>
      </c>
    </row>
    <row r="11261" spans="1:8" x14ac:dyDescent="0.2">
      <c r="A11261" s="48"/>
      <c r="B11261">
        <v>22</v>
      </c>
      <c r="C11261">
        <v>5</v>
      </c>
      <c r="D11261">
        <v>0</v>
      </c>
      <c r="E11261">
        <v>2</v>
      </c>
      <c r="F11261" s="51"/>
      <c r="G11261" t="str">
        <f t="shared" si="350"/>
        <v>Devin Vassell</v>
      </c>
      <c r="H11261" t="str">
        <f t="shared" si="351"/>
        <v>Devin Vassell</v>
      </c>
    </row>
    <row r="11262" spans="1:8" x14ac:dyDescent="0.2">
      <c r="A11262" s="48"/>
      <c r="B11262">
        <v>6</v>
      </c>
      <c r="C11262">
        <v>4</v>
      </c>
      <c r="D11262">
        <v>1</v>
      </c>
      <c r="E11262">
        <v>0</v>
      </c>
      <c r="F11262" s="51"/>
      <c r="G11262" t="str">
        <f t="shared" si="350"/>
        <v>Devin Vassell</v>
      </c>
      <c r="H11262" t="str">
        <f t="shared" si="351"/>
        <v>Devin Vassell</v>
      </c>
    </row>
    <row r="11263" spans="1:8" x14ac:dyDescent="0.2">
      <c r="A11263" s="48"/>
      <c r="B11263">
        <v>21</v>
      </c>
      <c r="C11263">
        <v>2</v>
      </c>
      <c r="D11263">
        <v>2</v>
      </c>
      <c r="E11263">
        <v>4</v>
      </c>
      <c r="F11263" s="51"/>
      <c r="G11263" t="str">
        <f t="shared" si="350"/>
        <v>Devin Vassell</v>
      </c>
      <c r="H11263" t="str">
        <f t="shared" si="351"/>
        <v>Devin Vassell</v>
      </c>
    </row>
    <row r="11264" spans="1:8" x14ac:dyDescent="0.2">
      <c r="A11264" s="48"/>
      <c r="B11264">
        <v>29</v>
      </c>
      <c r="C11264">
        <v>3</v>
      </c>
      <c r="D11264">
        <v>3</v>
      </c>
      <c r="E11264">
        <v>4</v>
      </c>
      <c r="F11264" s="51"/>
      <c r="G11264" t="str">
        <f t="shared" si="350"/>
        <v>Devin Vassell</v>
      </c>
      <c r="H11264" t="str">
        <f t="shared" si="351"/>
        <v>Devin Vassell</v>
      </c>
    </row>
    <row r="11265" spans="1:8" x14ac:dyDescent="0.2">
      <c r="A11265" s="48"/>
      <c r="B11265">
        <v>17</v>
      </c>
      <c r="C11265">
        <v>4</v>
      </c>
      <c r="D11265">
        <v>4</v>
      </c>
      <c r="E11265">
        <v>3</v>
      </c>
      <c r="F11265" s="51"/>
      <c r="G11265" t="str">
        <f t="shared" si="350"/>
        <v>Devin Vassell</v>
      </c>
      <c r="H11265" t="str">
        <f t="shared" si="351"/>
        <v>Devin Vassell</v>
      </c>
    </row>
    <row r="11266" spans="1:8" x14ac:dyDescent="0.2">
      <c r="A11266" s="48"/>
      <c r="B11266">
        <v>26</v>
      </c>
      <c r="C11266">
        <v>4</v>
      </c>
      <c r="D11266">
        <v>8</v>
      </c>
      <c r="E11266">
        <v>4</v>
      </c>
      <c r="F11266" s="51"/>
      <c r="G11266" t="str">
        <f t="shared" ref="G11266:G11329" si="352">IF(B11266="","",IF(A11266="",G11265,SUBSTITUTE(A11266," 2022-23 Game Log","")))</f>
        <v>Devin Vassell</v>
      </c>
      <c r="H11266" t="str">
        <f t="shared" ref="H11266:H11329" si="353">IF(G11266="Luka Dončić","Luka Doncic",IF(G11266="Wendell Carter Jr.","Wendell Carter",IF(G11266="Vlatko Čančar","Vlatko Cancar",IF(G11266="Troy Brown Jr.","Troy Brown",IF(G11266="Bojan Bogdanović","Bojan Bogdanovic",IF(G11266="Nic Claxton","Nicolas Claxton",IF(G11266="Kristaps Porziņģis","Kristaps Porzingis",IF(G11266="Kelly Oubre Jr.","Kelly Oubre Jr",IF(G11266="P.J. Washington","P.J Washington",IF(G11266="P.J. Tucker","P.J Tucker",IF(G11266="Jabari Smith Jr.","Jabari Smith",IF(G11266="Alperen Şengün","Alperen Sengun",IF(G11266="Nikola Vučević","Nikola Vucevic",IF(G11266="Jusuf Nurkić","Jusuf Nurkic",IF(G11266="Nikola Jokić","Nikola Jokic",G11266)))))))))))))))</f>
        <v>Devin Vassell</v>
      </c>
    </row>
    <row r="11267" spans="1:8" x14ac:dyDescent="0.2">
      <c r="A11267" s="48"/>
      <c r="B11267">
        <v>18</v>
      </c>
      <c r="C11267">
        <v>6</v>
      </c>
      <c r="D11267">
        <v>3</v>
      </c>
      <c r="E11267">
        <v>0</v>
      </c>
      <c r="F11267" s="51"/>
      <c r="G11267" t="str">
        <f t="shared" si="352"/>
        <v>Devin Vassell</v>
      </c>
      <c r="H11267" t="str">
        <f t="shared" si="353"/>
        <v>Devin Vassell</v>
      </c>
    </row>
    <row r="11268" spans="1:8" x14ac:dyDescent="0.2">
      <c r="A11268" s="48"/>
      <c r="B11268">
        <v>20</v>
      </c>
      <c r="C11268">
        <v>4</v>
      </c>
      <c r="D11268">
        <v>3</v>
      </c>
      <c r="E11268">
        <v>4</v>
      </c>
      <c r="F11268" s="51"/>
      <c r="G11268" t="str">
        <f t="shared" si="352"/>
        <v>Devin Vassell</v>
      </c>
      <c r="H11268" t="str">
        <f t="shared" si="353"/>
        <v>Devin Vassell</v>
      </c>
    </row>
    <row r="11269" spans="1:8" x14ac:dyDescent="0.2">
      <c r="A11269" s="48"/>
      <c r="B11269">
        <v>25</v>
      </c>
      <c r="C11269">
        <v>7</v>
      </c>
      <c r="D11269">
        <v>3</v>
      </c>
      <c r="E11269">
        <v>3</v>
      </c>
      <c r="F11269" s="51"/>
      <c r="G11269" t="str">
        <f t="shared" si="352"/>
        <v>Devin Vassell</v>
      </c>
      <c r="H11269" t="str">
        <f t="shared" si="353"/>
        <v>Devin Vassell</v>
      </c>
    </row>
    <row r="11270" spans="1:8" x14ac:dyDescent="0.2">
      <c r="A11270" s="48"/>
      <c r="B11270">
        <v>25</v>
      </c>
      <c r="C11270">
        <v>4</v>
      </c>
      <c r="D11270">
        <v>3</v>
      </c>
      <c r="E11270">
        <v>5</v>
      </c>
      <c r="F11270" s="51"/>
      <c r="G11270" t="str">
        <f t="shared" si="352"/>
        <v>Devin Vassell</v>
      </c>
      <c r="H11270" t="str">
        <f t="shared" si="353"/>
        <v>Devin Vassell</v>
      </c>
    </row>
    <row r="11271" spans="1:8" x14ac:dyDescent="0.2">
      <c r="A11271" s="48"/>
      <c r="B11271">
        <v>14</v>
      </c>
      <c r="C11271">
        <v>5</v>
      </c>
      <c r="D11271">
        <v>4</v>
      </c>
      <c r="E11271">
        <v>2</v>
      </c>
      <c r="F11271" s="51"/>
      <c r="G11271" t="str">
        <f t="shared" si="352"/>
        <v>Devin Vassell</v>
      </c>
      <c r="H11271" t="str">
        <f t="shared" si="353"/>
        <v>Devin Vassell</v>
      </c>
    </row>
    <row r="11272" spans="1:8" x14ac:dyDescent="0.2">
      <c r="A11272" s="48"/>
      <c r="B11272">
        <v>18</v>
      </c>
      <c r="C11272">
        <v>4</v>
      </c>
      <c r="D11272">
        <v>2</v>
      </c>
      <c r="E11272">
        <v>1</v>
      </c>
      <c r="F11272" s="51"/>
      <c r="G11272" t="str">
        <f t="shared" si="352"/>
        <v>Devin Vassell</v>
      </c>
      <c r="H11272" t="str">
        <f t="shared" si="353"/>
        <v>Devin Vassell</v>
      </c>
    </row>
    <row r="11273" spans="1:8" x14ac:dyDescent="0.2">
      <c r="A11273" s="48"/>
      <c r="B11273">
        <v>16</v>
      </c>
      <c r="C11273">
        <v>2</v>
      </c>
      <c r="D11273">
        <v>3</v>
      </c>
      <c r="E11273">
        <v>2</v>
      </c>
      <c r="F11273" s="51"/>
      <c r="G11273" t="str">
        <f t="shared" si="352"/>
        <v>Devin Vassell</v>
      </c>
      <c r="H11273" t="str">
        <f t="shared" si="353"/>
        <v>Devin Vassell</v>
      </c>
    </row>
    <row r="11274" spans="1:8" x14ac:dyDescent="0.2">
      <c r="A11274" s="48"/>
      <c r="B11274">
        <v>13</v>
      </c>
      <c r="C11274">
        <v>2</v>
      </c>
      <c r="D11274">
        <v>4</v>
      </c>
      <c r="E11274">
        <v>2</v>
      </c>
      <c r="F11274" s="51"/>
      <c r="G11274" t="str">
        <f t="shared" si="352"/>
        <v>Devin Vassell</v>
      </c>
      <c r="H11274" t="str">
        <f t="shared" si="353"/>
        <v>Devin Vassell</v>
      </c>
    </row>
    <row r="11275" spans="1:8" x14ac:dyDescent="0.2">
      <c r="A11275" s="48"/>
      <c r="B11275">
        <v>18</v>
      </c>
      <c r="C11275">
        <v>3</v>
      </c>
      <c r="D11275">
        <v>2</v>
      </c>
      <c r="E11275">
        <v>1</v>
      </c>
      <c r="F11275" s="51"/>
      <c r="G11275" t="str">
        <f t="shared" si="352"/>
        <v>Devin Vassell</v>
      </c>
      <c r="H11275" t="str">
        <f t="shared" si="353"/>
        <v>Devin Vassell</v>
      </c>
    </row>
    <row r="11276" spans="1:8" x14ac:dyDescent="0.2">
      <c r="A11276" s="48"/>
      <c r="B11276">
        <v>26</v>
      </c>
      <c r="C11276">
        <v>4</v>
      </c>
      <c r="D11276">
        <v>5</v>
      </c>
      <c r="E11276">
        <v>5</v>
      </c>
      <c r="F11276" s="51"/>
      <c r="G11276" t="str">
        <f t="shared" si="352"/>
        <v>Devin Vassell</v>
      </c>
      <c r="H11276" t="str">
        <f t="shared" si="353"/>
        <v>Devin Vassell</v>
      </c>
    </row>
    <row r="11277" spans="1:8" x14ac:dyDescent="0.2">
      <c r="A11277" s="48"/>
      <c r="B11277">
        <v>10</v>
      </c>
      <c r="C11277">
        <v>9</v>
      </c>
      <c r="D11277">
        <v>5</v>
      </c>
      <c r="E11277">
        <v>1</v>
      </c>
      <c r="F11277" s="51"/>
      <c r="G11277" t="str">
        <f t="shared" si="352"/>
        <v>Devin Vassell</v>
      </c>
      <c r="H11277" t="str">
        <f t="shared" si="353"/>
        <v>Devin Vassell</v>
      </c>
    </row>
    <row r="11278" spans="1:8" x14ac:dyDescent="0.2">
      <c r="A11278" s="48"/>
      <c r="B11278">
        <v>14</v>
      </c>
      <c r="C11278">
        <v>0</v>
      </c>
      <c r="D11278">
        <v>2</v>
      </c>
      <c r="E11278">
        <v>2</v>
      </c>
      <c r="F11278" s="51"/>
      <c r="G11278" t="str">
        <f t="shared" si="352"/>
        <v>Devin Vassell</v>
      </c>
      <c r="H11278" t="str">
        <f t="shared" si="353"/>
        <v>Devin Vassell</v>
      </c>
    </row>
    <row r="11279" spans="1:8" x14ac:dyDescent="0.2">
      <c r="A11279" s="48"/>
      <c r="B11279">
        <v>24</v>
      </c>
      <c r="C11279">
        <v>6</v>
      </c>
      <c r="D11279">
        <v>8</v>
      </c>
      <c r="E11279">
        <v>2</v>
      </c>
      <c r="F11279" s="51"/>
      <c r="G11279" t="str">
        <f t="shared" si="352"/>
        <v>Devin Vassell</v>
      </c>
      <c r="H11279" t="str">
        <f t="shared" si="353"/>
        <v>Devin Vassell</v>
      </c>
    </row>
    <row r="11280" spans="1:8" x14ac:dyDescent="0.2">
      <c r="A11280" s="48"/>
      <c r="B11280">
        <v>20</v>
      </c>
      <c r="C11280">
        <v>3</v>
      </c>
      <c r="D11280">
        <v>2</v>
      </c>
      <c r="E11280">
        <v>4</v>
      </c>
      <c r="F11280" s="51"/>
      <c r="G11280" t="str">
        <f t="shared" si="352"/>
        <v>Devin Vassell</v>
      </c>
      <c r="H11280" t="str">
        <f t="shared" si="353"/>
        <v>Devin Vassell</v>
      </c>
    </row>
    <row r="11281" spans="1:8" x14ac:dyDescent="0.2">
      <c r="A11281" s="48"/>
      <c r="B11281">
        <v>14</v>
      </c>
      <c r="C11281">
        <v>2</v>
      </c>
      <c r="D11281">
        <v>3</v>
      </c>
      <c r="E11281">
        <v>3</v>
      </c>
      <c r="F11281" s="51"/>
      <c r="G11281" t="str">
        <f t="shared" si="352"/>
        <v>Devin Vassell</v>
      </c>
      <c r="H11281" t="str">
        <f t="shared" si="353"/>
        <v>Devin Vassell</v>
      </c>
    </row>
    <row r="11282" spans="1:8" x14ac:dyDescent="0.2">
      <c r="A11282" s="48" t="s">
        <v>1560</v>
      </c>
      <c r="B11282">
        <v>2</v>
      </c>
      <c r="C11282">
        <v>0</v>
      </c>
      <c r="D11282">
        <v>3</v>
      </c>
      <c r="E11282">
        <v>0</v>
      </c>
      <c r="F11282" s="51"/>
      <c r="G11282" t="str">
        <f t="shared" si="352"/>
        <v>Gabe Vincent</v>
      </c>
      <c r="H11282" t="str">
        <f t="shared" si="353"/>
        <v>Gabe Vincent</v>
      </c>
    </row>
    <row r="11283" spans="1:8" x14ac:dyDescent="0.2">
      <c r="A11283" s="48"/>
      <c r="B11283">
        <v>17</v>
      </c>
      <c r="C11283">
        <v>0</v>
      </c>
      <c r="D11283">
        <v>2</v>
      </c>
      <c r="E11283">
        <v>3</v>
      </c>
      <c r="F11283" s="51"/>
      <c r="G11283" t="str">
        <f t="shared" si="352"/>
        <v>Gabe Vincent</v>
      </c>
      <c r="H11283" t="str">
        <f t="shared" si="353"/>
        <v>Gabe Vincent</v>
      </c>
    </row>
    <row r="11284" spans="1:8" x14ac:dyDescent="0.2">
      <c r="A11284" s="48"/>
      <c r="B11284">
        <v>9</v>
      </c>
      <c r="C11284">
        <v>7</v>
      </c>
      <c r="D11284">
        <v>4</v>
      </c>
      <c r="E11284">
        <v>1</v>
      </c>
      <c r="F11284" s="51"/>
      <c r="G11284" t="str">
        <f t="shared" si="352"/>
        <v>Gabe Vincent</v>
      </c>
      <c r="H11284" t="str">
        <f t="shared" si="353"/>
        <v>Gabe Vincent</v>
      </c>
    </row>
    <row r="11285" spans="1:8" x14ac:dyDescent="0.2">
      <c r="A11285" s="48"/>
      <c r="B11285">
        <v>3</v>
      </c>
      <c r="C11285">
        <v>1</v>
      </c>
      <c r="D11285">
        <v>4</v>
      </c>
      <c r="E11285">
        <v>0</v>
      </c>
      <c r="F11285" s="51"/>
      <c r="G11285" t="str">
        <f t="shared" si="352"/>
        <v>Gabe Vincent</v>
      </c>
      <c r="H11285" t="str">
        <f t="shared" si="353"/>
        <v>Gabe Vincent</v>
      </c>
    </row>
    <row r="11286" spans="1:8" x14ac:dyDescent="0.2">
      <c r="A11286" s="48"/>
      <c r="B11286">
        <v>8</v>
      </c>
      <c r="C11286">
        <v>1</v>
      </c>
      <c r="D11286">
        <v>7</v>
      </c>
      <c r="E11286">
        <v>0</v>
      </c>
      <c r="F11286" s="51"/>
      <c r="G11286" t="str">
        <f t="shared" si="352"/>
        <v>Gabe Vincent</v>
      </c>
      <c r="H11286" t="str">
        <f t="shared" si="353"/>
        <v>Gabe Vincent</v>
      </c>
    </row>
    <row r="11287" spans="1:8" x14ac:dyDescent="0.2">
      <c r="A11287" s="48"/>
      <c r="B11287">
        <v>9</v>
      </c>
      <c r="C11287">
        <v>1</v>
      </c>
      <c r="D11287">
        <v>3</v>
      </c>
      <c r="E11287">
        <v>1</v>
      </c>
      <c r="F11287" s="51"/>
      <c r="G11287" t="str">
        <f t="shared" si="352"/>
        <v>Gabe Vincent</v>
      </c>
      <c r="H11287" t="str">
        <f t="shared" si="353"/>
        <v>Gabe Vincent</v>
      </c>
    </row>
    <row r="11288" spans="1:8" x14ac:dyDescent="0.2">
      <c r="A11288" s="48"/>
      <c r="B11288">
        <v>3</v>
      </c>
      <c r="C11288">
        <v>1</v>
      </c>
      <c r="D11288">
        <v>1</v>
      </c>
      <c r="E11288">
        <v>1</v>
      </c>
      <c r="F11288" s="51"/>
      <c r="G11288" t="str">
        <f t="shared" si="352"/>
        <v>Gabe Vincent</v>
      </c>
      <c r="H11288" t="str">
        <f t="shared" si="353"/>
        <v>Gabe Vincent</v>
      </c>
    </row>
    <row r="11289" spans="1:8" x14ac:dyDescent="0.2">
      <c r="A11289" s="48"/>
      <c r="B11289">
        <v>4</v>
      </c>
      <c r="C11289">
        <v>8</v>
      </c>
      <c r="D11289">
        <v>3</v>
      </c>
      <c r="E11289">
        <v>0</v>
      </c>
      <c r="F11289" s="51"/>
      <c r="G11289" t="str">
        <f t="shared" si="352"/>
        <v>Gabe Vincent</v>
      </c>
      <c r="H11289" t="str">
        <f t="shared" si="353"/>
        <v>Gabe Vincent</v>
      </c>
    </row>
    <row r="11290" spans="1:8" x14ac:dyDescent="0.2">
      <c r="A11290" s="48"/>
      <c r="B11290">
        <v>10</v>
      </c>
      <c r="C11290">
        <v>1</v>
      </c>
      <c r="D11290">
        <v>4</v>
      </c>
      <c r="E11290">
        <v>2</v>
      </c>
      <c r="F11290" s="51"/>
      <c r="G11290" t="str">
        <f t="shared" si="352"/>
        <v>Gabe Vincent</v>
      </c>
      <c r="H11290" t="str">
        <f t="shared" si="353"/>
        <v>Gabe Vincent</v>
      </c>
    </row>
    <row r="11291" spans="1:8" x14ac:dyDescent="0.2">
      <c r="A11291" s="48"/>
      <c r="B11291">
        <v>15</v>
      </c>
      <c r="C11291">
        <v>3</v>
      </c>
      <c r="D11291">
        <v>0</v>
      </c>
      <c r="E11291">
        <v>3</v>
      </c>
      <c r="F11291" s="51"/>
      <c r="G11291" t="str">
        <f t="shared" si="352"/>
        <v>Gabe Vincent</v>
      </c>
      <c r="H11291" t="str">
        <f t="shared" si="353"/>
        <v>Gabe Vincent</v>
      </c>
    </row>
    <row r="11292" spans="1:8" x14ac:dyDescent="0.2">
      <c r="A11292" s="48"/>
      <c r="B11292">
        <v>15</v>
      </c>
      <c r="C11292">
        <v>1</v>
      </c>
      <c r="D11292">
        <v>3</v>
      </c>
      <c r="E11292">
        <v>3</v>
      </c>
      <c r="F11292" s="51"/>
      <c r="G11292" t="str">
        <f t="shared" si="352"/>
        <v>Gabe Vincent</v>
      </c>
      <c r="H11292" t="str">
        <f t="shared" si="353"/>
        <v>Gabe Vincent</v>
      </c>
    </row>
    <row r="11293" spans="1:8" x14ac:dyDescent="0.2">
      <c r="A11293" s="48"/>
      <c r="B11293">
        <v>12</v>
      </c>
      <c r="C11293">
        <v>4</v>
      </c>
      <c r="D11293">
        <v>2</v>
      </c>
      <c r="E11293">
        <v>2</v>
      </c>
      <c r="F11293" s="51"/>
      <c r="G11293" t="str">
        <f t="shared" si="352"/>
        <v>Gabe Vincent</v>
      </c>
      <c r="H11293" t="str">
        <f t="shared" si="353"/>
        <v>Gabe Vincent</v>
      </c>
    </row>
    <row r="11294" spans="1:8" x14ac:dyDescent="0.2">
      <c r="A11294" s="48"/>
      <c r="B11294">
        <v>20</v>
      </c>
      <c r="C11294">
        <v>0</v>
      </c>
      <c r="D11294">
        <v>2</v>
      </c>
      <c r="E11294">
        <v>3</v>
      </c>
      <c r="F11294" s="51"/>
      <c r="G11294" t="str">
        <f t="shared" si="352"/>
        <v>Gabe Vincent</v>
      </c>
      <c r="H11294" t="str">
        <f t="shared" si="353"/>
        <v>Gabe Vincent</v>
      </c>
    </row>
    <row r="11295" spans="1:8" x14ac:dyDescent="0.2">
      <c r="A11295" s="48"/>
      <c r="B11295">
        <v>10</v>
      </c>
      <c r="C11295">
        <v>4</v>
      </c>
      <c r="D11295">
        <v>4</v>
      </c>
      <c r="E11295">
        <v>2</v>
      </c>
      <c r="F11295" s="51"/>
      <c r="G11295" t="str">
        <f t="shared" si="352"/>
        <v>Gabe Vincent</v>
      </c>
      <c r="H11295" t="str">
        <f t="shared" si="353"/>
        <v>Gabe Vincent</v>
      </c>
    </row>
    <row r="11296" spans="1:8" x14ac:dyDescent="0.2">
      <c r="A11296" s="48"/>
      <c r="B11296">
        <v>16</v>
      </c>
      <c r="C11296">
        <v>2</v>
      </c>
      <c r="D11296">
        <v>5</v>
      </c>
      <c r="E11296">
        <v>3</v>
      </c>
      <c r="F11296" s="51"/>
      <c r="G11296" t="str">
        <f t="shared" si="352"/>
        <v>Gabe Vincent</v>
      </c>
      <c r="H11296" t="str">
        <f t="shared" si="353"/>
        <v>Gabe Vincent</v>
      </c>
    </row>
    <row r="11297" spans="1:8" x14ac:dyDescent="0.2">
      <c r="A11297" s="48"/>
      <c r="B11297">
        <v>2</v>
      </c>
      <c r="C11297">
        <v>1</v>
      </c>
      <c r="D11297">
        <v>4</v>
      </c>
      <c r="E11297">
        <v>0</v>
      </c>
      <c r="F11297" s="51"/>
      <c r="G11297" t="str">
        <f t="shared" si="352"/>
        <v>Gabe Vincent</v>
      </c>
      <c r="H11297" t="str">
        <f t="shared" si="353"/>
        <v>Gabe Vincent</v>
      </c>
    </row>
    <row r="11298" spans="1:8" x14ac:dyDescent="0.2">
      <c r="A11298" s="48"/>
      <c r="B11298">
        <v>10</v>
      </c>
      <c r="C11298">
        <v>0</v>
      </c>
      <c r="D11298">
        <v>1</v>
      </c>
      <c r="E11298">
        <v>2</v>
      </c>
      <c r="F11298" s="51"/>
      <c r="G11298" t="str">
        <f t="shared" si="352"/>
        <v>Gabe Vincent</v>
      </c>
      <c r="H11298" t="str">
        <f t="shared" si="353"/>
        <v>Gabe Vincent</v>
      </c>
    </row>
    <row r="11299" spans="1:8" x14ac:dyDescent="0.2">
      <c r="A11299" s="48"/>
      <c r="B11299">
        <v>3</v>
      </c>
      <c r="C11299">
        <v>3</v>
      </c>
      <c r="D11299">
        <v>4</v>
      </c>
      <c r="E11299">
        <v>1</v>
      </c>
      <c r="F11299" s="51"/>
      <c r="G11299" t="str">
        <f t="shared" si="352"/>
        <v>Gabe Vincent</v>
      </c>
      <c r="H11299" t="str">
        <f t="shared" si="353"/>
        <v>Gabe Vincent</v>
      </c>
    </row>
    <row r="11300" spans="1:8" x14ac:dyDescent="0.2">
      <c r="A11300" s="48"/>
      <c r="B11300">
        <v>0</v>
      </c>
      <c r="C11300">
        <v>1</v>
      </c>
      <c r="D11300">
        <v>0</v>
      </c>
      <c r="E11300">
        <v>0</v>
      </c>
      <c r="F11300" s="51"/>
      <c r="G11300" t="str">
        <f t="shared" si="352"/>
        <v>Gabe Vincent</v>
      </c>
      <c r="H11300" t="str">
        <f t="shared" si="353"/>
        <v>Gabe Vincent</v>
      </c>
    </row>
    <row r="11301" spans="1:8" x14ac:dyDescent="0.2">
      <c r="A11301" s="48"/>
      <c r="B11301">
        <v>11</v>
      </c>
      <c r="C11301">
        <v>2</v>
      </c>
      <c r="D11301">
        <v>0</v>
      </c>
      <c r="E11301">
        <v>1</v>
      </c>
      <c r="F11301" s="51"/>
      <c r="G11301" t="str">
        <f t="shared" si="352"/>
        <v>Gabe Vincent</v>
      </c>
      <c r="H11301" t="str">
        <f t="shared" si="353"/>
        <v>Gabe Vincent</v>
      </c>
    </row>
    <row r="11302" spans="1:8" x14ac:dyDescent="0.2">
      <c r="A11302" s="48"/>
      <c r="B11302">
        <v>12</v>
      </c>
      <c r="C11302">
        <v>2</v>
      </c>
      <c r="D11302">
        <v>2</v>
      </c>
      <c r="E11302">
        <v>2</v>
      </c>
      <c r="F11302" s="51"/>
      <c r="G11302" t="str">
        <f t="shared" si="352"/>
        <v>Gabe Vincent</v>
      </c>
      <c r="H11302" t="str">
        <f t="shared" si="353"/>
        <v>Gabe Vincent</v>
      </c>
    </row>
    <row r="11303" spans="1:8" x14ac:dyDescent="0.2">
      <c r="A11303" s="48"/>
      <c r="B11303">
        <v>3</v>
      </c>
      <c r="C11303">
        <v>1</v>
      </c>
      <c r="D11303">
        <v>2</v>
      </c>
      <c r="E11303">
        <v>1</v>
      </c>
      <c r="F11303" s="51"/>
      <c r="G11303" t="str">
        <f t="shared" si="352"/>
        <v>Gabe Vincent</v>
      </c>
      <c r="H11303" t="str">
        <f t="shared" si="353"/>
        <v>Gabe Vincent</v>
      </c>
    </row>
    <row r="11304" spans="1:8" x14ac:dyDescent="0.2">
      <c r="A11304" s="48"/>
      <c r="B11304">
        <v>5</v>
      </c>
      <c r="C11304">
        <v>3</v>
      </c>
      <c r="D11304">
        <v>4</v>
      </c>
      <c r="E11304">
        <v>1</v>
      </c>
      <c r="F11304" s="51"/>
      <c r="G11304" t="str">
        <f t="shared" si="352"/>
        <v>Gabe Vincent</v>
      </c>
      <c r="H11304" t="str">
        <f t="shared" si="353"/>
        <v>Gabe Vincent</v>
      </c>
    </row>
    <row r="11305" spans="1:8" x14ac:dyDescent="0.2">
      <c r="A11305" s="48"/>
      <c r="B11305">
        <v>5</v>
      </c>
      <c r="C11305">
        <v>2</v>
      </c>
      <c r="D11305">
        <v>1</v>
      </c>
      <c r="E11305">
        <v>1</v>
      </c>
      <c r="F11305" s="51"/>
      <c r="G11305" t="str">
        <f t="shared" si="352"/>
        <v>Gabe Vincent</v>
      </c>
      <c r="H11305" t="str">
        <f t="shared" si="353"/>
        <v>Gabe Vincent</v>
      </c>
    </row>
    <row r="11306" spans="1:8" x14ac:dyDescent="0.2">
      <c r="A11306" s="48"/>
      <c r="B11306">
        <v>2</v>
      </c>
      <c r="C11306">
        <v>1</v>
      </c>
      <c r="D11306">
        <v>1</v>
      </c>
      <c r="E11306">
        <v>0</v>
      </c>
      <c r="F11306" s="51"/>
      <c r="G11306" t="str">
        <f t="shared" si="352"/>
        <v>Gabe Vincent</v>
      </c>
      <c r="H11306" t="str">
        <f t="shared" si="353"/>
        <v>Gabe Vincent</v>
      </c>
    </row>
    <row r="11307" spans="1:8" x14ac:dyDescent="0.2">
      <c r="A11307" s="48" t="s">
        <v>1561</v>
      </c>
      <c r="B11307">
        <v>2</v>
      </c>
      <c r="C11307">
        <v>2</v>
      </c>
      <c r="D11307">
        <v>0</v>
      </c>
      <c r="E11307">
        <v>0</v>
      </c>
      <c r="F11307" s="51"/>
      <c r="G11307" t="str">
        <f t="shared" si="352"/>
        <v>Noah Vonleh</v>
      </c>
      <c r="H11307" t="str">
        <f t="shared" si="353"/>
        <v>Noah Vonleh</v>
      </c>
    </row>
    <row r="11308" spans="1:8" x14ac:dyDescent="0.2">
      <c r="A11308" s="48"/>
      <c r="B11308">
        <v>4</v>
      </c>
      <c r="C11308">
        <v>5</v>
      </c>
      <c r="D11308">
        <v>0</v>
      </c>
      <c r="E11308">
        <v>0</v>
      </c>
      <c r="F11308" s="51"/>
      <c r="G11308" t="str">
        <f t="shared" si="352"/>
        <v>Noah Vonleh</v>
      </c>
      <c r="H11308" t="str">
        <f t="shared" si="353"/>
        <v>Noah Vonleh</v>
      </c>
    </row>
    <row r="11309" spans="1:8" x14ac:dyDescent="0.2">
      <c r="A11309" s="48"/>
      <c r="B11309">
        <v>2</v>
      </c>
      <c r="C11309">
        <v>3</v>
      </c>
      <c r="D11309">
        <v>0</v>
      </c>
      <c r="E11309">
        <v>0</v>
      </c>
      <c r="F11309" s="51"/>
      <c r="G11309" t="str">
        <f t="shared" si="352"/>
        <v>Noah Vonleh</v>
      </c>
      <c r="H11309" t="str">
        <f t="shared" si="353"/>
        <v>Noah Vonleh</v>
      </c>
    </row>
    <row r="11310" spans="1:8" x14ac:dyDescent="0.2">
      <c r="A11310" s="48"/>
      <c r="B11310">
        <v>2</v>
      </c>
      <c r="C11310">
        <v>5</v>
      </c>
      <c r="D11310">
        <v>0</v>
      </c>
      <c r="E11310">
        <v>0</v>
      </c>
      <c r="F11310" s="51"/>
      <c r="G11310" t="str">
        <f t="shared" si="352"/>
        <v>Noah Vonleh</v>
      </c>
      <c r="H11310" t="str">
        <f t="shared" si="353"/>
        <v>Noah Vonleh</v>
      </c>
    </row>
    <row r="11311" spans="1:8" x14ac:dyDescent="0.2">
      <c r="A11311" s="48"/>
      <c r="B11311">
        <v>2</v>
      </c>
      <c r="C11311">
        <v>1</v>
      </c>
      <c r="D11311">
        <v>0</v>
      </c>
      <c r="E11311">
        <v>0</v>
      </c>
      <c r="F11311" s="51"/>
      <c r="G11311" t="str">
        <f t="shared" si="352"/>
        <v>Noah Vonleh</v>
      </c>
      <c r="H11311" t="str">
        <f t="shared" si="353"/>
        <v>Noah Vonleh</v>
      </c>
    </row>
    <row r="11312" spans="1:8" x14ac:dyDescent="0.2">
      <c r="A11312" s="48"/>
      <c r="B11312">
        <v>2</v>
      </c>
      <c r="C11312">
        <v>3</v>
      </c>
      <c r="D11312">
        <v>1</v>
      </c>
      <c r="E11312">
        <v>0</v>
      </c>
      <c r="F11312" s="51"/>
      <c r="G11312" t="str">
        <f t="shared" si="352"/>
        <v>Noah Vonleh</v>
      </c>
      <c r="H11312" t="str">
        <f t="shared" si="353"/>
        <v>Noah Vonleh</v>
      </c>
    </row>
    <row r="11313" spans="1:8" x14ac:dyDescent="0.2">
      <c r="A11313" s="48"/>
      <c r="B11313">
        <v>7</v>
      </c>
      <c r="C11313">
        <v>7</v>
      </c>
      <c r="D11313">
        <v>0</v>
      </c>
      <c r="E11313">
        <v>1</v>
      </c>
      <c r="F11313" s="51"/>
      <c r="G11313" t="str">
        <f t="shared" si="352"/>
        <v>Noah Vonleh</v>
      </c>
      <c r="H11313" t="str">
        <f t="shared" si="353"/>
        <v>Noah Vonleh</v>
      </c>
    </row>
    <row r="11314" spans="1:8" x14ac:dyDescent="0.2">
      <c r="A11314" s="48"/>
      <c r="B11314">
        <v>0</v>
      </c>
      <c r="C11314">
        <v>2</v>
      </c>
      <c r="D11314">
        <v>1</v>
      </c>
      <c r="E11314">
        <v>0</v>
      </c>
      <c r="F11314" s="51"/>
      <c r="G11314" t="str">
        <f t="shared" si="352"/>
        <v>Noah Vonleh</v>
      </c>
      <c r="H11314" t="str">
        <f t="shared" si="353"/>
        <v>Noah Vonleh</v>
      </c>
    </row>
    <row r="11315" spans="1:8" x14ac:dyDescent="0.2">
      <c r="A11315" s="48"/>
      <c r="B11315">
        <v>0</v>
      </c>
      <c r="C11315">
        <v>1</v>
      </c>
      <c r="D11315">
        <v>0</v>
      </c>
      <c r="E11315">
        <v>0</v>
      </c>
      <c r="F11315" s="51"/>
      <c r="G11315" t="str">
        <f t="shared" si="352"/>
        <v>Noah Vonleh</v>
      </c>
      <c r="H11315" t="str">
        <f t="shared" si="353"/>
        <v>Noah Vonleh</v>
      </c>
    </row>
    <row r="11316" spans="1:8" x14ac:dyDescent="0.2">
      <c r="A11316" s="48"/>
      <c r="B11316">
        <v>0</v>
      </c>
      <c r="C11316">
        <v>0</v>
      </c>
      <c r="D11316">
        <v>0</v>
      </c>
      <c r="E11316">
        <v>0</v>
      </c>
      <c r="F11316" s="51"/>
      <c r="G11316" t="str">
        <f t="shared" si="352"/>
        <v>Noah Vonleh</v>
      </c>
      <c r="H11316" t="str">
        <f t="shared" si="353"/>
        <v>Noah Vonleh</v>
      </c>
    </row>
    <row r="11317" spans="1:8" x14ac:dyDescent="0.2">
      <c r="A11317" s="48"/>
      <c r="B11317">
        <v>2</v>
      </c>
      <c r="C11317">
        <v>7</v>
      </c>
      <c r="D11317">
        <v>2</v>
      </c>
      <c r="E11317">
        <v>0</v>
      </c>
      <c r="F11317" s="51"/>
      <c r="G11317" t="str">
        <f t="shared" si="352"/>
        <v>Noah Vonleh</v>
      </c>
      <c r="H11317" t="str">
        <f t="shared" si="353"/>
        <v>Noah Vonleh</v>
      </c>
    </row>
    <row r="11318" spans="1:8" x14ac:dyDescent="0.2">
      <c r="A11318" s="48"/>
      <c r="B11318">
        <v>0</v>
      </c>
      <c r="C11318">
        <v>0</v>
      </c>
      <c r="D11318">
        <v>0</v>
      </c>
      <c r="E11318">
        <v>0</v>
      </c>
      <c r="F11318" s="51"/>
      <c r="G11318" t="str">
        <f t="shared" si="352"/>
        <v>Noah Vonleh</v>
      </c>
      <c r="H11318" t="str">
        <f t="shared" si="353"/>
        <v>Noah Vonleh</v>
      </c>
    </row>
    <row r="11319" spans="1:8" x14ac:dyDescent="0.2">
      <c r="A11319" s="48"/>
      <c r="B11319">
        <v>0</v>
      </c>
      <c r="C11319">
        <v>0</v>
      </c>
      <c r="D11319">
        <v>0</v>
      </c>
      <c r="E11319">
        <v>0</v>
      </c>
      <c r="F11319" s="51"/>
      <c r="G11319" t="str">
        <f t="shared" si="352"/>
        <v>Noah Vonleh</v>
      </c>
      <c r="H11319" t="str">
        <f t="shared" si="353"/>
        <v>Noah Vonleh</v>
      </c>
    </row>
    <row r="11320" spans="1:8" x14ac:dyDescent="0.2">
      <c r="A11320" s="48"/>
      <c r="B11320">
        <v>0</v>
      </c>
      <c r="C11320">
        <v>1</v>
      </c>
      <c r="D11320">
        <v>0</v>
      </c>
      <c r="E11320">
        <v>0</v>
      </c>
      <c r="F11320" s="51"/>
      <c r="G11320" t="str">
        <f t="shared" si="352"/>
        <v>Noah Vonleh</v>
      </c>
      <c r="H11320" t="str">
        <f t="shared" si="353"/>
        <v>Noah Vonleh</v>
      </c>
    </row>
    <row r="11321" spans="1:8" x14ac:dyDescent="0.2">
      <c r="A11321" s="48"/>
      <c r="B11321">
        <v>2</v>
      </c>
      <c r="C11321">
        <v>2</v>
      </c>
      <c r="D11321">
        <v>1</v>
      </c>
      <c r="E11321">
        <v>0</v>
      </c>
      <c r="F11321" s="51"/>
      <c r="G11321" t="str">
        <f t="shared" si="352"/>
        <v>Noah Vonleh</v>
      </c>
      <c r="H11321" t="str">
        <f t="shared" si="353"/>
        <v>Noah Vonleh</v>
      </c>
    </row>
    <row r="11322" spans="1:8" x14ac:dyDescent="0.2">
      <c r="A11322" s="48"/>
      <c r="B11322">
        <v>0</v>
      </c>
      <c r="C11322">
        <v>1</v>
      </c>
      <c r="D11322">
        <v>0</v>
      </c>
      <c r="E11322">
        <v>0</v>
      </c>
      <c r="F11322" s="51"/>
      <c r="G11322" t="str">
        <f t="shared" si="352"/>
        <v>Noah Vonleh</v>
      </c>
      <c r="H11322" t="str">
        <f t="shared" si="353"/>
        <v>Noah Vonleh</v>
      </c>
    </row>
    <row r="11323" spans="1:8" x14ac:dyDescent="0.2">
      <c r="A11323" s="48"/>
      <c r="B11323">
        <v>0</v>
      </c>
      <c r="C11323">
        <v>4</v>
      </c>
      <c r="D11323">
        <v>0</v>
      </c>
      <c r="E11323">
        <v>0</v>
      </c>
      <c r="F11323" s="51"/>
      <c r="G11323" t="str">
        <f t="shared" si="352"/>
        <v>Noah Vonleh</v>
      </c>
      <c r="H11323" t="str">
        <f t="shared" si="353"/>
        <v>Noah Vonleh</v>
      </c>
    </row>
    <row r="11324" spans="1:8" x14ac:dyDescent="0.2">
      <c r="A11324" s="48"/>
      <c r="B11324">
        <v>0</v>
      </c>
      <c r="C11324">
        <v>0</v>
      </c>
      <c r="D11324">
        <v>1</v>
      </c>
      <c r="E11324">
        <v>0</v>
      </c>
      <c r="F11324" s="51"/>
      <c r="G11324" t="str">
        <f t="shared" si="352"/>
        <v>Noah Vonleh</v>
      </c>
      <c r="H11324" t="str">
        <f t="shared" si="353"/>
        <v>Noah Vonleh</v>
      </c>
    </row>
    <row r="11325" spans="1:8" x14ac:dyDescent="0.2">
      <c r="A11325" s="48"/>
      <c r="B11325">
        <v>0</v>
      </c>
      <c r="C11325">
        <v>2</v>
      </c>
      <c r="D11325">
        <v>0</v>
      </c>
      <c r="E11325">
        <v>0</v>
      </c>
      <c r="F11325" s="51"/>
      <c r="G11325" t="str">
        <f t="shared" si="352"/>
        <v>Noah Vonleh</v>
      </c>
      <c r="H11325" t="str">
        <f t="shared" si="353"/>
        <v>Noah Vonleh</v>
      </c>
    </row>
    <row r="11326" spans="1:8" x14ac:dyDescent="0.2">
      <c r="A11326" s="48"/>
      <c r="B11326">
        <v>0</v>
      </c>
      <c r="C11326">
        <v>0</v>
      </c>
      <c r="D11326">
        <v>0</v>
      </c>
      <c r="E11326">
        <v>0</v>
      </c>
      <c r="F11326" s="51"/>
      <c r="G11326" t="str">
        <f t="shared" si="352"/>
        <v>Noah Vonleh</v>
      </c>
      <c r="H11326" t="str">
        <f t="shared" si="353"/>
        <v>Noah Vonleh</v>
      </c>
    </row>
    <row r="11327" spans="1:8" x14ac:dyDescent="0.2">
      <c r="A11327" s="48"/>
      <c r="B11327">
        <v>0</v>
      </c>
      <c r="C11327">
        <v>0</v>
      </c>
      <c r="D11327">
        <v>0</v>
      </c>
      <c r="E11327">
        <v>0</v>
      </c>
      <c r="F11327" s="51"/>
      <c r="G11327" t="str">
        <f t="shared" si="352"/>
        <v>Noah Vonleh</v>
      </c>
      <c r="H11327" t="str">
        <f t="shared" si="353"/>
        <v>Noah Vonleh</v>
      </c>
    </row>
    <row r="11328" spans="1:8" x14ac:dyDescent="0.2">
      <c r="A11328" s="48"/>
      <c r="B11328">
        <v>0</v>
      </c>
      <c r="C11328">
        <v>1</v>
      </c>
      <c r="D11328">
        <v>0</v>
      </c>
      <c r="E11328">
        <v>0</v>
      </c>
      <c r="F11328" s="51"/>
      <c r="G11328" t="str">
        <f t="shared" si="352"/>
        <v>Noah Vonleh</v>
      </c>
      <c r="H11328" t="str">
        <f t="shared" si="353"/>
        <v>Noah Vonleh</v>
      </c>
    </row>
    <row r="11329" spans="1:8" x14ac:dyDescent="0.2">
      <c r="A11329" s="48"/>
      <c r="B11329">
        <v>0</v>
      </c>
      <c r="C11329">
        <v>1</v>
      </c>
      <c r="D11329">
        <v>1</v>
      </c>
      <c r="E11329">
        <v>0</v>
      </c>
      <c r="F11329" s="51"/>
      <c r="G11329" t="str">
        <f t="shared" si="352"/>
        <v>Noah Vonleh</v>
      </c>
      <c r="H11329" t="str">
        <f t="shared" si="353"/>
        <v>Noah Vonleh</v>
      </c>
    </row>
    <row r="11330" spans="1:8" x14ac:dyDescent="0.2">
      <c r="A11330" s="48" t="s">
        <v>1562</v>
      </c>
      <c r="B11330">
        <v>15</v>
      </c>
      <c r="C11330">
        <v>17</v>
      </c>
      <c r="D11330">
        <v>2</v>
      </c>
      <c r="E11330">
        <v>1</v>
      </c>
      <c r="F11330" s="51"/>
      <c r="G11330" t="str">
        <f t="shared" ref="G11330:G11393" si="354">IF(B11330="","",IF(A11330="",G11329,SUBSTITUTE(A11330," 2022-23 Game Log","")))</f>
        <v>Nikola Vučević</v>
      </c>
      <c r="H11330" t="str">
        <f t="shared" ref="H11330:H11393" si="355">IF(G11330="Luka Dončić","Luka Doncic",IF(G11330="Wendell Carter Jr.","Wendell Carter",IF(G11330="Vlatko Čančar","Vlatko Cancar",IF(G11330="Troy Brown Jr.","Troy Brown",IF(G11330="Bojan Bogdanović","Bojan Bogdanovic",IF(G11330="Nic Claxton","Nicolas Claxton",IF(G11330="Kristaps Porziņģis","Kristaps Porzingis",IF(G11330="Kelly Oubre Jr.","Kelly Oubre Jr",IF(G11330="P.J. Washington","P.J Washington",IF(G11330="P.J. Tucker","P.J Tucker",IF(G11330="Jabari Smith Jr.","Jabari Smith",IF(G11330="Alperen Şengün","Alperen Sengun",IF(G11330="Nikola Vučević","Nikola Vucevic",IF(G11330="Jusuf Nurkić","Jusuf Nurkic",IF(G11330="Nikola Jokić","Nikola Jokic",G11330)))))))))))))))</f>
        <v>Nikola Vucevic</v>
      </c>
    </row>
    <row r="11331" spans="1:8" x14ac:dyDescent="0.2">
      <c r="A11331" s="48"/>
      <c r="B11331">
        <v>24</v>
      </c>
      <c r="C11331">
        <v>8</v>
      </c>
      <c r="D11331">
        <v>1</v>
      </c>
      <c r="E11331">
        <v>2</v>
      </c>
      <c r="F11331" s="51"/>
      <c r="G11331" t="str">
        <f t="shared" si="354"/>
        <v>Nikola Vučević</v>
      </c>
      <c r="H11331" t="str">
        <f t="shared" si="355"/>
        <v>Nikola Vucevic</v>
      </c>
    </row>
    <row r="11332" spans="1:8" x14ac:dyDescent="0.2">
      <c r="A11332" s="48"/>
      <c r="B11332">
        <v>16</v>
      </c>
      <c r="C11332">
        <v>4</v>
      </c>
      <c r="D11332">
        <v>3</v>
      </c>
      <c r="E11332">
        <v>2</v>
      </c>
      <c r="F11332" s="51"/>
      <c r="G11332" t="str">
        <f t="shared" si="354"/>
        <v>Nikola Vučević</v>
      </c>
      <c r="H11332" t="str">
        <f t="shared" si="355"/>
        <v>Nikola Vucevic</v>
      </c>
    </row>
    <row r="11333" spans="1:8" x14ac:dyDescent="0.2">
      <c r="A11333" s="48"/>
      <c r="B11333">
        <v>18</v>
      </c>
      <c r="C11333">
        <v>23</v>
      </c>
      <c r="D11333">
        <v>5</v>
      </c>
      <c r="E11333">
        <v>0</v>
      </c>
      <c r="F11333" s="51"/>
      <c r="G11333" t="str">
        <f t="shared" si="354"/>
        <v>Nikola Vučević</v>
      </c>
      <c r="H11333" t="str">
        <f t="shared" si="355"/>
        <v>Nikola Vucevic</v>
      </c>
    </row>
    <row r="11334" spans="1:8" x14ac:dyDescent="0.2">
      <c r="A11334" s="48"/>
      <c r="B11334">
        <v>14</v>
      </c>
      <c r="C11334">
        <v>7</v>
      </c>
      <c r="D11334">
        <v>4</v>
      </c>
      <c r="E11334">
        <v>1</v>
      </c>
      <c r="F11334" s="51"/>
      <c r="G11334" t="str">
        <f t="shared" si="354"/>
        <v>Nikola Vučević</v>
      </c>
      <c r="H11334" t="str">
        <f t="shared" si="355"/>
        <v>Nikola Vucevic</v>
      </c>
    </row>
    <row r="11335" spans="1:8" x14ac:dyDescent="0.2">
      <c r="A11335" s="48"/>
      <c r="B11335">
        <v>9</v>
      </c>
      <c r="C11335">
        <v>5</v>
      </c>
      <c r="D11335">
        <v>2</v>
      </c>
      <c r="E11335">
        <v>1</v>
      </c>
      <c r="F11335" s="51"/>
      <c r="G11335" t="str">
        <f t="shared" si="354"/>
        <v>Nikola Vučević</v>
      </c>
      <c r="H11335" t="str">
        <f t="shared" si="355"/>
        <v>Nikola Vucevic</v>
      </c>
    </row>
    <row r="11336" spans="1:8" x14ac:dyDescent="0.2">
      <c r="A11336" s="48"/>
      <c r="B11336">
        <v>23</v>
      </c>
      <c r="C11336">
        <v>19</v>
      </c>
      <c r="D11336">
        <v>3</v>
      </c>
      <c r="E11336">
        <v>5</v>
      </c>
      <c r="F11336" s="51"/>
      <c r="G11336" t="str">
        <f t="shared" si="354"/>
        <v>Nikola Vučević</v>
      </c>
      <c r="H11336" t="str">
        <f t="shared" si="355"/>
        <v>Nikola Vucevic</v>
      </c>
    </row>
    <row r="11337" spans="1:8" x14ac:dyDescent="0.2">
      <c r="A11337" s="48"/>
      <c r="B11337">
        <v>7</v>
      </c>
      <c r="C11337">
        <v>15</v>
      </c>
      <c r="D11337">
        <v>2</v>
      </c>
      <c r="E11337">
        <v>0</v>
      </c>
      <c r="F11337" s="51"/>
      <c r="G11337" t="str">
        <f t="shared" si="354"/>
        <v>Nikola Vučević</v>
      </c>
      <c r="H11337" t="str">
        <f t="shared" si="355"/>
        <v>Nikola Vucevic</v>
      </c>
    </row>
    <row r="11338" spans="1:8" x14ac:dyDescent="0.2">
      <c r="A11338" s="48"/>
      <c r="B11338">
        <v>14</v>
      </c>
      <c r="C11338">
        <v>13</v>
      </c>
      <c r="D11338">
        <v>3</v>
      </c>
      <c r="E11338">
        <v>2</v>
      </c>
      <c r="F11338" s="51"/>
      <c r="G11338" t="str">
        <f t="shared" si="354"/>
        <v>Nikola Vučević</v>
      </c>
      <c r="H11338" t="str">
        <f t="shared" si="355"/>
        <v>Nikola Vucevic</v>
      </c>
    </row>
    <row r="11339" spans="1:8" x14ac:dyDescent="0.2">
      <c r="A11339" s="48"/>
      <c r="B11339">
        <v>24</v>
      </c>
      <c r="C11339">
        <v>12</v>
      </c>
      <c r="D11339">
        <v>3</v>
      </c>
      <c r="E11339">
        <v>4</v>
      </c>
      <c r="F11339" s="51"/>
      <c r="G11339" t="str">
        <f t="shared" si="354"/>
        <v>Nikola Vučević</v>
      </c>
      <c r="H11339" t="str">
        <f t="shared" si="355"/>
        <v>Nikola Vucevic</v>
      </c>
    </row>
    <row r="11340" spans="1:8" x14ac:dyDescent="0.2">
      <c r="A11340" s="48"/>
      <c r="B11340">
        <v>18</v>
      </c>
      <c r="C11340">
        <v>12</v>
      </c>
      <c r="D11340">
        <v>6</v>
      </c>
      <c r="E11340">
        <v>2</v>
      </c>
      <c r="F11340" s="51"/>
      <c r="G11340" t="str">
        <f t="shared" si="354"/>
        <v>Nikola Vučević</v>
      </c>
      <c r="H11340" t="str">
        <f t="shared" si="355"/>
        <v>Nikola Vucevic</v>
      </c>
    </row>
    <row r="11341" spans="1:8" x14ac:dyDescent="0.2">
      <c r="A11341" s="48"/>
      <c r="B11341">
        <v>15</v>
      </c>
      <c r="C11341">
        <v>13</v>
      </c>
      <c r="D11341">
        <v>4</v>
      </c>
      <c r="E11341">
        <v>1</v>
      </c>
      <c r="F11341" s="51"/>
      <c r="G11341" t="str">
        <f t="shared" si="354"/>
        <v>Nikola Vučević</v>
      </c>
      <c r="H11341" t="str">
        <f t="shared" si="355"/>
        <v>Nikola Vucevic</v>
      </c>
    </row>
    <row r="11342" spans="1:8" x14ac:dyDescent="0.2">
      <c r="A11342" s="48"/>
      <c r="B11342">
        <v>18</v>
      </c>
      <c r="C11342">
        <v>7</v>
      </c>
      <c r="D11342">
        <v>2</v>
      </c>
      <c r="E11342">
        <v>2</v>
      </c>
      <c r="F11342" s="51"/>
      <c r="G11342" t="str">
        <f t="shared" si="354"/>
        <v>Nikola Vučević</v>
      </c>
      <c r="H11342" t="str">
        <f t="shared" si="355"/>
        <v>Nikola Vucevic</v>
      </c>
    </row>
    <row r="11343" spans="1:8" x14ac:dyDescent="0.2">
      <c r="A11343" s="48"/>
      <c r="B11343">
        <v>9</v>
      </c>
      <c r="C11343">
        <v>6</v>
      </c>
      <c r="D11343">
        <v>0</v>
      </c>
      <c r="E11343">
        <v>1</v>
      </c>
      <c r="F11343" s="51"/>
      <c r="G11343" t="str">
        <f t="shared" si="354"/>
        <v>Nikola Vučević</v>
      </c>
      <c r="H11343" t="str">
        <f t="shared" si="355"/>
        <v>Nikola Vucevic</v>
      </c>
    </row>
    <row r="11344" spans="1:8" x14ac:dyDescent="0.2">
      <c r="A11344" s="48"/>
      <c r="B11344">
        <v>14</v>
      </c>
      <c r="C11344">
        <v>10</v>
      </c>
      <c r="D11344">
        <v>0</v>
      </c>
      <c r="E11344">
        <v>2</v>
      </c>
      <c r="F11344" s="51"/>
      <c r="G11344" t="str">
        <f t="shared" si="354"/>
        <v>Nikola Vučević</v>
      </c>
      <c r="H11344" t="str">
        <f t="shared" si="355"/>
        <v>Nikola Vucevic</v>
      </c>
    </row>
    <row r="11345" spans="1:8" x14ac:dyDescent="0.2">
      <c r="A11345" s="48"/>
      <c r="B11345">
        <v>14</v>
      </c>
      <c r="C11345">
        <v>16</v>
      </c>
      <c r="D11345">
        <v>7</v>
      </c>
      <c r="E11345">
        <v>0</v>
      </c>
      <c r="F11345" s="51"/>
      <c r="G11345" t="str">
        <f t="shared" si="354"/>
        <v>Nikola Vučević</v>
      </c>
      <c r="H11345" t="str">
        <f t="shared" si="355"/>
        <v>Nikola Vucevic</v>
      </c>
    </row>
    <row r="11346" spans="1:8" x14ac:dyDescent="0.2">
      <c r="A11346" s="48"/>
      <c r="B11346">
        <v>12</v>
      </c>
      <c r="C11346">
        <v>13</v>
      </c>
      <c r="D11346">
        <v>6</v>
      </c>
      <c r="E11346">
        <v>0</v>
      </c>
      <c r="F11346" s="51"/>
      <c r="G11346" t="str">
        <f t="shared" si="354"/>
        <v>Nikola Vučević</v>
      </c>
      <c r="H11346" t="str">
        <f t="shared" si="355"/>
        <v>Nikola Vucevic</v>
      </c>
    </row>
    <row r="11347" spans="1:8" x14ac:dyDescent="0.2">
      <c r="A11347" s="48"/>
      <c r="B11347">
        <v>18</v>
      </c>
      <c r="C11347">
        <v>5</v>
      </c>
      <c r="D11347">
        <v>4</v>
      </c>
      <c r="E11347">
        <v>4</v>
      </c>
      <c r="F11347" s="51"/>
      <c r="G11347" t="str">
        <f t="shared" si="354"/>
        <v>Nikola Vučević</v>
      </c>
      <c r="H11347" t="str">
        <f t="shared" si="355"/>
        <v>Nikola Vucevic</v>
      </c>
    </row>
    <row r="11348" spans="1:8" x14ac:dyDescent="0.2">
      <c r="A11348" s="48"/>
      <c r="B11348">
        <v>13</v>
      </c>
      <c r="C11348">
        <v>13</v>
      </c>
      <c r="D11348">
        <v>3</v>
      </c>
      <c r="E11348">
        <v>1</v>
      </c>
      <c r="F11348" s="51"/>
      <c r="G11348" t="str">
        <f t="shared" si="354"/>
        <v>Nikola Vučević</v>
      </c>
      <c r="H11348" t="str">
        <f t="shared" si="355"/>
        <v>Nikola Vucevic</v>
      </c>
    </row>
    <row r="11349" spans="1:8" x14ac:dyDescent="0.2">
      <c r="A11349" s="48"/>
      <c r="B11349">
        <v>16</v>
      </c>
      <c r="C11349">
        <v>9</v>
      </c>
      <c r="D11349">
        <v>2</v>
      </c>
      <c r="E11349">
        <v>0</v>
      </c>
      <c r="F11349" s="51"/>
      <c r="G11349" t="str">
        <f t="shared" si="354"/>
        <v>Nikola Vučević</v>
      </c>
      <c r="H11349" t="str">
        <f t="shared" si="355"/>
        <v>Nikola Vucevic</v>
      </c>
    </row>
    <row r="11350" spans="1:8" x14ac:dyDescent="0.2">
      <c r="A11350" s="48"/>
      <c r="B11350">
        <v>17</v>
      </c>
      <c r="C11350">
        <v>8</v>
      </c>
      <c r="D11350">
        <v>1</v>
      </c>
      <c r="E11350">
        <v>1</v>
      </c>
      <c r="F11350" s="51"/>
      <c r="G11350" t="str">
        <f t="shared" si="354"/>
        <v>Nikola Vučević</v>
      </c>
      <c r="H11350" t="str">
        <f t="shared" si="355"/>
        <v>Nikola Vucevic</v>
      </c>
    </row>
    <row r="11351" spans="1:8" x14ac:dyDescent="0.2">
      <c r="A11351" s="48"/>
      <c r="B11351">
        <v>23</v>
      </c>
      <c r="C11351">
        <v>11</v>
      </c>
      <c r="D11351">
        <v>1</v>
      </c>
      <c r="E11351">
        <v>2</v>
      </c>
      <c r="F11351" s="51"/>
      <c r="G11351" t="str">
        <f t="shared" si="354"/>
        <v>Nikola Vučević</v>
      </c>
      <c r="H11351" t="str">
        <f t="shared" si="355"/>
        <v>Nikola Vucevic</v>
      </c>
    </row>
    <row r="11352" spans="1:8" x14ac:dyDescent="0.2">
      <c r="A11352" s="48"/>
      <c r="B11352">
        <v>12</v>
      </c>
      <c r="C11352">
        <v>6</v>
      </c>
      <c r="D11352">
        <v>1</v>
      </c>
      <c r="E11352">
        <v>2</v>
      </c>
      <c r="F11352" s="51"/>
      <c r="G11352" t="str">
        <f t="shared" si="354"/>
        <v>Nikola Vučević</v>
      </c>
      <c r="H11352" t="str">
        <f t="shared" si="355"/>
        <v>Nikola Vucevic</v>
      </c>
    </row>
    <row r="11353" spans="1:8" x14ac:dyDescent="0.2">
      <c r="A11353" s="48"/>
      <c r="B11353">
        <v>25</v>
      </c>
      <c r="C11353">
        <v>11</v>
      </c>
      <c r="D11353">
        <v>3</v>
      </c>
      <c r="E11353">
        <v>3</v>
      </c>
      <c r="F11353" s="51"/>
      <c r="G11353" t="str">
        <f t="shared" si="354"/>
        <v>Nikola Vučević</v>
      </c>
      <c r="H11353" t="str">
        <f t="shared" si="355"/>
        <v>Nikola Vucevic</v>
      </c>
    </row>
    <row r="11354" spans="1:8" x14ac:dyDescent="0.2">
      <c r="A11354" s="48"/>
      <c r="B11354">
        <v>20</v>
      </c>
      <c r="C11354">
        <v>8</v>
      </c>
      <c r="D11354">
        <v>4</v>
      </c>
      <c r="E11354">
        <v>2</v>
      </c>
      <c r="F11354" s="51"/>
      <c r="G11354" t="str">
        <f t="shared" si="354"/>
        <v>Nikola Vučević</v>
      </c>
      <c r="H11354" t="str">
        <f t="shared" si="355"/>
        <v>Nikola Vucevic</v>
      </c>
    </row>
    <row r="11355" spans="1:8" x14ac:dyDescent="0.2">
      <c r="A11355" s="48"/>
      <c r="B11355">
        <v>13</v>
      </c>
      <c r="C11355">
        <v>8</v>
      </c>
      <c r="D11355">
        <v>1</v>
      </c>
      <c r="E11355">
        <v>1</v>
      </c>
      <c r="F11355" s="51"/>
      <c r="G11355" t="str">
        <f t="shared" si="354"/>
        <v>Nikola Vučević</v>
      </c>
      <c r="H11355" t="str">
        <f t="shared" si="355"/>
        <v>Nikola Vucevic</v>
      </c>
    </row>
    <row r="11356" spans="1:8" x14ac:dyDescent="0.2">
      <c r="A11356" s="48"/>
      <c r="B11356">
        <v>19</v>
      </c>
      <c r="C11356">
        <v>7</v>
      </c>
      <c r="D11356">
        <v>5</v>
      </c>
      <c r="E11356">
        <v>1</v>
      </c>
      <c r="F11356" s="51"/>
      <c r="G11356" t="str">
        <f t="shared" si="354"/>
        <v>Nikola Vučević</v>
      </c>
      <c r="H11356" t="str">
        <f t="shared" si="355"/>
        <v>Nikola Vucevic</v>
      </c>
    </row>
    <row r="11357" spans="1:8" x14ac:dyDescent="0.2">
      <c r="A11357" s="48"/>
      <c r="B11357">
        <v>9</v>
      </c>
      <c r="C11357">
        <v>8</v>
      </c>
      <c r="D11357">
        <v>4</v>
      </c>
      <c r="E11357">
        <v>1</v>
      </c>
      <c r="F11357" s="51"/>
      <c r="G11357" t="str">
        <f t="shared" si="354"/>
        <v>Nikola Vučević</v>
      </c>
      <c r="H11357" t="str">
        <f t="shared" si="355"/>
        <v>Nikola Vucevic</v>
      </c>
    </row>
    <row r="11358" spans="1:8" x14ac:dyDescent="0.2">
      <c r="A11358" s="48"/>
      <c r="B11358">
        <v>23</v>
      </c>
      <c r="C11358">
        <v>9</v>
      </c>
      <c r="D11358">
        <v>5</v>
      </c>
      <c r="E11358">
        <v>3</v>
      </c>
      <c r="F11358" s="51"/>
      <c r="G11358" t="str">
        <f t="shared" si="354"/>
        <v>Nikola Vučević</v>
      </c>
      <c r="H11358" t="str">
        <f t="shared" si="355"/>
        <v>Nikola Vucevic</v>
      </c>
    </row>
    <row r="11359" spans="1:8" x14ac:dyDescent="0.2">
      <c r="A11359" s="48"/>
      <c r="B11359">
        <v>29</v>
      </c>
      <c r="C11359">
        <v>12</v>
      </c>
      <c r="D11359">
        <v>2</v>
      </c>
      <c r="E11359">
        <v>3</v>
      </c>
      <c r="F11359" s="51"/>
      <c r="G11359" t="str">
        <f t="shared" si="354"/>
        <v>Nikola Vučević</v>
      </c>
      <c r="H11359" t="str">
        <f t="shared" si="355"/>
        <v>Nikola Vucevic</v>
      </c>
    </row>
    <row r="11360" spans="1:8" x14ac:dyDescent="0.2">
      <c r="A11360" s="48"/>
      <c r="B11360">
        <v>20</v>
      </c>
      <c r="C11360">
        <v>7</v>
      </c>
      <c r="D11360">
        <v>2</v>
      </c>
      <c r="E11360">
        <v>2</v>
      </c>
      <c r="F11360" s="51"/>
      <c r="G11360" t="str">
        <f t="shared" si="354"/>
        <v>Nikola Vučević</v>
      </c>
      <c r="H11360" t="str">
        <f t="shared" si="355"/>
        <v>Nikola Vucevic</v>
      </c>
    </row>
    <row r="11361" spans="1:8" x14ac:dyDescent="0.2">
      <c r="A11361" s="48"/>
      <c r="B11361">
        <v>21</v>
      </c>
      <c r="C11361">
        <v>12</v>
      </c>
      <c r="D11361">
        <v>2</v>
      </c>
      <c r="E11361">
        <v>3</v>
      </c>
      <c r="F11361" s="51"/>
      <c r="G11361" t="str">
        <f t="shared" si="354"/>
        <v>Nikola Vučević</v>
      </c>
      <c r="H11361" t="str">
        <f t="shared" si="355"/>
        <v>Nikola Vucevic</v>
      </c>
    </row>
    <row r="11362" spans="1:8" x14ac:dyDescent="0.2">
      <c r="A11362" s="48"/>
      <c r="B11362">
        <v>10</v>
      </c>
      <c r="C11362">
        <v>3</v>
      </c>
      <c r="D11362">
        <v>4</v>
      </c>
      <c r="E11362">
        <v>1</v>
      </c>
      <c r="F11362" s="51"/>
      <c r="G11362" t="str">
        <f t="shared" si="354"/>
        <v>Nikola Vučević</v>
      </c>
      <c r="H11362" t="str">
        <f t="shared" si="355"/>
        <v>Nikola Vucevic</v>
      </c>
    </row>
    <row r="11363" spans="1:8" x14ac:dyDescent="0.2">
      <c r="A11363" s="48"/>
      <c r="B11363">
        <v>15</v>
      </c>
      <c r="C11363">
        <v>14</v>
      </c>
      <c r="D11363">
        <v>5</v>
      </c>
      <c r="E11363">
        <v>3</v>
      </c>
      <c r="F11363" s="51"/>
      <c r="G11363" t="str">
        <f t="shared" si="354"/>
        <v>Nikola Vučević</v>
      </c>
      <c r="H11363" t="str">
        <f t="shared" si="355"/>
        <v>Nikola Vucevic</v>
      </c>
    </row>
    <row r="11364" spans="1:8" x14ac:dyDescent="0.2">
      <c r="A11364" s="48"/>
      <c r="B11364">
        <v>19</v>
      </c>
      <c r="C11364">
        <v>9</v>
      </c>
      <c r="D11364">
        <v>2</v>
      </c>
      <c r="E11364">
        <v>1</v>
      </c>
      <c r="F11364" s="51"/>
      <c r="G11364" t="str">
        <f t="shared" si="354"/>
        <v>Nikola Vučević</v>
      </c>
      <c r="H11364" t="str">
        <f t="shared" si="355"/>
        <v>Nikola Vucevic</v>
      </c>
    </row>
    <row r="11365" spans="1:8" x14ac:dyDescent="0.2">
      <c r="A11365" s="48"/>
      <c r="B11365">
        <v>11</v>
      </c>
      <c r="C11365">
        <v>14</v>
      </c>
      <c r="D11365">
        <v>1</v>
      </c>
      <c r="E11365">
        <v>0</v>
      </c>
      <c r="F11365" s="51"/>
      <c r="G11365" t="str">
        <f t="shared" si="354"/>
        <v>Nikola Vučević</v>
      </c>
      <c r="H11365" t="str">
        <f t="shared" si="355"/>
        <v>Nikola Vucevic</v>
      </c>
    </row>
    <row r="11366" spans="1:8" x14ac:dyDescent="0.2">
      <c r="A11366" s="48"/>
      <c r="B11366">
        <v>20</v>
      </c>
      <c r="C11366">
        <v>13</v>
      </c>
      <c r="D11366">
        <v>2</v>
      </c>
      <c r="E11366">
        <v>2</v>
      </c>
      <c r="F11366" s="51"/>
      <c r="G11366" t="str">
        <f t="shared" si="354"/>
        <v>Nikola Vučević</v>
      </c>
      <c r="H11366" t="str">
        <f t="shared" si="355"/>
        <v>Nikola Vucevic</v>
      </c>
    </row>
    <row r="11367" spans="1:8" x14ac:dyDescent="0.2">
      <c r="A11367" s="48"/>
      <c r="B11367">
        <v>21</v>
      </c>
      <c r="C11367">
        <v>13</v>
      </c>
      <c r="D11367">
        <v>3</v>
      </c>
      <c r="E11367">
        <v>1</v>
      </c>
      <c r="F11367" s="51"/>
      <c r="G11367" t="str">
        <f t="shared" si="354"/>
        <v>Nikola Vučević</v>
      </c>
      <c r="H11367" t="str">
        <f t="shared" si="355"/>
        <v>Nikola Vucevic</v>
      </c>
    </row>
    <row r="11368" spans="1:8" x14ac:dyDescent="0.2">
      <c r="A11368" s="48" t="s">
        <v>1563</v>
      </c>
      <c r="B11368">
        <v>8</v>
      </c>
      <c r="C11368">
        <v>3</v>
      </c>
      <c r="D11368">
        <v>2</v>
      </c>
      <c r="E11368">
        <v>1</v>
      </c>
      <c r="F11368" s="51"/>
      <c r="G11368" t="str">
        <f t="shared" si="354"/>
        <v>Dean Wade</v>
      </c>
      <c r="H11368" t="str">
        <f t="shared" si="355"/>
        <v>Dean Wade</v>
      </c>
    </row>
    <row r="11369" spans="1:8" x14ac:dyDescent="0.2">
      <c r="A11369" s="48"/>
      <c r="B11369">
        <v>5</v>
      </c>
      <c r="C11369">
        <v>2</v>
      </c>
      <c r="D11369">
        <v>1</v>
      </c>
      <c r="E11369">
        <v>1</v>
      </c>
      <c r="F11369" s="51"/>
      <c r="G11369" t="str">
        <f t="shared" si="354"/>
        <v>Dean Wade</v>
      </c>
      <c r="H11369" t="str">
        <f t="shared" si="355"/>
        <v>Dean Wade</v>
      </c>
    </row>
    <row r="11370" spans="1:8" x14ac:dyDescent="0.2">
      <c r="A11370" s="48"/>
      <c r="B11370">
        <v>12</v>
      </c>
      <c r="C11370">
        <v>3</v>
      </c>
      <c r="D11370">
        <v>2</v>
      </c>
      <c r="E11370">
        <v>2</v>
      </c>
      <c r="F11370" s="51"/>
      <c r="G11370" t="str">
        <f t="shared" si="354"/>
        <v>Dean Wade</v>
      </c>
      <c r="H11370" t="str">
        <f t="shared" si="355"/>
        <v>Dean Wade</v>
      </c>
    </row>
    <row r="11371" spans="1:8" x14ac:dyDescent="0.2">
      <c r="A11371" s="48"/>
      <c r="B11371">
        <v>12</v>
      </c>
      <c r="C11371">
        <v>3</v>
      </c>
      <c r="D11371">
        <v>0</v>
      </c>
      <c r="E11371">
        <v>4</v>
      </c>
      <c r="F11371" s="51"/>
      <c r="G11371" t="str">
        <f t="shared" si="354"/>
        <v>Dean Wade</v>
      </c>
      <c r="H11371" t="str">
        <f t="shared" si="355"/>
        <v>Dean Wade</v>
      </c>
    </row>
    <row r="11372" spans="1:8" x14ac:dyDescent="0.2">
      <c r="A11372" s="48"/>
      <c r="B11372">
        <v>4</v>
      </c>
      <c r="C11372">
        <v>6</v>
      </c>
      <c r="D11372">
        <v>1</v>
      </c>
      <c r="E11372">
        <v>1</v>
      </c>
      <c r="F11372" s="51"/>
      <c r="G11372" t="str">
        <f t="shared" si="354"/>
        <v>Dean Wade</v>
      </c>
      <c r="H11372" t="str">
        <f t="shared" si="355"/>
        <v>Dean Wade</v>
      </c>
    </row>
    <row r="11373" spans="1:8" x14ac:dyDescent="0.2">
      <c r="A11373" s="48"/>
      <c r="B11373">
        <v>22</v>
      </c>
      <c r="C11373">
        <v>4</v>
      </c>
      <c r="D11373">
        <v>3</v>
      </c>
      <c r="E11373">
        <v>6</v>
      </c>
      <c r="F11373" s="51"/>
      <c r="G11373" t="str">
        <f t="shared" si="354"/>
        <v>Dean Wade</v>
      </c>
      <c r="H11373" t="str">
        <f t="shared" si="355"/>
        <v>Dean Wade</v>
      </c>
    </row>
    <row r="11374" spans="1:8" x14ac:dyDescent="0.2">
      <c r="A11374" s="48"/>
      <c r="B11374">
        <v>6</v>
      </c>
      <c r="C11374">
        <v>4</v>
      </c>
      <c r="D11374">
        <v>0</v>
      </c>
      <c r="E11374">
        <v>0</v>
      </c>
      <c r="F11374" s="51"/>
      <c r="G11374" t="str">
        <f t="shared" si="354"/>
        <v>Dean Wade</v>
      </c>
      <c r="H11374" t="str">
        <f t="shared" si="355"/>
        <v>Dean Wade</v>
      </c>
    </row>
    <row r="11375" spans="1:8" x14ac:dyDescent="0.2">
      <c r="A11375" s="48"/>
      <c r="B11375">
        <v>0</v>
      </c>
      <c r="C11375">
        <v>2</v>
      </c>
      <c r="D11375">
        <v>1</v>
      </c>
      <c r="E11375">
        <v>0</v>
      </c>
      <c r="F11375" s="51"/>
      <c r="G11375" t="str">
        <f t="shared" si="354"/>
        <v>Dean Wade</v>
      </c>
      <c r="H11375" t="str">
        <f t="shared" si="355"/>
        <v>Dean Wade</v>
      </c>
    </row>
    <row r="11376" spans="1:8" x14ac:dyDescent="0.2">
      <c r="A11376" s="48"/>
      <c r="B11376">
        <v>2</v>
      </c>
      <c r="C11376">
        <v>6</v>
      </c>
      <c r="D11376">
        <v>1</v>
      </c>
      <c r="E11376">
        <v>0</v>
      </c>
      <c r="F11376" s="51"/>
      <c r="G11376" t="str">
        <f t="shared" si="354"/>
        <v>Dean Wade</v>
      </c>
      <c r="H11376" t="str">
        <f t="shared" si="355"/>
        <v>Dean Wade</v>
      </c>
    </row>
    <row r="11377" spans="1:8" x14ac:dyDescent="0.2">
      <c r="A11377" s="48"/>
      <c r="B11377">
        <v>6</v>
      </c>
      <c r="C11377">
        <v>1</v>
      </c>
      <c r="D11377">
        <v>0</v>
      </c>
      <c r="E11377">
        <v>2</v>
      </c>
      <c r="F11377" s="51"/>
      <c r="G11377" t="str">
        <f t="shared" si="354"/>
        <v>Dean Wade</v>
      </c>
      <c r="H11377" t="str">
        <f t="shared" si="355"/>
        <v>Dean Wade</v>
      </c>
    </row>
    <row r="11378" spans="1:8" x14ac:dyDescent="0.2">
      <c r="A11378" s="48"/>
      <c r="B11378">
        <v>3</v>
      </c>
      <c r="C11378">
        <v>2</v>
      </c>
      <c r="D11378">
        <v>0</v>
      </c>
      <c r="E11378">
        <v>1</v>
      </c>
      <c r="F11378" s="51"/>
      <c r="G11378" t="str">
        <f t="shared" si="354"/>
        <v>Dean Wade</v>
      </c>
      <c r="H11378" t="str">
        <f t="shared" si="355"/>
        <v>Dean Wade</v>
      </c>
    </row>
    <row r="11379" spans="1:8" x14ac:dyDescent="0.2">
      <c r="A11379" s="48"/>
      <c r="B11379">
        <v>4</v>
      </c>
      <c r="C11379">
        <v>3</v>
      </c>
      <c r="D11379">
        <v>0</v>
      </c>
      <c r="E11379">
        <v>0</v>
      </c>
      <c r="F11379" s="51"/>
      <c r="G11379" t="str">
        <f t="shared" si="354"/>
        <v>Dean Wade</v>
      </c>
      <c r="H11379" t="str">
        <f t="shared" si="355"/>
        <v>Dean Wade</v>
      </c>
    </row>
    <row r="11380" spans="1:8" x14ac:dyDescent="0.2">
      <c r="A11380" s="48"/>
      <c r="B11380">
        <v>7</v>
      </c>
      <c r="C11380">
        <v>12</v>
      </c>
      <c r="D11380">
        <v>2</v>
      </c>
      <c r="E11380">
        <v>2</v>
      </c>
      <c r="F11380" s="51"/>
      <c r="G11380" t="str">
        <f t="shared" si="354"/>
        <v>Dean Wade</v>
      </c>
      <c r="H11380" t="str">
        <f t="shared" si="355"/>
        <v>Dean Wade</v>
      </c>
    </row>
    <row r="11381" spans="1:8" x14ac:dyDescent="0.2">
      <c r="A11381" s="48"/>
      <c r="B11381">
        <v>3</v>
      </c>
      <c r="C11381">
        <v>7</v>
      </c>
      <c r="D11381">
        <v>1</v>
      </c>
      <c r="E11381">
        <v>1</v>
      </c>
      <c r="F11381" s="51"/>
      <c r="G11381" t="str">
        <f t="shared" si="354"/>
        <v>Dean Wade</v>
      </c>
      <c r="H11381" t="str">
        <f t="shared" si="355"/>
        <v>Dean Wade</v>
      </c>
    </row>
    <row r="11382" spans="1:8" x14ac:dyDescent="0.2">
      <c r="A11382" s="48"/>
      <c r="B11382">
        <v>8</v>
      </c>
      <c r="C11382">
        <v>6</v>
      </c>
      <c r="D11382">
        <v>1</v>
      </c>
      <c r="E11382">
        <v>2</v>
      </c>
      <c r="F11382" s="51"/>
      <c r="G11382" t="str">
        <f t="shared" si="354"/>
        <v>Dean Wade</v>
      </c>
      <c r="H11382" t="str">
        <f t="shared" si="355"/>
        <v>Dean Wade</v>
      </c>
    </row>
    <row r="11383" spans="1:8" x14ac:dyDescent="0.2">
      <c r="A11383" s="48"/>
      <c r="B11383">
        <v>6</v>
      </c>
      <c r="C11383">
        <v>5</v>
      </c>
      <c r="D11383">
        <v>2</v>
      </c>
      <c r="E11383">
        <v>0</v>
      </c>
      <c r="F11383" s="51"/>
      <c r="G11383" t="str">
        <f t="shared" si="354"/>
        <v>Dean Wade</v>
      </c>
      <c r="H11383" t="str">
        <f t="shared" si="355"/>
        <v>Dean Wade</v>
      </c>
    </row>
    <row r="11384" spans="1:8" x14ac:dyDescent="0.2">
      <c r="A11384" s="48"/>
      <c r="B11384">
        <v>0</v>
      </c>
      <c r="C11384">
        <v>0</v>
      </c>
      <c r="D11384">
        <v>0</v>
      </c>
      <c r="E11384">
        <v>0</v>
      </c>
      <c r="F11384" s="51"/>
      <c r="G11384" t="str">
        <f t="shared" si="354"/>
        <v>Dean Wade</v>
      </c>
      <c r="H11384" t="str">
        <f t="shared" si="355"/>
        <v>Dean Wade</v>
      </c>
    </row>
    <row r="11385" spans="1:8" x14ac:dyDescent="0.2">
      <c r="A11385" s="48" t="s">
        <v>1564</v>
      </c>
      <c r="B11385">
        <v>20</v>
      </c>
      <c r="C11385">
        <v>4</v>
      </c>
      <c r="D11385">
        <v>5</v>
      </c>
      <c r="E11385">
        <v>2</v>
      </c>
      <c r="F11385" s="51"/>
      <c r="G11385" t="str">
        <f t="shared" si="354"/>
        <v>Franz Wagner</v>
      </c>
      <c r="H11385" t="str">
        <f t="shared" si="355"/>
        <v>Franz Wagner</v>
      </c>
    </row>
    <row r="11386" spans="1:8" x14ac:dyDescent="0.2">
      <c r="A11386" s="48"/>
      <c r="B11386">
        <v>8</v>
      </c>
      <c r="C11386">
        <v>7</v>
      </c>
      <c r="D11386">
        <v>3</v>
      </c>
      <c r="E11386">
        <v>0</v>
      </c>
      <c r="F11386" s="51"/>
      <c r="G11386" t="str">
        <f t="shared" si="354"/>
        <v>Franz Wagner</v>
      </c>
      <c r="H11386" t="str">
        <f t="shared" si="355"/>
        <v>Franz Wagner</v>
      </c>
    </row>
    <row r="11387" spans="1:8" x14ac:dyDescent="0.2">
      <c r="A11387" s="48"/>
      <c r="B11387">
        <v>18</v>
      </c>
      <c r="C11387">
        <v>6</v>
      </c>
      <c r="D11387">
        <v>2</v>
      </c>
      <c r="E11387">
        <v>2</v>
      </c>
      <c r="F11387" s="51"/>
      <c r="G11387" t="str">
        <f t="shared" si="354"/>
        <v>Franz Wagner</v>
      </c>
      <c r="H11387" t="str">
        <f t="shared" si="355"/>
        <v>Franz Wagner</v>
      </c>
    </row>
    <row r="11388" spans="1:8" x14ac:dyDescent="0.2">
      <c r="A11388" s="48"/>
      <c r="B11388">
        <v>14</v>
      </c>
      <c r="C11388">
        <v>6</v>
      </c>
      <c r="D11388">
        <v>5</v>
      </c>
      <c r="E11388">
        <v>1</v>
      </c>
      <c r="F11388" s="51"/>
      <c r="G11388" t="str">
        <f t="shared" si="354"/>
        <v>Franz Wagner</v>
      </c>
      <c r="H11388" t="str">
        <f t="shared" si="355"/>
        <v>Franz Wagner</v>
      </c>
    </row>
    <row r="11389" spans="1:8" x14ac:dyDescent="0.2">
      <c r="A11389" s="48"/>
      <c r="B11389">
        <v>22</v>
      </c>
      <c r="C11389">
        <v>5</v>
      </c>
      <c r="D11389">
        <v>5</v>
      </c>
      <c r="E11389">
        <v>0</v>
      </c>
      <c r="F11389" s="51"/>
      <c r="G11389" t="str">
        <f t="shared" si="354"/>
        <v>Franz Wagner</v>
      </c>
      <c r="H11389" t="str">
        <f t="shared" si="355"/>
        <v>Franz Wagner</v>
      </c>
    </row>
    <row r="11390" spans="1:8" x14ac:dyDescent="0.2">
      <c r="A11390" s="48"/>
      <c r="B11390">
        <v>13</v>
      </c>
      <c r="C11390">
        <v>1</v>
      </c>
      <c r="D11390">
        <v>4</v>
      </c>
      <c r="E11390">
        <v>1</v>
      </c>
      <c r="F11390" s="51"/>
      <c r="G11390" t="str">
        <f t="shared" si="354"/>
        <v>Franz Wagner</v>
      </c>
      <c r="H11390" t="str">
        <f t="shared" si="355"/>
        <v>Franz Wagner</v>
      </c>
    </row>
    <row r="11391" spans="1:8" x14ac:dyDescent="0.2">
      <c r="A11391" s="48"/>
      <c r="B11391">
        <v>11</v>
      </c>
      <c r="C11391">
        <v>2</v>
      </c>
      <c r="D11391">
        <v>4</v>
      </c>
      <c r="E11391">
        <v>0</v>
      </c>
      <c r="F11391" s="51"/>
      <c r="G11391" t="str">
        <f t="shared" si="354"/>
        <v>Franz Wagner</v>
      </c>
      <c r="H11391" t="str">
        <f t="shared" si="355"/>
        <v>Franz Wagner</v>
      </c>
    </row>
    <row r="11392" spans="1:8" x14ac:dyDescent="0.2">
      <c r="A11392" s="48"/>
      <c r="B11392">
        <v>20</v>
      </c>
      <c r="C11392">
        <v>1</v>
      </c>
      <c r="D11392">
        <v>7</v>
      </c>
      <c r="E11392">
        <v>1</v>
      </c>
      <c r="F11392" s="51"/>
      <c r="G11392" t="str">
        <f t="shared" si="354"/>
        <v>Franz Wagner</v>
      </c>
      <c r="H11392" t="str">
        <f t="shared" si="355"/>
        <v>Franz Wagner</v>
      </c>
    </row>
    <row r="11393" spans="1:8" x14ac:dyDescent="0.2">
      <c r="A11393" s="48"/>
      <c r="B11393">
        <v>19</v>
      </c>
      <c r="C11393">
        <v>3</v>
      </c>
      <c r="D11393">
        <v>2</v>
      </c>
      <c r="E11393">
        <v>1</v>
      </c>
      <c r="F11393" s="51"/>
      <c r="G11393" t="str">
        <f t="shared" si="354"/>
        <v>Franz Wagner</v>
      </c>
      <c r="H11393" t="str">
        <f t="shared" si="355"/>
        <v>Franz Wagner</v>
      </c>
    </row>
    <row r="11394" spans="1:8" x14ac:dyDescent="0.2">
      <c r="A11394" s="48"/>
      <c r="B11394">
        <v>31</v>
      </c>
      <c r="C11394">
        <v>3</v>
      </c>
      <c r="D11394">
        <v>6</v>
      </c>
      <c r="E11394">
        <v>1</v>
      </c>
      <c r="F11394" s="51"/>
      <c r="G11394" t="str">
        <f t="shared" ref="G11394:G11457" si="356">IF(B11394="","",IF(A11394="",G11393,SUBSTITUTE(A11394," 2022-23 Game Log","")))</f>
        <v>Franz Wagner</v>
      </c>
      <c r="H11394" t="str">
        <f t="shared" ref="H11394:H11457" si="357">IF(G11394="Luka Dončić","Luka Doncic",IF(G11394="Wendell Carter Jr.","Wendell Carter",IF(G11394="Vlatko Čančar","Vlatko Cancar",IF(G11394="Troy Brown Jr.","Troy Brown",IF(G11394="Bojan Bogdanović","Bojan Bogdanovic",IF(G11394="Nic Claxton","Nicolas Claxton",IF(G11394="Kristaps Porziņģis","Kristaps Porzingis",IF(G11394="Kelly Oubre Jr.","Kelly Oubre Jr",IF(G11394="P.J. Washington","P.J Washington",IF(G11394="P.J. Tucker","P.J Tucker",IF(G11394="Jabari Smith Jr.","Jabari Smith",IF(G11394="Alperen Şengün","Alperen Sengun",IF(G11394="Nikola Vučević","Nikola Vucevic",IF(G11394="Jusuf Nurkić","Jusuf Nurkic",IF(G11394="Nikola Jokić","Nikola Jokic",G11394)))))))))))))))</f>
        <v>Franz Wagner</v>
      </c>
    </row>
    <row r="11395" spans="1:8" x14ac:dyDescent="0.2">
      <c r="A11395" s="48"/>
      <c r="B11395">
        <v>23</v>
      </c>
      <c r="C11395">
        <v>5</v>
      </c>
      <c r="D11395">
        <v>7</v>
      </c>
      <c r="E11395">
        <v>3</v>
      </c>
      <c r="F11395" s="51"/>
      <c r="G11395" t="str">
        <f t="shared" si="356"/>
        <v>Franz Wagner</v>
      </c>
      <c r="H11395" t="str">
        <f t="shared" si="357"/>
        <v>Franz Wagner</v>
      </c>
    </row>
    <row r="11396" spans="1:8" x14ac:dyDescent="0.2">
      <c r="A11396" s="48"/>
      <c r="B11396">
        <v>22</v>
      </c>
      <c r="C11396">
        <v>3</v>
      </c>
      <c r="D11396">
        <v>6</v>
      </c>
      <c r="E11396">
        <v>0</v>
      </c>
      <c r="F11396" s="51"/>
      <c r="G11396" t="str">
        <f t="shared" si="356"/>
        <v>Franz Wagner</v>
      </c>
      <c r="H11396" t="str">
        <f t="shared" si="357"/>
        <v>Franz Wagner</v>
      </c>
    </row>
    <row r="11397" spans="1:8" x14ac:dyDescent="0.2">
      <c r="A11397" s="48"/>
      <c r="B11397">
        <v>17</v>
      </c>
      <c r="C11397">
        <v>6</v>
      </c>
      <c r="D11397">
        <v>3</v>
      </c>
      <c r="E11397">
        <v>0</v>
      </c>
      <c r="F11397" s="51"/>
      <c r="G11397" t="str">
        <f t="shared" si="356"/>
        <v>Franz Wagner</v>
      </c>
      <c r="H11397" t="str">
        <f t="shared" si="357"/>
        <v>Franz Wagner</v>
      </c>
    </row>
    <row r="11398" spans="1:8" x14ac:dyDescent="0.2">
      <c r="A11398" s="48"/>
      <c r="B11398">
        <v>23</v>
      </c>
      <c r="C11398">
        <v>6</v>
      </c>
      <c r="D11398">
        <v>3</v>
      </c>
      <c r="E11398">
        <v>1</v>
      </c>
      <c r="F11398" s="51"/>
      <c r="G11398" t="str">
        <f t="shared" si="356"/>
        <v>Franz Wagner</v>
      </c>
      <c r="H11398" t="str">
        <f t="shared" si="357"/>
        <v>Franz Wagner</v>
      </c>
    </row>
    <row r="11399" spans="1:8" x14ac:dyDescent="0.2">
      <c r="A11399" s="48"/>
      <c r="B11399">
        <v>18</v>
      </c>
      <c r="C11399">
        <v>6</v>
      </c>
      <c r="D11399">
        <v>4</v>
      </c>
      <c r="E11399">
        <v>1</v>
      </c>
      <c r="F11399" s="51"/>
      <c r="G11399" t="str">
        <f t="shared" si="356"/>
        <v>Franz Wagner</v>
      </c>
      <c r="H11399" t="str">
        <f t="shared" si="357"/>
        <v>Franz Wagner</v>
      </c>
    </row>
    <row r="11400" spans="1:8" x14ac:dyDescent="0.2">
      <c r="A11400" s="48"/>
      <c r="B11400">
        <v>20</v>
      </c>
      <c r="C11400">
        <v>3</v>
      </c>
      <c r="D11400">
        <v>8</v>
      </c>
      <c r="E11400">
        <v>2</v>
      </c>
      <c r="F11400" s="51"/>
      <c r="G11400" t="str">
        <f t="shared" si="356"/>
        <v>Franz Wagner</v>
      </c>
      <c r="H11400" t="str">
        <f t="shared" si="357"/>
        <v>Franz Wagner</v>
      </c>
    </row>
    <row r="11401" spans="1:8" x14ac:dyDescent="0.2">
      <c r="A11401" s="48"/>
      <c r="B11401">
        <v>29</v>
      </c>
      <c r="C11401">
        <v>5</v>
      </c>
      <c r="D11401">
        <v>3</v>
      </c>
      <c r="E11401">
        <v>5</v>
      </c>
      <c r="F11401" s="51"/>
      <c r="G11401" t="str">
        <f t="shared" si="356"/>
        <v>Franz Wagner</v>
      </c>
      <c r="H11401" t="str">
        <f t="shared" si="357"/>
        <v>Franz Wagner</v>
      </c>
    </row>
    <row r="11402" spans="1:8" x14ac:dyDescent="0.2">
      <c r="A11402" s="48"/>
      <c r="B11402">
        <v>20</v>
      </c>
      <c r="C11402">
        <v>6</v>
      </c>
      <c r="D11402">
        <v>3</v>
      </c>
      <c r="E11402">
        <v>0</v>
      </c>
      <c r="F11402" s="51"/>
      <c r="G11402" t="str">
        <f t="shared" si="356"/>
        <v>Franz Wagner</v>
      </c>
      <c r="H11402" t="str">
        <f t="shared" si="357"/>
        <v>Franz Wagner</v>
      </c>
    </row>
    <row r="11403" spans="1:8" x14ac:dyDescent="0.2">
      <c r="A11403" s="48"/>
      <c r="B11403">
        <v>24</v>
      </c>
      <c r="C11403">
        <v>4</v>
      </c>
      <c r="D11403">
        <v>1</v>
      </c>
      <c r="E11403">
        <v>1</v>
      </c>
      <c r="F11403" s="51"/>
      <c r="G11403" t="str">
        <f t="shared" si="356"/>
        <v>Franz Wagner</v>
      </c>
      <c r="H11403" t="str">
        <f t="shared" si="357"/>
        <v>Franz Wagner</v>
      </c>
    </row>
    <row r="11404" spans="1:8" x14ac:dyDescent="0.2">
      <c r="A11404" s="48"/>
      <c r="B11404">
        <v>17</v>
      </c>
      <c r="C11404">
        <v>3</v>
      </c>
      <c r="D11404">
        <v>2</v>
      </c>
      <c r="E11404">
        <v>1</v>
      </c>
      <c r="F11404" s="51"/>
      <c r="G11404" t="str">
        <f t="shared" si="356"/>
        <v>Franz Wagner</v>
      </c>
      <c r="H11404" t="str">
        <f t="shared" si="357"/>
        <v>Franz Wagner</v>
      </c>
    </row>
    <row r="11405" spans="1:8" x14ac:dyDescent="0.2">
      <c r="A11405" s="48"/>
      <c r="B11405">
        <v>21</v>
      </c>
      <c r="C11405">
        <v>2</v>
      </c>
      <c r="D11405">
        <v>2</v>
      </c>
      <c r="E11405">
        <v>3</v>
      </c>
      <c r="F11405" s="51"/>
      <c r="G11405" t="str">
        <f t="shared" si="356"/>
        <v>Franz Wagner</v>
      </c>
      <c r="H11405" t="str">
        <f t="shared" si="357"/>
        <v>Franz Wagner</v>
      </c>
    </row>
    <row r="11406" spans="1:8" x14ac:dyDescent="0.2">
      <c r="A11406" s="48"/>
      <c r="B11406">
        <v>22</v>
      </c>
      <c r="C11406">
        <v>6</v>
      </c>
      <c r="D11406">
        <v>3</v>
      </c>
      <c r="E11406">
        <v>2</v>
      </c>
      <c r="F11406" s="51"/>
      <c r="G11406" t="str">
        <f t="shared" si="356"/>
        <v>Franz Wagner</v>
      </c>
      <c r="H11406" t="str">
        <f t="shared" si="357"/>
        <v>Franz Wagner</v>
      </c>
    </row>
    <row r="11407" spans="1:8" x14ac:dyDescent="0.2">
      <c r="A11407" s="48"/>
      <c r="B11407">
        <v>16</v>
      </c>
      <c r="C11407">
        <v>2</v>
      </c>
      <c r="D11407">
        <v>3</v>
      </c>
      <c r="E11407">
        <v>2</v>
      </c>
      <c r="F11407" s="51"/>
      <c r="G11407" t="str">
        <f t="shared" si="356"/>
        <v>Franz Wagner</v>
      </c>
      <c r="H11407" t="str">
        <f t="shared" si="357"/>
        <v>Franz Wagner</v>
      </c>
    </row>
    <row r="11408" spans="1:8" x14ac:dyDescent="0.2">
      <c r="A11408" s="48"/>
      <c r="B11408">
        <v>9</v>
      </c>
      <c r="C11408">
        <v>1</v>
      </c>
      <c r="D11408">
        <v>1</v>
      </c>
      <c r="E11408">
        <v>1</v>
      </c>
      <c r="F11408" s="51"/>
      <c r="G11408" t="str">
        <f t="shared" si="356"/>
        <v>Franz Wagner</v>
      </c>
      <c r="H11408" t="str">
        <f t="shared" si="357"/>
        <v>Franz Wagner</v>
      </c>
    </row>
    <row r="11409" spans="1:8" x14ac:dyDescent="0.2">
      <c r="A11409" s="48"/>
      <c r="B11409">
        <v>25</v>
      </c>
      <c r="C11409">
        <v>6</v>
      </c>
      <c r="D11409">
        <v>2</v>
      </c>
      <c r="E11409">
        <v>2</v>
      </c>
      <c r="F11409" s="51"/>
      <c r="G11409" t="str">
        <f t="shared" si="356"/>
        <v>Franz Wagner</v>
      </c>
      <c r="H11409" t="str">
        <f t="shared" si="357"/>
        <v>Franz Wagner</v>
      </c>
    </row>
    <row r="11410" spans="1:8" x14ac:dyDescent="0.2">
      <c r="A11410" s="48"/>
      <c r="B11410">
        <v>15</v>
      </c>
      <c r="C11410">
        <v>6</v>
      </c>
      <c r="D11410">
        <v>1</v>
      </c>
      <c r="E11410">
        <v>1</v>
      </c>
      <c r="F11410" s="51"/>
      <c r="G11410" t="str">
        <f t="shared" si="356"/>
        <v>Franz Wagner</v>
      </c>
      <c r="H11410" t="str">
        <f t="shared" si="357"/>
        <v>Franz Wagner</v>
      </c>
    </row>
    <row r="11411" spans="1:8" x14ac:dyDescent="0.2">
      <c r="A11411" s="48"/>
      <c r="B11411">
        <v>34</v>
      </c>
      <c r="C11411">
        <v>5</v>
      </c>
      <c r="D11411">
        <v>2</v>
      </c>
      <c r="E11411">
        <v>2</v>
      </c>
      <c r="F11411" s="51"/>
      <c r="G11411" t="str">
        <f t="shared" si="356"/>
        <v>Franz Wagner</v>
      </c>
      <c r="H11411" t="str">
        <f t="shared" si="357"/>
        <v>Franz Wagner</v>
      </c>
    </row>
    <row r="11412" spans="1:8" x14ac:dyDescent="0.2">
      <c r="A11412" s="48"/>
      <c r="B11412">
        <v>23</v>
      </c>
      <c r="C11412">
        <v>3</v>
      </c>
      <c r="D11412">
        <v>4</v>
      </c>
      <c r="E11412">
        <v>3</v>
      </c>
      <c r="F11412" s="51"/>
      <c r="G11412" t="str">
        <f t="shared" si="356"/>
        <v>Franz Wagner</v>
      </c>
      <c r="H11412" t="str">
        <f t="shared" si="357"/>
        <v>Franz Wagner</v>
      </c>
    </row>
    <row r="11413" spans="1:8" x14ac:dyDescent="0.2">
      <c r="A11413" s="48"/>
      <c r="B11413">
        <v>24</v>
      </c>
      <c r="C11413">
        <v>3</v>
      </c>
      <c r="D11413">
        <v>4</v>
      </c>
      <c r="E11413">
        <v>3</v>
      </c>
      <c r="F11413" s="51"/>
      <c r="G11413" t="str">
        <f t="shared" si="356"/>
        <v>Franz Wagner</v>
      </c>
      <c r="H11413" t="str">
        <f t="shared" si="357"/>
        <v>Franz Wagner</v>
      </c>
    </row>
    <row r="11414" spans="1:8" x14ac:dyDescent="0.2">
      <c r="A11414" s="48"/>
      <c r="B11414">
        <v>19</v>
      </c>
      <c r="C11414">
        <v>4</v>
      </c>
      <c r="D11414">
        <v>2</v>
      </c>
      <c r="E11414">
        <v>1</v>
      </c>
      <c r="F11414" s="51"/>
      <c r="G11414" t="str">
        <f t="shared" si="356"/>
        <v>Franz Wagner</v>
      </c>
      <c r="H11414" t="str">
        <f t="shared" si="357"/>
        <v>Franz Wagner</v>
      </c>
    </row>
    <row r="11415" spans="1:8" x14ac:dyDescent="0.2">
      <c r="A11415" s="48"/>
      <c r="B11415">
        <v>12</v>
      </c>
      <c r="C11415">
        <v>5</v>
      </c>
      <c r="D11415">
        <v>3</v>
      </c>
      <c r="E11415">
        <v>1</v>
      </c>
      <c r="F11415" s="51"/>
      <c r="G11415" t="str">
        <f t="shared" si="356"/>
        <v>Franz Wagner</v>
      </c>
      <c r="H11415" t="str">
        <f t="shared" si="357"/>
        <v>Franz Wagner</v>
      </c>
    </row>
    <row r="11416" spans="1:8" x14ac:dyDescent="0.2">
      <c r="A11416" s="48"/>
      <c r="B11416">
        <v>19</v>
      </c>
      <c r="C11416">
        <v>7</v>
      </c>
      <c r="D11416">
        <v>2</v>
      </c>
      <c r="E11416">
        <v>2</v>
      </c>
      <c r="F11416" s="51"/>
      <c r="G11416" t="str">
        <f t="shared" si="356"/>
        <v>Franz Wagner</v>
      </c>
      <c r="H11416" t="str">
        <f t="shared" si="357"/>
        <v>Franz Wagner</v>
      </c>
    </row>
    <row r="11417" spans="1:8" x14ac:dyDescent="0.2">
      <c r="A11417" s="48"/>
      <c r="B11417">
        <v>25</v>
      </c>
      <c r="C11417">
        <v>2</v>
      </c>
      <c r="D11417">
        <v>0</v>
      </c>
      <c r="E11417">
        <v>4</v>
      </c>
      <c r="F11417" s="51"/>
      <c r="G11417" t="str">
        <f t="shared" si="356"/>
        <v>Franz Wagner</v>
      </c>
      <c r="H11417" t="str">
        <f t="shared" si="357"/>
        <v>Franz Wagner</v>
      </c>
    </row>
    <row r="11418" spans="1:8" x14ac:dyDescent="0.2">
      <c r="A11418" s="48"/>
      <c r="B11418">
        <v>21</v>
      </c>
      <c r="C11418">
        <v>0</v>
      </c>
      <c r="D11418">
        <v>4</v>
      </c>
      <c r="E11418">
        <v>2</v>
      </c>
      <c r="F11418" s="51"/>
      <c r="G11418" t="str">
        <f t="shared" si="356"/>
        <v>Franz Wagner</v>
      </c>
      <c r="H11418" t="str">
        <f t="shared" si="357"/>
        <v>Franz Wagner</v>
      </c>
    </row>
    <row r="11419" spans="1:8" x14ac:dyDescent="0.2">
      <c r="A11419" s="48"/>
      <c r="B11419">
        <v>15</v>
      </c>
      <c r="C11419">
        <v>2</v>
      </c>
      <c r="D11419">
        <v>4</v>
      </c>
      <c r="E11419">
        <v>2</v>
      </c>
      <c r="F11419" s="51"/>
      <c r="G11419" t="str">
        <f t="shared" si="356"/>
        <v>Franz Wagner</v>
      </c>
      <c r="H11419" t="str">
        <f t="shared" si="357"/>
        <v>Franz Wagner</v>
      </c>
    </row>
    <row r="11420" spans="1:8" x14ac:dyDescent="0.2">
      <c r="A11420" s="48"/>
      <c r="B11420">
        <v>19</v>
      </c>
      <c r="C11420">
        <v>6</v>
      </c>
      <c r="D11420">
        <v>3</v>
      </c>
      <c r="E11420">
        <v>1</v>
      </c>
      <c r="F11420" s="51"/>
      <c r="G11420" t="str">
        <f t="shared" si="356"/>
        <v>Franz Wagner</v>
      </c>
      <c r="H11420" t="str">
        <f t="shared" si="357"/>
        <v>Franz Wagner</v>
      </c>
    </row>
    <row r="11421" spans="1:8" x14ac:dyDescent="0.2">
      <c r="A11421" s="48"/>
      <c r="B11421">
        <v>28</v>
      </c>
      <c r="C11421">
        <v>4</v>
      </c>
      <c r="D11421">
        <v>8</v>
      </c>
      <c r="E11421">
        <v>1</v>
      </c>
      <c r="F11421" s="51"/>
      <c r="G11421" t="str">
        <f t="shared" si="356"/>
        <v>Franz Wagner</v>
      </c>
      <c r="H11421" t="str">
        <f t="shared" si="357"/>
        <v>Franz Wagner</v>
      </c>
    </row>
    <row r="11422" spans="1:8" x14ac:dyDescent="0.2">
      <c r="A11422" s="48" t="s">
        <v>1638</v>
      </c>
      <c r="B11422">
        <v>7</v>
      </c>
      <c r="C11422">
        <v>5</v>
      </c>
      <c r="D11422">
        <v>0</v>
      </c>
      <c r="E11422">
        <v>1</v>
      </c>
      <c r="F11422" s="51"/>
      <c r="G11422" t="str">
        <f t="shared" si="356"/>
        <v>Moritz Wagner</v>
      </c>
      <c r="H11422" t="str">
        <f t="shared" si="357"/>
        <v>Moritz Wagner</v>
      </c>
    </row>
    <row r="11423" spans="1:8" x14ac:dyDescent="0.2">
      <c r="A11423" s="48"/>
      <c r="B11423">
        <v>12</v>
      </c>
      <c r="C11423">
        <v>6</v>
      </c>
      <c r="D11423">
        <v>4</v>
      </c>
      <c r="E11423">
        <v>1</v>
      </c>
      <c r="F11423" s="51"/>
      <c r="G11423" t="str">
        <f t="shared" si="356"/>
        <v>Moritz Wagner</v>
      </c>
      <c r="H11423" t="str">
        <f t="shared" si="357"/>
        <v>Moritz Wagner</v>
      </c>
    </row>
    <row r="11424" spans="1:8" x14ac:dyDescent="0.2">
      <c r="A11424" s="48"/>
      <c r="B11424">
        <v>2</v>
      </c>
      <c r="C11424">
        <v>5</v>
      </c>
      <c r="D11424">
        <v>1</v>
      </c>
      <c r="E11424">
        <v>0</v>
      </c>
      <c r="F11424" s="51"/>
      <c r="G11424" t="str">
        <f t="shared" si="356"/>
        <v>Moritz Wagner</v>
      </c>
      <c r="H11424" t="str">
        <f t="shared" si="357"/>
        <v>Moritz Wagner</v>
      </c>
    </row>
    <row r="11425" spans="1:8" x14ac:dyDescent="0.2">
      <c r="A11425" s="48"/>
      <c r="B11425">
        <v>9</v>
      </c>
      <c r="C11425">
        <v>6</v>
      </c>
      <c r="D11425">
        <v>8</v>
      </c>
      <c r="E11425">
        <v>0</v>
      </c>
      <c r="F11425" s="51"/>
      <c r="G11425" t="str">
        <f t="shared" si="356"/>
        <v>Moritz Wagner</v>
      </c>
      <c r="H11425" t="str">
        <f t="shared" si="357"/>
        <v>Moritz Wagner</v>
      </c>
    </row>
    <row r="11426" spans="1:8" x14ac:dyDescent="0.2">
      <c r="A11426" s="48"/>
      <c r="B11426">
        <v>16</v>
      </c>
      <c r="C11426">
        <v>9</v>
      </c>
      <c r="D11426">
        <v>1</v>
      </c>
      <c r="E11426">
        <v>1</v>
      </c>
      <c r="F11426" s="51"/>
      <c r="G11426" t="str">
        <f t="shared" si="356"/>
        <v>Moritz Wagner</v>
      </c>
      <c r="H11426" t="str">
        <f t="shared" si="357"/>
        <v>Moritz Wagner</v>
      </c>
    </row>
    <row r="11427" spans="1:8" x14ac:dyDescent="0.2">
      <c r="A11427" s="48"/>
      <c r="B11427">
        <v>5</v>
      </c>
      <c r="C11427">
        <v>4</v>
      </c>
      <c r="D11427">
        <v>0</v>
      </c>
      <c r="E11427">
        <v>0</v>
      </c>
      <c r="F11427" s="51"/>
      <c r="G11427" t="str">
        <f t="shared" si="356"/>
        <v>Moritz Wagner</v>
      </c>
      <c r="H11427" t="str">
        <f t="shared" si="357"/>
        <v>Moritz Wagner</v>
      </c>
    </row>
    <row r="11428" spans="1:8" x14ac:dyDescent="0.2">
      <c r="A11428" s="48"/>
      <c r="B11428">
        <v>19</v>
      </c>
      <c r="C11428">
        <v>12</v>
      </c>
      <c r="D11428">
        <v>4</v>
      </c>
      <c r="E11428">
        <v>0</v>
      </c>
      <c r="F11428" s="51"/>
      <c r="G11428" t="str">
        <f t="shared" si="356"/>
        <v>Moritz Wagner</v>
      </c>
      <c r="H11428" t="str">
        <f t="shared" si="357"/>
        <v>Moritz Wagner</v>
      </c>
    </row>
    <row r="11429" spans="1:8" x14ac:dyDescent="0.2">
      <c r="A11429" s="48"/>
      <c r="B11429">
        <v>20</v>
      </c>
      <c r="C11429">
        <v>13</v>
      </c>
      <c r="D11429">
        <v>3</v>
      </c>
      <c r="E11429">
        <v>1</v>
      </c>
      <c r="F11429" s="51"/>
      <c r="G11429" t="str">
        <f t="shared" si="356"/>
        <v>Moritz Wagner</v>
      </c>
      <c r="H11429" t="str">
        <f t="shared" si="357"/>
        <v>Moritz Wagner</v>
      </c>
    </row>
    <row r="11430" spans="1:8" x14ac:dyDescent="0.2">
      <c r="A11430" s="48"/>
      <c r="B11430">
        <v>11</v>
      </c>
      <c r="C11430">
        <v>4</v>
      </c>
      <c r="D11430">
        <v>2</v>
      </c>
      <c r="E11430">
        <v>1</v>
      </c>
      <c r="F11430" s="51"/>
      <c r="G11430" t="str">
        <f t="shared" si="356"/>
        <v>Moritz Wagner</v>
      </c>
      <c r="H11430" t="str">
        <f t="shared" si="357"/>
        <v>Moritz Wagner</v>
      </c>
    </row>
    <row r="11431" spans="1:8" x14ac:dyDescent="0.2">
      <c r="A11431" s="48"/>
      <c r="B11431">
        <v>6</v>
      </c>
      <c r="C11431">
        <v>3</v>
      </c>
      <c r="D11431">
        <v>1</v>
      </c>
      <c r="E11431">
        <v>2</v>
      </c>
      <c r="F11431" s="51"/>
      <c r="G11431" t="str">
        <f t="shared" si="356"/>
        <v>Moritz Wagner</v>
      </c>
      <c r="H11431" t="str">
        <f t="shared" si="357"/>
        <v>Moritz Wagner</v>
      </c>
    </row>
    <row r="11432" spans="1:8" x14ac:dyDescent="0.2">
      <c r="A11432" s="48"/>
      <c r="B11432">
        <v>17</v>
      </c>
      <c r="C11432">
        <v>5</v>
      </c>
      <c r="D11432">
        <v>0</v>
      </c>
      <c r="E11432">
        <v>3</v>
      </c>
      <c r="F11432" s="51"/>
      <c r="G11432" t="str">
        <f t="shared" si="356"/>
        <v>Moritz Wagner</v>
      </c>
      <c r="H11432" t="str">
        <f t="shared" si="357"/>
        <v>Moritz Wagner</v>
      </c>
    </row>
    <row r="11433" spans="1:8" x14ac:dyDescent="0.2">
      <c r="A11433" s="48"/>
      <c r="B11433">
        <v>25</v>
      </c>
      <c r="C11433">
        <v>8</v>
      </c>
      <c r="D11433">
        <v>1</v>
      </c>
      <c r="E11433">
        <v>1</v>
      </c>
      <c r="F11433" s="51"/>
      <c r="G11433" t="str">
        <f t="shared" si="356"/>
        <v>Moritz Wagner</v>
      </c>
      <c r="H11433" t="str">
        <f t="shared" si="357"/>
        <v>Moritz Wagner</v>
      </c>
    </row>
    <row r="11434" spans="1:8" x14ac:dyDescent="0.2">
      <c r="A11434" s="48"/>
      <c r="B11434">
        <v>11</v>
      </c>
      <c r="C11434">
        <v>6</v>
      </c>
      <c r="D11434">
        <v>3</v>
      </c>
      <c r="E11434">
        <v>1</v>
      </c>
      <c r="F11434" s="51"/>
      <c r="G11434" t="str">
        <f t="shared" si="356"/>
        <v>Moritz Wagner</v>
      </c>
      <c r="H11434" t="str">
        <f t="shared" si="357"/>
        <v>Moritz Wagner</v>
      </c>
    </row>
    <row r="11435" spans="1:8" x14ac:dyDescent="0.2">
      <c r="A11435" s="48"/>
      <c r="B11435">
        <v>16</v>
      </c>
      <c r="C11435">
        <v>10</v>
      </c>
      <c r="D11435">
        <v>2</v>
      </c>
      <c r="E11435">
        <v>1</v>
      </c>
      <c r="F11435" s="51"/>
      <c r="G11435" t="str">
        <f t="shared" si="356"/>
        <v>Moritz Wagner</v>
      </c>
      <c r="H11435" t="str">
        <f t="shared" si="357"/>
        <v>Moritz Wagner</v>
      </c>
    </row>
    <row r="11436" spans="1:8" x14ac:dyDescent="0.2">
      <c r="A11436" s="48"/>
      <c r="B11436">
        <v>12</v>
      </c>
      <c r="C11436">
        <v>7</v>
      </c>
      <c r="D11436">
        <v>3</v>
      </c>
      <c r="E11436">
        <v>1</v>
      </c>
      <c r="F11436" s="51"/>
      <c r="G11436" t="str">
        <f t="shared" si="356"/>
        <v>Moritz Wagner</v>
      </c>
      <c r="H11436" t="str">
        <f t="shared" si="357"/>
        <v>Moritz Wagner</v>
      </c>
    </row>
    <row r="11437" spans="1:8" x14ac:dyDescent="0.2">
      <c r="A11437" s="48"/>
      <c r="B11437">
        <v>17</v>
      </c>
      <c r="C11437">
        <v>8</v>
      </c>
      <c r="D11437">
        <v>1</v>
      </c>
      <c r="E11437">
        <v>1</v>
      </c>
      <c r="F11437" s="51"/>
      <c r="G11437" t="str">
        <f t="shared" si="356"/>
        <v>Moritz Wagner</v>
      </c>
      <c r="H11437" t="str">
        <f t="shared" si="357"/>
        <v>Moritz Wagner</v>
      </c>
    </row>
    <row r="11438" spans="1:8" x14ac:dyDescent="0.2">
      <c r="A11438" s="48"/>
      <c r="B11438">
        <v>12</v>
      </c>
      <c r="C11438">
        <v>4</v>
      </c>
      <c r="D11438">
        <v>4</v>
      </c>
      <c r="E11438">
        <v>1</v>
      </c>
      <c r="F11438" s="51"/>
      <c r="G11438" t="str">
        <f t="shared" si="356"/>
        <v>Moritz Wagner</v>
      </c>
      <c r="H11438" t="str">
        <f t="shared" si="357"/>
        <v>Moritz Wagner</v>
      </c>
    </row>
    <row r="11439" spans="1:8" x14ac:dyDescent="0.2">
      <c r="A11439" s="48"/>
      <c r="B11439">
        <v>7</v>
      </c>
      <c r="C11439">
        <v>4</v>
      </c>
      <c r="D11439">
        <v>1</v>
      </c>
      <c r="E11439">
        <v>2</v>
      </c>
      <c r="F11439" s="51"/>
      <c r="G11439" t="str">
        <f t="shared" si="356"/>
        <v>Moritz Wagner</v>
      </c>
      <c r="H11439" t="str">
        <f t="shared" si="357"/>
        <v>Moritz Wagner</v>
      </c>
    </row>
    <row r="11440" spans="1:8" x14ac:dyDescent="0.2">
      <c r="A11440" s="48" t="s">
        <v>1615</v>
      </c>
      <c r="B11440">
        <v>3</v>
      </c>
      <c r="C11440">
        <v>0</v>
      </c>
      <c r="D11440">
        <v>0</v>
      </c>
      <c r="E11440">
        <v>1</v>
      </c>
      <c r="F11440" s="51"/>
      <c r="G11440" t="str">
        <f t="shared" si="356"/>
        <v>Ish Wainright</v>
      </c>
      <c r="H11440" t="str">
        <f t="shared" si="357"/>
        <v>Ish Wainright</v>
      </c>
    </row>
    <row r="11441" spans="1:8" x14ac:dyDescent="0.2">
      <c r="A11441" s="48"/>
      <c r="B11441">
        <v>3</v>
      </c>
      <c r="C11441">
        <v>7</v>
      </c>
      <c r="D11441">
        <v>2</v>
      </c>
      <c r="E11441">
        <v>1</v>
      </c>
      <c r="F11441" s="51"/>
      <c r="G11441" t="str">
        <f t="shared" si="356"/>
        <v>Ish Wainright</v>
      </c>
      <c r="H11441" t="str">
        <f t="shared" si="357"/>
        <v>Ish Wainright</v>
      </c>
    </row>
    <row r="11442" spans="1:8" x14ac:dyDescent="0.2">
      <c r="A11442" s="48"/>
      <c r="B11442">
        <v>6</v>
      </c>
      <c r="C11442">
        <v>3</v>
      </c>
      <c r="D11442">
        <v>1</v>
      </c>
      <c r="E11442">
        <v>2</v>
      </c>
      <c r="F11442" s="51"/>
      <c r="G11442" t="str">
        <f t="shared" si="356"/>
        <v>Ish Wainright</v>
      </c>
      <c r="H11442" t="str">
        <f t="shared" si="357"/>
        <v>Ish Wainright</v>
      </c>
    </row>
    <row r="11443" spans="1:8" x14ac:dyDescent="0.2">
      <c r="A11443" s="48"/>
      <c r="B11443">
        <v>6</v>
      </c>
      <c r="C11443">
        <v>2</v>
      </c>
      <c r="D11443">
        <v>0</v>
      </c>
      <c r="E11443">
        <v>2</v>
      </c>
      <c r="F11443" s="51"/>
      <c r="G11443" t="str">
        <f t="shared" si="356"/>
        <v>Ish Wainright</v>
      </c>
      <c r="H11443" t="str">
        <f t="shared" si="357"/>
        <v>Ish Wainright</v>
      </c>
    </row>
    <row r="11444" spans="1:8" x14ac:dyDescent="0.2">
      <c r="A11444" s="48"/>
      <c r="B11444">
        <v>0</v>
      </c>
      <c r="C11444">
        <v>0</v>
      </c>
      <c r="D11444">
        <v>0</v>
      </c>
      <c r="E11444">
        <v>0</v>
      </c>
      <c r="F11444" s="51"/>
      <c r="G11444" t="str">
        <f t="shared" si="356"/>
        <v>Ish Wainright</v>
      </c>
      <c r="H11444" t="str">
        <f t="shared" si="357"/>
        <v>Ish Wainright</v>
      </c>
    </row>
    <row r="11445" spans="1:8" x14ac:dyDescent="0.2">
      <c r="A11445" s="48"/>
      <c r="B11445">
        <v>0</v>
      </c>
      <c r="C11445">
        <v>1</v>
      </c>
      <c r="D11445">
        <v>1</v>
      </c>
      <c r="E11445">
        <v>0</v>
      </c>
      <c r="F11445" s="51"/>
      <c r="G11445" t="str">
        <f t="shared" si="356"/>
        <v>Ish Wainright</v>
      </c>
      <c r="H11445" t="str">
        <f t="shared" si="357"/>
        <v>Ish Wainright</v>
      </c>
    </row>
    <row r="11446" spans="1:8" x14ac:dyDescent="0.2">
      <c r="A11446" s="48"/>
      <c r="B11446">
        <v>8</v>
      </c>
      <c r="C11446">
        <v>1</v>
      </c>
      <c r="D11446">
        <v>1</v>
      </c>
      <c r="E11446">
        <v>2</v>
      </c>
      <c r="F11446" s="51"/>
      <c r="G11446" t="str">
        <f t="shared" si="356"/>
        <v>Ish Wainright</v>
      </c>
      <c r="H11446" t="str">
        <f t="shared" si="357"/>
        <v>Ish Wainright</v>
      </c>
    </row>
    <row r="11447" spans="1:8" x14ac:dyDescent="0.2">
      <c r="A11447" s="48"/>
      <c r="B11447">
        <v>8</v>
      </c>
      <c r="C11447">
        <v>1</v>
      </c>
      <c r="D11447">
        <v>4</v>
      </c>
      <c r="E11447">
        <v>2</v>
      </c>
      <c r="F11447" s="51"/>
      <c r="G11447" t="str">
        <f t="shared" si="356"/>
        <v>Ish Wainright</v>
      </c>
      <c r="H11447" t="str">
        <f t="shared" si="357"/>
        <v>Ish Wainright</v>
      </c>
    </row>
    <row r="11448" spans="1:8" x14ac:dyDescent="0.2">
      <c r="A11448" s="48"/>
      <c r="B11448">
        <v>6</v>
      </c>
      <c r="C11448">
        <v>3</v>
      </c>
      <c r="D11448">
        <v>1</v>
      </c>
      <c r="E11448">
        <v>2</v>
      </c>
      <c r="F11448" s="51"/>
      <c r="G11448" t="str">
        <f t="shared" si="356"/>
        <v>Ish Wainright</v>
      </c>
      <c r="H11448" t="str">
        <f t="shared" si="357"/>
        <v>Ish Wainright</v>
      </c>
    </row>
    <row r="11449" spans="1:8" x14ac:dyDescent="0.2">
      <c r="A11449" s="48"/>
      <c r="B11449">
        <v>0</v>
      </c>
      <c r="C11449">
        <v>1</v>
      </c>
      <c r="D11449">
        <v>1</v>
      </c>
      <c r="E11449">
        <v>0</v>
      </c>
      <c r="F11449" s="51"/>
      <c r="G11449" t="str">
        <f t="shared" si="356"/>
        <v>Ish Wainright</v>
      </c>
      <c r="H11449" t="str">
        <f t="shared" si="357"/>
        <v>Ish Wainright</v>
      </c>
    </row>
    <row r="11450" spans="1:8" x14ac:dyDescent="0.2">
      <c r="A11450" s="48"/>
      <c r="B11450">
        <v>0</v>
      </c>
      <c r="C11450">
        <v>1</v>
      </c>
      <c r="D11450">
        <v>0</v>
      </c>
      <c r="E11450">
        <v>0</v>
      </c>
      <c r="F11450" s="51"/>
      <c r="G11450" t="str">
        <f t="shared" si="356"/>
        <v>Ish Wainright</v>
      </c>
      <c r="H11450" t="str">
        <f t="shared" si="357"/>
        <v>Ish Wainright</v>
      </c>
    </row>
    <row r="11451" spans="1:8" x14ac:dyDescent="0.2">
      <c r="A11451" s="48"/>
      <c r="B11451">
        <v>2</v>
      </c>
      <c r="C11451">
        <v>2</v>
      </c>
      <c r="D11451">
        <v>0</v>
      </c>
      <c r="E11451">
        <v>0</v>
      </c>
      <c r="F11451" s="51"/>
      <c r="G11451" t="str">
        <f t="shared" si="356"/>
        <v>Ish Wainright</v>
      </c>
      <c r="H11451" t="str">
        <f t="shared" si="357"/>
        <v>Ish Wainright</v>
      </c>
    </row>
    <row r="11452" spans="1:8" x14ac:dyDescent="0.2">
      <c r="A11452" s="48"/>
      <c r="B11452">
        <v>0</v>
      </c>
      <c r="C11452">
        <v>1</v>
      </c>
      <c r="D11452">
        <v>0</v>
      </c>
      <c r="E11452">
        <v>0</v>
      </c>
      <c r="F11452" s="51"/>
      <c r="G11452" t="str">
        <f t="shared" si="356"/>
        <v>Ish Wainright</v>
      </c>
      <c r="H11452" t="str">
        <f t="shared" si="357"/>
        <v>Ish Wainright</v>
      </c>
    </row>
    <row r="11453" spans="1:8" x14ac:dyDescent="0.2">
      <c r="A11453" s="48"/>
      <c r="B11453">
        <v>8</v>
      </c>
      <c r="C11453">
        <v>5</v>
      </c>
      <c r="D11453">
        <v>2</v>
      </c>
      <c r="E11453">
        <v>2</v>
      </c>
      <c r="F11453" s="51"/>
      <c r="G11453" t="str">
        <f t="shared" si="356"/>
        <v>Ish Wainright</v>
      </c>
      <c r="H11453" t="str">
        <f t="shared" si="357"/>
        <v>Ish Wainright</v>
      </c>
    </row>
    <row r="11454" spans="1:8" x14ac:dyDescent="0.2">
      <c r="A11454" s="48"/>
      <c r="B11454">
        <v>2</v>
      </c>
      <c r="C11454">
        <v>5</v>
      </c>
      <c r="D11454">
        <v>1</v>
      </c>
      <c r="E11454">
        <v>0</v>
      </c>
      <c r="F11454" s="51"/>
      <c r="G11454" t="str">
        <f t="shared" si="356"/>
        <v>Ish Wainright</v>
      </c>
      <c r="H11454" t="str">
        <f t="shared" si="357"/>
        <v>Ish Wainright</v>
      </c>
    </row>
    <row r="11455" spans="1:8" x14ac:dyDescent="0.2">
      <c r="A11455" s="48"/>
      <c r="B11455">
        <v>3</v>
      </c>
      <c r="C11455">
        <v>2</v>
      </c>
      <c r="D11455">
        <v>0</v>
      </c>
      <c r="E11455">
        <v>0</v>
      </c>
      <c r="F11455" s="51"/>
      <c r="G11455" t="str">
        <f t="shared" si="356"/>
        <v>Ish Wainright</v>
      </c>
      <c r="H11455" t="str">
        <f t="shared" si="357"/>
        <v>Ish Wainright</v>
      </c>
    </row>
    <row r="11456" spans="1:8" x14ac:dyDescent="0.2">
      <c r="A11456" s="48"/>
      <c r="B11456">
        <v>0</v>
      </c>
      <c r="C11456">
        <v>2</v>
      </c>
      <c r="D11456">
        <v>0</v>
      </c>
      <c r="E11456">
        <v>0</v>
      </c>
      <c r="F11456" s="51"/>
      <c r="G11456" t="str">
        <f t="shared" si="356"/>
        <v>Ish Wainright</v>
      </c>
      <c r="H11456" t="str">
        <f t="shared" si="357"/>
        <v>Ish Wainright</v>
      </c>
    </row>
    <row r="11457" spans="1:8" x14ac:dyDescent="0.2">
      <c r="A11457" s="48"/>
      <c r="B11457">
        <v>3</v>
      </c>
      <c r="C11457">
        <v>5</v>
      </c>
      <c r="D11457">
        <v>3</v>
      </c>
      <c r="E11457">
        <v>0</v>
      </c>
      <c r="F11457" s="51"/>
      <c r="G11457" t="str">
        <f t="shared" si="356"/>
        <v>Ish Wainright</v>
      </c>
      <c r="H11457" t="str">
        <f t="shared" si="357"/>
        <v>Ish Wainright</v>
      </c>
    </row>
    <row r="11458" spans="1:8" x14ac:dyDescent="0.2">
      <c r="A11458" s="48"/>
      <c r="B11458">
        <v>3</v>
      </c>
      <c r="C11458">
        <v>0</v>
      </c>
      <c r="D11458">
        <v>1</v>
      </c>
      <c r="E11458">
        <v>1</v>
      </c>
      <c r="F11458" s="51"/>
      <c r="G11458" t="str">
        <f t="shared" ref="G11458:G11521" si="358">IF(B11458="","",IF(A11458="",G11457,SUBSTITUTE(A11458," 2022-23 Game Log","")))</f>
        <v>Ish Wainright</v>
      </c>
      <c r="H11458" t="str">
        <f t="shared" ref="H11458:H11521" si="359">IF(G11458="Luka Dončić","Luka Doncic",IF(G11458="Wendell Carter Jr.","Wendell Carter",IF(G11458="Vlatko Čančar","Vlatko Cancar",IF(G11458="Troy Brown Jr.","Troy Brown",IF(G11458="Bojan Bogdanović","Bojan Bogdanovic",IF(G11458="Nic Claxton","Nicolas Claxton",IF(G11458="Kristaps Porziņģis","Kristaps Porzingis",IF(G11458="Kelly Oubre Jr.","Kelly Oubre Jr",IF(G11458="P.J. Washington","P.J Washington",IF(G11458="P.J. Tucker","P.J Tucker",IF(G11458="Jabari Smith Jr.","Jabari Smith",IF(G11458="Alperen Şengün","Alperen Sengun",IF(G11458="Nikola Vučević","Nikola Vucevic",IF(G11458="Jusuf Nurkić","Jusuf Nurkic",IF(G11458="Nikola Jokić","Nikola Jokic",G11458)))))))))))))))</f>
        <v>Ish Wainright</v>
      </c>
    </row>
    <row r="11459" spans="1:8" x14ac:dyDescent="0.2">
      <c r="A11459" s="48"/>
      <c r="B11459">
        <v>9</v>
      </c>
      <c r="C11459">
        <v>2</v>
      </c>
      <c r="D11459">
        <v>0</v>
      </c>
      <c r="E11459">
        <v>3</v>
      </c>
      <c r="F11459" s="51"/>
      <c r="G11459" t="str">
        <f t="shared" si="358"/>
        <v>Ish Wainright</v>
      </c>
      <c r="H11459" t="str">
        <f t="shared" si="359"/>
        <v>Ish Wainright</v>
      </c>
    </row>
    <row r="11460" spans="1:8" x14ac:dyDescent="0.2">
      <c r="A11460" s="48"/>
      <c r="B11460">
        <v>8</v>
      </c>
      <c r="C11460">
        <v>3</v>
      </c>
      <c r="D11460">
        <v>2</v>
      </c>
      <c r="E11460">
        <v>2</v>
      </c>
      <c r="F11460" s="51"/>
      <c r="G11460" t="str">
        <f t="shared" si="358"/>
        <v>Ish Wainright</v>
      </c>
      <c r="H11460" t="str">
        <f t="shared" si="359"/>
        <v>Ish Wainright</v>
      </c>
    </row>
    <row r="11461" spans="1:8" x14ac:dyDescent="0.2">
      <c r="A11461" s="48"/>
      <c r="B11461">
        <v>6</v>
      </c>
      <c r="C11461">
        <v>1</v>
      </c>
      <c r="D11461">
        <v>0</v>
      </c>
      <c r="E11461">
        <v>2</v>
      </c>
      <c r="F11461" s="51"/>
      <c r="G11461" t="str">
        <f t="shared" si="358"/>
        <v>Ish Wainright</v>
      </c>
      <c r="H11461" t="str">
        <f t="shared" si="359"/>
        <v>Ish Wainright</v>
      </c>
    </row>
    <row r="11462" spans="1:8" x14ac:dyDescent="0.2">
      <c r="A11462" s="48" t="s">
        <v>1565</v>
      </c>
      <c r="B11462">
        <v>2</v>
      </c>
      <c r="C11462">
        <v>2</v>
      </c>
      <c r="D11462">
        <v>1</v>
      </c>
      <c r="E11462">
        <v>0</v>
      </c>
      <c r="F11462" s="51"/>
      <c r="G11462" t="str">
        <f t="shared" si="358"/>
        <v>Jabari Walker</v>
      </c>
      <c r="H11462" t="str">
        <f t="shared" si="359"/>
        <v>Jabari Walker</v>
      </c>
    </row>
    <row r="11463" spans="1:8" x14ac:dyDescent="0.2">
      <c r="A11463" s="48"/>
      <c r="B11463">
        <v>2</v>
      </c>
      <c r="C11463">
        <v>3</v>
      </c>
      <c r="D11463">
        <v>2</v>
      </c>
      <c r="E11463">
        <v>0</v>
      </c>
      <c r="F11463" s="51"/>
      <c r="G11463" t="str">
        <f t="shared" si="358"/>
        <v>Jabari Walker</v>
      </c>
      <c r="H11463" t="str">
        <f t="shared" si="359"/>
        <v>Jabari Walker</v>
      </c>
    </row>
    <row r="11464" spans="1:8" x14ac:dyDescent="0.2">
      <c r="A11464" s="48"/>
      <c r="B11464">
        <v>0</v>
      </c>
      <c r="C11464">
        <v>0</v>
      </c>
      <c r="D11464">
        <v>0</v>
      </c>
      <c r="E11464">
        <v>0</v>
      </c>
      <c r="F11464" s="51"/>
      <c r="G11464" t="str">
        <f t="shared" si="358"/>
        <v>Jabari Walker</v>
      </c>
      <c r="H11464" t="str">
        <f t="shared" si="359"/>
        <v>Jabari Walker</v>
      </c>
    </row>
    <row r="11465" spans="1:8" x14ac:dyDescent="0.2">
      <c r="A11465" s="48"/>
      <c r="B11465">
        <v>2</v>
      </c>
      <c r="C11465">
        <v>3</v>
      </c>
      <c r="D11465">
        <v>1</v>
      </c>
      <c r="E11465">
        <v>0</v>
      </c>
      <c r="F11465" s="51"/>
      <c r="G11465" t="str">
        <f t="shared" si="358"/>
        <v>Jabari Walker</v>
      </c>
      <c r="H11465" t="str">
        <f t="shared" si="359"/>
        <v>Jabari Walker</v>
      </c>
    </row>
    <row r="11466" spans="1:8" x14ac:dyDescent="0.2">
      <c r="A11466" s="48"/>
      <c r="B11466">
        <v>3</v>
      </c>
      <c r="C11466">
        <v>3</v>
      </c>
      <c r="D11466">
        <v>1</v>
      </c>
      <c r="E11466">
        <v>0</v>
      </c>
      <c r="F11466" s="51"/>
      <c r="G11466" t="str">
        <f t="shared" si="358"/>
        <v>Jabari Walker</v>
      </c>
      <c r="H11466" t="str">
        <f t="shared" si="359"/>
        <v>Jabari Walker</v>
      </c>
    </row>
    <row r="11467" spans="1:8" x14ac:dyDescent="0.2">
      <c r="A11467" s="48"/>
      <c r="B11467">
        <v>5</v>
      </c>
      <c r="C11467">
        <v>3</v>
      </c>
      <c r="D11467">
        <v>2</v>
      </c>
      <c r="E11467">
        <v>1</v>
      </c>
      <c r="F11467" s="51"/>
      <c r="G11467" t="str">
        <f t="shared" si="358"/>
        <v>Jabari Walker</v>
      </c>
      <c r="H11467" t="str">
        <f t="shared" si="359"/>
        <v>Jabari Walker</v>
      </c>
    </row>
    <row r="11468" spans="1:8" x14ac:dyDescent="0.2">
      <c r="A11468" s="48"/>
      <c r="B11468">
        <v>4</v>
      </c>
      <c r="C11468">
        <v>2</v>
      </c>
      <c r="D11468">
        <v>0</v>
      </c>
      <c r="E11468">
        <v>0</v>
      </c>
      <c r="F11468" s="51"/>
      <c r="G11468" t="str">
        <f t="shared" si="358"/>
        <v>Jabari Walker</v>
      </c>
      <c r="H11468" t="str">
        <f t="shared" si="359"/>
        <v>Jabari Walker</v>
      </c>
    </row>
    <row r="11469" spans="1:8" x14ac:dyDescent="0.2">
      <c r="A11469" s="48"/>
      <c r="B11469">
        <v>5</v>
      </c>
      <c r="C11469">
        <v>4</v>
      </c>
      <c r="D11469">
        <v>1</v>
      </c>
      <c r="E11469">
        <v>0</v>
      </c>
      <c r="F11469" s="51"/>
      <c r="G11469" t="str">
        <f t="shared" si="358"/>
        <v>Jabari Walker</v>
      </c>
      <c r="H11469" t="str">
        <f t="shared" si="359"/>
        <v>Jabari Walker</v>
      </c>
    </row>
    <row r="11470" spans="1:8" x14ac:dyDescent="0.2">
      <c r="A11470" s="48"/>
      <c r="B11470">
        <v>0</v>
      </c>
      <c r="C11470">
        <v>0</v>
      </c>
      <c r="D11470">
        <v>1</v>
      </c>
      <c r="E11470">
        <v>0</v>
      </c>
      <c r="F11470" s="51"/>
      <c r="G11470" t="str">
        <f t="shared" si="358"/>
        <v>Jabari Walker</v>
      </c>
      <c r="H11470" t="str">
        <f t="shared" si="359"/>
        <v>Jabari Walker</v>
      </c>
    </row>
    <row r="11471" spans="1:8" x14ac:dyDescent="0.2">
      <c r="A11471" s="48"/>
      <c r="B11471">
        <v>0</v>
      </c>
      <c r="C11471">
        <v>0</v>
      </c>
      <c r="D11471">
        <v>0</v>
      </c>
      <c r="E11471">
        <v>0</v>
      </c>
      <c r="F11471" s="51"/>
      <c r="G11471" t="str">
        <f t="shared" si="358"/>
        <v>Jabari Walker</v>
      </c>
      <c r="H11471" t="str">
        <f t="shared" si="359"/>
        <v>Jabari Walker</v>
      </c>
    </row>
    <row r="11472" spans="1:8" x14ac:dyDescent="0.2">
      <c r="A11472" s="48"/>
      <c r="B11472">
        <v>2</v>
      </c>
      <c r="C11472">
        <v>5</v>
      </c>
      <c r="D11472">
        <v>0</v>
      </c>
      <c r="E11472">
        <v>0</v>
      </c>
      <c r="F11472" s="51"/>
      <c r="G11472" t="str">
        <f t="shared" si="358"/>
        <v>Jabari Walker</v>
      </c>
      <c r="H11472" t="str">
        <f t="shared" si="359"/>
        <v>Jabari Walker</v>
      </c>
    </row>
    <row r="11473" spans="1:8" x14ac:dyDescent="0.2">
      <c r="A11473" s="48"/>
      <c r="B11473">
        <v>0</v>
      </c>
      <c r="C11473">
        <v>4</v>
      </c>
      <c r="D11473">
        <v>0</v>
      </c>
      <c r="E11473">
        <v>0</v>
      </c>
      <c r="F11473" s="51"/>
      <c r="G11473" t="str">
        <f t="shared" si="358"/>
        <v>Jabari Walker</v>
      </c>
      <c r="H11473" t="str">
        <f t="shared" si="359"/>
        <v>Jabari Walker</v>
      </c>
    </row>
    <row r="11474" spans="1:8" x14ac:dyDescent="0.2">
      <c r="A11474" s="48"/>
      <c r="B11474">
        <v>0</v>
      </c>
      <c r="C11474">
        <v>0</v>
      </c>
      <c r="D11474">
        <v>0</v>
      </c>
      <c r="E11474">
        <v>0</v>
      </c>
      <c r="F11474" s="51"/>
      <c r="G11474" t="str">
        <f t="shared" si="358"/>
        <v>Jabari Walker</v>
      </c>
      <c r="H11474" t="str">
        <f t="shared" si="359"/>
        <v>Jabari Walker</v>
      </c>
    </row>
    <row r="11475" spans="1:8" x14ac:dyDescent="0.2">
      <c r="A11475" s="48"/>
      <c r="B11475">
        <v>3</v>
      </c>
      <c r="C11475">
        <v>0</v>
      </c>
      <c r="D11475">
        <v>0</v>
      </c>
      <c r="E11475">
        <v>1</v>
      </c>
      <c r="F11475" s="51"/>
      <c r="G11475" t="str">
        <f t="shared" si="358"/>
        <v>Jabari Walker</v>
      </c>
      <c r="H11475" t="str">
        <f t="shared" si="359"/>
        <v>Jabari Walker</v>
      </c>
    </row>
    <row r="11476" spans="1:8" x14ac:dyDescent="0.2">
      <c r="A11476" s="48"/>
      <c r="B11476">
        <v>3</v>
      </c>
      <c r="C11476">
        <v>0</v>
      </c>
      <c r="D11476">
        <v>0</v>
      </c>
      <c r="E11476">
        <v>1</v>
      </c>
      <c r="F11476" s="51"/>
      <c r="G11476" t="str">
        <f t="shared" si="358"/>
        <v>Jabari Walker</v>
      </c>
      <c r="H11476" t="str">
        <f t="shared" si="359"/>
        <v>Jabari Walker</v>
      </c>
    </row>
    <row r="11477" spans="1:8" x14ac:dyDescent="0.2">
      <c r="A11477" s="48"/>
      <c r="B11477">
        <v>0</v>
      </c>
      <c r="C11477">
        <v>3</v>
      </c>
      <c r="D11477">
        <v>1</v>
      </c>
      <c r="E11477">
        <v>0</v>
      </c>
      <c r="F11477" s="51"/>
      <c r="G11477" t="str">
        <f t="shared" si="358"/>
        <v>Jabari Walker</v>
      </c>
      <c r="H11477" t="str">
        <f t="shared" si="359"/>
        <v>Jabari Walker</v>
      </c>
    </row>
    <row r="11478" spans="1:8" x14ac:dyDescent="0.2">
      <c r="A11478" s="48"/>
      <c r="B11478">
        <v>0</v>
      </c>
      <c r="C11478">
        <v>0</v>
      </c>
      <c r="D11478">
        <v>0</v>
      </c>
      <c r="E11478">
        <v>0</v>
      </c>
      <c r="F11478" s="51"/>
      <c r="G11478" t="str">
        <f t="shared" si="358"/>
        <v>Jabari Walker</v>
      </c>
      <c r="H11478" t="str">
        <f t="shared" si="359"/>
        <v>Jabari Walker</v>
      </c>
    </row>
    <row r="11479" spans="1:8" x14ac:dyDescent="0.2">
      <c r="A11479" s="48"/>
      <c r="B11479">
        <v>0</v>
      </c>
      <c r="C11479">
        <v>0</v>
      </c>
      <c r="D11479">
        <v>0</v>
      </c>
      <c r="E11479">
        <v>0</v>
      </c>
      <c r="F11479" s="51"/>
      <c r="G11479" t="str">
        <f t="shared" si="358"/>
        <v>Jabari Walker</v>
      </c>
      <c r="H11479" t="str">
        <f t="shared" si="359"/>
        <v>Jabari Walker</v>
      </c>
    </row>
    <row r="11480" spans="1:8" x14ac:dyDescent="0.2">
      <c r="A11480" s="48"/>
      <c r="B11480">
        <v>2</v>
      </c>
      <c r="C11480">
        <v>6</v>
      </c>
      <c r="D11480">
        <v>0</v>
      </c>
      <c r="E11480">
        <v>0</v>
      </c>
      <c r="F11480" s="51"/>
      <c r="G11480" t="str">
        <f t="shared" si="358"/>
        <v>Jabari Walker</v>
      </c>
      <c r="H11480" t="str">
        <f t="shared" si="359"/>
        <v>Jabari Walker</v>
      </c>
    </row>
    <row r="11481" spans="1:8" x14ac:dyDescent="0.2">
      <c r="A11481" s="48"/>
      <c r="B11481">
        <v>4</v>
      </c>
      <c r="C11481">
        <v>6</v>
      </c>
      <c r="D11481">
        <v>1</v>
      </c>
      <c r="E11481">
        <v>0</v>
      </c>
      <c r="F11481" s="51"/>
      <c r="G11481" t="str">
        <f t="shared" si="358"/>
        <v>Jabari Walker</v>
      </c>
      <c r="H11481" t="str">
        <f t="shared" si="359"/>
        <v>Jabari Walker</v>
      </c>
    </row>
    <row r="11482" spans="1:8" x14ac:dyDescent="0.2">
      <c r="A11482" s="48"/>
      <c r="B11482">
        <v>6</v>
      </c>
      <c r="C11482">
        <v>6</v>
      </c>
      <c r="D11482">
        <v>0</v>
      </c>
      <c r="E11482">
        <v>0</v>
      </c>
      <c r="F11482" s="51"/>
      <c r="G11482" t="str">
        <f t="shared" si="358"/>
        <v>Jabari Walker</v>
      </c>
      <c r="H11482" t="str">
        <f t="shared" si="359"/>
        <v>Jabari Walker</v>
      </c>
    </row>
    <row r="11483" spans="1:8" x14ac:dyDescent="0.2">
      <c r="A11483" s="48" t="s">
        <v>1669</v>
      </c>
      <c r="B11483">
        <v>8</v>
      </c>
      <c r="C11483">
        <v>2</v>
      </c>
      <c r="D11483">
        <v>5</v>
      </c>
      <c r="E11483">
        <v>0</v>
      </c>
      <c r="F11483" s="51"/>
      <c r="G11483" t="str">
        <f t="shared" si="358"/>
        <v>Kemba Walker</v>
      </c>
      <c r="H11483" t="str">
        <f t="shared" si="359"/>
        <v>Kemba Walker</v>
      </c>
    </row>
    <row r="11484" spans="1:8" x14ac:dyDescent="0.2">
      <c r="A11484" s="48"/>
      <c r="B11484">
        <v>6</v>
      </c>
      <c r="C11484">
        <v>3</v>
      </c>
      <c r="D11484">
        <v>2</v>
      </c>
      <c r="E11484">
        <v>1</v>
      </c>
      <c r="F11484" s="51"/>
      <c r="G11484" t="str">
        <f t="shared" si="358"/>
        <v>Kemba Walker</v>
      </c>
      <c r="H11484" t="str">
        <f t="shared" si="359"/>
        <v>Kemba Walker</v>
      </c>
    </row>
    <row r="11485" spans="1:8" x14ac:dyDescent="0.2">
      <c r="A11485" s="48"/>
      <c r="B11485">
        <v>32</v>
      </c>
      <c r="C11485">
        <v>5</v>
      </c>
      <c r="D11485">
        <v>7</v>
      </c>
      <c r="E11485">
        <v>4</v>
      </c>
      <c r="F11485" s="51"/>
      <c r="G11485" t="str">
        <f t="shared" si="358"/>
        <v>Kemba Walker</v>
      </c>
      <c r="H11485" t="str">
        <f t="shared" si="359"/>
        <v>Kemba Walker</v>
      </c>
    </row>
    <row r="11486" spans="1:8" x14ac:dyDescent="0.2">
      <c r="A11486" s="48"/>
      <c r="B11486">
        <v>14</v>
      </c>
      <c r="C11486">
        <v>2</v>
      </c>
      <c r="D11486">
        <v>3</v>
      </c>
      <c r="E11486">
        <v>1</v>
      </c>
      <c r="F11486" s="51"/>
      <c r="G11486" t="str">
        <f t="shared" si="358"/>
        <v>Kemba Walker</v>
      </c>
      <c r="H11486" t="str">
        <f t="shared" si="359"/>
        <v>Kemba Walker</v>
      </c>
    </row>
    <row r="11487" spans="1:8" x14ac:dyDescent="0.2">
      <c r="A11487" s="48"/>
      <c r="B11487">
        <v>4</v>
      </c>
      <c r="C11487">
        <v>4</v>
      </c>
      <c r="D11487">
        <v>0</v>
      </c>
      <c r="E11487">
        <v>0</v>
      </c>
      <c r="F11487" s="51"/>
      <c r="G11487" t="str">
        <f t="shared" si="358"/>
        <v>Kemba Walker</v>
      </c>
      <c r="H11487" t="str">
        <f t="shared" si="359"/>
        <v>Kemba Walker</v>
      </c>
    </row>
    <row r="11488" spans="1:8" x14ac:dyDescent="0.2">
      <c r="A11488" s="48"/>
      <c r="B11488">
        <v>1</v>
      </c>
      <c r="C11488">
        <v>0</v>
      </c>
      <c r="D11488">
        <v>0</v>
      </c>
      <c r="E11488">
        <v>0</v>
      </c>
      <c r="F11488" s="51"/>
      <c r="G11488" t="str">
        <f t="shared" si="358"/>
        <v>Kemba Walker</v>
      </c>
      <c r="H11488" t="str">
        <f t="shared" si="359"/>
        <v>Kemba Walker</v>
      </c>
    </row>
    <row r="11489" spans="1:8" x14ac:dyDescent="0.2">
      <c r="A11489" s="48"/>
      <c r="B11489">
        <v>3</v>
      </c>
      <c r="C11489">
        <v>0</v>
      </c>
      <c r="D11489">
        <v>2</v>
      </c>
      <c r="E11489">
        <v>1</v>
      </c>
      <c r="F11489" s="51"/>
      <c r="G11489" t="str">
        <f t="shared" si="358"/>
        <v>Kemba Walker</v>
      </c>
      <c r="H11489" t="str">
        <f t="shared" si="359"/>
        <v>Kemba Walker</v>
      </c>
    </row>
    <row r="11490" spans="1:8" x14ac:dyDescent="0.2">
      <c r="A11490" s="48"/>
      <c r="B11490">
        <v>2</v>
      </c>
      <c r="C11490">
        <v>0</v>
      </c>
      <c r="D11490">
        <v>0</v>
      </c>
      <c r="E11490">
        <v>0</v>
      </c>
      <c r="F11490" s="51"/>
      <c r="G11490" t="str">
        <f t="shared" si="358"/>
        <v>Kemba Walker</v>
      </c>
      <c r="H11490" t="str">
        <f t="shared" si="359"/>
        <v>Kemba Walker</v>
      </c>
    </row>
    <row r="11491" spans="1:8" x14ac:dyDescent="0.2">
      <c r="A11491" s="48" t="s">
        <v>1566</v>
      </c>
      <c r="B11491">
        <v>5</v>
      </c>
      <c r="C11491">
        <v>3</v>
      </c>
      <c r="D11491">
        <v>5</v>
      </c>
      <c r="E11491">
        <v>0</v>
      </c>
      <c r="F11491" s="51"/>
      <c r="G11491" t="str">
        <f t="shared" si="358"/>
        <v>Lonnie Walker IV</v>
      </c>
      <c r="H11491" t="str">
        <f t="shared" si="359"/>
        <v>Lonnie Walker IV</v>
      </c>
    </row>
    <row r="11492" spans="1:8" x14ac:dyDescent="0.2">
      <c r="A11492" s="48"/>
      <c r="B11492">
        <v>26</v>
      </c>
      <c r="C11492">
        <v>3</v>
      </c>
      <c r="D11492">
        <v>3</v>
      </c>
      <c r="E11492">
        <v>2</v>
      </c>
      <c r="F11492" s="51"/>
      <c r="G11492" t="str">
        <f t="shared" si="358"/>
        <v>Lonnie Walker IV</v>
      </c>
      <c r="H11492" t="str">
        <f t="shared" si="359"/>
        <v>Lonnie Walker IV</v>
      </c>
    </row>
    <row r="11493" spans="1:8" x14ac:dyDescent="0.2">
      <c r="A11493" s="48"/>
      <c r="B11493">
        <v>15</v>
      </c>
      <c r="C11493">
        <v>4</v>
      </c>
      <c r="D11493">
        <v>1</v>
      </c>
      <c r="E11493">
        <v>1</v>
      </c>
      <c r="F11493" s="51"/>
      <c r="G11493" t="str">
        <f t="shared" si="358"/>
        <v>Lonnie Walker IV</v>
      </c>
      <c r="H11493" t="str">
        <f t="shared" si="359"/>
        <v>Lonnie Walker IV</v>
      </c>
    </row>
    <row r="11494" spans="1:8" x14ac:dyDescent="0.2">
      <c r="A11494" s="48"/>
      <c r="B11494">
        <v>15</v>
      </c>
      <c r="C11494">
        <v>2</v>
      </c>
      <c r="D11494">
        <v>1</v>
      </c>
      <c r="E11494">
        <v>1</v>
      </c>
      <c r="F11494" s="51"/>
      <c r="G11494" t="str">
        <f t="shared" si="358"/>
        <v>Lonnie Walker IV</v>
      </c>
      <c r="H11494" t="str">
        <f t="shared" si="359"/>
        <v>Lonnie Walker IV</v>
      </c>
    </row>
    <row r="11495" spans="1:8" x14ac:dyDescent="0.2">
      <c r="A11495" s="48"/>
      <c r="B11495">
        <v>6</v>
      </c>
      <c r="C11495">
        <v>3</v>
      </c>
      <c r="D11495">
        <v>3</v>
      </c>
      <c r="E11495">
        <v>0</v>
      </c>
      <c r="F11495" s="51"/>
      <c r="G11495" t="str">
        <f t="shared" si="358"/>
        <v>Lonnie Walker IV</v>
      </c>
      <c r="H11495" t="str">
        <f t="shared" si="359"/>
        <v>Lonnie Walker IV</v>
      </c>
    </row>
    <row r="11496" spans="1:8" x14ac:dyDescent="0.2">
      <c r="A11496" s="48"/>
      <c r="B11496">
        <v>18</v>
      </c>
      <c r="C11496">
        <v>5</v>
      </c>
      <c r="D11496">
        <v>2</v>
      </c>
      <c r="E11496">
        <v>3</v>
      </c>
      <c r="F11496" s="51"/>
      <c r="G11496" t="str">
        <f t="shared" si="358"/>
        <v>Lonnie Walker IV</v>
      </c>
      <c r="H11496" t="str">
        <f t="shared" si="359"/>
        <v>Lonnie Walker IV</v>
      </c>
    </row>
    <row r="11497" spans="1:8" x14ac:dyDescent="0.2">
      <c r="A11497" s="48"/>
      <c r="B11497">
        <v>28</v>
      </c>
      <c r="C11497">
        <v>3</v>
      </c>
      <c r="D11497">
        <v>1</v>
      </c>
      <c r="E11497">
        <v>5</v>
      </c>
      <c r="F11497" s="51"/>
      <c r="G11497" t="str">
        <f t="shared" si="358"/>
        <v>Lonnie Walker IV</v>
      </c>
      <c r="H11497" t="str">
        <f t="shared" si="359"/>
        <v>Lonnie Walker IV</v>
      </c>
    </row>
    <row r="11498" spans="1:8" x14ac:dyDescent="0.2">
      <c r="A11498" s="48"/>
      <c r="B11498">
        <v>19</v>
      </c>
      <c r="C11498">
        <v>1</v>
      </c>
      <c r="D11498">
        <v>1</v>
      </c>
      <c r="E11498">
        <v>2</v>
      </c>
      <c r="F11498" s="51"/>
      <c r="G11498" t="str">
        <f t="shared" si="358"/>
        <v>Lonnie Walker IV</v>
      </c>
      <c r="H11498" t="str">
        <f t="shared" si="359"/>
        <v>Lonnie Walker IV</v>
      </c>
    </row>
    <row r="11499" spans="1:8" x14ac:dyDescent="0.2">
      <c r="A11499" s="48"/>
      <c r="B11499">
        <v>6</v>
      </c>
      <c r="C11499">
        <v>1</v>
      </c>
      <c r="D11499">
        <v>1</v>
      </c>
      <c r="E11499">
        <v>0</v>
      </c>
      <c r="F11499" s="51"/>
      <c r="G11499" t="str">
        <f t="shared" si="358"/>
        <v>Lonnie Walker IV</v>
      </c>
      <c r="H11499" t="str">
        <f t="shared" si="359"/>
        <v>Lonnie Walker IV</v>
      </c>
    </row>
    <row r="11500" spans="1:8" x14ac:dyDescent="0.2">
      <c r="A11500" s="48"/>
      <c r="B11500">
        <v>19</v>
      </c>
      <c r="C11500">
        <v>1</v>
      </c>
      <c r="D11500">
        <v>1</v>
      </c>
      <c r="E11500">
        <v>2</v>
      </c>
      <c r="F11500" s="51"/>
      <c r="G11500" t="str">
        <f t="shared" si="358"/>
        <v>Lonnie Walker IV</v>
      </c>
      <c r="H11500" t="str">
        <f t="shared" si="359"/>
        <v>Lonnie Walker IV</v>
      </c>
    </row>
    <row r="11501" spans="1:8" x14ac:dyDescent="0.2">
      <c r="A11501" s="48"/>
      <c r="B11501">
        <v>25</v>
      </c>
      <c r="C11501">
        <v>1</v>
      </c>
      <c r="D11501">
        <v>0</v>
      </c>
      <c r="E11501">
        <v>4</v>
      </c>
      <c r="F11501" s="51"/>
      <c r="G11501" t="str">
        <f t="shared" si="358"/>
        <v>Lonnie Walker IV</v>
      </c>
      <c r="H11501" t="str">
        <f t="shared" si="359"/>
        <v>Lonnie Walker IV</v>
      </c>
    </row>
    <row r="11502" spans="1:8" x14ac:dyDescent="0.2">
      <c r="A11502" s="48"/>
      <c r="B11502">
        <v>17</v>
      </c>
      <c r="C11502">
        <v>1</v>
      </c>
      <c r="D11502">
        <v>3</v>
      </c>
      <c r="E11502">
        <v>1</v>
      </c>
      <c r="F11502" s="51"/>
      <c r="G11502" t="str">
        <f t="shared" si="358"/>
        <v>Lonnie Walker IV</v>
      </c>
      <c r="H11502" t="str">
        <f t="shared" si="359"/>
        <v>Lonnie Walker IV</v>
      </c>
    </row>
    <row r="11503" spans="1:8" x14ac:dyDescent="0.2">
      <c r="A11503" s="48"/>
      <c r="B11503">
        <v>14</v>
      </c>
      <c r="C11503">
        <v>1</v>
      </c>
      <c r="D11503">
        <v>2</v>
      </c>
      <c r="E11503">
        <v>2</v>
      </c>
      <c r="F11503" s="51"/>
      <c r="G11503" t="str">
        <f t="shared" si="358"/>
        <v>Lonnie Walker IV</v>
      </c>
      <c r="H11503" t="str">
        <f t="shared" si="359"/>
        <v>Lonnie Walker IV</v>
      </c>
    </row>
    <row r="11504" spans="1:8" x14ac:dyDescent="0.2">
      <c r="A11504" s="48"/>
      <c r="B11504">
        <v>24</v>
      </c>
      <c r="C11504">
        <v>0</v>
      </c>
      <c r="D11504">
        <v>2</v>
      </c>
      <c r="E11504">
        <v>2</v>
      </c>
      <c r="F11504" s="51"/>
      <c r="G11504" t="str">
        <f t="shared" si="358"/>
        <v>Lonnie Walker IV</v>
      </c>
      <c r="H11504" t="str">
        <f t="shared" si="359"/>
        <v>Lonnie Walker IV</v>
      </c>
    </row>
    <row r="11505" spans="1:8" x14ac:dyDescent="0.2">
      <c r="A11505" s="48"/>
      <c r="B11505">
        <v>18</v>
      </c>
      <c r="C11505">
        <v>2</v>
      </c>
      <c r="D11505">
        <v>2</v>
      </c>
      <c r="E11505">
        <v>4</v>
      </c>
      <c r="F11505" s="51"/>
      <c r="G11505" t="str">
        <f t="shared" si="358"/>
        <v>Lonnie Walker IV</v>
      </c>
      <c r="H11505" t="str">
        <f t="shared" si="359"/>
        <v>Lonnie Walker IV</v>
      </c>
    </row>
    <row r="11506" spans="1:8" x14ac:dyDescent="0.2">
      <c r="A11506" s="48"/>
      <c r="B11506">
        <v>19</v>
      </c>
      <c r="C11506">
        <v>5</v>
      </c>
      <c r="D11506">
        <v>2</v>
      </c>
      <c r="E11506">
        <v>3</v>
      </c>
      <c r="F11506" s="51"/>
      <c r="G11506" t="str">
        <f t="shared" si="358"/>
        <v>Lonnie Walker IV</v>
      </c>
      <c r="H11506" t="str">
        <f t="shared" si="359"/>
        <v>Lonnie Walker IV</v>
      </c>
    </row>
    <row r="11507" spans="1:8" x14ac:dyDescent="0.2">
      <c r="A11507" s="48"/>
      <c r="B11507">
        <v>9</v>
      </c>
      <c r="C11507">
        <v>4</v>
      </c>
      <c r="D11507">
        <v>2</v>
      </c>
      <c r="E11507">
        <v>1</v>
      </c>
      <c r="F11507" s="51"/>
      <c r="G11507" t="str">
        <f t="shared" si="358"/>
        <v>Lonnie Walker IV</v>
      </c>
      <c r="H11507" t="str">
        <f t="shared" si="359"/>
        <v>Lonnie Walker IV</v>
      </c>
    </row>
    <row r="11508" spans="1:8" x14ac:dyDescent="0.2">
      <c r="A11508" s="48"/>
      <c r="B11508">
        <v>14</v>
      </c>
      <c r="C11508">
        <v>2</v>
      </c>
      <c r="D11508">
        <v>0</v>
      </c>
      <c r="E11508">
        <v>2</v>
      </c>
      <c r="F11508" s="51"/>
      <c r="G11508" t="str">
        <f t="shared" si="358"/>
        <v>Lonnie Walker IV</v>
      </c>
      <c r="H11508" t="str">
        <f t="shared" si="359"/>
        <v>Lonnie Walker IV</v>
      </c>
    </row>
    <row r="11509" spans="1:8" x14ac:dyDescent="0.2">
      <c r="A11509" s="48"/>
      <c r="B11509">
        <v>20</v>
      </c>
      <c r="C11509">
        <v>2</v>
      </c>
      <c r="D11509">
        <v>1</v>
      </c>
      <c r="E11509">
        <v>4</v>
      </c>
      <c r="F11509" s="51"/>
      <c r="G11509" t="str">
        <f t="shared" si="358"/>
        <v>Lonnie Walker IV</v>
      </c>
      <c r="H11509" t="str">
        <f t="shared" si="359"/>
        <v>Lonnie Walker IV</v>
      </c>
    </row>
    <row r="11510" spans="1:8" x14ac:dyDescent="0.2">
      <c r="A11510" s="48"/>
      <c r="B11510">
        <v>7</v>
      </c>
      <c r="C11510">
        <v>1</v>
      </c>
      <c r="D11510">
        <v>3</v>
      </c>
      <c r="E11510">
        <v>0</v>
      </c>
      <c r="F11510" s="51"/>
      <c r="G11510" t="str">
        <f t="shared" si="358"/>
        <v>Lonnie Walker IV</v>
      </c>
      <c r="H11510" t="str">
        <f t="shared" si="359"/>
        <v>Lonnie Walker IV</v>
      </c>
    </row>
    <row r="11511" spans="1:8" x14ac:dyDescent="0.2">
      <c r="A11511" s="48"/>
      <c r="B11511">
        <v>12</v>
      </c>
      <c r="C11511">
        <v>3</v>
      </c>
      <c r="D11511">
        <v>0</v>
      </c>
      <c r="E11511">
        <v>2</v>
      </c>
      <c r="F11511" s="51"/>
      <c r="G11511" t="str">
        <f t="shared" si="358"/>
        <v>Lonnie Walker IV</v>
      </c>
      <c r="H11511" t="str">
        <f t="shared" si="359"/>
        <v>Lonnie Walker IV</v>
      </c>
    </row>
    <row r="11512" spans="1:8" x14ac:dyDescent="0.2">
      <c r="A11512" s="48"/>
      <c r="B11512">
        <v>15</v>
      </c>
      <c r="C11512">
        <v>3</v>
      </c>
      <c r="D11512">
        <v>0</v>
      </c>
      <c r="E11512">
        <v>3</v>
      </c>
      <c r="F11512" s="51"/>
      <c r="G11512" t="str">
        <f t="shared" si="358"/>
        <v>Lonnie Walker IV</v>
      </c>
      <c r="H11512" t="str">
        <f t="shared" si="359"/>
        <v>Lonnie Walker IV</v>
      </c>
    </row>
    <row r="11513" spans="1:8" x14ac:dyDescent="0.2">
      <c r="A11513" s="48"/>
      <c r="B11513">
        <v>18</v>
      </c>
      <c r="C11513">
        <v>2</v>
      </c>
      <c r="D11513">
        <v>0</v>
      </c>
      <c r="E11513">
        <v>4</v>
      </c>
      <c r="F11513" s="51"/>
      <c r="G11513" t="str">
        <f t="shared" si="358"/>
        <v>Lonnie Walker IV</v>
      </c>
      <c r="H11513" t="str">
        <f t="shared" si="359"/>
        <v>Lonnie Walker IV</v>
      </c>
    </row>
    <row r="11514" spans="1:8" x14ac:dyDescent="0.2">
      <c r="A11514" s="48"/>
      <c r="B11514">
        <v>7</v>
      </c>
      <c r="C11514">
        <v>3</v>
      </c>
      <c r="D11514">
        <v>0</v>
      </c>
      <c r="E11514">
        <v>1</v>
      </c>
      <c r="F11514" s="51"/>
      <c r="G11514" t="str">
        <f t="shared" si="358"/>
        <v>Lonnie Walker IV</v>
      </c>
      <c r="H11514" t="str">
        <f t="shared" si="359"/>
        <v>Lonnie Walker IV</v>
      </c>
    </row>
    <row r="11515" spans="1:8" x14ac:dyDescent="0.2">
      <c r="A11515" s="48"/>
      <c r="B11515">
        <v>3</v>
      </c>
      <c r="C11515">
        <v>1</v>
      </c>
      <c r="D11515">
        <v>1</v>
      </c>
      <c r="E11515">
        <v>1</v>
      </c>
      <c r="F11515" s="51"/>
      <c r="G11515" t="str">
        <f t="shared" si="358"/>
        <v>Lonnie Walker IV</v>
      </c>
      <c r="H11515" t="str">
        <f t="shared" si="359"/>
        <v>Lonnie Walker IV</v>
      </c>
    </row>
    <row r="11516" spans="1:8" x14ac:dyDescent="0.2">
      <c r="A11516" s="48"/>
      <c r="B11516">
        <v>21</v>
      </c>
      <c r="C11516">
        <v>3</v>
      </c>
      <c r="D11516">
        <v>1</v>
      </c>
      <c r="E11516">
        <v>2</v>
      </c>
      <c r="F11516" s="51"/>
      <c r="G11516" t="str">
        <f t="shared" si="358"/>
        <v>Lonnie Walker IV</v>
      </c>
      <c r="H11516" t="str">
        <f t="shared" si="359"/>
        <v>Lonnie Walker IV</v>
      </c>
    </row>
    <row r="11517" spans="1:8" x14ac:dyDescent="0.2">
      <c r="A11517" s="48"/>
      <c r="B11517">
        <v>16</v>
      </c>
      <c r="C11517">
        <v>4</v>
      </c>
      <c r="D11517">
        <v>2</v>
      </c>
      <c r="E11517">
        <v>3</v>
      </c>
      <c r="F11517" s="51"/>
      <c r="G11517" t="str">
        <f t="shared" si="358"/>
        <v>Lonnie Walker IV</v>
      </c>
      <c r="H11517" t="str">
        <f t="shared" si="359"/>
        <v>Lonnie Walker IV</v>
      </c>
    </row>
    <row r="11518" spans="1:8" x14ac:dyDescent="0.2">
      <c r="A11518" s="48"/>
      <c r="B11518">
        <v>19</v>
      </c>
      <c r="C11518">
        <v>5</v>
      </c>
      <c r="D11518">
        <v>1</v>
      </c>
      <c r="E11518">
        <v>3</v>
      </c>
      <c r="F11518" s="51"/>
      <c r="G11518" t="str">
        <f t="shared" si="358"/>
        <v>Lonnie Walker IV</v>
      </c>
      <c r="H11518" t="str">
        <f t="shared" si="359"/>
        <v>Lonnie Walker IV</v>
      </c>
    </row>
    <row r="11519" spans="1:8" x14ac:dyDescent="0.2">
      <c r="A11519" s="48"/>
      <c r="B11519">
        <v>15</v>
      </c>
      <c r="C11519">
        <v>3</v>
      </c>
      <c r="D11519">
        <v>1</v>
      </c>
      <c r="E11519">
        <v>3</v>
      </c>
      <c r="F11519" s="51"/>
      <c r="G11519" t="str">
        <f t="shared" si="358"/>
        <v>Lonnie Walker IV</v>
      </c>
      <c r="H11519" t="str">
        <f t="shared" si="359"/>
        <v>Lonnie Walker IV</v>
      </c>
    </row>
    <row r="11520" spans="1:8" x14ac:dyDescent="0.2">
      <c r="A11520" s="48"/>
      <c r="B11520">
        <v>9</v>
      </c>
      <c r="C11520">
        <v>0</v>
      </c>
      <c r="D11520">
        <v>0</v>
      </c>
      <c r="E11520">
        <v>3</v>
      </c>
      <c r="F11520" s="51"/>
      <c r="G11520" t="str">
        <f t="shared" si="358"/>
        <v>Lonnie Walker IV</v>
      </c>
      <c r="H11520" t="str">
        <f t="shared" si="359"/>
        <v>Lonnie Walker IV</v>
      </c>
    </row>
    <row r="11521" spans="1:8" x14ac:dyDescent="0.2">
      <c r="A11521" s="48"/>
      <c r="B11521">
        <v>10</v>
      </c>
      <c r="C11521">
        <v>1</v>
      </c>
      <c r="D11521">
        <v>2</v>
      </c>
      <c r="E11521">
        <v>2</v>
      </c>
      <c r="F11521" s="51"/>
      <c r="G11521" t="str">
        <f t="shared" si="358"/>
        <v>Lonnie Walker IV</v>
      </c>
      <c r="H11521" t="str">
        <f t="shared" si="359"/>
        <v>Lonnie Walker IV</v>
      </c>
    </row>
    <row r="11522" spans="1:8" x14ac:dyDescent="0.2">
      <c r="A11522" s="48"/>
      <c r="B11522">
        <v>0</v>
      </c>
      <c r="C11522">
        <v>2</v>
      </c>
      <c r="D11522">
        <v>1</v>
      </c>
      <c r="E11522">
        <v>0</v>
      </c>
      <c r="F11522" s="51"/>
      <c r="G11522" t="str">
        <f t="shared" ref="G11522:G11585" si="360">IF(B11522="","",IF(A11522="",G11521,SUBSTITUTE(A11522," 2022-23 Game Log","")))</f>
        <v>Lonnie Walker IV</v>
      </c>
      <c r="H11522" t="str">
        <f t="shared" ref="H11522:H11585" si="361">IF(G11522="Luka Dončić","Luka Doncic",IF(G11522="Wendell Carter Jr.","Wendell Carter",IF(G11522="Vlatko Čančar","Vlatko Cancar",IF(G11522="Troy Brown Jr.","Troy Brown",IF(G11522="Bojan Bogdanović","Bojan Bogdanovic",IF(G11522="Nic Claxton","Nicolas Claxton",IF(G11522="Kristaps Porziņģis","Kristaps Porzingis",IF(G11522="Kelly Oubre Jr.","Kelly Oubre Jr",IF(G11522="P.J. Washington","P.J Washington",IF(G11522="P.J. Tucker","P.J Tucker",IF(G11522="Jabari Smith Jr.","Jabari Smith",IF(G11522="Alperen Şengün","Alperen Sengun",IF(G11522="Nikola Vučević","Nikola Vucevic",IF(G11522="Jusuf Nurkić","Jusuf Nurkic",IF(G11522="Nikola Jokić","Nikola Jokic",G11522)))))))))))))))</f>
        <v>Lonnie Walker IV</v>
      </c>
    </row>
    <row r="11523" spans="1:8" x14ac:dyDescent="0.2">
      <c r="A11523" s="48" t="s">
        <v>1567</v>
      </c>
      <c r="B11523">
        <v>15</v>
      </c>
      <c r="C11523">
        <v>4</v>
      </c>
      <c r="D11523">
        <v>3</v>
      </c>
      <c r="E11523">
        <v>0</v>
      </c>
      <c r="F11523" s="51"/>
      <c r="G11523" t="str">
        <f t="shared" si="360"/>
        <v>John Wall</v>
      </c>
      <c r="H11523" t="str">
        <f t="shared" si="361"/>
        <v>John Wall</v>
      </c>
    </row>
    <row r="11524" spans="1:8" x14ac:dyDescent="0.2">
      <c r="A11524" s="48"/>
      <c r="B11524">
        <v>17</v>
      </c>
      <c r="C11524">
        <v>0</v>
      </c>
      <c r="D11524">
        <v>4</v>
      </c>
      <c r="E11524">
        <v>2</v>
      </c>
      <c r="F11524" s="51"/>
      <c r="G11524" t="str">
        <f t="shared" si="360"/>
        <v>John Wall</v>
      </c>
      <c r="H11524" t="str">
        <f t="shared" si="361"/>
        <v>John Wall</v>
      </c>
    </row>
    <row r="11525" spans="1:8" x14ac:dyDescent="0.2">
      <c r="A11525" s="48"/>
      <c r="B11525">
        <v>12</v>
      </c>
      <c r="C11525">
        <v>3</v>
      </c>
      <c r="D11525">
        <v>4</v>
      </c>
      <c r="E11525">
        <v>1</v>
      </c>
      <c r="F11525" s="51"/>
      <c r="G11525" t="str">
        <f t="shared" si="360"/>
        <v>John Wall</v>
      </c>
      <c r="H11525" t="str">
        <f t="shared" si="361"/>
        <v>John Wall</v>
      </c>
    </row>
    <row r="11526" spans="1:8" x14ac:dyDescent="0.2">
      <c r="A11526" s="48"/>
      <c r="B11526">
        <v>17</v>
      </c>
      <c r="C11526">
        <v>4</v>
      </c>
      <c r="D11526">
        <v>6</v>
      </c>
      <c r="E11526">
        <v>1</v>
      </c>
      <c r="F11526" s="51"/>
      <c r="G11526" t="str">
        <f t="shared" si="360"/>
        <v>John Wall</v>
      </c>
      <c r="H11526" t="str">
        <f t="shared" si="361"/>
        <v>John Wall</v>
      </c>
    </row>
    <row r="11527" spans="1:8" x14ac:dyDescent="0.2">
      <c r="A11527" s="48"/>
      <c r="B11527">
        <v>8</v>
      </c>
      <c r="C11527">
        <v>0</v>
      </c>
      <c r="D11527">
        <v>6</v>
      </c>
      <c r="E11527">
        <v>0</v>
      </c>
      <c r="F11527" s="51"/>
      <c r="G11527" t="str">
        <f t="shared" si="360"/>
        <v>John Wall</v>
      </c>
      <c r="H11527" t="str">
        <f t="shared" si="361"/>
        <v>John Wall</v>
      </c>
    </row>
    <row r="11528" spans="1:8" x14ac:dyDescent="0.2">
      <c r="A11528" s="48"/>
      <c r="B11528">
        <v>6</v>
      </c>
      <c r="C11528">
        <v>1</v>
      </c>
      <c r="D11528">
        <v>4</v>
      </c>
      <c r="E11528">
        <v>0</v>
      </c>
      <c r="F11528" s="51"/>
      <c r="G11528" t="str">
        <f t="shared" si="360"/>
        <v>John Wall</v>
      </c>
      <c r="H11528" t="str">
        <f t="shared" si="361"/>
        <v>John Wall</v>
      </c>
    </row>
    <row r="11529" spans="1:8" x14ac:dyDescent="0.2">
      <c r="A11529" s="48"/>
      <c r="B11529">
        <v>15</v>
      </c>
      <c r="C11529">
        <v>3</v>
      </c>
      <c r="D11529">
        <v>6</v>
      </c>
      <c r="E11529">
        <v>2</v>
      </c>
      <c r="F11529" s="51"/>
      <c r="G11529" t="str">
        <f t="shared" si="360"/>
        <v>John Wall</v>
      </c>
      <c r="H11529" t="str">
        <f t="shared" si="361"/>
        <v>John Wall</v>
      </c>
    </row>
    <row r="11530" spans="1:8" x14ac:dyDescent="0.2">
      <c r="A11530" s="48"/>
      <c r="B11530">
        <v>12</v>
      </c>
      <c r="C11530">
        <v>3</v>
      </c>
      <c r="D11530">
        <v>6</v>
      </c>
      <c r="E11530">
        <v>0</v>
      </c>
      <c r="F11530" s="51"/>
      <c r="G11530" t="str">
        <f t="shared" si="360"/>
        <v>John Wall</v>
      </c>
      <c r="H11530" t="str">
        <f t="shared" si="361"/>
        <v>John Wall</v>
      </c>
    </row>
    <row r="11531" spans="1:8" x14ac:dyDescent="0.2">
      <c r="A11531" s="48"/>
      <c r="B11531">
        <v>10</v>
      </c>
      <c r="C11531">
        <v>4</v>
      </c>
      <c r="D11531">
        <v>6</v>
      </c>
      <c r="E11531">
        <v>1</v>
      </c>
      <c r="F11531" s="51"/>
      <c r="G11531" t="str">
        <f t="shared" si="360"/>
        <v>John Wall</v>
      </c>
      <c r="H11531" t="str">
        <f t="shared" si="361"/>
        <v>John Wall</v>
      </c>
    </row>
    <row r="11532" spans="1:8" x14ac:dyDescent="0.2">
      <c r="A11532" s="48"/>
      <c r="B11532">
        <v>14</v>
      </c>
      <c r="C11532">
        <v>1</v>
      </c>
      <c r="D11532">
        <v>6</v>
      </c>
      <c r="E11532">
        <v>2</v>
      </c>
      <c r="F11532" s="51"/>
      <c r="G11532" t="str">
        <f t="shared" si="360"/>
        <v>John Wall</v>
      </c>
      <c r="H11532" t="str">
        <f t="shared" si="361"/>
        <v>John Wall</v>
      </c>
    </row>
    <row r="11533" spans="1:8" x14ac:dyDescent="0.2">
      <c r="A11533" s="48"/>
      <c r="B11533">
        <v>17</v>
      </c>
      <c r="C11533">
        <v>6</v>
      </c>
      <c r="D11533">
        <v>4</v>
      </c>
      <c r="E11533">
        <v>1</v>
      </c>
      <c r="F11533" s="51"/>
      <c r="G11533" t="str">
        <f t="shared" si="360"/>
        <v>John Wall</v>
      </c>
      <c r="H11533" t="str">
        <f t="shared" si="361"/>
        <v>John Wall</v>
      </c>
    </row>
    <row r="11534" spans="1:8" x14ac:dyDescent="0.2">
      <c r="A11534" s="48"/>
      <c r="B11534">
        <v>3</v>
      </c>
      <c r="C11534">
        <v>1</v>
      </c>
      <c r="D11534">
        <v>4</v>
      </c>
      <c r="E11534">
        <v>1</v>
      </c>
      <c r="F11534" s="51"/>
      <c r="G11534" t="str">
        <f t="shared" si="360"/>
        <v>John Wall</v>
      </c>
      <c r="H11534" t="str">
        <f t="shared" si="361"/>
        <v>John Wall</v>
      </c>
    </row>
    <row r="11535" spans="1:8" x14ac:dyDescent="0.2">
      <c r="A11535" s="48"/>
      <c r="B11535">
        <v>5</v>
      </c>
      <c r="C11535">
        <v>4</v>
      </c>
      <c r="D11535">
        <v>15</v>
      </c>
      <c r="E11535">
        <v>0</v>
      </c>
      <c r="F11535" s="51"/>
      <c r="G11535" t="str">
        <f t="shared" si="360"/>
        <v>John Wall</v>
      </c>
      <c r="H11535" t="str">
        <f t="shared" si="361"/>
        <v>John Wall</v>
      </c>
    </row>
    <row r="11536" spans="1:8" x14ac:dyDescent="0.2">
      <c r="A11536" s="48"/>
      <c r="B11536">
        <v>13</v>
      </c>
      <c r="C11536">
        <v>5</v>
      </c>
      <c r="D11536">
        <v>8</v>
      </c>
      <c r="E11536">
        <v>2</v>
      </c>
      <c r="F11536" s="51"/>
      <c r="G11536" t="str">
        <f t="shared" si="360"/>
        <v>John Wall</v>
      </c>
      <c r="H11536" t="str">
        <f t="shared" si="361"/>
        <v>John Wall</v>
      </c>
    </row>
    <row r="11537" spans="1:8" x14ac:dyDescent="0.2">
      <c r="A11537" s="48"/>
      <c r="B11537">
        <v>9</v>
      </c>
      <c r="C11537">
        <v>4</v>
      </c>
      <c r="D11537">
        <v>3</v>
      </c>
      <c r="E11537">
        <v>0</v>
      </c>
      <c r="F11537" s="51"/>
      <c r="G11537" t="str">
        <f t="shared" si="360"/>
        <v>John Wall</v>
      </c>
      <c r="H11537" t="str">
        <f t="shared" si="361"/>
        <v>John Wall</v>
      </c>
    </row>
    <row r="11538" spans="1:8" x14ac:dyDescent="0.2">
      <c r="A11538" s="48"/>
      <c r="B11538">
        <v>23</v>
      </c>
      <c r="C11538">
        <v>0</v>
      </c>
      <c r="D11538">
        <v>2</v>
      </c>
      <c r="E11538">
        <v>2</v>
      </c>
      <c r="F11538" s="51"/>
      <c r="G11538" t="str">
        <f t="shared" si="360"/>
        <v>John Wall</v>
      </c>
      <c r="H11538" t="str">
        <f t="shared" si="361"/>
        <v>John Wall</v>
      </c>
    </row>
    <row r="11539" spans="1:8" x14ac:dyDescent="0.2">
      <c r="A11539" s="48"/>
      <c r="B11539">
        <v>10</v>
      </c>
      <c r="C11539">
        <v>2</v>
      </c>
      <c r="D11539">
        <v>8</v>
      </c>
      <c r="E11539">
        <v>1</v>
      </c>
      <c r="F11539" s="51"/>
      <c r="G11539" t="str">
        <f t="shared" si="360"/>
        <v>John Wall</v>
      </c>
      <c r="H11539" t="str">
        <f t="shared" si="361"/>
        <v>John Wall</v>
      </c>
    </row>
    <row r="11540" spans="1:8" x14ac:dyDescent="0.2">
      <c r="A11540" s="48"/>
      <c r="B11540">
        <v>26</v>
      </c>
      <c r="C11540">
        <v>2</v>
      </c>
      <c r="D11540">
        <v>5</v>
      </c>
      <c r="E11540">
        <v>0</v>
      </c>
      <c r="F11540" s="51"/>
      <c r="G11540" t="str">
        <f t="shared" si="360"/>
        <v>John Wall</v>
      </c>
      <c r="H11540" t="str">
        <f t="shared" si="361"/>
        <v>John Wall</v>
      </c>
    </row>
    <row r="11541" spans="1:8" x14ac:dyDescent="0.2">
      <c r="A11541" s="48"/>
      <c r="B11541">
        <v>12</v>
      </c>
      <c r="C11541">
        <v>0</v>
      </c>
      <c r="D11541">
        <v>1</v>
      </c>
      <c r="E11541">
        <v>1</v>
      </c>
      <c r="F11541" s="51"/>
      <c r="G11541" t="str">
        <f t="shared" si="360"/>
        <v>John Wall</v>
      </c>
      <c r="H11541" t="str">
        <f t="shared" si="361"/>
        <v>John Wall</v>
      </c>
    </row>
    <row r="11542" spans="1:8" x14ac:dyDescent="0.2">
      <c r="A11542" s="48"/>
      <c r="B11542">
        <v>12</v>
      </c>
      <c r="C11542">
        <v>5</v>
      </c>
      <c r="D11542">
        <v>12</v>
      </c>
      <c r="E11542">
        <v>1</v>
      </c>
      <c r="F11542" s="51"/>
      <c r="G11542" t="str">
        <f t="shared" si="360"/>
        <v>John Wall</v>
      </c>
      <c r="H11542" t="str">
        <f t="shared" si="361"/>
        <v>John Wall</v>
      </c>
    </row>
    <row r="11543" spans="1:8" x14ac:dyDescent="0.2">
      <c r="A11543" s="48"/>
      <c r="B11543">
        <v>9</v>
      </c>
      <c r="C11543">
        <v>3</v>
      </c>
      <c r="D11543">
        <v>8</v>
      </c>
      <c r="E11543">
        <v>2</v>
      </c>
      <c r="F11543" s="51"/>
      <c r="G11543" t="str">
        <f t="shared" si="360"/>
        <v>John Wall</v>
      </c>
      <c r="H11543" t="str">
        <f t="shared" si="361"/>
        <v>John Wall</v>
      </c>
    </row>
    <row r="11544" spans="1:8" x14ac:dyDescent="0.2">
      <c r="A11544" s="48"/>
      <c r="B11544">
        <v>13</v>
      </c>
      <c r="C11544">
        <v>1</v>
      </c>
      <c r="D11544">
        <v>3</v>
      </c>
      <c r="E11544">
        <v>0</v>
      </c>
      <c r="F11544" s="51"/>
      <c r="G11544" t="str">
        <f t="shared" si="360"/>
        <v>John Wall</v>
      </c>
      <c r="H11544" t="str">
        <f t="shared" si="361"/>
        <v>John Wall</v>
      </c>
    </row>
    <row r="11545" spans="1:8" x14ac:dyDescent="0.2">
      <c r="A11545" s="48"/>
      <c r="B11545">
        <v>6</v>
      </c>
      <c r="C11545">
        <v>4</v>
      </c>
      <c r="D11545">
        <v>4</v>
      </c>
      <c r="E11545">
        <v>0</v>
      </c>
      <c r="F11545" s="51"/>
      <c r="G11545" t="str">
        <f t="shared" si="360"/>
        <v>John Wall</v>
      </c>
      <c r="H11545" t="str">
        <f t="shared" si="361"/>
        <v>John Wall</v>
      </c>
    </row>
    <row r="11546" spans="1:8" x14ac:dyDescent="0.2">
      <c r="A11546" s="48"/>
      <c r="B11546">
        <v>12</v>
      </c>
      <c r="C11546">
        <v>4</v>
      </c>
      <c r="D11546">
        <v>5</v>
      </c>
      <c r="E11546">
        <v>2</v>
      </c>
      <c r="F11546" s="51"/>
      <c r="G11546" t="str">
        <f t="shared" si="360"/>
        <v>John Wall</v>
      </c>
      <c r="H11546" t="str">
        <f t="shared" si="361"/>
        <v>John Wall</v>
      </c>
    </row>
    <row r="11547" spans="1:8" x14ac:dyDescent="0.2">
      <c r="A11547" s="48"/>
      <c r="B11547">
        <v>9</v>
      </c>
      <c r="C11547">
        <v>3</v>
      </c>
      <c r="D11547">
        <v>6</v>
      </c>
      <c r="E11547">
        <v>1</v>
      </c>
      <c r="F11547" s="51"/>
      <c r="G11547" t="str">
        <f t="shared" si="360"/>
        <v>John Wall</v>
      </c>
      <c r="H11547" t="str">
        <f t="shared" si="361"/>
        <v>John Wall</v>
      </c>
    </row>
    <row r="11548" spans="1:8" x14ac:dyDescent="0.2">
      <c r="A11548" s="48"/>
      <c r="B11548">
        <v>4</v>
      </c>
      <c r="C11548">
        <v>2</v>
      </c>
      <c r="D11548">
        <v>3</v>
      </c>
      <c r="E11548">
        <v>0</v>
      </c>
      <c r="F11548" s="51"/>
      <c r="G11548" t="str">
        <f t="shared" si="360"/>
        <v>John Wall</v>
      </c>
      <c r="H11548" t="str">
        <f t="shared" si="361"/>
        <v>John Wall</v>
      </c>
    </row>
    <row r="11549" spans="1:8" x14ac:dyDescent="0.2">
      <c r="A11549" s="48"/>
      <c r="B11549">
        <v>16</v>
      </c>
      <c r="C11549">
        <v>5</v>
      </c>
      <c r="D11549">
        <v>5</v>
      </c>
      <c r="E11549">
        <v>4</v>
      </c>
      <c r="F11549" s="51"/>
      <c r="G11549" t="str">
        <f t="shared" si="360"/>
        <v>John Wall</v>
      </c>
      <c r="H11549" t="str">
        <f t="shared" si="361"/>
        <v>John Wall</v>
      </c>
    </row>
    <row r="11550" spans="1:8" x14ac:dyDescent="0.2">
      <c r="A11550" s="48"/>
      <c r="B11550">
        <v>8</v>
      </c>
      <c r="C11550">
        <v>1</v>
      </c>
      <c r="D11550">
        <v>4</v>
      </c>
      <c r="E11550">
        <v>2</v>
      </c>
      <c r="F11550" s="51"/>
      <c r="G11550" t="str">
        <f t="shared" si="360"/>
        <v>John Wall</v>
      </c>
      <c r="H11550" t="str">
        <f t="shared" si="361"/>
        <v>John Wall</v>
      </c>
    </row>
    <row r="11551" spans="1:8" x14ac:dyDescent="0.2">
      <c r="A11551" s="48"/>
      <c r="B11551">
        <v>7</v>
      </c>
      <c r="C11551">
        <v>1</v>
      </c>
      <c r="D11551">
        <v>2</v>
      </c>
      <c r="E11551">
        <v>1</v>
      </c>
      <c r="F11551" s="51"/>
      <c r="G11551" t="str">
        <f t="shared" si="360"/>
        <v>John Wall</v>
      </c>
      <c r="H11551" t="str">
        <f t="shared" si="361"/>
        <v>John Wall</v>
      </c>
    </row>
    <row r="11552" spans="1:8" x14ac:dyDescent="0.2">
      <c r="A11552" s="48"/>
      <c r="B11552">
        <v>6</v>
      </c>
      <c r="C11552">
        <v>3</v>
      </c>
      <c r="D11552">
        <v>4</v>
      </c>
      <c r="E11552">
        <v>0</v>
      </c>
      <c r="F11552" s="51"/>
      <c r="G11552" t="str">
        <f t="shared" si="360"/>
        <v>John Wall</v>
      </c>
      <c r="H11552" t="str">
        <f t="shared" si="361"/>
        <v>John Wall</v>
      </c>
    </row>
    <row r="11553" spans="1:8" x14ac:dyDescent="0.2">
      <c r="A11553" s="48" t="s">
        <v>1664</v>
      </c>
      <c r="B11553">
        <v>10</v>
      </c>
      <c r="C11553">
        <v>4</v>
      </c>
      <c r="D11553">
        <v>0</v>
      </c>
      <c r="E11553">
        <v>0</v>
      </c>
      <c r="F11553" s="51"/>
      <c r="G11553" t="str">
        <f t="shared" si="360"/>
        <v>T.J. Warren</v>
      </c>
      <c r="H11553" t="str">
        <f t="shared" si="361"/>
        <v>T.J. Warren</v>
      </c>
    </row>
    <row r="11554" spans="1:8" x14ac:dyDescent="0.2">
      <c r="A11554" s="48"/>
      <c r="B11554">
        <v>4</v>
      </c>
      <c r="C11554">
        <v>2</v>
      </c>
      <c r="D11554">
        <v>1</v>
      </c>
      <c r="E11554">
        <v>0</v>
      </c>
      <c r="F11554" s="51"/>
      <c r="G11554" t="str">
        <f t="shared" si="360"/>
        <v>T.J. Warren</v>
      </c>
      <c r="H11554" t="str">
        <f t="shared" si="361"/>
        <v>T.J. Warren</v>
      </c>
    </row>
    <row r="11555" spans="1:8" x14ac:dyDescent="0.2">
      <c r="A11555" s="48"/>
      <c r="B11555">
        <v>0</v>
      </c>
      <c r="C11555">
        <v>0</v>
      </c>
      <c r="D11555">
        <v>2</v>
      </c>
      <c r="E11555">
        <v>0</v>
      </c>
      <c r="F11555" s="51"/>
      <c r="G11555" t="str">
        <f t="shared" si="360"/>
        <v>T.J. Warren</v>
      </c>
      <c r="H11555" t="str">
        <f t="shared" si="361"/>
        <v>T.J. Warren</v>
      </c>
    </row>
    <row r="11556" spans="1:8" x14ac:dyDescent="0.2">
      <c r="A11556" s="48"/>
      <c r="B11556">
        <v>14</v>
      </c>
      <c r="C11556">
        <v>2</v>
      </c>
      <c r="D11556">
        <v>3</v>
      </c>
      <c r="E11556">
        <v>1</v>
      </c>
      <c r="F11556" s="51"/>
      <c r="G11556" t="str">
        <f t="shared" si="360"/>
        <v>T.J. Warren</v>
      </c>
      <c r="H11556" t="str">
        <f t="shared" si="361"/>
        <v>T.J. Warren</v>
      </c>
    </row>
    <row r="11557" spans="1:8" x14ac:dyDescent="0.2">
      <c r="A11557" s="48"/>
      <c r="B11557">
        <v>12</v>
      </c>
      <c r="C11557">
        <v>4</v>
      </c>
      <c r="D11557">
        <v>3</v>
      </c>
      <c r="E11557">
        <v>0</v>
      </c>
      <c r="F11557" s="51"/>
      <c r="G11557" t="str">
        <f t="shared" si="360"/>
        <v>T.J. Warren</v>
      </c>
      <c r="H11557" t="str">
        <f t="shared" si="361"/>
        <v>T.J. Warren</v>
      </c>
    </row>
    <row r="11558" spans="1:8" x14ac:dyDescent="0.2">
      <c r="A11558" s="48"/>
      <c r="B11558">
        <v>10</v>
      </c>
      <c r="C11558">
        <v>2</v>
      </c>
      <c r="D11558">
        <v>0</v>
      </c>
      <c r="E11558">
        <v>0</v>
      </c>
      <c r="F11558" s="51"/>
      <c r="G11558" t="str">
        <f t="shared" si="360"/>
        <v>T.J. Warren</v>
      </c>
      <c r="H11558" t="str">
        <f t="shared" si="361"/>
        <v>T.J. Warren</v>
      </c>
    </row>
    <row r="11559" spans="1:8" x14ac:dyDescent="0.2">
      <c r="A11559" s="48"/>
      <c r="B11559">
        <v>6</v>
      </c>
      <c r="C11559">
        <v>1</v>
      </c>
      <c r="D11559">
        <v>0</v>
      </c>
      <c r="E11559">
        <v>0</v>
      </c>
      <c r="F11559" s="51"/>
      <c r="G11559" t="str">
        <f t="shared" si="360"/>
        <v>T.J. Warren</v>
      </c>
      <c r="H11559" t="str">
        <f t="shared" si="361"/>
        <v>T.J. Warren</v>
      </c>
    </row>
    <row r="11560" spans="1:8" x14ac:dyDescent="0.2">
      <c r="A11560" s="48"/>
      <c r="B11560">
        <v>12</v>
      </c>
      <c r="C11560">
        <v>5</v>
      </c>
      <c r="D11560">
        <v>4</v>
      </c>
      <c r="E11560">
        <v>2</v>
      </c>
      <c r="F11560" s="51"/>
      <c r="G11560" t="str">
        <f t="shared" si="360"/>
        <v>T.J. Warren</v>
      </c>
      <c r="H11560" t="str">
        <f t="shared" si="361"/>
        <v>T.J. Warren</v>
      </c>
    </row>
    <row r="11561" spans="1:8" x14ac:dyDescent="0.2">
      <c r="A11561" s="48"/>
      <c r="B11561">
        <v>12</v>
      </c>
      <c r="C11561">
        <v>6</v>
      </c>
      <c r="D11561">
        <v>3</v>
      </c>
      <c r="E11561">
        <v>2</v>
      </c>
      <c r="F11561" s="51"/>
      <c r="G11561" t="str">
        <f t="shared" si="360"/>
        <v>T.J. Warren</v>
      </c>
      <c r="H11561" t="str">
        <f t="shared" si="361"/>
        <v>T.J. Warren</v>
      </c>
    </row>
    <row r="11562" spans="1:8" x14ac:dyDescent="0.2">
      <c r="A11562" s="48"/>
      <c r="B11562">
        <v>23</v>
      </c>
      <c r="C11562">
        <v>8</v>
      </c>
      <c r="D11562">
        <v>2</v>
      </c>
      <c r="E11562">
        <v>2</v>
      </c>
      <c r="F11562" s="51"/>
      <c r="G11562" t="str">
        <f t="shared" si="360"/>
        <v>T.J. Warren</v>
      </c>
      <c r="H11562" t="str">
        <f t="shared" si="361"/>
        <v>T.J. Warren</v>
      </c>
    </row>
    <row r="11563" spans="1:8" x14ac:dyDescent="0.2">
      <c r="A11563" s="48"/>
      <c r="B11563">
        <v>2</v>
      </c>
      <c r="C11563">
        <v>2</v>
      </c>
      <c r="D11563">
        <v>1</v>
      </c>
      <c r="E11563">
        <v>0</v>
      </c>
      <c r="F11563" s="51"/>
      <c r="G11563" t="str">
        <f t="shared" si="360"/>
        <v>T.J. Warren</v>
      </c>
      <c r="H11563" t="str">
        <f t="shared" si="361"/>
        <v>T.J. Warren</v>
      </c>
    </row>
    <row r="11564" spans="1:8" x14ac:dyDescent="0.2">
      <c r="A11564" s="48"/>
      <c r="B11564">
        <v>10</v>
      </c>
      <c r="C11564">
        <v>7</v>
      </c>
      <c r="D11564">
        <v>1</v>
      </c>
      <c r="E11564">
        <v>0</v>
      </c>
      <c r="F11564" s="51"/>
      <c r="G11564" t="str">
        <f t="shared" si="360"/>
        <v>T.J. Warren</v>
      </c>
      <c r="H11564" t="str">
        <f t="shared" si="361"/>
        <v>T.J. Warren</v>
      </c>
    </row>
    <row r="11565" spans="1:8" x14ac:dyDescent="0.2">
      <c r="A11565" s="48"/>
      <c r="B11565">
        <v>18</v>
      </c>
      <c r="C11565">
        <v>1</v>
      </c>
      <c r="D11565">
        <v>0</v>
      </c>
      <c r="E11565">
        <v>0</v>
      </c>
      <c r="F11565" s="51"/>
      <c r="G11565" t="str">
        <f t="shared" si="360"/>
        <v>T.J. Warren</v>
      </c>
      <c r="H11565" t="str">
        <f t="shared" si="361"/>
        <v>T.J. Warren</v>
      </c>
    </row>
    <row r="11566" spans="1:8" x14ac:dyDescent="0.2">
      <c r="A11566" s="48"/>
      <c r="B11566">
        <v>0</v>
      </c>
      <c r="C11566">
        <v>3</v>
      </c>
      <c r="D11566">
        <v>1</v>
      </c>
      <c r="E11566">
        <v>0</v>
      </c>
      <c r="F11566" s="51"/>
      <c r="G11566" t="str">
        <f t="shared" si="360"/>
        <v>T.J. Warren</v>
      </c>
      <c r="H11566" t="str">
        <f t="shared" si="361"/>
        <v>T.J. Warren</v>
      </c>
    </row>
    <row r="11567" spans="1:8" x14ac:dyDescent="0.2">
      <c r="A11567" s="48" t="s">
        <v>1568</v>
      </c>
      <c r="B11567">
        <v>0</v>
      </c>
      <c r="C11567">
        <v>0</v>
      </c>
      <c r="D11567">
        <v>0</v>
      </c>
      <c r="E11567">
        <v>0</v>
      </c>
      <c r="F11567" s="51"/>
      <c r="G11567" t="str">
        <f t="shared" si="360"/>
        <v>Duane Washington Jr.</v>
      </c>
      <c r="H11567" t="str">
        <f t="shared" si="361"/>
        <v>Duane Washington Jr.</v>
      </c>
    </row>
    <row r="11568" spans="1:8" x14ac:dyDescent="0.2">
      <c r="A11568" s="48"/>
      <c r="B11568">
        <v>2</v>
      </c>
      <c r="C11568">
        <v>0</v>
      </c>
      <c r="D11568">
        <v>0</v>
      </c>
      <c r="E11568">
        <v>0</v>
      </c>
      <c r="F11568" s="51"/>
      <c r="G11568" t="str">
        <f t="shared" si="360"/>
        <v>Duane Washington Jr.</v>
      </c>
      <c r="H11568" t="str">
        <f t="shared" si="361"/>
        <v>Duane Washington Jr.</v>
      </c>
    </row>
    <row r="11569" spans="1:8" x14ac:dyDescent="0.2">
      <c r="A11569" s="48"/>
      <c r="B11569">
        <v>0</v>
      </c>
      <c r="C11569">
        <v>0</v>
      </c>
      <c r="D11569">
        <v>0</v>
      </c>
      <c r="E11569">
        <v>0</v>
      </c>
      <c r="F11569" s="51"/>
      <c r="G11569" t="str">
        <f t="shared" si="360"/>
        <v>Duane Washington Jr.</v>
      </c>
      <c r="H11569" t="str">
        <f t="shared" si="361"/>
        <v>Duane Washington Jr.</v>
      </c>
    </row>
    <row r="11570" spans="1:8" x14ac:dyDescent="0.2">
      <c r="A11570" s="48"/>
      <c r="B11570">
        <v>2</v>
      </c>
      <c r="C11570">
        <v>0</v>
      </c>
      <c r="D11570">
        <v>0</v>
      </c>
      <c r="E11570">
        <v>0</v>
      </c>
      <c r="F11570" s="51"/>
      <c r="G11570" t="str">
        <f t="shared" si="360"/>
        <v>Duane Washington Jr.</v>
      </c>
      <c r="H11570" t="str">
        <f t="shared" si="361"/>
        <v>Duane Washington Jr.</v>
      </c>
    </row>
    <row r="11571" spans="1:8" x14ac:dyDescent="0.2">
      <c r="A11571" s="48"/>
      <c r="B11571">
        <v>5</v>
      </c>
      <c r="C11571">
        <v>0</v>
      </c>
      <c r="D11571">
        <v>1</v>
      </c>
      <c r="E11571">
        <v>1</v>
      </c>
      <c r="F11571" s="51"/>
      <c r="G11571" t="str">
        <f t="shared" si="360"/>
        <v>Duane Washington Jr.</v>
      </c>
      <c r="H11571" t="str">
        <f t="shared" si="361"/>
        <v>Duane Washington Jr.</v>
      </c>
    </row>
    <row r="11572" spans="1:8" x14ac:dyDescent="0.2">
      <c r="A11572" s="48"/>
      <c r="B11572">
        <v>21</v>
      </c>
      <c r="C11572">
        <v>0</v>
      </c>
      <c r="D11572">
        <v>4</v>
      </c>
      <c r="E11572">
        <v>5</v>
      </c>
      <c r="F11572" s="51"/>
      <c r="G11572" t="str">
        <f t="shared" si="360"/>
        <v>Duane Washington Jr.</v>
      </c>
      <c r="H11572" t="str">
        <f t="shared" si="361"/>
        <v>Duane Washington Jr.</v>
      </c>
    </row>
    <row r="11573" spans="1:8" x14ac:dyDescent="0.2">
      <c r="A11573" s="48"/>
      <c r="B11573">
        <v>5</v>
      </c>
      <c r="C11573">
        <v>2</v>
      </c>
      <c r="D11573">
        <v>2</v>
      </c>
      <c r="E11573">
        <v>1</v>
      </c>
      <c r="F11573" s="51"/>
      <c r="G11573" t="str">
        <f t="shared" si="360"/>
        <v>Duane Washington Jr.</v>
      </c>
      <c r="H11573" t="str">
        <f t="shared" si="361"/>
        <v>Duane Washington Jr.</v>
      </c>
    </row>
    <row r="11574" spans="1:8" x14ac:dyDescent="0.2">
      <c r="A11574" s="48"/>
      <c r="B11574">
        <v>4</v>
      </c>
      <c r="C11574">
        <v>1</v>
      </c>
      <c r="D11574">
        <v>0</v>
      </c>
      <c r="E11574">
        <v>0</v>
      </c>
      <c r="F11574" s="51"/>
      <c r="G11574" t="str">
        <f t="shared" si="360"/>
        <v>Duane Washington Jr.</v>
      </c>
      <c r="H11574" t="str">
        <f t="shared" si="361"/>
        <v>Duane Washington Jr.</v>
      </c>
    </row>
    <row r="11575" spans="1:8" x14ac:dyDescent="0.2">
      <c r="A11575" s="48"/>
      <c r="B11575">
        <v>5</v>
      </c>
      <c r="C11575">
        <v>1</v>
      </c>
      <c r="D11575">
        <v>1</v>
      </c>
      <c r="E11575">
        <v>1</v>
      </c>
      <c r="F11575" s="51"/>
      <c r="G11575" t="str">
        <f t="shared" si="360"/>
        <v>Duane Washington Jr.</v>
      </c>
      <c r="H11575" t="str">
        <f t="shared" si="361"/>
        <v>Duane Washington Jr.</v>
      </c>
    </row>
    <row r="11576" spans="1:8" x14ac:dyDescent="0.2">
      <c r="A11576" s="48"/>
      <c r="B11576">
        <v>15</v>
      </c>
      <c r="C11576">
        <v>2</v>
      </c>
      <c r="D11576">
        <v>1</v>
      </c>
      <c r="E11576">
        <v>1</v>
      </c>
      <c r="F11576" s="51"/>
      <c r="G11576" t="str">
        <f t="shared" si="360"/>
        <v>Duane Washington Jr.</v>
      </c>
      <c r="H11576" t="str">
        <f t="shared" si="361"/>
        <v>Duane Washington Jr.</v>
      </c>
    </row>
    <row r="11577" spans="1:8" x14ac:dyDescent="0.2">
      <c r="A11577" s="48"/>
      <c r="B11577">
        <v>5</v>
      </c>
      <c r="C11577">
        <v>1</v>
      </c>
      <c r="D11577">
        <v>1</v>
      </c>
      <c r="E11577">
        <v>1</v>
      </c>
      <c r="F11577" s="51"/>
      <c r="G11577" t="str">
        <f t="shared" si="360"/>
        <v>Duane Washington Jr.</v>
      </c>
      <c r="H11577" t="str">
        <f t="shared" si="361"/>
        <v>Duane Washington Jr.</v>
      </c>
    </row>
    <row r="11578" spans="1:8" x14ac:dyDescent="0.2">
      <c r="A11578" s="48"/>
      <c r="B11578">
        <v>0</v>
      </c>
      <c r="C11578">
        <v>0</v>
      </c>
      <c r="D11578">
        <v>0</v>
      </c>
      <c r="E11578">
        <v>0</v>
      </c>
      <c r="F11578" s="51"/>
      <c r="G11578" t="str">
        <f t="shared" si="360"/>
        <v>Duane Washington Jr.</v>
      </c>
      <c r="H11578" t="str">
        <f t="shared" si="361"/>
        <v>Duane Washington Jr.</v>
      </c>
    </row>
    <row r="11579" spans="1:8" x14ac:dyDescent="0.2">
      <c r="A11579" s="48"/>
      <c r="B11579">
        <v>5</v>
      </c>
      <c r="C11579">
        <v>0</v>
      </c>
      <c r="D11579">
        <v>0</v>
      </c>
      <c r="E11579">
        <v>1</v>
      </c>
      <c r="F11579" s="51"/>
      <c r="G11579" t="str">
        <f t="shared" si="360"/>
        <v>Duane Washington Jr.</v>
      </c>
      <c r="H11579" t="str">
        <f t="shared" si="361"/>
        <v>Duane Washington Jr.</v>
      </c>
    </row>
    <row r="11580" spans="1:8" x14ac:dyDescent="0.2">
      <c r="A11580" s="48"/>
      <c r="B11580">
        <v>0</v>
      </c>
      <c r="C11580">
        <v>0</v>
      </c>
      <c r="D11580">
        <v>0</v>
      </c>
      <c r="E11580">
        <v>0</v>
      </c>
      <c r="F11580" s="51"/>
      <c r="G11580" t="str">
        <f t="shared" si="360"/>
        <v>Duane Washington Jr.</v>
      </c>
      <c r="H11580" t="str">
        <f t="shared" si="361"/>
        <v>Duane Washington Jr.</v>
      </c>
    </row>
    <row r="11581" spans="1:8" x14ac:dyDescent="0.2">
      <c r="A11581" s="48"/>
      <c r="B11581">
        <v>0</v>
      </c>
      <c r="C11581">
        <v>2</v>
      </c>
      <c r="D11581">
        <v>1</v>
      </c>
      <c r="E11581">
        <v>0</v>
      </c>
      <c r="F11581" s="51"/>
      <c r="G11581" t="str">
        <f t="shared" si="360"/>
        <v>Duane Washington Jr.</v>
      </c>
      <c r="H11581" t="str">
        <f t="shared" si="361"/>
        <v>Duane Washington Jr.</v>
      </c>
    </row>
    <row r="11582" spans="1:8" x14ac:dyDescent="0.2">
      <c r="A11582" s="48"/>
      <c r="B11582">
        <v>10</v>
      </c>
      <c r="C11582">
        <v>2</v>
      </c>
      <c r="D11582">
        <v>3</v>
      </c>
      <c r="E11582">
        <v>2</v>
      </c>
      <c r="F11582" s="51"/>
      <c r="G11582" t="str">
        <f t="shared" si="360"/>
        <v>Duane Washington Jr.</v>
      </c>
      <c r="H11582" t="str">
        <f t="shared" si="361"/>
        <v>Duane Washington Jr.</v>
      </c>
    </row>
    <row r="11583" spans="1:8" x14ac:dyDescent="0.2">
      <c r="A11583" s="48"/>
      <c r="B11583">
        <v>14</v>
      </c>
      <c r="C11583">
        <v>3</v>
      </c>
      <c r="D11583">
        <v>5</v>
      </c>
      <c r="E11583">
        <v>2</v>
      </c>
      <c r="F11583" s="51"/>
      <c r="G11583" t="str">
        <f t="shared" si="360"/>
        <v>Duane Washington Jr.</v>
      </c>
      <c r="H11583" t="str">
        <f t="shared" si="361"/>
        <v>Duane Washington Jr.</v>
      </c>
    </row>
    <row r="11584" spans="1:8" x14ac:dyDescent="0.2">
      <c r="A11584" s="48"/>
      <c r="B11584">
        <v>26</v>
      </c>
      <c r="C11584">
        <v>4</v>
      </c>
      <c r="D11584">
        <v>8</v>
      </c>
      <c r="E11584">
        <v>5</v>
      </c>
      <c r="F11584" s="51"/>
      <c r="G11584" t="str">
        <f t="shared" si="360"/>
        <v>Duane Washington Jr.</v>
      </c>
      <c r="H11584" t="str">
        <f t="shared" si="361"/>
        <v>Duane Washington Jr.</v>
      </c>
    </row>
    <row r="11585" spans="1:8" x14ac:dyDescent="0.2">
      <c r="A11585" s="48"/>
      <c r="B11585">
        <v>10</v>
      </c>
      <c r="C11585">
        <v>2</v>
      </c>
      <c r="D11585">
        <v>2</v>
      </c>
      <c r="E11585">
        <v>1</v>
      </c>
      <c r="F11585" s="51"/>
      <c r="G11585" t="str">
        <f t="shared" si="360"/>
        <v>Duane Washington Jr.</v>
      </c>
      <c r="H11585" t="str">
        <f t="shared" si="361"/>
        <v>Duane Washington Jr.</v>
      </c>
    </row>
    <row r="11586" spans="1:8" x14ac:dyDescent="0.2">
      <c r="A11586" s="48"/>
      <c r="B11586">
        <v>11</v>
      </c>
      <c r="C11586">
        <v>2</v>
      </c>
      <c r="D11586">
        <v>2</v>
      </c>
      <c r="E11586">
        <v>1</v>
      </c>
      <c r="F11586" s="51"/>
      <c r="G11586" t="str">
        <f t="shared" ref="G11586:G11649" si="362">IF(B11586="","",IF(A11586="",G11585,SUBSTITUTE(A11586," 2022-23 Game Log","")))</f>
        <v>Duane Washington Jr.</v>
      </c>
      <c r="H11586" t="str">
        <f t="shared" ref="H11586:H11649" si="363">IF(G11586="Luka Dončić","Luka Doncic",IF(G11586="Wendell Carter Jr.","Wendell Carter",IF(G11586="Vlatko Čančar","Vlatko Cancar",IF(G11586="Troy Brown Jr.","Troy Brown",IF(G11586="Bojan Bogdanović","Bojan Bogdanovic",IF(G11586="Nic Claxton","Nicolas Claxton",IF(G11586="Kristaps Porziņģis","Kristaps Porzingis",IF(G11586="Kelly Oubre Jr.","Kelly Oubre Jr",IF(G11586="P.J. Washington","P.J Washington",IF(G11586="P.J. Tucker","P.J Tucker",IF(G11586="Jabari Smith Jr.","Jabari Smith",IF(G11586="Alperen Şengün","Alperen Sengun",IF(G11586="Nikola Vučević","Nikola Vucevic",IF(G11586="Jusuf Nurkić","Jusuf Nurkic",IF(G11586="Nikola Jokić","Nikola Jokic",G11586)))))))))))))))</f>
        <v>Duane Washington Jr.</v>
      </c>
    </row>
    <row r="11587" spans="1:8" x14ac:dyDescent="0.2">
      <c r="A11587" s="48"/>
      <c r="B11587">
        <v>10</v>
      </c>
      <c r="C11587">
        <v>2</v>
      </c>
      <c r="D11587">
        <v>1</v>
      </c>
      <c r="E11587">
        <v>1</v>
      </c>
      <c r="F11587" s="51"/>
      <c r="G11587" t="str">
        <f t="shared" si="362"/>
        <v>Duane Washington Jr.</v>
      </c>
      <c r="H11587" t="str">
        <f t="shared" si="363"/>
        <v>Duane Washington Jr.</v>
      </c>
    </row>
    <row r="11588" spans="1:8" x14ac:dyDescent="0.2">
      <c r="A11588" s="48"/>
      <c r="B11588">
        <v>0</v>
      </c>
      <c r="C11588">
        <v>0</v>
      </c>
      <c r="D11588">
        <v>0</v>
      </c>
      <c r="E11588">
        <v>0</v>
      </c>
      <c r="F11588" s="51"/>
      <c r="G11588" t="str">
        <f t="shared" si="362"/>
        <v>Duane Washington Jr.</v>
      </c>
      <c r="H11588" t="str">
        <f t="shared" si="363"/>
        <v>Duane Washington Jr.</v>
      </c>
    </row>
    <row r="11589" spans="1:8" x14ac:dyDescent="0.2">
      <c r="A11589" s="48" t="s">
        <v>1569</v>
      </c>
      <c r="B11589">
        <v>17</v>
      </c>
      <c r="C11589">
        <v>7</v>
      </c>
      <c r="D11589">
        <v>4</v>
      </c>
      <c r="E11589">
        <v>3</v>
      </c>
      <c r="F11589" s="51"/>
      <c r="G11589" t="str">
        <f t="shared" si="362"/>
        <v>P.J. Washington</v>
      </c>
      <c r="H11589" t="str">
        <f t="shared" si="363"/>
        <v>P.J Washington</v>
      </c>
    </row>
    <row r="11590" spans="1:8" x14ac:dyDescent="0.2">
      <c r="A11590" s="48"/>
      <c r="B11590">
        <v>10</v>
      </c>
      <c r="C11590">
        <v>3</v>
      </c>
      <c r="D11590">
        <v>2</v>
      </c>
      <c r="E11590">
        <v>2</v>
      </c>
      <c r="F11590" s="51"/>
      <c r="G11590" t="str">
        <f t="shared" si="362"/>
        <v>P.J. Washington</v>
      </c>
      <c r="H11590" t="str">
        <f t="shared" si="363"/>
        <v>P.J Washington</v>
      </c>
    </row>
    <row r="11591" spans="1:8" x14ac:dyDescent="0.2">
      <c r="A11591" s="48"/>
      <c r="B11591">
        <v>12</v>
      </c>
      <c r="C11591">
        <v>3</v>
      </c>
      <c r="D11591">
        <v>1</v>
      </c>
      <c r="E11591">
        <v>2</v>
      </c>
      <c r="F11591" s="51"/>
      <c r="G11591" t="str">
        <f t="shared" si="362"/>
        <v>P.J. Washington</v>
      </c>
      <c r="H11591" t="str">
        <f t="shared" si="363"/>
        <v>P.J Washington</v>
      </c>
    </row>
    <row r="11592" spans="1:8" x14ac:dyDescent="0.2">
      <c r="A11592" s="48"/>
      <c r="B11592">
        <v>17</v>
      </c>
      <c r="C11592">
        <v>5</v>
      </c>
      <c r="D11592">
        <v>1</v>
      </c>
      <c r="E11592">
        <v>4</v>
      </c>
      <c r="F11592" s="51"/>
      <c r="G11592" t="str">
        <f t="shared" si="362"/>
        <v>P.J. Washington</v>
      </c>
      <c r="H11592" t="str">
        <f t="shared" si="363"/>
        <v>P.J Washington</v>
      </c>
    </row>
    <row r="11593" spans="1:8" x14ac:dyDescent="0.2">
      <c r="A11593" s="48"/>
      <c r="B11593">
        <v>5</v>
      </c>
      <c r="C11593">
        <v>1</v>
      </c>
      <c r="D11593">
        <v>0</v>
      </c>
      <c r="E11593">
        <v>1</v>
      </c>
      <c r="F11593" s="51"/>
      <c r="G11593" t="str">
        <f t="shared" si="362"/>
        <v>P.J. Washington</v>
      </c>
      <c r="H11593" t="str">
        <f t="shared" si="363"/>
        <v>P.J Washington</v>
      </c>
    </row>
    <row r="11594" spans="1:8" x14ac:dyDescent="0.2">
      <c r="A11594" s="48"/>
      <c r="B11594">
        <v>31</v>
      </c>
      <c r="C11594">
        <v>7</v>
      </c>
      <c r="D11594">
        <v>1</v>
      </c>
      <c r="E11594">
        <v>1</v>
      </c>
      <c r="F11594" s="51"/>
      <c r="G11594" t="str">
        <f t="shared" si="362"/>
        <v>P.J. Washington</v>
      </c>
      <c r="H11594" t="str">
        <f t="shared" si="363"/>
        <v>P.J Washington</v>
      </c>
    </row>
    <row r="11595" spans="1:8" x14ac:dyDescent="0.2">
      <c r="A11595" s="48"/>
      <c r="B11595">
        <v>28</v>
      </c>
      <c r="C11595">
        <v>5</v>
      </c>
      <c r="D11595">
        <v>3</v>
      </c>
      <c r="E11595">
        <v>3</v>
      </c>
      <c r="F11595" s="51"/>
      <c r="G11595" t="str">
        <f t="shared" si="362"/>
        <v>P.J. Washington</v>
      </c>
      <c r="H11595" t="str">
        <f t="shared" si="363"/>
        <v>P.J Washington</v>
      </c>
    </row>
    <row r="11596" spans="1:8" x14ac:dyDescent="0.2">
      <c r="A11596" s="48"/>
      <c r="B11596">
        <v>8</v>
      </c>
      <c r="C11596">
        <v>7</v>
      </c>
      <c r="D11596">
        <v>3</v>
      </c>
      <c r="E11596">
        <v>0</v>
      </c>
      <c r="F11596" s="51"/>
      <c r="G11596" t="str">
        <f t="shared" si="362"/>
        <v>P.J. Washington</v>
      </c>
      <c r="H11596" t="str">
        <f t="shared" si="363"/>
        <v>P.J Washington</v>
      </c>
    </row>
    <row r="11597" spans="1:8" x14ac:dyDescent="0.2">
      <c r="A11597" s="48"/>
      <c r="B11597">
        <v>10</v>
      </c>
      <c r="C11597">
        <v>4</v>
      </c>
      <c r="D11597">
        <v>0</v>
      </c>
      <c r="E11597">
        <v>1</v>
      </c>
      <c r="F11597" s="51"/>
      <c r="G11597" t="str">
        <f t="shared" si="362"/>
        <v>P.J. Washington</v>
      </c>
      <c r="H11597" t="str">
        <f t="shared" si="363"/>
        <v>P.J Washington</v>
      </c>
    </row>
    <row r="11598" spans="1:8" x14ac:dyDescent="0.2">
      <c r="A11598" s="48"/>
      <c r="B11598">
        <v>18</v>
      </c>
      <c r="C11598">
        <v>3</v>
      </c>
      <c r="D11598">
        <v>2</v>
      </c>
      <c r="E11598">
        <v>3</v>
      </c>
      <c r="F11598" s="51"/>
      <c r="G11598" t="str">
        <f t="shared" si="362"/>
        <v>P.J. Washington</v>
      </c>
      <c r="H11598" t="str">
        <f t="shared" si="363"/>
        <v>P.J Washington</v>
      </c>
    </row>
    <row r="11599" spans="1:8" x14ac:dyDescent="0.2">
      <c r="A11599" s="48"/>
      <c r="B11599">
        <v>25</v>
      </c>
      <c r="C11599">
        <v>4</v>
      </c>
      <c r="D11599">
        <v>0</v>
      </c>
      <c r="E11599">
        <v>2</v>
      </c>
      <c r="F11599" s="51"/>
      <c r="G11599" t="str">
        <f t="shared" si="362"/>
        <v>P.J. Washington</v>
      </c>
      <c r="H11599" t="str">
        <f t="shared" si="363"/>
        <v>P.J Washington</v>
      </c>
    </row>
    <row r="11600" spans="1:8" x14ac:dyDescent="0.2">
      <c r="A11600" s="48"/>
      <c r="B11600">
        <v>10</v>
      </c>
      <c r="C11600">
        <v>7</v>
      </c>
      <c r="D11600">
        <v>4</v>
      </c>
      <c r="E11600">
        <v>1</v>
      </c>
      <c r="F11600" s="51"/>
      <c r="G11600" t="str">
        <f t="shared" si="362"/>
        <v>P.J. Washington</v>
      </c>
      <c r="H11600" t="str">
        <f t="shared" si="363"/>
        <v>P.J Washington</v>
      </c>
    </row>
    <row r="11601" spans="1:8" x14ac:dyDescent="0.2">
      <c r="A11601" s="48"/>
      <c r="B11601">
        <v>9</v>
      </c>
      <c r="C11601">
        <v>5</v>
      </c>
      <c r="D11601">
        <v>0</v>
      </c>
      <c r="E11601">
        <v>1</v>
      </c>
      <c r="F11601" s="51"/>
      <c r="G11601" t="str">
        <f t="shared" si="362"/>
        <v>P.J. Washington</v>
      </c>
      <c r="H11601" t="str">
        <f t="shared" si="363"/>
        <v>P.J Washington</v>
      </c>
    </row>
    <row r="11602" spans="1:8" x14ac:dyDescent="0.2">
      <c r="A11602" s="48"/>
      <c r="B11602">
        <v>4</v>
      </c>
      <c r="C11602">
        <v>1</v>
      </c>
      <c r="D11602">
        <v>0</v>
      </c>
      <c r="E11602">
        <v>0</v>
      </c>
      <c r="F11602" s="51"/>
      <c r="G11602" t="str">
        <f t="shared" si="362"/>
        <v>P.J. Washington</v>
      </c>
      <c r="H11602" t="str">
        <f t="shared" si="363"/>
        <v>P.J Washington</v>
      </c>
    </row>
    <row r="11603" spans="1:8" x14ac:dyDescent="0.2">
      <c r="A11603" s="48"/>
      <c r="B11603">
        <v>14</v>
      </c>
      <c r="C11603">
        <v>6</v>
      </c>
      <c r="D11603">
        <v>5</v>
      </c>
      <c r="E11603">
        <v>0</v>
      </c>
      <c r="F11603" s="51"/>
      <c r="G11603" t="str">
        <f t="shared" si="362"/>
        <v>P.J. Washington</v>
      </c>
      <c r="H11603" t="str">
        <f t="shared" si="363"/>
        <v>P.J Washington</v>
      </c>
    </row>
    <row r="11604" spans="1:8" x14ac:dyDescent="0.2">
      <c r="A11604" s="48"/>
      <c r="B11604">
        <v>24</v>
      </c>
      <c r="C11604">
        <v>4</v>
      </c>
      <c r="D11604">
        <v>4</v>
      </c>
      <c r="E11604">
        <v>4</v>
      </c>
      <c r="F11604" s="51"/>
      <c r="G11604" t="str">
        <f t="shared" si="362"/>
        <v>P.J. Washington</v>
      </c>
      <c r="H11604" t="str">
        <f t="shared" si="363"/>
        <v>P.J Washington</v>
      </c>
    </row>
    <row r="11605" spans="1:8" x14ac:dyDescent="0.2">
      <c r="A11605" s="48"/>
      <c r="B11605">
        <v>28</v>
      </c>
      <c r="C11605">
        <v>10</v>
      </c>
      <c r="D11605">
        <v>4</v>
      </c>
      <c r="E11605">
        <v>2</v>
      </c>
      <c r="F11605" s="51"/>
      <c r="G11605" t="str">
        <f t="shared" si="362"/>
        <v>P.J. Washington</v>
      </c>
      <c r="H11605" t="str">
        <f t="shared" si="363"/>
        <v>P.J Washington</v>
      </c>
    </row>
    <row r="11606" spans="1:8" x14ac:dyDescent="0.2">
      <c r="A11606" s="48"/>
      <c r="B11606">
        <v>13</v>
      </c>
      <c r="C11606">
        <v>5</v>
      </c>
      <c r="D11606">
        <v>1</v>
      </c>
      <c r="E11606">
        <v>2</v>
      </c>
      <c r="F11606" s="51"/>
      <c r="G11606" t="str">
        <f t="shared" si="362"/>
        <v>P.J. Washington</v>
      </c>
      <c r="H11606" t="str">
        <f t="shared" si="363"/>
        <v>P.J Washington</v>
      </c>
    </row>
    <row r="11607" spans="1:8" x14ac:dyDescent="0.2">
      <c r="A11607" s="48"/>
      <c r="B11607">
        <v>19</v>
      </c>
      <c r="C11607">
        <v>6</v>
      </c>
      <c r="D11607">
        <v>3</v>
      </c>
      <c r="E11607">
        <v>3</v>
      </c>
      <c r="F11607" s="51"/>
      <c r="G11607" t="str">
        <f t="shared" si="362"/>
        <v>P.J. Washington</v>
      </c>
      <c r="H11607" t="str">
        <f t="shared" si="363"/>
        <v>P.J Washington</v>
      </c>
    </row>
    <row r="11608" spans="1:8" x14ac:dyDescent="0.2">
      <c r="A11608" s="48"/>
      <c r="B11608">
        <v>16</v>
      </c>
      <c r="C11608">
        <v>3</v>
      </c>
      <c r="D11608">
        <v>0</v>
      </c>
      <c r="E11608">
        <v>1</v>
      </c>
      <c r="F11608" s="51"/>
      <c r="G11608" t="str">
        <f t="shared" si="362"/>
        <v>P.J. Washington</v>
      </c>
      <c r="H11608" t="str">
        <f t="shared" si="363"/>
        <v>P.J Washington</v>
      </c>
    </row>
    <row r="11609" spans="1:8" x14ac:dyDescent="0.2">
      <c r="A11609" s="48"/>
      <c r="B11609">
        <v>16</v>
      </c>
      <c r="C11609">
        <v>2</v>
      </c>
      <c r="D11609">
        <v>2</v>
      </c>
      <c r="E11609">
        <v>3</v>
      </c>
      <c r="F11609" s="51"/>
      <c r="G11609" t="str">
        <f t="shared" si="362"/>
        <v>P.J. Washington</v>
      </c>
      <c r="H11609" t="str">
        <f t="shared" si="363"/>
        <v>P.J Washington</v>
      </c>
    </row>
    <row r="11610" spans="1:8" x14ac:dyDescent="0.2">
      <c r="A11610" s="48"/>
      <c r="B11610">
        <v>21</v>
      </c>
      <c r="C11610">
        <v>3</v>
      </c>
      <c r="D11610">
        <v>5</v>
      </c>
      <c r="E11610">
        <v>5</v>
      </c>
      <c r="F11610" s="51"/>
      <c r="G11610" t="str">
        <f t="shared" si="362"/>
        <v>P.J. Washington</v>
      </c>
      <c r="H11610" t="str">
        <f t="shared" si="363"/>
        <v>P.J Washington</v>
      </c>
    </row>
    <row r="11611" spans="1:8" x14ac:dyDescent="0.2">
      <c r="A11611" s="48"/>
      <c r="B11611">
        <v>0</v>
      </c>
      <c r="C11611">
        <v>8</v>
      </c>
      <c r="D11611">
        <v>5</v>
      </c>
      <c r="E11611">
        <v>0</v>
      </c>
      <c r="F11611" s="51"/>
      <c r="G11611" t="str">
        <f t="shared" si="362"/>
        <v>P.J. Washington</v>
      </c>
      <c r="H11611" t="str">
        <f t="shared" si="363"/>
        <v>P.J Washington</v>
      </c>
    </row>
    <row r="11612" spans="1:8" x14ac:dyDescent="0.2">
      <c r="A11612" s="48"/>
      <c r="B11612">
        <v>26</v>
      </c>
      <c r="C11612">
        <v>4</v>
      </c>
      <c r="D11612">
        <v>4</v>
      </c>
      <c r="E11612">
        <v>4</v>
      </c>
      <c r="F11612" s="51"/>
      <c r="G11612" t="str">
        <f t="shared" si="362"/>
        <v>P.J. Washington</v>
      </c>
      <c r="H11612" t="str">
        <f t="shared" si="363"/>
        <v>P.J Washington</v>
      </c>
    </row>
    <row r="11613" spans="1:8" x14ac:dyDescent="0.2">
      <c r="A11613" s="48"/>
      <c r="B11613">
        <v>12</v>
      </c>
      <c r="C11613">
        <v>5</v>
      </c>
      <c r="D11613">
        <v>7</v>
      </c>
      <c r="E11613">
        <v>1</v>
      </c>
      <c r="F11613" s="51"/>
      <c r="G11613" t="str">
        <f t="shared" si="362"/>
        <v>P.J. Washington</v>
      </c>
      <c r="H11613" t="str">
        <f t="shared" si="363"/>
        <v>P.J Washington</v>
      </c>
    </row>
    <row r="11614" spans="1:8" x14ac:dyDescent="0.2">
      <c r="A11614" s="48"/>
      <c r="B11614">
        <v>10</v>
      </c>
      <c r="C11614">
        <v>5</v>
      </c>
      <c r="D11614">
        <v>1</v>
      </c>
      <c r="E11614">
        <v>0</v>
      </c>
      <c r="F11614" s="51"/>
      <c r="G11614" t="str">
        <f t="shared" si="362"/>
        <v>P.J. Washington</v>
      </c>
      <c r="H11614" t="str">
        <f t="shared" si="363"/>
        <v>P.J Washington</v>
      </c>
    </row>
    <row r="11615" spans="1:8" x14ac:dyDescent="0.2">
      <c r="A11615" s="48"/>
      <c r="B11615">
        <v>4</v>
      </c>
      <c r="C11615">
        <v>4</v>
      </c>
      <c r="D11615">
        <v>3</v>
      </c>
      <c r="E11615">
        <v>0</v>
      </c>
      <c r="F11615" s="51"/>
      <c r="G11615" t="str">
        <f t="shared" si="362"/>
        <v>P.J. Washington</v>
      </c>
      <c r="H11615" t="str">
        <f t="shared" si="363"/>
        <v>P.J Washington</v>
      </c>
    </row>
    <row r="11616" spans="1:8" x14ac:dyDescent="0.2">
      <c r="A11616" s="48"/>
      <c r="B11616">
        <v>13</v>
      </c>
      <c r="C11616">
        <v>5</v>
      </c>
      <c r="D11616">
        <v>1</v>
      </c>
      <c r="E11616">
        <v>1</v>
      </c>
      <c r="F11616" s="51"/>
      <c r="G11616" t="str">
        <f t="shared" si="362"/>
        <v>P.J. Washington</v>
      </c>
      <c r="H11616" t="str">
        <f t="shared" si="363"/>
        <v>P.J Washington</v>
      </c>
    </row>
    <row r="11617" spans="1:8" x14ac:dyDescent="0.2">
      <c r="A11617" s="48"/>
      <c r="B11617">
        <v>10</v>
      </c>
      <c r="C11617">
        <v>6</v>
      </c>
      <c r="D11617">
        <v>1</v>
      </c>
      <c r="E11617">
        <v>2</v>
      </c>
      <c r="F11617" s="51"/>
      <c r="G11617" t="str">
        <f t="shared" si="362"/>
        <v>P.J. Washington</v>
      </c>
      <c r="H11617" t="str">
        <f t="shared" si="363"/>
        <v>P.J Washington</v>
      </c>
    </row>
    <row r="11618" spans="1:8" x14ac:dyDescent="0.2">
      <c r="A11618" s="48"/>
      <c r="B11618">
        <v>3</v>
      </c>
      <c r="C11618">
        <v>9</v>
      </c>
      <c r="D11618">
        <v>2</v>
      </c>
      <c r="E11618">
        <v>1</v>
      </c>
      <c r="F11618" s="51"/>
      <c r="G11618" t="str">
        <f t="shared" si="362"/>
        <v>P.J. Washington</v>
      </c>
      <c r="H11618" t="str">
        <f t="shared" si="363"/>
        <v>P.J Washington</v>
      </c>
    </row>
    <row r="11619" spans="1:8" x14ac:dyDescent="0.2">
      <c r="A11619" s="48"/>
      <c r="B11619">
        <v>11</v>
      </c>
      <c r="C11619">
        <v>3</v>
      </c>
      <c r="D11619">
        <v>2</v>
      </c>
      <c r="E11619">
        <v>1</v>
      </c>
      <c r="F11619" s="51"/>
      <c r="G11619" t="str">
        <f t="shared" si="362"/>
        <v>P.J. Washington</v>
      </c>
      <c r="H11619" t="str">
        <f t="shared" si="363"/>
        <v>P.J Washington</v>
      </c>
    </row>
    <row r="11620" spans="1:8" x14ac:dyDescent="0.2">
      <c r="A11620" s="48"/>
      <c r="B11620">
        <v>24</v>
      </c>
      <c r="C11620">
        <v>5</v>
      </c>
      <c r="D11620">
        <v>4</v>
      </c>
      <c r="E11620">
        <v>3</v>
      </c>
      <c r="F11620" s="51"/>
      <c r="G11620" t="str">
        <f t="shared" si="362"/>
        <v>P.J. Washington</v>
      </c>
      <c r="H11620" t="str">
        <f t="shared" si="363"/>
        <v>P.J Washington</v>
      </c>
    </row>
    <row r="11621" spans="1:8" x14ac:dyDescent="0.2">
      <c r="A11621" s="48"/>
      <c r="B11621">
        <v>22</v>
      </c>
      <c r="C11621">
        <v>6</v>
      </c>
      <c r="D11621">
        <v>1</v>
      </c>
      <c r="E11621">
        <v>4</v>
      </c>
      <c r="F11621" s="51"/>
      <c r="G11621" t="str">
        <f t="shared" si="362"/>
        <v>P.J. Washington</v>
      </c>
      <c r="H11621" t="str">
        <f t="shared" si="363"/>
        <v>P.J Washington</v>
      </c>
    </row>
    <row r="11622" spans="1:8" x14ac:dyDescent="0.2">
      <c r="A11622" s="48"/>
      <c r="B11622">
        <v>14</v>
      </c>
      <c r="C11622">
        <v>4</v>
      </c>
      <c r="D11622">
        <v>1</v>
      </c>
      <c r="E11622">
        <v>2</v>
      </c>
      <c r="F11622" s="51"/>
      <c r="G11622" t="str">
        <f t="shared" si="362"/>
        <v>P.J. Washington</v>
      </c>
      <c r="H11622" t="str">
        <f t="shared" si="363"/>
        <v>P.J Washington</v>
      </c>
    </row>
    <row r="11623" spans="1:8" x14ac:dyDescent="0.2">
      <c r="A11623" s="48"/>
      <c r="B11623">
        <v>25</v>
      </c>
      <c r="C11623">
        <v>5</v>
      </c>
      <c r="D11623">
        <v>3</v>
      </c>
      <c r="E11623">
        <v>3</v>
      </c>
      <c r="F11623" s="51"/>
      <c r="G11623" t="str">
        <f t="shared" si="362"/>
        <v>P.J. Washington</v>
      </c>
      <c r="H11623" t="str">
        <f t="shared" si="363"/>
        <v>P.J Washington</v>
      </c>
    </row>
    <row r="11624" spans="1:8" x14ac:dyDescent="0.2">
      <c r="A11624" s="48"/>
      <c r="B11624">
        <v>12</v>
      </c>
      <c r="C11624">
        <v>3</v>
      </c>
      <c r="D11624">
        <v>2</v>
      </c>
      <c r="E11624">
        <v>1</v>
      </c>
      <c r="F11624" s="51"/>
      <c r="G11624" t="str">
        <f t="shared" si="362"/>
        <v>P.J. Washington</v>
      </c>
      <c r="H11624" t="str">
        <f t="shared" si="363"/>
        <v>P.J Washington</v>
      </c>
    </row>
    <row r="11625" spans="1:8" x14ac:dyDescent="0.2">
      <c r="A11625" s="48"/>
      <c r="B11625">
        <v>12</v>
      </c>
      <c r="C11625">
        <v>5</v>
      </c>
      <c r="D11625">
        <v>4</v>
      </c>
      <c r="E11625">
        <v>2</v>
      </c>
      <c r="F11625" s="51"/>
      <c r="G11625" t="str">
        <f t="shared" si="362"/>
        <v>P.J. Washington</v>
      </c>
      <c r="H11625" t="str">
        <f t="shared" si="363"/>
        <v>P.J Washington</v>
      </c>
    </row>
    <row r="11626" spans="1:8" x14ac:dyDescent="0.2">
      <c r="A11626" s="48"/>
      <c r="B11626">
        <v>15</v>
      </c>
      <c r="C11626">
        <v>1</v>
      </c>
      <c r="D11626">
        <v>2</v>
      </c>
      <c r="E11626">
        <v>2</v>
      </c>
      <c r="F11626" s="51"/>
      <c r="G11626" t="str">
        <f t="shared" si="362"/>
        <v>P.J. Washington</v>
      </c>
      <c r="H11626" t="str">
        <f t="shared" si="363"/>
        <v>P.J Washington</v>
      </c>
    </row>
    <row r="11627" spans="1:8" x14ac:dyDescent="0.2">
      <c r="A11627" s="48" t="s">
        <v>1605</v>
      </c>
      <c r="B11627">
        <v>1</v>
      </c>
      <c r="C11627">
        <v>0</v>
      </c>
      <c r="D11627">
        <v>0</v>
      </c>
      <c r="E11627">
        <v>0</v>
      </c>
      <c r="F11627" s="51"/>
      <c r="G11627" t="str">
        <f t="shared" si="362"/>
        <v>TyTy Washington Jr.</v>
      </c>
      <c r="H11627" t="str">
        <f t="shared" si="363"/>
        <v>TyTy Washington Jr.</v>
      </c>
    </row>
    <row r="11628" spans="1:8" x14ac:dyDescent="0.2">
      <c r="A11628" s="48"/>
      <c r="B11628">
        <v>2</v>
      </c>
      <c r="C11628">
        <v>0</v>
      </c>
      <c r="D11628">
        <v>0</v>
      </c>
      <c r="E11628">
        <v>0</v>
      </c>
      <c r="F11628" s="51"/>
      <c r="G11628" t="str">
        <f t="shared" si="362"/>
        <v>TyTy Washington Jr.</v>
      </c>
      <c r="H11628" t="str">
        <f t="shared" si="363"/>
        <v>TyTy Washington Jr.</v>
      </c>
    </row>
    <row r="11629" spans="1:8" x14ac:dyDescent="0.2">
      <c r="A11629" s="48"/>
      <c r="B11629">
        <v>2</v>
      </c>
      <c r="C11629">
        <v>3</v>
      </c>
      <c r="D11629">
        <v>5</v>
      </c>
      <c r="E11629">
        <v>0</v>
      </c>
      <c r="F11629" s="51"/>
      <c r="G11629" t="str">
        <f t="shared" si="362"/>
        <v>TyTy Washington Jr.</v>
      </c>
      <c r="H11629" t="str">
        <f t="shared" si="363"/>
        <v>TyTy Washington Jr.</v>
      </c>
    </row>
    <row r="11630" spans="1:8" x14ac:dyDescent="0.2">
      <c r="A11630" s="48"/>
      <c r="B11630">
        <v>6</v>
      </c>
      <c r="C11630">
        <v>3</v>
      </c>
      <c r="D11630">
        <v>2</v>
      </c>
      <c r="E11630">
        <v>0</v>
      </c>
      <c r="F11630" s="51"/>
      <c r="G11630" t="str">
        <f t="shared" si="362"/>
        <v>TyTy Washington Jr.</v>
      </c>
      <c r="H11630" t="str">
        <f t="shared" si="363"/>
        <v>TyTy Washington Jr.</v>
      </c>
    </row>
    <row r="11631" spans="1:8" x14ac:dyDescent="0.2">
      <c r="A11631" s="48"/>
      <c r="B11631">
        <v>9</v>
      </c>
      <c r="C11631">
        <v>0</v>
      </c>
      <c r="D11631">
        <v>0</v>
      </c>
      <c r="E11631">
        <v>1</v>
      </c>
      <c r="F11631" s="51"/>
      <c r="G11631" t="str">
        <f t="shared" si="362"/>
        <v>TyTy Washington Jr.</v>
      </c>
      <c r="H11631" t="str">
        <f t="shared" si="363"/>
        <v>TyTy Washington Jr.</v>
      </c>
    </row>
    <row r="11632" spans="1:8" x14ac:dyDescent="0.2">
      <c r="A11632" s="48"/>
      <c r="B11632">
        <v>2</v>
      </c>
      <c r="C11632">
        <v>1</v>
      </c>
      <c r="D11632">
        <v>1</v>
      </c>
      <c r="E11632">
        <v>0</v>
      </c>
      <c r="F11632" s="51"/>
      <c r="G11632" t="str">
        <f t="shared" si="362"/>
        <v>TyTy Washington Jr.</v>
      </c>
      <c r="H11632" t="str">
        <f t="shared" si="363"/>
        <v>TyTy Washington Jr.</v>
      </c>
    </row>
    <row r="11633" spans="1:8" x14ac:dyDescent="0.2">
      <c r="A11633" s="48"/>
      <c r="B11633">
        <v>0</v>
      </c>
      <c r="C11633">
        <v>1</v>
      </c>
      <c r="D11633">
        <v>2</v>
      </c>
      <c r="E11633">
        <v>0</v>
      </c>
      <c r="F11633" s="51"/>
      <c r="G11633" t="str">
        <f t="shared" si="362"/>
        <v>TyTy Washington Jr.</v>
      </c>
      <c r="H11633" t="str">
        <f t="shared" si="363"/>
        <v>TyTy Washington Jr.</v>
      </c>
    </row>
    <row r="11634" spans="1:8" x14ac:dyDescent="0.2">
      <c r="A11634" s="48"/>
      <c r="B11634">
        <v>10</v>
      </c>
      <c r="C11634">
        <v>5</v>
      </c>
      <c r="D11634">
        <v>3</v>
      </c>
      <c r="E11634">
        <v>2</v>
      </c>
      <c r="F11634" s="51"/>
      <c r="G11634" t="str">
        <f t="shared" si="362"/>
        <v>TyTy Washington Jr.</v>
      </c>
      <c r="H11634" t="str">
        <f t="shared" si="363"/>
        <v>TyTy Washington Jr.</v>
      </c>
    </row>
    <row r="11635" spans="1:8" x14ac:dyDescent="0.2">
      <c r="A11635" s="48"/>
      <c r="B11635">
        <v>3</v>
      </c>
      <c r="C11635">
        <v>0</v>
      </c>
      <c r="D11635">
        <v>1</v>
      </c>
      <c r="E11635">
        <v>0</v>
      </c>
      <c r="F11635" s="51"/>
      <c r="G11635" t="str">
        <f t="shared" si="362"/>
        <v>TyTy Washington Jr.</v>
      </c>
      <c r="H11635" t="str">
        <f t="shared" si="363"/>
        <v>TyTy Washington Jr.</v>
      </c>
    </row>
    <row r="11636" spans="1:8" x14ac:dyDescent="0.2">
      <c r="A11636" s="48"/>
      <c r="B11636">
        <v>1</v>
      </c>
      <c r="C11636">
        <v>2</v>
      </c>
      <c r="D11636">
        <v>0</v>
      </c>
      <c r="E11636">
        <v>0</v>
      </c>
      <c r="F11636" s="51"/>
      <c r="G11636" t="str">
        <f t="shared" si="362"/>
        <v>TyTy Washington Jr.</v>
      </c>
      <c r="H11636" t="str">
        <f t="shared" si="363"/>
        <v>TyTy Washington Jr.</v>
      </c>
    </row>
    <row r="11637" spans="1:8" x14ac:dyDescent="0.2">
      <c r="A11637" s="48"/>
      <c r="B11637">
        <v>2</v>
      </c>
      <c r="C11637">
        <v>0</v>
      </c>
      <c r="D11637">
        <v>1</v>
      </c>
      <c r="E11637">
        <v>0</v>
      </c>
      <c r="F11637" s="51"/>
      <c r="G11637" t="str">
        <f t="shared" si="362"/>
        <v>TyTy Washington Jr.</v>
      </c>
      <c r="H11637" t="str">
        <f t="shared" si="363"/>
        <v>TyTy Washington Jr.</v>
      </c>
    </row>
    <row r="11638" spans="1:8" x14ac:dyDescent="0.2">
      <c r="A11638" s="48"/>
      <c r="B11638">
        <v>0</v>
      </c>
      <c r="C11638">
        <v>1</v>
      </c>
      <c r="D11638">
        <v>0</v>
      </c>
      <c r="E11638">
        <v>0</v>
      </c>
      <c r="F11638" s="51"/>
      <c r="G11638" t="str">
        <f t="shared" si="362"/>
        <v>TyTy Washington Jr.</v>
      </c>
      <c r="H11638" t="str">
        <f t="shared" si="363"/>
        <v>TyTy Washington Jr.</v>
      </c>
    </row>
    <row r="11639" spans="1:8" x14ac:dyDescent="0.2">
      <c r="A11639" s="48" t="s">
        <v>1570</v>
      </c>
      <c r="B11639">
        <v>0</v>
      </c>
      <c r="C11639">
        <v>0</v>
      </c>
      <c r="D11639">
        <v>0</v>
      </c>
      <c r="E11639">
        <v>0</v>
      </c>
      <c r="F11639" s="51"/>
      <c r="G11639" t="str">
        <f t="shared" si="362"/>
        <v>Yuta Watanabe</v>
      </c>
      <c r="H11639" t="str">
        <f t="shared" si="363"/>
        <v>Yuta Watanabe</v>
      </c>
    </row>
    <row r="11640" spans="1:8" x14ac:dyDescent="0.2">
      <c r="A11640" s="48"/>
      <c r="B11640">
        <v>0</v>
      </c>
      <c r="C11640">
        <v>0</v>
      </c>
      <c r="D11640">
        <v>0</v>
      </c>
      <c r="E11640">
        <v>0</v>
      </c>
      <c r="F11640" s="51"/>
      <c r="G11640" t="str">
        <f t="shared" si="362"/>
        <v>Yuta Watanabe</v>
      </c>
      <c r="H11640" t="str">
        <f t="shared" si="363"/>
        <v>Yuta Watanabe</v>
      </c>
    </row>
    <row r="11641" spans="1:8" x14ac:dyDescent="0.2">
      <c r="A11641" s="48"/>
      <c r="B11641">
        <v>5</v>
      </c>
      <c r="C11641">
        <v>1</v>
      </c>
      <c r="D11641">
        <v>0</v>
      </c>
      <c r="E11641">
        <v>1</v>
      </c>
      <c r="F11641" s="51"/>
      <c r="G11641" t="str">
        <f t="shared" si="362"/>
        <v>Yuta Watanabe</v>
      </c>
      <c r="H11641" t="str">
        <f t="shared" si="363"/>
        <v>Yuta Watanabe</v>
      </c>
    </row>
    <row r="11642" spans="1:8" x14ac:dyDescent="0.2">
      <c r="A11642" s="48"/>
      <c r="B11642">
        <v>6</v>
      </c>
      <c r="C11642">
        <v>4</v>
      </c>
      <c r="D11642">
        <v>2</v>
      </c>
      <c r="E11642">
        <v>2</v>
      </c>
      <c r="F11642" s="51"/>
      <c r="G11642" t="str">
        <f t="shared" si="362"/>
        <v>Yuta Watanabe</v>
      </c>
      <c r="H11642" t="str">
        <f t="shared" si="363"/>
        <v>Yuta Watanabe</v>
      </c>
    </row>
    <row r="11643" spans="1:8" x14ac:dyDescent="0.2">
      <c r="A11643" s="48"/>
      <c r="B11643">
        <v>5</v>
      </c>
      <c r="C11643">
        <v>2</v>
      </c>
      <c r="D11643">
        <v>0</v>
      </c>
      <c r="E11643">
        <v>1</v>
      </c>
      <c r="F11643" s="51"/>
      <c r="G11643" t="str">
        <f t="shared" si="362"/>
        <v>Yuta Watanabe</v>
      </c>
      <c r="H11643" t="str">
        <f t="shared" si="363"/>
        <v>Yuta Watanabe</v>
      </c>
    </row>
    <row r="11644" spans="1:8" x14ac:dyDescent="0.2">
      <c r="A11644" s="48"/>
      <c r="B11644">
        <v>5</v>
      </c>
      <c r="C11644">
        <v>2</v>
      </c>
      <c r="D11644">
        <v>0</v>
      </c>
      <c r="E11644">
        <v>1</v>
      </c>
      <c r="F11644" s="51"/>
      <c r="G11644" t="str">
        <f t="shared" si="362"/>
        <v>Yuta Watanabe</v>
      </c>
      <c r="H11644" t="str">
        <f t="shared" si="363"/>
        <v>Yuta Watanabe</v>
      </c>
    </row>
    <row r="11645" spans="1:8" x14ac:dyDescent="0.2">
      <c r="A11645" s="48"/>
      <c r="B11645">
        <v>10</v>
      </c>
      <c r="C11645">
        <v>4</v>
      </c>
      <c r="D11645">
        <v>0</v>
      </c>
      <c r="E11645">
        <v>2</v>
      </c>
      <c r="F11645" s="51"/>
      <c r="G11645" t="str">
        <f t="shared" si="362"/>
        <v>Yuta Watanabe</v>
      </c>
      <c r="H11645" t="str">
        <f t="shared" si="363"/>
        <v>Yuta Watanabe</v>
      </c>
    </row>
    <row r="11646" spans="1:8" x14ac:dyDescent="0.2">
      <c r="A11646" s="48"/>
      <c r="B11646">
        <v>14</v>
      </c>
      <c r="C11646">
        <v>8</v>
      </c>
      <c r="D11646">
        <v>0</v>
      </c>
      <c r="E11646">
        <v>2</v>
      </c>
      <c r="F11646" s="51"/>
      <c r="G11646" t="str">
        <f t="shared" si="362"/>
        <v>Yuta Watanabe</v>
      </c>
      <c r="H11646" t="str">
        <f t="shared" si="363"/>
        <v>Yuta Watanabe</v>
      </c>
    </row>
    <row r="11647" spans="1:8" x14ac:dyDescent="0.2">
      <c r="A11647" s="48"/>
      <c r="B11647">
        <v>8</v>
      </c>
      <c r="C11647">
        <v>3</v>
      </c>
      <c r="D11647">
        <v>3</v>
      </c>
      <c r="E11647">
        <v>2</v>
      </c>
      <c r="F11647" s="51"/>
      <c r="G11647" t="str">
        <f t="shared" si="362"/>
        <v>Yuta Watanabe</v>
      </c>
      <c r="H11647" t="str">
        <f t="shared" si="363"/>
        <v>Yuta Watanabe</v>
      </c>
    </row>
    <row r="11648" spans="1:8" x14ac:dyDescent="0.2">
      <c r="A11648" s="48"/>
      <c r="B11648">
        <v>3</v>
      </c>
      <c r="C11648">
        <v>0</v>
      </c>
      <c r="D11648">
        <v>0</v>
      </c>
      <c r="E11648">
        <v>1</v>
      </c>
      <c r="F11648" s="51"/>
      <c r="G11648" t="str">
        <f t="shared" si="362"/>
        <v>Yuta Watanabe</v>
      </c>
      <c r="H11648" t="str">
        <f t="shared" si="363"/>
        <v>Yuta Watanabe</v>
      </c>
    </row>
    <row r="11649" spans="1:8" x14ac:dyDescent="0.2">
      <c r="A11649" s="48"/>
      <c r="B11649">
        <v>11</v>
      </c>
      <c r="C11649">
        <v>5</v>
      </c>
      <c r="D11649">
        <v>2</v>
      </c>
      <c r="E11649">
        <v>0</v>
      </c>
      <c r="F11649" s="51"/>
      <c r="G11649" t="str">
        <f t="shared" si="362"/>
        <v>Yuta Watanabe</v>
      </c>
      <c r="H11649" t="str">
        <f t="shared" si="363"/>
        <v>Yuta Watanabe</v>
      </c>
    </row>
    <row r="11650" spans="1:8" x14ac:dyDescent="0.2">
      <c r="A11650" s="48"/>
      <c r="B11650">
        <v>11</v>
      </c>
      <c r="C11650">
        <v>2</v>
      </c>
      <c r="D11650">
        <v>1</v>
      </c>
      <c r="E11650">
        <v>3</v>
      </c>
      <c r="F11650" s="51"/>
      <c r="G11650" t="str">
        <f t="shared" ref="G11650:G11713" si="364">IF(B11650="","",IF(A11650="",G11649,SUBSTITUTE(A11650," 2022-23 Game Log","")))</f>
        <v>Yuta Watanabe</v>
      </c>
      <c r="H11650" t="str">
        <f t="shared" ref="H11650:H11713" si="365">IF(G11650="Luka Dončić","Luka Doncic",IF(G11650="Wendell Carter Jr.","Wendell Carter",IF(G11650="Vlatko Čančar","Vlatko Cancar",IF(G11650="Troy Brown Jr.","Troy Brown",IF(G11650="Bojan Bogdanović","Bojan Bogdanovic",IF(G11650="Nic Claxton","Nicolas Claxton",IF(G11650="Kristaps Porziņģis","Kristaps Porzingis",IF(G11650="Kelly Oubre Jr.","Kelly Oubre Jr",IF(G11650="P.J. Washington","P.J Washington",IF(G11650="P.J. Tucker","P.J Tucker",IF(G11650="Jabari Smith Jr.","Jabari Smith",IF(G11650="Alperen Şengün","Alperen Sengun",IF(G11650="Nikola Vučević","Nikola Vucevic",IF(G11650="Jusuf Nurkić","Jusuf Nurkic",IF(G11650="Nikola Jokić","Nikola Jokic",G11650)))))))))))))))</f>
        <v>Yuta Watanabe</v>
      </c>
    </row>
    <row r="11651" spans="1:8" x14ac:dyDescent="0.2">
      <c r="A11651" s="48"/>
      <c r="B11651">
        <v>20</v>
      </c>
      <c r="C11651">
        <v>7</v>
      </c>
      <c r="D11651">
        <v>2</v>
      </c>
      <c r="E11651">
        <v>5</v>
      </c>
      <c r="F11651" s="51"/>
      <c r="G11651" t="str">
        <f t="shared" si="364"/>
        <v>Yuta Watanabe</v>
      </c>
      <c r="H11651" t="str">
        <f t="shared" si="365"/>
        <v>Yuta Watanabe</v>
      </c>
    </row>
    <row r="11652" spans="1:8" x14ac:dyDescent="0.2">
      <c r="A11652" s="48"/>
      <c r="B11652">
        <v>16</v>
      </c>
      <c r="C11652">
        <v>3</v>
      </c>
      <c r="D11652">
        <v>3</v>
      </c>
      <c r="E11652">
        <v>4</v>
      </c>
      <c r="F11652" s="51"/>
      <c r="G11652" t="str">
        <f t="shared" si="364"/>
        <v>Yuta Watanabe</v>
      </c>
      <c r="H11652" t="str">
        <f t="shared" si="365"/>
        <v>Yuta Watanabe</v>
      </c>
    </row>
    <row r="11653" spans="1:8" x14ac:dyDescent="0.2">
      <c r="A11653" s="48"/>
      <c r="B11653">
        <v>10</v>
      </c>
      <c r="C11653">
        <v>7</v>
      </c>
      <c r="D11653">
        <v>2</v>
      </c>
      <c r="E11653">
        <v>1</v>
      </c>
      <c r="F11653" s="51"/>
      <c r="G11653" t="str">
        <f t="shared" si="364"/>
        <v>Yuta Watanabe</v>
      </c>
      <c r="H11653" t="str">
        <f t="shared" si="365"/>
        <v>Yuta Watanabe</v>
      </c>
    </row>
    <row r="11654" spans="1:8" x14ac:dyDescent="0.2">
      <c r="A11654" s="48"/>
      <c r="B11654">
        <v>2</v>
      </c>
      <c r="C11654">
        <v>2</v>
      </c>
      <c r="D11654">
        <v>1</v>
      </c>
      <c r="E11654">
        <v>0</v>
      </c>
      <c r="F11654" s="51"/>
      <c r="G11654" t="str">
        <f t="shared" si="364"/>
        <v>Yuta Watanabe</v>
      </c>
      <c r="H11654" t="str">
        <f t="shared" si="365"/>
        <v>Yuta Watanabe</v>
      </c>
    </row>
    <row r="11655" spans="1:8" x14ac:dyDescent="0.2">
      <c r="A11655" s="48"/>
      <c r="B11655">
        <v>17</v>
      </c>
      <c r="C11655">
        <v>3</v>
      </c>
      <c r="D11655">
        <v>1</v>
      </c>
      <c r="E11655">
        <v>3</v>
      </c>
      <c r="F11655" s="51"/>
      <c r="G11655" t="str">
        <f t="shared" si="364"/>
        <v>Yuta Watanabe</v>
      </c>
      <c r="H11655" t="str">
        <f t="shared" si="365"/>
        <v>Yuta Watanabe</v>
      </c>
    </row>
    <row r="11656" spans="1:8" x14ac:dyDescent="0.2">
      <c r="A11656" s="48"/>
      <c r="B11656">
        <v>3</v>
      </c>
      <c r="C11656">
        <v>3</v>
      </c>
      <c r="D11656">
        <v>3</v>
      </c>
      <c r="E11656">
        <v>1</v>
      </c>
      <c r="F11656" s="51"/>
      <c r="G11656" t="str">
        <f t="shared" si="364"/>
        <v>Yuta Watanabe</v>
      </c>
      <c r="H11656" t="str">
        <f t="shared" si="365"/>
        <v>Yuta Watanabe</v>
      </c>
    </row>
    <row r="11657" spans="1:8" x14ac:dyDescent="0.2">
      <c r="A11657" s="48"/>
      <c r="B11657">
        <v>8</v>
      </c>
      <c r="C11657">
        <v>2</v>
      </c>
      <c r="D11657">
        <v>0</v>
      </c>
      <c r="E11657">
        <v>2</v>
      </c>
      <c r="F11657" s="51"/>
      <c r="G11657" t="str">
        <f t="shared" si="364"/>
        <v>Yuta Watanabe</v>
      </c>
      <c r="H11657" t="str">
        <f t="shared" si="365"/>
        <v>Yuta Watanabe</v>
      </c>
    </row>
    <row r="11658" spans="1:8" x14ac:dyDescent="0.2">
      <c r="A11658" s="48"/>
      <c r="B11658">
        <v>5</v>
      </c>
      <c r="C11658">
        <v>2</v>
      </c>
      <c r="D11658">
        <v>0</v>
      </c>
      <c r="E11658">
        <v>1</v>
      </c>
      <c r="F11658" s="51"/>
      <c r="G11658" t="str">
        <f t="shared" si="364"/>
        <v>Yuta Watanabe</v>
      </c>
      <c r="H11658" t="str">
        <f t="shared" si="365"/>
        <v>Yuta Watanabe</v>
      </c>
    </row>
    <row r="11659" spans="1:8" x14ac:dyDescent="0.2">
      <c r="A11659" s="48"/>
      <c r="B11659">
        <v>10</v>
      </c>
      <c r="C11659">
        <v>0</v>
      </c>
      <c r="D11659">
        <v>1</v>
      </c>
      <c r="E11659">
        <v>2</v>
      </c>
      <c r="F11659" s="51"/>
      <c r="G11659" t="str">
        <f t="shared" si="364"/>
        <v>Yuta Watanabe</v>
      </c>
      <c r="H11659" t="str">
        <f t="shared" si="365"/>
        <v>Yuta Watanabe</v>
      </c>
    </row>
    <row r="11660" spans="1:8" x14ac:dyDescent="0.2">
      <c r="A11660" s="48"/>
      <c r="B11660">
        <v>4</v>
      </c>
      <c r="C11660">
        <v>3</v>
      </c>
      <c r="D11660">
        <v>0</v>
      </c>
      <c r="E11660">
        <v>0</v>
      </c>
      <c r="F11660" s="51"/>
      <c r="G11660" t="str">
        <f t="shared" si="364"/>
        <v>Yuta Watanabe</v>
      </c>
      <c r="H11660" t="str">
        <f t="shared" si="365"/>
        <v>Yuta Watanabe</v>
      </c>
    </row>
    <row r="11661" spans="1:8" x14ac:dyDescent="0.2">
      <c r="A11661" s="48"/>
      <c r="B11661">
        <v>11</v>
      </c>
      <c r="C11661">
        <v>5</v>
      </c>
      <c r="D11661">
        <v>1</v>
      </c>
      <c r="E11661">
        <v>2</v>
      </c>
      <c r="F11661" s="51"/>
      <c r="G11661" t="str">
        <f t="shared" si="364"/>
        <v>Yuta Watanabe</v>
      </c>
      <c r="H11661" t="str">
        <f t="shared" si="365"/>
        <v>Yuta Watanabe</v>
      </c>
    </row>
    <row r="11662" spans="1:8" x14ac:dyDescent="0.2">
      <c r="A11662" s="48"/>
      <c r="B11662">
        <v>7</v>
      </c>
      <c r="C11662">
        <v>5</v>
      </c>
      <c r="D11662">
        <v>0</v>
      </c>
      <c r="E11662">
        <v>1</v>
      </c>
      <c r="F11662" s="51"/>
      <c r="G11662" t="str">
        <f t="shared" si="364"/>
        <v>Yuta Watanabe</v>
      </c>
      <c r="H11662" t="str">
        <f t="shared" si="365"/>
        <v>Yuta Watanabe</v>
      </c>
    </row>
    <row r="11663" spans="1:8" x14ac:dyDescent="0.2">
      <c r="A11663" s="48"/>
      <c r="B11663">
        <v>1</v>
      </c>
      <c r="C11663">
        <v>1</v>
      </c>
      <c r="D11663">
        <v>1</v>
      </c>
      <c r="E11663">
        <v>0</v>
      </c>
      <c r="F11663" s="51"/>
      <c r="G11663" t="str">
        <f t="shared" si="364"/>
        <v>Yuta Watanabe</v>
      </c>
      <c r="H11663" t="str">
        <f t="shared" si="365"/>
        <v>Yuta Watanabe</v>
      </c>
    </row>
    <row r="11664" spans="1:8" x14ac:dyDescent="0.2">
      <c r="A11664" s="48" t="s">
        <v>1571</v>
      </c>
      <c r="B11664">
        <v>0</v>
      </c>
      <c r="C11664">
        <v>1</v>
      </c>
      <c r="D11664">
        <v>0</v>
      </c>
      <c r="E11664">
        <v>0</v>
      </c>
      <c r="F11664" s="51"/>
      <c r="G11664" t="str">
        <f t="shared" si="364"/>
        <v>Lindy Waters III</v>
      </c>
      <c r="H11664" t="str">
        <f t="shared" si="365"/>
        <v>Lindy Waters III</v>
      </c>
    </row>
    <row r="11665" spans="1:8" x14ac:dyDescent="0.2">
      <c r="A11665" s="48"/>
      <c r="B11665">
        <v>3</v>
      </c>
      <c r="C11665">
        <v>1</v>
      </c>
      <c r="D11665">
        <v>0</v>
      </c>
      <c r="E11665">
        <v>1</v>
      </c>
      <c r="F11665" s="51"/>
      <c r="G11665" t="str">
        <f t="shared" si="364"/>
        <v>Lindy Waters III</v>
      </c>
      <c r="H11665" t="str">
        <f t="shared" si="365"/>
        <v>Lindy Waters III</v>
      </c>
    </row>
    <row r="11666" spans="1:8" x14ac:dyDescent="0.2">
      <c r="A11666" s="48"/>
      <c r="B11666">
        <v>9</v>
      </c>
      <c r="C11666">
        <v>4</v>
      </c>
      <c r="D11666">
        <v>2</v>
      </c>
      <c r="E11666">
        <v>3</v>
      </c>
      <c r="F11666" s="51"/>
      <c r="G11666" t="str">
        <f t="shared" si="364"/>
        <v>Lindy Waters III</v>
      </c>
      <c r="H11666" t="str">
        <f t="shared" si="365"/>
        <v>Lindy Waters III</v>
      </c>
    </row>
    <row r="11667" spans="1:8" x14ac:dyDescent="0.2">
      <c r="A11667" s="48"/>
      <c r="B11667">
        <v>8</v>
      </c>
      <c r="C11667">
        <v>4</v>
      </c>
      <c r="D11667">
        <v>0</v>
      </c>
      <c r="E11667">
        <v>2</v>
      </c>
      <c r="F11667" s="51"/>
      <c r="G11667" t="str">
        <f t="shared" si="364"/>
        <v>Lindy Waters III</v>
      </c>
      <c r="H11667" t="str">
        <f t="shared" si="365"/>
        <v>Lindy Waters III</v>
      </c>
    </row>
    <row r="11668" spans="1:8" x14ac:dyDescent="0.2">
      <c r="A11668" s="48"/>
      <c r="B11668">
        <v>3</v>
      </c>
      <c r="C11668">
        <v>0</v>
      </c>
      <c r="D11668">
        <v>0</v>
      </c>
      <c r="E11668">
        <v>1</v>
      </c>
      <c r="F11668" s="51"/>
      <c r="G11668" t="str">
        <f t="shared" si="364"/>
        <v>Lindy Waters III</v>
      </c>
      <c r="H11668" t="str">
        <f t="shared" si="365"/>
        <v>Lindy Waters III</v>
      </c>
    </row>
    <row r="11669" spans="1:8" x14ac:dyDescent="0.2">
      <c r="A11669" s="48"/>
      <c r="B11669">
        <v>3</v>
      </c>
      <c r="C11669">
        <v>0</v>
      </c>
      <c r="D11669">
        <v>2</v>
      </c>
      <c r="E11669">
        <v>1</v>
      </c>
      <c r="F11669" s="51"/>
      <c r="G11669" t="str">
        <f t="shared" si="364"/>
        <v>Lindy Waters III</v>
      </c>
      <c r="H11669" t="str">
        <f t="shared" si="365"/>
        <v>Lindy Waters III</v>
      </c>
    </row>
    <row r="11670" spans="1:8" x14ac:dyDescent="0.2">
      <c r="A11670" s="48"/>
      <c r="B11670">
        <v>6</v>
      </c>
      <c r="C11670">
        <v>2</v>
      </c>
      <c r="D11670">
        <v>0</v>
      </c>
      <c r="E11670">
        <v>2</v>
      </c>
      <c r="F11670" s="51"/>
      <c r="G11670" t="str">
        <f t="shared" si="364"/>
        <v>Lindy Waters III</v>
      </c>
      <c r="H11670" t="str">
        <f t="shared" si="365"/>
        <v>Lindy Waters III</v>
      </c>
    </row>
    <row r="11671" spans="1:8" x14ac:dyDescent="0.2">
      <c r="A11671" s="48"/>
      <c r="B11671">
        <v>1</v>
      </c>
      <c r="C11671">
        <v>1</v>
      </c>
      <c r="D11671">
        <v>1</v>
      </c>
      <c r="E11671">
        <v>0</v>
      </c>
      <c r="F11671" s="51"/>
      <c r="G11671" t="str">
        <f t="shared" si="364"/>
        <v>Lindy Waters III</v>
      </c>
      <c r="H11671" t="str">
        <f t="shared" si="365"/>
        <v>Lindy Waters III</v>
      </c>
    </row>
    <row r="11672" spans="1:8" x14ac:dyDescent="0.2">
      <c r="A11672" s="48"/>
      <c r="B11672">
        <v>3</v>
      </c>
      <c r="C11672">
        <v>1</v>
      </c>
      <c r="D11672">
        <v>1</v>
      </c>
      <c r="E11672">
        <v>1</v>
      </c>
      <c r="F11672" s="51"/>
      <c r="G11672" t="str">
        <f t="shared" si="364"/>
        <v>Lindy Waters III</v>
      </c>
      <c r="H11672" t="str">
        <f t="shared" si="365"/>
        <v>Lindy Waters III</v>
      </c>
    </row>
    <row r="11673" spans="1:8" x14ac:dyDescent="0.2">
      <c r="A11673" s="48"/>
      <c r="B11673">
        <v>0</v>
      </c>
      <c r="C11673">
        <v>1</v>
      </c>
      <c r="D11673">
        <v>1</v>
      </c>
      <c r="E11673">
        <v>0</v>
      </c>
      <c r="F11673" s="51"/>
      <c r="G11673" t="str">
        <f t="shared" si="364"/>
        <v>Lindy Waters III</v>
      </c>
      <c r="H11673" t="str">
        <f t="shared" si="365"/>
        <v>Lindy Waters III</v>
      </c>
    </row>
    <row r="11674" spans="1:8" x14ac:dyDescent="0.2">
      <c r="A11674" s="48"/>
      <c r="B11674">
        <v>4</v>
      </c>
      <c r="C11674">
        <v>1</v>
      </c>
      <c r="D11674">
        <v>1</v>
      </c>
      <c r="E11674">
        <v>1</v>
      </c>
      <c r="F11674" s="51"/>
      <c r="G11674" t="str">
        <f t="shared" si="364"/>
        <v>Lindy Waters III</v>
      </c>
      <c r="H11674" t="str">
        <f t="shared" si="365"/>
        <v>Lindy Waters III</v>
      </c>
    </row>
    <row r="11675" spans="1:8" x14ac:dyDescent="0.2">
      <c r="A11675" s="48"/>
      <c r="B11675">
        <v>6</v>
      </c>
      <c r="C11675">
        <v>3</v>
      </c>
      <c r="D11675">
        <v>2</v>
      </c>
      <c r="E11675">
        <v>2</v>
      </c>
      <c r="F11675" s="51"/>
      <c r="G11675" t="str">
        <f t="shared" si="364"/>
        <v>Lindy Waters III</v>
      </c>
      <c r="H11675" t="str">
        <f t="shared" si="365"/>
        <v>Lindy Waters III</v>
      </c>
    </row>
    <row r="11676" spans="1:8" x14ac:dyDescent="0.2">
      <c r="A11676" s="48" t="s">
        <v>1572</v>
      </c>
      <c r="B11676">
        <v>9</v>
      </c>
      <c r="C11676">
        <v>4</v>
      </c>
      <c r="D11676">
        <v>1</v>
      </c>
      <c r="E11676">
        <v>0</v>
      </c>
      <c r="F11676" s="51"/>
      <c r="G11676" t="str">
        <f t="shared" si="364"/>
        <v>Trendon Watford</v>
      </c>
      <c r="H11676" t="str">
        <f t="shared" si="365"/>
        <v>Trendon Watford</v>
      </c>
    </row>
    <row r="11677" spans="1:8" x14ac:dyDescent="0.2">
      <c r="A11677" s="48"/>
      <c r="B11677">
        <v>2</v>
      </c>
      <c r="C11677">
        <v>3</v>
      </c>
      <c r="D11677">
        <v>2</v>
      </c>
      <c r="E11677">
        <v>0</v>
      </c>
      <c r="F11677" s="51"/>
      <c r="G11677" t="str">
        <f t="shared" si="364"/>
        <v>Trendon Watford</v>
      </c>
      <c r="H11677" t="str">
        <f t="shared" si="365"/>
        <v>Trendon Watford</v>
      </c>
    </row>
    <row r="11678" spans="1:8" x14ac:dyDescent="0.2">
      <c r="A11678" s="48"/>
      <c r="B11678">
        <v>8</v>
      </c>
      <c r="C11678">
        <v>2</v>
      </c>
      <c r="D11678">
        <v>6</v>
      </c>
      <c r="E11678">
        <v>0</v>
      </c>
      <c r="F11678" s="51"/>
      <c r="G11678" t="str">
        <f t="shared" si="364"/>
        <v>Trendon Watford</v>
      </c>
      <c r="H11678" t="str">
        <f t="shared" si="365"/>
        <v>Trendon Watford</v>
      </c>
    </row>
    <row r="11679" spans="1:8" x14ac:dyDescent="0.2">
      <c r="A11679" s="48"/>
      <c r="B11679">
        <v>2</v>
      </c>
      <c r="C11679">
        <v>6</v>
      </c>
      <c r="D11679">
        <v>4</v>
      </c>
      <c r="E11679">
        <v>0</v>
      </c>
      <c r="F11679" s="51"/>
      <c r="G11679" t="str">
        <f t="shared" si="364"/>
        <v>Trendon Watford</v>
      </c>
      <c r="H11679" t="str">
        <f t="shared" si="365"/>
        <v>Trendon Watford</v>
      </c>
    </row>
    <row r="11680" spans="1:8" x14ac:dyDescent="0.2">
      <c r="A11680" s="48"/>
      <c r="B11680">
        <v>4</v>
      </c>
      <c r="C11680">
        <v>1</v>
      </c>
      <c r="D11680">
        <v>0</v>
      </c>
      <c r="E11680">
        <v>0</v>
      </c>
      <c r="F11680" s="51"/>
      <c r="G11680" t="str">
        <f t="shared" si="364"/>
        <v>Trendon Watford</v>
      </c>
      <c r="H11680" t="str">
        <f t="shared" si="365"/>
        <v>Trendon Watford</v>
      </c>
    </row>
    <row r="11681" spans="1:8" x14ac:dyDescent="0.2">
      <c r="A11681" s="48"/>
      <c r="B11681">
        <v>4</v>
      </c>
      <c r="C11681">
        <v>2</v>
      </c>
      <c r="D11681">
        <v>1</v>
      </c>
      <c r="E11681">
        <v>0</v>
      </c>
      <c r="F11681" s="51"/>
      <c r="G11681" t="str">
        <f t="shared" si="364"/>
        <v>Trendon Watford</v>
      </c>
      <c r="H11681" t="str">
        <f t="shared" si="365"/>
        <v>Trendon Watford</v>
      </c>
    </row>
    <row r="11682" spans="1:8" x14ac:dyDescent="0.2">
      <c r="A11682" s="48"/>
      <c r="B11682">
        <v>0</v>
      </c>
      <c r="C11682">
        <v>0</v>
      </c>
      <c r="D11682">
        <v>0</v>
      </c>
      <c r="E11682">
        <v>0</v>
      </c>
      <c r="F11682" s="51"/>
      <c r="G11682" t="str">
        <f t="shared" si="364"/>
        <v>Trendon Watford</v>
      </c>
      <c r="H11682" t="str">
        <f t="shared" si="365"/>
        <v>Trendon Watford</v>
      </c>
    </row>
    <row r="11683" spans="1:8" x14ac:dyDescent="0.2">
      <c r="A11683" s="48"/>
      <c r="B11683">
        <v>10</v>
      </c>
      <c r="C11683">
        <v>4</v>
      </c>
      <c r="D11683">
        <v>1</v>
      </c>
      <c r="E11683">
        <v>2</v>
      </c>
      <c r="F11683" s="51"/>
      <c r="G11683" t="str">
        <f t="shared" si="364"/>
        <v>Trendon Watford</v>
      </c>
      <c r="H11683" t="str">
        <f t="shared" si="365"/>
        <v>Trendon Watford</v>
      </c>
    </row>
    <row r="11684" spans="1:8" x14ac:dyDescent="0.2">
      <c r="A11684" s="48"/>
      <c r="B11684">
        <v>5</v>
      </c>
      <c r="C11684">
        <v>5</v>
      </c>
      <c r="D11684">
        <v>0</v>
      </c>
      <c r="E11684">
        <v>0</v>
      </c>
      <c r="F11684" s="51"/>
      <c r="G11684" t="str">
        <f t="shared" si="364"/>
        <v>Trendon Watford</v>
      </c>
      <c r="H11684" t="str">
        <f t="shared" si="365"/>
        <v>Trendon Watford</v>
      </c>
    </row>
    <row r="11685" spans="1:8" x14ac:dyDescent="0.2">
      <c r="A11685" s="48"/>
      <c r="B11685">
        <v>8</v>
      </c>
      <c r="C11685">
        <v>2</v>
      </c>
      <c r="D11685">
        <v>1</v>
      </c>
      <c r="E11685">
        <v>0</v>
      </c>
      <c r="F11685" s="51"/>
      <c r="G11685" t="str">
        <f t="shared" si="364"/>
        <v>Trendon Watford</v>
      </c>
      <c r="H11685" t="str">
        <f t="shared" si="365"/>
        <v>Trendon Watford</v>
      </c>
    </row>
    <row r="11686" spans="1:8" x14ac:dyDescent="0.2">
      <c r="A11686" s="48"/>
      <c r="B11686">
        <v>6</v>
      </c>
      <c r="C11686">
        <v>3</v>
      </c>
      <c r="D11686">
        <v>1</v>
      </c>
      <c r="E11686">
        <v>0</v>
      </c>
      <c r="F11686" s="51"/>
      <c r="G11686" t="str">
        <f t="shared" si="364"/>
        <v>Trendon Watford</v>
      </c>
      <c r="H11686" t="str">
        <f t="shared" si="365"/>
        <v>Trendon Watford</v>
      </c>
    </row>
    <row r="11687" spans="1:8" x14ac:dyDescent="0.2">
      <c r="A11687" s="48"/>
      <c r="B11687">
        <v>3</v>
      </c>
      <c r="C11687">
        <v>3</v>
      </c>
      <c r="D11687">
        <v>2</v>
      </c>
      <c r="E11687">
        <v>1</v>
      </c>
      <c r="F11687" s="51"/>
      <c r="G11687" t="str">
        <f t="shared" si="364"/>
        <v>Trendon Watford</v>
      </c>
      <c r="H11687" t="str">
        <f t="shared" si="365"/>
        <v>Trendon Watford</v>
      </c>
    </row>
    <row r="11688" spans="1:8" x14ac:dyDescent="0.2">
      <c r="A11688" s="48"/>
      <c r="B11688">
        <v>10</v>
      </c>
      <c r="C11688">
        <v>10</v>
      </c>
      <c r="D11688">
        <v>1</v>
      </c>
      <c r="E11688">
        <v>0</v>
      </c>
      <c r="F11688" s="51"/>
      <c r="G11688" t="str">
        <f t="shared" si="364"/>
        <v>Trendon Watford</v>
      </c>
      <c r="H11688" t="str">
        <f t="shared" si="365"/>
        <v>Trendon Watford</v>
      </c>
    </row>
    <row r="11689" spans="1:8" x14ac:dyDescent="0.2">
      <c r="A11689" s="48"/>
      <c r="B11689">
        <v>9</v>
      </c>
      <c r="C11689">
        <v>14</v>
      </c>
      <c r="D11689">
        <v>1</v>
      </c>
      <c r="E11689">
        <v>0</v>
      </c>
      <c r="F11689" s="51"/>
      <c r="G11689" t="str">
        <f t="shared" si="364"/>
        <v>Trendon Watford</v>
      </c>
      <c r="H11689" t="str">
        <f t="shared" si="365"/>
        <v>Trendon Watford</v>
      </c>
    </row>
    <row r="11690" spans="1:8" x14ac:dyDescent="0.2">
      <c r="A11690" s="48"/>
      <c r="B11690">
        <v>2</v>
      </c>
      <c r="C11690">
        <v>2</v>
      </c>
      <c r="D11690">
        <v>4</v>
      </c>
      <c r="E11690">
        <v>0</v>
      </c>
      <c r="F11690" s="51"/>
      <c r="G11690" t="str">
        <f t="shared" si="364"/>
        <v>Trendon Watford</v>
      </c>
      <c r="H11690" t="str">
        <f t="shared" si="365"/>
        <v>Trendon Watford</v>
      </c>
    </row>
    <row r="11691" spans="1:8" x14ac:dyDescent="0.2">
      <c r="A11691" s="48"/>
      <c r="B11691">
        <v>2</v>
      </c>
      <c r="C11691">
        <v>3</v>
      </c>
      <c r="D11691">
        <v>1</v>
      </c>
      <c r="E11691">
        <v>0</v>
      </c>
      <c r="F11691" s="51"/>
      <c r="G11691" t="str">
        <f t="shared" si="364"/>
        <v>Trendon Watford</v>
      </c>
      <c r="H11691" t="str">
        <f t="shared" si="365"/>
        <v>Trendon Watford</v>
      </c>
    </row>
    <row r="11692" spans="1:8" x14ac:dyDescent="0.2">
      <c r="A11692" s="48"/>
      <c r="B11692">
        <v>4</v>
      </c>
      <c r="C11692">
        <v>3</v>
      </c>
      <c r="D11692">
        <v>1</v>
      </c>
      <c r="E11692">
        <v>0</v>
      </c>
      <c r="F11692" s="51"/>
      <c r="G11692" t="str">
        <f t="shared" si="364"/>
        <v>Trendon Watford</v>
      </c>
      <c r="H11692" t="str">
        <f t="shared" si="365"/>
        <v>Trendon Watford</v>
      </c>
    </row>
    <row r="11693" spans="1:8" x14ac:dyDescent="0.2">
      <c r="A11693" s="48"/>
      <c r="B11693">
        <v>5</v>
      </c>
      <c r="C11693">
        <v>4</v>
      </c>
      <c r="D11693">
        <v>2</v>
      </c>
      <c r="E11693">
        <v>1</v>
      </c>
      <c r="F11693" s="51"/>
      <c r="G11693" t="str">
        <f t="shared" si="364"/>
        <v>Trendon Watford</v>
      </c>
      <c r="H11693" t="str">
        <f t="shared" si="365"/>
        <v>Trendon Watford</v>
      </c>
    </row>
    <row r="11694" spans="1:8" x14ac:dyDescent="0.2">
      <c r="A11694" s="48"/>
      <c r="B11694">
        <v>3</v>
      </c>
      <c r="C11694">
        <v>2</v>
      </c>
      <c r="D11694">
        <v>2</v>
      </c>
      <c r="E11694">
        <v>0</v>
      </c>
      <c r="F11694" s="51"/>
      <c r="G11694" t="str">
        <f t="shared" si="364"/>
        <v>Trendon Watford</v>
      </c>
      <c r="H11694" t="str">
        <f t="shared" si="365"/>
        <v>Trendon Watford</v>
      </c>
    </row>
    <row r="11695" spans="1:8" x14ac:dyDescent="0.2">
      <c r="A11695" s="48"/>
      <c r="B11695">
        <v>16</v>
      </c>
      <c r="C11695">
        <v>11</v>
      </c>
      <c r="D11695">
        <v>6</v>
      </c>
      <c r="E11695">
        <v>2</v>
      </c>
      <c r="F11695" s="51"/>
      <c r="G11695" t="str">
        <f t="shared" si="364"/>
        <v>Trendon Watford</v>
      </c>
      <c r="H11695" t="str">
        <f t="shared" si="365"/>
        <v>Trendon Watford</v>
      </c>
    </row>
    <row r="11696" spans="1:8" x14ac:dyDescent="0.2">
      <c r="A11696" s="48"/>
      <c r="B11696">
        <v>6</v>
      </c>
      <c r="C11696">
        <v>2</v>
      </c>
      <c r="D11696">
        <v>1</v>
      </c>
      <c r="E11696">
        <v>1</v>
      </c>
      <c r="F11696" s="51"/>
      <c r="G11696" t="str">
        <f t="shared" si="364"/>
        <v>Trendon Watford</v>
      </c>
      <c r="H11696" t="str">
        <f t="shared" si="365"/>
        <v>Trendon Watford</v>
      </c>
    </row>
    <row r="11697" spans="1:8" x14ac:dyDescent="0.2">
      <c r="A11697" s="48"/>
      <c r="B11697">
        <v>3</v>
      </c>
      <c r="C11697">
        <v>2</v>
      </c>
      <c r="D11697">
        <v>4</v>
      </c>
      <c r="E11697">
        <v>0</v>
      </c>
      <c r="F11697" s="51"/>
      <c r="G11697" t="str">
        <f t="shared" si="364"/>
        <v>Trendon Watford</v>
      </c>
      <c r="H11697" t="str">
        <f t="shared" si="365"/>
        <v>Trendon Watford</v>
      </c>
    </row>
    <row r="11698" spans="1:8" x14ac:dyDescent="0.2">
      <c r="A11698" s="48"/>
      <c r="B11698">
        <v>8</v>
      </c>
      <c r="C11698">
        <v>7</v>
      </c>
      <c r="D11698">
        <v>1</v>
      </c>
      <c r="E11698">
        <v>0</v>
      </c>
      <c r="F11698" s="51"/>
      <c r="G11698" t="str">
        <f t="shared" si="364"/>
        <v>Trendon Watford</v>
      </c>
      <c r="H11698" t="str">
        <f t="shared" si="365"/>
        <v>Trendon Watford</v>
      </c>
    </row>
    <row r="11699" spans="1:8" x14ac:dyDescent="0.2">
      <c r="A11699" s="48"/>
      <c r="B11699">
        <v>4</v>
      </c>
      <c r="C11699">
        <v>3</v>
      </c>
      <c r="D11699">
        <v>0</v>
      </c>
      <c r="E11699">
        <v>0</v>
      </c>
      <c r="F11699" s="51"/>
      <c r="G11699" t="str">
        <f t="shared" si="364"/>
        <v>Trendon Watford</v>
      </c>
      <c r="H11699" t="str">
        <f t="shared" si="365"/>
        <v>Trendon Watford</v>
      </c>
    </row>
    <row r="11700" spans="1:8" x14ac:dyDescent="0.2">
      <c r="A11700" s="48"/>
      <c r="B11700">
        <v>2</v>
      </c>
      <c r="C11700">
        <v>2</v>
      </c>
      <c r="D11700">
        <v>1</v>
      </c>
      <c r="E11700">
        <v>0</v>
      </c>
      <c r="F11700" s="51"/>
      <c r="G11700" t="str">
        <f t="shared" si="364"/>
        <v>Trendon Watford</v>
      </c>
      <c r="H11700" t="str">
        <f t="shared" si="365"/>
        <v>Trendon Watford</v>
      </c>
    </row>
    <row r="11701" spans="1:8" x14ac:dyDescent="0.2">
      <c r="A11701" s="48"/>
      <c r="B11701">
        <v>8</v>
      </c>
      <c r="C11701">
        <v>4</v>
      </c>
      <c r="D11701">
        <v>1</v>
      </c>
      <c r="E11701">
        <v>1</v>
      </c>
      <c r="F11701" s="51"/>
      <c r="G11701" t="str">
        <f t="shared" si="364"/>
        <v>Trendon Watford</v>
      </c>
      <c r="H11701" t="str">
        <f t="shared" si="365"/>
        <v>Trendon Watford</v>
      </c>
    </row>
    <row r="11702" spans="1:8" x14ac:dyDescent="0.2">
      <c r="A11702" s="48"/>
      <c r="B11702">
        <v>1</v>
      </c>
      <c r="C11702">
        <v>0</v>
      </c>
      <c r="D11702">
        <v>0</v>
      </c>
      <c r="E11702">
        <v>0</v>
      </c>
      <c r="F11702" s="51"/>
      <c r="G11702" t="str">
        <f t="shared" si="364"/>
        <v>Trendon Watford</v>
      </c>
      <c r="H11702" t="str">
        <f t="shared" si="365"/>
        <v>Trendon Watford</v>
      </c>
    </row>
    <row r="11703" spans="1:8" x14ac:dyDescent="0.2">
      <c r="A11703" s="48" t="s">
        <v>1573</v>
      </c>
      <c r="B11703">
        <v>0</v>
      </c>
      <c r="C11703">
        <v>0</v>
      </c>
      <c r="D11703">
        <v>0</v>
      </c>
      <c r="E11703">
        <v>0</v>
      </c>
      <c r="F11703" s="51"/>
      <c r="G11703" t="str">
        <f t="shared" si="364"/>
        <v>Peyton Watson</v>
      </c>
      <c r="H11703" t="str">
        <f t="shared" si="365"/>
        <v>Peyton Watson</v>
      </c>
    </row>
    <row r="11704" spans="1:8" x14ac:dyDescent="0.2">
      <c r="A11704" s="48"/>
      <c r="B11704">
        <v>4</v>
      </c>
      <c r="C11704">
        <v>2</v>
      </c>
      <c r="D11704">
        <v>0</v>
      </c>
      <c r="E11704">
        <v>0</v>
      </c>
      <c r="F11704" s="51"/>
      <c r="G11704" t="str">
        <f t="shared" si="364"/>
        <v>Peyton Watson</v>
      </c>
      <c r="H11704" t="str">
        <f t="shared" si="365"/>
        <v>Peyton Watson</v>
      </c>
    </row>
    <row r="11705" spans="1:8" x14ac:dyDescent="0.2">
      <c r="A11705" s="48"/>
      <c r="B11705">
        <v>2</v>
      </c>
      <c r="C11705">
        <v>0</v>
      </c>
      <c r="D11705">
        <v>0</v>
      </c>
      <c r="E11705">
        <v>0</v>
      </c>
      <c r="F11705" s="51"/>
      <c r="G11705" t="str">
        <f t="shared" si="364"/>
        <v>Peyton Watson</v>
      </c>
      <c r="H11705" t="str">
        <f t="shared" si="365"/>
        <v>Peyton Watson</v>
      </c>
    </row>
    <row r="11706" spans="1:8" x14ac:dyDescent="0.2">
      <c r="A11706" s="48"/>
      <c r="B11706">
        <v>0</v>
      </c>
      <c r="C11706">
        <v>1</v>
      </c>
      <c r="D11706">
        <v>0</v>
      </c>
      <c r="E11706">
        <v>0</v>
      </c>
      <c r="F11706" s="51"/>
      <c r="G11706" t="str">
        <f t="shared" si="364"/>
        <v>Peyton Watson</v>
      </c>
      <c r="H11706" t="str">
        <f t="shared" si="365"/>
        <v>Peyton Watson</v>
      </c>
    </row>
    <row r="11707" spans="1:8" x14ac:dyDescent="0.2">
      <c r="A11707" s="48"/>
      <c r="B11707">
        <v>0</v>
      </c>
      <c r="C11707">
        <v>0</v>
      </c>
      <c r="D11707">
        <v>0</v>
      </c>
      <c r="E11707">
        <v>0</v>
      </c>
      <c r="F11707" s="51"/>
      <c r="G11707" t="str">
        <f t="shared" si="364"/>
        <v>Peyton Watson</v>
      </c>
      <c r="H11707" t="str">
        <f t="shared" si="365"/>
        <v>Peyton Watson</v>
      </c>
    </row>
    <row r="11708" spans="1:8" x14ac:dyDescent="0.2">
      <c r="A11708" s="48"/>
      <c r="B11708">
        <v>0</v>
      </c>
      <c r="C11708">
        <v>0</v>
      </c>
      <c r="D11708">
        <v>0</v>
      </c>
      <c r="E11708">
        <v>0</v>
      </c>
      <c r="F11708" s="51"/>
      <c r="G11708" t="str">
        <f t="shared" si="364"/>
        <v>Peyton Watson</v>
      </c>
      <c r="H11708" t="str">
        <f t="shared" si="365"/>
        <v>Peyton Watson</v>
      </c>
    </row>
    <row r="11709" spans="1:8" x14ac:dyDescent="0.2">
      <c r="A11709" s="48" t="s">
        <v>1574</v>
      </c>
      <c r="B11709">
        <v>10</v>
      </c>
      <c r="C11709">
        <v>0</v>
      </c>
      <c r="D11709">
        <v>4</v>
      </c>
      <c r="E11709">
        <v>2</v>
      </c>
      <c r="F11709" s="51"/>
      <c r="G11709" t="str">
        <f t="shared" si="364"/>
        <v>Blake Wesley</v>
      </c>
      <c r="H11709" t="str">
        <f t="shared" si="365"/>
        <v>Blake Wesley</v>
      </c>
    </row>
    <row r="11710" spans="1:8" x14ac:dyDescent="0.2">
      <c r="A11710" s="48"/>
      <c r="B11710">
        <v>6</v>
      </c>
      <c r="C11710">
        <v>2</v>
      </c>
      <c r="D11710">
        <v>0</v>
      </c>
      <c r="E11710">
        <v>0</v>
      </c>
      <c r="F11710" s="51"/>
      <c r="G11710" t="str">
        <f t="shared" si="364"/>
        <v>Blake Wesley</v>
      </c>
      <c r="H11710" t="str">
        <f t="shared" si="365"/>
        <v>Blake Wesley</v>
      </c>
    </row>
    <row r="11711" spans="1:8" x14ac:dyDescent="0.2">
      <c r="A11711" s="48" t="s">
        <v>1575</v>
      </c>
      <c r="B11711">
        <v>19</v>
      </c>
      <c r="C11711">
        <v>11</v>
      </c>
      <c r="D11711">
        <v>3</v>
      </c>
      <c r="E11711">
        <v>1</v>
      </c>
      <c r="F11711" s="51"/>
      <c r="G11711" t="str">
        <f t="shared" si="364"/>
        <v>Russell Westbrook</v>
      </c>
      <c r="H11711" t="str">
        <f t="shared" si="365"/>
        <v>Russell Westbrook</v>
      </c>
    </row>
    <row r="11712" spans="1:8" x14ac:dyDescent="0.2">
      <c r="A11712" s="48"/>
      <c r="B11712">
        <v>2</v>
      </c>
      <c r="C11712">
        <v>3</v>
      </c>
      <c r="D11712">
        <v>4</v>
      </c>
      <c r="E11712">
        <v>0</v>
      </c>
      <c r="F11712" s="51"/>
      <c r="G11712" t="str">
        <f t="shared" si="364"/>
        <v>Russell Westbrook</v>
      </c>
      <c r="H11712" t="str">
        <f t="shared" si="365"/>
        <v>Russell Westbrook</v>
      </c>
    </row>
    <row r="11713" spans="1:8" x14ac:dyDescent="0.2">
      <c r="A11713" s="48"/>
      <c r="B11713">
        <v>10</v>
      </c>
      <c r="C11713">
        <v>6</v>
      </c>
      <c r="D11713">
        <v>6</v>
      </c>
      <c r="E11713">
        <v>0</v>
      </c>
      <c r="F11713" s="51"/>
      <c r="G11713" t="str">
        <f t="shared" si="364"/>
        <v>Russell Westbrook</v>
      </c>
      <c r="H11713" t="str">
        <f t="shared" si="365"/>
        <v>Russell Westbrook</v>
      </c>
    </row>
    <row r="11714" spans="1:8" x14ac:dyDescent="0.2">
      <c r="A11714" s="48"/>
      <c r="B11714">
        <v>18</v>
      </c>
      <c r="C11714">
        <v>8</v>
      </c>
      <c r="D11714">
        <v>3</v>
      </c>
      <c r="E11714">
        <v>1</v>
      </c>
      <c r="F11714" s="51"/>
      <c r="G11714" t="str">
        <f t="shared" ref="G11714:G11777" si="366">IF(B11714="","",IF(A11714="",G11713,SUBSTITUTE(A11714," 2022-23 Game Log","")))</f>
        <v>Russell Westbrook</v>
      </c>
      <c r="H11714" t="str">
        <f t="shared" ref="H11714:H11777" si="367">IF(G11714="Luka Dončić","Luka Doncic",IF(G11714="Wendell Carter Jr.","Wendell Carter",IF(G11714="Vlatko Čančar","Vlatko Cancar",IF(G11714="Troy Brown Jr.","Troy Brown",IF(G11714="Bojan Bogdanović","Bojan Bogdanovic",IF(G11714="Nic Claxton","Nicolas Claxton",IF(G11714="Kristaps Porziņģis","Kristaps Porzingis",IF(G11714="Kelly Oubre Jr.","Kelly Oubre Jr",IF(G11714="P.J. Washington","P.J Washington",IF(G11714="P.J. Tucker","P.J Tucker",IF(G11714="Jabari Smith Jr.","Jabari Smith",IF(G11714="Alperen Şengün","Alperen Sengun",IF(G11714="Nikola Vučević","Nikola Vucevic",IF(G11714="Jusuf Nurkić","Jusuf Nurkic",IF(G11714="Nikola Jokić","Nikola Jokic",G11714)))))))))))))))</f>
        <v>Russell Westbrook</v>
      </c>
    </row>
    <row r="11715" spans="1:8" x14ac:dyDescent="0.2">
      <c r="A11715" s="48"/>
      <c r="B11715">
        <v>18</v>
      </c>
      <c r="C11715">
        <v>8</v>
      </c>
      <c r="D11715">
        <v>8</v>
      </c>
      <c r="E11715">
        <v>2</v>
      </c>
      <c r="F11715" s="51"/>
      <c r="G11715" t="str">
        <f t="shared" si="366"/>
        <v>Russell Westbrook</v>
      </c>
      <c r="H11715" t="str">
        <f t="shared" si="367"/>
        <v>Russell Westbrook</v>
      </c>
    </row>
    <row r="11716" spans="1:8" x14ac:dyDescent="0.2">
      <c r="A11716" s="48"/>
      <c r="B11716">
        <v>13</v>
      </c>
      <c r="C11716">
        <v>7</v>
      </c>
      <c r="D11716">
        <v>9</v>
      </c>
      <c r="E11716">
        <v>1</v>
      </c>
      <c r="F11716" s="51"/>
      <c r="G11716" t="str">
        <f t="shared" si="366"/>
        <v>Russell Westbrook</v>
      </c>
      <c r="H11716" t="str">
        <f t="shared" si="367"/>
        <v>Russell Westbrook</v>
      </c>
    </row>
    <row r="11717" spans="1:8" x14ac:dyDescent="0.2">
      <c r="A11717" s="48"/>
      <c r="B11717">
        <v>26</v>
      </c>
      <c r="C11717">
        <v>3</v>
      </c>
      <c r="D11717">
        <v>6</v>
      </c>
      <c r="E11717">
        <v>3</v>
      </c>
      <c r="F11717" s="51"/>
      <c r="G11717" t="str">
        <f t="shared" si="366"/>
        <v>Russell Westbrook</v>
      </c>
      <c r="H11717" t="str">
        <f t="shared" si="367"/>
        <v>Russell Westbrook</v>
      </c>
    </row>
    <row r="11718" spans="1:8" x14ac:dyDescent="0.2">
      <c r="A11718" s="48"/>
      <c r="B11718">
        <v>19</v>
      </c>
      <c r="C11718">
        <v>3</v>
      </c>
      <c r="D11718">
        <v>10</v>
      </c>
      <c r="E11718">
        <v>3</v>
      </c>
      <c r="F11718" s="51"/>
      <c r="G11718" t="str">
        <f t="shared" si="366"/>
        <v>Russell Westbrook</v>
      </c>
      <c r="H11718" t="str">
        <f t="shared" si="367"/>
        <v>Russell Westbrook</v>
      </c>
    </row>
    <row r="11719" spans="1:8" x14ac:dyDescent="0.2">
      <c r="A11719" s="48"/>
      <c r="B11719">
        <v>22</v>
      </c>
      <c r="C11719">
        <v>3</v>
      </c>
      <c r="D11719">
        <v>5</v>
      </c>
      <c r="E11719">
        <v>2</v>
      </c>
      <c r="F11719" s="51"/>
      <c r="G11719" t="str">
        <f t="shared" si="366"/>
        <v>Russell Westbrook</v>
      </c>
      <c r="H11719" t="str">
        <f t="shared" si="367"/>
        <v>Russell Westbrook</v>
      </c>
    </row>
    <row r="11720" spans="1:8" x14ac:dyDescent="0.2">
      <c r="A11720" s="48"/>
      <c r="B11720">
        <v>14</v>
      </c>
      <c r="C11720">
        <v>4</v>
      </c>
      <c r="D11720">
        <v>9</v>
      </c>
      <c r="E11720">
        <v>0</v>
      </c>
      <c r="F11720" s="51"/>
      <c r="G11720" t="str">
        <f t="shared" si="366"/>
        <v>Russell Westbrook</v>
      </c>
      <c r="H11720" t="str">
        <f t="shared" si="367"/>
        <v>Russell Westbrook</v>
      </c>
    </row>
    <row r="11721" spans="1:8" x14ac:dyDescent="0.2">
      <c r="A11721" s="48"/>
      <c r="B11721">
        <v>21</v>
      </c>
      <c r="C11721">
        <v>4</v>
      </c>
      <c r="D11721">
        <v>11</v>
      </c>
      <c r="E11721">
        <v>4</v>
      </c>
      <c r="F11721" s="51"/>
      <c r="G11721" t="str">
        <f t="shared" si="366"/>
        <v>Russell Westbrook</v>
      </c>
      <c r="H11721" t="str">
        <f t="shared" si="367"/>
        <v>Russell Westbrook</v>
      </c>
    </row>
    <row r="11722" spans="1:8" x14ac:dyDescent="0.2">
      <c r="A11722" s="48"/>
      <c r="B11722">
        <v>14</v>
      </c>
      <c r="C11722">
        <v>6</v>
      </c>
      <c r="D11722">
        <v>12</v>
      </c>
      <c r="E11722">
        <v>1</v>
      </c>
      <c r="F11722" s="51"/>
      <c r="G11722" t="str">
        <f t="shared" si="366"/>
        <v>Russell Westbrook</v>
      </c>
      <c r="H11722" t="str">
        <f t="shared" si="367"/>
        <v>Russell Westbrook</v>
      </c>
    </row>
    <row r="11723" spans="1:8" x14ac:dyDescent="0.2">
      <c r="A11723" s="48"/>
      <c r="B11723">
        <v>10</v>
      </c>
      <c r="C11723">
        <v>5</v>
      </c>
      <c r="D11723">
        <v>12</v>
      </c>
      <c r="E11723">
        <v>0</v>
      </c>
      <c r="F11723" s="51"/>
      <c r="G11723" t="str">
        <f t="shared" si="366"/>
        <v>Russell Westbrook</v>
      </c>
      <c r="H11723" t="str">
        <f t="shared" si="367"/>
        <v>Russell Westbrook</v>
      </c>
    </row>
    <row r="11724" spans="1:8" x14ac:dyDescent="0.2">
      <c r="A11724" s="48"/>
      <c r="B11724">
        <v>10</v>
      </c>
      <c r="C11724">
        <v>4</v>
      </c>
      <c r="D11724">
        <v>10</v>
      </c>
      <c r="E11724">
        <v>2</v>
      </c>
      <c r="F11724" s="51"/>
      <c r="G11724" t="str">
        <f t="shared" si="366"/>
        <v>Russell Westbrook</v>
      </c>
      <c r="H11724" t="str">
        <f t="shared" si="367"/>
        <v>Russell Westbrook</v>
      </c>
    </row>
    <row r="11725" spans="1:8" x14ac:dyDescent="0.2">
      <c r="A11725" s="48"/>
      <c r="B11725">
        <v>21</v>
      </c>
      <c r="C11725">
        <v>3</v>
      </c>
      <c r="D11725">
        <v>5</v>
      </c>
      <c r="E11725">
        <v>2</v>
      </c>
      <c r="F11725" s="51"/>
      <c r="G11725" t="str">
        <f t="shared" si="366"/>
        <v>Russell Westbrook</v>
      </c>
      <c r="H11725" t="str">
        <f t="shared" si="367"/>
        <v>Russell Westbrook</v>
      </c>
    </row>
    <row r="11726" spans="1:8" x14ac:dyDescent="0.2">
      <c r="A11726" s="48"/>
      <c r="B11726">
        <v>3</v>
      </c>
      <c r="C11726">
        <v>4</v>
      </c>
      <c r="D11726">
        <v>7</v>
      </c>
      <c r="E11726">
        <v>0</v>
      </c>
      <c r="F11726" s="51"/>
      <c r="G11726" t="str">
        <f t="shared" si="366"/>
        <v>Russell Westbrook</v>
      </c>
      <c r="H11726" t="str">
        <f t="shared" si="367"/>
        <v>Russell Westbrook</v>
      </c>
    </row>
    <row r="11727" spans="1:8" x14ac:dyDescent="0.2">
      <c r="A11727" s="48"/>
      <c r="B11727">
        <v>11</v>
      </c>
      <c r="C11727">
        <v>7</v>
      </c>
      <c r="D11727">
        <v>6</v>
      </c>
      <c r="E11727">
        <v>0</v>
      </c>
      <c r="F11727" s="51"/>
      <c r="G11727" t="str">
        <f t="shared" si="366"/>
        <v>Russell Westbrook</v>
      </c>
      <c r="H11727" t="str">
        <f t="shared" si="367"/>
        <v>Russell Westbrook</v>
      </c>
    </row>
    <row r="11728" spans="1:8" x14ac:dyDescent="0.2">
      <c r="A11728" s="48"/>
      <c r="B11728">
        <v>24</v>
      </c>
      <c r="C11728">
        <v>4</v>
      </c>
      <c r="D11728">
        <v>6</v>
      </c>
      <c r="E11728">
        <v>2</v>
      </c>
      <c r="F11728" s="51"/>
      <c r="G11728" t="str">
        <f t="shared" si="366"/>
        <v>Russell Westbrook</v>
      </c>
      <c r="H11728" t="str">
        <f t="shared" si="367"/>
        <v>Russell Westbrook</v>
      </c>
    </row>
    <row r="11729" spans="1:8" x14ac:dyDescent="0.2">
      <c r="A11729" s="48"/>
      <c r="B11729">
        <v>10</v>
      </c>
      <c r="C11729">
        <v>5</v>
      </c>
      <c r="D11729">
        <v>4</v>
      </c>
      <c r="E11729">
        <v>2</v>
      </c>
      <c r="F11729" s="51"/>
      <c r="G11729" t="str">
        <f t="shared" si="366"/>
        <v>Russell Westbrook</v>
      </c>
      <c r="H11729" t="str">
        <f t="shared" si="367"/>
        <v>Russell Westbrook</v>
      </c>
    </row>
    <row r="11730" spans="1:8" x14ac:dyDescent="0.2">
      <c r="A11730" s="48"/>
      <c r="B11730">
        <v>15</v>
      </c>
      <c r="C11730">
        <v>7</v>
      </c>
      <c r="D11730">
        <v>11</v>
      </c>
      <c r="E11730">
        <v>0</v>
      </c>
      <c r="F11730" s="51"/>
      <c r="G11730" t="str">
        <f t="shared" si="366"/>
        <v>Russell Westbrook</v>
      </c>
      <c r="H11730" t="str">
        <f t="shared" si="367"/>
        <v>Russell Westbrook</v>
      </c>
    </row>
    <row r="11731" spans="1:8" x14ac:dyDescent="0.2">
      <c r="A11731" s="48"/>
      <c r="B11731">
        <v>6</v>
      </c>
      <c r="C11731">
        <v>7</v>
      </c>
      <c r="D11731">
        <v>15</v>
      </c>
      <c r="E11731">
        <v>0</v>
      </c>
      <c r="F11731" s="51"/>
      <c r="G11731" t="str">
        <f t="shared" si="366"/>
        <v>Russell Westbrook</v>
      </c>
      <c r="H11731" t="str">
        <f t="shared" si="367"/>
        <v>Russell Westbrook</v>
      </c>
    </row>
    <row r="11732" spans="1:8" x14ac:dyDescent="0.2">
      <c r="A11732" s="48"/>
      <c r="B11732">
        <v>16</v>
      </c>
      <c r="C11732">
        <v>3</v>
      </c>
      <c r="D11732">
        <v>3</v>
      </c>
      <c r="E11732">
        <v>0</v>
      </c>
      <c r="F11732" s="51"/>
      <c r="G11732" t="str">
        <f t="shared" si="366"/>
        <v>Russell Westbrook</v>
      </c>
      <c r="H11732" t="str">
        <f t="shared" si="367"/>
        <v>Russell Westbrook</v>
      </c>
    </row>
    <row r="11733" spans="1:8" x14ac:dyDescent="0.2">
      <c r="A11733" s="48"/>
      <c r="B11733">
        <v>16</v>
      </c>
      <c r="C11733">
        <v>9</v>
      </c>
      <c r="D11733">
        <v>4</v>
      </c>
      <c r="E11733">
        <v>1</v>
      </c>
      <c r="F11733" s="51"/>
      <c r="G11733" t="str">
        <f t="shared" si="366"/>
        <v>Russell Westbrook</v>
      </c>
      <c r="H11733" t="str">
        <f t="shared" si="367"/>
        <v>Russell Westbrook</v>
      </c>
    </row>
    <row r="11734" spans="1:8" x14ac:dyDescent="0.2">
      <c r="A11734" s="48"/>
      <c r="B11734">
        <v>12</v>
      </c>
      <c r="C11734">
        <v>11</v>
      </c>
      <c r="D11734">
        <v>11</v>
      </c>
      <c r="E11734">
        <v>1</v>
      </c>
      <c r="F11734" s="51"/>
      <c r="G11734" t="str">
        <f t="shared" si="366"/>
        <v>Russell Westbrook</v>
      </c>
      <c r="H11734" t="str">
        <f t="shared" si="367"/>
        <v>Russell Westbrook</v>
      </c>
    </row>
    <row r="11735" spans="1:8" x14ac:dyDescent="0.2">
      <c r="A11735" s="48"/>
      <c r="B11735">
        <v>11</v>
      </c>
      <c r="C11735">
        <v>4</v>
      </c>
      <c r="D11735">
        <v>9</v>
      </c>
      <c r="E11735">
        <v>0</v>
      </c>
      <c r="F11735" s="51"/>
      <c r="G11735" t="str">
        <f t="shared" si="366"/>
        <v>Russell Westbrook</v>
      </c>
      <c r="H11735" t="str">
        <f t="shared" si="367"/>
        <v>Russell Westbrook</v>
      </c>
    </row>
    <row r="11736" spans="1:8" x14ac:dyDescent="0.2">
      <c r="A11736" s="48"/>
      <c r="B11736">
        <v>20</v>
      </c>
      <c r="C11736">
        <v>14</v>
      </c>
      <c r="D11736">
        <v>5</v>
      </c>
      <c r="E11736">
        <v>1</v>
      </c>
      <c r="F11736" s="51"/>
      <c r="G11736" t="str">
        <f t="shared" si="366"/>
        <v>Russell Westbrook</v>
      </c>
      <c r="H11736" t="str">
        <f t="shared" si="367"/>
        <v>Russell Westbrook</v>
      </c>
    </row>
    <row r="11737" spans="1:8" x14ac:dyDescent="0.2">
      <c r="A11737" s="48"/>
      <c r="B11737">
        <v>15</v>
      </c>
      <c r="C11737">
        <v>11</v>
      </c>
      <c r="D11737">
        <v>12</v>
      </c>
      <c r="E11737">
        <v>0</v>
      </c>
      <c r="F11737" s="51"/>
      <c r="G11737" t="str">
        <f t="shared" si="366"/>
        <v>Russell Westbrook</v>
      </c>
      <c r="H11737" t="str">
        <f t="shared" si="367"/>
        <v>Russell Westbrook</v>
      </c>
    </row>
    <row r="11738" spans="1:8" x14ac:dyDescent="0.2">
      <c r="A11738" s="48"/>
      <c r="B11738">
        <v>9</v>
      </c>
      <c r="C11738">
        <v>9</v>
      </c>
      <c r="D11738">
        <v>8</v>
      </c>
      <c r="E11738">
        <v>0</v>
      </c>
      <c r="F11738" s="51"/>
      <c r="G11738" t="str">
        <f t="shared" si="366"/>
        <v>Russell Westbrook</v>
      </c>
      <c r="H11738" t="str">
        <f t="shared" si="367"/>
        <v>Russell Westbrook</v>
      </c>
    </row>
    <row r="11739" spans="1:8" x14ac:dyDescent="0.2">
      <c r="A11739" s="48"/>
      <c r="B11739">
        <v>17</v>
      </c>
      <c r="C11739">
        <v>5</v>
      </c>
      <c r="D11739">
        <v>7</v>
      </c>
      <c r="E11739">
        <v>2</v>
      </c>
      <c r="F11739" s="51"/>
      <c r="G11739" t="str">
        <f t="shared" si="366"/>
        <v>Russell Westbrook</v>
      </c>
      <c r="H11739" t="str">
        <f t="shared" si="367"/>
        <v>Russell Westbrook</v>
      </c>
    </row>
    <row r="11740" spans="1:8" x14ac:dyDescent="0.2">
      <c r="A11740" s="48"/>
      <c r="B11740">
        <v>17</v>
      </c>
      <c r="C11740">
        <v>5</v>
      </c>
      <c r="D11740">
        <v>4</v>
      </c>
      <c r="E11740">
        <v>2</v>
      </c>
      <c r="F11740" s="51"/>
      <c r="G11740" t="str">
        <f t="shared" si="366"/>
        <v>Russell Westbrook</v>
      </c>
      <c r="H11740" t="str">
        <f t="shared" si="367"/>
        <v>Russell Westbrook</v>
      </c>
    </row>
    <row r="11741" spans="1:8" x14ac:dyDescent="0.2">
      <c r="A11741" s="48"/>
      <c r="B11741">
        <v>15</v>
      </c>
      <c r="C11741">
        <v>13</v>
      </c>
      <c r="D11741">
        <v>13</v>
      </c>
      <c r="E11741">
        <v>1</v>
      </c>
      <c r="F11741" s="51"/>
      <c r="G11741" t="str">
        <f t="shared" si="366"/>
        <v>Russell Westbrook</v>
      </c>
      <c r="H11741" t="str">
        <f t="shared" si="367"/>
        <v>Russell Westbrook</v>
      </c>
    </row>
    <row r="11742" spans="1:8" x14ac:dyDescent="0.2">
      <c r="A11742" s="48"/>
      <c r="B11742">
        <v>15</v>
      </c>
      <c r="C11742">
        <v>4</v>
      </c>
      <c r="D11742">
        <v>8</v>
      </c>
      <c r="E11742">
        <v>2</v>
      </c>
      <c r="F11742" s="51"/>
      <c r="G11742" t="str">
        <f t="shared" si="366"/>
        <v>Russell Westbrook</v>
      </c>
      <c r="H11742" t="str">
        <f t="shared" si="367"/>
        <v>Russell Westbrook</v>
      </c>
    </row>
    <row r="11743" spans="1:8" x14ac:dyDescent="0.2">
      <c r="A11743" s="48"/>
      <c r="B11743">
        <v>14</v>
      </c>
      <c r="C11743">
        <v>8</v>
      </c>
      <c r="D11743">
        <v>11</v>
      </c>
      <c r="E11743">
        <v>0</v>
      </c>
      <c r="F11743" s="51"/>
      <c r="G11743" t="str">
        <f t="shared" si="366"/>
        <v>Russell Westbrook</v>
      </c>
      <c r="H11743" t="str">
        <f t="shared" si="367"/>
        <v>Russell Westbrook</v>
      </c>
    </row>
    <row r="11744" spans="1:8" x14ac:dyDescent="0.2">
      <c r="A11744" s="48"/>
      <c r="B11744">
        <v>2</v>
      </c>
      <c r="C11744">
        <v>4</v>
      </c>
      <c r="D11744">
        <v>2</v>
      </c>
      <c r="E11744">
        <v>0</v>
      </c>
      <c r="F11744" s="51"/>
      <c r="G11744" t="str">
        <f t="shared" si="366"/>
        <v>Russell Westbrook</v>
      </c>
      <c r="H11744" t="str">
        <f t="shared" si="367"/>
        <v>Russell Westbrook</v>
      </c>
    </row>
    <row r="11745" spans="1:8" x14ac:dyDescent="0.2">
      <c r="A11745" s="48"/>
      <c r="B11745">
        <v>21</v>
      </c>
      <c r="C11745">
        <v>8</v>
      </c>
      <c r="D11745">
        <v>9</v>
      </c>
      <c r="E11745">
        <v>2</v>
      </c>
      <c r="F11745" s="51"/>
      <c r="G11745" t="str">
        <f t="shared" si="366"/>
        <v>Russell Westbrook</v>
      </c>
      <c r="H11745" t="str">
        <f t="shared" si="367"/>
        <v>Russell Westbrook</v>
      </c>
    </row>
    <row r="11746" spans="1:8" x14ac:dyDescent="0.2">
      <c r="A11746" s="48" t="s">
        <v>1576</v>
      </c>
      <c r="B11746">
        <v>10</v>
      </c>
      <c r="C11746">
        <v>2</v>
      </c>
      <c r="D11746">
        <v>0</v>
      </c>
      <c r="E11746">
        <v>2</v>
      </c>
      <c r="F11746" s="51"/>
      <c r="G11746" t="str">
        <f t="shared" si="366"/>
        <v>Coby White</v>
      </c>
      <c r="H11746" t="str">
        <f t="shared" si="367"/>
        <v>Coby White</v>
      </c>
    </row>
    <row r="11747" spans="1:8" x14ac:dyDescent="0.2">
      <c r="A11747" s="48"/>
      <c r="B11747">
        <v>10</v>
      </c>
      <c r="C11747">
        <v>2</v>
      </c>
      <c r="D11747">
        <v>1</v>
      </c>
      <c r="E11747">
        <v>2</v>
      </c>
      <c r="F11747" s="51"/>
      <c r="G11747" t="str">
        <f t="shared" si="366"/>
        <v>Coby White</v>
      </c>
      <c r="H11747" t="str">
        <f t="shared" si="367"/>
        <v>Coby White</v>
      </c>
    </row>
    <row r="11748" spans="1:8" x14ac:dyDescent="0.2">
      <c r="A11748" s="48"/>
      <c r="B11748">
        <v>5</v>
      </c>
      <c r="C11748">
        <v>1</v>
      </c>
      <c r="D11748">
        <v>1</v>
      </c>
      <c r="E11748">
        <v>0</v>
      </c>
      <c r="F11748" s="51"/>
      <c r="G11748" t="str">
        <f t="shared" si="366"/>
        <v>Coby White</v>
      </c>
      <c r="H11748" t="str">
        <f t="shared" si="367"/>
        <v>Coby White</v>
      </c>
    </row>
    <row r="11749" spans="1:8" x14ac:dyDescent="0.2">
      <c r="A11749" s="48"/>
      <c r="B11749">
        <v>0</v>
      </c>
      <c r="C11749">
        <v>0</v>
      </c>
      <c r="D11749">
        <v>4</v>
      </c>
      <c r="E11749">
        <v>0</v>
      </c>
      <c r="F11749" s="51"/>
      <c r="G11749" t="str">
        <f t="shared" si="366"/>
        <v>Coby White</v>
      </c>
      <c r="H11749" t="str">
        <f t="shared" si="367"/>
        <v>Coby White</v>
      </c>
    </row>
    <row r="11750" spans="1:8" x14ac:dyDescent="0.2">
      <c r="A11750" s="48"/>
      <c r="B11750">
        <v>6</v>
      </c>
      <c r="C11750">
        <v>3</v>
      </c>
      <c r="D11750">
        <v>0</v>
      </c>
      <c r="E11750">
        <v>2</v>
      </c>
      <c r="F11750" s="51"/>
      <c r="G11750" t="str">
        <f t="shared" si="366"/>
        <v>Coby White</v>
      </c>
      <c r="H11750" t="str">
        <f t="shared" si="367"/>
        <v>Coby White</v>
      </c>
    </row>
    <row r="11751" spans="1:8" x14ac:dyDescent="0.2">
      <c r="A11751" s="48"/>
      <c r="B11751">
        <v>19</v>
      </c>
      <c r="C11751">
        <v>4</v>
      </c>
      <c r="D11751">
        <v>4</v>
      </c>
      <c r="E11751">
        <v>3</v>
      </c>
      <c r="F11751" s="51"/>
      <c r="G11751" t="str">
        <f t="shared" si="366"/>
        <v>Coby White</v>
      </c>
      <c r="H11751" t="str">
        <f t="shared" si="367"/>
        <v>Coby White</v>
      </c>
    </row>
    <row r="11752" spans="1:8" x14ac:dyDescent="0.2">
      <c r="A11752" s="48"/>
      <c r="B11752">
        <v>7</v>
      </c>
      <c r="C11752">
        <v>0</v>
      </c>
      <c r="D11752">
        <v>2</v>
      </c>
      <c r="E11752">
        <v>1</v>
      </c>
      <c r="F11752" s="51"/>
      <c r="G11752" t="str">
        <f t="shared" si="366"/>
        <v>Coby White</v>
      </c>
      <c r="H11752" t="str">
        <f t="shared" si="367"/>
        <v>Coby White</v>
      </c>
    </row>
    <row r="11753" spans="1:8" x14ac:dyDescent="0.2">
      <c r="A11753" s="48"/>
      <c r="B11753">
        <v>0</v>
      </c>
      <c r="C11753">
        <v>1</v>
      </c>
      <c r="D11753">
        <v>2</v>
      </c>
      <c r="E11753">
        <v>0</v>
      </c>
      <c r="F11753" s="51"/>
      <c r="G11753" t="str">
        <f t="shared" si="366"/>
        <v>Coby White</v>
      </c>
      <c r="H11753" t="str">
        <f t="shared" si="367"/>
        <v>Coby White</v>
      </c>
    </row>
    <row r="11754" spans="1:8" x14ac:dyDescent="0.2">
      <c r="A11754" s="48"/>
      <c r="B11754">
        <v>9</v>
      </c>
      <c r="C11754">
        <v>2</v>
      </c>
      <c r="D11754">
        <v>3</v>
      </c>
      <c r="E11754">
        <v>1</v>
      </c>
      <c r="F11754" s="51"/>
      <c r="G11754" t="str">
        <f t="shared" si="366"/>
        <v>Coby White</v>
      </c>
      <c r="H11754" t="str">
        <f t="shared" si="367"/>
        <v>Coby White</v>
      </c>
    </row>
    <row r="11755" spans="1:8" x14ac:dyDescent="0.2">
      <c r="A11755" s="48"/>
      <c r="B11755">
        <v>14</v>
      </c>
      <c r="C11755">
        <v>3</v>
      </c>
      <c r="D11755">
        <v>2</v>
      </c>
      <c r="E11755">
        <v>4</v>
      </c>
      <c r="F11755" s="51"/>
      <c r="G11755" t="str">
        <f t="shared" si="366"/>
        <v>Coby White</v>
      </c>
      <c r="H11755" t="str">
        <f t="shared" si="367"/>
        <v>Coby White</v>
      </c>
    </row>
    <row r="11756" spans="1:8" x14ac:dyDescent="0.2">
      <c r="A11756" s="48"/>
      <c r="B11756">
        <v>6</v>
      </c>
      <c r="C11756">
        <v>3</v>
      </c>
      <c r="D11756">
        <v>1</v>
      </c>
      <c r="E11756">
        <v>2</v>
      </c>
      <c r="F11756" s="51"/>
      <c r="G11756" t="str">
        <f t="shared" si="366"/>
        <v>Coby White</v>
      </c>
      <c r="H11756" t="str">
        <f t="shared" si="367"/>
        <v>Coby White</v>
      </c>
    </row>
    <row r="11757" spans="1:8" x14ac:dyDescent="0.2">
      <c r="A11757" s="48"/>
      <c r="B11757">
        <v>15</v>
      </c>
      <c r="C11757">
        <v>2</v>
      </c>
      <c r="D11757">
        <v>0</v>
      </c>
      <c r="E11757">
        <v>3</v>
      </c>
      <c r="F11757" s="51"/>
      <c r="G11757" t="str">
        <f t="shared" si="366"/>
        <v>Coby White</v>
      </c>
      <c r="H11757" t="str">
        <f t="shared" si="367"/>
        <v>Coby White</v>
      </c>
    </row>
    <row r="11758" spans="1:8" x14ac:dyDescent="0.2">
      <c r="A11758" s="48"/>
      <c r="B11758">
        <v>4</v>
      </c>
      <c r="C11758">
        <v>1</v>
      </c>
      <c r="D11758">
        <v>2</v>
      </c>
      <c r="E11758">
        <v>0</v>
      </c>
      <c r="F11758" s="51"/>
      <c r="G11758" t="str">
        <f t="shared" si="366"/>
        <v>Coby White</v>
      </c>
      <c r="H11758" t="str">
        <f t="shared" si="367"/>
        <v>Coby White</v>
      </c>
    </row>
    <row r="11759" spans="1:8" x14ac:dyDescent="0.2">
      <c r="A11759" s="48"/>
      <c r="B11759">
        <v>0</v>
      </c>
      <c r="C11759">
        <v>2</v>
      </c>
      <c r="D11759">
        <v>1</v>
      </c>
      <c r="E11759">
        <v>0</v>
      </c>
      <c r="F11759" s="51"/>
      <c r="G11759" t="str">
        <f t="shared" si="366"/>
        <v>Coby White</v>
      </c>
      <c r="H11759" t="str">
        <f t="shared" si="367"/>
        <v>Coby White</v>
      </c>
    </row>
    <row r="11760" spans="1:8" x14ac:dyDescent="0.2">
      <c r="A11760" s="48"/>
      <c r="B11760">
        <v>7</v>
      </c>
      <c r="C11760">
        <v>4</v>
      </c>
      <c r="D11760">
        <v>1</v>
      </c>
      <c r="E11760">
        <v>1</v>
      </c>
      <c r="F11760" s="51"/>
      <c r="G11760" t="str">
        <f t="shared" si="366"/>
        <v>Coby White</v>
      </c>
      <c r="H11760" t="str">
        <f t="shared" si="367"/>
        <v>Coby White</v>
      </c>
    </row>
    <row r="11761" spans="1:8" x14ac:dyDescent="0.2">
      <c r="A11761" s="48"/>
      <c r="B11761">
        <v>6</v>
      </c>
      <c r="C11761">
        <v>1</v>
      </c>
      <c r="D11761">
        <v>0</v>
      </c>
      <c r="E11761">
        <v>1</v>
      </c>
      <c r="F11761" s="51"/>
      <c r="G11761" t="str">
        <f t="shared" si="366"/>
        <v>Coby White</v>
      </c>
      <c r="H11761" t="str">
        <f t="shared" si="367"/>
        <v>Coby White</v>
      </c>
    </row>
    <row r="11762" spans="1:8" x14ac:dyDescent="0.2">
      <c r="A11762" s="48"/>
      <c r="B11762">
        <v>2</v>
      </c>
      <c r="C11762">
        <v>4</v>
      </c>
      <c r="D11762">
        <v>7</v>
      </c>
      <c r="E11762">
        <v>0</v>
      </c>
      <c r="F11762" s="51"/>
      <c r="G11762" t="str">
        <f t="shared" si="366"/>
        <v>Coby White</v>
      </c>
      <c r="H11762" t="str">
        <f t="shared" si="367"/>
        <v>Coby White</v>
      </c>
    </row>
    <row r="11763" spans="1:8" x14ac:dyDescent="0.2">
      <c r="A11763" s="48"/>
      <c r="B11763">
        <v>12</v>
      </c>
      <c r="C11763">
        <v>6</v>
      </c>
      <c r="D11763">
        <v>4</v>
      </c>
      <c r="E11763">
        <v>4</v>
      </c>
      <c r="F11763" s="51"/>
      <c r="G11763" t="str">
        <f t="shared" si="366"/>
        <v>Coby White</v>
      </c>
      <c r="H11763" t="str">
        <f t="shared" si="367"/>
        <v>Coby White</v>
      </c>
    </row>
    <row r="11764" spans="1:8" x14ac:dyDescent="0.2">
      <c r="A11764" s="48"/>
      <c r="B11764">
        <v>12</v>
      </c>
      <c r="C11764">
        <v>4</v>
      </c>
      <c r="D11764">
        <v>2</v>
      </c>
      <c r="E11764">
        <v>2</v>
      </c>
      <c r="F11764" s="51"/>
      <c r="G11764" t="str">
        <f t="shared" si="366"/>
        <v>Coby White</v>
      </c>
      <c r="H11764" t="str">
        <f t="shared" si="367"/>
        <v>Coby White</v>
      </c>
    </row>
    <row r="11765" spans="1:8" x14ac:dyDescent="0.2">
      <c r="A11765" s="48"/>
      <c r="B11765">
        <v>7</v>
      </c>
      <c r="C11765">
        <v>5</v>
      </c>
      <c r="D11765">
        <v>1</v>
      </c>
      <c r="E11765">
        <v>1</v>
      </c>
      <c r="F11765" s="51"/>
      <c r="G11765" t="str">
        <f t="shared" si="366"/>
        <v>Coby White</v>
      </c>
      <c r="H11765" t="str">
        <f t="shared" si="367"/>
        <v>Coby White</v>
      </c>
    </row>
    <row r="11766" spans="1:8" x14ac:dyDescent="0.2">
      <c r="A11766" s="48"/>
      <c r="B11766">
        <v>10</v>
      </c>
      <c r="C11766">
        <v>2</v>
      </c>
      <c r="D11766">
        <v>0</v>
      </c>
      <c r="E11766">
        <v>2</v>
      </c>
      <c r="F11766" s="51"/>
      <c r="G11766" t="str">
        <f t="shared" si="366"/>
        <v>Coby White</v>
      </c>
      <c r="H11766" t="str">
        <f t="shared" si="367"/>
        <v>Coby White</v>
      </c>
    </row>
    <row r="11767" spans="1:8" x14ac:dyDescent="0.2">
      <c r="A11767" s="48"/>
      <c r="B11767">
        <v>14</v>
      </c>
      <c r="C11767">
        <v>2</v>
      </c>
      <c r="D11767">
        <v>1</v>
      </c>
      <c r="E11767">
        <v>3</v>
      </c>
      <c r="F11767" s="51"/>
      <c r="G11767" t="str">
        <f t="shared" si="366"/>
        <v>Coby White</v>
      </c>
      <c r="H11767" t="str">
        <f t="shared" si="367"/>
        <v>Coby White</v>
      </c>
    </row>
    <row r="11768" spans="1:8" x14ac:dyDescent="0.2">
      <c r="A11768" s="48"/>
      <c r="B11768">
        <v>10</v>
      </c>
      <c r="C11768">
        <v>4</v>
      </c>
      <c r="D11768">
        <v>5</v>
      </c>
      <c r="E11768">
        <v>1</v>
      </c>
      <c r="F11768" s="51"/>
      <c r="G11768" t="str">
        <f t="shared" si="366"/>
        <v>Coby White</v>
      </c>
      <c r="H11768" t="str">
        <f t="shared" si="367"/>
        <v>Coby White</v>
      </c>
    </row>
    <row r="11769" spans="1:8" x14ac:dyDescent="0.2">
      <c r="A11769" s="48"/>
      <c r="B11769">
        <v>8</v>
      </c>
      <c r="C11769">
        <v>0</v>
      </c>
      <c r="D11769">
        <v>0</v>
      </c>
      <c r="E11769">
        <v>2</v>
      </c>
      <c r="F11769" s="51"/>
      <c r="G11769" t="str">
        <f t="shared" si="366"/>
        <v>Coby White</v>
      </c>
      <c r="H11769" t="str">
        <f t="shared" si="367"/>
        <v>Coby White</v>
      </c>
    </row>
    <row r="11770" spans="1:8" x14ac:dyDescent="0.2">
      <c r="A11770" s="48"/>
      <c r="B11770">
        <v>14</v>
      </c>
      <c r="C11770">
        <v>3</v>
      </c>
      <c r="D11770">
        <v>4</v>
      </c>
      <c r="E11770">
        <v>4</v>
      </c>
      <c r="F11770" s="51"/>
      <c r="G11770" t="str">
        <f t="shared" si="366"/>
        <v>Coby White</v>
      </c>
      <c r="H11770" t="str">
        <f t="shared" si="367"/>
        <v>Coby White</v>
      </c>
    </row>
    <row r="11771" spans="1:8" x14ac:dyDescent="0.2">
      <c r="A11771" s="48"/>
      <c r="B11771">
        <v>0</v>
      </c>
      <c r="C11771">
        <v>0</v>
      </c>
      <c r="D11771">
        <v>0</v>
      </c>
      <c r="E11771">
        <v>0</v>
      </c>
      <c r="F11771" s="51"/>
      <c r="G11771" t="str">
        <f t="shared" si="366"/>
        <v>Coby White</v>
      </c>
      <c r="H11771" t="str">
        <f t="shared" si="367"/>
        <v>Coby White</v>
      </c>
    </row>
    <row r="11772" spans="1:8" x14ac:dyDescent="0.2">
      <c r="A11772" s="48"/>
      <c r="B11772">
        <v>5</v>
      </c>
      <c r="C11772">
        <v>0</v>
      </c>
      <c r="D11772">
        <v>1</v>
      </c>
      <c r="E11772">
        <v>1</v>
      </c>
      <c r="F11772" s="51"/>
      <c r="G11772" t="str">
        <f t="shared" si="366"/>
        <v>Coby White</v>
      </c>
      <c r="H11772" t="str">
        <f t="shared" si="367"/>
        <v>Coby White</v>
      </c>
    </row>
    <row r="11773" spans="1:8" x14ac:dyDescent="0.2">
      <c r="A11773" s="48"/>
      <c r="B11773">
        <v>9</v>
      </c>
      <c r="C11773">
        <v>6</v>
      </c>
      <c r="D11773">
        <v>2</v>
      </c>
      <c r="E11773">
        <v>1</v>
      </c>
      <c r="F11773" s="51"/>
      <c r="G11773" t="str">
        <f t="shared" si="366"/>
        <v>Coby White</v>
      </c>
      <c r="H11773" t="str">
        <f t="shared" si="367"/>
        <v>Coby White</v>
      </c>
    </row>
    <row r="11774" spans="1:8" x14ac:dyDescent="0.2">
      <c r="A11774" s="48"/>
      <c r="B11774">
        <v>5</v>
      </c>
      <c r="C11774">
        <v>0</v>
      </c>
      <c r="D11774">
        <v>1</v>
      </c>
      <c r="E11774">
        <v>1</v>
      </c>
      <c r="F11774" s="51"/>
      <c r="G11774" t="str">
        <f t="shared" si="366"/>
        <v>Coby White</v>
      </c>
      <c r="H11774" t="str">
        <f t="shared" si="367"/>
        <v>Coby White</v>
      </c>
    </row>
    <row r="11775" spans="1:8" x14ac:dyDescent="0.2">
      <c r="A11775" s="48"/>
      <c r="B11775">
        <v>10</v>
      </c>
      <c r="C11775">
        <v>2</v>
      </c>
      <c r="D11775">
        <v>1</v>
      </c>
      <c r="E11775">
        <v>2</v>
      </c>
      <c r="F11775" s="51"/>
      <c r="G11775" t="str">
        <f t="shared" si="366"/>
        <v>Coby White</v>
      </c>
      <c r="H11775" t="str">
        <f t="shared" si="367"/>
        <v>Coby White</v>
      </c>
    </row>
    <row r="11776" spans="1:8" x14ac:dyDescent="0.2">
      <c r="A11776" s="48" t="s">
        <v>1577</v>
      </c>
      <c r="B11776">
        <v>2</v>
      </c>
      <c r="C11776">
        <v>3</v>
      </c>
      <c r="D11776">
        <v>4</v>
      </c>
      <c r="E11776">
        <v>0</v>
      </c>
      <c r="F11776" s="51"/>
      <c r="G11776" t="str">
        <f t="shared" si="366"/>
        <v>Derrick White</v>
      </c>
      <c r="H11776" t="str">
        <f t="shared" si="367"/>
        <v>Derrick White</v>
      </c>
    </row>
    <row r="11777" spans="1:8" x14ac:dyDescent="0.2">
      <c r="A11777" s="48"/>
      <c r="B11777">
        <v>10</v>
      </c>
      <c r="C11777">
        <v>7</v>
      </c>
      <c r="D11777">
        <v>1</v>
      </c>
      <c r="E11777">
        <v>2</v>
      </c>
      <c r="F11777" s="51"/>
      <c r="G11777" t="str">
        <f t="shared" si="366"/>
        <v>Derrick White</v>
      </c>
      <c r="H11777" t="str">
        <f t="shared" si="367"/>
        <v>Derrick White</v>
      </c>
    </row>
    <row r="11778" spans="1:8" x14ac:dyDescent="0.2">
      <c r="A11778" s="48"/>
      <c r="B11778">
        <v>27</v>
      </c>
      <c r="C11778">
        <v>4</v>
      </c>
      <c r="D11778">
        <v>4</v>
      </c>
      <c r="E11778">
        <v>5</v>
      </c>
      <c r="F11778" s="51"/>
      <c r="G11778" t="str">
        <f t="shared" ref="G11778:G11841" si="368">IF(B11778="","",IF(A11778="",G11777,SUBSTITUTE(A11778," 2022-23 Game Log","")))</f>
        <v>Derrick White</v>
      </c>
      <c r="H11778" t="str">
        <f t="shared" ref="H11778:H11841" si="369">IF(G11778="Luka Dončić","Luka Doncic",IF(G11778="Wendell Carter Jr.","Wendell Carter",IF(G11778="Vlatko Čančar","Vlatko Cancar",IF(G11778="Troy Brown Jr.","Troy Brown",IF(G11778="Bojan Bogdanović","Bojan Bogdanovic",IF(G11778="Nic Claxton","Nicolas Claxton",IF(G11778="Kristaps Porziņģis","Kristaps Porzingis",IF(G11778="Kelly Oubre Jr.","Kelly Oubre Jr",IF(G11778="P.J. Washington","P.J Washington",IF(G11778="P.J. Tucker","P.J Tucker",IF(G11778="Jabari Smith Jr.","Jabari Smith",IF(G11778="Alperen Şengün","Alperen Sengun",IF(G11778="Nikola Vučević","Nikola Vucevic",IF(G11778="Jusuf Nurkić","Jusuf Nurkic",IF(G11778="Nikola Jokić","Nikola Jokic",G11778)))))))))))))))</f>
        <v>Derrick White</v>
      </c>
    </row>
    <row r="11779" spans="1:8" x14ac:dyDescent="0.2">
      <c r="A11779" s="48"/>
      <c r="B11779">
        <v>5</v>
      </c>
      <c r="C11779">
        <v>1</v>
      </c>
      <c r="D11779">
        <v>4</v>
      </c>
      <c r="E11779">
        <v>1</v>
      </c>
      <c r="F11779" s="51"/>
      <c r="G11779" t="str">
        <f t="shared" si="368"/>
        <v>Derrick White</v>
      </c>
      <c r="H11779" t="str">
        <f t="shared" si="369"/>
        <v>Derrick White</v>
      </c>
    </row>
    <row r="11780" spans="1:8" x14ac:dyDescent="0.2">
      <c r="A11780" s="48"/>
      <c r="B11780">
        <v>9</v>
      </c>
      <c r="C11780">
        <v>1</v>
      </c>
      <c r="D11780">
        <v>1</v>
      </c>
      <c r="E11780">
        <v>1</v>
      </c>
      <c r="F11780" s="51"/>
      <c r="G11780" t="str">
        <f t="shared" si="368"/>
        <v>Derrick White</v>
      </c>
      <c r="H11780" t="str">
        <f t="shared" si="369"/>
        <v>Derrick White</v>
      </c>
    </row>
    <row r="11781" spans="1:8" x14ac:dyDescent="0.2">
      <c r="A11781" s="48"/>
      <c r="B11781">
        <v>5</v>
      </c>
      <c r="C11781">
        <v>5</v>
      </c>
      <c r="D11781">
        <v>2</v>
      </c>
      <c r="E11781">
        <v>1</v>
      </c>
      <c r="F11781" s="51"/>
      <c r="G11781" t="str">
        <f t="shared" si="368"/>
        <v>Derrick White</v>
      </c>
      <c r="H11781" t="str">
        <f t="shared" si="369"/>
        <v>Derrick White</v>
      </c>
    </row>
    <row r="11782" spans="1:8" x14ac:dyDescent="0.2">
      <c r="A11782" s="48"/>
      <c r="B11782">
        <v>3</v>
      </c>
      <c r="C11782">
        <v>3</v>
      </c>
      <c r="D11782">
        <v>6</v>
      </c>
      <c r="E11782">
        <v>1</v>
      </c>
      <c r="F11782" s="51"/>
      <c r="G11782" t="str">
        <f t="shared" si="368"/>
        <v>Derrick White</v>
      </c>
      <c r="H11782" t="str">
        <f t="shared" si="369"/>
        <v>Derrick White</v>
      </c>
    </row>
    <row r="11783" spans="1:8" x14ac:dyDescent="0.2">
      <c r="A11783" s="48"/>
      <c r="B11783">
        <v>7</v>
      </c>
      <c r="C11783">
        <v>3</v>
      </c>
      <c r="D11783">
        <v>2</v>
      </c>
      <c r="E11783">
        <v>1</v>
      </c>
      <c r="F11783" s="51"/>
      <c r="G11783" t="str">
        <f t="shared" si="368"/>
        <v>Derrick White</v>
      </c>
      <c r="H11783" t="str">
        <f t="shared" si="369"/>
        <v>Derrick White</v>
      </c>
    </row>
    <row r="11784" spans="1:8" x14ac:dyDescent="0.2">
      <c r="A11784" s="48"/>
      <c r="B11784">
        <v>7</v>
      </c>
      <c r="C11784">
        <v>3</v>
      </c>
      <c r="D11784">
        <v>1</v>
      </c>
      <c r="E11784">
        <v>1</v>
      </c>
      <c r="F11784" s="51"/>
      <c r="G11784" t="str">
        <f t="shared" si="368"/>
        <v>Derrick White</v>
      </c>
      <c r="H11784" t="str">
        <f t="shared" si="369"/>
        <v>Derrick White</v>
      </c>
    </row>
    <row r="11785" spans="1:8" x14ac:dyDescent="0.2">
      <c r="A11785" s="48"/>
      <c r="B11785">
        <v>4</v>
      </c>
      <c r="C11785">
        <v>2</v>
      </c>
      <c r="D11785">
        <v>1</v>
      </c>
      <c r="E11785">
        <v>0</v>
      </c>
      <c r="F11785" s="51"/>
      <c r="G11785" t="str">
        <f t="shared" si="368"/>
        <v>Derrick White</v>
      </c>
      <c r="H11785" t="str">
        <f t="shared" si="369"/>
        <v>Derrick White</v>
      </c>
    </row>
    <row r="11786" spans="1:8" x14ac:dyDescent="0.2">
      <c r="A11786" s="48"/>
      <c r="B11786">
        <v>8</v>
      </c>
      <c r="C11786">
        <v>8</v>
      </c>
      <c r="D11786">
        <v>4</v>
      </c>
      <c r="E11786">
        <v>2</v>
      </c>
      <c r="F11786" s="51"/>
      <c r="G11786" t="str">
        <f t="shared" si="368"/>
        <v>Derrick White</v>
      </c>
      <c r="H11786" t="str">
        <f t="shared" si="369"/>
        <v>Derrick White</v>
      </c>
    </row>
    <row r="11787" spans="1:8" x14ac:dyDescent="0.2">
      <c r="A11787" s="48"/>
      <c r="B11787">
        <v>10</v>
      </c>
      <c r="C11787">
        <v>1</v>
      </c>
      <c r="D11787">
        <v>4</v>
      </c>
      <c r="E11787">
        <v>2</v>
      </c>
      <c r="F11787" s="51"/>
      <c r="G11787" t="str">
        <f t="shared" si="368"/>
        <v>Derrick White</v>
      </c>
      <c r="H11787" t="str">
        <f t="shared" si="369"/>
        <v>Derrick White</v>
      </c>
    </row>
    <row r="11788" spans="1:8" x14ac:dyDescent="0.2">
      <c r="A11788" s="48"/>
      <c r="B11788">
        <v>12</v>
      </c>
      <c r="C11788">
        <v>3</v>
      </c>
      <c r="D11788">
        <v>4</v>
      </c>
      <c r="E11788">
        <v>1</v>
      </c>
      <c r="F11788" s="51"/>
      <c r="G11788" t="str">
        <f t="shared" si="368"/>
        <v>Derrick White</v>
      </c>
      <c r="H11788" t="str">
        <f t="shared" si="369"/>
        <v>Derrick White</v>
      </c>
    </row>
    <row r="11789" spans="1:8" x14ac:dyDescent="0.2">
      <c r="A11789" s="48"/>
      <c r="B11789">
        <v>16</v>
      </c>
      <c r="C11789">
        <v>1</v>
      </c>
      <c r="D11789">
        <v>5</v>
      </c>
      <c r="E11789">
        <v>2</v>
      </c>
      <c r="F11789" s="51"/>
      <c r="G11789" t="str">
        <f t="shared" si="368"/>
        <v>Derrick White</v>
      </c>
      <c r="H11789" t="str">
        <f t="shared" si="369"/>
        <v>Derrick White</v>
      </c>
    </row>
    <row r="11790" spans="1:8" x14ac:dyDescent="0.2">
      <c r="A11790" s="48"/>
      <c r="B11790">
        <v>16</v>
      </c>
      <c r="C11790">
        <v>5</v>
      </c>
      <c r="D11790">
        <v>10</v>
      </c>
      <c r="E11790">
        <v>2</v>
      </c>
      <c r="F11790" s="51"/>
      <c r="G11790" t="str">
        <f t="shared" si="368"/>
        <v>Derrick White</v>
      </c>
      <c r="H11790" t="str">
        <f t="shared" si="369"/>
        <v>Derrick White</v>
      </c>
    </row>
    <row r="11791" spans="1:8" x14ac:dyDescent="0.2">
      <c r="A11791" s="48"/>
      <c r="B11791">
        <v>26</v>
      </c>
      <c r="C11791">
        <v>3</v>
      </c>
      <c r="D11791">
        <v>1</v>
      </c>
      <c r="E11791">
        <v>6</v>
      </c>
      <c r="F11791" s="51"/>
      <c r="G11791" t="str">
        <f t="shared" si="368"/>
        <v>Derrick White</v>
      </c>
      <c r="H11791" t="str">
        <f t="shared" si="369"/>
        <v>Derrick White</v>
      </c>
    </row>
    <row r="11792" spans="1:8" x14ac:dyDescent="0.2">
      <c r="A11792" s="48"/>
      <c r="B11792">
        <v>4</v>
      </c>
      <c r="C11792">
        <v>2</v>
      </c>
      <c r="D11792">
        <v>2</v>
      </c>
      <c r="E11792">
        <v>0</v>
      </c>
      <c r="F11792" s="51"/>
      <c r="G11792" t="str">
        <f t="shared" si="368"/>
        <v>Derrick White</v>
      </c>
      <c r="H11792" t="str">
        <f t="shared" si="369"/>
        <v>Derrick White</v>
      </c>
    </row>
    <row r="11793" spans="1:8" x14ac:dyDescent="0.2">
      <c r="A11793" s="48"/>
      <c r="B11793">
        <v>12</v>
      </c>
      <c r="C11793">
        <v>2</v>
      </c>
      <c r="D11793">
        <v>1</v>
      </c>
      <c r="E11793">
        <v>3</v>
      </c>
      <c r="F11793" s="51"/>
      <c r="G11793" t="str">
        <f t="shared" si="368"/>
        <v>Derrick White</v>
      </c>
      <c r="H11793" t="str">
        <f t="shared" si="369"/>
        <v>Derrick White</v>
      </c>
    </row>
    <row r="11794" spans="1:8" x14ac:dyDescent="0.2">
      <c r="A11794" s="48"/>
      <c r="B11794">
        <v>16</v>
      </c>
      <c r="C11794">
        <v>3</v>
      </c>
      <c r="D11794">
        <v>2</v>
      </c>
      <c r="E11794">
        <v>3</v>
      </c>
      <c r="F11794" s="51"/>
      <c r="G11794" t="str">
        <f t="shared" si="368"/>
        <v>Derrick White</v>
      </c>
      <c r="H11794" t="str">
        <f t="shared" si="369"/>
        <v>Derrick White</v>
      </c>
    </row>
    <row r="11795" spans="1:8" x14ac:dyDescent="0.2">
      <c r="A11795" s="48"/>
      <c r="B11795">
        <v>15</v>
      </c>
      <c r="C11795">
        <v>2</v>
      </c>
      <c r="D11795">
        <v>3</v>
      </c>
      <c r="E11795">
        <v>2</v>
      </c>
      <c r="F11795" s="51"/>
      <c r="G11795" t="str">
        <f t="shared" si="368"/>
        <v>Derrick White</v>
      </c>
      <c r="H11795" t="str">
        <f t="shared" si="369"/>
        <v>Derrick White</v>
      </c>
    </row>
    <row r="11796" spans="1:8" x14ac:dyDescent="0.2">
      <c r="A11796" s="48"/>
      <c r="B11796">
        <v>15</v>
      </c>
      <c r="C11796">
        <v>2</v>
      </c>
      <c r="D11796">
        <v>6</v>
      </c>
      <c r="E11796">
        <v>3</v>
      </c>
      <c r="F11796" s="51"/>
      <c r="G11796" t="str">
        <f t="shared" si="368"/>
        <v>Derrick White</v>
      </c>
      <c r="H11796" t="str">
        <f t="shared" si="369"/>
        <v>Derrick White</v>
      </c>
    </row>
    <row r="11797" spans="1:8" x14ac:dyDescent="0.2">
      <c r="A11797" s="48"/>
      <c r="B11797">
        <v>15</v>
      </c>
      <c r="C11797">
        <v>1</v>
      </c>
      <c r="D11797">
        <v>5</v>
      </c>
      <c r="E11797">
        <v>3</v>
      </c>
      <c r="F11797" s="51"/>
      <c r="G11797" t="str">
        <f t="shared" si="368"/>
        <v>Derrick White</v>
      </c>
      <c r="H11797" t="str">
        <f t="shared" si="369"/>
        <v>Derrick White</v>
      </c>
    </row>
    <row r="11798" spans="1:8" x14ac:dyDescent="0.2">
      <c r="A11798" s="48"/>
      <c r="B11798">
        <v>13</v>
      </c>
      <c r="C11798">
        <v>4</v>
      </c>
      <c r="D11798">
        <v>3</v>
      </c>
      <c r="E11798">
        <v>2</v>
      </c>
      <c r="F11798" s="51"/>
      <c r="G11798" t="str">
        <f t="shared" si="368"/>
        <v>Derrick White</v>
      </c>
      <c r="H11798" t="str">
        <f t="shared" si="369"/>
        <v>Derrick White</v>
      </c>
    </row>
    <row r="11799" spans="1:8" x14ac:dyDescent="0.2">
      <c r="A11799" s="48"/>
      <c r="B11799">
        <v>3</v>
      </c>
      <c r="C11799">
        <v>2</v>
      </c>
      <c r="D11799">
        <v>2</v>
      </c>
      <c r="E11799">
        <v>1</v>
      </c>
      <c r="F11799" s="51"/>
      <c r="G11799" t="str">
        <f t="shared" si="368"/>
        <v>Derrick White</v>
      </c>
      <c r="H11799" t="str">
        <f t="shared" si="369"/>
        <v>Derrick White</v>
      </c>
    </row>
    <row r="11800" spans="1:8" x14ac:dyDescent="0.2">
      <c r="A11800" s="48"/>
      <c r="B11800">
        <v>9</v>
      </c>
      <c r="C11800">
        <v>4</v>
      </c>
      <c r="D11800">
        <v>5</v>
      </c>
      <c r="E11800">
        <v>1</v>
      </c>
      <c r="F11800" s="51"/>
      <c r="G11800" t="str">
        <f t="shared" si="368"/>
        <v>Derrick White</v>
      </c>
      <c r="H11800" t="str">
        <f t="shared" si="369"/>
        <v>Derrick White</v>
      </c>
    </row>
    <row r="11801" spans="1:8" x14ac:dyDescent="0.2">
      <c r="A11801" s="48"/>
      <c r="B11801">
        <v>7</v>
      </c>
      <c r="C11801">
        <v>2</v>
      </c>
      <c r="D11801">
        <v>6</v>
      </c>
      <c r="E11801">
        <v>1</v>
      </c>
      <c r="F11801" s="51"/>
      <c r="G11801" t="str">
        <f t="shared" si="368"/>
        <v>Derrick White</v>
      </c>
      <c r="H11801" t="str">
        <f t="shared" si="369"/>
        <v>Derrick White</v>
      </c>
    </row>
    <row r="11802" spans="1:8" x14ac:dyDescent="0.2">
      <c r="A11802" s="48"/>
      <c r="B11802">
        <v>6</v>
      </c>
      <c r="C11802">
        <v>2</v>
      </c>
      <c r="D11802">
        <v>0</v>
      </c>
      <c r="E11802">
        <v>0</v>
      </c>
      <c r="F11802" s="51"/>
      <c r="G11802" t="str">
        <f t="shared" si="368"/>
        <v>Derrick White</v>
      </c>
      <c r="H11802" t="str">
        <f t="shared" si="369"/>
        <v>Derrick White</v>
      </c>
    </row>
    <row r="11803" spans="1:8" x14ac:dyDescent="0.2">
      <c r="A11803" s="48"/>
      <c r="B11803">
        <v>3</v>
      </c>
      <c r="C11803">
        <v>0</v>
      </c>
      <c r="D11803">
        <v>1</v>
      </c>
      <c r="E11803">
        <v>1</v>
      </c>
      <c r="F11803" s="51"/>
      <c r="G11803" t="str">
        <f t="shared" si="368"/>
        <v>Derrick White</v>
      </c>
      <c r="H11803" t="str">
        <f t="shared" si="369"/>
        <v>Derrick White</v>
      </c>
    </row>
    <row r="11804" spans="1:8" x14ac:dyDescent="0.2">
      <c r="A11804" s="48"/>
      <c r="B11804">
        <v>10</v>
      </c>
      <c r="C11804">
        <v>1</v>
      </c>
      <c r="D11804">
        <v>0</v>
      </c>
      <c r="E11804">
        <v>2</v>
      </c>
      <c r="F11804" s="51"/>
      <c r="G11804" t="str">
        <f t="shared" si="368"/>
        <v>Derrick White</v>
      </c>
      <c r="H11804" t="str">
        <f t="shared" si="369"/>
        <v>Derrick White</v>
      </c>
    </row>
    <row r="11805" spans="1:8" x14ac:dyDescent="0.2">
      <c r="A11805" s="48"/>
      <c r="B11805">
        <v>3</v>
      </c>
      <c r="C11805">
        <v>3</v>
      </c>
      <c r="D11805">
        <v>1</v>
      </c>
      <c r="E11805">
        <v>0</v>
      </c>
      <c r="F11805" s="51"/>
      <c r="G11805" t="str">
        <f t="shared" si="368"/>
        <v>Derrick White</v>
      </c>
      <c r="H11805" t="str">
        <f t="shared" si="369"/>
        <v>Derrick White</v>
      </c>
    </row>
    <row r="11806" spans="1:8" x14ac:dyDescent="0.2">
      <c r="A11806" s="48"/>
      <c r="B11806">
        <v>8</v>
      </c>
      <c r="C11806">
        <v>5</v>
      </c>
      <c r="D11806">
        <v>4</v>
      </c>
      <c r="E11806">
        <v>0</v>
      </c>
      <c r="F11806" s="51"/>
      <c r="G11806" t="str">
        <f t="shared" si="368"/>
        <v>Derrick White</v>
      </c>
      <c r="H11806" t="str">
        <f t="shared" si="369"/>
        <v>Derrick White</v>
      </c>
    </row>
    <row r="11807" spans="1:8" x14ac:dyDescent="0.2">
      <c r="A11807" s="48"/>
      <c r="B11807">
        <v>2</v>
      </c>
      <c r="C11807">
        <v>6</v>
      </c>
      <c r="D11807">
        <v>3</v>
      </c>
      <c r="E11807">
        <v>0</v>
      </c>
      <c r="F11807" s="51"/>
      <c r="G11807" t="str">
        <f t="shared" si="368"/>
        <v>Derrick White</v>
      </c>
      <c r="H11807" t="str">
        <f t="shared" si="369"/>
        <v>Derrick White</v>
      </c>
    </row>
    <row r="11808" spans="1:8" x14ac:dyDescent="0.2">
      <c r="A11808" s="48"/>
      <c r="B11808">
        <v>18</v>
      </c>
      <c r="C11808">
        <v>5</v>
      </c>
      <c r="D11808">
        <v>3</v>
      </c>
      <c r="E11808">
        <v>0</v>
      </c>
      <c r="F11808" s="51"/>
      <c r="G11808" t="str">
        <f t="shared" si="368"/>
        <v>Derrick White</v>
      </c>
      <c r="H11808" t="str">
        <f t="shared" si="369"/>
        <v>Derrick White</v>
      </c>
    </row>
    <row r="11809" spans="1:8" x14ac:dyDescent="0.2">
      <c r="A11809" s="48"/>
      <c r="B11809">
        <v>12</v>
      </c>
      <c r="C11809">
        <v>3</v>
      </c>
      <c r="D11809">
        <v>5</v>
      </c>
      <c r="E11809">
        <v>2</v>
      </c>
      <c r="F11809" s="51"/>
      <c r="G11809" t="str">
        <f t="shared" si="368"/>
        <v>Derrick White</v>
      </c>
      <c r="H11809" t="str">
        <f t="shared" si="369"/>
        <v>Derrick White</v>
      </c>
    </row>
    <row r="11810" spans="1:8" x14ac:dyDescent="0.2">
      <c r="A11810" s="48"/>
      <c r="B11810">
        <v>6</v>
      </c>
      <c r="C11810">
        <v>7</v>
      </c>
      <c r="D11810">
        <v>3</v>
      </c>
      <c r="E11810">
        <v>0</v>
      </c>
      <c r="F11810" s="51"/>
      <c r="G11810" t="str">
        <f t="shared" si="368"/>
        <v>Derrick White</v>
      </c>
      <c r="H11810" t="str">
        <f t="shared" si="369"/>
        <v>Derrick White</v>
      </c>
    </row>
    <row r="11811" spans="1:8" x14ac:dyDescent="0.2">
      <c r="A11811" s="48"/>
      <c r="B11811">
        <v>15</v>
      </c>
      <c r="C11811">
        <v>2</v>
      </c>
      <c r="D11811">
        <v>4</v>
      </c>
      <c r="E11811">
        <v>2</v>
      </c>
      <c r="F11811" s="51"/>
      <c r="G11811" t="str">
        <f t="shared" si="368"/>
        <v>Derrick White</v>
      </c>
      <c r="H11811" t="str">
        <f t="shared" si="369"/>
        <v>Derrick White</v>
      </c>
    </row>
    <row r="11812" spans="1:8" x14ac:dyDescent="0.2">
      <c r="A11812" s="48"/>
      <c r="B11812">
        <v>13</v>
      </c>
      <c r="C11812">
        <v>1</v>
      </c>
      <c r="D11812">
        <v>3</v>
      </c>
      <c r="E11812">
        <v>2</v>
      </c>
      <c r="F11812" s="51"/>
      <c r="G11812" t="str">
        <f t="shared" si="368"/>
        <v>Derrick White</v>
      </c>
      <c r="H11812" t="str">
        <f t="shared" si="369"/>
        <v>Derrick White</v>
      </c>
    </row>
    <row r="11813" spans="1:8" x14ac:dyDescent="0.2">
      <c r="A11813" s="48"/>
      <c r="B11813">
        <v>8</v>
      </c>
      <c r="C11813">
        <v>4</v>
      </c>
      <c r="D11813">
        <v>6</v>
      </c>
      <c r="E11813">
        <v>1</v>
      </c>
      <c r="F11813" s="51"/>
      <c r="G11813" t="str">
        <f t="shared" si="368"/>
        <v>Derrick White</v>
      </c>
      <c r="H11813" t="str">
        <f t="shared" si="369"/>
        <v>Derrick White</v>
      </c>
    </row>
    <row r="11814" spans="1:8" x14ac:dyDescent="0.2">
      <c r="A11814" s="48" t="s">
        <v>1578</v>
      </c>
      <c r="B11814">
        <v>0</v>
      </c>
      <c r="C11814">
        <v>0</v>
      </c>
      <c r="D11814">
        <v>0</v>
      </c>
      <c r="E11814">
        <v>0</v>
      </c>
      <c r="F11814" s="51"/>
      <c r="G11814" t="str">
        <f t="shared" si="368"/>
        <v>Jack White</v>
      </c>
      <c r="H11814" t="str">
        <f t="shared" si="369"/>
        <v>Jack White</v>
      </c>
    </row>
    <row r="11815" spans="1:8" x14ac:dyDescent="0.2">
      <c r="A11815" s="48"/>
      <c r="B11815">
        <v>0</v>
      </c>
      <c r="C11815">
        <v>1</v>
      </c>
      <c r="D11815">
        <v>0</v>
      </c>
      <c r="E11815">
        <v>0</v>
      </c>
      <c r="F11815" s="51"/>
      <c r="G11815" t="str">
        <f t="shared" si="368"/>
        <v>Jack White</v>
      </c>
      <c r="H11815" t="str">
        <f t="shared" si="369"/>
        <v>Jack White</v>
      </c>
    </row>
    <row r="11816" spans="1:8" x14ac:dyDescent="0.2">
      <c r="A11816" s="48"/>
      <c r="B11816">
        <v>0</v>
      </c>
      <c r="C11816">
        <v>2</v>
      </c>
      <c r="D11816">
        <v>0</v>
      </c>
      <c r="E11816">
        <v>0</v>
      </c>
      <c r="F11816" s="51"/>
      <c r="G11816" t="str">
        <f t="shared" si="368"/>
        <v>Jack White</v>
      </c>
      <c r="H11816" t="str">
        <f t="shared" si="369"/>
        <v>Jack White</v>
      </c>
    </row>
    <row r="11817" spans="1:8" x14ac:dyDescent="0.2">
      <c r="A11817" s="48"/>
      <c r="B11817">
        <v>0</v>
      </c>
      <c r="C11817">
        <v>1</v>
      </c>
      <c r="D11817">
        <v>0</v>
      </c>
      <c r="E11817">
        <v>0</v>
      </c>
      <c r="F11817" s="51"/>
      <c r="G11817" t="str">
        <f t="shared" si="368"/>
        <v>Jack White</v>
      </c>
      <c r="H11817" t="str">
        <f t="shared" si="369"/>
        <v>Jack White</v>
      </c>
    </row>
    <row r="11818" spans="1:8" x14ac:dyDescent="0.2">
      <c r="A11818" s="48"/>
      <c r="B11818">
        <v>0</v>
      </c>
      <c r="C11818">
        <v>0</v>
      </c>
      <c r="D11818">
        <v>0</v>
      </c>
      <c r="E11818">
        <v>0</v>
      </c>
      <c r="F11818" s="51"/>
      <c r="G11818" t="str">
        <f t="shared" si="368"/>
        <v>Jack White</v>
      </c>
      <c r="H11818" t="str">
        <f t="shared" si="369"/>
        <v>Jack White</v>
      </c>
    </row>
    <row r="11819" spans="1:8" x14ac:dyDescent="0.2">
      <c r="A11819" s="48"/>
      <c r="B11819">
        <v>0</v>
      </c>
      <c r="C11819">
        <v>0</v>
      </c>
      <c r="D11819">
        <v>0</v>
      </c>
      <c r="E11819">
        <v>0</v>
      </c>
      <c r="F11819" s="51"/>
      <c r="G11819" t="str">
        <f t="shared" si="368"/>
        <v>Jack White</v>
      </c>
      <c r="H11819" t="str">
        <f t="shared" si="369"/>
        <v>Jack White</v>
      </c>
    </row>
    <row r="11820" spans="1:8" x14ac:dyDescent="0.2">
      <c r="A11820" s="48"/>
      <c r="B11820">
        <v>0</v>
      </c>
      <c r="C11820">
        <v>0</v>
      </c>
      <c r="D11820">
        <v>0</v>
      </c>
      <c r="E11820">
        <v>0</v>
      </c>
      <c r="F11820" s="51"/>
      <c r="G11820" t="str">
        <f t="shared" si="368"/>
        <v>Jack White</v>
      </c>
      <c r="H11820" t="str">
        <f t="shared" si="369"/>
        <v>Jack White</v>
      </c>
    </row>
    <row r="11821" spans="1:8" x14ac:dyDescent="0.2">
      <c r="A11821" s="48"/>
      <c r="B11821">
        <v>2</v>
      </c>
      <c r="C11821">
        <v>1</v>
      </c>
      <c r="D11821">
        <v>0</v>
      </c>
      <c r="E11821">
        <v>0</v>
      </c>
      <c r="F11821" s="51"/>
      <c r="G11821" t="str">
        <f t="shared" si="368"/>
        <v>Jack White</v>
      </c>
      <c r="H11821" t="str">
        <f t="shared" si="369"/>
        <v>Jack White</v>
      </c>
    </row>
    <row r="11822" spans="1:8" x14ac:dyDescent="0.2">
      <c r="A11822" s="48"/>
      <c r="B11822">
        <v>0</v>
      </c>
      <c r="C11822">
        <v>0</v>
      </c>
      <c r="D11822">
        <v>0</v>
      </c>
      <c r="E11822">
        <v>0</v>
      </c>
      <c r="F11822" s="51"/>
      <c r="G11822" t="str">
        <f t="shared" si="368"/>
        <v>Jack White</v>
      </c>
      <c r="H11822" t="str">
        <f t="shared" si="369"/>
        <v>Jack White</v>
      </c>
    </row>
    <row r="11823" spans="1:8" x14ac:dyDescent="0.2">
      <c r="A11823" s="48" t="s">
        <v>1579</v>
      </c>
      <c r="B11823">
        <v>5</v>
      </c>
      <c r="C11823">
        <v>6</v>
      </c>
      <c r="D11823">
        <v>1</v>
      </c>
      <c r="E11823">
        <v>1</v>
      </c>
      <c r="F11823" s="51"/>
      <c r="G11823" t="str">
        <f t="shared" si="368"/>
        <v>Aaron Wiggins</v>
      </c>
      <c r="H11823" t="str">
        <f t="shared" si="369"/>
        <v>Aaron Wiggins</v>
      </c>
    </row>
    <row r="11824" spans="1:8" x14ac:dyDescent="0.2">
      <c r="A11824" s="48"/>
      <c r="B11824">
        <v>5</v>
      </c>
      <c r="C11824">
        <v>2</v>
      </c>
      <c r="D11824">
        <v>1</v>
      </c>
      <c r="E11824">
        <v>0</v>
      </c>
      <c r="F11824" s="51"/>
      <c r="G11824" t="str">
        <f t="shared" si="368"/>
        <v>Aaron Wiggins</v>
      </c>
      <c r="H11824" t="str">
        <f t="shared" si="369"/>
        <v>Aaron Wiggins</v>
      </c>
    </row>
    <row r="11825" spans="1:8" x14ac:dyDescent="0.2">
      <c r="A11825" s="48"/>
      <c r="B11825">
        <v>11</v>
      </c>
      <c r="C11825">
        <v>10</v>
      </c>
      <c r="D11825">
        <v>0</v>
      </c>
      <c r="E11825">
        <v>0</v>
      </c>
      <c r="F11825" s="51"/>
      <c r="G11825" t="str">
        <f t="shared" si="368"/>
        <v>Aaron Wiggins</v>
      </c>
      <c r="H11825" t="str">
        <f t="shared" si="369"/>
        <v>Aaron Wiggins</v>
      </c>
    </row>
    <row r="11826" spans="1:8" x14ac:dyDescent="0.2">
      <c r="A11826" s="48"/>
      <c r="B11826">
        <v>11</v>
      </c>
      <c r="C11826">
        <v>6</v>
      </c>
      <c r="D11826">
        <v>3</v>
      </c>
      <c r="E11826">
        <v>3</v>
      </c>
      <c r="F11826" s="51"/>
      <c r="G11826" t="str">
        <f t="shared" si="368"/>
        <v>Aaron Wiggins</v>
      </c>
      <c r="H11826" t="str">
        <f t="shared" si="369"/>
        <v>Aaron Wiggins</v>
      </c>
    </row>
    <row r="11827" spans="1:8" x14ac:dyDescent="0.2">
      <c r="A11827" s="48"/>
      <c r="B11827">
        <v>5</v>
      </c>
      <c r="C11827">
        <v>5</v>
      </c>
      <c r="D11827">
        <v>4</v>
      </c>
      <c r="E11827">
        <v>0</v>
      </c>
      <c r="F11827" s="51"/>
      <c r="G11827" t="str">
        <f t="shared" si="368"/>
        <v>Aaron Wiggins</v>
      </c>
      <c r="H11827" t="str">
        <f t="shared" si="369"/>
        <v>Aaron Wiggins</v>
      </c>
    </row>
    <row r="11828" spans="1:8" x14ac:dyDescent="0.2">
      <c r="A11828" s="48"/>
      <c r="B11828">
        <v>3</v>
      </c>
      <c r="C11828">
        <v>3</v>
      </c>
      <c r="D11828">
        <v>0</v>
      </c>
      <c r="E11828">
        <v>1</v>
      </c>
      <c r="F11828" s="51"/>
      <c r="G11828" t="str">
        <f t="shared" si="368"/>
        <v>Aaron Wiggins</v>
      </c>
      <c r="H11828" t="str">
        <f t="shared" si="369"/>
        <v>Aaron Wiggins</v>
      </c>
    </row>
    <row r="11829" spans="1:8" x14ac:dyDescent="0.2">
      <c r="A11829" s="48"/>
      <c r="B11829">
        <v>0</v>
      </c>
      <c r="C11829">
        <v>0</v>
      </c>
      <c r="D11829">
        <v>0</v>
      </c>
      <c r="E11829">
        <v>0</v>
      </c>
      <c r="F11829" s="51"/>
      <c r="G11829" t="str">
        <f t="shared" si="368"/>
        <v>Aaron Wiggins</v>
      </c>
      <c r="H11829" t="str">
        <f t="shared" si="369"/>
        <v>Aaron Wiggins</v>
      </c>
    </row>
    <row r="11830" spans="1:8" x14ac:dyDescent="0.2">
      <c r="A11830" s="48"/>
      <c r="B11830">
        <v>0</v>
      </c>
      <c r="C11830">
        <v>1</v>
      </c>
      <c r="D11830">
        <v>2</v>
      </c>
      <c r="E11830">
        <v>0</v>
      </c>
      <c r="F11830" s="51"/>
      <c r="G11830" t="str">
        <f t="shared" si="368"/>
        <v>Aaron Wiggins</v>
      </c>
      <c r="H11830" t="str">
        <f t="shared" si="369"/>
        <v>Aaron Wiggins</v>
      </c>
    </row>
    <row r="11831" spans="1:8" x14ac:dyDescent="0.2">
      <c r="A11831" s="48"/>
      <c r="B11831">
        <v>17</v>
      </c>
      <c r="C11831">
        <v>5</v>
      </c>
      <c r="D11831">
        <v>7</v>
      </c>
      <c r="E11831">
        <v>1</v>
      </c>
      <c r="F11831" s="51"/>
      <c r="G11831" t="str">
        <f t="shared" si="368"/>
        <v>Aaron Wiggins</v>
      </c>
      <c r="H11831" t="str">
        <f t="shared" si="369"/>
        <v>Aaron Wiggins</v>
      </c>
    </row>
    <row r="11832" spans="1:8" x14ac:dyDescent="0.2">
      <c r="A11832" s="48"/>
      <c r="B11832">
        <v>3</v>
      </c>
      <c r="C11832">
        <v>3</v>
      </c>
      <c r="D11832">
        <v>2</v>
      </c>
      <c r="E11832">
        <v>1</v>
      </c>
      <c r="F11832" s="51"/>
      <c r="G11832" t="str">
        <f t="shared" si="368"/>
        <v>Aaron Wiggins</v>
      </c>
      <c r="H11832" t="str">
        <f t="shared" si="369"/>
        <v>Aaron Wiggins</v>
      </c>
    </row>
    <row r="11833" spans="1:8" x14ac:dyDescent="0.2">
      <c r="A11833" s="48"/>
      <c r="B11833">
        <v>4</v>
      </c>
      <c r="C11833">
        <v>3</v>
      </c>
      <c r="D11833">
        <v>1</v>
      </c>
      <c r="E11833">
        <v>0</v>
      </c>
      <c r="F11833" s="51"/>
      <c r="G11833" t="str">
        <f t="shared" si="368"/>
        <v>Aaron Wiggins</v>
      </c>
      <c r="H11833" t="str">
        <f t="shared" si="369"/>
        <v>Aaron Wiggins</v>
      </c>
    </row>
    <row r="11834" spans="1:8" x14ac:dyDescent="0.2">
      <c r="A11834" s="48"/>
      <c r="B11834">
        <v>7</v>
      </c>
      <c r="C11834">
        <v>3</v>
      </c>
      <c r="D11834">
        <v>0</v>
      </c>
      <c r="E11834">
        <v>1</v>
      </c>
      <c r="F11834" s="51"/>
      <c r="G11834" t="str">
        <f t="shared" si="368"/>
        <v>Aaron Wiggins</v>
      </c>
      <c r="H11834" t="str">
        <f t="shared" si="369"/>
        <v>Aaron Wiggins</v>
      </c>
    </row>
    <row r="11835" spans="1:8" x14ac:dyDescent="0.2">
      <c r="A11835" s="48"/>
      <c r="B11835">
        <v>10</v>
      </c>
      <c r="C11835">
        <v>5</v>
      </c>
      <c r="D11835">
        <v>5</v>
      </c>
      <c r="E11835">
        <v>2</v>
      </c>
      <c r="F11835" s="51"/>
      <c r="G11835" t="str">
        <f t="shared" si="368"/>
        <v>Aaron Wiggins</v>
      </c>
      <c r="H11835" t="str">
        <f t="shared" si="369"/>
        <v>Aaron Wiggins</v>
      </c>
    </row>
    <row r="11836" spans="1:8" x14ac:dyDescent="0.2">
      <c r="A11836" s="48"/>
      <c r="B11836">
        <v>4</v>
      </c>
      <c r="C11836">
        <v>3</v>
      </c>
      <c r="D11836">
        <v>0</v>
      </c>
      <c r="E11836">
        <v>0</v>
      </c>
      <c r="F11836" s="51"/>
      <c r="G11836" t="str">
        <f t="shared" si="368"/>
        <v>Aaron Wiggins</v>
      </c>
      <c r="H11836" t="str">
        <f t="shared" si="369"/>
        <v>Aaron Wiggins</v>
      </c>
    </row>
    <row r="11837" spans="1:8" x14ac:dyDescent="0.2">
      <c r="A11837" s="48"/>
      <c r="B11837">
        <v>15</v>
      </c>
      <c r="C11837">
        <v>2</v>
      </c>
      <c r="D11837">
        <v>0</v>
      </c>
      <c r="E11837">
        <v>3</v>
      </c>
      <c r="F11837" s="51"/>
      <c r="G11837" t="str">
        <f t="shared" si="368"/>
        <v>Aaron Wiggins</v>
      </c>
      <c r="H11837" t="str">
        <f t="shared" si="369"/>
        <v>Aaron Wiggins</v>
      </c>
    </row>
    <row r="11838" spans="1:8" x14ac:dyDescent="0.2">
      <c r="A11838" s="48"/>
      <c r="B11838">
        <v>2</v>
      </c>
      <c r="C11838">
        <v>0</v>
      </c>
      <c r="D11838">
        <v>0</v>
      </c>
      <c r="E11838">
        <v>0</v>
      </c>
      <c r="F11838" s="51"/>
      <c r="G11838" t="str">
        <f t="shared" si="368"/>
        <v>Aaron Wiggins</v>
      </c>
      <c r="H11838" t="str">
        <f t="shared" si="369"/>
        <v>Aaron Wiggins</v>
      </c>
    </row>
    <row r="11839" spans="1:8" x14ac:dyDescent="0.2">
      <c r="A11839" s="48"/>
      <c r="B11839">
        <v>1</v>
      </c>
      <c r="C11839">
        <v>4</v>
      </c>
      <c r="D11839">
        <v>3</v>
      </c>
      <c r="E11839">
        <v>0</v>
      </c>
      <c r="F11839" s="51"/>
      <c r="G11839" t="str">
        <f t="shared" si="368"/>
        <v>Aaron Wiggins</v>
      </c>
      <c r="H11839" t="str">
        <f t="shared" si="369"/>
        <v>Aaron Wiggins</v>
      </c>
    </row>
    <row r="11840" spans="1:8" x14ac:dyDescent="0.2">
      <c r="A11840" s="48"/>
      <c r="B11840">
        <v>6</v>
      </c>
      <c r="C11840">
        <v>4</v>
      </c>
      <c r="D11840">
        <v>1</v>
      </c>
      <c r="E11840">
        <v>0</v>
      </c>
      <c r="F11840" s="51"/>
      <c r="G11840" t="str">
        <f t="shared" si="368"/>
        <v>Aaron Wiggins</v>
      </c>
      <c r="H11840" t="str">
        <f t="shared" si="369"/>
        <v>Aaron Wiggins</v>
      </c>
    </row>
    <row r="11841" spans="1:8" x14ac:dyDescent="0.2">
      <c r="A11841" s="48"/>
      <c r="B11841">
        <v>2</v>
      </c>
      <c r="C11841">
        <v>0</v>
      </c>
      <c r="D11841">
        <v>1</v>
      </c>
      <c r="E11841">
        <v>0</v>
      </c>
      <c r="F11841" s="51"/>
      <c r="G11841" t="str">
        <f t="shared" si="368"/>
        <v>Aaron Wiggins</v>
      </c>
      <c r="H11841" t="str">
        <f t="shared" si="369"/>
        <v>Aaron Wiggins</v>
      </c>
    </row>
    <row r="11842" spans="1:8" x14ac:dyDescent="0.2">
      <c r="A11842" s="48"/>
      <c r="B11842">
        <v>8</v>
      </c>
      <c r="C11842">
        <v>4</v>
      </c>
      <c r="D11842">
        <v>1</v>
      </c>
      <c r="E11842">
        <v>0</v>
      </c>
      <c r="F11842" s="51"/>
      <c r="G11842" t="str">
        <f t="shared" ref="G11842:G11905" si="370">IF(B11842="","",IF(A11842="",G11841,SUBSTITUTE(A11842," 2022-23 Game Log","")))</f>
        <v>Aaron Wiggins</v>
      </c>
      <c r="H11842" t="str">
        <f t="shared" ref="H11842:H11905" si="371">IF(G11842="Luka Dončić","Luka Doncic",IF(G11842="Wendell Carter Jr.","Wendell Carter",IF(G11842="Vlatko Čančar","Vlatko Cancar",IF(G11842="Troy Brown Jr.","Troy Brown",IF(G11842="Bojan Bogdanović","Bojan Bogdanovic",IF(G11842="Nic Claxton","Nicolas Claxton",IF(G11842="Kristaps Porziņģis","Kristaps Porzingis",IF(G11842="Kelly Oubre Jr.","Kelly Oubre Jr",IF(G11842="P.J. Washington","P.J Washington",IF(G11842="P.J. Tucker","P.J Tucker",IF(G11842="Jabari Smith Jr.","Jabari Smith",IF(G11842="Alperen Şengün","Alperen Sengun",IF(G11842="Nikola Vučević","Nikola Vucevic",IF(G11842="Jusuf Nurkić","Jusuf Nurkic",IF(G11842="Nikola Jokić","Nikola Jokic",G11842)))))))))))))))</f>
        <v>Aaron Wiggins</v>
      </c>
    </row>
    <row r="11843" spans="1:8" x14ac:dyDescent="0.2">
      <c r="A11843" s="48"/>
      <c r="B11843">
        <v>14</v>
      </c>
      <c r="C11843">
        <v>6</v>
      </c>
      <c r="D11843">
        <v>1</v>
      </c>
      <c r="E11843">
        <v>2</v>
      </c>
      <c r="F11843" s="51"/>
      <c r="G11843" t="str">
        <f t="shared" si="370"/>
        <v>Aaron Wiggins</v>
      </c>
      <c r="H11843" t="str">
        <f t="shared" si="371"/>
        <v>Aaron Wiggins</v>
      </c>
    </row>
    <row r="11844" spans="1:8" x14ac:dyDescent="0.2">
      <c r="A11844" s="48"/>
      <c r="B11844">
        <v>14</v>
      </c>
      <c r="C11844">
        <v>7</v>
      </c>
      <c r="D11844">
        <v>4</v>
      </c>
      <c r="E11844">
        <v>2</v>
      </c>
      <c r="F11844" s="51"/>
      <c r="G11844" t="str">
        <f t="shared" si="370"/>
        <v>Aaron Wiggins</v>
      </c>
      <c r="H11844" t="str">
        <f t="shared" si="371"/>
        <v>Aaron Wiggins</v>
      </c>
    </row>
    <row r="11845" spans="1:8" x14ac:dyDescent="0.2">
      <c r="A11845" s="48"/>
      <c r="B11845">
        <v>12</v>
      </c>
      <c r="C11845">
        <v>4</v>
      </c>
      <c r="D11845">
        <v>1</v>
      </c>
      <c r="E11845">
        <v>0</v>
      </c>
      <c r="F11845" s="51"/>
      <c r="G11845" t="str">
        <f t="shared" si="370"/>
        <v>Aaron Wiggins</v>
      </c>
      <c r="H11845" t="str">
        <f t="shared" si="371"/>
        <v>Aaron Wiggins</v>
      </c>
    </row>
    <row r="11846" spans="1:8" x14ac:dyDescent="0.2">
      <c r="A11846" s="48"/>
      <c r="B11846">
        <v>0</v>
      </c>
      <c r="C11846">
        <v>3</v>
      </c>
      <c r="D11846">
        <v>0</v>
      </c>
      <c r="E11846">
        <v>0</v>
      </c>
      <c r="F11846" s="51"/>
      <c r="G11846" t="str">
        <f t="shared" si="370"/>
        <v>Aaron Wiggins</v>
      </c>
      <c r="H11846" t="str">
        <f t="shared" si="371"/>
        <v>Aaron Wiggins</v>
      </c>
    </row>
    <row r="11847" spans="1:8" x14ac:dyDescent="0.2">
      <c r="A11847" s="48"/>
      <c r="B11847">
        <v>0</v>
      </c>
      <c r="C11847">
        <v>2</v>
      </c>
      <c r="D11847">
        <v>0</v>
      </c>
      <c r="E11847">
        <v>0</v>
      </c>
      <c r="F11847" s="51"/>
      <c r="G11847" t="str">
        <f t="shared" si="370"/>
        <v>Aaron Wiggins</v>
      </c>
      <c r="H11847" t="str">
        <f t="shared" si="371"/>
        <v>Aaron Wiggins</v>
      </c>
    </row>
    <row r="11848" spans="1:8" x14ac:dyDescent="0.2">
      <c r="A11848" s="48"/>
      <c r="B11848">
        <v>12</v>
      </c>
      <c r="C11848">
        <v>6</v>
      </c>
      <c r="D11848">
        <v>0</v>
      </c>
      <c r="E11848">
        <v>1</v>
      </c>
      <c r="F11848" s="51"/>
      <c r="G11848" t="str">
        <f t="shared" si="370"/>
        <v>Aaron Wiggins</v>
      </c>
      <c r="H11848" t="str">
        <f t="shared" si="371"/>
        <v>Aaron Wiggins</v>
      </c>
    </row>
    <row r="11849" spans="1:8" x14ac:dyDescent="0.2">
      <c r="A11849" s="48"/>
      <c r="B11849">
        <v>0</v>
      </c>
      <c r="C11849">
        <v>2</v>
      </c>
      <c r="D11849">
        <v>0</v>
      </c>
      <c r="E11849">
        <v>0</v>
      </c>
      <c r="F11849" s="51"/>
      <c r="G11849" t="str">
        <f t="shared" si="370"/>
        <v>Aaron Wiggins</v>
      </c>
      <c r="H11849" t="str">
        <f t="shared" si="371"/>
        <v>Aaron Wiggins</v>
      </c>
    </row>
    <row r="11850" spans="1:8" x14ac:dyDescent="0.2">
      <c r="A11850" s="48"/>
      <c r="B11850">
        <v>17</v>
      </c>
      <c r="C11850">
        <v>6</v>
      </c>
      <c r="D11850">
        <v>3</v>
      </c>
      <c r="E11850">
        <v>2</v>
      </c>
      <c r="F11850" s="51"/>
      <c r="G11850" t="str">
        <f t="shared" si="370"/>
        <v>Aaron Wiggins</v>
      </c>
      <c r="H11850" t="str">
        <f t="shared" si="371"/>
        <v>Aaron Wiggins</v>
      </c>
    </row>
    <row r="11851" spans="1:8" x14ac:dyDescent="0.2">
      <c r="A11851" s="48"/>
      <c r="B11851">
        <v>2</v>
      </c>
      <c r="C11851">
        <v>0</v>
      </c>
      <c r="D11851">
        <v>2</v>
      </c>
      <c r="E11851">
        <v>0</v>
      </c>
      <c r="F11851" s="51"/>
      <c r="G11851" t="str">
        <f t="shared" si="370"/>
        <v>Aaron Wiggins</v>
      </c>
      <c r="H11851" t="str">
        <f t="shared" si="371"/>
        <v>Aaron Wiggins</v>
      </c>
    </row>
    <row r="11852" spans="1:8" x14ac:dyDescent="0.2">
      <c r="A11852" s="48" t="s">
        <v>1580</v>
      </c>
      <c r="B11852">
        <v>20</v>
      </c>
      <c r="C11852">
        <v>6</v>
      </c>
      <c r="D11852">
        <v>4</v>
      </c>
      <c r="E11852">
        <v>4</v>
      </c>
      <c r="F11852" s="51"/>
      <c r="G11852" t="str">
        <f t="shared" si="370"/>
        <v>Andrew Wiggins</v>
      </c>
      <c r="H11852" t="str">
        <f t="shared" si="371"/>
        <v>Andrew Wiggins</v>
      </c>
    </row>
    <row r="11853" spans="1:8" x14ac:dyDescent="0.2">
      <c r="A11853" s="48"/>
      <c r="B11853">
        <v>23</v>
      </c>
      <c r="C11853">
        <v>8</v>
      </c>
      <c r="D11853">
        <v>3</v>
      </c>
      <c r="E11853">
        <v>2</v>
      </c>
      <c r="F11853" s="51"/>
      <c r="G11853" t="str">
        <f t="shared" si="370"/>
        <v>Andrew Wiggins</v>
      </c>
      <c r="H11853" t="str">
        <f t="shared" si="371"/>
        <v>Andrew Wiggins</v>
      </c>
    </row>
    <row r="11854" spans="1:8" x14ac:dyDescent="0.2">
      <c r="A11854" s="48"/>
      <c r="B11854">
        <v>24</v>
      </c>
      <c r="C11854">
        <v>5</v>
      </c>
      <c r="D11854">
        <v>1</v>
      </c>
      <c r="E11854">
        <v>2</v>
      </c>
      <c r="F11854" s="51"/>
      <c r="G11854" t="str">
        <f t="shared" si="370"/>
        <v>Andrew Wiggins</v>
      </c>
      <c r="H11854" t="str">
        <f t="shared" si="371"/>
        <v>Andrew Wiggins</v>
      </c>
    </row>
    <row r="11855" spans="1:8" x14ac:dyDescent="0.2">
      <c r="A11855" s="48"/>
      <c r="B11855">
        <v>16</v>
      </c>
      <c r="C11855">
        <v>6</v>
      </c>
      <c r="D11855">
        <v>3</v>
      </c>
      <c r="E11855">
        <v>2</v>
      </c>
      <c r="F11855" s="51"/>
      <c r="G11855" t="str">
        <f t="shared" si="370"/>
        <v>Andrew Wiggins</v>
      </c>
      <c r="H11855" t="str">
        <f t="shared" si="371"/>
        <v>Andrew Wiggins</v>
      </c>
    </row>
    <row r="11856" spans="1:8" x14ac:dyDescent="0.2">
      <c r="A11856" s="48"/>
      <c r="B11856">
        <v>18</v>
      </c>
      <c r="C11856">
        <v>10</v>
      </c>
      <c r="D11856">
        <v>2</v>
      </c>
      <c r="E11856">
        <v>2</v>
      </c>
      <c r="F11856" s="51"/>
      <c r="G11856" t="str">
        <f t="shared" si="370"/>
        <v>Andrew Wiggins</v>
      </c>
      <c r="H11856" t="str">
        <f t="shared" si="371"/>
        <v>Andrew Wiggins</v>
      </c>
    </row>
    <row r="11857" spans="1:8" x14ac:dyDescent="0.2">
      <c r="A11857" s="48"/>
      <c r="B11857">
        <v>10</v>
      </c>
      <c r="C11857">
        <v>6</v>
      </c>
      <c r="D11857">
        <v>4</v>
      </c>
      <c r="E11857">
        <v>2</v>
      </c>
      <c r="F11857" s="51"/>
      <c r="G11857" t="str">
        <f t="shared" si="370"/>
        <v>Andrew Wiggins</v>
      </c>
      <c r="H11857" t="str">
        <f t="shared" si="371"/>
        <v>Andrew Wiggins</v>
      </c>
    </row>
    <row r="11858" spans="1:8" x14ac:dyDescent="0.2">
      <c r="A11858" s="48"/>
      <c r="B11858">
        <v>10</v>
      </c>
      <c r="C11858">
        <v>3</v>
      </c>
      <c r="D11858">
        <v>1</v>
      </c>
      <c r="E11858">
        <v>1</v>
      </c>
      <c r="F11858" s="51"/>
      <c r="G11858" t="str">
        <f t="shared" si="370"/>
        <v>Andrew Wiggins</v>
      </c>
      <c r="H11858" t="str">
        <f t="shared" si="371"/>
        <v>Andrew Wiggins</v>
      </c>
    </row>
    <row r="11859" spans="1:8" x14ac:dyDescent="0.2">
      <c r="A11859" s="48"/>
      <c r="B11859">
        <v>21</v>
      </c>
      <c r="C11859">
        <v>4</v>
      </c>
      <c r="D11859">
        <v>5</v>
      </c>
      <c r="E11859">
        <v>4</v>
      </c>
      <c r="F11859" s="51"/>
      <c r="G11859" t="str">
        <f t="shared" si="370"/>
        <v>Andrew Wiggins</v>
      </c>
      <c r="H11859" t="str">
        <f t="shared" si="371"/>
        <v>Andrew Wiggins</v>
      </c>
    </row>
    <row r="11860" spans="1:8" x14ac:dyDescent="0.2">
      <c r="A11860" s="48"/>
      <c r="B11860">
        <v>15</v>
      </c>
      <c r="C11860">
        <v>3</v>
      </c>
      <c r="D11860">
        <v>3</v>
      </c>
      <c r="E11860">
        <v>2</v>
      </c>
      <c r="F11860" s="51"/>
      <c r="G11860" t="str">
        <f t="shared" si="370"/>
        <v>Andrew Wiggins</v>
      </c>
      <c r="H11860" t="str">
        <f t="shared" si="371"/>
        <v>Andrew Wiggins</v>
      </c>
    </row>
    <row r="11861" spans="1:8" x14ac:dyDescent="0.2">
      <c r="A11861" s="48"/>
      <c r="B11861">
        <v>25</v>
      </c>
      <c r="C11861">
        <v>10</v>
      </c>
      <c r="D11861">
        <v>2</v>
      </c>
      <c r="E11861">
        <v>4</v>
      </c>
      <c r="F11861" s="51"/>
      <c r="G11861" t="str">
        <f t="shared" si="370"/>
        <v>Andrew Wiggins</v>
      </c>
      <c r="H11861" t="str">
        <f t="shared" si="371"/>
        <v>Andrew Wiggins</v>
      </c>
    </row>
    <row r="11862" spans="1:8" x14ac:dyDescent="0.2">
      <c r="A11862" s="48"/>
      <c r="B11862">
        <v>20</v>
      </c>
      <c r="C11862">
        <v>6</v>
      </c>
      <c r="D11862">
        <v>0</v>
      </c>
      <c r="E11862">
        <v>1</v>
      </c>
      <c r="F11862" s="51"/>
      <c r="G11862" t="str">
        <f t="shared" si="370"/>
        <v>Andrew Wiggins</v>
      </c>
      <c r="H11862" t="str">
        <f t="shared" si="371"/>
        <v>Andrew Wiggins</v>
      </c>
    </row>
    <row r="11863" spans="1:8" x14ac:dyDescent="0.2">
      <c r="A11863" s="48"/>
      <c r="B11863">
        <v>26</v>
      </c>
      <c r="C11863">
        <v>4</v>
      </c>
      <c r="D11863">
        <v>2</v>
      </c>
      <c r="E11863">
        <v>3</v>
      </c>
      <c r="F11863" s="51"/>
      <c r="G11863" t="str">
        <f t="shared" si="370"/>
        <v>Andrew Wiggins</v>
      </c>
      <c r="H11863" t="str">
        <f t="shared" si="371"/>
        <v>Andrew Wiggins</v>
      </c>
    </row>
    <row r="11864" spans="1:8" x14ac:dyDescent="0.2">
      <c r="A11864" s="48"/>
      <c r="B11864">
        <v>10</v>
      </c>
      <c r="C11864">
        <v>4</v>
      </c>
      <c r="D11864">
        <v>1</v>
      </c>
      <c r="E11864">
        <v>2</v>
      </c>
      <c r="F11864" s="51"/>
      <c r="G11864" t="str">
        <f t="shared" si="370"/>
        <v>Andrew Wiggins</v>
      </c>
      <c r="H11864" t="str">
        <f t="shared" si="371"/>
        <v>Andrew Wiggins</v>
      </c>
    </row>
    <row r="11865" spans="1:8" x14ac:dyDescent="0.2">
      <c r="A11865" s="48"/>
      <c r="B11865">
        <v>14</v>
      </c>
      <c r="C11865">
        <v>2</v>
      </c>
      <c r="D11865">
        <v>1</v>
      </c>
      <c r="E11865">
        <v>4</v>
      </c>
      <c r="F11865" s="51"/>
      <c r="G11865" t="str">
        <f t="shared" si="370"/>
        <v>Andrew Wiggins</v>
      </c>
      <c r="H11865" t="str">
        <f t="shared" si="371"/>
        <v>Andrew Wiggins</v>
      </c>
    </row>
    <row r="11866" spans="1:8" x14ac:dyDescent="0.2">
      <c r="A11866" s="48"/>
      <c r="B11866">
        <v>20</v>
      </c>
      <c r="C11866">
        <v>7</v>
      </c>
      <c r="D11866">
        <v>2</v>
      </c>
      <c r="E11866">
        <v>3</v>
      </c>
      <c r="F11866" s="51"/>
      <c r="G11866" t="str">
        <f t="shared" si="370"/>
        <v>Andrew Wiggins</v>
      </c>
      <c r="H11866" t="str">
        <f t="shared" si="371"/>
        <v>Andrew Wiggins</v>
      </c>
    </row>
    <row r="11867" spans="1:8" x14ac:dyDescent="0.2">
      <c r="A11867" s="48"/>
      <c r="B11867">
        <v>22</v>
      </c>
      <c r="C11867">
        <v>5</v>
      </c>
      <c r="D11867">
        <v>0</v>
      </c>
      <c r="E11867">
        <v>6</v>
      </c>
      <c r="F11867" s="51"/>
      <c r="G11867" t="str">
        <f t="shared" si="370"/>
        <v>Andrew Wiggins</v>
      </c>
      <c r="H11867" t="str">
        <f t="shared" si="371"/>
        <v>Andrew Wiggins</v>
      </c>
    </row>
    <row r="11868" spans="1:8" x14ac:dyDescent="0.2">
      <c r="A11868" s="48"/>
      <c r="B11868">
        <v>31</v>
      </c>
      <c r="C11868">
        <v>4</v>
      </c>
      <c r="D11868">
        <v>2</v>
      </c>
      <c r="E11868">
        <v>6</v>
      </c>
      <c r="F11868" s="51"/>
      <c r="G11868" t="str">
        <f t="shared" si="370"/>
        <v>Andrew Wiggins</v>
      </c>
      <c r="H11868" t="str">
        <f t="shared" si="371"/>
        <v>Andrew Wiggins</v>
      </c>
    </row>
    <row r="11869" spans="1:8" x14ac:dyDescent="0.2">
      <c r="A11869" s="48"/>
      <c r="B11869">
        <v>20</v>
      </c>
      <c r="C11869">
        <v>9</v>
      </c>
      <c r="D11869">
        <v>5</v>
      </c>
      <c r="E11869">
        <v>3</v>
      </c>
      <c r="F11869" s="51"/>
      <c r="G11869" t="str">
        <f t="shared" si="370"/>
        <v>Andrew Wiggins</v>
      </c>
      <c r="H11869" t="str">
        <f t="shared" si="371"/>
        <v>Andrew Wiggins</v>
      </c>
    </row>
    <row r="11870" spans="1:8" x14ac:dyDescent="0.2">
      <c r="A11870" s="48"/>
      <c r="B11870">
        <v>17</v>
      </c>
      <c r="C11870">
        <v>3</v>
      </c>
      <c r="D11870">
        <v>2</v>
      </c>
      <c r="E11870">
        <v>3</v>
      </c>
      <c r="F11870" s="51"/>
      <c r="G11870" t="str">
        <f t="shared" si="370"/>
        <v>Andrew Wiggins</v>
      </c>
      <c r="H11870" t="str">
        <f t="shared" si="371"/>
        <v>Andrew Wiggins</v>
      </c>
    </row>
    <row r="11871" spans="1:8" x14ac:dyDescent="0.2">
      <c r="A11871" s="48"/>
      <c r="B11871">
        <v>10</v>
      </c>
      <c r="C11871">
        <v>1</v>
      </c>
      <c r="D11871">
        <v>2</v>
      </c>
      <c r="E11871">
        <v>1</v>
      </c>
      <c r="F11871" s="51"/>
      <c r="G11871" t="str">
        <f t="shared" si="370"/>
        <v>Andrew Wiggins</v>
      </c>
      <c r="H11871" t="str">
        <f t="shared" si="371"/>
        <v>Andrew Wiggins</v>
      </c>
    </row>
    <row r="11872" spans="1:8" x14ac:dyDescent="0.2">
      <c r="A11872" s="48"/>
      <c r="B11872">
        <v>12</v>
      </c>
      <c r="C11872">
        <v>2</v>
      </c>
      <c r="D11872">
        <v>1</v>
      </c>
      <c r="E11872">
        <v>2</v>
      </c>
      <c r="F11872" s="51"/>
      <c r="G11872" t="str">
        <f t="shared" si="370"/>
        <v>Andrew Wiggins</v>
      </c>
      <c r="H11872" t="str">
        <f t="shared" si="371"/>
        <v>Andrew Wiggins</v>
      </c>
    </row>
    <row r="11873" spans="1:8" x14ac:dyDescent="0.2">
      <c r="A11873" s="48"/>
      <c r="B11873">
        <v>36</v>
      </c>
      <c r="C11873">
        <v>5</v>
      </c>
      <c r="D11873">
        <v>2</v>
      </c>
      <c r="E11873">
        <v>8</v>
      </c>
      <c r="F11873" s="51"/>
      <c r="G11873" t="str">
        <f t="shared" si="370"/>
        <v>Andrew Wiggins</v>
      </c>
      <c r="H11873" t="str">
        <f t="shared" si="371"/>
        <v>Andrew Wiggins</v>
      </c>
    </row>
    <row r="11874" spans="1:8" x14ac:dyDescent="0.2">
      <c r="A11874" s="48" t="s">
        <v>1670</v>
      </c>
      <c r="B11874">
        <v>0</v>
      </c>
      <c r="C11874">
        <v>1</v>
      </c>
      <c r="D11874">
        <v>0</v>
      </c>
      <c r="E11874">
        <v>0</v>
      </c>
      <c r="F11874" s="51"/>
      <c r="G11874" t="str">
        <f t="shared" si="370"/>
        <v>Alondes Williams</v>
      </c>
      <c r="H11874" t="str">
        <f t="shared" si="371"/>
        <v>Alondes Williams</v>
      </c>
    </row>
    <row r="11875" spans="1:8" x14ac:dyDescent="0.2">
      <c r="A11875" s="48" t="s">
        <v>1581</v>
      </c>
      <c r="B11875">
        <v>15</v>
      </c>
      <c r="C11875">
        <v>1</v>
      </c>
      <c r="D11875">
        <v>1</v>
      </c>
      <c r="E11875">
        <v>3</v>
      </c>
      <c r="F11875" s="51"/>
      <c r="G11875" t="str">
        <f t="shared" si="370"/>
        <v>Grant Williams</v>
      </c>
      <c r="H11875" t="str">
        <f t="shared" si="371"/>
        <v>Grant Williams</v>
      </c>
    </row>
    <row r="11876" spans="1:8" x14ac:dyDescent="0.2">
      <c r="A11876" s="48"/>
      <c r="B11876">
        <v>10</v>
      </c>
      <c r="C11876">
        <v>7</v>
      </c>
      <c r="D11876">
        <v>2</v>
      </c>
      <c r="E11876">
        <v>2</v>
      </c>
      <c r="F11876" s="51"/>
      <c r="G11876" t="str">
        <f t="shared" si="370"/>
        <v>Grant Williams</v>
      </c>
      <c r="H11876" t="str">
        <f t="shared" si="371"/>
        <v>Grant Williams</v>
      </c>
    </row>
    <row r="11877" spans="1:8" x14ac:dyDescent="0.2">
      <c r="A11877" s="48"/>
      <c r="B11877">
        <v>13</v>
      </c>
      <c r="C11877">
        <v>6</v>
      </c>
      <c r="D11877">
        <v>2</v>
      </c>
      <c r="E11877">
        <v>3</v>
      </c>
      <c r="F11877" s="51"/>
      <c r="G11877" t="str">
        <f t="shared" si="370"/>
        <v>Grant Williams</v>
      </c>
      <c r="H11877" t="str">
        <f t="shared" si="371"/>
        <v>Grant Williams</v>
      </c>
    </row>
    <row r="11878" spans="1:8" x14ac:dyDescent="0.2">
      <c r="A11878" s="48"/>
      <c r="B11878">
        <v>0</v>
      </c>
      <c r="C11878">
        <v>3</v>
      </c>
      <c r="D11878">
        <v>1</v>
      </c>
      <c r="E11878">
        <v>0</v>
      </c>
      <c r="F11878" s="51"/>
      <c r="G11878" t="str">
        <f t="shared" si="370"/>
        <v>Grant Williams</v>
      </c>
      <c r="H11878" t="str">
        <f t="shared" si="371"/>
        <v>Grant Williams</v>
      </c>
    </row>
    <row r="11879" spans="1:8" x14ac:dyDescent="0.2">
      <c r="A11879" s="48"/>
      <c r="B11879">
        <v>10</v>
      </c>
      <c r="C11879">
        <v>3</v>
      </c>
      <c r="D11879">
        <v>3</v>
      </c>
      <c r="E11879">
        <v>2</v>
      </c>
      <c r="F11879" s="51"/>
      <c r="G11879" t="str">
        <f t="shared" si="370"/>
        <v>Grant Williams</v>
      </c>
      <c r="H11879" t="str">
        <f t="shared" si="371"/>
        <v>Grant Williams</v>
      </c>
    </row>
    <row r="11880" spans="1:8" x14ac:dyDescent="0.2">
      <c r="A11880" s="48"/>
      <c r="B11880">
        <v>11</v>
      </c>
      <c r="C11880">
        <v>7</v>
      </c>
      <c r="D11880">
        <v>0</v>
      </c>
      <c r="E11880">
        <v>2</v>
      </c>
      <c r="F11880" s="51"/>
      <c r="G11880" t="str">
        <f t="shared" si="370"/>
        <v>Grant Williams</v>
      </c>
      <c r="H11880" t="str">
        <f t="shared" si="371"/>
        <v>Grant Williams</v>
      </c>
    </row>
    <row r="11881" spans="1:8" x14ac:dyDescent="0.2">
      <c r="A11881" s="48"/>
      <c r="B11881">
        <v>4</v>
      </c>
      <c r="C11881">
        <v>4</v>
      </c>
      <c r="D11881">
        <v>3</v>
      </c>
      <c r="E11881">
        <v>0</v>
      </c>
      <c r="F11881" s="51"/>
      <c r="G11881" t="str">
        <f t="shared" si="370"/>
        <v>Grant Williams</v>
      </c>
      <c r="H11881" t="str">
        <f t="shared" si="371"/>
        <v>Grant Williams</v>
      </c>
    </row>
    <row r="11882" spans="1:8" x14ac:dyDescent="0.2">
      <c r="A11882" s="48"/>
      <c r="B11882">
        <v>12</v>
      </c>
      <c r="C11882">
        <v>4</v>
      </c>
      <c r="D11882">
        <v>1</v>
      </c>
      <c r="E11882">
        <v>2</v>
      </c>
      <c r="F11882" s="51"/>
      <c r="G11882" t="str">
        <f t="shared" si="370"/>
        <v>Grant Williams</v>
      </c>
      <c r="H11882" t="str">
        <f t="shared" si="371"/>
        <v>Grant Williams</v>
      </c>
    </row>
    <row r="11883" spans="1:8" x14ac:dyDescent="0.2">
      <c r="A11883" s="48"/>
      <c r="B11883">
        <v>2</v>
      </c>
      <c r="C11883">
        <v>5</v>
      </c>
      <c r="D11883">
        <v>1</v>
      </c>
      <c r="E11883">
        <v>0</v>
      </c>
      <c r="F11883" s="51"/>
      <c r="G11883" t="str">
        <f t="shared" si="370"/>
        <v>Grant Williams</v>
      </c>
      <c r="H11883" t="str">
        <f t="shared" si="371"/>
        <v>Grant Williams</v>
      </c>
    </row>
    <row r="11884" spans="1:8" x14ac:dyDescent="0.2">
      <c r="A11884" s="48"/>
      <c r="B11884">
        <v>5</v>
      </c>
      <c r="C11884">
        <v>4</v>
      </c>
      <c r="D11884">
        <v>1</v>
      </c>
      <c r="E11884">
        <v>1</v>
      </c>
      <c r="F11884" s="51"/>
      <c r="G11884" t="str">
        <f t="shared" si="370"/>
        <v>Grant Williams</v>
      </c>
      <c r="H11884" t="str">
        <f t="shared" si="371"/>
        <v>Grant Williams</v>
      </c>
    </row>
    <row r="11885" spans="1:8" x14ac:dyDescent="0.2">
      <c r="A11885" s="48"/>
      <c r="B11885">
        <v>13</v>
      </c>
      <c r="C11885">
        <v>4</v>
      </c>
      <c r="D11885">
        <v>4</v>
      </c>
      <c r="E11885">
        <v>2</v>
      </c>
      <c r="F11885" s="51"/>
      <c r="G11885" t="str">
        <f t="shared" si="370"/>
        <v>Grant Williams</v>
      </c>
      <c r="H11885" t="str">
        <f t="shared" si="371"/>
        <v>Grant Williams</v>
      </c>
    </row>
    <row r="11886" spans="1:8" x14ac:dyDescent="0.2">
      <c r="A11886" s="48"/>
      <c r="B11886">
        <v>19</v>
      </c>
      <c r="C11886">
        <v>10</v>
      </c>
      <c r="D11886">
        <v>4</v>
      </c>
      <c r="E11886">
        <v>3</v>
      </c>
      <c r="F11886" s="51"/>
      <c r="G11886" t="str">
        <f t="shared" si="370"/>
        <v>Grant Williams</v>
      </c>
      <c r="H11886" t="str">
        <f t="shared" si="371"/>
        <v>Grant Williams</v>
      </c>
    </row>
    <row r="11887" spans="1:8" x14ac:dyDescent="0.2">
      <c r="A11887" s="48"/>
      <c r="B11887">
        <v>7</v>
      </c>
      <c r="C11887">
        <v>7</v>
      </c>
      <c r="D11887">
        <v>0</v>
      </c>
      <c r="E11887">
        <v>1</v>
      </c>
      <c r="F11887" s="51"/>
      <c r="G11887" t="str">
        <f t="shared" si="370"/>
        <v>Grant Williams</v>
      </c>
      <c r="H11887" t="str">
        <f t="shared" si="371"/>
        <v>Grant Williams</v>
      </c>
    </row>
    <row r="11888" spans="1:8" x14ac:dyDescent="0.2">
      <c r="A11888" s="48"/>
      <c r="B11888">
        <v>18</v>
      </c>
      <c r="C11888">
        <v>1</v>
      </c>
      <c r="D11888">
        <v>1</v>
      </c>
      <c r="E11888">
        <v>4</v>
      </c>
      <c r="F11888" s="51"/>
      <c r="G11888" t="str">
        <f t="shared" si="370"/>
        <v>Grant Williams</v>
      </c>
      <c r="H11888" t="str">
        <f t="shared" si="371"/>
        <v>Grant Williams</v>
      </c>
    </row>
    <row r="11889" spans="1:8" x14ac:dyDescent="0.2">
      <c r="A11889" s="48"/>
      <c r="B11889">
        <v>12</v>
      </c>
      <c r="C11889">
        <v>5</v>
      </c>
      <c r="D11889">
        <v>1</v>
      </c>
      <c r="E11889">
        <v>2</v>
      </c>
      <c r="F11889" s="51"/>
      <c r="G11889" t="str">
        <f t="shared" si="370"/>
        <v>Grant Williams</v>
      </c>
      <c r="H11889" t="str">
        <f t="shared" si="371"/>
        <v>Grant Williams</v>
      </c>
    </row>
    <row r="11890" spans="1:8" x14ac:dyDescent="0.2">
      <c r="A11890" s="48"/>
      <c r="B11890">
        <v>13</v>
      </c>
      <c r="C11890">
        <v>7</v>
      </c>
      <c r="D11890">
        <v>1</v>
      </c>
      <c r="E11890">
        <v>3</v>
      </c>
      <c r="F11890" s="51"/>
      <c r="G11890" t="str">
        <f t="shared" si="370"/>
        <v>Grant Williams</v>
      </c>
      <c r="H11890" t="str">
        <f t="shared" si="371"/>
        <v>Grant Williams</v>
      </c>
    </row>
    <row r="11891" spans="1:8" x14ac:dyDescent="0.2">
      <c r="A11891" s="48"/>
      <c r="B11891">
        <v>2</v>
      </c>
      <c r="C11891">
        <v>3</v>
      </c>
      <c r="D11891">
        <v>3</v>
      </c>
      <c r="E11891">
        <v>0</v>
      </c>
      <c r="F11891" s="51"/>
      <c r="G11891" t="str">
        <f t="shared" si="370"/>
        <v>Grant Williams</v>
      </c>
      <c r="H11891" t="str">
        <f t="shared" si="371"/>
        <v>Grant Williams</v>
      </c>
    </row>
    <row r="11892" spans="1:8" x14ac:dyDescent="0.2">
      <c r="A11892" s="48"/>
      <c r="B11892">
        <v>2</v>
      </c>
      <c r="C11892">
        <v>1</v>
      </c>
      <c r="D11892">
        <v>2</v>
      </c>
      <c r="E11892">
        <v>0</v>
      </c>
      <c r="F11892" s="51"/>
      <c r="G11892" t="str">
        <f t="shared" si="370"/>
        <v>Grant Williams</v>
      </c>
      <c r="H11892" t="str">
        <f t="shared" si="371"/>
        <v>Grant Williams</v>
      </c>
    </row>
    <row r="11893" spans="1:8" x14ac:dyDescent="0.2">
      <c r="A11893" s="48"/>
      <c r="B11893">
        <v>5</v>
      </c>
      <c r="C11893">
        <v>7</v>
      </c>
      <c r="D11893">
        <v>3</v>
      </c>
      <c r="E11893">
        <v>1</v>
      </c>
      <c r="F11893" s="51"/>
      <c r="G11893" t="str">
        <f t="shared" si="370"/>
        <v>Grant Williams</v>
      </c>
      <c r="H11893" t="str">
        <f t="shared" si="371"/>
        <v>Grant Williams</v>
      </c>
    </row>
    <row r="11894" spans="1:8" x14ac:dyDescent="0.2">
      <c r="A11894" s="48"/>
      <c r="B11894">
        <v>8</v>
      </c>
      <c r="C11894">
        <v>4</v>
      </c>
      <c r="D11894">
        <v>4</v>
      </c>
      <c r="E11894">
        <v>2</v>
      </c>
      <c r="F11894" s="51"/>
      <c r="G11894" t="str">
        <f t="shared" si="370"/>
        <v>Grant Williams</v>
      </c>
      <c r="H11894" t="str">
        <f t="shared" si="371"/>
        <v>Grant Williams</v>
      </c>
    </row>
    <row r="11895" spans="1:8" x14ac:dyDescent="0.2">
      <c r="A11895" s="48"/>
      <c r="B11895">
        <v>3</v>
      </c>
      <c r="C11895">
        <v>4</v>
      </c>
      <c r="D11895">
        <v>3</v>
      </c>
      <c r="E11895">
        <v>1</v>
      </c>
      <c r="F11895" s="51"/>
      <c r="G11895" t="str">
        <f t="shared" si="370"/>
        <v>Grant Williams</v>
      </c>
      <c r="H11895" t="str">
        <f t="shared" si="371"/>
        <v>Grant Williams</v>
      </c>
    </row>
    <row r="11896" spans="1:8" x14ac:dyDescent="0.2">
      <c r="A11896" s="48"/>
      <c r="B11896">
        <v>18</v>
      </c>
      <c r="C11896">
        <v>4</v>
      </c>
      <c r="D11896">
        <v>2</v>
      </c>
      <c r="E11896">
        <v>4</v>
      </c>
      <c r="F11896" s="51"/>
      <c r="G11896" t="str">
        <f t="shared" si="370"/>
        <v>Grant Williams</v>
      </c>
      <c r="H11896" t="str">
        <f t="shared" si="371"/>
        <v>Grant Williams</v>
      </c>
    </row>
    <row r="11897" spans="1:8" x14ac:dyDescent="0.2">
      <c r="A11897" s="48"/>
      <c r="B11897">
        <v>10</v>
      </c>
      <c r="C11897">
        <v>5</v>
      </c>
      <c r="D11897">
        <v>1</v>
      </c>
      <c r="E11897">
        <v>2</v>
      </c>
      <c r="F11897" s="51"/>
      <c r="G11897" t="str">
        <f t="shared" si="370"/>
        <v>Grant Williams</v>
      </c>
      <c r="H11897" t="str">
        <f t="shared" si="371"/>
        <v>Grant Williams</v>
      </c>
    </row>
    <row r="11898" spans="1:8" x14ac:dyDescent="0.2">
      <c r="A11898" s="48"/>
      <c r="B11898">
        <v>7</v>
      </c>
      <c r="C11898">
        <v>4</v>
      </c>
      <c r="D11898">
        <v>1</v>
      </c>
      <c r="E11898">
        <v>1</v>
      </c>
      <c r="F11898" s="51"/>
      <c r="G11898" t="str">
        <f t="shared" si="370"/>
        <v>Grant Williams</v>
      </c>
      <c r="H11898" t="str">
        <f t="shared" si="371"/>
        <v>Grant Williams</v>
      </c>
    </row>
    <row r="11899" spans="1:8" x14ac:dyDescent="0.2">
      <c r="A11899" s="48"/>
      <c r="B11899">
        <v>14</v>
      </c>
      <c r="C11899">
        <v>6</v>
      </c>
      <c r="D11899">
        <v>0</v>
      </c>
      <c r="E11899">
        <v>2</v>
      </c>
      <c r="F11899" s="51"/>
      <c r="G11899" t="str">
        <f t="shared" si="370"/>
        <v>Grant Williams</v>
      </c>
      <c r="H11899" t="str">
        <f t="shared" si="371"/>
        <v>Grant Williams</v>
      </c>
    </row>
    <row r="11900" spans="1:8" x14ac:dyDescent="0.2">
      <c r="A11900" s="48"/>
      <c r="B11900">
        <v>4</v>
      </c>
      <c r="C11900">
        <v>2</v>
      </c>
      <c r="D11900">
        <v>0</v>
      </c>
      <c r="E11900">
        <v>0</v>
      </c>
      <c r="F11900" s="51"/>
      <c r="G11900" t="str">
        <f t="shared" si="370"/>
        <v>Grant Williams</v>
      </c>
      <c r="H11900" t="str">
        <f t="shared" si="371"/>
        <v>Grant Williams</v>
      </c>
    </row>
    <row r="11901" spans="1:8" x14ac:dyDescent="0.2">
      <c r="A11901" s="48"/>
      <c r="B11901">
        <v>14</v>
      </c>
      <c r="C11901">
        <v>4</v>
      </c>
      <c r="D11901">
        <v>2</v>
      </c>
      <c r="E11901">
        <v>1</v>
      </c>
      <c r="F11901" s="51"/>
      <c r="G11901" t="str">
        <f t="shared" si="370"/>
        <v>Grant Williams</v>
      </c>
      <c r="H11901" t="str">
        <f t="shared" si="371"/>
        <v>Grant Williams</v>
      </c>
    </row>
    <row r="11902" spans="1:8" x14ac:dyDescent="0.2">
      <c r="A11902" s="48"/>
      <c r="B11902">
        <v>9</v>
      </c>
      <c r="C11902">
        <v>5</v>
      </c>
      <c r="D11902">
        <v>0</v>
      </c>
      <c r="E11902">
        <v>3</v>
      </c>
      <c r="F11902" s="51"/>
      <c r="G11902" t="str">
        <f t="shared" si="370"/>
        <v>Grant Williams</v>
      </c>
      <c r="H11902" t="str">
        <f t="shared" si="371"/>
        <v>Grant Williams</v>
      </c>
    </row>
    <row r="11903" spans="1:8" x14ac:dyDescent="0.2">
      <c r="A11903" s="48"/>
      <c r="B11903">
        <v>7</v>
      </c>
      <c r="C11903">
        <v>5</v>
      </c>
      <c r="D11903">
        <v>0</v>
      </c>
      <c r="E11903">
        <v>1</v>
      </c>
      <c r="F11903" s="51"/>
      <c r="G11903" t="str">
        <f t="shared" si="370"/>
        <v>Grant Williams</v>
      </c>
      <c r="H11903" t="str">
        <f t="shared" si="371"/>
        <v>Grant Williams</v>
      </c>
    </row>
    <row r="11904" spans="1:8" x14ac:dyDescent="0.2">
      <c r="A11904" s="48"/>
      <c r="B11904">
        <v>14</v>
      </c>
      <c r="C11904">
        <v>6</v>
      </c>
      <c r="D11904">
        <v>3</v>
      </c>
      <c r="E11904">
        <v>1</v>
      </c>
      <c r="F11904" s="51"/>
      <c r="G11904" t="str">
        <f t="shared" si="370"/>
        <v>Grant Williams</v>
      </c>
      <c r="H11904" t="str">
        <f t="shared" si="371"/>
        <v>Grant Williams</v>
      </c>
    </row>
    <row r="11905" spans="1:8" x14ac:dyDescent="0.2">
      <c r="A11905" s="48"/>
      <c r="B11905">
        <v>7</v>
      </c>
      <c r="C11905">
        <v>6</v>
      </c>
      <c r="D11905">
        <v>0</v>
      </c>
      <c r="E11905">
        <v>1</v>
      </c>
      <c r="F11905" s="51"/>
      <c r="G11905" t="str">
        <f t="shared" si="370"/>
        <v>Grant Williams</v>
      </c>
      <c r="H11905" t="str">
        <f t="shared" si="371"/>
        <v>Grant Williams</v>
      </c>
    </row>
    <row r="11906" spans="1:8" x14ac:dyDescent="0.2">
      <c r="A11906" s="48"/>
      <c r="B11906">
        <v>6</v>
      </c>
      <c r="C11906">
        <v>4</v>
      </c>
      <c r="D11906">
        <v>1</v>
      </c>
      <c r="E11906">
        <v>2</v>
      </c>
      <c r="F11906" s="51"/>
      <c r="G11906" t="str">
        <f t="shared" ref="G11906:G11969" si="372">IF(B11906="","",IF(A11906="",G11905,SUBSTITUTE(A11906," 2022-23 Game Log","")))</f>
        <v>Grant Williams</v>
      </c>
      <c r="H11906" t="str">
        <f t="shared" ref="H11906:H11969" si="373">IF(G11906="Luka Dončić","Luka Doncic",IF(G11906="Wendell Carter Jr.","Wendell Carter",IF(G11906="Vlatko Čančar","Vlatko Cancar",IF(G11906="Troy Brown Jr.","Troy Brown",IF(G11906="Bojan Bogdanović","Bojan Bogdanovic",IF(G11906="Nic Claxton","Nicolas Claxton",IF(G11906="Kristaps Porziņģis","Kristaps Porzingis",IF(G11906="Kelly Oubre Jr.","Kelly Oubre Jr",IF(G11906="P.J. Washington","P.J Washington",IF(G11906="P.J. Tucker","P.J Tucker",IF(G11906="Jabari Smith Jr.","Jabari Smith",IF(G11906="Alperen Şengün","Alperen Sengun",IF(G11906="Nikola Vučević","Nikola Vucevic",IF(G11906="Jusuf Nurkić","Jusuf Nurkic",IF(G11906="Nikola Jokić","Nikola Jokic",G11906)))))))))))))))</f>
        <v>Grant Williams</v>
      </c>
    </row>
    <row r="11907" spans="1:8" x14ac:dyDescent="0.2">
      <c r="A11907" s="48"/>
      <c r="B11907">
        <v>11</v>
      </c>
      <c r="C11907">
        <v>6</v>
      </c>
      <c r="D11907">
        <v>3</v>
      </c>
      <c r="E11907">
        <v>3</v>
      </c>
      <c r="F11907" s="51"/>
      <c r="G11907" t="str">
        <f t="shared" si="372"/>
        <v>Grant Williams</v>
      </c>
      <c r="H11907" t="str">
        <f t="shared" si="373"/>
        <v>Grant Williams</v>
      </c>
    </row>
    <row r="11908" spans="1:8" x14ac:dyDescent="0.2">
      <c r="A11908" s="48"/>
      <c r="B11908">
        <v>8</v>
      </c>
      <c r="C11908">
        <v>1</v>
      </c>
      <c r="D11908">
        <v>2</v>
      </c>
      <c r="E11908">
        <v>2</v>
      </c>
      <c r="F11908" s="51"/>
      <c r="G11908" t="str">
        <f t="shared" si="372"/>
        <v>Grant Williams</v>
      </c>
      <c r="H11908" t="str">
        <f t="shared" si="373"/>
        <v>Grant Williams</v>
      </c>
    </row>
    <row r="11909" spans="1:8" x14ac:dyDescent="0.2">
      <c r="A11909" s="48"/>
      <c r="B11909">
        <v>3</v>
      </c>
      <c r="C11909">
        <v>10</v>
      </c>
      <c r="D11909">
        <v>2</v>
      </c>
      <c r="E11909">
        <v>1</v>
      </c>
      <c r="F11909" s="51"/>
      <c r="G11909" t="str">
        <f t="shared" si="372"/>
        <v>Grant Williams</v>
      </c>
      <c r="H11909" t="str">
        <f t="shared" si="373"/>
        <v>Grant Williams</v>
      </c>
    </row>
    <row r="11910" spans="1:8" x14ac:dyDescent="0.2">
      <c r="A11910" s="48"/>
      <c r="B11910">
        <v>9</v>
      </c>
      <c r="C11910">
        <v>5</v>
      </c>
      <c r="D11910">
        <v>1</v>
      </c>
      <c r="E11910">
        <v>0</v>
      </c>
      <c r="F11910" s="51"/>
      <c r="G11910" t="str">
        <f t="shared" si="372"/>
        <v>Grant Williams</v>
      </c>
      <c r="H11910" t="str">
        <f t="shared" si="373"/>
        <v>Grant Williams</v>
      </c>
    </row>
    <row r="11911" spans="1:8" x14ac:dyDescent="0.2">
      <c r="A11911" s="48"/>
      <c r="B11911">
        <v>0</v>
      </c>
      <c r="C11911">
        <v>4</v>
      </c>
      <c r="D11911">
        <v>2</v>
      </c>
      <c r="E11911">
        <v>0</v>
      </c>
      <c r="F11911" s="51"/>
      <c r="G11911" t="str">
        <f t="shared" si="372"/>
        <v>Grant Williams</v>
      </c>
      <c r="H11911" t="str">
        <f t="shared" si="373"/>
        <v>Grant Williams</v>
      </c>
    </row>
    <row r="11912" spans="1:8" x14ac:dyDescent="0.2">
      <c r="A11912" s="48" t="s">
        <v>1582</v>
      </c>
      <c r="B11912">
        <v>5</v>
      </c>
      <c r="C11912">
        <v>0</v>
      </c>
      <c r="D11912">
        <v>1</v>
      </c>
      <c r="E11912">
        <v>1</v>
      </c>
      <c r="F11912" s="51"/>
      <c r="G11912" t="str">
        <f t="shared" si="372"/>
        <v>Jalen Williams</v>
      </c>
      <c r="H11912" t="str">
        <f t="shared" si="373"/>
        <v>Jalen Williams</v>
      </c>
    </row>
    <row r="11913" spans="1:8" x14ac:dyDescent="0.2">
      <c r="A11913" s="48"/>
      <c r="B11913">
        <v>13</v>
      </c>
      <c r="C11913">
        <v>3</v>
      </c>
      <c r="D11913">
        <v>3</v>
      </c>
      <c r="E11913">
        <v>0</v>
      </c>
      <c r="F11913" s="51"/>
      <c r="G11913" t="str">
        <f t="shared" si="372"/>
        <v>Jalen Williams</v>
      </c>
      <c r="H11913" t="str">
        <f t="shared" si="373"/>
        <v>Jalen Williams</v>
      </c>
    </row>
    <row r="11914" spans="1:8" x14ac:dyDescent="0.2">
      <c r="A11914" s="48"/>
      <c r="B11914">
        <v>6</v>
      </c>
      <c r="C11914">
        <v>1</v>
      </c>
      <c r="D11914">
        <v>0</v>
      </c>
      <c r="E11914">
        <v>0</v>
      </c>
      <c r="F11914" s="51"/>
      <c r="G11914" t="str">
        <f t="shared" si="372"/>
        <v>Jalen Williams</v>
      </c>
      <c r="H11914" t="str">
        <f t="shared" si="373"/>
        <v>Jalen Williams</v>
      </c>
    </row>
    <row r="11915" spans="1:8" x14ac:dyDescent="0.2">
      <c r="A11915" s="48"/>
      <c r="B11915">
        <v>8</v>
      </c>
      <c r="C11915">
        <v>0</v>
      </c>
      <c r="D11915">
        <v>2</v>
      </c>
      <c r="E11915">
        <v>0</v>
      </c>
      <c r="F11915" s="51"/>
      <c r="G11915" t="str">
        <f t="shared" si="372"/>
        <v>Jalen Williams</v>
      </c>
      <c r="H11915" t="str">
        <f t="shared" si="373"/>
        <v>Jalen Williams</v>
      </c>
    </row>
    <row r="11916" spans="1:8" x14ac:dyDescent="0.2">
      <c r="A11916" s="48"/>
      <c r="B11916">
        <v>5</v>
      </c>
      <c r="C11916">
        <v>5</v>
      </c>
      <c r="D11916">
        <v>1</v>
      </c>
      <c r="E11916">
        <v>1</v>
      </c>
      <c r="F11916" s="51"/>
      <c r="G11916" t="str">
        <f t="shared" si="372"/>
        <v>Jalen Williams</v>
      </c>
      <c r="H11916" t="str">
        <f t="shared" si="373"/>
        <v>Jalen Williams</v>
      </c>
    </row>
    <row r="11917" spans="1:8" x14ac:dyDescent="0.2">
      <c r="A11917" s="48"/>
      <c r="B11917">
        <v>6</v>
      </c>
      <c r="C11917">
        <v>2</v>
      </c>
      <c r="D11917">
        <v>2</v>
      </c>
      <c r="E11917">
        <v>0</v>
      </c>
      <c r="F11917" s="51"/>
      <c r="G11917" t="str">
        <f t="shared" si="372"/>
        <v>Jalen Williams</v>
      </c>
      <c r="H11917" t="str">
        <f t="shared" si="373"/>
        <v>Jalen Williams</v>
      </c>
    </row>
    <row r="11918" spans="1:8" x14ac:dyDescent="0.2">
      <c r="A11918" s="48"/>
      <c r="B11918">
        <v>9</v>
      </c>
      <c r="C11918">
        <v>5</v>
      </c>
      <c r="D11918">
        <v>2</v>
      </c>
      <c r="E11918">
        <v>1</v>
      </c>
      <c r="F11918" s="51"/>
      <c r="G11918" t="str">
        <f t="shared" si="372"/>
        <v>Jalen Williams</v>
      </c>
      <c r="H11918" t="str">
        <f t="shared" si="373"/>
        <v>Jalen Williams</v>
      </c>
    </row>
    <row r="11919" spans="1:8" x14ac:dyDescent="0.2">
      <c r="A11919" s="48"/>
      <c r="B11919">
        <v>10</v>
      </c>
      <c r="C11919">
        <v>3</v>
      </c>
      <c r="D11919">
        <v>11</v>
      </c>
      <c r="E11919">
        <v>0</v>
      </c>
      <c r="F11919" s="51"/>
      <c r="G11919" t="str">
        <f t="shared" si="372"/>
        <v>Jalen Williams</v>
      </c>
      <c r="H11919" t="str">
        <f t="shared" si="373"/>
        <v>Jalen Williams</v>
      </c>
    </row>
    <row r="11920" spans="1:8" x14ac:dyDescent="0.2">
      <c r="A11920" s="48"/>
      <c r="B11920">
        <v>8</v>
      </c>
      <c r="C11920">
        <v>0</v>
      </c>
      <c r="D11920">
        <v>0</v>
      </c>
      <c r="E11920">
        <v>0</v>
      </c>
      <c r="F11920" s="51"/>
      <c r="G11920" t="str">
        <f t="shared" si="372"/>
        <v>Jalen Williams</v>
      </c>
      <c r="H11920" t="str">
        <f t="shared" si="373"/>
        <v>Jalen Williams</v>
      </c>
    </row>
    <row r="11921" spans="1:8" x14ac:dyDescent="0.2">
      <c r="A11921" s="48"/>
      <c r="B11921">
        <v>14</v>
      </c>
      <c r="C11921">
        <v>6</v>
      </c>
      <c r="D11921">
        <v>2</v>
      </c>
      <c r="E11921">
        <v>2</v>
      </c>
      <c r="F11921" s="51"/>
      <c r="G11921" t="str">
        <f t="shared" si="372"/>
        <v>Jalen Williams</v>
      </c>
      <c r="H11921" t="str">
        <f t="shared" si="373"/>
        <v>Jalen Williams</v>
      </c>
    </row>
    <row r="11922" spans="1:8" x14ac:dyDescent="0.2">
      <c r="A11922" s="48"/>
      <c r="B11922">
        <v>10</v>
      </c>
      <c r="C11922">
        <v>4</v>
      </c>
      <c r="D11922">
        <v>6</v>
      </c>
      <c r="E11922">
        <v>2</v>
      </c>
      <c r="F11922" s="51"/>
      <c r="G11922" t="str">
        <f t="shared" si="372"/>
        <v>Jalen Williams</v>
      </c>
      <c r="H11922" t="str">
        <f t="shared" si="373"/>
        <v>Jalen Williams</v>
      </c>
    </row>
    <row r="11923" spans="1:8" x14ac:dyDescent="0.2">
      <c r="A11923" s="48"/>
      <c r="B11923">
        <v>16</v>
      </c>
      <c r="C11923">
        <v>6</v>
      </c>
      <c r="D11923">
        <v>7</v>
      </c>
      <c r="E11923">
        <v>2</v>
      </c>
      <c r="F11923" s="51"/>
      <c r="G11923" t="str">
        <f t="shared" si="372"/>
        <v>Jalen Williams</v>
      </c>
      <c r="H11923" t="str">
        <f t="shared" si="373"/>
        <v>Jalen Williams</v>
      </c>
    </row>
    <row r="11924" spans="1:8" x14ac:dyDescent="0.2">
      <c r="A11924" s="48"/>
      <c r="B11924">
        <v>13</v>
      </c>
      <c r="C11924">
        <v>4</v>
      </c>
      <c r="D11924">
        <v>0</v>
      </c>
      <c r="E11924">
        <v>0</v>
      </c>
      <c r="F11924" s="51"/>
      <c r="G11924" t="str">
        <f t="shared" si="372"/>
        <v>Jalen Williams</v>
      </c>
      <c r="H11924" t="str">
        <f t="shared" si="373"/>
        <v>Jalen Williams</v>
      </c>
    </row>
    <row r="11925" spans="1:8" x14ac:dyDescent="0.2">
      <c r="A11925" s="48"/>
      <c r="B11925">
        <v>16</v>
      </c>
      <c r="C11925">
        <v>0</v>
      </c>
      <c r="D11925">
        <v>1</v>
      </c>
      <c r="E11925">
        <v>2</v>
      </c>
      <c r="F11925" s="51"/>
      <c r="G11925" t="str">
        <f t="shared" si="372"/>
        <v>Jalen Williams</v>
      </c>
      <c r="H11925" t="str">
        <f t="shared" si="373"/>
        <v>Jalen Williams</v>
      </c>
    </row>
    <row r="11926" spans="1:8" x14ac:dyDescent="0.2">
      <c r="A11926" s="48"/>
      <c r="B11926">
        <v>8</v>
      </c>
      <c r="C11926">
        <v>2</v>
      </c>
      <c r="D11926">
        <v>1</v>
      </c>
      <c r="E11926">
        <v>0</v>
      </c>
      <c r="F11926" s="51"/>
      <c r="G11926" t="str">
        <f t="shared" si="372"/>
        <v>Jalen Williams</v>
      </c>
      <c r="H11926" t="str">
        <f t="shared" si="373"/>
        <v>Jalen Williams</v>
      </c>
    </row>
    <row r="11927" spans="1:8" x14ac:dyDescent="0.2">
      <c r="A11927" s="48"/>
      <c r="B11927">
        <v>11</v>
      </c>
      <c r="C11927">
        <v>5</v>
      </c>
      <c r="D11927">
        <v>4</v>
      </c>
      <c r="E11927">
        <v>0</v>
      </c>
      <c r="F11927" s="51"/>
      <c r="G11927" t="str">
        <f t="shared" si="372"/>
        <v>Jalen Williams</v>
      </c>
      <c r="H11927" t="str">
        <f t="shared" si="373"/>
        <v>Jalen Williams</v>
      </c>
    </row>
    <row r="11928" spans="1:8" x14ac:dyDescent="0.2">
      <c r="A11928" s="48"/>
      <c r="B11928">
        <v>8</v>
      </c>
      <c r="C11928">
        <v>6</v>
      </c>
      <c r="D11928">
        <v>1</v>
      </c>
      <c r="E11928">
        <v>0</v>
      </c>
      <c r="F11928" s="51"/>
      <c r="G11928" t="str">
        <f t="shared" si="372"/>
        <v>Jalen Williams</v>
      </c>
      <c r="H11928" t="str">
        <f t="shared" si="373"/>
        <v>Jalen Williams</v>
      </c>
    </row>
    <row r="11929" spans="1:8" x14ac:dyDescent="0.2">
      <c r="A11929" s="48"/>
      <c r="B11929">
        <v>27</v>
      </c>
      <c r="C11929">
        <v>6</v>
      </c>
      <c r="D11929">
        <v>2</v>
      </c>
      <c r="E11929">
        <v>2</v>
      </c>
      <c r="F11929" s="51"/>
      <c r="G11929" t="str">
        <f t="shared" si="372"/>
        <v>Jalen Williams</v>
      </c>
      <c r="H11929" t="str">
        <f t="shared" si="373"/>
        <v>Jalen Williams</v>
      </c>
    </row>
    <row r="11930" spans="1:8" x14ac:dyDescent="0.2">
      <c r="A11930" s="48"/>
      <c r="B11930">
        <v>11</v>
      </c>
      <c r="C11930">
        <v>1</v>
      </c>
      <c r="D11930">
        <v>3</v>
      </c>
      <c r="E11930">
        <v>1</v>
      </c>
      <c r="F11930" s="51"/>
      <c r="G11930" t="str">
        <f t="shared" si="372"/>
        <v>Jalen Williams</v>
      </c>
      <c r="H11930" t="str">
        <f t="shared" si="373"/>
        <v>Jalen Williams</v>
      </c>
    </row>
    <row r="11931" spans="1:8" x14ac:dyDescent="0.2">
      <c r="A11931" s="48"/>
      <c r="B11931">
        <v>12</v>
      </c>
      <c r="C11931">
        <v>7</v>
      </c>
      <c r="D11931">
        <v>1</v>
      </c>
      <c r="E11931">
        <v>0</v>
      </c>
      <c r="F11931" s="51"/>
      <c r="G11931" t="str">
        <f t="shared" si="372"/>
        <v>Jalen Williams</v>
      </c>
      <c r="H11931" t="str">
        <f t="shared" si="373"/>
        <v>Jalen Williams</v>
      </c>
    </row>
    <row r="11932" spans="1:8" x14ac:dyDescent="0.2">
      <c r="A11932" s="48"/>
      <c r="B11932">
        <v>7</v>
      </c>
      <c r="C11932">
        <v>3</v>
      </c>
      <c r="D11932">
        <v>3</v>
      </c>
      <c r="E11932">
        <v>1</v>
      </c>
      <c r="F11932" s="51"/>
      <c r="G11932" t="str">
        <f t="shared" si="372"/>
        <v>Jalen Williams</v>
      </c>
      <c r="H11932" t="str">
        <f t="shared" si="373"/>
        <v>Jalen Williams</v>
      </c>
    </row>
    <row r="11933" spans="1:8" x14ac:dyDescent="0.2">
      <c r="A11933" s="48"/>
      <c r="B11933">
        <v>11</v>
      </c>
      <c r="C11933">
        <v>0</v>
      </c>
      <c r="D11933">
        <v>3</v>
      </c>
      <c r="E11933">
        <v>0</v>
      </c>
      <c r="F11933" s="51"/>
      <c r="G11933" t="str">
        <f t="shared" si="372"/>
        <v>Jalen Williams</v>
      </c>
      <c r="H11933" t="str">
        <f t="shared" si="373"/>
        <v>Jalen Williams</v>
      </c>
    </row>
    <row r="11934" spans="1:8" x14ac:dyDescent="0.2">
      <c r="A11934" s="48"/>
      <c r="B11934">
        <v>17</v>
      </c>
      <c r="C11934">
        <v>2</v>
      </c>
      <c r="D11934">
        <v>4</v>
      </c>
      <c r="E11934">
        <v>1</v>
      </c>
      <c r="F11934" s="51"/>
      <c r="G11934" t="str">
        <f t="shared" si="372"/>
        <v>Jalen Williams</v>
      </c>
      <c r="H11934" t="str">
        <f t="shared" si="373"/>
        <v>Jalen Williams</v>
      </c>
    </row>
    <row r="11935" spans="1:8" x14ac:dyDescent="0.2">
      <c r="A11935" s="48"/>
      <c r="B11935">
        <v>14</v>
      </c>
      <c r="C11935">
        <v>5</v>
      </c>
      <c r="D11935">
        <v>2</v>
      </c>
      <c r="E11935">
        <v>2</v>
      </c>
      <c r="F11935" s="51"/>
      <c r="G11935" t="str">
        <f t="shared" si="372"/>
        <v>Jalen Williams</v>
      </c>
      <c r="H11935" t="str">
        <f t="shared" si="373"/>
        <v>Jalen Williams</v>
      </c>
    </row>
    <row r="11936" spans="1:8" x14ac:dyDescent="0.2">
      <c r="A11936" s="48"/>
      <c r="B11936">
        <v>13</v>
      </c>
      <c r="C11936">
        <v>4</v>
      </c>
      <c r="D11936">
        <v>3</v>
      </c>
      <c r="E11936">
        <v>0</v>
      </c>
      <c r="F11936" s="51"/>
      <c r="G11936" t="str">
        <f t="shared" si="372"/>
        <v>Jalen Williams</v>
      </c>
      <c r="H11936" t="str">
        <f t="shared" si="373"/>
        <v>Jalen Williams</v>
      </c>
    </row>
    <row r="11937" spans="1:8" x14ac:dyDescent="0.2">
      <c r="A11937" s="48"/>
      <c r="B11937">
        <v>1</v>
      </c>
      <c r="C11937">
        <v>2</v>
      </c>
      <c r="D11937">
        <v>6</v>
      </c>
      <c r="E11937">
        <v>0</v>
      </c>
      <c r="F11937" s="51"/>
      <c r="G11937" t="str">
        <f t="shared" si="372"/>
        <v>Jalen Williams</v>
      </c>
      <c r="H11937" t="str">
        <f t="shared" si="373"/>
        <v>Jalen Williams</v>
      </c>
    </row>
    <row r="11938" spans="1:8" x14ac:dyDescent="0.2">
      <c r="A11938" s="48"/>
      <c r="B11938">
        <v>13</v>
      </c>
      <c r="C11938">
        <v>7</v>
      </c>
      <c r="D11938">
        <v>4</v>
      </c>
      <c r="E11938">
        <v>1</v>
      </c>
      <c r="F11938" s="51"/>
      <c r="G11938" t="str">
        <f t="shared" si="372"/>
        <v>Jalen Williams</v>
      </c>
      <c r="H11938" t="str">
        <f t="shared" si="373"/>
        <v>Jalen Williams</v>
      </c>
    </row>
    <row r="11939" spans="1:8" x14ac:dyDescent="0.2">
      <c r="A11939" s="48"/>
      <c r="B11939">
        <v>15</v>
      </c>
      <c r="C11939">
        <v>4</v>
      </c>
      <c r="D11939">
        <v>1</v>
      </c>
      <c r="E11939">
        <v>1</v>
      </c>
      <c r="F11939" s="51"/>
      <c r="G11939" t="str">
        <f t="shared" si="372"/>
        <v>Jalen Williams</v>
      </c>
      <c r="H11939" t="str">
        <f t="shared" si="373"/>
        <v>Jalen Williams</v>
      </c>
    </row>
    <row r="11940" spans="1:8" x14ac:dyDescent="0.2">
      <c r="A11940" s="48"/>
      <c r="B11940">
        <v>11</v>
      </c>
      <c r="C11940">
        <v>7</v>
      </c>
      <c r="D11940">
        <v>3</v>
      </c>
      <c r="E11940">
        <v>0</v>
      </c>
      <c r="F11940" s="51"/>
      <c r="G11940" t="str">
        <f t="shared" si="372"/>
        <v>Jalen Williams</v>
      </c>
      <c r="H11940" t="str">
        <f t="shared" si="373"/>
        <v>Jalen Williams</v>
      </c>
    </row>
    <row r="11941" spans="1:8" x14ac:dyDescent="0.2">
      <c r="A11941" s="48"/>
      <c r="B11941">
        <v>15</v>
      </c>
      <c r="C11941">
        <v>9</v>
      </c>
      <c r="D11941">
        <v>3</v>
      </c>
      <c r="E11941">
        <v>0</v>
      </c>
      <c r="F11941" s="51"/>
      <c r="G11941" t="str">
        <f t="shared" si="372"/>
        <v>Jalen Williams</v>
      </c>
      <c r="H11941" t="str">
        <f t="shared" si="373"/>
        <v>Jalen Williams</v>
      </c>
    </row>
    <row r="11942" spans="1:8" x14ac:dyDescent="0.2">
      <c r="A11942" s="48"/>
      <c r="B11942">
        <v>15</v>
      </c>
      <c r="C11942">
        <v>5</v>
      </c>
      <c r="D11942">
        <v>1</v>
      </c>
      <c r="E11942">
        <v>2</v>
      </c>
      <c r="F11942" s="51"/>
      <c r="G11942" t="str">
        <f t="shared" si="372"/>
        <v>Jalen Williams</v>
      </c>
      <c r="H11942" t="str">
        <f t="shared" si="373"/>
        <v>Jalen Williams</v>
      </c>
    </row>
    <row r="11943" spans="1:8" x14ac:dyDescent="0.2">
      <c r="A11943" s="48"/>
      <c r="B11943">
        <v>17</v>
      </c>
      <c r="C11943">
        <v>3</v>
      </c>
      <c r="D11943">
        <v>1</v>
      </c>
      <c r="E11943">
        <v>3</v>
      </c>
      <c r="F11943" s="51"/>
      <c r="G11943" t="str">
        <f t="shared" si="372"/>
        <v>Jalen Williams</v>
      </c>
      <c r="H11943" t="str">
        <f t="shared" si="373"/>
        <v>Jalen Williams</v>
      </c>
    </row>
    <row r="11944" spans="1:8" x14ac:dyDescent="0.2">
      <c r="A11944" s="48"/>
      <c r="B11944">
        <v>21</v>
      </c>
      <c r="C11944">
        <v>3</v>
      </c>
      <c r="D11944">
        <v>6</v>
      </c>
      <c r="E11944">
        <v>0</v>
      </c>
      <c r="F11944" s="51"/>
      <c r="G11944" t="str">
        <f t="shared" si="372"/>
        <v>Jalen Williams</v>
      </c>
      <c r="H11944" t="str">
        <f t="shared" si="373"/>
        <v>Jalen Williams</v>
      </c>
    </row>
    <row r="11945" spans="1:8" x14ac:dyDescent="0.2">
      <c r="A11945" s="48"/>
      <c r="B11945">
        <v>4</v>
      </c>
      <c r="C11945">
        <v>3</v>
      </c>
      <c r="D11945">
        <v>4</v>
      </c>
      <c r="E11945">
        <v>0</v>
      </c>
      <c r="F11945" s="51"/>
      <c r="G11945" t="str">
        <f t="shared" si="372"/>
        <v>Jalen Williams</v>
      </c>
      <c r="H11945" t="str">
        <f t="shared" si="373"/>
        <v>Jalen Williams</v>
      </c>
    </row>
    <row r="11946" spans="1:8" x14ac:dyDescent="0.2">
      <c r="A11946" s="48" t="s">
        <v>1583</v>
      </c>
      <c r="B11946">
        <v>4</v>
      </c>
      <c r="C11946">
        <v>6</v>
      </c>
      <c r="D11946">
        <v>2</v>
      </c>
      <c r="E11946">
        <v>0</v>
      </c>
      <c r="F11946" s="51"/>
      <c r="G11946" t="str">
        <f t="shared" si="372"/>
        <v>Jaylin Williams</v>
      </c>
      <c r="H11946" t="str">
        <f t="shared" si="373"/>
        <v>Jaylin Williams</v>
      </c>
    </row>
    <row r="11947" spans="1:8" x14ac:dyDescent="0.2">
      <c r="A11947" s="48"/>
      <c r="B11947">
        <v>2</v>
      </c>
      <c r="C11947">
        <v>1</v>
      </c>
      <c r="D11947">
        <v>0</v>
      </c>
      <c r="E11947">
        <v>0</v>
      </c>
      <c r="F11947" s="51"/>
      <c r="G11947" t="str">
        <f t="shared" si="372"/>
        <v>Jaylin Williams</v>
      </c>
      <c r="H11947" t="str">
        <f t="shared" si="373"/>
        <v>Jaylin Williams</v>
      </c>
    </row>
    <row r="11948" spans="1:8" x14ac:dyDescent="0.2">
      <c r="A11948" s="48"/>
      <c r="B11948">
        <v>2</v>
      </c>
      <c r="C11948">
        <v>3</v>
      </c>
      <c r="D11948">
        <v>0</v>
      </c>
      <c r="E11948">
        <v>0</v>
      </c>
      <c r="F11948" s="51"/>
      <c r="G11948" t="str">
        <f t="shared" si="372"/>
        <v>Jaylin Williams</v>
      </c>
      <c r="H11948" t="str">
        <f t="shared" si="373"/>
        <v>Jaylin Williams</v>
      </c>
    </row>
    <row r="11949" spans="1:8" x14ac:dyDescent="0.2">
      <c r="A11949" s="48"/>
      <c r="B11949">
        <v>0</v>
      </c>
      <c r="C11949">
        <v>0</v>
      </c>
      <c r="D11949">
        <v>1</v>
      </c>
      <c r="E11949">
        <v>0</v>
      </c>
      <c r="F11949" s="51"/>
      <c r="G11949" t="str">
        <f t="shared" si="372"/>
        <v>Jaylin Williams</v>
      </c>
      <c r="H11949" t="str">
        <f t="shared" si="373"/>
        <v>Jaylin Williams</v>
      </c>
    </row>
    <row r="11950" spans="1:8" x14ac:dyDescent="0.2">
      <c r="A11950" s="48"/>
      <c r="B11950">
        <v>6</v>
      </c>
      <c r="C11950">
        <v>0</v>
      </c>
      <c r="D11950">
        <v>0</v>
      </c>
      <c r="E11950">
        <v>0</v>
      </c>
      <c r="F11950" s="51"/>
      <c r="G11950" t="str">
        <f t="shared" si="372"/>
        <v>Jaylin Williams</v>
      </c>
      <c r="H11950" t="str">
        <f t="shared" si="373"/>
        <v>Jaylin Williams</v>
      </c>
    </row>
    <row r="11951" spans="1:8" x14ac:dyDescent="0.2">
      <c r="A11951" s="48"/>
      <c r="B11951">
        <v>0</v>
      </c>
      <c r="C11951">
        <v>2</v>
      </c>
      <c r="D11951">
        <v>2</v>
      </c>
      <c r="E11951">
        <v>0</v>
      </c>
      <c r="F11951" s="51"/>
      <c r="G11951" t="str">
        <f t="shared" si="372"/>
        <v>Jaylin Williams</v>
      </c>
      <c r="H11951" t="str">
        <f t="shared" si="373"/>
        <v>Jaylin Williams</v>
      </c>
    </row>
    <row r="11952" spans="1:8" x14ac:dyDescent="0.2">
      <c r="A11952" s="48"/>
      <c r="B11952">
        <v>7</v>
      </c>
      <c r="C11952">
        <v>4</v>
      </c>
      <c r="D11952">
        <v>2</v>
      </c>
      <c r="E11952">
        <v>1</v>
      </c>
      <c r="F11952" s="51"/>
      <c r="G11952" t="str">
        <f t="shared" si="372"/>
        <v>Jaylin Williams</v>
      </c>
      <c r="H11952" t="str">
        <f t="shared" si="373"/>
        <v>Jaylin Williams</v>
      </c>
    </row>
    <row r="11953" spans="1:8" x14ac:dyDescent="0.2">
      <c r="A11953" s="48"/>
      <c r="B11953">
        <v>0</v>
      </c>
      <c r="C11953">
        <v>10</v>
      </c>
      <c r="D11953">
        <v>1</v>
      </c>
      <c r="E11953">
        <v>0</v>
      </c>
      <c r="F11953" s="51"/>
      <c r="G11953" t="str">
        <f t="shared" si="372"/>
        <v>Jaylin Williams</v>
      </c>
      <c r="H11953" t="str">
        <f t="shared" si="373"/>
        <v>Jaylin Williams</v>
      </c>
    </row>
    <row r="11954" spans="1:8" x14ac:dyDescent="0.2">
      <c r="A11954" s="48"/>
      <c r="B11954">
        <v>1</v>
      </c>
      <c r="C11954">
        <v>4</v>
      </c>
      <c r="D11954">
        <v>1</v>
      </c>
      <c r="E11954">
        <v>0</v>
      </c>
      <c r="F11954" s="51"/>
      <c r="G11954" t="str">
        <f t="shared" si="372"/>
        <v>Jaylin Williams</v>
      </c>
      <c r="H11954" t="str">
        <f t="shared" si="373"/>
        <v>Jaylin Williams</v>
      </c>
    </row>
    <row r="11955" spans="1:8" x14ac:dyDescent="0.2">
      <c r="A11955" s="48"/>
      <c r="B11955">
        <v>8</v>
      </c>
      <c r="C11955">
        <v>7</v>
      </c>
      <c r="D11955">
        <v>3</v>
      </c>
      <c r="E11955">
        <v>2</v>
      </c>
      <c r="F11955" s="51"/>
      <c r="G11955" t="str">
        <f t="shared" si="372"/>
        <v>Jaylin Williams</v>
      </c>
      <c r="H11955" t="str">
        <f t="shared" si="373"/>
        <v>Jaylin Williams</v>
      </c>
    </row>
    <row r="11956" spans="1:8" x14ac:dyDescent="0.2">
      <c r="A11956" s="48"/>
      <c r="B11956">
        <v>3</v>
      </c>
      <c r="C11956">
        <v>2</v>
      </c>
      <c r="D11956">
        <v>0</v>
      </c>
      <c r="E11956">
        <v>0</v>
      </c>
      <c r="F11956" s="51"/>
      <c r="G11956" t="str">
        <f t="shared" si="372"/>
        <v>Jaylin Williams</v>
      </c>
      <c r="H11956" t="str">
        <f t="shared" si="373"/>
        <v>Jaylin Williams</v>
      </c>
    </row>
    <row r="11957" spans="1:8" x14ac:dyDescent="0.2">
      <c r="A11957" s="48" t="s">
        <v>1584</v>
      </c>
      <c r="B11957">
        <v>5</v>
      </c>
      <c r="C11957">
        <v>6</v>
      </c>
      <c r="D11957">
        <v>1</v>
      </c>
      <c r="E11957">
        <v>1</v>
      </c>
      <c r="F11957" s="51"/>
      <c r="G11957" t="str">
        <f t="shared" si="372"/>
        <v>Kenrich Williams</v>
      </c>
      <c r="H11957" t="str">
        <f t="shared" si="373"/>
        <v>Kenrich Williams</v>
      </c>
    </row>
    <row r="11958" spans="1:8" x14ac:dyDescent="0.2">
      <c r="A11958" s="48"/>
      <c r="B11958">
        <v>3</v>
      </c>
      <c r="C11958">
        <v>3</v>
      </c>
      <c r="D11958">
        <v>3</v>
      </c>
      <c r="E11958">
        <v>0</v>
      </c>
      <c r="F11958" s="51"/>
      <c r="G11958" t="str">
        <f t="shared" si="372"/>
        <v>Kenrich Williams</v>
      </c>
      <c r="H11958" t="str">
        <f t="shared" si="373"/>
        <v>Kenrich Williams</v>
      </c>
    </row>
    <row r="11959" spans="1:8" x14ac:dyDescent="0.2">
      <c r="A11959" s="48"/>
      <c r="B11959">
        <v>6</v>
      </c>
      <c r="C11959">
        <v>2</v>
      </c>
      <c r="D11959">
        <v>1</v>
      </c>
      <c r="E11959">
        <v>0</v>
      </c>
      <c r="F11959" s="51"/>
      <c r="G11959" t="str">
        <f t="shared" si="372"/>
        <v>Kenrich Williams</v>
      </c>
      <c r="H11959" t="str">
        <f t="shared" si="373"/>
        <v>Kenrich Williams</v>
      </c>
    </row>
    <row r="11960" spans="1:8" x14ac:dyDescent="0.2">
      <c r="A11960" s="48"/>
      <c r="B11960">
        <v>10</v>
      </c>
      <c r="C11960">
        <v>7</v>
      </c>
      <c r="D11960">
        <v>2</v>
      </c>
      <c r="E11960">
        <v>0</v>
      </c>
      <c r="F11960" s="51"/>
      <c r="G11960" t="str">
        <f t="shared" si="372"/>
        <v>Kenrich Williams</v>
      </c>
      <c r="H11960" t="str">
        <f t="shared" si="373"/>
        <v>Kenrich Williams</v>
      </c>
    </row>
    <row r="11961" spans="1:8" x14ac:dyDescent="0.2">
      <c r="A11961" s="48"/>
      <c r="B11961">
        <v>12</v>
      </c>
      <c r="C11961">
        <v>1</v>
      </c>
      <c r="D11961">
        <v>3</v>
      </c>
      <c r="E11961">
        <v>2</v>
      </c>
      <c r="F11961" s="51"/>
      <c r="G11961" t="str">
        <f t="shared" si="372"/>
        <v>Kenrich Williams</v>
      </c>
      <c r="H11961" t="str">
        <f t="shared" si="373"/>
        <v>Kenrich Williams</v>
      </c>
    </row>
    <row r="11962" spans="1:8" x14ac:dyDescent="0.2">
      <c r="A11962" s="48"/>
      <c r="B11962">
        <v>3</v>
      </c>
      <c r="C11962">
        <v>6</v>
      </c>
      <c r="D11962">
        <v>0</v>
      </c>
      <c r="E11962">
        <v>1</v>
      </c>
      <c r="F11962" s="51"/>
      <c r="G11962" t="str">
        <f t="shared" si="372"/>
        <v>Kenrich Williams</v>
      </c>
      <c r="H11962" t="str">
        <f t="shared" si="373"/>
        <v>Kenrich Williams</v>
      </c>
    </row>
    <row r="11963" spans="1:8" x14ac:dyDescent="0.2">
      <c r="A11963" s="48"/>
      <c r="B11963">
        <v>5</v>
      </c>
      <c r="C11963">
        <v>6</v>
      </c>
      <c r="D11963">
        <v>1</v>
      </c>
      <c r="E11963">
        <v>1</v>
      </c>
      <c r="F11963" s="51"/>
      <c r="G11963" t="str">
        <f t="shared" si="372"/>
        <v>Kenrich Williams</v>
      </c>
      <c r="H11963" t="str">
        <f t="shared" si="373"/>
        <v>Kenrich Williams</v>
      </c>
    </row>
    <row r="11964" spans="1:8" x14ac:dyDescent="0.2">
      <c r="A11964" s="48"/>
      <c r="B11964">
        <v>3</v>
      </c>
      <c r="C11964">
        <v>3</v>
      </c>
      <c r="D11964">
        <v>1</v>
      </c>
      <c r="E11964">
        <v>0</v>
      </c>
      <c r="F11964" s="51"/>
      <c r="G11964" t="str">
        <f t="shared" si="372"/>
        <v>Kenrich Williams</v>
      </c>
      <c r="H11964" t="str">
        <f t="shared" si="373"/>
        <v>Kenrich Williams</v>
      </c>
    </row>
    <row r="11965" spans="1:8" x14ac:dyDescent="0.2">
      <c r="A11965" s="48"/>
      <c r="B11965">
        <v>11</v>
      </c>
      <c r="C11965">
        <v>8</v>
      </c>
      <c r="D11965">
        <v>4</v>
      </c>
      <c r="E11965">
        <v>1</v>
      </c>
      <c r="F11965" s="51"/>
      <c r="G11965" t="str">
        <f t="shared" si="372"/>
        <v>Kenrich Williams</v>
      </c>
      <c r="H11965" t="str">
        <f t="shared" si="373"/>
        <v>Kenrich Williams</v>
      </c>
    </row>
    <row r="11966" spans="1:8" x14ac:dyDescent="0.2">
      <c r="A11966" s="48"/>
      <c r="B11966">
        <v>2</v>
      </c>
      <c r="C11966">
        <v>1</v>
      </c>
      <c r="D11966">
        <v>1</v>
      </c>
      <c r="E11966">
        <v>0</v>
      </c>
      <c r="F11966" s="51"/>
      <c r="G11966" t="str">
        <f t="shared" si="372"/>
        <v>Kenrich Williams</v>
      </c>
      <c r="H11966" t="str">
        <f t="shared" si="373"/>
        <v>Kenrich Williams</v>
      </c>
    </row>
    <row r="11967" spans="1:8" x14ac:dyDescent="0.2">
      <c r="A11967" s="48"/>
      <c r="B11967">
        <v>6</v>
      </c>
      <c r="C11967">
        <v>6</v>
      </c>
      <c r="D11967">
        <v>0</v>
      </c>
      <c r="E11967">
        <v>0</v>
      </c>
      <c r="F11967" s="51"/>
      <c r="G11967" t="str">
        <f t="shared" si="372"/>
        <v>Kenrich Williams</v>
      </c>
      <c r="H11967" t="str">
        <f t="shared" si="373"/>
        <v>Kenrich Williams</v>
      </c>
    </row>
    <row r="11968" spans="1:8" x14ac:dyDescent="0.2">
      <c r="A11968" s="48"/>
      <c r="B11968">
        <v>3</v>
      </c>
      <c r="C11968">
        <v>3</v>
      </c>
      <c r="D11968">
        <v>3</v>
      </c>
      <c r="E11968">
        <v>0</v>
      </c>
      <c r="F11968" s="51"/>
      <c r="G11968" t="str">
        <f t="shared" si="372"/>
        <v>Kenrich Williams</v>
      </c>
      <c r="H11968" t="str">
        <f t="shared" si="373"/>
        <v>Kenrich Williams</v>
      </c>
    </row>
    <row r="11969" spans="1:8" x14ac:dyDescent="0.2">
      <c r="A11969" s="48"/>
      <c r="B11969">
        <v>7</v>
      </c>
      <c r="C11969">
        <v>1</v>
      </c>
      <c r="D11969">
        <v>2</v>
      </c>
      <c r="E11969">
        <v>1</v>
      </c>
      <c r="F11969" s="51"/>
      <c r="G11969" t="str">
        <f t="shared" si="372"/>
        <v>Kenrich Williams</v>
      </c>
      <c r="H11969" t="str">
        <f t="shared" si="373"/>
        <v>Kenrich Williams</v>
      </c>
    </row>
    <row r="11970" spans="1:8" x14ac:dyDescent="0.2">
      <c r="A11970" s="48"/>
      <c r="B11970">
        <v>9</v>
      </c>
      <c r="C11970">
        <v>5</v>
      </c>
      <c r="D11970">
        <v>1</v>
      </c>
      <c r="E11970">
        <v>1</v>
      </c>
      <c r="F11970" s="51"/>
      <c r="G11970" t="str">
        <f t="shared" ref="G11970:G12033" si="374">IF(B11970="","",IF(A11970="",G11969,SUBSTITUTE(A11970," 2022-23 Game Log","")))</f>
        <v>Kenrich Williams</v>
      </c>
      <c r="H11970" t="str">
        <f t="shared" ref="H11970:H12033" si="375">IF(G11970="Luka Dončić","Luka Doncic",IF(G11970="Wendell Carter Jr.","Wendell Carter",IF(G11970="Vlatko Čančar","Vlatko Cancar",IF(G11970="Troy Brown Jr.","Troy Brown",IF(G11970="Bojan Bogdanović","Bojan Bogdanovic",IF(G11970="Nic Claxton","Nicolas Claxton",IF(G11970="Kristaps Porziņģis","Kristaps Porzingis",IF(G11970="Kelly Oubre Jr.","Kelly Oubre Jr",IF(G11970="P.J. Washington","P.J Washington",IF(G11970="P.J. Tucker","P.J Tucker",IF(G11970="Jabari Smith Jr.","Jabari Smith",IF(G11970="Alperen Şengün","Alperen Sengun",IF(G11970="Nikola Vučević","Nikola Vucevic",IF(G11970="Jusuf Nurkić","Jusuf Nurkic",IF(G11970="Nikola Jokić","Nikola Jokic",G11970)))))))))))))))</f>
        <v>Kenrich Williams</v>
      </c>
    </row>
    <row r="11971" spans="1:8" x14ac:dyDescent="0.2">
      <c r="A11971" s="48"/>
      <c r="B11971">
        <v>5</v>
      </c>
      <c r="C11971">
        <v>1</v>
      </c>
      <c r="D11971">
        <v>0</v>
      </c>
      <c r="E11971">
        <v>1</v>
      </c>
      <c r="F11971" s="51"/>
      <c r="G11971" t="str">
        <f t="shared" si="374"/>
        <v>Kenrich Williams</v>
      </c>
      <c r="H11971" t="str">
        <f t="shared" si="375"/>
        <v>Kenrich Williams</v>
      </c>
    </row>
    <row r="11972" spans="1:8" x14ac:dyDescent="0.2">
      <c r="A11972" s="48"/>
      <c r="B11972">
        <v>4</v>
      </c>
      <c r="C11972">
        <v>1</v>
      </c>
      <c r="D11972">
        <v>1</v>
      </c>
      <c r="E11972">
        <v>0</v>
      </c>
      <c r="F11972" s="51"/>
      <c r="G11972" t="str">
        <f t="shared" si="374"/>
        <v>Kenrich Williams</v>
      </c>
      <c r="H11972" t="str">
        <f t="shared" si="375"/>
        <v>Kenrich Williams</v>
      </c>
    </row>
    <row r="11973" spans="1:8" x14ac:dyDescent="0.2">
      <c r="A11973" s="48"/>
      <c r="B11973">
        <v>8</v>
      </c>
      <c r="C11973">
        <v>5</v>
      </c>
      <c r="D11973">
        <v>2</v>
      </c>
      <c r="E11973">
        <v>0</v>
      </c>
      <c r="F11973" s="51"/>
      <c r="G11973" t="str">
        <f t="shared" si="374"/>
        <v>Kenrich Williams</v>
      </c>
      <c r="H11973" t="str">
        <f t="shared" si="375"/>
        <v>Kenrich Williams</v>
      </c>
    </row>
    <row r="11974" spans="1:8" x14ac:dyDescent="0.2">
      <c r="A11974" s="48"/>
      <c r="B11974">
        <v>9</v>
      </c>
      <c r="C11974">
        <v>4</v>
      </c>
      <c r="D11974">
        <v>0</v>
      </c>
      <c r="E11974">
        <v>2</v>
      </c>
      <c r="F11974" s="51"/>
      <c r="G11974" t="str">
        <f t="shared" si="374"/>
        <v>Kenrich Williams</v>
      </c>
      <c r="H11974" t="str">
        <f t="shared" si="375"/>
        <v>Kenrich Williams</v>
      </c>
    </row>
    <row r="11975" spans="1:8" x14ac:dyDescent="0.2">
      <c r="A11975" s="48"/>
      <c r="B11975">
        <v>3</v>
      </c>
      <c r="C11975">
        <v>3</v>
      </c>
      <c r="D11975">
        <v>1</v>
      </c>
      <c r="E11975">
        <v>1</v>
      </c>
      <c r="F11975" s="51"/>
      <c r="G11975" t="str">
        <f t="shared" si="374"/>
        <v>Kenrich Williams</v>
      </c>
      <c r="H11975" t="str">
        <f t="shared" si="375"/>
        <v>Kenrich Williams</v>
      </c>
    </row>
    <row r="11976" spans="1:8" x14ac:dyDescent="0.2">
      <c r="A11976" s="48"/>
      <c r="B11976">
        <v>9</v>
      </c>
      <c r="C11976">
        <v>5</v>
      </c>
      <c r="D11976">
        <v>0</v>
      </c>
      <c r="E11976">
        <v>0</v>
      </c>
      <c r="F11976" s="51"/>
      <c r="G11976" t="str">
        <f t="shared" si="374"/>
        <v>Kenrich Williams</v>
      </c>
      <c r="H11976" t="str">
        <f t="shared" si="375"/>
        <v>Kenrich Williams</v>
      </c>
    </row>
    <row r="11977" spans="1:8" x14ac:dyDescent="0.2">
      <c r="A11977" s="48"/>
      <c r="B11977">
        <v>15</v>
      </c>
      <c r="C11977">
        <v>3</v>
      </c>
      <c r="D11977">
        <v>2</v>
      </c>
      <c r="E11977">
        <v>2</v>
      </c>
      <c r="F11977" s="51"/>
      <c r="G11977" t="str">
        <f t="shared" si="374"/>
        <v>Kenrich Williams</v>
      </c>
      <c r="H11977" t="str">
        <f t="shared" si="375"/>
        <v>Kenrich Williams</v>
      </c>
    </row>
    <row r="11978" spans="1:8" x14ac:dyDescent="0.2">
      <c r="A11978" s="48"/>
      <c r="B11978">
        <v>11</v>
      </c>
      <c r="C11978">
        <v>8</v>
      </c>
      <c r="D11978">
        <v>5</v>
      </c>
      <c r="E11978">
        <v>2</v>
      </c>
      <c r="F11978" s="51"/>
      <c r="G11978" t="str">
        <f t="shared" si="374"/>
        <v>Kenrich Williams</v>
      </c>
      <c r="H11978" t="str">
        <f t="shared" si="375"/>
        <v>Kenrich Williams</v>
      </c>
    </row>
    <row r="11979" spans="1:8" x14ac:dyDescent="0.2">
      <c r="A11979" s="48"/>
      <c r="B11979">
        <v>12</v>
      </c>
      <c r="C11979">
        <v>4</v>
      </c>
      <c r="D11979">
        <v>2</v>
      </c>
      <c r="E11979">
        <v>2</v>
      </c>
      <c r="F11979" s="51"/>
      <c r="G11979" t="str">
        <f t="shared" si="374"/>
        <v>Kenrich Williams</v>
      </c>
      <c r="H11979" t="str">
        <f t="shared" si="375"/>
        <v>Kenrich Williams</v>
      </c>
    </row>
    <row r="11980" spans="1:8" x14ac:dyDescent="0.2">
      <c r="A11980" s="48"/>
      <c r="B11980">
        <v>9</v>
      </c>
      <c r="C11980">
        <v>7</v>
      </c>
      <c r="D11980">
        <v>2</v>
      </c>
      <c r="E11980">
        <v>0</v>
      </c>
      <c r="F11980" s="51"/>
      <c r="G11980" t="str">
        <f t="shared" si="374"/>
        <v>Kenrich Williams</v>
      </c>
      <c r="H11980" t="str">
        <f t="shared" si="375"/>
        <v>Kenrich Williams</v>
      </c>
    </row>
    <row r="11981" spans="1:8" x14ac:dyDescent="0.2">
      <c r="A11981" s="48"/>
      <c r="B11981">
        <v>9</v>
      </c>
      <c r="C11981">
        <v>5</v>
      </c>
      <c r="D11981">
        <v>2</v>
      </c>
      <c r="E11981">
        <v>1</v>
      </c>
      <c r="F11981" s="51"/>
      <c r="G11981" t="str">
        <f t="shared" si="374"/>
        <v>Kenrich Williams</v>
      </c>
      <c r="H11981" t="str">
        <f t="shared" si="375"/>
        <v>Kenrich Williams</v>
      </c>
    </row>
    <row r="11982" spans="1:8" x14ac:dyDescent="0.2">
      <c r="A11982" s="48"/>
      <c r="B11982">
        <v>7</v>
      </c>
      <c r="C11982">
        <v>5</v>
      </c>
      <c r="D11982">
        <v>0</v>
      </c>
      <c r="E11982">
        <v>1</v>
      </c>
      <c r="F11982" s="51"/>
      <c r="G11982" t="str">
        <f t="shared" si="374"/>
        <v>Kenrich Williams</v>
      </c>
      <c r="H11982" t="str">
        <f t="shared" si="375"/>
        <v>Kenrich Williams</v>
      </c>
    </row>
    <row r="11983" spans="1:8" x14ac:dyDescent="0.2">
      <c r="A11983" s="48"/>
      <c r="B11983">
        <v>4</v>
      </c>
      <c r="C11983">
        <v>5</v>
      </c>
      <c r="D11983">
        <v>0</v>
      </c>
      <c r="E11983">
        <v>0</v>
      </c>
      <c r="F11983" s="51"/>
      <c r="G11983" t="str">
        <f t="shared" si="374"/>
        <v>Kenrich Williams</v>
      </c>
      <c r="H11983" t="str">
        <f t="shared" si="375"/>
        <v>Kenrich Williams</v>
      </c>
    </row>
    <row r="11984" spans="1:8" x14ac:dyDescent="0.2">
      <c r="A11984" s="48"/>
      <c r="B11984">
        <v>6</v>
      </c>
      <c r="C11984">
        <v>9</v>
      </c>
      <c r="D11984">
        <v>2</v>
      </c>
      <c r="E11984">
        <v>0</v>
      </c>
      <c r="F11984" s="51"/>
      <c r="G11984" t="str">
        <f t="shared" si="374"/>
        <v>Kenrich Williams</v>
      </c>
      <c r="H11984" t="str">
        <f t="shared" si="375"/>
        <v>Kenrich Williams</v>
      </c>
    </row>
    <row r="11985" spans="1:8" x14ac:dyDescent="0.2">
      <c r="A11985" s="48"/>
      <c r="B11985">
        <v>10</v>
      </c>
      <c r="C11985">
        <v>5</v>
      </c>
      <c r="D11985">
        <v>3</v>
      </c>
      <c r="E11985">
        <v>2</v>
      </c>
      <c r="F11985" s="51"/>
      <c r="G11985" t="str">
        <f t="shared" si="374"/>
        <v>Kenrich Williams</v>
      </c>
      <c r="H11985" t="str">
        <f t="shared" si="375"/>
        <v>Kenrich Williams</v>
      </c>
    </row>
    <row r="11986" spans="1:8" x14ac:dyDescent="0.2">
      <c r="A11986" s="48"/>
      <c r="B11986">
        <v>12</v>
      </c>
      <c r="C11986">
        <v>9</v>
      </c>
      <c r="D11986">
        <v>1</v>
      </c>
      <c r="E11986">
        <v>2</v>
      </c>
      <c r="F11986" s="51"/>
      <c r="G11986" t="str">
        <f t="shared" si="374"/>
        <v>Kenrich Williams</v>
      </c>
      <c r="H11986" t="str">
        <f t="shared" si="375"/>
        <v>Kenrich Williams</v>
      </c>
    </row>
    <row r="11987" spans="1:8" x14ac:dyDescent="0.2">
      <c r="A11987" s="48" t="s">
        <v>1585</v>
      </c>
      <c r="B11987">
        <v>2</v>
      </c>
      <c r="C11987">
        <v>1</v>
      </c>
      <c r="D11987">
        <v>0</v>
      </c>
      <c r="E11987">
        <v>0</v>
      </c>
      <c r="F11987" s="51"/>
      <c r="G11987" t="str">
        <f t="shared" si="374"/>
        <v>Mark Williams</v>
      </c>
      <c r="H11987" t="str">
        <f t="shared" si="375"/>
        <v>Mark Williams</v>
      </c>
    </row>
    <row r="11988" spans="1:8" x14ac:dyDescent="0.2">
      <c r="A11988" s="48"/>
      <c r="B11988">
        <v>2</v>
      </c>
      <c r="C11988">
        <v>3</v>
      </c>
      <c r="D11988">
        <v>0</v>
      </c>
      <c r="E11988">
        <v>0</v>
      </c>
      <c r="F11988" s="51"/>
      <c r="G11988" t="str">
        <f t="shared" si="374"/>
        <v>Mark Williams</v>
      </c>
      <c r="H11988" t="str">
        <f t="shared" si="375"/>
        <v>Mark Williams</v>
      </c>
    </row>
    <row r="11989" spans="1:8" x14ac:dyDescent="0.2">
      <c r="A11989" s="48"/>
      <c r="B11989">
        <v>7</v>
      </c>
      <c r="C11989">
        <v>4</v>
      </c>
      <c r="D11989">
        <v>0</v>
      </c>
      <c r="E11989">
        <v>0</v>
      </c>
      <c r="F11989" s="51"/>
      <c r="G11989" t="str">
        <f t="shared" si="374"/>
        <v>Mark Williams</v>
      </c>
      <c r="H11989" t="str">
        <f t="shared" si="375"/>
        <v>Mark Williams</v>
      </c>
    </row>
    <row r="11990" spans="1:8" x14ac:dyDescent="0.2">
      <c r="A11990" s="48"/>
      <c r="B11990">
        <v>9</v>
      </c>
      <c r="C11990">
        <v>6</v>
      </c>
      <c r="D11990">
        <v>1</v>
      </c>
      <c r="E11990">
        <v>0</v>
      </c>
      <c r="F11990" s="51"/>
      <c r="G11990" t="str">
        <f t="shared" si="374"/>
        <v>Mark Williams</v>
      </c>
      <c r="H11990" t="str">
        <f t="shared" si="375"/>
        <v>Mark Williams</v>
      </c>
    </row>
    <row r="11991" spans="1:8" x14ac:dyDescent="0.2">
      <c r="A11991" s="48"/>
      <c r="B11991">
        <v>6</v>
      </c>
      <c r="C11991">
        <v>2</v>
      </c>
      <c r="D11991">
        <v>1</v>
      </c>
      <c r="E11991">
        <v>0</v>
      </c>
      <c r="F11991" s="51"/>
      <c r="G11991" t="str">
        <f t="shared" si="374"/>
        <v>Mark Williams</v>
      </c>
      <c r="H11991" t="str">
        <f t="shared" si="375"/>
        <v>Mark Williams</v>
      </c>
    </row>
    <row r="11992" spans="1:8" x14ac:dyDescent="0.2">
      <c r="A11992" s="48"/>
      <c r="B11992">
        <v>17</v>
      </c>
      <c r="C11992">
        <v>13</v>
      </c>
      <c r="D11992">
        <v>2</v>
      </c>
      <c r="E11992">
        <v>0</v>
      </c>
      <c r="F11992" s="51"/>
      <c r="G11992" t="str">
        <f t="shared" si="374"/>
        <v>Mark Williams</v>
      </c>
      <c r="H11992" t="str">
        <f t="shared" si="375"/>
        <v>Mark Williams</v>
      </c>
    </row>
    <row r="11993" spans="1:8" x14ac:dyDescent="0.2">
      <c r="A11993" s="48"/>
      <c r="B11993">
        <v>8</v>
      </c>
      <c r="C11993">
        <v>7</v>
      </c>
      <c r="D11993">
        <v>0</v>
      </c>
      <c r="E11993">
        <v>0</v>
      </c>
      <c r="F11993" s="51"/>
      <c r="G11993" t="str">
        <f t="shared" si="374"/>
        <v>Mark Williams</v>
      </c>
      <c r="H11993" t="str">
        <f t="shared" si="375"/>
        <v>Mark Williams</v>
      </c>
    </row>
    <row r="11994" spans="1:8" x14ac:dyDescent="0.2">
      <c r="A11994" s="48"/>
      <c r="B11994">
        <v>5</v>
      </c>
      <c r="C11994">
        <v>9</v>
      </c>
      <c r="D11994">
        <v>0</v>
      </c>
      <c r="E11994">
        <v>0</v>
      </c>
      <c r="F11994" s="51"/>
      <c r="G11994" t="str">
        <f t="shared" si="374"/>
        <v>Mark Williams</v>
      </c>
      <c r="H11994" t="str">
        <f t="shared" si="375"/>
        <v>Mark Williams</v>
      </c>
    </row>
    <row r="11995" spans="1:8" x14ac:dyDescent="0.2">
      <c r="A11995" s="48"/>
      <c r="B11995">
        <v>2</v>
      </c>
      <c r="C11995">
        <v>8</v>
      </c>
      <c r="D11995">
        <v>0</v>
      </c>
      <c r="E11995">
        <v>0</v>
      </c>
      <c r="F11995" s="51"/>
      <c r="G11995" t="str">
        <f t="shared" si="374"/>
        <v>Mark Williams</v>
      </c>
      <c r="H11995" t="str">
        <f t="shared" si="375"/>
        <v>Mark Williams</v>
      </c>
    </row>
    <row r="11996" spans="1:8" x14ac:dyDescent="0.2">
      <c r="A11996" s="48" t="s">
        <v>1586</v>
      </c>
      <c r="B11996">
        <v>4</v>
      </c>
      <c r="C11996">
        <v>2</v>
      </c>
      <c r="D11996">
        <v>0</v>
      </c>
      <c r="E11996">
        <v>0</v>
      </c>
      <c r="F11996" s="51"/>
      <c r="G11996" t="str">
        <f t="shared" si="374"/>
        <v>Patrick Williams</v>
      </c>
      <c r="H11996" t="str">
        <f t="shared" si="375"/>
        <v>Patrick Williams</v>
      </c>
    </row>
    <row r="11997" spans="1:8" x14ac:dyDescent="0.2">
      <c r="A11997" s="48"/>
      <c r="B11997">
        <v>7</v>
      </c>
      <c r="C11997">
        <v>1</v>
      </c>
      <c r="D11997">
        <v>0</v>
      </c>
      <c r="E11997">
        <v>1</v>
      </c>
      <c r="F11997" s="51"/>
      <c r="G11997" t="str">
        <f t="shared" si="374"/>
        <v>Patrick Williams</v>
      </c>
      <c r="H11997" t="str">
        <f t="shared" si="375"/>
        <v>Patrick Williams</v>
      </c>
    </row>
    <row r="11998" spans="1:8" x14ac:dyDescent="0.2">
      <c r="A11998" s="48"/>
      <c r="B11998">
        <v>6</v>
      </c>
      <c r="C11998">
        <v>3</v>
      </c>
      <c r="D11998">
        <v>0</v>
      </c>
      <c r="E11998">
        <v>1</v>
      </c>
      <c r="F11998" s="51"/>
      <c r="G11998" t="str">
        <f t="shared" si="374"/>
        <v>Patrick Williams</v>
      </c>
      <c r="H11998" t="str">
        <f t="shared" si="375"/>
        <v>Patrick Williams</v>
      </c>
    </row>
    <row r="11999" spans="1:8" x14ac:dyDescent="0.2">
      <c r="A11999" s="48"/>
      <c r="B11999">
        <v>4</v>
      </c>
      <c r="C11999">
        <v>3</v>
      </c>
      <c r="D11999">
        <v>0</v>
      </c>
      <c r="E11999">
        <v>0</v>
      </c>
      <c r="F11999" s="51"/>
      <c r="G11999" t="str">
        <f t="shared" si="374"/>
        <v>Patrick Williams</v>
      </c>
      <c r="H11999" t="str">
        <f t="shared" si="375"/>
        <v>Patrick Williams</v>
      </c>
    </row>
    <row r="12000" spans="1:8" x14ac:dyDescent="0.2">
      <c r="A12000" s="48"/>
      <c r="B12000">
        <v>10</v>
      </c>
      <c r="C12000">
        <v>0</v>
      </c>
      <c r="D12000">
        <v>2</v>
      </c>
      <c r="E12000">
        <v>2</v>
      </c>
      <c r="F12000" s="51"/>
      <c r="G12000" t="str">
        <f t="shared" si="374"/>
        <v>Patrick Williams</v>
      </c>
      <c r="H12000" t="str">
        <f t="shared" si="375"/>
        <v>Patrick Williams</v>
      </c>
    </row>
    <row r="12001" spans="1:8" x14ac:dyDescent="0.2">
      <c r="A12001" s="48"/>
      <c r="B12001">
        <v>10</v>
      </c>
      <c r="C12001">
        <v>2</v>
      </c>
      <c r="D12001">
        <v>1</v>
      </c>
      <c r="E12001">
        <v>1</v>
      </c>
      <c r="F12001" s="51"/>
      <c r="G12001" t="str">
        <f t="shared" si="374"/>
        <v>Patrick Williams</v>
      </c>
      <c r="H12001" t="str">
        <f t="shared" si="375"/>
        <v>Patrick Williams</v>
      </c>
    </row>
    <row r="12002" spans="1:8" x14ac:dyDescent="0.2">
      <c r="A12002" s="48"/>
      <c r="B12002">
        <v>9</v>
      </c>
      <c r="C12002">
        <v>3</v>
      </c>
      <c r="D12002">
        <v>0</v>
      </c>
      <c r="E12002">
        <v>1</v>
      </c>
      <c r="F12002" s="51"/>
      <c r="G12002" t="str">
        <f t="shared" si="374"/>
        <v>Patrick Williams</v>
      </c>
      <c r="H12002" t="str">
        <f t="shared" si="375"/>
        <v>Patrick Williams</v>
      </c>
    </row>
    <row r="12003" spans="1:8" x14ac:dyDescent="0.2">
      <c r="A12003" s="48"/>
      <c r="B12003">
        <v>12</v>
      </c>
      <c r="C12003">
        <v>7</v>
      </c>
      <c r="D12003">
        <v>1</v>
      </c>
      <c r="E12003">
        <v>0</v>
      </c>
      <c r="F12003" s="51"/>
      <c r="G12003" t="str">
        <f t="shared" si="374"/>
        <v>Patrick Williams</v>
      </c>
      <c r="H12003" t="str">
        <f t="shared" si="375"/>
        <v>Patrick Williams</v>
      </c>
    </row>
    <row r="12004" spans="1:8" x14ac:dyDescent="0.2">
      <c r="A12004" s="48"/>
      <c r="B12004">
        <v>16</v>
      </c>
      <c r="C12004">
        <v>5</v>
      </c>
      <c r="D12004">
        <v>1</v>
      </c>
      <c r="E12004">
        <v>2</v>
      </c>
      <c r="F12004" s="51"/>
      <c r="G12004" t="str">
        <f t="shared" si="374"/>
        <v>Patrick Williams</v>
      </c>
      <c r="H12004" t="str">
        <f t="shared" si="375"/>
        <v>Patrick Williams</v>
      </c>
    </row>
    <row r="12005" spans="1:8" x14ac:dyDescent="0.2">
      <c r="A12005" s="48"/>
      <c r="B12005">
        <v>7</v>
      </c>
      <c r="C12005">
        <v>5</v>
      </c>
      <c r="D12005">
        <v>1</v>
      </c>
      <c r="E12005">
        <v>1</v>
      </c>
      <c r="F12005" s="51"/>
      <c r="G12005" t="str">
        <f t="shared" si="374"/>
        <v>Patrick Williams</v>
      </c>
      <c r="H12005" t="str">
        <f t="shared" si="375"/>
        <v>Patrick Williams</v>
      </c>
    </row>
    <row r="12006" spans="1:8" x14ac:dyDescent="0.2">
      <c r="A12006" s="48"/>
      <c r="B12006">
        <v>13</v>
      </c>
      <c r="C12006">
        <v>7</v>
      </c>
      <c r="D12006">
        <v>1</v>
      </c>
      <c r="E12006">
        <v>3</v>
      </c>
      <c r="F12006" s="51"/>
      <c r="G12006" t="str">
        <f t="shared" si="374"/>
        <v>Patrick Williams</v>
      </c>
      <c r="H12006" t="str">
        <f t="shared" si="375"/>
        <v>Patrick Williams</v>
      </c>
    </row>
    <row r="12007" spans="1:8" x14ac:dyDescent="0.2">
      <c r="A12007" s="48"/>
      <c r="B12007">
        <v>10</v>
      </c>
      <c r="C12007">
        <v>6</v>
      </c>
      <c r="D12007">
        <v>2</v>
      </c>
      <c r="E12007">
        <v>0</v>
      </c>
      <c r="F12007" s="51"/>
      <c r="G12007" t="str">
        <f t="shared" si="374"/>
        <v>Patrick Williams</v>
      </c>
      <c r="H12007" t="str">
        <f t="shared" si="375"/>
        <v>Patrick Williams</v>
      </c>
    </row>
    <row r="12008" spans="1:8" x14ac:dyDescent="0.2">
      <c r="A12008" s="48"/>
      <c r="B12008">
        <v>7</v>
      </c>
      <c r="C12008">
        <v>4</v>
      </c>
      <c r="D12008">
        <v>1</v>
      </c>
      <c r="E12008">
        <v>1</v>
      </c>
      <c r="F12008" s="51"/>
      <c r="G12008" t="str">
        <f t="shared" si="374"/>
        <v>Patrick Williams</v>
      </c>
      <c r="H12008" t="str">
        <f t="shared" si="375"/>
        <v>Patrick Williams</v>
      </c>
    </row>
    <row r="12009" spans="1:8" x14ac:dyDescent="0.2">
      <c r="A12009" s="48"/>
      <c r="B12009">
        <v>15</v>
      </c>
      <c r="C12009">
        <v>4</v>
      </c>
      <c r="D12009">
        <v>1</v>
      </c>
      <c r="E12009">
        <v>2</v>
      </c>
      <c r="F12009" s="51"/>
      <c r="G12009" t="str">
        <f t="shared" si="374"/>
        <v>Patrick Williams</v>
      </c>
      <c r="H12009" t="str">
        <f t="shared" si="375"/>
        <v>Patrick Williams</v>
      </c>
    </row>
    <row r="12010" spans="1:8" x14ac:dyDescent="0.2">
      <c r="A12010" s="48"/>
      <c r="B12010">
        <v>5</v>
      </c>
      <c r="C12010">
        <v>4</v>
      </c>
      <c r="D12010">
        <v>1</v>
      </c>
      <c r="E12010">
        <v>1</v>
      </c>
      <c r="F12010" s="51"/>
      <c r="G12010" t="str">
        <f t="shared" si="374"/>
        <v>Patrick Williams</v>
      </c>
      <c r="H12010" t="str">
        <f t="shared" si="375"/>
        <v>Patrick Williams</v>
      </c>
    </row>
    <row r="12011" spans="1:8" x14ac:dyDescent="0.2">
      <c r="A12011" s="48"/>
      <c r="B12011">
        <v>12</v>
      </c>
      <c r="C12011">
        <v>7</v>
      </c>
      <c r="D12011">
        <v>1</v>
      </c>
      <c r="E12011">
        <v>2</v>
      </c>
      <c r="F12011" s="51"/>
      <c r="G12011" t="str">
        <f t="shared" si="374"/>
        <v>Patrick Williams</v>
      </c>
      <c r="H12011" t="str">
        <f t="shared" si="375"/>
        <v>Patrick Williams</v>
      </c>
    </row>
    <row r="12012" spans="1:8" x14ac:dyDescent="0.2">
      <c r="A12012" s="48"/>
      <c r="B12012">
        <v>17</v>
      </c>
      <c r="C12012">
        <v>4</v>
      </c>
      <c r="D12012">
        <v>0</v>
      </c>
      <c r="E12012">
        <v>3</v>
      </c>
      <c r="F12012" s="51"/>
      <c r="G12012" t="str">
        <f t="shared" si="374"/>
        <v>Patrick Williams</v>
      </c>
      <c r="H12012" t="str">
        <f t="shared" si="375"/>
        <v>Patrick Williams</v>
      </c>
    </row>
    <row r="12013" spans="1:8" x14ac:dyDescent="0.2">
      <c r="A12013" s="48"/>
      <c r="B12013">
        <v>11</v>
      </c>
      <c r="C12013">
        <v>3</v>
      </c>
      <c r="D12013">
        <v>3</v>
      </c>
      <c r="E12013">
        <v>2</v>
      </c>
      <c r="F12013" s="51"/>
      <c r="G12013" t="str">
        <f t="shared" si="374"/>
        <v>Patrick Williams</v>
      </c>
      <c r="H12013" t="str">
        <f t="shared" si="375"/>
        <v>Patrick Williams</v>
      </c>
    </row>
    <row r="12014" spans="1:8" x14ac:dyDescent="0.2">
      <c r="A12014" s="48"/>
      <c r="B12014">
        <v>11</v>
      </c>
      <c r="C12014">
        <v>6</v>
      </c>
      <c r="D12014">
        <v>1</v>
      </c>
      <c r="E12014">
        <v>3</v>
      </c>
      <c r="F12014" s="51"/>
      <c r="G12014" t="str">
        <f t="shared" si="374"/>
        <v>Patrick Williams</v>
      </c>
      <c r="H12014" t="str">
        <f t="shared" si="375"/>
        <v>Patrick Williams</v>
      </c>
    </row>
    <row r="12015" spans="1:8" x14ac:dyDescent="0.2">
      <c r="A12015" s="48"/>
      <c r="B12015">
        <v>5</v>
      </c>
      <c r="C12015">
        <v>5</v>
      </c>
      <c r="D12015">
        <v>0</v>
      </c>
      <c r="E12015">
        <v>1</v>
      </c>
      <c r="F12015" s="51"/>
      <c r="G12015" t="str">
        <f t="shared" si="374"/>
        <v>Patrick Williams</v>
      </c>
      <c r="H12015" t="str">
        <f t="shared" si="375"/>
        <v>Patrick Williams</v>
      </c>
    </row>
    <row r="12016" spans="1:8" x14ac:dyDescent="0.2">
      <c r="A12016" s="48"/>
      <c r="B12016">
        <v>2</v>
      </c>
      <c r="C12016">
        <v>3</v>
      </c>
      <c r="D12016">
        <v>1</v>
      </c>
      <c r="E12016">
        <v>0</v>
      </c>
      <c r="F12016" s="51"/>
      <c r="G12016" t="str">
        <f t="shared" si="374"/>
        <v>Patrick Williams</v>
      </c>
      <c r="H12016" t="str">
        <f t="shared" si="375"/>
        <v>Patrick Williams</v>
      </c>
    </row>
    <row r="12017" spans="1:8" x14ac:dyDescent="0.2">
      <c r="A12017" s="48"/>
      <c r="B12017">
        <v>7</v>
      </c>
      <c r="C12017">
        <v>2</v>
      </c>
      <c r="D12017">
        <v>0</v>
      </c>
      <c r="E12017">
        <v>1</v>
      </c>
      <c r="F12017" s="51"/>
      <c r="G12017" t="str">
        <f t="shared" si="374"/>
        <v>Patrick Williams</v>
      </c>
      <c r="H12017" t="str">
        <f t="shared" si="375"/>
        <v>Patrick Williams</v>
      </c>
    </row>
    <row r="12018" spans="1:8" x14ac:dyDescent="0.2">
      <c r="A12018" s="48"/>
      <c r="B12018">
        <v>10</v>
      </c>
      <c r="C12018">
        <v>6</v>
      </c>
      <c r="D12018">
        <v>0</v>
      </c>
      <c r="E12018">
        <v>1</v>
      </c>
      <c r="F12018" s="51"/>
      <c r="G12018" t="str">
        <f t="shared" si="374"/>
        <v>Patrick Williams</v>
      </c>
      <c r="H12018" t="str">
        <f t="shared" si="375"/>
        <v>Patrick Williams</v>
      </c>
    </row>
    <row r="12019" spans="1:8" x14ac:dyDescent="0.2">
      <c r="A12019" s="48"/>
      <c r="B12019">
        <v>11</v>
      </c>
      <c r="C12019">
        <v>3</v>
      </c>
      <c r="D12019">
        <v>1</v>
      </c>
      <c r="E12019">
        <v>1</v>
      </c>
      <c r="F12019" s="51"/>
      <c r="G12019" t="str">
        <f t="shared" si="374"/>
        <v>Patrick Williams</v>
      </c>
      <c r="H12019" t="str">
        <f t="shared" si="375"/>
        <v>Patrick Williams</v>
      </c>
    </row>
    <row r="12020" spans="1:8" x14ac:dyDescent="0.2">
      <c r="A12020" s="48"/>
      <c r="B12020">
        <v>16</v>
      </c>
      <c r="C12020">
        <v>3</v>
      </c>
      <c r="D12020">
        <v>3</v>
      </c>
      <c r="E12020">
        <v>4</v>
      </c>
      <c r="F12020" s="51"/>
      <c r="G12020" t="str">
        <f t="shared" si="374"/>
        <v>Patrick Williams</v>
      </c>
      <c r="H12020" t="str">
        <f t="shared" si="375"/>
        <v>Patrick Williams</v>
      </c>
    </row>
    <row r="12021" spans="1:8" x14ac:dyDescent="0.2">
      <c r="A12021" s="48"/>
      <c r="B12021">
        <v>8</v>
      </c>
      <c r="C12021">
        <v>7</v>
      </c>
      <c r="D12021">
        <v>1</v>
      </c>
      <c r="E12021">
        <v>0</v>
      </c>
      <c r="F12021" s="51"/>
      <c r="G12021" t="str">
        <f t="shared" si="374"/>
        <v>Patrick Williams</v>
      </c>
      <c r="H12021" t="str">
        <f t="shared" si="375"/>
        <v>Patrick Williams</v>
      </c>
    </row>
    <row r="12022" spans="1:8" x14ac:dyDescent="0.2">
      <c r="A12022" s="48"/>
      <c r="B12022">
        <v>11</v>
      </c>
      <c r="C12022">
        <v>2</v>
      </c>
      <c r="D12022">
        <v>5</v>
      </c>
      <c r="E12022">
        <v>2</v>
      </c>
      <c r="F12022" s="51"/>
      <c r="G12022" t="str">
        <f t="shared" si="374"/>
        <v>Patrick Williams</v>
      </c>
      <c r="H12022" t="str">
        <f t="shared" si="375"/>
        <v>Patrick Williams</v>
      </c>
    </row>
    <row r="12023" spans="1:8" x14ac:dyDescent="0.2">
      <c r="A12023" s="48"/>
      <c r="B12023">
        <v>10</v>
      </c>
      <c r="C12023">
        <v>1</v>
      </c>
      <c r="D12023">
        <v>3</v>
      </c>
      <c r="E12023">
        <v>2</v>
      </c>
      <c r="F12023" s="51"/>
      <c r="G12023" t="str">
        <f t="shared" si="374"/>
        <v>Patrick Williams</v>
      </c>
      <c r="H12023" t="str">
        <f t="shared" si="375"/>
        <v>Patrick Williams</v>
      </c>
    </row>
    <row r="12024" spans="1:8" x14ac:dyDescent="0.2">
      <c r="A12024" s="48"/>
      <c r="B12024">
        <v>13</v>
      </c>
      <c r="C12024">
        <v>2</v>
      </c>
      <c r="D12024">
        <v>4</v>
      </c>
      <c r="E12024">
        <v>2</v>
      </c>
      <c r="F12024" s="51"/>
      <c r="G12024" t="str">
        <f t="shared" si="374"/>
        <v>Patrick Williams</v>
      </c>
      <c r="H12024" t="str">
        <f t="shared" si="375"/>
        <v>Patrick Williams</v>
      </c>
    </row>
    <row r="12025" spans="1:8" x14ac:dyDescent="0.2">
      <c r="A12025" s="48"/>
      <c r="B12025">
        <v>6</v>
      </c>
      <c r="C12025">
        <v>3</v>
      </c>
      <c r="D12025">
        <v>4</v>
      </c>
      <c r="E12025">
        <v>1</v>
      </c>
      <c r="F12025" s="51"/>
      <c r="G12025" t="str">
        <f t="shared" si="374"/>
        <v>Patrick Williams</v>
      </c>
      <c r="H12025" t="str">
        <f t="shared" si="375"/>
        <v>Patrick Williams</v>
      </c>
    </row>
    <row r="12026" spans="1:8" x14ac:dyDescent="0.2">
      <c r="A12026" s="48"/>
      <c r="B12026">
        <v>11</v>
      </c>
      <c r="C12026">
        <v>8</v>
      </c>
      <c r="D12026">
        <v>1</v>
      </c>
      <c r="E12026">
        <v>1</v>
      </c>
      <c r="F12026" s="51"/>
      <c r="G12026" t="str">
        <f t="shared" si="374"/>
        <v>Patrick Williams</v>
      </c>
      <c r="H12026" t="str">
        <f t="shared" si="375"/>
        <v>Patrick Williams</v>
      </c>
    </row>
    <row r="12027" spans="1:8" x14ac:dyDescent="0.2">
      <c r="A12027" s="48"/>
      <c r="B12027">
        <v>7</v>
      </c>
      <c r="C12027">
        <v>7</v>
      </c>
      <c r="D12027">
        <v>2</v>
      </c>
      <c r="E12027">
        <v>1</v>
      </c>
      <c r="F12027" s="51"/>
      <c r="G12027" t="str">
        <f t="shared" si="374"/>
        <v>Patrick Williams</v>
      </c>
      <c r="H12027" t="str">
        <f t="shared" si="375"/>
        <v>Patrick Williams</v>
      </c>
    </row>
    <row r="12028" spans="1:8" x14ac:dyDescent="0.2">
      <c r="A12028" s="48"/>
      <c r="B12028">
        <v>12</v>
      </c>
      <c r="C12028">
        <v>7</v>
      </c>
      <c r="D12028">
        <v>2</v>
      </c>
      <c r="E12028">
        <v>2</v>
      </c>
      <c r="F12028" s="51"/>
      <c r="G12028" t="str">
        <f t="shared" si="374"/>
        <v>Patrick Williams</v>
      </c>
      <c r="H12028" t="str">
        <f t="shared" si="375"/>
        <v>Patrick Williams</v>
      </c>
    </row>
    <row r="12029" spans="1:8" x14ac:dyDescent="0.2">
      <c r="A12029" s="48"/>
      <c r="B12029">
        <v>8</v>
      </c>
      <c r="C12029">
        <v>4</v>
      </c>
      <c r="D12029">
        <v>2</v>
      </c>
      <c r="E12029">
        <v>0</v>
      </c>
      <c r="F12029" s="51"/>
      <c r="G12029" t="str">
        <f t="shared" si="374"/>
        <v>Patrick Williams</v>
      </c>
      <c r="H12029" t="str">
        <f t="shared" si="375"/>
        <v>Patrick Williams</v>
      </c>
    </row>
    <row r="12030" spans="1:8" x14ac:dyDescent="0.2">
      <c r="A12030" s="48"/>
      <c r="B12030">
        <v>8</v>
      </c>
      <c r="C12030">
        <v>3</v>
      </c>
      <c r="D12030">
        <v>0</v>
      </c>
      <c r="E12030">
        <v>2</v>
      </c>
      <c r="F12030" s="51"/>
      <c r="G12030" t="str">
        <f t="shared" si="374"/>
        <v>Patrick Williams</v>
      </c>
      <c r="H12030" t="str">
        <f t="shared" si="375"/>
        <v>Patrick Williams</v>
      </c>
    </row>
    <row r="12031" spans="1:8" x14ac:dyDescent="0.2">
      <c r="A12031" s="48"/>
      <c r="B12031">
        <v>9</v>
      </c>
      <c r="C12031">
        <v>2</v>
      </c>
      <c r="D12031">
        <v>0</v>
      </c>
      <c r="E12031">
        <v>1</v>
      </c>
      <c r="F12031" s="51"/>
      <c r="G12031" t="str">
        <f t="shared" si="374"/>
        <v>Patrick Williams</v>
      </c>
      <c r="H12031" t="str">
        <f t="shared" si="375"/>
        <v>Patrick Williams</v>
      </c>
    </row>
    <row r="12032" spans="1:8" x14ac:dyDescent="0.2">
      <c r="A12032" s="48"/>
      <c r="B12032">
        <v>10</v>
      </c>
      <c r="C12032">
        <v>5</v>
      </c>
      <c r="D12032">
        <v>2</v>
      </c>
      <c r="E12032">
        <v>2</v>
      </c>
      <c r="F12032" s="51"/>
      <c r="G12032" t="str">
        <f t="shared" si="374"/>
        <v>Patrick Williams</v>
      </c>
      <c r="H12032" t="str">
        <f t="shared" si="375"/>
        <v>Patrick Williams</v>
      </c>
    </row>
    <row r="12033" spans="1:8" x14ac:dyDescent="0.2">
      <c r="A12033" s="48"/>
      <c r="B12033">
        <v>22</v>
      </c>
      <c r="C12033">
        <v>7</v>
      </c>
      <c r="D12033">
        <v>2</v>
      </c>
      <c r="E12033">
        <v>3</v>
      </c>
      <c r="F12033" s="51"/>
      <c r="G12033" t="str">
        <f t="shared" si="374"/>
        <v>Patrick Williams</v>
      </c>
      <c r="H12033" t="str">
        <f t="shared" si="375"/>
        <v>Patrick Williams</v>
      </c>
    </row>
    <row r="12034" spans="1:8" x14ac:dyDescent="0.2">
      <c r="A12034" s="48" t="s">
        <v>1692</v>
      </c>
      <c r="B12034">
        <v>9</v>
      </c>
      <c r="C12034">
        <v>5</v>
      </c>
      <c r="D12034">
        <v>1</v>
      </c>
      <c r="E12034">
        <v>0</v>
      </c>
      <c r="F12034" s="51"/>
      <c r="G12034" t="str">
        <f t="shared" ref="G12034:G12097" si="376">IF(B12034="","",IF(A12034="",G12033,SUBSTITUTE(A12034," 2022-23 Game Log","")))</f>
        <v>Robert Williams</v>
      </c>
      <c r="H12034" t="str">
        <f t="shared" ref="H12034:H12097" si="377">IF(G12034="Luka Dončić","Luka Doncic",IF(G12034="Wendell Carter Jr.","Wendell Carter",IF(G12034="Vlatko Čančar","Vlatko Cancar",IF(G12034="Troy Brown Jr.","Troy Brown",IF(G12034="Bojan Bogdanović","Bojan Bogdanovic",IF(G12034="Nic Claxton","Nicolas Claxton",IF(G12034="Kristaps Porziņģis","Kristaps Porzingis",IF(G12034="Kelly Oubre Jr.","Kelly Oubre Jr",IF(G12034="P.J. Washington","P.J Washington",IF(G12034="P.J. Tucker","P.J Tucker",IF(G12034="Jabari Smith Jr.","Jabari Smith",IF(G12034="Alperen Şengün","Alperen Sengun",IF(G12034="Nikola Vučević","Nikola Vucevic",IF(G12034="Jusuf Nurkić","Jusuf Nurkic",IF(G12034="Nikola Jokić","Nikola Jokic",G12034)))))))))))))))</f>
        <v>Robert Williams</v>
      </c>
    </row>
    <row r="12035" spans="1:8" x14ac:dyDescent="0.2">
      <c r="A12035" s="48"/>
      <c r="B12035">
        <v>6</v>
      </c>
      <c r="C12035">
        <v>5</v>
      </c>
      <c r="D12035">
        <v>1</v>
      </c>
      <c r="E12035">
        <v>0</v>
      </c>
      <c r="F12035" s="51"/>
      <c r="G12035" t="str">
        <f t="shared" si="376"/>
        <v>Robert Williams</v>
      </c>
      <c r="H12035" t="str">
        <f t="shared" si="377"/>
        <v>Robert Williams</v>
      </c>
    </row>
    <row r="12036" spans="1:8" x14ac:dyDescent="0.2">
      <c r="A12036" s="48"/>
      <c r="B12036">
        <v>6</v>
      </c>
      <c r="C12036">
        <v>12</v>
      </c>
      <c r="D12036">
        <v>2</v>
      </c>
      <c r="E12036">
        <v>0</v>
      </c>
      <c r="F12036" s="51"/>
      <c r="G12036" t="str">
        <f t="shared" si="376"/>
        <v>Robert Williams</v>
      </c>
      <c r="H12036" t="str">
        <f t="shared" si="377"/>
        <v>Robert Williams</v>
      </c>
    </row>
    <row r="12037" spans="1:8" x14ac:dyDescent="0.2">
      <c r="A12037" s="48"/>
      <c r="B12037">
        <v>6</v>
      </c>
      <c r="C12037">
        <v>2</v>
      </c>
      <c r="D12037">
        <v>0</v>
      </c>
      <c r="E12037">
        <v>0</v>
      </c>
      <c r="F12037" s="51"/>
      <c r="G12037" t="str">
        <f t="shared" si="376"/>
        <v>Robert Williams</v>
      </c>
      <c r="H12037" t="str">
        <f t="shared" si="377"/>
        <v>Robert Williams</v>
      </c>
    </row>
    <row r="12038" spans="1:8" x14ac:dyDescent="0.2">
      <c r="A12038" s="48"/>
      <c r="B12038">
        <v>11</v>
      </c>
      <c r="C12038">
        <v>15</v>
      </c>
      <c r="D12038">
        <v>2</v>
      </c>
      <c r="E12038">
        <v>0</v>
      </c>
      <c r="F12038" s="51"/>
      <c r="G12038" t="str">
        <f t="shared" si="376"/>
        <v>Robert Williams</v>
      </c>
      <c r="H12038" t="str">
        <f t="shared" si="377"/>
        <v>Robert Williams</v>
      </c>
    </row>
    <row r="12039" spans="1:8" x14ac:dyDescent="0.2">
      <c r="A12039" s="48"/>
      <c r="B12039">
        <v>12</v>
      </c>
      <c r="C12039">
        <v>6</v>
      </c>
      <c r="D12039">
        <v>1</v>
      </c>
      <c r="E12039">
        <v>0</v>
      </c>
      <c r="F12039" s="51"/>
      <c r="G12039" t="str">
        <f t="shared" si="376"/>
        <v>Robert Williams</v>
      </c>
      <c r="H12039" t="str">
        <f t="shared" si="377"/>
        <v>Robert Williams</v>
      </c>
    </row>
    <row r="12040" spans="1:8" x14ac:dyDescent="0.2">
      <c r="A12040" s="48"/>
      <c r="B12040">
        <v>8</v>
      </c>
      <c r="C12040">
        <v>6</v>
      </c>
      <c r="D12040">
        <v>1</v>
      </c>
      <c r="E12040">
        <v>0</v>
      </c>
      <c r="F12040" s="51"/>
      <c r="G12040" t="str">
        <f t="shared" si="376"/>
        <v>Robert Williams</v>
      </c>
      <c r="H12040" t="str">
        <f t="shared" si="377"/>
        <v>Robert Williams</v>
      </c>
    </row>
    <row r="12041" spans="1:8" x14ac:dyDescent="0.2">
      <c r="A12041" s="48" t="s">
        <v>1587</v>
      </c>
      <c r="B12041">
        <v>0</v>
      </c>
      <c r="C12041">
        <v>0</v>
      </c>
      <c r="D12041">
        <v>0</v>
      </c>
      <c r="E12041">
        <v>0</v>
      </c>
      <c r="F12041" s="51"/>
      <c r="G12041" t="str">
        <f t="shared" si="376"/>
        <v>Vince Williams Jr.</v>
      </c>
      <c r="H12041" t="str">
        <f t="shared" si="377"/>
        <v>Vince Williams Jr.</v>
      </c>
    </row>
    <row r="12042" spans="1:8" x14ac:dyDescent="0.2">
      <c r="A12042" s="48"/>
      <c r="B12042">
        <v>2</v>
      </c>
      <c r="C12042">
        <v>3</v>
      </c>
      <c r="D12042">
        <v>1</v>
      </c>
      <c r="E12042">
        <v>0</v>
      </c>
      <c r="F12042" s="51"/>
      <c r="G12042" t="str">
        <f t="shared" si="376"/>
        <v>Vince Williams Jr.</v>
      </c>
      <c r="H12042" t="str">
        <f t="shared" si="377"/>
        <v>Vince Williams Jr.</v>
      </c>
    </row>
    <row r="12043" spans="1:8" x14ac:dyDescent="0.2">
      <c r="A12043" s="48"/>
      <c r="B12043">
        <v>0</v>
      </c>
      <c r="C12043">
        <v>0</v>
      </c>
      <c r="D12043">
        <v>1</v>
      </c>
      <c r="E12043">
        <v>0</v>
      </c>
      <c r="F12043" s="51"/>
      <c r="G12043" t="str">
        <f t="shared" si="376"/>
        <v>Vince Williams Jr.</v>
      </c>
      <c r="H12043" t="str">
        <f t="shared" si="377"/>
        <v>Vince Williams Jr.</v>
      </c>
    </row>
    <row r="12044" spans="1:8" x14ac:dyDescent="0.2">
      <c r="A12044" s="48"/>
      <c r="B12044">
        <v>2</v>
      </c>
      <c r="C12044">
        <v>0</v>
      </c>
      <c r="D12044">
        <v>0</v>
      </c>
      <c r="E12044">
        <v>0</v>
      </c>
      <c r="F12044" s="51"/>
      <c r="G12044" t="str">
        <f t="shared" si="376"/>
        <v>Vince Williams Jr.</v>
      </c>
      <c r="H12044" t="str">
        <f t="shared" si="377"/>
        <v>Vince Williams Jr.</v>
      </c>
    </row>
    <row r="12045" spans="1:8" x14ac:dyDescent="0.2">
      <c r="A12045" s="48"/>
      <c r="B12045">
        <v>3</v>
      </c>
      <c r="C12045">
        <v>0</v>
      </c>
      <c r="D12045">
        <v>0</v>
      </c>
      <c r="E12045">
        <v>1</v>
      </c>
      <c r="F12045" s="51"/>
      <c r="G12045" t="str">
        <f t="shared" si="376"/>
        <v>Vince Williams Jr.</v>
      </c>
      <c r="H12045" t="str">
        <f t="shared" si="377"/>
        <v>Vince Williams Jr.</v>
      </c>
    </row>
    <row r="12046" spans="1:8" x14ac:dyDescent="0.2">
      <c r="A12046" s="48"/>
      <c r="B12046">
        <v>0</v>
      </c>
      <c r="C12046">
        <v>2</v>
      </c>
      <c r="D12046">
        <v>0</v>
      </c>
      <c r="E12046">
        <v>0</v>
      </c>
      <c r="F12046" s="51"/>
      <c r="G12046" t="str">
        <f t="shared" si="376"/>
        <v>Vince Williams Jr.</v>
      </c>
      <c r="H12046" t="str">
        <f t="shared" si="377"/>
        <v>Vince Williams Jr.</v>
      </c>
    </row>
    <row r="12047" spans="1:8" x14ac:dyDescent="0.2">
      <c r="A12047" s="48"/>
      <c r="B12047">
        <v>0</v>
      </c>
      <c r="C12047">
        <v>0</v>
      </c>
      <c r="D12047">
        <v>0</v>
      </c>
      <c r="E12047">
        <v>0</v>
      </c>
      <c r="F12047" s="51"/>
      <c r="G12047" t="str">
        <f t="shared" si="376"/>
        <v>Vince Williams Jr.</v>
      </c>
      <c r="H12047" t="str">
        <f t="shared" si="377"/>
        <v>Vince Williams Jr.</v>
      </c>
    </row>
    <row r="12048" spans="1:8" x14ac:dyDescent="0.2">
      <c r="A12048" s="48"/>
      <c r="B12048">
        <v>0</v>
      </c>
      <c r="C12048">
        <v>0</v>
      </c>
      <c r="D12048">
        <v>1</v>
      </c>
      <c r="E12048">
        <v>0</v>
      </c>
      <c r="F12048" s="51"/>
      <c r="G12048" t="str">
        <f t="shared" si="376"/>
        <v>Vince Williams Jr.</v>
      </c>
      <c r="H12048" t="str">
        <f t="shared" si="377"/>
        <v>Vince Williams Jr.</v>
      </c>
    </row>
    <row r="12049" spans="1:8" x14ac:dyDescent="0.2">
      <c r="A12049" s="48" t="s">
        <v>1665</v>
      </c>
      <c r="B12049">
        <v>4</v>
      </c>
      <c r="C12049">
        <v>6</v>
      </c>
      <c r="D12049">
        <v>3</v>
      </c>
      <c r="E12049">
        <v>0</v>
      </c>
      <c r="F12049" s="51"/>
      <c r="G12049" t="str">
        <f t="shared" si="376"/>
        <v>Ziaire Williams</v>
      </c>
      <c r="H12049" t="str">
        <f t="shared" si="377"/>
        <v>Ziaire Williams</v>
      </c>
    </row>
    <row r="12050" spans="1:8" x14ac:dyDescent="0.2">
      <c r="A12050" s="48"/>
      <c r="B12050">
        <v>2</v>
      </c>
      <c r="C12050">
        <v>4</v>
      </c>
      <c r="D12050">
        <v>0</v>
      </c>
      <c r="E12050">
        <v>0</v>
      </c>
      <c r="F12050" s="51"/>
      <c r="G12050" t="str">
        <f t="shared" si="376"/>
        <v>Ziaire Williams</v>
      </c>
      <c r="H12050" t="str">
        <f t="shared" si="377"/>
        <v>Ziaire Williams</v>
      </c>
    </row>
    <row r="12051" spans="1:8" x14ac:dyDescent="0.2">
      <c r="A12051" s="48"/>
      <c r="B12051">
        <v>4</v>
      </c>
      <c r="C12051">
        <v>3</v>
      </c>
      <c r="D12051">
        <v>2</v>
      </c>
      <c r="E12051">
        <v>0</v>
      </c>
      <c r="F12051" s="51"/>
      <c r="G12051" t="str">
        <f t="shared" si="376"/>
        <v>Ziaire Williams</v>
      </c>
      <c r="H12051" t="str">
        <f t="shared" si="377"/>
        <v>Ziaire Williams</v>
      </c>
    </row>
    <row r="12052" spans="1:8" x14ac:dyDescent="0.2">
      <c r="A12052" s="48"/>
      <c r="B12052">
        <v>11</v>
      </c>
      <c r="C12052">
        <v>5</v>
      </c>
      <c r="D12052">
        <v>2</v>
      </c>
      <c r="E12052">
        <v>1</v>
      </c>
      <c r="F12052" s="51"/>
      <c r="G12052" t="str">
        <f t="shared" si="376"/>
        <v>Ziaire Williams</v>
      </c>
      <c r="H12052" t="str">
        <f t="shared" si="377"/>
        <v>Ziaire Williams</v>
      </c>
    </row>
    <row r="12053" spans="1:8" x14ac:dyDescent="0.2">
      <c r="A12053" s="48"/>
      <c r="B12053">
        <v>2</v>
      </c>
      <c r="C12053">
        <v>3</v>
      </c>
      <c r="D12053">
        <v>1</v>
      </c>
      <c r="E12053">
        <v>0</v>
      </c>
      <c r="F12053" s="51"/>
      <c r="G12053" t="str">
        <f t="shared" si="376"/>
        <v>Ziaire Williams</v>
      </c>
      <c r="H12053" t="str">
        <f t="shared" si="377"/>
        <v>Ziaire Williams</v>
      </c>
    </row>
    <row r="12054" spans="1:8" x14ac:dyDescent="0.2">
      <c r="A12054" s="48"/>
      <c r="B12054">
        <v>2</v>
      </c>
      <c r="C12054">
        <v>4</v>
      </c>
      <c r="D12054">
        <v>4</v>
      </c>
      <c r="E12054">
        <v>0</v>
      </c>
      <c r="F12054" s="51"/>
      <c r="G12054" t="str">
        <f t="shared" si="376"/>
        <v>Ziaire Williams</v>
      </c>
      <c r="H12054" t="str">
        <f t="shared" si="377"/>
        <v>Ziaire Williams</v>
      </c>
    </row>
    <row r="12055" spans="1:8" x14ac:dyDescent="0.2">
      <c r="A12055" s="48"/>
      <c r="B12055">
        <v>6</v>
      </c>
      <c r="C12055">
        <v>2</v>
      </c>
      <c r="D12055">
        <v>2</v>
      </c>
      <c r="E12055">
        <v>0</v>
      </c>
      <c r="F12055" s="51"/>
      <c r="G12055" t="str">
        <f t="shared" si="376"/>
        <v>Ziaire Williams</v>
      </c>
      <c r="H12055" t="str">
        <f t="shared" si="377"/>
        <v>Ziaire Williams</v>
      </c>
    </row>
    <row r="12056" spans="1:8" x14ac:dyDescent="0.2">
      <c r="A12056" s="48"/>
      <c r="B12056">
        <v>3</v>
      </c>
      <c r="C12056">
        <v>3</v>
      </c>
      <c r="D12056">
        <v>0</v>
      </c>
      <c r="E12056">
        <v>1</v>
      </c>
      <c r="F12056" s="51"/>
      <c r="G12056" t="str">
        <f t="shared" si="376"/>
        <v>Ziaire Williams</v>
      </c>
      <c r="H12056" t="str">
        <f t="shared" si="377"/>
        <v>Ziaire Williams</v>
      </c>
    </row>
    <row r="12057" spans="1:8" x14ac:dyDescent="0.2">
      <c r="A12057" s="48"/>
      <c r="B12057">
        <v>7</v>
      </c>
      <c r="C12057">
        <v>1</v>
      </c>
      <c r="D12057">
        <v>0</v>
      </c>
      <c r="E12057">
        <v>1</v>
      </c>
      <c r="F12057" s="51"/>
      <c r="G12057" t="str">
        <f t="shared" si="376"/>
        <v>Ziaire Williams</v>
      </c>
      <c r="H12057" t="str">
        <f t="shared" si="377"/>
        <v>Ziaire Williams</v>
      </c>
    </row>
    <row r="12058" spans="1:8" x14ac:dyDescent="0.2">
      <c r="A12058" s="48"/>
      <c r="B12058">
        <v>5</v>
      </c>
      <c r="C12058">
        <v>0</v>
      </c>
      <c r="D12058">
        <v>0</v>
      </c>
      <c r="E12058">
        <v>1</v>
      </c>
      <c r="F12058" s="51"/>
      <c r="G12058" t="str">
        <f t="shared" si="376"/>
        <v>Ziaire Williams</v>
      </c>
      <c r="H12058" t="str">
        <f t="shared" si="377"/>
        <v>Ziaire Williams</v>
      </c>
    </row>
    <row r="12059" spans="1:8" x14ac:dyDescent="0.2">
      <c r="A12059" s="48"/>
      <c r="B12059">
        <v>5</v>
      </c>
      <c r="C12059">
        <v>6</v>
      </c>
      <c r="D12059">
        <v>0</v>
      </c>
      <c r="E12059">
        <v>1</v>
      </c>
      <c r="F12059" s="51"/>
      <c r="G12059" t="str">
        <f t="shared" si="376"/>
        <v>Ziaire Williams</v>
      </c>
      <c r="H12059" t="str">
        <f t="shared" si="377"/>
        <v>Ziaire Williams</v>
      </c>
    </row>
    <row r="12060" spans="1:8" x14ac:dyDescent="0.2">
      <c r="A12060" s="48" t="s">
        <v>1588</v>
      </c>
      <c r="B12060">
        <v>25</v>
      </c>
      <c r="C12060">
        <v>9</v>
      </c>
      <c r="D12060">
        <v>3</v>
      </c>
      <c r="E12060">
        <v>0</v>
      </c>
      <c r="F12060" s="51"/>
      <c r="G12060" t="str">
        <f t="shared" si="376"/>
        <v>Zion Williamson</v>
      </c>
      <c r="H12060" t="str">
        <f t="shared" si="377"/>
        <v>Zion Williamson</v>
      </c>
    </row>
    <row r="12061" spans="1:8" x14ac:dyDescent="0.2">
      <c r="A12061" s="48"/>
      <c r="B12061">
        <v>16</v>
      </c>
      <c r="C12061">
        <v>5</v>
      </c>
      <c r="D12061">
        <v>3</v>
      </c>
      <c r="E12061">
        <v>0</v>
      </c>
      <c r="F12061" s="51"/>
      <c r="G12061" t="str">
        <f t="shared" si="376"/>
        <v>Zion Williamson</v>
      </c>
      <c r="H12061" t="str">
        <f t="shared" si="377"/>
        <v>Zion Williamson</v>
      </c>
    </row>
    <row r="12062" spans="1:8" x14ac:dyDescent="0.2">
      <c r="A12062" s="48"/>
      <c r="B12062">
        <v>25</v>
      </c>
      <c r="C12062">
        <v>6</v>
      </c>
      <c r="D12062">
        <v>1</v>
      </c>
      <c r="E12062">
        <v>0</v>
      </c>
      <c r="F12062" s="51"/>
      <c r="G12062" t="str">
        <f t="shared" si="376"/>
        <v>Zion Williamson</v>
      </c>
      <c r="H12062" t="str">
        <f t="shared" si="377"/>
        <v>Zion Williamson</v>
      </c>
    </row>
    <row r="12063" spans="1:8" x14ac:dyDescent="0.2">
      <c r="A12063" s="48"/>
      <c r="B12063">
        <v>21</v>
      </c>
      <c r="C12063">
        <v>12</v>
      </c>
      <c r="D12063">
        <v>7</v>
      </c>
      <c r="E12063">
        <v>0</v>
      </c>
      <c r="F12063" s="51"/>
      <c r="G12063" t="str">
        <f t="shared" si="376"/>
        <v>Zion Williamson</v>
      </c>
      <c r="H12063" t="str">
        <f t="shared" si="377"/>
        <v>Zion Williamson</v>
      </c>
    </row>
    <row r="12064" spans="1:8" x14ac:dyDescent="0.2">
      <c r="A12064" s="48"/>
      <c r="B12064">
        <v>27</v>
      </c>
      <c r="C12064">
        <v>5</v>
      </c>
      <c r="D12064">
        <v>7</v>
      </c>
      <c r="E12064">
        <v>0</v>
      </c>
      <c r="F12064" s="51"/>
      <c r="G12064" t="str">
        <f t="shared" si="376"/>
        <v>Zion Williamson</v>
      </c>
      <c r="H12064" t="str">
        <f t="shared" si="377"/>
        <v>Zion Williamson</v>
      </c>
    </row>
    <row r="12065" spans="1:8" x14ac:dyDescent="0.2">
      <c r="A12065" s="48"/>
      <c r="B12065">
        <v>16</v>
      </c>
      <c r="C12065">
        <v>3</v>
      </c>
      <c r="D12065">
        <v>1</v>
      </c>
      <c r="E12065">
        <v>0</v>
      </c>
      <c r="F12065" s="51"/>
      <c r="G12065" t="str">
        <f t="shared" si="376"/>
        <v>Zion Williamson</v>
      </c>
      <c r="H12065" t="str">
        <f t="shared" si="377"/>
        <v>Zion Williamson</v>
      </c>
    </row>
    <row r="12066" spans="1:8" x14ac:dyDescent="0.2">
      <c r="A12066" s="48"/>
      <c r="B12066">
        <v>29</v>
      </c>
      <c r="C12066">
        <v>8</v>
      </c>
      <c r="D12066">
        <v>4</v>
      </c>
      <c r="E12066">
        <v>0</v>
      </c>
      <c r="F12066" s="51"/>
      <c r="G12066" t="str">
        <f t="shared" si="376"/>
        <v>Zion Williamson</v>
      </c>
      <c r="H12066" t="str">
        <f t="shared" si="377"/>
        <v>Zion Williamson</v>
      </c>
    </row>
    <row r="12067" spans="1:8" x14ac:dyDescent="0.2">
      <c r="A12067" s="48"/>
      <c r="B12067">
        <v>26</v>
      </c>
      <c r="C12067">
        <v>7</v>
      </c>
      <c r="D12067">
        <v>7</v>
      </c>
      <c r="E12067">
        <v>2</v>
      </c>
      <c r="F12067" s="51"/>
      <c r="G12067" t="str">
        <f t="shared" si="376"/>
        <v>Zion Williamson</v>
      </c>
      <c r="H12067" t="str">
        <f t="shared" si="377"/>
        <v>Zion Williamson</v>
      </c>
    </row>
    <row r="12068" spans="1:8" x14ac:dyDescent="0.2">
      <c r="A12068" s="48"/>
      <c r="B12068">
        <v>19</v>
      </c>
      <c r="C12068">
        <v>5</v>
      </c>
      <c r="D12068">
        <v>1</v>
      </c>
      <c r="E12068">
        <v>0</v>
      </c>
      <c r="F12068" s="51"/>
      <c r="G12068" t="str">
        <f t="shared" si="376"/>
        <v>Zion Williamson</v>
      </c>
      <c r="H12068" t="str">
        <f t="shared" si="377"/>
        <v>Zion Williamson</v>
      </c>
    </row>
    <row r="12069" spans="1:8" x14ac:dyDescent="0.2">
      <c r="A12069" s="48"/>
      <c r="B12069">
        <v>29</v>
      </c>
      <c r="C12069">
        <v>6</v>
      </c>
      <c r="D12069">
        <v>3</v>
      </c>
      <c r="E12069">
        <v>1</v>
      </c>
      <c r="F12069" s="51"/>
      <c r="G12069" t="str">
        <f t="shared" si="376"/>
        <v>Zion Williamson</v>
      </c>
      <c r="H12069" t="str">
        <f t="shared" si="377"/>
        <v>Zion Williamson</v>
      </c>
    </row>
    <row r="12070" spans="1:8" x14ac:dyDescent="0.2">
      <c r="A12070" s="48"/>
      <c r="B12070">
        <v>26</v>
      </c>
      <c r="C12070">
        <v>4</v>
      </c>
      <c r="D12070">
        <v>6</v>
      </c>
      <c r="E12070">
        <v>0</v>
      </c>
      <c r="F12070" s="51"/>
      <c r="G12070" t="str">
        <f t="shared" si="376"/>
        <v>Zion Williamson</v>
      </c>
      <c r="H12070" t="str">
        <f t="shared" si="377"/>
        <v>Zion Williamson</v>
      </c>
    </row>
    <row r="12071" spans="1:8" x14ac:dyDescent="0.2">
      <c r="A12071" s="48"/>
      <c r="B12071">
        <v>9</v>
      </c>
      <c r="C12071">
        <v>2</v>
      </c>
      <c r="D12071">
        <v>4</v>
      </c>
      <c r="E12071">
        <v>0</v>
      </c>
      <c r="F12071" s="51"/>
      <c r="G12071" t="str">
        <f t="shared" si="376"/>
        <v>Zion Williamson</v>
      </c>
      <c r="H12071" t="str">
        <f t="shared" si="377"/>
        <v>Zion Williamson</v>
      </c>
    </row>
    <row r="12072" spans="1:8" x14ac:dyDescent="0.2">
      <c r="A12072" s="48"/>
      <c r="B12072">
        <v>32</v>
      </c>
      <c r="C12072">
        <v>11</v>
      </c>
      <c r="D12072">
        <v>1</v>
      </c>
      <c r="E12072">
        <v>0</v>
      </c>
      <c r="F12072" s="51"/>
      <c r="G12072" t="str">
        <f t="shared" si="376"/>
        <v>Zion Williamson</v>
      </c>
      <c r="H12072" t="str">
        <f t="shared" si="377"/>
        <v>Zion Williamson</v>
      </c>
    </row>
    <row r="12073" spans="1:8" x14ac:dyDescent="0.2">
      <c r="A12073" s="48"/>
      <c r="B12073">
        <v>14</v>
      </c>
      <c r="C12073">
        <v>5</v>
      </c>
      <c r="D12073">
        <v>4</v>
      </c>
      <c r="E12073">
        <v>0</v>
      </c>
      <c r="F12073" s="51"/>
      <c r="G12073" t="str">
        <f t="shared" si="376"/>
        <v>Zion Williamson</v>
      </c>
      <c r="H12073" t="str">
        <f t="shared" si="377"/>
        <v>Zion Williamson</v>
      </c>
    </row>
    <row r="12074" spans="1:8" x14ac:dyDescent="0.2">
      <c r="A12074" s="48"/>
      <c r="B12074">
        <v>23</v>
      </c>
      <c r="C12074">
        <v>8</v>
      </c>
      <c r="D12074">
        <v>8</v>
      </c>
      <c r="E12074">
        <v>0</v>
      </c>
      <c r="F12074" s="51"/>
      <c r="G12074" t="str">
        <f t="shared" si="376"/>
        <v>Zion Williamson</v>
      </c>
      <c r="H12074" t="str">
        <f t="shared" si="377"/>
        <v>Zion Williamson</v>
      </c>
    </row>
    <row r="12075" spans="1:8" x14ac:dyDescent="0.2">
      <c r="A12075" s="48"/>
      <c r="B12075">
        <v>33</v>
      </c>
      <c r="C12075">
        <v>10</v>
      </c>
      <c r="D12075">
        <v>5</v>
      </c>
      <c r="E12075">
        <v>0</v>
      </c>
      <c r="F12075" s="51"/>
      <c r="G12075" t="str">
        <f t="shared" si="376"/>
        <v>Zion Williamson</v>
      </c>
      <c r="H12075" t="str">
        <f t="shared" si="377"/>
        <v>Zion Williamson</v>
      </c>
    </row>
    <row r="12076" spans="1:8" x14ac:dyDescent="0.2">
      <c r="A12076" s="48"/>
      <c r="B12076">
        <v>30</v>
      </c>
      <c r="C12076">
        <v>15</v>
      </c>
      <c r="D12076">
        <v>8</v>
      </c>
      <c r="E12076">
        <v>0</v>
      </c>
      <c r="F12076" s="51"/>
      <c r="G12076" t="str">
        <f t="shared" si="376"/>
        <v>Zion Williamson</v>
      </c>
      <c r="H12076" t="str">
        <f t="shared" si="377"/>
        <v>Zion Williamson</v>
      </c>
    </row>
    <row r="12077" spans="1:8" x14ac:dyDescent="0.2">
      <c r="A12077" s="48"/>
      <c r="B12077">
        <v>25</v>
      </c>
      <c r="C12077">
        <v>6</v>
      </c>
      <c r="D12077">
        <v>4</v>
      </c>
      <c r="E12077">
        <v>0</v>
      </c>
      <c r="F12077" s="51"/>
      <c r="G12077" t="str">
        <f t="shared" si="376"/>
        <v>Zion Williamson</v>
      </c>
      <c r="H12077" t="str">
        <f t="shared" si="377"/>
        <v>Zion Williamson</v>
      </c>
    </row>
    <row r="12078" spans="1:8" x14ac:dyDescent="0.2">
      <c r="A12078" s="48"/>
      <c r="B12078">
        <v>29</v>
      </c>
      <c r="C12078">
        <v>10</v>
      </c>
      <c r="D12078">
        <v>5</v>
      </c>
      <c r="E12078">
        <v>0</v>
      </c>
      <c r="F12078" s="51"/>
      <c r="G12078" t="str">
        <f t="shared" si="376"/>
        <v>Zion Williamson</v>
      </c>
      <c r="H12078" t="str">
        <f t="shared" si="377"/>
        <v>Zion Williamson</v>
      </c>
    </row>
    <row r="12079" spans="1:8" x14ac:dyDescent="0.2">
      <c r="A12079" s="48"/>
      <c r="B12079">
        <v>35</v>
      </c>
      <c r="C12079">
        <v>7</v>
      </c>
      <c r="D12079">
        <v>4</v>
      </c>
      <c r="E12079">
        <v>0</v>
      </c>
      <c r="F12079" s="51"/>
      <c r="G12079" t="str">
        <f t="shared" si="376"/>
        <v>Zion Williamson</v>
      </c>
      <c r="H12079" t="str">
        <f t="shared" si="377"/>
        <v>Zion Williamson</v>
      </c>
    </row>
    <row r="12080" spans="1:8" x14ac:dyDescent="0.2">
      <c r="A12080" s="48"/>
      <c r="B12080">
        <v>35</v>
      </c>
      <c r="C12080">
        <v>8</v>
      </c>
      <c r="D12080">
        <v>3</v>
      </c>
      <c r="E12080">
        <v>2</v>
      </c>
      <c r="F12080" s="51"/>
      <c r="G12080" t="str">
        <f t="shared" si="376"/>
        <v>Zion Williamson</v>
      </c>
      <c r="H12080" t="str">
        <f t="shared" si="377"/>
        <v>Zion Williamson</v>
      </c>
    </row>
    <row r="12081" spans="1:8" x14ac:dyDescent="0.2">
      <c r="A12081" s="48"/>
      <c r="B12081">
        <v>26</v>
      </c>
      <c r="C12081">
        <v>9</v>
      </c>
      <c r="D12081">
        <v>5</v>
      </c>
      <c r="E12081">
        <v>0</v>
      </c>
      <c r="F12081" s="51"/>
      <c r="G12081" t="str">
        <f t="shared" si="376"/>
        <v>Zion Williamson</v>
      </c>
      <c r="H12081" t="str">
        <f t="shared" si="377"/>
        <v>Zion Williamson</v>
      </c>
    </row>
    <row r="12082" spans="1:8" x14ac:dyDescent="0.2">
      <c r="A12082" s="48"/>
      <c r="B12082">
        <v>31</v>
      </c>
      <c r="C12082">
        <v>8</v>
      </c>
      <c r="D12082">
        <v>8</v>
      </c>
      <c r="E12082">
        <v>1</v>
      </c>
      <c r="F12082" s="51"/>
      <c r="G12082" t="str">
        <f t="shared" si="376"/>
        <v>Zion Williamson</v>
      </c>
      <c r="H12082" t="str">
        <f t="shared" si="377"/>
        <v>Zion Williamson</v>
      </c>
    </row>
    <row r="12083" spans="1:8" x14ac:dyDescent="0.2">
      <c r="A12083" s="48"/>
      <c r="B12083">
        <v>30</v>
      </c>
      <c r="C12083">
        <v>3</v>
      </c>
      <c r="D12083">
        <v>9</v>
      </c>
      <c r="E12083">
        <v>0</v>
      </c>
      <c r="F12083" s="51"/>
      <c r="G12083" t="str">
        <f t="shared" si="376"/>
        <v>Zion Williamson</v>
      </c>
      <c r="H12083" t="str">
        <f t="shared" si="377"/>
        <v>Zion Williamson</v>
      </c>
    </row>
    <row r="12084" spans="1:8" x14ac:dyDescent="0.2">
      <c r="A12084" s="48"/>
      <c r="B12084">
        <v>18</v>
      </c>
      <c r="C12084">
        <v>7</v>
      </c>
      <c r="D12084">
        <v>7</v>
      </c>
      <c r="E12084">
        <v>0</v>
      </c>
      <c r="F12084" s="51"/>
      <c r="G12084" t="str">
        <f t="shared" si="376"/>
        <v>Zion Williamson</v>
      </c>
      <c r="H12084" t="str">
        <f t="shared" si="377"/>
        <v>Zion Williamson</v>
      </c>
    </row>
    <row r="12085" spans="1:8" x14ac:dyDescent="0.2">
      <c r="A12085" s="48"/>
      <c r="B12085">
        <v>43</v>
      </c>
      <c r="C12085">
        <v>3</v>
      </c>
      <c r="D12085">
        <v>5</v>
      </c>
      <c r="E12085">
        <v>1</v>
      </c>
      <c r="F12085" s="51"/>
      <c r="G12085" t="str">
        <f t="shared" si="376"/>
        <v>Zion Williamson</v>
      </c>
      <c r="H12085" t="str">
        <f t="shared" si="377"/>
        <v>Zion Williamson</v>
      </c>
    </row>
    <row r="12086" spans="1:8" x14ac:dyDescent="0.2">
      <c r="A12086" s="48"/>
      <c r="B12086">
        <v>36</v>
      </c>
      <c r="C12086">
        <v>5</v>
      </c>
      <c r="D12086">
        <v>2</v>
      </c>
      <c r="E12086">
        <v>0</v>
      </c>
      <c r="F12086" s="51"/>
      <c r="G12086" t="str">
        <f t="shared" si="376"/>
        <v>Zion Williamson</v>
      </c>
      <c r="H12086" t="str">
        <f t="shared" si="377"/>
        <v>Zion Williamson</v>
      </c>
    </row>
    <row r="12087" spans="1:8" x14ac:dyDescent="0.2">
      <c r="A12087" s="48"/>
      <c r="B12087">
        <v>20</v>
      </c>
      <c r="C12087">
        <v>9</v>
      </c>
      <c r="D12087">
        <v>1</v>
      </c>
      <c r="E12087">
        <v>0</v>
      </c>
      <c r="F12087" s="51"/>
      <c r="G12087" t="str">
        <f t="shared" si="376"/>
        <v>Zion Williamson</v>
      </c>
      <c r="H12087" t="str">
        <f t="shared" si="377"/>
        <v>Zion Williamson</v>
      </c>
    </row>
    <row r="12088" spans="1:8" x14ac:dyDescent="0.2">
      <c r="A12088" s="48"/>
      <c r="B12088">
        <v>26</v>
      </c>
      <c r="C12088">
        <v>6</v>
      </c>
      <c r="D12088">
        <v>7</v>
      </c>
      <c r="E12088">
        <v>0</v>
      </c>
      <c r="F12088" s="51"/>
      <c r="G12088" t="str">
        <f t="shared" si="376"/>
        <v>Zion Williamson</v>
      </c>
      <c r="H12088" t="str">
        <f t="shared" si="377"/>
        <v>Zion Williamson</v>
      </c>
    </row>
    <row r="12089" spans="1:8" x14ac:dyDescent="0.2">
      <c r="A12089" s="48" t="s">
        <v>1589</v>
      </c>
      <c r="B12089">
        <v>11</v>
      </c>
      <c r="C12089">
        <v>8</v>
      </c>
      <c r="D12089">
        <v>0</v>
      </c>
      <c r="E12089">
        <v>1</v>
      </c>
      <c r="F12089" s="51"/>
      <c r="G12089" t="str">
        <f t="shared" si="376"/>
        <v>Justise Winslow</v>
      </c>
      <c r="H12089" t="str">
        <f t="shared" si="377"/>
        <v>Justise Winslow</v>
      </c>
    </row>
    <row r="12090" spans="1:8" x14ac:dyDescent="0.2">
      <c r="A12090" s="48"/>
      <c r="B12090">
        <v>4</v>
      </c>
      <c r="C12090">
        <v>2</v>
      </c>
      <c r="D12090">
        <v>1</v>
      </c>
      <c r="E12090">
        <v>0</v>
      </c>
      <c r="F12090" s="51"/>
      <c r="G12090" t="str">
        <f t="shared" si="376"/>
        <v>Justise Winslow</v>
      </c>
      <c r="H12090" t="str">
        <f t="shared" si="377"/>
        <v>Justise Winslow</v>
      </c>
    </row>
    <row r="12091" spans="1:8" x14ac:dyDescent="0.2">
      <c r="A12091" s="48"/>
      <c r="B12091">
        <v>7</v>
      </c>
      <c r="C12091">
        <v>5</v>
      </c>
      <c r="D12091">
        <v>3</v>
      </c>
      <c r="E12091">
        <v>0</v>
      </c>
      <c r="F12091" s="51"/>
      <c r="G12091" t="str">
        <f t="shared" si="376"/>
        <v>Justise Winslow</v>
      </c>
      <c r="H12091" t="str">
        <f t="shared" si="377"/>
        <v>Justise Winslow</v>
      </c>
    </row>
    <row r="12092" spans="1:8" x14ac:dyDescent="0.2">
      <c r="A12092" s="48"/>
      <c r="B12092">
        <v>9</v>
      </c>
      <c r="C12092">
        <v>1</v>
      </c>
      <c r="D12092">
        <v>3</v>
      </c>
      <c r="E12092">
        <v>1</v>
      </c>
      <c r="F12092" s="51"/>
      <c r="G12092" t="str">
        <f t="shared" si="376"/>
        <v>Justise Winslow</v>
      </c>
      <c r="H12092" t="str">
        <f t="shared" si="377"/>
        <v>Justise Winslow</v>
      </c>
    </row>
    <row r="12093" spans="1:8" x14ac:dyDescent="0.2">
      <c r="A12093" s="48"/>
      <c r="B12093">
        <v>7</v>
      </c>
      <c r="C12093">
        <v>6</v>
      </c>
      <c r="D12093">
        <v>7</v>
      </c>
      <c r="E12093">
        <v>1</v>
      </c>
      <c r="F12093" s="51"/>
      <c r="G12093" t="str">
        <f t="shared" si="376"/>
        <v>Justise Winslow</v>
      </c>
      <c r="H12093" t="str">
        <f t="shared" si="377"/>
        <v>Justise Winslow</v>
      </c>
    </row>
    <row r="12094" spans="1:8" x14ac:dyDescent="0.2">
      <c r="A12094" s="48"/>
      <c r="B12094">
        <v>2</v>
      </c>
      <c r="C12094">
        <v>8</v>
      </c>
      <c r="D12094">
        <v>4</v>
      </c>
      <c r="E12094">
        <v>0</v>
      </c>
      <c r="F12094" s="51"/>
      <c r="G12094" t="str">
        <f t="shared" si="376"/>
        <v>Justise Winslow</v>
      </c>
      <c r="H12094" t="str">
        <f t="shared" si="377"/>
        <v>Justise Winslow</v>
      </c>
    </row>
    <row r="12095" spans="1:8" x14ac:dyDescent="0.2">
      <c r="A12095" s="48"/>
      <c r="B12095">
        <v>12</v>
      </c>
      <c r="C12095">
        <v>9</v>
      </c>
      <c r="D12095">
        <v>9</v>
      </c>
      <c r="E12095">
        <v>0</v>
      </c>
      <c r="F12095" s="51"/>
      <c r="G12095" t="str">
        <f t="shared" si="376"/>
        <v>Justise Winslow</v>
      </c>
      <c r="H12095" t="str">
        <f t="shared" si="377"/>
        <v>Justise Winslow</v>
      </c>
    </row>
    <row r="12096" spans="1:8" x14ac:dyDescent="0.2">
      <c r="A12096" s="48"/>
      <c r="B12096">
        <v>5</v>
      </c>
      <c r="C12096">
        <v>2</v>
      </c>
      <c r="D12096">
        <v>2</v>
      </c>
      <c r="E12096">
        <v>1</v>
      </c>
      <c r="F12096" s="51"/>
      <c r="G12096" t="str">
        <f t="shared" si="376"/>
        <v>Justise Winslow</v>
      </c>
      <c r="H12096" t="str">
        <f t="shared" si="377"/>
        <v>Justise Winslow</v>
      </c>
    </row>
    <row r="12097" spans="1:8" x14ac:dyDescent="0.2">
      <c r="A12097" s="48"/>
      <c r="B12097">
        <v>12</v>
      </c>
      <c r="C12097">
        <v>2</v>
      </c>
      <c r="D12097">
        <v>2</v>
      </c>
      <c r="E12097">
        <v>0</v>
      </c>
      <c r="F12097" s="51"/>
      <c r="G12097" t="str">
        <f t="shared" si="376"/>
        <v>Justise Winslow</v>
      </c>
      <c r="H12097" t="str">
        <f t="shared" si="377"/>
        <v>Justise Winslow</v>
      </c>
    </row>
    <row r="12098" spans="1:8" x14ac:dyDescent="0.2">
      <c r="A12098" s="48"/>
      <c r="B12098">
        <v>6</v>
      </c>
      <c r="C12098">
        <v>2</v>
      </c>
      <c r="D12098">
        <v>2</v>
      </c>
      <c r="E12098">
        <v>0</v>
      </c>
      <c r="F12098" s="51"/>
      <c r="G12098" t="str">
        <f t="shared" ref="G12098:G12161" si="378">IF(B12098="","",IF(A12098="",G12097,SUBSTITUTE(A12098," 2022-23 Game Log","")))</f>
        <v>Justise Winslow</v>
      </c>
      <c r="H12098" t="str">
        <f t="shared" ref="H12098:H12161" si="379">IF(G12098="Luka Dončić","Luka Doncic",IF(G12098="Wendell Carter Jr.","Wendell Carter",IF(G12098="Vlatko Čančar","Vlatko Cancar",IF(G12098="Troy Brown Jr.","Troy Brown",IF(G12098="Bojan Bogdanović","Bojan Bogdanovic",IF(G12098="Nic Claxton","Nicolas Claxton",IF(G12098="Kristaps Porziņģis","Kristaps Porzingis",IF(G12098="Kelly Oubre Jr.","Kelly Oubre Jr",IF(G12098="P.J. Washington","P.J Washington",IF(G12098="P.J. Tucker","P.J Tucker",IF(G12098="Jabari Smith Jr.","Jabari Smith",IF(G12098="Alperen Şengün","Alperen Sengun",IF(G12098="Nikola Vučević","Nikola Vucevic",IF(G12098="Jusuf Nurkić","Jusuf Nurkic",IF(G12098="Nikola Jokić","Nikola Jokic",G12098)))))))))))))))</f>
        <v>Justise Winslow</v>
      </c>
    </row>
    <row r="12099" spans="1:8" x14ac:dyDescent="0.2">
      <c r="A12099" s="48"/>
      <c r="B12099">
        <v>12</v>
      </c>
      <c r="C12099">
        <v>8</v>
      </c>
      <c r="D12099">
        <v>6</v>
      </c>
      <c r="E12099">
        <v>1</v>
      </c>
      <c r="F12099" s="51"/>
      <c r="G12099" t="str">
        <f t="shared" si="378"/>
        <v>Justise Winslow</v>
      </c>
      <c r="H12099" t="str">
        <f t="shared" si="379"/>
        <v>Justise Winslow</v>
      </c>
    </row>
    <row r="12100" spans="1:8" x14ac:dyDescent="0.2">
      <c r="A12100" s="48"/>
      <c r="B12100">
        <v>2</v>
      </c>
      <c r="C12100">
        <v>4</v>
      </c>
      <c r="D12100">
        <v>3</v>
      </c>
      <c r="E12100">
        <v>0</v>
      </c>
      <c r="F12100" s="51"/>
      <c r="G12100" t="str">
        <f t="shared" si="378"/>
        <v>Justise Winslow</v>
      </c>
      <c r="H12100" t="str">
        <f t="shared" si="379"/>
        <v>Justise Winslow</v>
      </c>
    </row>
    <row r="12101" spans="1:8" x14ac:dyDescent="0.2">
      <c r="A12101" s="48"/>
      <c r="B12101">
        <v>1</v>
      </c>
      <c r="C12101">
        <v>5</v>
      </c>
      <c r="D12101">
        <v>5</v>
      </c>
      <c r="E12101">
        <v>0</v>
      </c>
      <c r="F12101" s="51"/>
      <c r="G12101" t="str">
        <f t="shared" si="378"/>
        <v>Justise Winslow</v>
      </c>
      <c r="H12101" t="str">
        <f t="shared" si="379"/>
        <v>Justise Winslow</v>
      </c>
    </row>
    <row r="12102" spans="1:8" x14ac:dyDescent="0.2">
      <c r="A12102" s="48"/>
      <c r="B12102">
        <v>8</v>
      </c>
      <c r="C12102">
        <v>0</v>
      </c>
      <c r="D12102">
        <v>1</v>
      </c>
      <c r="E12102">
        <v>0</v>
      </c>
      <c r="F12102" s="51"/>
      <c r="G12102" t="str">
        <f t="shared" si="378"/>
        <v>Justise Winslow</v>
      </c>
      <c r="H12102" t="str">
        <f t="shared" si="379"/>
        <v>Justise Winslow</v>
      </c>
    </row>
    <row r="12103" spans="1:8" x14ac:dyDescent="0.2">
      <c r="A12103" s="48"/>
      <c r="B12103">
        <v>5</v>
      </c>
      <c r="C12103">
        <v>4</v>
      </c>
      <c r="D12103">
        <v>6</v>
      </c>
      <c r="E12103">
        <v>1</v>
      </c>
      <c r="F12103" s="51"/>
      <c r="G12103" t="str">
        <f t="shared" si="378"/>
        <v>Justise Winslow</v>
      </c>
      <c r="H12103" t="str">
        <f t="shared" si="379"/>
        <v>Justise Winslow</v>
      </c>
    </row>
    <row r="12104" spans="1:8" x14ac:dyDescent="0.2">
      <c r="A12104" s="48"/>
      <c r="B12104">
        <v>7</v>
      </c>
      <c r="C12104">
        <v>11</v>
      </c>
      <c r="D12104">
        <v>4</v>
      </c>
      <c r="E12104">
        <v>0</v>
      </c>
      <c r="F12104" s="51"/>
      <c r="G12104" t="str">
        <f t="shared" si="378"/>
        <v>Justise Winslow</v>
      </c>
      <c r="H12104" t="str">
        <f t="shared" si="379"/>
        <v>Justise Winslow</v>
      </c>
    </row>
    <row r="12105" spans="1:8" x14ac:dyDescent="0.2">
      <c r="A12105" s="48"/>
      <c r="B12105">
        <v>14</v>
      </c>
      <c r="C12105">
        <v>7</v>
      </c>
      <c r="D12105">
        <v>6</v>
      </c>
      <c r="E12105">
        <v>2</v>
      </c>
      <c r="F12105" s="51"/>
      <c r="G12105" t="str">
        <f t="shared" si="378"/>
        <v>Justise Winslow</v>
      </c>
      <c r="H12105" t="str">
        <f t="shared" si="379"/>
        <v>Justise Winslow</v>
      </c>
    </row>
    <row r="12106" spans="1:8" x14ac:dyDescent="0.2">
      <c r="A12106" s="48"/>
      <c r="B12106">
        <v>10</v>
      </c>
      <c r="C12106">
        <v>13</v>
      </c>
      <c r="D12106">
        <v>2</v>
      </c>
      <c r="E12106">
        <v>0</v>
      </c>
      <c r="F12106" s="51"/>
      <c r="G12106" t="str">
        <f t="shared" si="378"/>
        <v>Justise Winslow</v>
      </c>
      <c r="H12106" t="str">
        <f t="shared" si="379"/>
        <v>Justise Winslow</v>
      </c>
    </row>
    <row r="12107" spans="1:8" x14ac:dyDescent="0.2">
      <c r="A12107" s="48"/>
      <c r="B12107">
        <v>21</v>
      </c>
      <c r="C12107">
        <v>5</v>
      </c>
      <c r="D12107">
        <v>4</v>
      </c>
      <c r="E12107">
        <v>3</v>
      </c>
      <c r="F12107" s="51"/>
      <c r="G12107" t="str">
        <f t="shared" si="378"/>
        <v>Justise Winslow</v>
      </c>
      <c r="H12107" t="str">
        <f t="shared" si="379"/>
        <v>Justise Winslow</v>
      </c>
    </row>
    <row r="12108" spans="1:8" x14ac:dyDescent="0.2">
      <c r="A12108" s="48"/>
      <c r="B12108">
        <v>2</v>
      </c>
      <c r="C12108">
        <v>7</v>
      </c>
      <c r="D12108">
        <v>5</v>
      </c>
      <c r="E12108">
        <v>0</v>
      </c>
      <c r="F12108" s="51"/>
      <c r="G12108" t="str">
        <f t="shared" si="378"/>
        <v>Justise Winslow</v>
      </c>
      <c r="H12108" t="str">
        <f t="shared" si="379"/>
        <v>Justise Winslow</v>
      </c>
    </row>
    <row r="12109" spans="1:8" x14ac:dyDescent="0.2">
      <c r="A12109" s="48"/>
      <c r="B12109">
        <v>4</v>
      </c>
      <c r="C12109">
        <v>6</v>
      </c>
      <c r="D12109">
        <v>3</v>
      </c>
      <c r="E12109">
        <v>0</v>
      </c>
      <c r="F12109" s="51"/>
      <c r="G12109" t="str">
        <f t="shared" si="378"/>
        <v>Justise Winslow</v>
      </c>
      <c r="H12109" t="str">
        <f t="shared" si="379"/>
        <v>Justise Winslow</v>
      </c>
    </row>
    <row r="12110" spans="1:8" x14ac:dyDescent="0.2">
      <c r="A12110" s="48"/>
      <c r="B12110">
        <v>4</v>
      </c>
      <c r="C12110">
        <v>5</v>
      </c>
      <c r="D12110">
        <v>4</v>
      </c>
      <c r="E12110">
        <v>0</v>
      </c>
      <c r="F12110" s="51"/>
      <c r="G12110" t="str">
        <f t="shared" si="378"/>
        <v>Justise Winslow</v>
      </c>
      <c r="H12110" t="str">
        <f t="shared" si="379"/>
        <v>Justise Winslow</v>
      </c>
    </row>
    <row r="12111" spans="1:8" x14ac:dyDescent="0.2">
      <c r="A12111" s="48"/>
      <c r="B12111">
        <v>2</v>
      </c>
      <c r="C12111">
        <v>2</v>
      </c>
      <c r="D12111">
        <v>0</v>
      </c>
      <c r="E12111">
        <v>0</v>
      </c>
      <c r="F12111" s="51"/>
      <c r="G12111" t="str">
        <f t="shared" si="378"/>
        <v>Justise Winslow</v>
      </c>
      <c r="H12111" t="str">
        <f t="shared" si="379"/>
        <v>Justise Winslow</v>
      </c>
    </row>
    <row r="12112" spans="1:8" x14ac:dyDescent="0.2">
      <c r="A12112" s="48"/>
      <c r="B12112">
        <v>9</v>
      </c>
      <c r="C12112">
        <v>6</v>
      </c>
      <c r="D12112">
        <v>10</v>
      </c>
      <c r="E12112">
        <v>1</v>
      </c>
      <c r="F12112" s="51"/>
      <c r="G12112" t="str">
        <f t="shared" si="378"/>
        <v>Justise Winslow</v>
      </c>
      <c r="H12112" t="str">
        <f t="shared" si="379"/>
        <v>Justise Winslow</v>
      </c>
    </row>
    <row r="12113" spans="1:8" x14ac:dyDescent="0.2">
      <c r="A12113" s="48"/>
      <c r="B12113">
        <v>2</v>
      </c>
      <c r="C12113">
        <v>3</v>
      </c>
      <c r="D12113">
        <v>0</v>
      </c>
      <c r="E12113">
        <v>0</v>
      </c>
      <c r="F12113" s="51"/>
      <c r="G12113" t="str">
        <f t="shared" si="378"/>
        <v>Justise Winslow</v>
      </c>
      <c r="H12113" t="str">
        <f t="shared" si="379"/>
        <v>Justise Winslow</v>
      </c>
    </row>
    <row r="12114" spans="1:8" x14ac:dyDescent="0.2">
      <c r="A12114" s="48"/>
      <c r="B12114">
        <v>5</v>
      </c>
      <c r="C12114">
        <v>3</v>
      </c>
      <c r="D12114">
        <v>0</v>
      </c>
      <c r="E12114">
        <v>1</v>
      </c>
      <c r="F12114" s="51"/>
      <c r="G12114" t="str">
        <f t="shared" si="378"/>
        <v>Justise Winslow</v>
      </c>
      <c r="H12114" t="str">
        <f t="shared" si="379"/>
        <v>Justise Winslow</v>
      </c>
    </row>
    <row r="12115" spans="1:8" x14ac:dyDescent="0.2">
      <c r="A12115" s="48"/>
      <c r="B12115">
        <v>2</v>
      </c>
      <c r="C12115">
        <v>3</v>
      </c>
      <c r="D12115">
        <v>2</v>
      </c>
      <c r="E12115">
        <v>0</v>
      </c>
      <c r="F12115" s="51"/>
      <c r="G12115" t="str">
        <f t="shared" si="378"/>
        <v>Justise Winslow</v>
      </c>
      <c r="H12115" t="str">
        <f t="shared" si="379"/>
        <v>Justise Winslow</v>
      </c>
    </row>
    <row r="12116" spans="1:8" x14ac:dyDescent="0.2">
      <c r="A12116" s="48"/>
      <c r="B12116">
        <v>8</v>
      </c>
      <c r="C12116">
        <v>6</v>
      </c>
      <c r="D12116">
        <v>2</v>
      </c>
      <c r="E12116">
        <v>0</v>
      </c>
      <c r="F12116" s="51"/>
      <c r="G12116" t="str">
        <f t="shared" si="378"/>
        <v>Justise Winslow</v>
      </c>
      <c r="H12116" t="str">
        <f t="shared" si="379"/>
        <v>Justise Winslow</v>
      </c>
    </row>
    <row r="12117" spans="1:8" x14ac:dyDescent="0.2">
      <c r="A12117" s="48"/>
      <c r="B12117">
        <v>3</v>
      </c>
      <c r="C12117">
        <v>2</v>
      </c>
      <c r="D12117">
        <v>2</v>
      </c>
      <c r="E12117">
        <v>1</v>
      </c>
      <c r="F12117" s="51"/>
      <c r="G12117" t="str">
        <f t="shared" si="378"/>
        <v>Justise Winslow</v>
      </c>
      <c r="H12117" t="str">
        <f t="shared" si="379"/>
        <v>Justise Winslow</v>
      </c>
    </row>
    <row r="12118" spans="1:8" x14ac:dyDescent="0.2">
      <c r="A12118" s="48" t="s">
        <v>1590</v>
      </c>
      <c r="B12118">
        <v>8</v>
      </c>
      <c r="C12118">
        <v>7</v>
      </c>
      <c r="D12118">
        <v>0</v>
      </c>
      <c r="E12118">
        <v>0</v>
      </c>
      <c r="F12118" s="51"/>
      <c r="G12118" t="str">
        <f t="shared" si="378"/>
        <v>James Wiseman</v>
      </c>
      <c r="H12118" t="str">
        <f t="shared" si="379"/>
        <v>James Wiseman</v>
      </c>
    </row>
    <row r="12119" spans="1:8" x14ac:dyDescent="0.2">
      <c r="A12119" s="48"/>
      <c r="B12119">
        <v>11</v>
      </c>
      <c r="C12119">
        <v>5</v>
      </c>
      <c r="D12119">
        <v>1</v>
      </c>
      <c r="E12119">
        <v>0</v>
      </c>
      <c r="F12119" s="51"/>
      <c r="G12119" t="str">
        <f t="shared" si="378"/>
        <v>James Wiseman</v>
      </c>
      <c r="H12119" t="str">
        <f t="shared" si="379"/>
        <v>James Wiseman</v>
      </c>
    </row>
    <row r="12120" spans="1:8" x14ac:dyDescent="0.2">
      <c r="A12120" s="48"/>
      <c r="B12120">
        <v>14</v>
      </c>
      <c r="C12120">
        <v>6</v>
      </c>
      <c r="D12120">
        <v>3</v>
      </c>
      <c r="E12120">
        <v>0</v>
      </c>
      <c r="F12120" s="51"/>
      <c r="G12120" t="str">
        <f t="shared" si="378"/>
        <v>James Wiseman</v>
      </c>
      <c r="H12120" t="str">
        <f t="shared" si="379"/>
        <v>James Wiseman</v>
      </c>
    </row>
    <row r="12121" spans="1:8" x14ac:dyDescent="0.2">
      <c r="A12121" s="48"/>
      <c r="B12121">
        <v>12</v>
      </c>
      <c r="C12121">
        <v>3</v>
      </c>
      <c r="D12121">
        <v>0</v>
      </c>
      <c r="E12121">
        <v>0</v>
      </c>
      <c r="F12121" s="51"/>
      <c r="G12121" t="str">
        <f t="shared" si="378"/>
        <v>James Wiseman</v>
      </c>
      <c r="H12121" t="str">
        <f t="shared" si="379"/>
        <v>James Wiseman</v>
      </c>
    </row>
    <row r="12122" spans="1:8" x14ac:dyDescent="0.2">
      <c r="A12122" s="48"/>
      <c r="B12122">
        <v>10</v>
      </c>
      <c r="C12122">
        <v>6</v>
      </c>
      <c r="D12122">
        <v>0</v>
      </c>
      <c r="E12122">
        <v>0</v>
      </c>
      <c r="F12122" s="51"/>
      <c r="G12122" t="str">
        <f t="shared" si="378"/>
        <v>James Wiseman</v>
      </c>
      <c r="H12122" t="str">
        <f t="shared" si="379"/>
        <v>James Wiseman</v>
      </c>
    </row>
    <row r="12123" spans="1:8" x14ac:dyDescent="0.2">
      <c r="A12123" s="48"/>
      <c r="B12123">
        <v>0</v>
      </c>
      <c r="C12123">
        <v>0</v>
      </c>
      <c r="D12123">
        <v>1</v>
      </c>
      <c r="E12123">
        <v>0</v>
      </c>
      <c r="F12123" s="51"/>
      <c r="G12123" t="str">
        <f t="shared" si="378"/>
        <v>James Wiseman</v>
      </c>
      <c r="H12123" t="str">
        <f t="shared" si="379"/>
        <v>James Wiseman</v>
      </c>
    </row>
    <row r="12124" spans="1:8" x14ac:dyDescent="0.2">
      <c r="A12124" s="48"/>
      <c r="B12124">
        <v>6</v>
      </c>
      <c r="C12124">
        <v>4</v>
      </c>
      <c r="D12124">
        <v>1</v>
      </c>
      <c r="E12124">
        <v>0</v>
      </c>
      <c r="F12124" s="51"/>
      <c r="G12124" t="str">
        <f t="shared" si="378"/>
        <v>James Wiseman</v>
      </c>
      <c r="H12124" t="str">
        <f t="shared" si="379"/>
        <v>James Wiseman</v>
      </c>
    </row>
    <row r="12125" spans="1:8" x14ac:dyDescent="0.2">
      <c r="A12125" s="48"/>
      <c r="B12125">
        <v>5</v>
      </c>
      <c r="C12125">
        <v>0</v>
      </c>
      <c r="D12125">
        <v>0</v>
      </c>
      <c r="E12125">
        <v>0</v>
      </c>
      <c r="F12125" s="51"/>
      <c r="G12125" t="str">
        <f t="shared" si="378"/>
        <v>James Wiseman</v>
      </c>
      <c r="H12125" t="str">
        <f t="shared" si="379"/>
        <v>James Wiseman</v>
      </c>
    </row>
    <row r="12126" spans="1:8" x14ac:dyDescent="0.2">
      <c r="A12126" s="48"/>
      <c r="B12126">
        <v>2</v>
      </c>
      <c r="C12126">
        <v>3</v>
      </c>
      <c r="D12126">
        <v>1</v>
      </c>
      <c r="E12126">
        <v>0</v>
      </c>
      <c r="F12126" s="51"/>
      <c r="G12126" t="str">
        <f t="shared" si="378"/>
        <v>James Wiseman</v>
      </c>
      <c r="H12126" t="str">
        <f t="shared" si="379"/>
        <v>James Wiseman</v>
      </c>
    </row>
    <row r="12127" spans="1:8" x14ac:dyDescent="0.2">
      <c r="A12127" s="48"/>
      <c r="B12127">
        <v>5</v>
      </c>
      <c r="C12127">
        <v>6</v>
      </c>
      <c r="D12127">
        <v>2</v>
      </c>
      <c r="E12127">
        <v>0</v>
      </c>
      <c r="F12127" s="51"/>
      <c r="G12127" t="str">
        <f t="shared" si="378"/>
        <v>James Wiseman</v>
      </c>
      <c r="H12127" t="str">
        <f t="shared" si="379"/>
        <v>James Wiseman</v>
      </c>
    </row>
    <row r="12128" spans="1:8" x14ac:dyDescent="0.2">
      <c r="A12128" s="48"/>
      <c r="B12128">
        <v>2</v>
      </c>
      <c r="C12128">
        <v>2</v>
      </c>
      <c r="D12128">
        <v>2</v>
      </c>
      <c r="E12128">
        <v>0</v>
      </c>
      <c r="F12128" s="51"/>
      <c r="G12128" t="str">
        <f t="shared" si="378"/>
        <v>James Wiseman</v>
      </c>
      <c r="H12128" t="str">
        <f t="shared" si="379"/>
        <v>James Wiseman</v>
      </c>
    </row>
    <row r="12129" spans="1:8" x14ac:dyDescent="0.2">
      <c r="A12129" s="48"/>
      <c r="B12129">
        <v>3</v>
      </c>
      <c r="C12129">
        <v>2</v>
      </c>
      <c r="D12129">
        <v>0</v>
      </c>
      <c r="E12129">
        <v>0</v>
      </c>
      <c r="F12129" s="51"/>
      <c r="G12129" t="str">
        <f t="shared" si="378"/>
        <v>James Wiseman</v>
      </c>
      <c r="H12129" t="str">
        <f t="shared" si="379"/>
        <v>James Wiseman</v>
      </c>
    </row>
    <row r="12130" spans="1:8" x14ac:dyDescent="0.2">
      <c r="A12130" s="48"/>
      <c r="B12130">
        <v>6</v>
      </c>
      <c r="C12130">
        <v>4</v>
      </c>
      <c r="D12130">
        <v>0</v>
      </c>
      <c r="E12130">
        <v>0</v>
      </c>
      <c r="F12130" s="51"/>
      <c r="G12130" t="str">
        <f t="shared" si="378"/>
        <v>James Wiseman</v>
      </c>
      <c r="H12130" t="str">
        <f t="shared" si="379"/>
        <v>James Wiseman</v>
      </c>
    </row>
    <row r="12131" spans="1:8" x14ac:dyDescent="0.2">
      <c r="A12131" s="48"/>
      <c r="B12131">
        <v>0</v>
      </c>
      <c r="C12131">
        <v>1</v>
      </c>
      <c r="D12131">
        <v>0</v>
      </c>
      <c r="E12131">
        <v>0</v>
      </c>
      <c r="F12131" s="51"/>
      <c r="G12131" t="str">
        <f t="shared" si="378"/>
        <v>James Wiseman</v>
      </c>
      <c r="H12131" t="str">
        <f t="shared" si="379"/>
        <v>James Wiseman</v>
      </c>
    </row>
    <row r="12132" spans="1:8" x14ac:dyDescent="0.2">
      <c r="A12132" s="48"/>
      <c r="B12132">
        <v>4</v>
      </c>
      <c r="C12132">
        <v>3</v>
      </c>
      <c r="D12132">
        <v>0</v>
      </c>
      <c r="E12132">
        <v>0</v>
      </c>
      <c r="F12132" s="51"/>
      <c r="G12132" t="str">
        <f t="shared" si="378"/>
        <v>James Wiseman</v>
      </c>
      <c r="H12132" t="str">
        <f t="shared" si="379"/>
        <v>James Wiseman</v>
      </c>
    </row>
    <row r="12133" spans="1:8" x14ac:dyDescent="0.2">
      <c r="A12133" s="48"/>
      <c r="B12133">
        <v>30</v>
      </c>
      <c r="C12133">
        <v>6</v>
      </c>
      <c r="D12133">
        <v>2</v>
      </c>
      <c r="E12133">
        <v>1</v>
      </c>
      <c r="F12133" s="51"/>
      <c r="G12133" t="str">
        <f t="shared" si="378"/>
        <v>James Wiseman</v>
      </c>
      <c r="H12133" t="str">
        <f t="shared" si="379"/>
        <v>James Wiseman</v>
      </c>
    </row>
    <row r="12134" spans="1:8" x14ac:dyDescent="0.2">
      <c r="A12134" s="48"/>
      <c r="B12134">
        <v>0</v>
      </c>
      <c r="C12134">
        <v>5</v>
      </c>
      <c r="D12134">
        <v>0</v>
      </c>
      <c r="E12134">
        <v>0</v>
      </c>
      <c r="F12134" s="51"/>
      <c r="G12134" t="str">
        <f t="shared" si="378"/>
        <v>James Wiseman</v>
      </c>
      <c r="H12134" t="str">
        <f t="shared" si="379"/>
        <v>James Wiseman</v>
      </c>
    </row>
    <row r="12135" spans="1:8" x14ac:dyDescent="0.2">
      <c r="A12135" s="48"/>
      <c r="B12135">
        <v>8</v>
      </c>
      <c r="C12135">
        <v>2</v>
      </c>
      <c r="D12135">
        <v>1</v>
      </c>
      <c r="E12135">
        <v>0</v>
      </c>
      <c r="F12135" s="51"/>
      <c r="G12135" t="str">
        <f t="shared" si="378"/>
        <v>James Wiseman</v>
      </c>
      <c r="H12135" t="str">
        <f t="shared" si="379"/>
        <v>James Wiseman</v>
      </c>
    </row>
    <row r="12136" spans="1:8" x14ac:dyDescent="0.2">
      <c r="A12136" s="48"/>
      <c r="B12136">
        <v>4</v>
      </c>
      <c r="C12136">
        <v>4</v>
      </c>
      <c r="D12136">
        <v>0</v>
      </c>
      <c r="E12136">
        <v>0</v>
      </c>
      <c r="F12136" s="51"/>
      <c r="G12136" t="str">
        <f t="shared" si="378"/>
        <v>James Wiseman</v>
      </c>
      <c r="H12136" t="str">
        <f t="shared" si="379"/>
        <v>James Wiseman</v>
      </c>
    </row>
    <row r="12137" spans="1:8" x14ac:dyDescent="0.2">
      <c r="A12137" s="48" t="s">
        <v>1591</v>
      </c>
      <c r="B12137">
        <v>25</v>
      </c>
      <c r="C12137">
        <v>8</v>
      </c>
      <c r="D12137">
        <v>2</v>
      </c>
      <c r="E12137">
        <v>4</v>
      </c>
      <c r="F12137" s="51"/>
      <c r="G12137" t="str">
        <f t="shared" si="378"/>
        <v>Christian Wood</v>
      </c>
      <c r="H12137" t="str">
        <f t="shared" si="379"/>
        <v>Christian Wood</v>
      </c>
    </row>
    <row r="12138" spans="1:8" x14ac:dyDescent="0.2">
      <c r="A12138" s="48"/>
      <c r="B12138">
        <v>25</v>
      </c>
      <c r="C12138">
        <v>12</v>
      </c>
      <c r="D12138">
        <v>3</v>
      </c>
      <c r="E12138">
        <v>1</v>
      </c>
      <c r="F12138" s="51"/>
      <c r="G12138" t="str">
        <f t="shared" si="378"/>
        <v>Christian Wood</v>
      </c>
      <c r="H12138" t="str">
        <f t="shared" si="379"/>
        <v>Christian Wood</v>
      </c>
    </row>
    <row r="12139" spans="1:8" x14ac:dyDescent="0.2">
      <c r="A12139" s="48"/>
      <c r="B12139">
        <v>23</v>
      </c>
      <c r="C12139">
        <v>6</v>
      </c>
      <c r="D12139">
        <v>0</v>
      </c>
      <c r="E12139">
        <v>3</v>
      </c>
      <c r="F12139" s="51"/>
      <c r="G12139" t="str">
        <f t="shared" si="378"/>
        <v>Christian Wood</v>
      </c>
      <c r="H12139" t="str">
        <f t="shared" si="379"/>
        <v>Christian Wood</v>
      </c>
    </row>
    <row r="12140" spans="1:8" x14ac:dyDescent="0.2">
      <c r="A12140" s="48"/>
      <c r="B12140">
        <v>11</v>
      </c>
      <c r="C12140">
        <v>6</v>
      </c>
      <c r="D12140">
        <v>0</v>
      </c>
      <c r="E12140">
        <v>2</v>
      </c>
      <c r="F12140" s="51"/>
      <c r="G12140" t="str">
        <f t="shared" si="378"/>
        <v>Christian Wood</v>
      </c>
      <c r="H12140" t="str">
        <f t="shared" si="379"/>
        <v>Christian Wood</v>
      </c>
    </row>
    <row r="12141" spans="1:8" x14ac:dyDescent="0.2">
      <c r="A12141" s="48"/>
      <c r="B12141">
        <v>11</v>
      </c>
      <c r="C12141">
        <v>7</v>
      </c>
      <c r="D12141">
        <v>0</v>
      </c>
      <c r="E12141">
        <v>0</v>
      </c>
      <c r="F12141" s="51"/>
      <c r="G12141" t="str">
        <f t="shared" si="378"/>
        <v>Christian Wood</v>
      </c>
      <c r="H12141" t="str">
        <f t="shared" si="379"/>
        <v>Christian Wood</v>
      </c>
    </row>
    <row r="12142" spans="1:8" x14ac:dyDescent="0.2">
      <c r="A12142" s="48"/>
      <c r="B12142">
        <v>5</v>
      </c>
      <c r="C12142">
        <v>10</v>
      </c>
      <c r="D12142">
        <v>0</v>
      </c>
      <c r="E12142">
        <v>0</v>
      </c>
      <c r="F12142" s="51"/>
      <c r="G12142" t="str">
        <f t="shared" si="378"/>
        <v>Christian Wood</v>
      </c>
      <c r="H12142" t="str">
        <f t="shared" si="379"/>
        <v>Christian Wood</v>
      </c>
    </row>
    <row r="12143" spans="1:8" x14ac:dyDescent="0.2">
      <c r="A12143" s="48"/>
      <c r="B12143">
        <v>21</v>
      </c>
      <c r="C12143">
        <v>10</v>
      </c>
      <c r="D12143">
        <v>0</v>
      </c>
      <c r="E12143">
        <v>1</v>
      </c>
      <c r="F12143" s="51"/>
      <c r="G12143" t="str">
        <f t="shared" si="378"/>
        <v>Christian Wood</v>
      </c>
      <c r="H12143" t="str">
        <f t="shared" si="379"/>
        <v>Christian Wood</v>
      </c>
    </row>
    <row r="12144" spans="1:8" x14ac:dyDescent="0.2">
      <c r="A12144" s="48"/>
      <c r="B12144">
        <v>13</v>
      </c>
      <c r="C12144">
        <v>5</v>
      </c>
      <c r="D12144">
        <v>1</v>
      </c>
      <c r="E12144">
        <v>1</v>
      </c>
      <c r="F12144" s="51"/>
      <c r="G12144" t="str">
        <f t="shared" si="378"/>
        <v>Christian Wood</v>
      </c>
      <c r="H12144" t="str">
        <f t="shared" si="379"/>
        <v>Christian Wood</v>
      </c>
    </row>
    <row r="12145" spans="1:8" x14ac:dyDescent="0.2">
      <c r="A12145" s="48"/>
      <c r="B12145">
        <v>6</v>
      </c>
      <c r="C12145">
        <v>6</v>
      </c>
      <c r="D12145">
        <v>1</v>
      </c>
      <c r="E12145">
        <v>0</v>
      </c>
      <c r="F12145" s="51"/>
      <c r="G12145" t="str">
        <f t="shared" si="378"/>
        <v>Christian Wood</v>
      </c>
      <c r="H12145" t="str">
        <f t="shared" si="379"/>
        <v>Christian Wood</v>
      </c>
    </row>
    <row r="12146" spans="1:8" x14ac:dyDescent="0.2">
      <c r="A12146" s="48"/>
      <c r="B12146">
        <v>19</v>
      </c>
      <c r="C12146">
        <v>5</v>
      </c>
      <c r="D12146">
        <v>1</v>
      </c>
      <c r="E12146">
        <v>1</v>
      </c>
      <c r="F12146" s="51"/>
      <c r="G12146" t="str">
        <f t="shared" si="378"/>
        <v>Christian Wood</v>
      </c>
      <c r="H12146" t="str">
        <f t="shared" si="379"/>
        <v>Christian Wood</v>
      </c>
    </row>
    <row r="12147" spans="1:8" x14ac:dyDescent="0.2">
      <c r="A12147" s="48"/>
      <c r="B12147">
        <v>15</v>
      </c>
      <c r="C12147">
        <v>7</v>
      </c>
      <c r="D12147">
        <v>0</v>
      </c>
      <c r="E12147">
        <v>2</v>
      </c>
      <c r="F12147" s="51"/>
      <c r="G12147" t="str">
        <f t="shared" si="378"/>
        <v>Christian Wood</v>
      </c>
      <c r="H12147" t="str">
        <f t="shared" si="379"/>
        <v>Christian Wood</v>
      </c>
    </row>
    <row r="12148" spans="1:8" x14ac:dyDescent="0.2">
      <c r="A12148" s="48"/>
      <c r="B12148">
        <v>26</v>
      </c>
      <c r="C12148">
        <v>8</v>
      </c>
      <c r="D12148">
        <v>3</v>
      </c>
      <c r="E12148">
        <v>2</v>
      </c>
      <c r="F12148" s="51"/>
      <c r="G12148" t="str">
        <f t="shared" si="378"/>
        <v>Christian Wood</v>
      </c>
      <c r="H12148" t="str">
        <f t="shared" si="379"/>
        <v>Christian Wood</v>
      </c>
    </row>
    <row r="12149" spans="1:8" x14ac:dyDescent="0.2">
      <c r="A12149" s="48"/>
      <c r="B12149">
        <v>28</v>
      </c>
      <c r="C12149">
        <v>8</v>
      </c>
      <c r="D12149">
        <v>1</v>
      </c>
      <c r="E12149">
        <v>2</v>
      </c>
      <c r="F12149" s="51"/>
      <c r="G12149" t="str">
        <f t="shared" si="378"/>
        <v>Christian Wood</v>
      </c>
      <c r="H12149" t="str">
        <f t="shared" si="379"/>
        <v>Christian Wood</v>
      </c>
    </row>
    <row r="12150" spans="1:8" x14ac:dyDescent="0.2">
      <c r="A12150" s="48"/>
      <c r="B12150">
        <v>5</v>
      </c>
      <c r="C12150">
        <v>7</v>
      </c>
      <c r="D12150">
        <v>2</v>
      </c>
      <c r="E12150">
        <v>0</v>
      </c>
      <c r="F12150" s="51"/>
      <c r="G12150" t="str">
        <f t="shared" si="378"/>
        <v>Christian Wood</v>
      </c>
      <c r="H12150" t="str">
        <f t="shared" si="379"/>
        <v>Christian Wood</v>
      </c>
    </row>
    <row r="12151" spans="1:8" x14ac:dyDescent="0.2">
      <c r="A12151" s="48"/>
      <c r="B12151">
        <v>26</v>
      </c>
      <c r="C12151">
        <v>12</v>
      </c>
      <c r="D12151">
        <v>2</v>
      </c>
      <c r="E12151">
        <v>2</v>
      </c>
      <c r="F12151" s="51"/>
      <c r="G12151" t="str">
        <f t="shared" si="378"/>
        <v>Christian Wood</v>
      </c>
      <c r="H12151" t="str">
        <f t="shared" si="379"/>
        <v>Christian Wood</v>
      </c>
    </row>
    <row r="12152" spans="1:8" x14ac:dyDescent="0.2">
      <c r="A12152" s="48"/>
      <c r="B12152">
        <v>10</v>
      </c>
      <c r="C12152">
        <v>6</v>
      </c>
      <c r="D12152">
        <v>0</v>
      </c>
      <c r="E12152">
        <v>2</v>
      </c>
      <c r="F12152" s="51"/>
      <c r="G12152" t="str">
        <f t="shared" si="378"/>
        <v>Christian Wood</v>
      </c>
      <c r="H12152" t="str">
        <f t="shared" si="379"/>
        <v>Christian Wood</v>
      </c>
    </row>
    <row r="12153" spans="1:8" x14ac:dyDescent="0.2">
      <c r="A12153" s="48"/>
      <c r="B12153">
        <v>21</v>
      </c>
      <c r="C12153">
        <v>7</v>
      </c>
      <c r="D12153">
        <v>2</v>
      </c>
      <c r="E12153">
        <v>2</v>
      </c>
      <c r="F12153" s="51"/>
      <c r="G12153" t="str">
        <f t="shared" si="378"/>
        <v>Christian Wood</v>
      </c>
      <c r="H12153" t="str">
        <f t="shared" si="379"/>
        <v>Christian Wood</v>
      </c>
    </row>
    <row r="12154" spans="1:8" x14ac:dyDescent="0.2">
      <c r="A12154" s="48"/>
      <c r="B12154">
        <v>4</v>
      </c>
      <c r="C12154">
        <v>8</v>
      </c>
      <c r="D12154">
        <v>1</v>
      </c>
      <c r="E12154">
        <v>0</v>
      </c>
      <c r="F12154" s="51"/>
      <c r="G12154" t="str">
        <f t="shared" si="378"/>
        <v>Christian Wood</v>
      </c>
      <c r="H12154" t="str">
        <f t="shared" si="379"/>
        <v>Christian Wood</v>
      </c>
    </row>
    <row r="12155" spans="1:8" x14ac:dyDescent="0.2">
      <c r="A12155" s="48"/>
      <c r="B12155">
        <v>25</v>
      </c>
      <c r="C12155">
        <v>8</v>
      </c>
      <c r="D12155">
        <v>3</v>
      </c>
      <c r="E12155">
        <v>1</v>
      </c>
      <c r="F12155" s="51"/>
      <c r="G12155" t="str">
        <f t="shared" si="378"/>
        <v>Christian Wood</v>
      </c>
      <c r="H12155" t="str">
        <f t="shared" si="379"/>
        <v>Christian Wood</v>
      </c>
    </row>
    <row r="12156" spans="1:8" x14ac:dyDescent="0.2">
      <c r="A12156" s="48"/>
      <c r="B12156">
        <v>18</v>
      </c>
      <c r="C12156">
        <v>9</v>
      </c>
      <c r="D12156">
        <v>5</v>
      </c>
      <c r="E12156">
        <v>2</v>
      </c>
      <c r="F12156" s="51"/>
      <c r="G12156" t="str">
        <f t="shared" si="378"/>
        <v>Christian Wood</v>
      </c>
      <c r="H12156" t="str">
        <f t="shared" si="379"/>
        <v>Christian Wood</v>
      </c>
    </row>
    <row r="12157" spans="1:8" x14ac:dyDescent="0.2">
      <c r="A12157" s="48"/>
      <c r="B12157">
        <v>14</v>
      </c>
      <c r="C12157">
        <v>6</v>
      </c>
      <c r="D12157">
        <v>2</v>
      </c>
      <c r="E12157">
        <v>0</v>
      </c>
      <c r="F12157" s="51"/>
      <c r="G12157" t="str">
        <f t="shared" si="378"/>
        <v>Christian Wood</v>
      </c>
      <c r="H12157" t="str">
        <f t="shared" si="379"/>
        <v>Christian Wood</v>
      </c>
    </row>
    <row r="12158" spans="1:8" x14ac:dyDescent="0.2">
      <c r="A12158" s="48"/>
      <c r="B12158">
        <v>14</v>
      </c>
      <c r="C12158">
        <v>9</v>
      </c>
      <c r="D12158">
        <v>2</v>
      </c>
      <c r="E12158">
        <v>2</v>
      </c>
      <c r="F12158" s="51"/>
      <c r="G12158" t="str">
        <f t="shared" si="378"/>
        <v>Christian Wood</v>
      </c>
      <c r="H12158" t="str">
        <f t="shared" si="379"/>
        <v>Christian Wood</v>
      </c>
    </row>
    <row r="12159" spans="1:8" x14ac:dyDescent="0.2">
      <c r="A12159" s="48"/>
      <c r="B12159">
        <v>21</v>
      </c>
      <c r="C12159">
        <v>9</v>
      </c>
      <c r="D12159">
        <v>2</v>
      </c>
      <c r="E12159">
        <v>3</v>
      </c>
      <c r="F12159" s="51"/>
      <c r="G12159" t="str">
        <f t="shared" si="378"/>
        <v>Christian Wood</v>
      </c>
      <c r="H12159" t="str">
        <f t="shared" si="379"/>
        <v>Christian Wood</v>
      </c>
    </row>
    <row r="12160" spans="1:8" x14ac:dyDescent="0.2">
      <c r="A12160" s="48"/>
      <c r="B12160">
        <v>8</v>
      </c>
      <c r="C12160">
        <v>5</v>
      </c>
      <c r="D12160">
        <v>1</v>
      </c>
      <c r="E12160">
        <v>0</v>
      </c>
      <c r="F12160" s="51"/>
      <c r="G12160" t="str">
        <f t="shared" si="378"/>
        <v>Christian Wood</v>
      </c>
      <c r="H12160" t="str">
        <f t="shared" si="379"/>
        <v>Christian Wood</v>
      </c>
    </row>
    <row r="12161" spans="1:8" x14ac:dyDescent="0.2">
      <c r="A12161" s="48"/>
      <c r="B12161">
        <v>20</v>
      </c>
      <c r="C12161">
        <v>7</v>
      </c>
      <c r="D12161">
        <v>1</v>
      </c>
      <c r="E12161">
        <v>4</v>
      </c>
      <c r="F12161" s="51"/>
      <c r="G12161" t="str">
        <f t="shared" si="378"/>
        <v>Christian Wood</v>
      </c>
      <c r="H12161" t="str">
        <f t="shared" si="379"/>
        <v>Christian Wood</v>
      </c>
    </row>
    <row r="12162" spans="1:8" x14ac:dyDescent="0.2">
      <c r="A12162" s="48"/>
      <c r="B12162">
        <v>32</v>
      </c>
      <c r="C12162">
        <v>12</v>
      </c>
      <c r="D12162">
        <v>0</v>
      </c>
      <c r="E12162">
        <v>2</v>
      </c>
      <c r="F12162" s="51"/>
      <c r="G12162" t="str">
        <f t="shared" ref="G12162:G12225" si="380">IF(B12162="","",IF(A12162="",G12161,SUBSTITUTE(A12162," 2022-23 Game Log","")))</f>
        <v>Christian Wood</v>
      </c>
      <c r="H12162" t="str">
        <f t="shared" ref="H12162:H12225" si="381">IF(G12162="Luka Dončić","Luka Doncic",IF(G12162="Wendell Carter Jr.","Wendell Carter",IF(G12162="Vlatko Čančar","Vlatko Cancar",IF(G12162="Troy Brown Jr.","Troy Brown",IF(G12162="Bojan Bogdanović","Bojan Bogdanovic",IF(G12162="Nic Claxton","Nicolas Claxton",IF(G12162="Kristaps Porziņģis","Kristaps Porzingis",IF(G12162="Kelly Oubre Jr.","Kelly Oubre Jr",IF(G12162="P.J. Washington","P.J Washington",IF(G12162="P.J. Tucker","P.J Tucker",IF(G12162="Jabari Smith Jr.","Jabari Smith",IF(G12162="Alperen Şengün","Alperen Sengun",IF(G12162="Nikola Vučević","Nikola Vucevic",IF(G12162="Jusuf Nurkić","Jusuf Nurkic",IF(G12162="Nikola Jokić","Nikola Jokic",G12162)))))))))))))))</f>
        <v>Christian Wood</v>
      </c>
    </row>
    <row r="12163" spans="1:8" x14ac:dyDescent="0.2">
      <c r="A12163" s="48"/>
      <c r="B12163">
        <v>26</v>
      </c>
      <c r="C12163">
        <v>14</v>
      </c>
      <c r="D12163">
        <v>2</v>
      </c>
      <c r="E12163">
        <v>5</v>
      </c>
      <c r="F12163" s="51"/>
      <c r="G12163" t="str">
        <f t="shared" si="380"/>
        <v>Christian Wood</v>
      </c>
      <c r="H12163" t="str">
        <f t="shared" si="381"/>
        <v>Christian Wood</v>
      </c>
    </row>
    <row r="12164" spans="1:8" x14ac:dyDescent="0.2">
      <c r="A12164" s="48"/>
      <c r="B12164">
        <v>15</v>
      </c>
      <c r="C12164">
        <v>13</v>
      </c>
      <c r="D12164">
        <v>1</v>
      </c>
      <c r="E12164">
        <v>1</v>
      </c>
      <c r="F12164" s="51"/>
      <c r="G12164" t="str">
        <f t="shared" si="380"/>
        <v>Christian Wood</v>
      </c>
      <c r="H12164" t="str">
        <f t="shared" si="381"/>
        <v>Christian Wood</v>
      </c>
    </row>
    <row r="12165" spans="1:8" x14ac:dyDescent="0.2">
      <c r="A12165" s="48"/>
      <c r="B12165">
        <v>12</v>
      </c>
      <c r="C12165">
        <v>5</v>
      </c>
      <c r="D12165">
        <v>1</v>
      </c>
      <c r="E12165">
        <v>1</v>
      </c>
      <c r="F12165" s="51"/>
      <c r="G12165" t="str">
        <f t="shared" si="380"/>
        <v>Christian Wood</v>
      </c>
      <c r="H12165" t="str">
        <f t="shared" si="381"/>
        <v>Christian Wood</v>
      </c>
    </row>
    <row r="12166" spans="1:8" x14ac:dyDescent="0.2">
      <c r="A12166" s="48"/>
      <c r="B12166">
        <v>8</v>
      </c>
      <c r="C12166">
        <v>5</v>
      </c>
      <c r="D12166">
        <v>0</v>
      </c>
      <c r="E12166">
        <v>1</v>
      </c>
      <c r="F12166" s="51"/>
      <c r="G12166" t="str">
        <f t="shared" si="380"/>
        <v>Christian Wood</v>
      </c>
      <c r="H12166" t="str">
        <f t="shared" si="381"/>
        <v>Christian Wood</v>
      </c>
    </row>
    <row r="12167" spans="1:8" x14ac:dyDescent="0.2">
      <c r="A12167" s="48"/>
      <c r="B12167">
        <v>30</v>
      </c>
      <c r="C12167">
        <v>8</v>
      </c>
      <c r="D12167">
        <v>7</v>
      </c>
      <c r="E12167">
        <v>2</v>
      </c>
      <c r="F12167" s="51"/>
      <c r="G12167" t="str">
        <f t="shared" si="380"/>
        <v>Christian Wood</v>
      </c>
      <c r="H12167" t="str">
        <f t="shared" si="381"/>
        <v>Christian Wood</v>
      </c>
    </row>
    <row r="12168" spans="1:8" x14ac:dyDescent="0.2">
      <c r="A12168" s="48"/>
      <c r="B12168">
        <v>19</v>
      </c>
      <c r="C12168">
        <v>9</v>
      </c>
      <c r="D12168">
        <v>2</v>
      </c>
      <c r="E12168">
        <v>3</v>
      </c>
      <c r="F12168" s="51"/>
      <c r="G12168" t="str">
        <f t="shared" si="380"/>
        <v>Christian Wood</v>
      </c>
      <c r="H12168" t="str">
        <f t="shared" si="381"/>
        <v>Christian Wood</v>
      </c>
    </row>
    <row r="12169" spans="1:8" x14ac:dyDescent="0.2">
      <c r="A12169" s="48"/>
      <c r="B12169">
        <v>21</v>
      </c>
      <c r="C12169">
        <v>6</v>
      </c>
      <c r="D12169">
        <v>1</v>
      </c>
      <c r="E12169">
        <v>5</v>
      </c>
      <c r="F12169" s="51"/>
      <c r="G12169" t="str">
        <f t="shared" si="380"/>
        <v>Christian Wood</v>
      </c>
      <c r="H12169" t="str">
        <f t="shared" si="381"/>
        <v>Christian Wood</v>
      </c>
    </row>
    <row r="12170" spans="1:8" x14ac:dyDescent="0.2">
      <c r="A12170" s="48"/>
      <c r="B12170">
        <v>25</v>
      </c>
      <c r="C12170">
        <v>7</v>
      </c>
      <c r="D12170">
        <v>2</v>
      </c>
      <c r="E12170">
        <v>4</v>
      </c>
      <c r="F12170" s="51"/>
      <c r="G12170" t="str">
        <f t="shared" si="380"/>
        <v>Christian Wood</v>
      </c>
      <c r="H12170" t="str">
        <f t="shared" si="381"/>
        <v>Christian Wood</v>
      </c>
    </row>
    <row r="12171" spans="1:8" x14ac:dyDescent="0.2">
      <c r="A12171" s="48"/>
      <c r="B12171">
        <v>21</v>
      </c>
      <c r="C12171">
        <v>7</v>
      </c>
      <c r="D12171">
        <v>4</v>
      </c>
      <c r="E12171">
        <v>3</v>
      </c>
      <c r="F12171" s="51"/>
      <c r="G12171" t="str">
        <f t="shared" si="380"/>
        <v>Christian Wood</v>
      </c>
      <c r="H12171" t="str">
        <f t="shared" si="381"/>
        <v>Christian Wood</v>
      </c>
    </row>
    <row r="12172" spans="1:8" x14ac:dyDescent="0.2">
      <c r="A12172" s="48" t="s">
        <v>1592</v>
      </c>
      <c r="B12172">
        <v>8</v>
      </c>
      <c r="C12172">
        <v>3</v>
      </c>
      <c r="D12172">
        <v>1</v>
      </c>
      <c r="E12172">
        <v>1</v>
      </c>
      <c r="F12172" s="51"/>
      <c r="G12172" t="str">
        <f t="shared" si="380"/>
        <v>Delon Wright</v>
      </c>
      <c r="H12172" t="str">
        <f t="shared" si="381"/>
        <v>Delon Wright</v>
      </c>
    </row>
    <row r="12173" spans="1:8" x14ac:dyDescent="0.2">
      <c r="A12173" s="48"/>
      <c r="B12173">
        <v>6</v>
      </c>
      <c r="C12173">
        <v>3</v>
      </c>
      <c r="D12173">
        <v>4</v>
      </c>
      <c r="E12173">
        <v>0</v>
      </c>
      <c r="F12173" s="51"/>
      <c r="G12173" t="str">
        <f t="shared" si="380"/>
        <v>Delon Wright</v>
      </c>
      <c r="H12173" t="str">
        <f t="shared" si="381"/>
        <v>Delon Wright</v>
      </c>
    </row>
    <row r="12174" spans="1:8" x14ac:dyDescent="0.2">
      <c r="A12174" s="48"/>
      <c r="B12174">
        <v>7</v>
      </c>
      <c r="C12174">
        <v>2</v>
      </c>
      <c r="D12174">
        <v>5</v>
      </c>
      <c r="E12174">
        <v>1</v>
      </c>
      <c r="F12174" s="51"/>
      <c r="G12174" t="str">
        <f t="shared" si="380"/>
        <v>Delon Wright</v>
      </c>
      <c r="H12174" t="str">
        <f t="shared" si="381"/>
        <v>Delon Wright</v>
      </c>
    </row>
    <row r="12175" spans="1:8" x14ac:dyDescent="0.2">
      <c r="A12175" s="48"/>
      <c r="B12175">
        <v>5</v>
      </c>
      <c r="C12175">
        <v>2</v>
      </c>
      <c r="D12175">
        <v>3</v>
      </c>
      <c r="E12175">
        <v>1</v>
      </c>
      <c r="F12175" s="51"/>
      <c r="G12175" t="str">
        <f t="shared" si="380"/>
        <v>Delon Wright</v>
      </c>
      <c r="H12175" t="str">
        <f t="shared" si="381"/>
        <v>Delon Wright</v>
      </c>
    </row>
    <row r="12176" spans="1:8" x14ac:dyDescent="0.2">
      <c r="A12176" s="48"/>
      <c r="B12176">
        <v>2</v>
      </c>
      <c r="C12176">
        <v>1</v>
      </c>
      <c r="D12176">
        <v>8</v>
      </c>
      <c r="E12176">
        <v>0</v>
      </c>
      <c r="F12176" s="51"/>
      <c r="G12176" t="str">
        <f t="shared" si="380"/>
        <v>Delon Wright</v>
      </c>
      <c r="H12176" t="str">
        <f t="shared" si="381"/>
        <v>Delon Wright</v>
      </c>
    </row>
    <row r="12177" spans="1:8" x14ac:dyDescent="0.2">
      <c r="A12177" s="48"/>
      <c r="B12177">
        <v>7</v>
      </c>
      <c r="C12177">
        <v>0</v>
      </c>
      <c r="D12177">
        <v>1</v>
      </c>
      <c r="E12177">
        <v>1</v>
      </c>
      <c r="F12177" s="51"/>
      <c r="G12177" t="str">
        <f t="shared" si="380"/>
        <v>Delon Wright</v>
      </c>
      <c r="H12177" t="str">
        <f t="shared" si="381"/>
        <v>Delon Wright</v>
      </c>
    </row>
    <row r="12178" spans="1:8" x14ac:dyDescent="0.2">
      <c r="A12178" s="48"/>
      <c r="B12178">
        <v>3</v>
      </c>
      <c r="C12178">
        <v>1</v>
      </c>
      <c r="D12178">
        <v>3</v>
      </c>
      <c r="E12178">
        <v>0</v>
      </c>
      <c r="F12178" s="51"/>
      <c r="G12178" t="str">
        <f t="shared" si="380"/>
        <v>Delon Wright</v>
      </c>
      <c r="H12178" t="str">
        <f t="shared" si="381"/>
        <v>Delon Wright</v>
      </c>
    </row>
    <row r="12179" spans="1:8" x14ac:dyDescent="0.2">
      <c r="A12179" s="48"/>
      <c r="B12179">
        <v>3</v>
      </c>
      <c r="C12179">
        <v>4</v>
      </c>
      <c r="D12179">
        <v>5</v>
      </c>
      <c r="E12179">
        <v>1</v>
      </c>
      <c r="F12179" s="51"/>
      <c r="G12179" t="str">
        <f t="shared" si="380"/>
        <v>Delon Wright</v>
      </c>
      <c r="H12179" t="str">
        <f t="shared" si="381"/>
        <v>Delon Wright</v>
      </c>
    </row>
    <row r="12180" spans="1:8" x14ac:dyDescent="0.2">
      <c r="A12180" s="48"/>
      <c r="B12180">
        <v>7</v>
      </c>
      <c r="C12180">
        <v>4</v>
      </c>
      <c r="D12180">
        <v>1</v>
      </c>
      <c r="E12180">
        <v>1</v>
      </c>
      <c r="F12180" s="51"/>
      <c r="G12180" t="str">
        <f t="shared" si="380"/>
        <v>Delon Wright</v>
      </c>
      <c r="H12180" t="str">
        <f t="shared" si="381"/>
        <v>Delon Wright</v>
      </c>
    </row>
    <row r="12181" spans="1:8" x14ac:dyDescent="0.2">
      <c r="A12181" s="48"/>
      <c r="B12181">
        <v>4</v>
      </c>
      <c r="C12181">
        <v>3</v>
      </c>
      <c r="D12181">
        <v>2</v>
      </c>
      <c r="E12181">
        <v>0</v>
      </c>
      <c r="F12181" s="51"/>
      <c r="G12181" t="str">
        <f t="shared" si="380"/>
        <v>Delon Wright</v>
      </c>
      <c r="H12181" t="str">
        <f t="shared" si="381"/>
        <v>Delon Wright</v>
      </c>
    </row>
    <row r="12182" spans="1:8" x14ac:dyDescent="0.2">
      <c r="A12182" s="48" t="s">
        <v>1593</v>
      </c>
      <c r="B12182">
        <v>2</v>
      </c>
      <c r="C12182">
        <v>2</v>
      </c>
      <c r="D12182">
        <v>2</v>
      </c>
      <c r="E12182">
        <v>0</v>
      </c>
      <c r="F12182" s="51"/>
      <c r="G12182" t="str">
        <f t="shared" si="380"/>
        <v>McKinley Wright IV</v>
      </c>
      <c r="H12182" t="str">
        <f t="shared" si="381"/>
        <v>McKinley Wright IV</v>
      </c>
    </row>
    <row r="12183" spans="1:8" x14ac:dyDescent="0.2">
      <c r="A12183" s="48"/>
      <c r="B12183">
        <v>0</v>
      </c>
      <c r="C12183">
        <v>1</v>
      </c>
      <c r="D12183">
        <v>1</v>
      </c>
      <c r="E12183">
        <v>0</v>
      </c>
      <c r="F12183" s="51"/>
      <c r="G12183" t="str">
        <f t="shared" si="380"/>
        <v>McKinley Wright IV</v>
      </c>
      <c r="H12183" t="str">
        <f t="shared" si="381"/>
        <v>McKinley Wright IV</v>
      </c>
    </row>
    <row r="12184" spans="1:8" x14ac:dyDescent="0.2">
      <c r="A12184" s="48"/>
      <c r="B12184">
        <v>2</v>
      </c>
      <c r="C12184">
        <v>3</v>
      </c>
      <c r="D12184">
        <v>1</v>
      </c>
      <c r="E12184">
        <v>0</v>
      </c>
      <c r="F12184" s="51"/>
      <c r="G12184" t="str">
        <f t="shared" si="380"/>
        <v>McKinley Wright IV</v>
      </c>
      <c r="H12184" t="str">
        <f t="shared" si="381"/>
        <v>McKinley Wright IV</v>
      </c>
    </row>
    <row r="12185" spans="1:8" x14ac:dyDescent="0.2">
      <c r="A12185" s="48"/>
      <c r="B12185">
        <v>4</v>
      </c>
      <c r="C12185">
        <v>1</v>
      </c>
      <c r="D12185">
        <v>1</v>
      </c>
      <c r="E12185">
        <v>0</v>
      </c>
      <c r="F12185" s="51"/>
      <c r="G12185" t="str">
        <f t="shared" si="380"/>
        <v>McKinley Wright IV</v>
      </c>
      <c r="H12185" t="str">
        <f t="shared" si="381"/>
        <v>McKinley Wright IV</v>
      </c>
    </row>
    <row r="12186" spans="1:8" x14ac:dyDescent="0.2">
      <c r="A12186" s="48"/>
      <c r="B12186">
        <v>0</v>
      </c>
      <c r="C12186">
        <v>0</v>
      </c>
      <c r="D12186">
        <v>1</v>
      </c>
      <c r="E12186">
        <v>0</v>
      </c>
      <c r="F12186" s="51"/>
      <c r="G12186" t="str">
        <f t="shared" si="380"/>
        <v>McKinley Wright IV</v>
      </c>
      <c r="H12186" t="str">
        <f t="shared" si="381"/>
        <v>McKinley Wright IV</v>
      </c>
    </row>
    <row r="12187" spans="1:8" x14ac:dyDescent="0.2">
      <c r="A12187" s="48"/>
      <c r="B12187">
        <v>2</v>
      </c>
      <c r="C12187">
        <v>2</v>
      </c>
      <c r="D12187">
        <v>3</v>
      </c>
      <c r="E12187">
        <v>0</v>
      </c>
      <c r="F12187" s="51"/>
      <c r="G12187" t="str">
        <f t="shared" si="380"/>
        <v>McKinley Wright IV</v>
      </c>
      <c r="H12187" t="str">
        <f t="shared" si="381"/>
        <v>McKinley Wright IV</v>
      </c>
    </row>
    <row r="12188" spans="1:8" x14ac:dyDescent="0.2">
      <c r="A12188" s="48"/>
      <c r="B12188">
        <v>4</v>
      </c>
      <c r="C12188">
        <v>0</v>
      </c>
      <c r="D12188">
        <v>1</v>
      </c>
      <c r="E12188">
        <v>0</v>
      </c>
      <c r="F12188" s="51"/>
      <c r="G12188" t="str">
        <f t="shared" si="380"/>
        <v>McKinley Wright IV</v>
      </c>
      <c r="H12188" t="str">
        <f t="shared" si="381"/>
        <v>McKinley Wright IV</v>
      </c>
    </row>
    <row r="12189" spans="1:8" x14ac:dyDescent="0.2">
      <c r="A12189" s="48"/>
      <c r="B12189">
        <v>0</v>
      </c>
      <c r="C12189">
        <v>0</v>
      </c>
      <c r="D12189">
        <v>0</v>
      </c>
      <c r="E12189">
        <v>0</v>
      </c>
      <c r="F12189" s="51"/>
      <c r="G12189" t="str">
        <f t="shared" si="380"/>
        <v>McKinley Wright IV</v>
      </c>
      <c r="H12189" t="str">
        <f t="shared" si="381"/>
        <v>McKinley Wright IV</v>
      </c>
    </row>
    <row r="12190" spans="1:8" x14ac:dyDescent="0.2">
      <c r="A12190" s="48" t="s">
        <v>1594</v>
      </c>
      <c r="B12190">
        <v>3</v>
      </c>
      <c r="C12190">
        <v>0</v>
      </c>
      <c r="D12190">
        <v>0</v>
      </c>
      <c r="E12190">
        <v>1</v>
      </c>
      <c r="F12190" s="51"/>
      <c r="G12190" t="str">
        <f t="shared" si="380"/>
        <v>Thaddeus Young</v>
      </c>
      <c r="H12190" t="str">
        <f t="shared" si="381"/>
        <v>Thaddeus Young</v>
      </c>
    </row>
    <row r="12191" spans="1:8" x14ac:dyDescent="0.2">
      <c r="A12191" s="48"/>
      <c r="B12191">
        <v>0</v>
      </c>
      <c r="C12191">
        <v>1</v>
      </c>
      <c r="D12191">
        <v>1</v>
      </c>
      <c r="E12191">
        <v>0</v>
      </c>
      <c r="F12191" s="51"/>
      <c r="G12191" t="str">
        <f t="shared" si="380"/>
        <v>Thaddeus Young</v>
      </c>
      <c r="H12191" t="str">
        <f t="shared" si="381"/>
        <v>Thaddeus Young</v>
      </c>
    </row>
    <row r="12192" spans="1:8" x14ac:dyDescent="0.2">
      <c r="A12192" s="48"/>
      <c r="B12192">
        <v>4</v>
      </c>
      <c r="C12192">
        <v>2</v>
      </c>
      <c r="D12192">
        <v>0</v>
      </c>
      <c r="E12192">
        <v>0</v>
      </c>
      <c r="F12192" s="51"/>
      <c r="G12192" t="str">
        <f t="shared" si="380"/>
        <v>Thaddeus Young</v>
      </c>
      <c r="H12192" t="str">
        <f t="shared" si="381"/>
        <v>Thaddeus Young</v>
      </c>
    </row>
    <row r="12193" spans="1:8" x14ac:dyDescent="0.2">
      <c r="A12193" s="48"/>
      <c r="B12193">
        <v>0</v>
      </c>
      <c r="C12193">
        <v>2</v>
      </c>
      <c r="D12193">
        <v>0</v>
      </c>
      <c r="E12193">
        <v>0</v>
      </c>
      <c r="F12193" s="51"/>
      <c r="G12193" t="str">
        <f t="shared" si="380"/>
        <v>Thaddeus Young</v>
      </c>
      <c r="H12193" t="str">
        <f t="shared" si="381"/>
        <v>Thaddeus Young</v>
      </c>
    </row>
    <row r="12194" spans="1:8" x14ac:dyDescent="0.2">
      <c r="A12194" s="48"/>
      <c r="B12194">
        <v>5</v>
      </c>
      <c r="C12194">
        <v>2</v>
      </c>
      <c r="D12194">
        <v>2</v>
      </c>
      <c r="E12194">
        <v>0</v>
      </c>
      <c r="F12194" s="51"/>
      <c r="G12194" t="str">
        <f t="shared" si="380"/>
        <v>Thaddeus Young</v>
      </c>
      <c r="H12194" t="str">
        <f t="shared" si="381"/>
        <v>Thaddeus Young</v>
      </c>
    </row>
    <row r="12195" spans="1:8" x14ac:dyDescent="0.2">
      <c r="A12195" s="48"/>
      <c r="B12195">
        <v>2</v>
      </c>
      <c r="C12195">
        <v>0</v>
      </c>
      <c r="D12195">
        <v>0</v>
      </c>
      <c r="E12195">
        <v>0</v>
      </c>
      <c r="F12195" s="51"/>
      <c r="G12195" t="str">
        <f t="shared" si="380"/>
        <v>Thaddeus Young</v>
      </c>
      <c r="H12195" t="str">
        <f t="shared" si="381"/>
        <v>Thaddeus Young</v>
      </c>
    </row>
    <row r="12196" spans="1:8" x14ac:dyDescent="0.2">
      <c r="A12196" s="48"/>
      <c r="B12196">
        <v>4</v>
      </c>
      <c r="C12196">
        <v>8</v>
      </c>
      <c r="D12196">
        <v>2</v>
      </c>
      <c r="E12196">
        <v>0</v>
      </c>
      <c r="F12196" s="51"/>
      <c r="G12196" t="str">
        <f t="shared" si="380"/>
        <v>Thaddeus Young</v>
      </c>
      <c r="H12196" t="str">
        <f t="shared" si="381"/>
        <v>Thaddeus Young</v>
      </c>
    </row>
    <row r="12197" spans="1:8" x14ac:dyDescent="0.2">
      <c r="A12197" s="48"/>
      <c r="B12197">
        <v>0</v>
      </c>
      <c r="C12197">
        <v>0</v>
      </c>
      <c r="D12197">
        <v>3</v>
      </c>
      <c r="E12197">
        <v>0</v>
      </c>
      <c r="F12197" s="51"/>
      <c r="G12197" t="str">
        <f t="shared" si="380"/>
        <v>Thaddeus Young</v>
      </c>
      <c r="H12197" t="str">
        <f t="shared" si="381"/>
        <v>Thaddeus Young</v>
      </c>
    </row>
    <row r="12198" spans="1:8" x14ac:dyDescent="0.2">
      <c r="A12198" s="48"/>
      <c r="B12198">
        <v>0</v>
      </c>
      <c r="C12198">
        <v>8</v>
      </c>
      <c r="D12198">
        <v>2</v>
      </c>
      <c r="E12198">
        <v>0</v>
      </c>
      <c r="F12198" s="51"/>
      <c r="G12198" t="str">
        <f t="shared" si="380"/>
        <v>Thaddeus Young</v>
      </c>
      <c r="H12198" t="str">
        <f t="shared" si="381"/>
        <v>Thaddeus Young</v>
      </c>
    </row>
    <row r="12199" spans="1:8" x14ac:dyDescent="0.2">
      <c r="A12199" s="48"/>
      <c r="B12199">
        <v>4</v>
      </c>
      <c r="C12199">
        <v>2</v>
      </c>
      <c r="D12199">
        <v>2</v>
      </c>
      <c r="E12199">
        <v>0</v>
      </c>
      <c r="F12199" s="51"/>
      <c r="G12199" t="str">
        <f t="shared" si="380"/>
        <v>Thaddeus Young</v>
      </c>
      <c r="H12199" t="str">
        <f t="shared" si="381"/>
        <v>Thaddeus Young</v>
      </c>
    </row>
    <row r="12200" spans="1:8" x14ac:dyDescent="0.2">
      <c r="A12200" s="48"/>
      <c r="B12200">
        <v>15</v>
      </c>
      <c r="C12200">
        <v>5</v>
      </c>
      <c r="D12200">
        <v>1</v>
      </c>
      <c r="E12200">
        <v>0</v>
      </c>
      <c r="F12200" s="51"/>
      <c r="G12200" t="str">
        <f t="shared" si="380"/>
        <v>Thaddeus Young</v>
      </c>
      <c r="H12200" t="str">
        <f t="shared" si="381"/>
        <v>Thaddeus Young</v>
      </c>
    </row>
    <row r="12201" spans="1:8" x14ac:dyDescent="0.2">
      <c r="A12201" s="48"/>
      <c r="B12201">
        <v>6</v>
      </c>
      <c r="C12201">
        <v>6</v>
      </c>
      <c r="D12201">
        <v>4</v>
      </c>
      <c r="E12201">
        <v>0</v>
      </c>
      <c r="F12201" s="51"/>
      <c r="G12201" t="str">
        <f t="shared" si="380"/>
        <v>Thaddeus Young</v>
      </c>
      <c r="H12201" t="str">
        <f t="shared" si="381"/>
        <v>Thaddeus Young</v>
      </c>
    </row>
    <row r="12202" spans="1:8" x14ac:dyDescent="0.2">
      <c r="A12202" s="48"/>
      <c r="B12202">
        <v>12</v>
      </c>
      <c r="C12202">
        <v>8</v>
      </c>
      <c r="D12202">
        <v>2</v>
      </c>
      <c r="E12202">
        <v>0</v>
      </c>
      <c r="F12202" s="51"/>
      <c r="G12202" t="str">
        <f t="shared" si="380"/>
        <v>Thaddeus Young</v>
      </c>
      <c r="H12202" t="str">
        <f t="shared" si="381"/>
        <v>Thaddeus Young</v>
      </c>
    </row>
    <row r="12203" spans="1:8" x14ac:dyDescent="0.2">
      <c r="A12203" s="48"/>
      <c r="B12203">
        <v>18</v>
      </c>
      <c r="C12203">
        <v>9</v>
      </c>
      <c r="D12203">
        <v>4</v>
      </c>
      <c r="E12203">
        <v>0</v>
      </c>
      <c r="F12203" s="51"/>
      <c r="G12203" t="str">
        <f t="shared" si="380"/>
        <v>Thaddeus Young</v>
      </c>
      <c r="H12203" t="str">
        <f t="shared" si="381"/>
        <v>Thaddeus Young</v>
      </c>
    </row>
    <row r="12204" spans="1:8" x14ac:dyDescent="0.2">
      <c r="A12204" s="48"/>
      <c r="B12204">
        <v>12</v>
      </c>
      <c r="C12204">
        <v>8</v>
      </c>
      <c r="D12204">
        <v>5</v>
      </c>
      <c r="E12204">
        <v>0</v>
      </c>
      <c r="F12204" s="51"/>
      <c r="G12204" t="str">
        <f t="shared" si="380"/>
        <v>Thaddeus Young</v>
      </c>
      <c r="H12204" t="str">
        <f t="shared" si="381"/>
        <v>Thaddeus Young</v>
      </c>
    </row>
    <row r="12205" spans="1:8" x14ac:dyDescent="0.2">
      <c r="A12205" s="48"/>
      <c r="B12205">
        <v>4</v>
      </c>
      <c r="C12205">
        <v>6</v>
      </c>
      <c r="D12205">
        <v>4</v>
      </c>
      <c r="E12205">
        <v>0</v>
      </c>
      <c r="F12205" s="51"/>
      <c r="G12205" t="str">
        <f t="shared" si="380"/>
        <v>Thaddeus Young</v>
      </c>
      <c r="H12205" t="str">
        <f t="shared" si="381"/>
        <v>Thaddeus Young</v>
      </c>
    </row>
    <row r="12206" spans="1:8" x14ac:dyDescent="0.2">
      <c r="A12206" s="48"/>
      <c r="B12206">
        <v>10</v>
      </c>
      <c r="C12206">
        <v>7</v>
      </c>
      <c r="D12206">
        <v>3</v>
      </c>
      <c r="E12206">
        <v>0</v>
      </c>
      <c r="F12206" s="51"/>
      <c r="G12206" t="str">
        <f t="shared" si="380"/>
        <v>Thaddeus Young</v>
      </c>
      <c r="H12206" t="str">
        <f t="shared" si="381"/>
        <v>Thaddeus Young</v>
      </c>
    </row>
    <row r="12207" spans="1:8" x14ac:dyDescent="0.2">
      <c r="A12207" s="48"/>
      <c r="B12207">
        <v>2</v>
      </c>
      <c r="C12207">
        <v>1</v>
      </c>
      <c r="D12207">
        <v>1</v>
      </c>
      <c r="E12207">
        <v>0</v>
      </c>
      <c r="F12207" s="51"/>
      <c r="G12207" t="str">
        <f t="shared" si="380"/>
        <v>Thaddeus Young</v>
      </c>
      <c r="H12207" t="str">
        <f t="shared" si="381"/>
        <v>Thaddeus Young</v>
      </c>
    </row>
    <row r="12208" spans="1:8" x14ac:dyDescent="0.2">
      <c r="A12208" s="48"/>
      <c r="B12208">
        <v>2</v>
      </c>
      <c r="C12208">
        <v>1</v>
      </c>
      <c r="D12208">
        <v>0</v>
      </c>
      <c r="E12208">
        <v>0</v>
      </c>
      <c r="F12208" s="51"/>
      <c r="G12208" t="str">
        <f t="shared" si="380"/>
        <v>Thaddeus Young</v>
      </c>
      <c r="H12208" t="str">
        <f t="shared" si="381"/>
        <v>Thaddeus Young</v>
      </c>
    </row>
    <row r="12209" spans="1:8" x14ac:dyDescent="0.2">
      <c r="A12209" s="48"/>
      <c r="B12209">
        <v>6</v>
      </c>
      <c r="C12209">
        <v>2</v>
      </c>
      <c r="D12209">
        <v>1</v>
      </c>
      <c r="E12209">
        <v>0</v>
      </c>
      <c r="F12209" s="51"/>
      <c r="G12209" t="str">
        <f t="shared" si="380"/>
        <v>Thaddeus Young</v>
      </c>
      <c r="H12209" t="str">
        <f t="shared" si="381"/>
        <v>Thaddeus Young</v>
      </c>
    </row>
    <row r="12210" spans="1:8" x14ac:dyDescent="0.2">
      <c r="A12210" s="48"/>
      <c r="B12210">
        <v>6</v>
      </c>
      <c r="C12210">
        <v>6</v>
      </c>
      <c r="D12210">
        <v>2</v>
      </c>
      <c r="E12210">
        <v>2</v>
      </c>
      <c r="F12210" s="51"/>
      <c r="G12210" t="str">
        <f t="shared" si="380"/>
        <v>Thaddeus Young</v>
      </c>
      <c r="H12210" t="str">
        <f t="shared" si="381"/>
        <v>Thaddeus Young</v>
      </c>
    </row>
    <row r="12211" spans="1:8" x14ac:dyDescent="0.2">
      <c r="A12211" s="48"/>
      <c r="B12211">
        <v>0</v>
      </c>
      <c r="C12211">
        <v>2</v>
      </c>
      <c r="D12211">
        <v>4</v>
      </c>
      <c r="E12211">
        <v>0</v>
      </c>
      <c r="F12211" s="51"/>
      <c r="G12211" t="str">
        <f t="shared" si="380"/>
        <v>Thaddeus Young</v>
      </c>
      <c r="H12211" t="str">
        <f t="shared" si="381"/>
        <v>Thaddeus Young</v>
      </c>
    </row>
    <row r="12212" spans="1:8" x14ac:dyDescent="0.2">
      <c r="A12212" s="48"/>
      <c r="B12212">
        <v>5</v>
      </c>
      <c r="C12212">
        <v>2</v>
      </c>
      <c r="D12212">
        <v>2</v>
      </c>
      <c r="E12212">
        <v>1</v>
      </c>
      <c r="F12212" s="51"/>
      <c r="G12212" t="str">
        <f t="shared" si="380"/>
        <v>Thaddeus Young</v>
      </c>
      <c r="H12212" t="str">
        <f t="shared" si="381"/>
        <v>Thaddeus Young</v>
      </c>
    </row>
    <row r="12213" spans="1:8" x14ac:dyDescent="0.2">
      <c r="A12213" s="48"/>
      <c r="B12213">
        <v>2</v>
      </c>
      <c r="C12213">
        <v>3</v>
      </c>
      <c r="D12213">
        <v>2</v>
      </c>
      <c r="E12213">
        <v>0</v>
      </c>
      <c r="F12213" s="51"/>
      <c r="G12213" t="str">
        <f t="shared" si="380"/>
        <v>Thaddeus Young</v>
      </c>
      <c r="H12213" t="str">
        <f t="shared" si="381"/>
        <v>Thaddeus Young</v>
      </c>
    </row>
    <row r="12214" spans="1:8" x14ac:dyDescent="0.2">
      <c r="A12214" s="48"/>
      <c r="B12214">
        <v>6</v>
      </c>
      <c r="C12214">
        <v>3</v>
      </c>
      <c r="D12214">
        <v>1</v>
      </c>
      <c r="E12214">
        <v>0</v>
      </c>
      <c r="F12214" s="51"/>
      <c r="G12214" t="str">
        <f t="shared" si="380"/>
        <v>Thaddeus Young</v>
      </c>
      <c r="H12214" t="str">
        <f t="shared" si="381"/>
        <v>Thaddeus Young</v>
      </c>
    </row>
    <row r="12215" spans="1:8" x14ac:dyDescent="0.2">
      <c r="A12215" s="48"/>
      <c r="B12215">
        <v>4</v>
      </c>
      <c r="C12215">
        <v>4</v>
      </c>
      <c r="D12215">
        <v>1</v>
      </c>
      <c r="E12215">
        <v>0</v>
      </c>
      <c r="F12215" s="51"/>
      <c r="G12215" t="str">
        <f t="shared" si="380"/>
        <v>Thaddeus Young</v>
      </c>
      <c r="H12215" t="str">
        <f t="shared" si="381"/>
        <v>Thaddeus Young</v>
      </c>
    </row>
    <row r="12216" spans="1:8" x14ac:dyDescent="0.2">
      <c r="A12216" s="48"/>
      <c r="B12216">
        <v>7</v>
      </c>
      <c r="C12216">
        <v>2</v>
      </c>
      <c r="D12216">
        <v>0</v>
      </c>
      <c r="E12216">
        <v>0</v>
      </c>
      <c r="F12216" s="51"/>
      <c r="G12216" t="str">
        <f t="shared" si="380"/>
        <v>Thaddeus Young</v>
      </c>
      <c r="H12216" t="str">
        <f t="shared" si="381"/>
        <v>Thaddeus Young</v>
      </c>
    </row>
    <row r="12217" spans="1:8" x14ac:dyDescent="0.2">
      <c r="A12217" s="48"/>
      <c r="B12217">
        <v>8</v>
      </c>
      <c r="C12217">
        <v>5</v>
      </c>
      <c r="D12217">
        <v>2</v>
      </c>
      <c r="E12217">
        <v>0</v>
      </c>
      <c r="F12217" s="51"/>
      <c r="G12217" t="str">
        <f t="shared" si="380"/>
        <v>Thaddeus Young</v>
      </c>
      <c r="H12217" t="str">
        <f t="shared" si="381"/>
        <v>Thaddeus Young</v>
      </c>
    </row>
    <row r="12218" spans="1:8" x14ac:dyDescent="0.2">
      <c r="A12218" s="48"/>
      <c r="B12218">
        <v>2</v>
      </c>
      <c r="C12218">
        <v>7</v>
      </c>
      <c r="D12218">
        <v>0</v>
      </c>
      <c r="E12218">
        <v>0</v>
      </c>
      <c r="F12218" s="51"/>
      <c r="G12218" t="str">
        <f t="shared" si="380"/>
        <v>Thaddeus Young</v>
      </c>
      <c r="H12218" t="str">
        <f t="shared" si="381"/>
        <v>Thaddeus Young</v>
      </c>
    </row>
    <row r="12219" spans="1:8" x14ac:dyDescent="0.2">
      <c r="A12219" s="48"/>
      <c r="B12219">
        <v>3</v>
      </c>
      <c r="C12219">
        <v>2</v>
      </c>
      <c r="D12219">
        <v>1</v>
      </c>
      <c r="E12219">
        <v>0</v>
      </c>
      <c r="F12219" s="51"/>
      <c r="G12219" t="str">
        <f t="shared" si="380"/>
        <v>Thaddeus Young</v>
      </c>
      <c r="H12219" t="str">
        <f t="shared" si="381"/>
        <v>Thaddeus Young</v>
      </c>
    </row>
    <row r="12220" spans="1:8" x14ac:dyDescent="0.2">
      <c r="A12220" s="48"/>
      <c r="B12220">
        <v>4</v>
      </c>
      <c r="C12220">
        <v>1</v>
      </c>
      <c r="D12220">
        <v>1</v>
      </c>
      <c r="E12220">
        <v>0</v>
      </c>
      <c r="F12220" s="51"/>
      <c r="G12220" t="str">
        <f t="shared" si="380"/>
        <v>Thaddeus Young</v>
      </c>
      <c r="H12220" t="str">
        <f t="shared" si="381"/>
        <v>Thaddeus Young</v>
      </c>
    </row>
    <row r="12221" spans="1:8" x14ac:dyDescent="0.2">
      <c r="A12221" s="48"/>
      <c r="B12221">
        <v>8</v>
      </c>
      <c r="C12221">
        <v>4</v>
      </c>
      <c r="D12221">
        <v>2</v>
      </c>
      <c r="E12221">
        <v>0</v>
      </c>
      <c r="F12221" s="51"/>
      <c r="G12221" t="str">
        <f t="shared" si="380"/>
        <v>Thaddeus Young</v>
      </c>
      <c r="H12221" t="str">
        <f t="shared" si="381"/>
        <v>Thaddeus Young</v>
      </c>
    </row>
    <row r="12222" spans="1:8" x14ac:dyDescent="0.2">
      <c r="A12222" s="48"/>
      <c r="B12222">
        <v>2</v>
      </c>
      <c r="C12222">
        <v>1</v>
      </c>
      <c r="D12222">
        <v>1</v>
      </c>
      <c r="E12222">
        <v>0</v>
      </c>
      <c r="F12222" s="51"/>
      <c r="G12222" t="str">
        <f t="shared" si="380"/>
        <v>Thaddeus Young</v>
      </c>
      <c r="H12222" t="str">
        <f t="shared" si="381"/>
        <v>Thaddeus Young</v>
      </c>
    </row>
    <row r="12223" spans="1:8" x14ac:dyDescent="0.2">
      <c r="A12223" s="48" t="s">
        <v>1595</v>
      </c>
      <c r="B12223">
        <v>23</v>
      </c>
      <c r="C12223">
        <v>3</v>
      </c>
      <c r="D12223">
        <v>13</v>
      </c>
      <c r="E12223">
        <v>1</v>
      </c>
      <c r="F12223" s="51"/>
      <c r="G12223" t="str">
        <f t="shared" si="380"/>
        <v>Trae Young</v>
      </c>
      <c r="H12223" t="str">
        <f t="shared" si="381"/>
        <v>Trae Young</v>
      </c>
    </row>
    <row r="12224" spans="1:8" x14ac:dyDescent="0.2">
      <c r="A12224" s="48"/>
      <c r="B12224">
        <v>25</v>
      </c>
      <c r="C12224">
        <v>4</v>
      </c>
      <c r="D12224">
        <v>13</v>
      </c>
      <c r="E12224">
        <v>4</v>
      </c>
      <c r="F12224" s="51"/>
      <c r="G12224" t="str">
        <f t="shared" si="380"/>
        <v>Trae Young</v>
      </c>
      <c r="H12224" t="str">
        <f t="shared" si="381"/>
        <v>Trae Young</v>
      </c>
    </row>
    <row r="12225" spans="1:8" x14ac:dyDescent="0.2">
      <c r="A12225" s="48"/>
      <c r="B12225">
        <v>28</v>
      </c>
      <c r="C12225">
        <v>5</v>
      </c>
      <c r="D12225">
        <v>9</v>
      </c>
      <c r="E12225">
        <v>2</v>
      </c>
      <c r="F12225" s="51"/>
      <c r="G12225" t="str">
        <f t="shared" si="380"/>
        <v>Trae Young</v>
      </c>
      <c r="H12225" t="str">
        <f t="shared" si="381"/>
        <v>Trae Young</v>
      </c>
    </row>
    <row r="12226" spans="1:8" x14ac:dyDescent="0.2">
      <c r="A12226" s="48"/>
      <c r="B12226">
        <v>35</v>
      </c>
      <c r="C12226">
        <v>3</v>
      </c>
      <c r="D12226">
        <v>6</v>
      </c>
      <c r="E12226">
        <v>1</v>
      </c>
      <c r="F12226" s="51"/>
      <c r="G12226" t="str">
        <f t="shared" ref="G12226:G12289" si="382">IF(B12226="","",IF(A12226="",G12225,SUBSTITUTE(A12226," 2022-23 Game Log","")))</f>
        <v>Trae Young</v>
      </c>
      <c r="H12226" t="str">
        <f t="shared" ref="H12226:H12289" si="383">IF(G12226="Luka Dončić","Luka Doncic",IF(G12226="Wendell Carter Jr.","Wendell Carter",IF(G12226="Vlatko Čančar","Vlatko Cancar",IF(G12226="Troy Brown Jr.","Troy Brown",IF(G12226="Bojan Bogdanović","Bojan Bogdanovic",IF(G12226="Nic Claxton","Nicolas Claxton",IF(G12226="Kristaps Porziņģis","Kristaps Porzingis",IF(G12226="Kelly Oubre Jr.","Kelly Oubre Jr",IF(G12226="P.J. Washington","P.J Washington",IF(G12226="P.J. Tucker","P.J Tucker",IF(G12226="Jabari Smith Jr.","Jabari Smith",IF(G12226="Alperen Şengün","Alperen Sengun",IF(G12226="Nikola Vučević","Nikola Vucevic",IF(G12226="Jusuf Nurkić","Jusuf Nurkic",IF(G12226="Nikola Jokić","Nikola Jokic",G12226)))))))))))))))</f>
        <v>Trae Young</v>
      </c>
    </row>
    <row r="12227" spans="1:8" x14ac:dyDescent="0.2">
      <c r="A12227" s="48"/>
      <c r="B12227">
        <v>36</v>
      </c>
      <c r="C12227">
        <v>2</v>
      </c>
      <c r="D12227">
        <v>12</v>
      </c>
      <c r="E12227">
        <v>4</v>
      </c>
      <c r="F12227" s="51"/>
      <c r="G12227" t="str">
        <f t="shared" si="382"/>
        <v>Trae Young</v>
      </c>
      <c r="H12227" t="str">
        <f t="shared" si="383"/>
        <v>Trae Young</v>
      </c>
    </row>
    <row r="12228" spans="1:8" x14ac:dyDescent="0.2">
      <c r="A12228" s="48"/>
      <c r="B12228">
        <v>42</v>
      </c>
      <c r="C12228">
        <v>6</v>
      </c>
      <c r="D12228">
        <v>5</v>
      </c>
      <c r="E12228">
        <v>5</v>
      </c>
      <c r="F12228" s="51"/>
      <c r="G12228" t="str">
        <f t="shared" si="382"/>
        <v>Trae Young</v>
      </c>
      <c r="H12228" t="str">
        <f t="shared" si="383"/>
        <v>Trae Young</v>
      </c>
    </row>
    <row r="12229" spans="1:8" x14ac:dyDescent="0.2">
      <c r="A12229" s="48"/>
      <c r="B12229">
        <v>14</v>
      </c>
      <c r="C12229">
        <v>0</v>
      </c>
      <c r="D12229">
        <v>10</v>
      </c>
      <c r="E12229">
        <v>1</v>
      </c>
      <c r="F12229" s="51"/>
      <c r="G12229" t="str">
        <f t="shared" si="382"/>
        <v>Trae Young</v>
      </c>
      <c r="H12229" t="str">
        <f t="shared" si="383"/>
        <v>Trae Young</v>
      </c>
    </row>
    <row r="12230" spans="1:8" x14ac:dyDescent="0.2">
      <c r="A12230" s="48"/>
      <c r="B12230">
        <v>17</v>
      </c>
      <c r="C12230">
        <v>6</v>
      </c>
      <c r="D12230">
        <v>7</v>
      </c>
      <c r="E12230">
        <v>2</v>
      </c>
      <c r="F12230" s="51"/>
      <c r="G12230" t="str">
        <f t="shared" si="382"/>
        <v>Trae Young</v>
      </c>
      <c r="H12230" t="str">
        <f t="shared" si="383"/>
        <v>Trae Young</v>
      </c>
    </row>
    <row r="12231" spans="1:8" x14ac:dyDescent="0.2">
      <c r="A12231" s="48"/>
      <c r="B12231">
        <v>34</v>
      </c>
      <c r="C12231">
        <v>1</v>
      </c>
      <c r="D12231">
        <v>10</v>
      </c>
      <c r="E12231">
        <v>2</v>
      </c>
      <c r="F12231" s="51"/>
      <c r="G12231" t="str">
        <f t="shared" si="382"/>
        <v>Trae Young</v>
      </c>
      <c r="H12231" t="str">
        <f t="shared" si="383"/>
        <v>Trae Young</v>
      </c>
    </row>
    <row r="12232" spans="1:8" x14ac:dyDescent="0.2">
      <c r="A12232" s="48"/>
      <c r="B12232">
        <v>22</v>
      </c>
      <c r="C12232">
        <v>4</v>
      </c>
      <c r="D12232">
        <v>9</v>
      </c>
      <c r="E12232">
        <v>2</v>
      </c>
      <c r="F12232" s="51"/>
      <c r="G12232" t="str">
        <f t="shared" si="382"/>
        <v>Trae Young</v>
      </c>
      <c r="H12232" t="str">
        <f t="shared" si="383"/>
        <v>Trae Young</v>
      </c>
    </row>
    <row r="12233" spans="1:8" x14ac:dyDescent="0.2">
      <c r="A12233" s="48"/>
      <c r="B12233">
        <v>26</v>
      </c>
      <c r="C12233">
        <v>3</v>
      </c>
      <c r="D12233">
        <v>7</v>
      </c>
      <c r="E12233">
        <v>2</v>
      </c>
      <c r="F12233" s="51"/>
      <c r="G12233" t="str">
        <f t="shared" si="382"/>
        <v>Trae Young</v>
      </c>
      <c r="H12233" t="str">
        <f t="shared" si="383"/>
        <v>Trae Young</v>
      </c>
    </row>
    <row r="12234" spans="1:8" x14ac:dyDescent="0.2">
      <c r="A12234" s="48"/>
      <c r="B12234">
        <v>27</v>
      </c>
      <c r="C12234">
        <v>1</v>
      </c>
      <c r="D12234">
        <v>11</v>
      </c>
      <c r="E12234">
        <v>2</v>
      </c>
      <c r="F12234" s="51"/>
      <c r="G12234" t="str">
        <f t="shared" si="382"/>
        <v>Trae Young</v>
      </c>
      <c r="H12234" t="str">
        <f t="shared" si="383"/>
        <v>Trae Young</v>
      </c>
    </row>
    <row r="12235" spans="1:8" x14ac:dyDescent="0.2">
      <c r="A12235" s="48"/>
      <c r="B12235">
        <v>21</v>
      </c>
      <c r="C12235">
        <v>3</v>
      </c>
      <c r="D12235">
        <v>9</v>
      </c>
      <c r="E12235">
        <v>2</v>
      </c>
      <c r="F12235" s="51"/>
      <c r="G12235" t="str">
        <f t="shared" si="382"/>
        <v>Trae Young</v>
      </c>
      <c r="H12235" t="str">
        <f t="shared" si="383"/>
        <v>Trae Young</v>
      </c>
    </row>
    <row r="12236" spans="1:8" x14ac:dyDescent="0.2">
      <c r="A12236" s="48"/>
      <c r="B12236">
        <v>27</v>
      </c>
      <c r="C12236">
        <v>5</v>
      </c>
      <c r="D12236">
        <v>9</v>
      </c>
      <c r="E12236">
        <v>2</v>
      </c>
      <c r="F12236" s="51"/>
      <c r="G12236" t="str">
        <f t="shared" si="382"/>
        <v>Trae Young</v>
      </c>
      <c r="H12236" t="str">
        <f t="shared" si="383"/>
        <v>Trae Young</v>
      </c>
    </row>
    <row r="12237" spans="1:8" x14ac:dyDescent="0.2">
      <c r="A12237" s="48"/>
      <c r="B12237">
        <v>33</v>
      </c>
      <c r="C12237">
        <v>3</v>
      </c>
      <c r="D12237">
        <v>12</v>
      </c>
      <c r="E12237">
        <v>2</v>
      </c>
      <c r="F12237" s="51"/>
      <c r="G12237" t="str">
        <f t="shared" si="382"/>
        <v>Trae Young</v>
      </c>
      <c r="H12237" t="str">
        <f t="shared" si="383"/>
        <v>Trae Young</v>
      </c>
    </row>
    <row r="12238" spans="1:8" x14ac:dyDescent="0.2">
      <c r="A12238" s="48"/>
      <c r="B12238">
        <v>25</v>
      </c>
      <c r="C12238">
        <v>2</v>
      </c>
      <c r="D12238">
        <v>10</v>
      </c>
      <c r="E12238">
        <v>1</v>
      </c>
      <c r="F12238" s="51"/>
      <c r="G12238" t="str">
        <f t="shared" si="382"/>
        <v>Trae Young</v>
      </c>
      <c r="H12238" t="str">
        <f t="shared" si="383"/>
        <v>Trae Young</v>
      </c>
    </row>
    <row r="12239" spans="1:8" x14ac:dyDescent="0.2">
      <c r="A12239" s="48"/>
      <c r="B12239">
        <v>35</v>
      </c>
      <c r="C12239">
        <v>1</v>
      </c>
      <c r="D12239">
        <v>7</v>
      </c>
      <c r="E12239">
        <v>4</v>
      </c>
      <c r="F12239" s="51"/>
      <c r="G12239" t="str">
        <f t="shared" si="382"/>
        <v>Trae Young</v>
      </c>
      <c r="H12239" t="str">
        <f t="shared" si="383"/>
        <v>Trae Young</v>
      </c>
    </row>
    <row r="12240" spans="1:8" x14ac:dyDescent="0.2">
      <c r="A12240" s="48"/>
      <c r="B12240">
        <v>44</v>
      </c>
      <c r="C12240">
        <v>0</v>
      </c>
      <c r="D12240">
        <v>5</v>
      </c>
      <c r="E12240">
        <v>4</v>
      </c>
      <c r="F12240" s="51"/>
      <c r="G12240" t="str">
        <f t="shared" si="382"/>
        <v>Trae Young</v>
      </c>
      <c r="H12240" t="str">
        <f t="shared" si="383"/>
        <v>Trae Young</v>
      </c>
    </row>
    <row r="12241" spans="1:8" x14ac:dyDescent="0.2">
      <c r="A12241" s="48"/>
      <c r="B12241">
        <v>22</v>
      </c>
      <c r="C12241">
        <v>5</v>
      </c>
      <c r="D12241">
        <v>14</v>
      </c>
      <c r="E12241">
        <v>1</v>
      </c>
      <c r="F12241" s="51"/>
      <c r="G12241" t="str">
        <f t="shared" si="382"/>
        <v>Trae Young</v>
      </c>
      <c r="H12241" t="str">
        <f t="shared" si="383"/>
        <v>Trae Young</v>
      </c>
    </row>
    <row r="12242" spans="1:8" x14ac:dyDescent="0.2">
      <c r="A12242" s="48"/>
      <c r="B12242">
        <v>18</v>
      </c>
      <c r="C12242">
        <v>2</v>
      </c>
      <c r="D12242">
        <v>10</v>
      </c>
      <c r="E12242">
        <v>1</v>
      </c>
      <c r="F12242" s="51"/>
      <c r="G12242" t="str">
        <f t="shared" si="382"/>
        <v>Trae Young</v>
      </c>
      <c r="H12242" t="str">
        <f t="shared" si="383"/>
        <v>Trae Young</v>
      </c>
    </row>
    <row r="12243" spans="1:8" x14ac:dyDescent="0.2">
      <c r="A12243" s="48"/>
      <c r="B12243">
        <v>30</v>
      </c>
      <c r="C12243">
        <v>2</v>
      </c>
      <c r="D12243">
        <v>14</v>
      </c>
      <c r="E12243">
        <v>2</v>
      </c>
      <c r="F12243" s="51"/>
      <c r="G12243" t="str">
        <f t="shared" si="382"/>
        <v>Trae Young</v>
      </c>
      <c r="H12243" t="str">
        <f t="shared" si="383"/>
        <v>Trae Young</v>
      </c>
    </row>
    <row r="12244" spans="1:8" x14ac:dyDescent="0.2">
      <c r="A12244" s="48"/>
      <c r="B12244">
        <v>23</v>
      </c>
      <c r="C12244">
        <v>3</v>
      </c>
      <c r="D12244">
        <v>10</v>
      </c>
      <c r="E12244">
        <v>1</v>
      </c>
      <c r="F12244" s="51"/>
      <c r="G12244" t="str">
        <f t="shared" si="382"/>
        <v>Trae Young</v>
      </c>
      <c r="H12244" t="str">
        <f t="shared" si="383"/>
        <v>Trae Young</v>
      </c>
    </row>
    <row r="12245" spans="1:8" x14ac:dyDescent="0.2">
      <c r="A12245" s="48"/>
      <c r="B12245">
        <v>19</v>
      </c>
      <c r="C12245">
        <v>4</v>
      </c>
      <c r="D12245">
        <v>6</v>
      </c>
      <c r="E12245">
        <v>0</v>
      </c>
      <c r="F12245" s="51"/>
      <c r="G12245" t="str">
        <f t="shared" si="382"/>
        <v>Trae Young</v>
      </c>
      <c r="H12245" t="str">
        <f t="shared" si="383"/>
        <v>Trae Young</v>
      </c>
    </row>
    <row r="12246" spans="1:8" x14ac:dyDescent="0.2">
      <c r="A12246" s="48"/>
      <c r="B12246">
        <v>33</v>
      </c>
      <c r="C12246">
        <v>0</v>
      </c>
      <c r="D12246">
        <v>9</v>
      </c>
      <c r="E12246">
        <v>2</v>
      </c>
      <c r="F12246" s="51"/>
      <c r="G12246" t="str">
        <f t="shared" si="382"/>
        <v>Trae Young</v>
      </c>
      <c r="H12246" t="str">
        <f t="shared" si="383"/>
        <v>Trae Young</v>
      </c>
    </row>
    <row r="12247" spans="1:8" x14ac:dyDescent="0.2">
      <c r="A12247" s="48"/>
      <c r="B12247">
        <v>19</v>
      </c>
      <c r="C12247">
        <v>2</v>
      </c>
      <c r="D12247">
        <v>14</v>
      </c>
      <c r="E12247">
        <v>2</v>
      </c>
      <c r="F12247" s="51"/>
      <c r="G12247" t="str">
        <f t="shared" si="382"/>
        <v>Trae Young</v>
      </c>
      <c r="H12247" t="str">
        <f t="shared" si="383"/>
        <v>Trae Young</v>
      </c>
    </row>
    <row r="12248" spans="1:8" x14ac:dyDescent="0.2">
      <c r="A12248" s="48"/>
      <c r="B12248">
        <v>19</v>
      </c>
      <c r="C12248">
        <v>3</v>
      </c>
      <c r="D12248">
        <v>16</v>
      </c>
      <c r="E12248">
        <v>1</v>
      </c>
      <c r="F12248" s="51"/>
      <c r="G12248" t="str">
        <f t="shared" si="382"/>
        <v>Trae Young</v>
      </c>
      <c r="H12248" t="str">
        <f t="shared" si="383"/>
        <v>Trae Young</v>
      </c>
    </row>
    <row r="12249" spans="1:8" x14ac:dyDescent="0.2">
      <c r="A12249" s="48"/>
      <c r="B12249">
        <v>31</v>
      </c>
      <c r="C12249">
        <v>1</v>
      </c>
      <c r="D12249">
        <v>9</v>
      </c>
      <c r="E12249">
        <v>2</v>
      </c>
      <c r="F12249" s="51"/>
      <c r="G12249" t="str">
        <f t="shared" si="382"/>
        <v>Trae Young</v>
      </c>
      <c r="H12249" t="str">
        <f t="shared" si="383"/>
        <v>Trae Young</v>
      </c>
    </row>
    <row r="12250" spans="1:8" x14ac:dyDescent="0.2">
      <c r="A12250" s="48"/>
      <c r="B12250">
        <v>37</v>
      </c>
      <c r="C12250">
        <v>3</v>
      </c>
      <c r="D12250">
        <v>13</v>
      </c>
      <c r="E12250">
        <v>3</v>
      </c>
      <c r="F12250" s="51"/>
      <c r="G12250" t="str">
        <f t="shared" si="382"/>
        <v>Trae Young</v>
      </c>
      <c r="H12250" t="str">
        <f t="shared" si="383"/>
        <v>Trae Young</v>
      </c>
    </row>
    <row r="12251" spans="1:8" x14ac:dyDescent="0.2">
      <c r="A12251" s="48"/>
      <c r="B12251">
        <v>34</v>
      </c>
      <c r="C12251">
        <v>6</v>
      </c>
      <c r="D12251">
        <v>6</v>
      </c>
      <c r="E12251">
        <v>7</v>
      </c>
      <c r="F12251" s="51"/>
      <c r="G12251" t="str">
        <f t="shared" si="382"/>
        <v>Trae Young</v>
      </c>
      <c r="H12251" t="str">
        <f t="shared" si="383"/>
        <v>Trae Young</v>
      </c>
    </row>
    <row r="12252" spans="1:8" x14ac:dyDescent="0.2">
      <c r="A12252" s="48"/>
      <c r="B12252">
        <v>26</v>
      </c>
      <c r="C12252">
        <v>2</v>
      </c>
      <c r="D12252">
        <v>13</v>
      </c>
      <c r="E12252">
        <v>3</v>
      </c>
      <c r="F12252" s="51"/>
      <c r="G12252" t="str">
        <f t="shared" si="382"/>
        <v>Trae Young</v>
      </c>
      <c r="H12252" t="str">
        <f t="shared" si="383"/>
        <v>Trae Young</v>
      </c>
    </row>
    <row r="12253" spans="1:8" x14ac:dyDescent="0.2">
      <c r="A12253" s="48"/>
      <c r="B12253">
        <v>22</v>
      </c>
      <c r="C12253">
        <v>3</v>
      </c>
      <c r="D12253">
        <v>10</v>
      </c>
      <c r="E12253">
        <v>3</v>
      </c>
      <c r="F12253" s="51"/>
      <c r="G12253" t="str">
        <f t="shared" si="382"/>
        <v>Trae Young</v>
      </c>
      <c r="H12253" t="str">
        <f t="shared" si="383"/>
        <v>Trae Young</v>
      </c>
    </row>
    <row r="12254" spans="1:8" x14ac:dyDescent="0.2">
      <c r="A12254" s="48"/>
      <c r="B12254">
        <v>29</v>
      </c>
      <c r="C12254">
        <v>3</v>
      </c>
      <c r="D12254">
        <v>8</v>
      </c>
      <c r="E12254">
        <v>0</v>
      </c>
      <c r="F12254" s="51"/>
      <c r="G12254" t="str">
        <f t="shared" si="382"/>
        <v>Trae Young</v>
      </c>
      <c r="H12254" t="str">
        <f t="shared" si="383"/>
        <v>Trae Young</v>
      </c>
    </row>
    <row r="12255" spans="1:8" x14ac:dyDescent="0.2">
      <c r="A12255" s="48"/>
      <c r="B12255">
        <v>30</v>
      </c>
      <c r="C12255">
        <v>7</v>
      </c>
      <c r="D12255">
        <v>14</v>
      </c>
      <c r="E12255">
        <v>3</v>
      </c>
      <c r="F12255" s="51"/>
      <c r="G12255" t="str">
        <f t="shared" si="382"/>
        <v>Trae Young</v>
      </c>
      <c r="H12255" t="str">
        <f t="shared" si="383"/>
        <v>Trae Young</v>
      </c>
    </row>
    <row r="12256" spans="1:8" x14ac:dyDescent="0.2">
      <c r="A12256" s="48"/>
      <c r="B12256">
        <v>21</v>
      </c>
      <c r="C12256">
        <v>0</v>
      </c>
      <c r="D12256">
        <v>6</v>
      </c>
      <c r="E12256">
        <v>1</v>
      </c>
      <c r="F12256" s="51"/>
      <c r="G12256" t="str">
        <f t="shared" si="382"/>
        <v>Trae Young</v>
      </c>
      <c r="H12256" t="str">
        <f t="shared" si="383"/>
        <v>Trae Young</v>
      </c>
    </row>
    <row r="12257" spans="1:8" x14ac:dyDescent="0.2">
      <c r="A12257" s="48" t="s">
        <v>1596</v>
      </c>
      <c r="B12257">
        <v>14</v>
      </c>
      <c r="C12257">
        <v>17</v>
      </c>
      <c r="D12257">
        <v>1</v>
      </c>
      <c r="E12257">
        <v>0</v>
      </c>
      <c r="F12257" s="51"/>
      <c r="G12257" t="str">
        <f t="shared" si="382"/>
        <v>Ivica Zubac</v>
      </c>
      <c r="H12257" t="str">
        <f t="shared" si="383"/>
        <v>Ivica Zubac</v>
      </c>
    </row>
    <row r="12258" spans="1:8" x14ac:dyDescent="0.2">
      <c r="A12258" s="48"/>
      <c r="B12258">
        <v>10</v>
      </c>
      <c r="C12258">
        <v>8</v>
      </c>
      <c r="D12258">
        <v>1</v>
      </c>
      <c r="E12258">
        <v>0</v>
      </c>
      <c r="F12258" s="51"/>
      <c r="G12258" t="str">
        <f t="shared" si="382"/>
        <v>Ivica Zubac</v>
      </c>
      <c r="H12258" t="str">
        <f t="shared" si="383"/>
        <v>Ivica Zubac</v>
      </c>
    </row>
    <row r="12259" spans="1:8" x14ac:dyDescent="0.2">
      <c r="A12259" s="48"/>
      <c r="B12259">
        <v>2</v>
      </c>
      <c r="C12259">
        <v>8</v>
      </c>
      <c r="D12259">
        <v>2</v>
      </c>
      <c r="E12259">
        <v>0</v>
      </c>
      <c r="F12259" s="51"/>
      <c r="G12259" t="str">
        <f t="shared" si="382"/>
        <v>Ivica Zubac</v>
      </c>
      <c r="H12259" t="str">
        <f t="shared" si="383"/>
        <v>Ivica Zubac</v>
      </c>
    </row>
    <row r="12260" spans="1:8" x14ac:dyDescent="0.2">
      <c r="A12260" s="48"/>
      <c r="B12260">
        <v>10</v>
      </c>
      <c r="C12260">
        <v>14</v>
      </c>
      <c r="D12260">
        <v>2</v>
      </c>
      <c r="E12260">
        <v>0</v>
      </c>
      <c r="F12260" s="51"/>
      <c r="G12260" t="str">
        <f t="shared" si="382"/>
        <v>Ivica Zubac</v>
      </c>
      <c r="H12260" t="str">
        <f t="shared" si="383"/>
        <v>Ivica Zubac</v>
      </c>
    </row>
    <row r="12261" spans="1:8" x14ac:dyDescent="0.2">
      <c r="A12261" s="48"/>
      <c r="B12261">
        <v>12</v>
      </c>
      <c r="C12261">
        <v>18</v>
      </c>
      <c r="D12261">
        <v>2</v>
      </c>
      <c r="E12261">
        <v>0</v>
      </c>
      <c r="F12261" s="51"/>
      <c r="G12261" t="str">
        <f t="shared" si="382"/>
        <v>Ivica Zubac</v>
      </c>
      <c r="H12261" t="str">
        <f t="shared" si="383"/>
        <v>Ivica Zubac</v>
      </c>
    </row>
    <row r="12262" spans="1:8" x14ac:dyDescent="0.2">
      <c r="A12262" s="48"/>
      <c r="B12262">
        <v>4</v>
      </c>
      <c r="C12262">
        <v>6</v>
      </c>
      <c r="D12262">
        <v>1</v>
      </c>
      <c r="E12262">
        <v>0</v>
      </c>
      <c r="F12262" s="51"/>
      <c r="G12262" t="str">
        <f t="shared" si="382"/>
        <v>Ivica Zubac</v>
      </c>
      <c r="H12262" t="str">
        <f t="shared" si="383"/>
        <v>Ivica Zubac</v>
      </c>
    </row>
    <row r="12263" spans="1:8" x14ac:dyDescent="0.2">
      <c r="A12263" s="48"/>
      <c r="B12263">
        <v>16</v>
      </c>
      <c r="C12263">
        <v>12</v>
      </c>
      <c r="D12263">
        <v>0</v>
      </c>
      <c r="E12263">
        <v>0</v>
      </c>
      <c r="F12263" s="51"/>
      <c r="G12263" t="str">
        <f t="shared" si="382"/>
        <v>Ivica Zubac</v>
      </c>
      <c r="H12263" t="str">
        <f t="shared" si="383"/>
        <v>Ivica Zubac</v>
      </c>
    </row>
    <row r="12264" spans="1:8" x14ac:dyDescent="0.2">
      <c r="A12264" s="48"/>
      <c r="B12264">
        <v>5</v>
      </c>
      <c r="C12264">
        <v>6</v>
      </c>
      <c r="D12264">
        <v>2</v>
      </c>
      <c r="E12264">
        <v>0</v>
      </c>
      <c r="F12264" s="51"/>
      <c r="G12264" t="str">
        <f t="shared" si="382"/>
        <v>Ivica Zubac</v>
      </c>
      <c r="H12264" t="str">
        <f t="shared" si="383"/>
        <v>Ivica Zubac</v>
      </c>
    </row>
    <row r="12265" spans="1:8" x14ac:dyDescent="0.2">
      <c r="A12265" s="48"/>
      <c r="B12265">
        <v>17</v>
      </c>
      <c r="C12265">
        <v>15</v>
      </c>
      <c r="D12265">
        <v>2</v>
      </c>
      <c r="E12265">
        <v>0</v>
      </c>
      <c r="F12265" s="51"/>
      <c r="G12265" t="str">
        <f t="shared" si="382"/>
        <v>Ivica Zubac</v>
      </c>
      <c r="H12265" t="str">
        <f t="shared" si="383"/>
        <v>Ivica Zubac</v>
      </c>
    </row>
    <row r="12266" spans="1:8" x14ac:dyDescent="0.2">
      <c r="A12266" s="48"/>
      <c r="B12266">
        <v>12</v>
      </c>
      <c r="C12266">
        <v>9</v>
      </c>
      <c r="D12266">
        <v>2</v>
      </c>
      <c r="E12266">
        <v>0</v>
      </c>
      <c r="F12266" s="51"/>
      <c r="G12266" t="str">
        <f t="shared" si="382"/>
        <v>Ivica Zubac</v>
      </c>
      <c r="H12266" t="str">
        <f t="shared" si="383"/>
        <v>Ivica Zubac</v>
      </c>
    </row>
    <row r="12267" spans="1:8" x14ac:dyDescent="0.2">
      <c r="A12267" s="48"/>
      <c r="B12267">
        <v>10</v>
      </c>
      <c r="C12267">
        <v>9</v>
      </c>
      <c r="D12267">
        <v>0</v>
      </c>
      <c r="E12267">
        <v>0</v>
      </c>
      <c r="F12267" s="51"/>
      <c r="G12267" t="str">
        <f t="shared" si="382"/>
        <v>Ivica Zubac</v>
      </c>
      <c r="H12267" t="str">
        <f t="shared" si="383"/>
        <v>Ivica Zubac</v>
      </c>
    </row>
    <row r="12268" spans="1:8" x14ac:dyDescent="0.2">
      <c r="A12268" s="48"/>
      <c r="B12268">
        <v>10</v>
      </c>
      <c r="C12268">
        <v>8</v>
      </c>
      <c r="D12268">
        <v>2</v>
      </c>
      <c r="E12268">
        <v>0</v>
      </c>
      <c r="F12268" s="51"/>
      <c r="G12268" t="str">
        <f t="shared" si="382"/>
        <v>Ivica Zubac</v>
      </c>
      <c r="H12268" t="str">
        <f t="shared" si="383"/>
        <v>Ivica Zubac</v>
      </c>
    </row>
    <row r="12269" spans="1:8" x14ac:dyDescent="0.2">
      <c r="A12269" s="48"/>
      <c r="B12269">
        <v>16</v>
      </c>
      <c r="C12269">
        <v>15</v>
      </c>
      <c r="D12269">
        <v>0</v>
      </c>
      <c r="E12269">
        <v>0</v>
      </c>
      <c r="F12269" s="51"/>
      <c r="G12269" t="str">
        <f t="shared" si="382"/>
        <v>Ivica Zubac</v>
      </c>
      <c r="H12269" t="str">
        <f t="shared" si="383"/>
        <v>Ivica Zubac</v>
      </c>
    </row>
    <row r="12270" spans="1:8" x14ac:dyDescent="0.2">
      <c r="A12270" s="48"/>
      <c r="B12270">
        <v>9</v>
      </c>
      <c r="C12270">
        <v>7</v>
      </c>
      <c r="D12270">
        <v>1</v>
      </c>
      <c r="E12270">
        <v>0</v>
      </c>
      <c r="F12270" s="51"/>
      <c r="G12270" t="str">
        <f t="shared" si="382"/>
        <v>Ivica Zubac</v>
      </c>
      <c r="H12270" t="str">
        <f t="shared" si="383"/>
        <v>Ivica Zubac</v>
      </c>
    </row>
    <row r="12271" spans="1:8" x14ac:dyDescent="0.2">
      <c r="A12271" s="48"/>
      <c r="B12271">
        <v>3</v>
      </c>
      <c r="C12271">
        <v>7</v>
      </c>
      <c r="D12271">
        <v>4</v>
      </c>
      <c r="E12271">
        <v>0</v>
      </c>
      <c r="F12271" s="51"/>
      <c r="G12271" t="str">
        <f t="shared" si="382"/>
        <v>Ivica Zubac</v>
      </c>
      <c r="H12271" t="str">
        <f t="shared" si="383"/>
        <v>Ivica Zubac</v>
      </c>
    </row>
    <row r="12272" spans="1:8" x14ac:dyDescent="0.2">
      <c r="A12272" s="48"/>
      <c r="B12272">
        <v>9</v>
      </c>
      <c r="C12272">
        <v>18</v>
      </c>
      <c r="D12272">
        <v>1</v>
      </c>
      <c r="E12272">
        <v>0</v>
      </c>
      <c r="F12272" s="51"/>
      <c r="G12272" t="str">
        <f t="shared" si="382"/>
        <v>Ivica Zubac</v>
      </c>
      <c r="H12272" t="str">
        <f t="shared" si="383"/>
        <v>Ivica Zubac</v>
      </c>
    </row>
    <row r="12273" spans="1:8" x14ac:dyDescent="0.2">
      <c r="A12273" s="48"/>
      <c r="B12273">
        <v>3</v>
      </c>
      <c r="C12273">
        <v>11</v>
      </c>
      <c r="D12273">
        <v>1</v>
      </c>
      <c r="E12273">
        <v>0</v>
      </c>
      <c r="F12273" s="51"/>
      <c r="G12273" t="str">
        <f t="shared" si="382"/>
        <v>Ivica Zubac</v>
      </c>
      <c r="H12273" t="str">
        <f t="shared" si="383"/>
        <v>Ivica Zubac</v>
      </c>
    </row>
    <row r="12274" spans="1:8" x14ac:dyDescent="0.2">
      <c r="A12274" s="48"/>
      <c r="B12274">
        <v>14</v>
      </c>
      <c r="C12274">
        <v>14</v>
      </c>
      <c r="D12274">
        <v>2</v>
      </c>
      <c r="E12274">
        <v>0</v>
      </c>
      <c r="F12274" s="51"/>
      <c r="G12274" t="str">
        <f t="shared" si="382"/>
        <v>Ivica Zubac</v>
      </c>
      <c r="H12274" t="str">
        <f t="shared" si="383"/>
        <v>Ivica Zubac</v>
      </c>
    </row>
    <row r="12275" spans="1:8" x14ac:dyDescent="0.2">
      <c r="A12275" s="48"/>
      <c r="B12275">
        <v>8</v>
      </c>
      <c r="C12275">
        <v>4</v>
      </c>
      <c r="D12275">
        <v>1</v>
      </c>
      <c r="E12275">
        <v>0</v>
      </c>
      <c r="F12275" s="51"/>
      <c r="G12275" t="str">
        <f t="shared" si="382"/>
        <v>Ivica Zubac</v>
      </c>
      <c r="H12275" t="str">
        <f t="shared" si="383"/>
        <v>Ivica Zubac</v>
      </c>
    </row>
    <row r="12276" spans="1:8" x14ac:dyDescent="0.2">
      <c r="A12276" s="48"/>
      <c r="B12276">
        <v>6</v>
      </c>
      <c r="C12276">
        <v>9</v>
      </c>
      <c r="D12276">
        <v>0</v>
      </c>
      <c r="E12276">
        <v>0</v>
      </c>
      <c r="F12276" s="51"/>
      <c r="G12276" t="str">
        <f t="shared" si="382"/>
        <v>Ivica Zubac</v>
      </c>
      <c r="H12276" t="str">
        <f t="shared" si="383"/>
        <v>Ivica Zubac</v>
      </c>
    </row>
    <row r="12277" spans="1:8" x14ac:dyDescent="0.2">
      <c r="A12277" s="48"/>
      <c r="B12277">
        <v>31</v>
      </c>
      <c r="C12277">
        <v>29</v>
      </c>
      <c r="D12277">
        <v>3</v>
      </c>
      <c r="E12277">
        <v>0</v>
      </c>
      <c r="F12277" s="51"/>
      <c r="G12277" t="str">
        <f t="shared" si="382"/>
        <v>Ivica Zubac</v>
      </c>
      <c r="H12277" t="str">
        <f t="shared" si="383"/>
        <v>Ivica Zubac</v>
      </c>
    </row>
    <row r="12278" spans="1:8" x14ac:dyDescent="0.2">
      <c r="A12278" s="48"/>
      <c r="B12278">
        <v>12</v>
      </c>
      <c r="C12278">
        <v>13</v>
      </c>
      <c r="D12278">
        <v>0</v>
      </c>
      <c r="E12278">
        <v>0</v>
      </c>
      <c r="F12278" s="51"/>
      <c r="G12278" t="str">
        <f t="shared" si="382"/>
        <v>Ivica Zubac</v>
      </c>
      <c r="H12278" t="str">
        <f t="shared" si="383"/>
        <v>Ivica Zubac</v>
      </c>
    </row>
    <row r="12279" spans="1:8" x14ac:dyDescent="0.2">
      <c r="A12279" s="48"/>
      <c r="B12279">
        <v>12</v>
      </c>
      <c r="C12279">
        <v>7</v>
      </c>
      <c r="D12279">
        <v>0</v>
      </c>
      <c r="E12279">
        <v>0</v>
      </c>
      <c r="F12279" s="51"/>
      <c r="G12279" t="str">
        <f t="shared" si="382"/>
        <v>Ivica Zubac</v>
      </c>
      <c r="H12279" t="str">
        <f t="shared" si="383"/>
        <v>Ivica Zubac</v>
      </c>
    </row>
    <row r="12280" spans="1:8" x14ac:dyDescent="0.2">
      <c r="A12280" s="48"/>
      <c r="B12280">
        <v>13</v>
      </c>
      <c r="C12280">
        <v>15</v>
      </c>
      <c r="D12280">
        <v>1</v>
      </c>
      <c r="E12280">
        <v>0</v>
      </c>
      <c r="F12280" s="51"/>
      <c r="G12280" t="str">
        <f t="shared" si="382"/>
        <v>Ivica Zubac</v>
      </c>
      <c r="H12280" t="str">
        <f t="shared" si="383"/>
        <v>Ivica Zubac</v>
      </c>
    </row>
    <row r="12281" spans="1:8" x14ac:dyDescent="0.2">
      <c r="A12281" s="48"/>
      <c r="B12281">
        <v>9</v>
      </c>
      <c r="C12281">
        <v>8</v>
      </c>
      <c r="D12281">
        <v>0</v>
      </c>
      <c r="E12281">
        <v>0</v>
      </c>
      <c r="F12281" s="51"/>
      <c r="G12281" t="str">
        <f t="shared" si="382"/>
        <v>Ivica Zubac</v>
      </c>
      <c r="H12281" t="str">
        <f t="shared" si="383"/>
        <v>Ivica Zubac</v>
      </c>
    </row>
    <row r="12282" spans="1:8" x14ac:dyDescent="0.2">
      <c r="A12282" s="48"/>
      <c r="B12282">
        <v>16</v>
      </c>
      <c r="C12282">
        <v>13</v>
      </c>
      <c r="D12282">
        <v>1</v>
      </c>
      <c r="E12282">
        <v>0</v>
      </c>
      <c r="F12282" s="51"/>
      <c r="G12282" t="str">
        <f t="shared" si="382"/>
        <v>Ivica Zubac</v>
      </c>
      <c r="H12282" t="str">
        <f t="shared" si="383"/>
        <v>Ivica Zubac</v>
      </c>
    </row>
    <row r="12283" spans="1:8" x14ac:dyDescent="0.2">
      <c r="A12283" s="48"/>
      <c r="B12283">
        <v>9</v>
      </c>
      <c r="C12283">
        <v>8</v>
      </c>
      <c r="D12283">
        <v>0</v>
      </c>
      <c r="E12283">
        <v>0</v>
      </c>
      <c r="F12283" s="51"/>
      <c r="G12283" t="str">
        <f t="shared" si="382"/>
        <v>Ivica Zubac</v>
      </c>
      <c r="H12283" t="str">
        <f t="shared" si="383"/>
        <v>Ivica Zubac</v>
      </c>
    </row>
    <row r="12284" spans="1:8" x14ac:dyDescent="0.2">
      <c r="A12284" s="48"/>
      <c r="B12284">
        <v>4</v>
      </c>
      <c r="C12284">
        <v>5</v>
      </c>
      <c r="D12284">
        <v>0</v>
      </c>
      <c r="E12284">
        <v>0</v>
      </c>
      <c r="F12284" s="51"/>
      <c r="G12284" t="str">
        <f t="shared" si="382"/>
        <v>Ivica Zubac</v>
      </c>
      <c r="H12284" t="str">
        <f t="shared" si="383"/>
        <v>Ivica Zubac</v>
      </c>
    </row>
    <row r="12285" spans="1:8" x14ac:dyDescent="0.2">
      <c r="A12285" s="48"/>
      <c r="B12285">
        <v>4</v>
      </c>
      <c r="C12285">
        <v>3</v>
      </c>
      <c r="D12285">
        <v>1</v>
      </c>
      <c r="E12285">
        <v>0</v>
      </c>
      <c r="F12285" s="51"/>
      <c r="G12285" t="str">
        <f t="shared" si="382"/>
        <v>Ivica Zubac</v>
      </c>
      <c r="H12285" t="str">
        <f t="shared" si="383"/>
        <v>Ivica Zubac</v>
      </c>
    </row>
    <row r="12286" spans="1:8" x14ac:dyDescent="0.2">
      <c r="A12286" s="48"/>
      <c r="B12286">
        <v>2</v>
      </c>
      <c r="C12286">
        <v>8</v>
      </c>
      <c r="D12286">
        <v>0</v>
      </c>
      <c r="E12286">
        <v>0</v>
      </c>
      <c r="F12286" s="51"/>
      <c r="G12286" t="str">
        <f t="shared" si="382"/>
        <v>Ivica Zubac</v>
      </c>
      <c r="H12286" t="str">
        <f t="shared" si="383"/>
        <v>Ivica Zubac</v>
      </c>
    </row>
    <row r="12287" spans="1:8" x14ac:dyDescent="0.2">
      <c r="A12287" s="48"/>
      <c r="B12287">
        <v>4</v>
      </c>
      <c r="C12287">
        <v>8</v>
      </c>
      <c r="D12287">
        <v>1</v>
      </c>
      <c r="E12287">
        <v>0</v>
      </c>
      <c r="F12287" s="51"/>
      <c r="G12287" t="str">
        <f t="shared" si="382"/>
        <v>Ivica Zubac</v>
      </c>
      <c r="H12287" t="str">
        <f t="shared" si="383"/>
        <v>Ivica Zubac</v>
      </c>
    </row>
    <row r="12288" spans="1:8" x14ac:dyDescent="0.2">
      <c r="A12288" s="48"/>
      <c r="B12288">
        <v>7</v>
      </c>
      <c r="C12288">
        <v>12</v>
      </c>
      <c r="D12288">
        <v>2</v>
      </c>
      <c r="E12288">
        <v>0</v>
      </c>
      <c r="F12288" s="51"/>
      <c r="G12288" t="str">
        <f t="shared" si="382"/>
        <v>Ivica Zubac</v>
      </c>
      <c r="H12288" t="str">
        <f t="shared" si="383"/>
        <v>Ivica Zubac</v>
      </c>
    </row>
    <row r="12289" spans="1:8" x14ac:dyDescent="0.2">
      <c r="A12289" s="48"/>
      <c r="B12289">
        <v>12</v>
      </c>
      <c r="C12289">
        <v>15</v>
      </c>
      <c r="D12289">
        <v>1</v>
      </c>
      <c r="E12289">
        <v>0</v>
      </c>
      <c r="F12289" s="51"/>
      <c r="G12289" t="str">
        <f t="shared" si="382"/>
        <v>Ivica Zubac</v>
      </c>
      <c r="H12289" t="str">
        <f t="shared" si="383"/>
        <v>Ivica Zubac</v>
      </c>
    </row>
    <row r="12290" spans="1:8" x14ac:dyDescent="0.2">
      <c r="A12290" s="48"/>
      <c r="B12290">
        <v>23</v>
      </c>
      <c r="C12290">
        <v>16</v>
      </c>
      <c r="D12290">
        <v>1</v>
      </c>
      <c r="E12290">
        <v>0</v>
      </c>
      <c r="F12290" s="51"/>
      <c r="G12290" t="str">
        <f t="shared" ref="G12290:G12293" si="384">IF(B12290="","",IF(A12290="",G12289,SUBSTITUTE(A12290," 2022-23 Game Log","")))</f>
        <v>Ivica Zubac</v>
      </c>
      <c r="H12290" t="str">
        <f t="shared" ref="H12290:H12293" si="385">IF(G12290="Luka Dončić","Luka Doncic",IF(G12290="Wendell Carter Jr.","Wendell Carter",IF(G12290="Vlatko Čančar","Vlatko Cancar",IF(G12290="Troy Brown Jr.","Troy Brown",IF(G12290="Bojan Bogdanović","Bojan Bogdanovic",IF(G12290="Nic Claxton","Nicolas Claxton",IF(G12290="Kristaps Porziņģis","Kristaps Porzingis",IF(G12290="Kelly Oubre Jr.","Kelly Oubre Jr",IF(G12290="P.J. Washington","P.J Washington",IF(G12290="P.J. Tucker","P.J Tucker",IF(G12290="Jabari Smith Jr.","Jabari Smith",IF(G12290="Alperen Şengün","Alperen Sengun",IF(G12290="Nikola Vučević","Nikola Vucevic",IF(G12290="Jusuf Nurkić","Jusuf Nurkic",IF(G12290="Nikola Jokić","Nikola Jokic",G12290)))))))))))))))</f>
        <v>Ivica Zubac</v>
      </c>
    </row>
    <row r="12291" spans="1:8" x14ac:dyDescent="0.2">
      <c r="A12291" s="48"/>
      <c r="B12291">
        <v>13</v>
      </c>
      <c r="C12291">
        <v>11</v>
      </c>
      <c r="D12291">
        <v>0</v>
      </c>
      <c r="E12291">
        <v>0</v>
      </c>
      <c r="F12291" s="51"/>
      <c r="G12291" t="str">
        <f t="shared" si="384"/>
        <v>Ivica Zubac</v>
      </c>
      <c r="H12291" t="str">
        <f t="shared" si="385"/>
        <v>Ivica Zubac</v>
      </c>
    </row>
    <row r="12292" spans="1:8" x14ac:dyDescent="0.2">
      <c r="A12292" s="48"/>
      <c r="B12292">
        <v>6</v>
      </c>
      <c r="C12292">
        <v>7</v>
      </c>
      <c r="D12292">
        <v>0</v>
      </c>
      <c r="E12292">
        <v>0</v>
      </c>
      <c r="F12292" s="51"/>
      <c r="G12292" t="str">
        <f t="shared" si="384"/>
        <v>Ivica Zubac</v>
      </c>
      <c r="H12292" t="str">
        <f t="shared" si="385"/>
        <v>Ivica Zubac</v>
      </c>
    </row>
    <row r="12293" spans="1:8" x14ac:dyDescent="0.2">
      <c r="A12293" s="48"/>
      <c r="B12293">
        <v>10</v>
      </c>
      <c r="C12293">
        <v>7</v>
      </c>
      <c r="D12293">
        <v>0</v>
      </c>
      <c r="E12293">
        <v>0</v>
      </c>
      <c r="F12293" s="51">
        <v>1</v>
      </c>
      <c r="G12293" t="str">
        <f t="shared" si="384"/>
        <v>Ivica Zubac</v>
      </c>
      <c r="H12293" t="str">
        <f t="shared" si="385"/>
        <v>Ivica Zubac</v>
      </c>
    </row>
    <row r="12294" spans="1:8" x14ac:dyDescent="0.2">
      <c r="G12294" t="str">
        <f>IF(B12294="","",IF(A12294="",G12293,SUBSTITUTE(A12294," 2022-23 Game Log","")))</f>
        <v/>
      </c>
      <c r="H12294" t="str">
        <f t="shared" ref="H12254:H12294" si="386">IF(G12294="Luka Dončić","Luka Doncic",IF(G12294="Wendell Carter Jr.","Wendell Carter",IF(G12294="Vlatko Čančar","Vlatko Cancar",IF(G12294="Troy Brown Jr.","Troy Brown",IF(G12294="Bojan Bogdanović","Bojan Bogdanovic",IF(G12294="Nic Claxton","Nicolas Claxton",IF(G12294="Kristaps Porziņģis","Kristaps Porzingis",IF(G12294="Kelly Oubre Jr.","Kelly Oubre Jr",IF(G12294="P.J. Washington","P.J Washington",IF(G12294="P.J. Tucker","P.J Tucker",IF(G12294="Jabari Smith Jr.","Jabari Smith",IF(G12294="Alperen Şengün","Alperen Sengun",IF(G12294="Nikola Vučević","Nikola Vucevic",IF(G12294="Jusuf Nurkić","Jusuf Nurkic",IF(G12294="Nikola Jokić","Nikola Jokic",G12294)))))))))))))))</f>
        <v/>
      </c>
    </row>
    <row r="12295" spans="1:8" x14ac:dyDescent="0.2">
      <c r="G12295" t="str">
        <f t="shared" ref="G12295:G12358" si="387">IF(B12295="","",IF(A12295="",G12294,SUBSTITUTE(A12295," 2022-23 Game Log","")))</f>
        <v/>
      </c>
      <c r="H12295" t="str">
        <f t="shared" ref="H12295:H12358" si="388">IF(G12295="Luka Dončić","Luka Doncic",IF(G12295="Wendell Carter Jr.","Wendell Carter",IF(G12295="Vlatko Čančar","Vlatko Cancar",IF(G12295="Troy Brown Jr.","Troy Brown",IF(G12295="Bojan Bogdanović","Bojan Bogdanovic",IF(G12295="Nic Claxton","Nicolas Claxton",IF(G12295="Kristaps Porziņģis","Kristaps Porzingis",IF(G12295="Kelly Oubre Jr.","Kelly Oubre Jr",IF(G12295="P.J. Washington","P.J Washington",IF(G12295="P.J. Tucker","P.J Tucker",IF(G12295="Jabari Smith Jr.","Jabari Smith",IF(G12295="Alperen Şengün","Alperen Sengun",IF(G12295="Nikola Vučević","Nikola Vucevic",IF(G12295="Jusuf Nurkić","Jusuf Nurkic",IF(G12295="Nikola Jokić","Nikola Jokic",G12295)))))))))))))))</f>
        <v/>
      </c>
    </row>
    <row r="12296" spans="1:8" x14ac:dyDescent="0.2">
      <c r="G12296" t="str">
        <f t="shared" si="387"/>
        <v/>
      </c>
      <c r="H12296" t="str">
        <f t="shared" si="388"/>
        <v/>
      </c>
    </row>
    <row r="12297" spans="1:8" x14ac:dyDescent="0.2">
      <c r="G12297" t="str">
        <f t="shared" si="387"/>
        <v/>
      </c>
      <c r="H12297" t="str">
        <f t="shared" si="388"/>
        <v/>
      </c>
    </row>
    <row r="12298" spans="1:8" x14ac:dyDescent="0.2">
      <c r="G12298" t="str">
        <f t="shared" si="387"/>
        <v/>
      </c>
      <c r="H12298" t="str">
        <f t="shared" si="388"/>
        <v/>
      </c>
    </row>
    <row r="12299" spans="1:8" x14ac:dyDescent="0.2">
      <c r="G12299" t="str">
        <f t="shared" si="387"/>
        <v/>
      </c>
      <c r="H12299" t="str">
        <f t="shared" si="388"/>
        <v/>
      </c>
    </row>
    <row r="12300" spans="1:8" x14ac:dyDescent="0.2">
      <c r="G12300" t="str">
        <f t="shared" si="387"/>
        <v/>
      </c>
      <c r="H12300" t="str">
        <f t="shared" si="388"/>
        <v/>
      </c>
    </row>
    <row r="12301" spans="1:8" x14ac:dyDescent="0.2">
      <c r="G12301" t="str">
        <f t="shared" si="387"/>
        <v/>
      </c>
      <c r="H12301" t="str">
        <f t="shared" si="388"/>
        <v/>
      </c>
    </row>
    <row r="12302" spans="1:8" x14ac:dyDescent="0.2">
      <c r="G12302" t="str">
        <f t="shared" si="387"/>
        <v/>
      </c>
      <c r="H12302" t="str">
        <f t="shared" si="388"/>
        <v/>
      </c>
    </row>
    <row r="12303" spans="1:8" x14ac:dyDescent="0.2">
      <c r="G12303" t="str">
        <f t="shared" si="387"/>
        <v/>
      </c>
      <c r="H12303" t="str">
        <f t="shared" si="388"/>
        <v/>
      </c>
    </row>
    <row r="12304" spans="1:8" x14ac:dyDescent="0.2">
      <c r="G12304" t="str">
        <f t="shared" si="387"/>
        <v/>
      </c>
      <c r="H12304" t="str">
        <f t="shared" si="388"/>
        <v/>
      </c>
    </row>
    <row r="12305" spans="7:8" x14ac:dyDescent="0.2">
      <c r="G12305" t="str">
        <f t="shared" si="387"/>
        <v/>
      </c>
      <c r="H12305" t="str">
        <f t="shared" si="388"/>
        <v/>
      </c>
    </row>
    <row r="12306" spans="7:8" x14ac:dyDescent="0.2">
      <c r="G12306" t="str">
        <f t="shared" si="387"/>
        <v/>
      </c>
      <c r="H12306" t="str">
        <f t="shared" si="388"/>
        <v/>
      </c>
    </row>
    <row r="12307" spans="7:8" x14ac:dyDescent="0.2">
      <c r="G12307" t="str">
        <f t="shared" si="387"/>
        <v/>
      </c>
      <c r="H12307" t="str">
        <f t="shared" si="388"/>
        <v/>
      </c>
    </row>
    <row r="12308" spans="7:8" x14ac:dyDescent="0.2">
      <c r="G12308" t="str">
        <f t="shared" si="387"/>
        <v/>
      </c>
      <c r="H12308" t="str">
        <f t="shared" si="388"/>
        <v/>
      </c>
    </row>
    <row r="12309" spans="7:8" x14ac:dyDescent="0.2">
      <c r="G12309" t="str">
        <f t="shared" si="387"/>
        <v/>
      </c>
      <c r="H12309" t="str">
        <f t="shared" si="388"/>
        <v/>
      </c>
    </row>
    <row r="12310" spans="7:8" x14ac:dyDescent="0.2">
      <c r="G12310" t="str">
        <f t="shared" si="387"/>
        <v/>
      </c>
      <c r="H12310" t="str">
        <f t="shared" si="388"/>
        <v/>
      </c>
    </row>
    <row r="12311" spans="7:8" x14ac:dyDescent="0.2">
      <c r="G12311" t="str">
        <f t="shared" si="387"/>
        <v/>
      </c>
      <c r="H12311" t="str">
        <f t="shared" si="388"/>
        <v/>
      </c>
    </row>
    <row r="12312" spans="7:8" x14ac:dyDescent="0.2">
      <c r="G12312" t="str">
        <f t="shared" si="387"/>
        <v/>
      </c>
      <c r="H12312" t="str">
        <f t="shared" si="388"/>
        <v/>
      </c>
    </row>
    <row r="12313" spans="7:8" x14ac:dyDescent="0.2">
      <c r="G12313" t="str">
        <f t="shared" si="387"/>
        <v/>
      </c>
      <c r="H12313" t="str">
        <f t="shared" si="388"/>
        <v/>
      </c>
    </row>
    <row r="12314" spans="7:8" x14ac:dyDescent="0.2">
      <c r="G12314" t="str">
        <f t="shared" si="387"/>
        <v/>
      </c>
      <c r="H12314" t="str">
        <f t="shared" si="388"/>
        <v/>
      </c>
    </row>
    <row r="12315" spans="7:8" x14ac:dyDescent="0.2">
      <c r="G12315" t="str">
        <f t="shared" si="387"/>
        <v/>
      </c>
      <c r="H12315" t="str">
        <f t="shared" si="388"/>
        <v/>
      </c>
    </row>
    <row r="12316" spans="7:8" x14ac:dyDescent="0.2">
      <c r="G12316" t="str">
        <f t="shared" si="387"/>
        <v/>
      </c>
      <c r="H12316" t="str">
        <f t="shared" si="388"/>
        <v/>
      </c>
    </row>
    <row r="12317" spans="7:8" x14ac:dyDescent="0.2">
      <c r="G12317" t="str">
        <f t="shared" si="387"/>
        <v/>
      </c>
      <c r="H12317" t="str">
        <f t="shared" si="388"/>
        <v/>
      </c>
    </row>
    <row r="12318" spans="7:8" x14ac:dyDescent="0.2">
      <c r="G12318" t="str">
        <f t="shared" si="387"/>
        <v/>
      </c>
      <c r="H12318" t="str">
        <f t="shared" si="388"/>
        <v/>
      </c>
    </row>
    <row r="12319" spans="7:8" x14ac:dyDescent="0.2">
      <c r="G12319" t="str">
        <f t="shared" si="387"/>
        <v/>
      </c>
      <c r="H12319" t="str">
        <f t="shared" si="388"/>
        <v/>
      </c>
    </row>
    <row r="12320" spans="7:8" x14ac:dyDescent="0.2">
      <c r="G12320" t="str">
        <f t="shared" si="387"/>
        <v/>
      </c>
      <c r="H12320" t="str">
        <f t="shared" si="388"/>
        <v/>
      </c>
    </row>
    <row r="12321" spans="7:8" x14ac:dyDescent="0.2">
      <c r="G12321" t="str">
        <f t="shared" si="387"/>
        <v/>
      </c>
      <c r="H12321" t="str">
        <f t="shared" si="388"/>
        <v/>
      </c>
    </row>
    <row r="12322" spans="7:8" x14ac:dyDescent="0.2">
      <c r="G12322" t="str">
        <f t="shared" si="387"/>
        <v/>
      </c>
      <c r="H12322" t="str">
        <f t="shared" si="388"/>
        <v/>
      </c>
    </row>
    <row r="12323" spans="7:8" x14ac:dyDescent="0.2">
      <c r="G12323" t="str">
        <f t="shared" si="387"/>
        <v/>
      </c>
      <c r="H12323" t="str">
        <f t="shared" si="388"/>
        <v/>
      </c>
    </row>
    <row r="12324" spans="7:8" x14ac:dyDescent="0.2">
      <c r="G12324" t="str">
        <f t="shared" si="387"/>
        <v/>
      </c>
      <c r="H12324" t="str">
        <f t="shared" si="388"/>
        <v/>
      </c>
    </row>
    <row r="12325" spans="7:8" x14ac:dyDescent="0.2">
      <c r="G12325" t="str">
        <f t="shared" si="387"/>
        <v/>
      </c>
      <c r="H12325" t="str">
        <f t="shared" si="388"/>
        <v/>
      </c>
    </row>
    <row r="12326" spans="7:8" x14ac:dyDescent="0.2">
      <c r="G12326" t="str">
        <f t="shared" si="387"/>
        <v/>
      </c>
      <c r="H12326" t="str">
        <f t="shared" si="388"/>
        <v/>
      </c>
    </row>
    <row r="12327" spans="7:8" x14ac:dyDescent="0.2">
      <c r="G12327" t="str">
        <f t="shared" si="387"/>
        <v/>
      </c>
      <c r="H12327" t="str">
        <f t="shared" si="388"/>
        <v/>
      </c>
    </row>
    <row r="12328" spans="7:8" x14ac:dyDescent="0.2">
      <c r="G12328" t="str">
        <f t="shared" si="387"/>
        <v/>
      </c>
      <c r="H12328" t="str">
        <f t="shared" si="388"/>
        <v/>
      </c>
    </row>
    <row r="12329" spans="7:8" x14ac:dyDescent="0.2">
      <c r="G12329" t="str">
        <f t="shared" si="387"/>
        <v/>
      </c>
      <c r="H12329" t="str">
        <f t="shared" si="388"/>
        <v/>
      </c>
    </row>
    <row r="12330" spans="7:8" x14ac:dyDescent="0.2">
      <c r="G12330" t="str">
        <f t="shared" si="387"/>
        <v/>
      </c>
      <c r="H12330" t="str">
        <f t="shared" si="388"/>
        <v/>
      </c>
    </row>
    <row r="12331" spans="7:8" x14ac:dyDescent="0.2">
      <c r="G12331" t="str">
        <f t="shared" si="387"/>
        <v/>
      </c>
      <c r="H12331" t="str">
        <f t="shared" si="388"/>
        <v/>
      </c>
    </row>
    <row r="12332" spans="7:8" x14ac:dyDescent="0.2">
      <c r="G12332" t="str">
        <f t="shared" si="387"/>
        <v/>
      </c>
      <c r="H12332" t="str">
        <f t="shared" si="388"/>
        <v/>
      </c>
    </row>
    <row r="12333" spans="7:8" x14ac:dyDescent="0.2">
      <c r="G12333" t="str">
        <f t="shared" si="387"/>
        <v/>
      </c>
      <c r="H12333" t="str">
        <f t="shared" si="388"/>
        <v/>
      </c>
    </row>
    <row r="12334" spans="7:8" x14ac:dyDescent="0.2">
      <c r="G12334" t="str">
        <f t="shared" si="387"/>
        <v/>
      </c>
      <c r="H12334" t="str">
        <f t="shared" si="388"/>
        <v/>
      </c>
    </row>
    <row r="12335" spans="7:8" x14ac:dyDescent="0.2">
      <c r="G12335" t="str">
        <f t="shared" si="387"/>
        <v/>
      </c>
      <c r="H12335" t="str">
        <f t="shared" si="388"/>
        <v/>
      </c>
    </row>
    <row r="12336" spans="7:8" x14ac:dyDescent="0.2">
      <c r="G12336" t="str">
        <f t="shared" si="387"/>
        <v/>
      </c>
      <c r="H12336" t="str">
        <f t="shared" si="388"/>
        <v/>
      </c>
    </row>
    <row r="12337" spans="7:8" x14ac:dyDescent="0.2">
      <c r="G12337" t="str">
        <f t="shared" si="387"/>
        <v/>
      </c>
      <c r="H12337" t="str">
        <f t="shared" si="388"/>
        <v/>
      </c>
    </row>
    <row r="12338" spans="7:8" x14ac:dyDescent="0.2">
      <c r="G12338" t="str">
        <f t="shared" si="387"/>
        <v/>
      </c>
      <c r="H12338" t="str">
        <f t="shared" si="388"/>
        <v/>
      </c>
    </row>
    <row r="12339" spans="7:8" x14ac:dyDescent="0.2">
      <c r="G12339" t="str">
        <f t="shared" si="387"/>
        <v/>
      </c>
      <c r="H12339" t="str">
        <f t="shared" si="388"/>
        <v/>
      </c>
    </row>
    <row r="12340" spans="7:8" x14ac:dyDescent="0.2">
      <c r="G12340" t="str">
        <f t="shared" si="387"/>
        <v/>
      </c>
      <c r="H12340" t="str">
        <f t="shared" si="388"/>
        <v/>
      </c>
    </row>
    <row r="12341" spans="7:8" x14ac:dyDescent="0.2">
      <c r="G12341" t="str">
        <f t="shared" si="387"/>
        <v/>
      </c>
      <c r="H12341" t="str">
        <f t="shared" si="388"/>
        <v/>
      </c>
    </row>
    <row r="12342" spans="7:8" x14ac:dyDescent="0.2">
      <c r="G12342" t="str">
        <f t="shared" si="387"/>
        <v/>
      </c>
      <c r="H12342" t="str">
        <f t="shared" si="388"/>
        <v/>
      </c>
    </row>
    <row r="12343" spans="7:8" x14ac:dyDescent="0.2">
      <c r="G12343" t="str">
        <f t="shared" si="387"/>
        <v/>
      </c>
      <c r="H12343" t="str">
        <f t="shared" si="388"/>
        <v/>
      </c>
    </row>
    <row r="12344" spans="7:8" x14ac:dyDescent="0.2">
      <c r="G12344" t="str">
        <f t="shared" si="387"/>
        <v/>
      </c>
      <c r="H12344" t="str">
        <f t="shared" si="388"/>
        <v/>
      </c>
    </row>
    <row r="12345" spans="7:8" x14ac:dyDescent="0.2">
      <c r="G12345" t="str">
        <f t="shared" si="387"/>
        <v/>
      </c>
      <c r="H12345" t="str">
        <f t="shared" si="388"/>
        <v/>
      </c>
    </row>
    <row r="12346" spans="7:8" x14ac:dyDescent="0.2">
      <c r="G12346" t="str">
        <f t="shared" si="387"/>
        <v/>
      </c>
      <c r="H12346" t="str">
        <f t="shared" si="388"/>
        <v/>
      </c>
    </row>
    <row r="12347" spans="7:8" x14ac:dyDescent="0.2">
      <c r="G12347" t="str">
        <f t="shared" si="387"/>
        <v/>
      </c>
      <c r="H12347" t="str">
        <f t="shared" si="388"/>
        <v/>
      </c>
    </row>
    <row r="12348" spans="7:8" x14ac:dyDescent="0.2">
      <c r="G12348" t="str">
        <f t="shared" si="387"/>
        <v/>
      </c>
      <c r="H12348" t="str">
        <f t="shared" si="388"/>
        <v/>
      </c>
    </row>
    <row r="12349" spans="7:8" x14ac:dyDescent="0.2">
      <c r="G12349" t="str">
        <f t="shared" si="387"/>
        <v/>
      </c>
      <c r="H12349" t="str">
        <f t="shared" si="388"/>
        <v/>
      </c>
    </row>
    <row r="12350" spans="7:8" x14ac:dyDescent="0.2">
      <c r="G12350" t="str">
        <f t="shared" si="387"/>
        <v/>
      </c>
      <c r="H12350" t="str">
        <f t="shared" si="388"/>
        <v/>
      </c>
    </row>
    <row r="12351" spans="7:8" x14ac:dyDescent="0.2">
      <c r="G12351" t="str">
        <f t="shared" si="387"/>
        <v/>
      </c>
      <c r="H12351" t="str">
        <f t="shared" si="388"/>
        <v/>
      </c>
    </row>
    <row r="12352" spans="7:8" x14ac:dyDescent="0.2">
      <c r="G12352" t="str">
        <f t="shared" si="387"/>
        <v/>
      </c>
      <c r="H12352" t="str">
        <f t="shared" si="388"/>
        <v/>
      </c>
    </row>
    <row r="12353" spans="7:8" x14ac:dyDescent="0.2">
      <c r="G12353" t="str">
        <f t="shared" si="387"/>
        <v/>
      </c>
      <c r="H12353" t="str">
        <f t="shared" si="388"/>
        <v/>
      </c>
    </row>
    <row r="12354" spans="7:8" x14ac:dyDescent="0.2">
      <c r="G12354" t="str">
        <f t="shared" si="387"/>
        <v/>
      </c>
      <c r="H12354" t="str">
        <f t="shared" si="388"/>
        <v/>
      </c>
    </row>
    <row r="12355" spans="7:8" x14ac:dyDescent="0.2">
      <c r="G12355" t="str">
        <f t="shared" si="387"/>
        <v/>
      </c>
      <c r="H12355" t="str">
        <f t="shared" si="388"/>
        <v/>
      </c>
    </row>
    <row r="12356" spans="7:8" x14ac:dyDescent="0.2">
      <c r="G12356" t="str">
        <f t="shared" si="387"/>
        <v/>
      </c>
      <c r="H12356" t="str">
        <f t="shared" si="388"/>
        <v/>
      </c>
    </row>
    <row r="12357" spans="7:8" x14ac:dyDescent="0.2">
      <c r="G12357" t="str">
        <f t="shared" si="387"/>
        <v/>
      </c>
      <c r="H12357" t="str">
        <f t="shared" si="388"/>
        <v/>
      </c>
    </row>
    <row r="12358" spans="7:8" x14ac:dyDescent="0.2">
      <c r="G12358" t="str">
        <f t="shared" si="387"/>
        <v/>
      </c>
      <c r="H12358" t="str">
        <f t="shared" si="388"/>
        <v/>
      </c>
    </row>
    <row r="12359" spans="7:8" x14ac:dyDescent="0.2">
      <c r="G12359" t="str">
        <f t="shared" ref="G12359:G12422" si="389">IF(B12359="","",IF(A12359="",G12358,SUBSTITUTE(A12359," 2022-23 Game Log","")))</f>
        <v/>
      </c>
      <c r="H12359" t="str">
        <f t="shared" ref="H12359:H12422" si="390">IF(G12359="Luka Dončić","Luka Doncic",IF(G12359="Wendell Carter Jr.","Wendell Carter",IF(G12359="Vlatko Čančar","Vlatko Cancar",IF(G12359="Troy Brown Jr.","Troy Brown",IF(G12359="Bojan Bogdanović","Bojan Bogdanovic",IF(G12359="Nic Claxton","Nicolas Claxton",IF(G12359="Kristaps Porziņģis","Kristaps Porzingis",IF(G12359="Kelly Oubre Jr.","Kelly Oubre Jr",IF(G12359="P.J. Washington","P.J Washington",IF(G12359="P.J. Tucker","P.J Tucker",IF(G12359="Jabari Smith Jr.","Jabari Smith",IF(G12359="Alperen Şengün","Alperen Sengun",IF(G12359="Nikola Vučević","Nikola Vucevic",IF(G12359="Jusuf Nurkić","Jusuf Nurkic",IF(G12359="Nikola Jokić","Nikola Jokic",G12359)))))))))))))))</f>
        <v/>
      </c>
    </row>
    <row r="12360" spans="7:8" x14ac:dyDescent="0.2">
      <c r="G12360" t="str">
        <f t="shared" si="389"/>
        <v/>
      </c>
      <c r="H12360" t="str">
        <f t="shared" si="390"/>
        <v/>
      </c>
    </row>
    <row r="12361" spans="7:8" x14ac:dyDescent="0.2">
      <c r="G12361" t="str">
        <f t="shared" si="389"/>
        <v/>
      </c>
      <c r="H12361" t="str">
        <f t="shared" si="390"/>
        <v/>
      </c>
    </row>
    <row r="12362" spans="7:8" x14ac:dyDescent="0.2">
      <c r="G12362" t="str">
        <f t="shared" si="389"/>
        <v/>
      </c>
      <c r="H12362" t="str">
        <f t="shared" si="390"/>
        <v/>
      </c>
    </row>
    <row r="12363" spans="7:8" x14ac:dyDescent="0.2">
      <c r="G12363" t="str">
        <f t="shared" si="389"/>
        <v/>
      </c>
      <c r="H12363" t="str">
        <f t="shared" si="390"/>
        <v/>
      </c>
    </row>
    <row r="12364" spans="7:8" x14ac:dyDescent="0.2">
      <c r="G12364" t="str">
        <f t="shared" si="389"/>
        <v/>
      </c>
      <c r="H12364" t="str">
        <f t="shared" si="390"/>
        <v/>
      </c>
    </row>
    <row r="12365" spans="7:8" x14ac:dyDescent="0.2">
      <c r="G12365" t="str">
        <f t="shared" si="389"/>
        <v/>
      </c>
      <c r="H12365" t="str">
        <f t="shared" si="390"/>
        <v/>
      </c>
    </row>
    <row r="12366" spans="7:8" x14ac:dyDescent="0.2">
      <c r="G12366" t="str">
        <f t="shared" si="389"/>
        <v/>
      </c>
      <c r="H12366" t="str">
        <f t="shared" si="390"/>
        <v/>
      </c>
    </row>
    <row r="12367" spans="7:8" x14ac:dyDescent="0.2">
      <c r="G12367" t="str">
        <f t="shared" si="389"/>
        <v/>
      </c>
      <c r="H12367" t="str">
        <f t="shared" si="390"/>
        <v/>
      </c>
    </row>
    <row r="12368" spans="7:8" x14ac:dyDescent="0.2">
      <c r="G12368" t="str">
        <f t="shared" si="389"/>
        <v/>
      </c>
      <c r="H12368" t="str">
        <f t="shared" si="390"/>
        <v/>
      </c>
    </row>
    <row r="12369" spans="7:8" x14ac:dyDescent="0.2">
      <c r="G12369" t="str">
        <f t="shared" si="389"/>
        <v/>
      </c>
      <c r="H12369" t="str">
        <f t="shared" si="390"/>
        <v/>
      </c>
    </row>
    <row r="12370" spans="7:8" x14ac:dyDescent="0.2">
      <c r="G12370" t="str">
        <f t="shared" si="389"/>
        <v/>
      </c>
      <c r="H12370" t="str">
        <f t="shared" si="390"/>
        <v/>
      </c>
    </row>
    <row r="12371" spans="7:8" x14ac:dyDescent="0.2">
      <c r="G12371" t="str">
        <f t="shared" si="389"/>
        <v/>
      </c>
      <c r="H12371" t="str">
        <f t="shared" si="390"/>
        <v/>
      </c>
    </row>
    <row r="12372" spans="7:8" x14ac:dyDescent="0.2">
      <c r="G12372" t="str">
        <f t="shared" si="389"/>
        <v/>
      </c>
      <c r="H12372" t="str">
        <f t="shared" si="390"/>
        <v/>
      </c>
    </row>
    <row r="12373" spans="7:8" x14ac:dyDescent="0.2">
      <c r="G12373" t="str">
        <f t="shared" si="389"/>
        <v/>
      </c>
      <c r="H12373" t="str">
        <f t="shared" si="390"/>
        <v/>
      </c>
    </row>
    <row r="12374" spans="7:8" x14ac:dyDescent="0.2">
      <c r="G12374" t="str">
        <f t="shared" si="389"/>
        <v/>
      </c>
      <c r="H12374" t="str">
        <f t="shared" si="390"/>
        <v/>
      </c>
    </row>
    <row r="12375" spans="7:8" x14ac:dyDescent="0.2">
      <c r="G12375" t="str">
        <f t="shared" si="389"/>
        <v/>
      </c>
      <c r="H12375" t="str">
        <f t="shared" si="390"/>
        <v/>
      </c>
    </row>
    <row r="12376" spans="7:8" x14ac:dyDescent="0.2">
      <c r="G12376" t="str">
        <f t="shared" si="389"/>
        <v/>
      </c>
      <c r="H12376" t="str">
        <f t="shared" si="390"/>
        <v/>
      </c>
    </row>
    <row r="12377" spans="7:8" x14ac:dyDescent="0.2">
      <c r="G12377" t="str">
        <f t="shared" si="389"/>
        <v/>
      </c>
      <c r="H12377" t="str">
        <f t="shared" si="390"/>
        <v/>
      </c>
    </row>
    <row r="12378" spans="7:8" x14ac:dyDescent="0.2">
      <c r="G12378" t="str">
        <f t="shared" si="389"/>
        <v/>
      </c>
      <c r="H12378" t="str">
        <f t="shared" si="390"/>
        <v/>
      </c>
    </row>
    <row r="12379" spans="7:8" x14ac:dyDescent="0.2">
      <c r="G12379" t="str">
        <f t="shared" si="389"/>
        <v/>
      </c>
      <c r="H12379" t="str">
        <f t="shared" si="390"/>
        <v/>
      </c>
    </row>
    <row r="12380" spans="7:8" x14ac:dyDescent="0.2">
      <c r="G12380" t="str">
        <f t="shared" si="389"/>
        <v/>
      </c>
      <c r="H12380" t="str">
        <f t="shared" si="390"/>
        <v/>
      </c>
    </row>
    <row r="12381" spans="7:8" x14ac:dyDescent="0.2">
      <c r="G12381" t="str">
        <f t="shared" si="389"/>
        <v/>
      </c>
      <c r="H12381" t="str">
        <f t="shared" si="390"/>
        <v/>
      </c>
    </row>
    <row r="12382" spans="7:8" x14ac:dyDescent="0.2">
      <c r="G12382" t="str">
        <f t="shared" si="389"/>
        <v/>
      </c>
      <c r="H12382" t="str">
        <f t="shared" si="390"/>
        <v/>
      </c>
    </row>
    <row r="12383" spans="7:8" x14ac:dyDescent="0.2">
      <c r="G12383" t="str">
        <f t="shared" si="389"/>
        <v/>
      </c>
      <c r="H12383" t="str">
        <f t="shared" si="390"/>
        <v/>
      </c>
    </row>
    <row r="12384" spans="7:8" x14ac:dyDescent="0.2">
      <c r="G12384" t="str">
        <f t="shared" si="389"/>
        <v/>
      </c>
      <c r="H12384" t="str">
        <f t="shared" si="390"/>
        <v/>
      </c>
    </row>
    <row r="12385" spans="7:8" x14ac:dyDescent="0.2">
      <c r="G12385" t="str">
        <f t="shared" si="389"/>
        <v/>
      </c>
      <c r="H12385" t="str">
        <f t="shared" si="390"/>
        <v/>
      </c>
    </row>
    <row r="12386" spans="7:8" x14ac:dyDescent="0.2">
      <c r="G12386" t="str">
        <f t="shared" si="389"/>
        <v/>
      </c>
      <c r="H12386" t="str">
        <f t="shared" si="390"/>
        <v/>
      </c>
    </row>
    <row r="12387" spans="7:8" x14ac:dyDescent="0.2">
      <c r="G12387" t="str">
        <f t="shared" si="389"/>
        <v/>
      </c>
      <c r="H12387" t="str">
        <f t="shared" si="390"/>
        <v/>
      </c>
    </row>
    <row r="12388" spans="7:8" x14ac:dyDescent="0.2">
      <c r="G12388" t="str">
        <f t="shared" si="389"/>
        <v/>
      </c>
      <c r="H12388" t="str">
        <f t="shared" si="390"/>
        <v/>
      </c>
    </row>
    <row r="12389" spans="7:8" x14ac:dyDescent="0.2">
      <c r="G12389" t="str">
        <f t="shared" si="389"/>
        <v/>
      </c>
      <c r="H12389" t="str">
        <f t="shared" si="390"/>
        <v/>
      </c>
    </row>
    <row r="12390" spans="7:8" x14ac:dyDescent="0.2">
      <c r="G12390" t="str">
        <f t="shared" si="389"/>
        <v/>
      </c>
      <c r="H12390" t="str">
        <f t="shared" si="390"/>
        <v/>
      </c>
    </row>
    <row r="12391" spans="7:8" x14ac:dyDescent="0.2">
      <c r="G12391" t="str">
        <f t="shared" si="389"/>
        <v/>
      </c>
      <c r="H12391" t="str">
        <f t="shared" si="390"/>
        <v/>
      </c>
    </row>
    <row r="12392" spans="7:8" x14ac:dyDescent="0.2">
      <c r="G12392" t="str">
        <f t="shared" si="389"/>
        <v/>
      </c>
      <c r="H12392" t="str">
        <f t="shared" si="390"/>
        <v/>
      </c>
    </row>
    <row r="12393" spans="7:8" x14ac:dyDescent="0.2">
      <c r="G12393" t="str">
        <f t="shared" si="389"/>
        <v/>
      </c>
      <c r="H12393" t="str">
        <f t="shared" si="390"/>
        <v/>
      </c>
    </row>
    <row r="12394" spans="7:8" x14ac:dyDescent="0.2">
      <c r="G12394" t="str">
        <f t="shared" si="389"/>
        <v/>
      </c>
      <c r="H12394" t="str">
        <f t="shared" si="390"/>
        <v/>
      </c>
    </row>
    <row r="12395" spans="7:8" x14ac:dyDescent="0.2">
      <c r="G12395" t="str">
        <f t="shared" si="389"/>
        <v/>
      </c>
      <c r="H12395" t="str">
        <f t="shared" si="390"/>
        <v/>
      </c>
    </row>
    <row r="12396" spans="7:8" x14ac:dyDescent="0.2">
      <c r="G12396" t="str">
        <f t="shared" si="389"/>
        <v/>
      </c>
      <c r="H12396" t="str">
        <f t="shared" si="390"/>
        <v/>
      </c>
    </row>
    <row r="12397" spans="7:8" x14ac:dyDescent="0.2">
      <c r="G12397" t="str">
        <f t="shared" si="389"/>
        <v/>
      </c>
      <c r="H12397" t="str">
        <f t="shared" si="390"/>
        <v/>
      </c>
    </row>
    <row r="12398" spans="7:8" x14ac:dyDescent="0.2">
      <c r="G12398" t="str">
        <f t="shared" si="389"/>
        <v/>
      </c>
      <c r="H12398" t="str">
        <f t="shared" si="390"/>
        <v/>
      </c>
    </row>
    <row r="12399" spans="7:8" x14ac:dyDescent="0.2">
      <c r="G12399" t="str">
        <f t="shared" si="389"/>
        <v/>
      </c>
      <c r="H12399" t="str">
        <f t="shared" si="390"/>
        <v/>
      </c>
    </row>
    <row r="12400" spans="7:8" x14ac:dyDescent="0.2">
      <c r="G12400" t="str">
        <f t="shared" si="389"/>
        <v/>
      </c>
      <c r="H12400" t="str">
        <f t="shared" si="390"/>
        <v/>
      </c>
    </row>
    <row r="12401" spans="7:8" x14ac:dyDescent="0.2">
      <c r="G12401" t="str">
        <f t="shared" si="389"/>
        <v/>
      </c>
      <c r="H12401" t="str">
        <f t="shared" si="390"/>
        <v/>
      </c>
    </row>
    <row r="12402" spans="7:8" x14ac:dyDescent="0.2">
      <c r="G12402" t="str">
        <f t="shared" si="389"/>
        <v/>
      </c>
      <c r="H12402" t="str">
        <f t="shared" si="390"/>
        <v/>
      </c>
    </row>
    <row r="12403" spans="7:8" x14ac:dyDescent="0.2">
      <c r="G12403" t="str">
        <f t="shared" si="389"/>
        <v/>
      </c>
      <c r="H12403" t="str">
        <f t="shared" si="390"/>
        <v/>
      </c>
    </row>
    <row r="12404" spans="7:8" x14ac:dyDescent="0.2">
      <c r="G12404" t="str">
        <f t="shared" si="389"/>
        <v/>
      </c>
      <c r="H12404" t="str">
        <f t="shared" si="390"/>
        <v/>
      </c>
    </row>
    <row r="12405" spans="7:8" x14ac:dyDescent="0.2">
      <c r="G12405" t="str">
        <f t="shared" si="389"/>
        <v/>
      </c>
      <c r="H12405" t="str">
        <f t="shared" si="390"/>
        <v/>
      </c>
    </row>
    <row r="12406" spans="7:8" x14ac:dyDescent="0.2">
      <c r="G12406" t="str">
        <f t="shared" si="389"/>
        <v/>
      </c>
      <c r="H12406" t="str">
        <f t="shared" si="390"/>
        <v/>
      </c>
    </row>
    <row r="12407" spans="7:8" x14ac:dyDescent="0.2">
      <c r="G12407" t="str">
        <f t="shared" si="389"/>
        <v/>
      </c>
      <c r="H12407" t="str">
        <f t="shared" si="390"/>
        <v/>
      </c>
    </row>
    <row r="12408" spans="7:8" x14ac:dyDescent="0.2">
      <c r="G12408" t="str">
        <f t="shared" si="389"/>
        <v/>
      </c>
      <c r="H12408" t="str">
        <f t="shared" si="390"/>
        <v/>
      </c>
    </row>
    <row r="12409" spans="7:8" x14ac:dyDescent="0.2">
      <c r="G12409" t="str">
        <f t="shared" si="389"/>
        <v/>
      </c>
      <c r="H12409" t="str">
        <f t="shared" si="390"/>
        <v/>
      </c>
    </row>
    <row r="12410" spans="7:8" x14ac:dyDescent="0.2">
      <c r="G12410" t="str">
        <f t="shared" si="389"/>
        <v/>
      </c>
      <c r="H12410" t="str">
        <f t="shared" si="390"/>
        <v/>
      </c>
    </row>
    <row r="12411" spans="7:8" x14ac:dyDescent="0.2">
      <c r="G12411" t="str">
        <f t="shared" si="389"/>
        <v/>
      </c>
      <c r="H12411" t="str">
        <f t="shared" si="390"/>
        <v/>
      </c>
    </row>
    <row r="12412" spans="7:8" x14ac:dyDescent="0.2">
      <c r="G12412" t="str">
        <f t="shared" si="389"/>
        <v/>
      </c>
      <c r="H12412" t="str">
        <f t="shared" si="390"/>
        <v/>
      </c>
    </row>
    <row r="12413" spans="7:8" x14ac:dyDescent="0.2">
      <c r="G12413" t="str">
        <f t="shared" si="389"/>
        <v/>
      </c>
      <c r="H12413" t="str">
        <f t="shared" si="390"/>
        <v/>
      </c>
    </row>
    <row r="12414" spans="7:8" x14ac:dyDescent="0.2">
      <c r="G12414" t="str">
        <f t="shared" si="389"/>
        <v/>
      </c>
      <c r="H12414" t="str">
        <f t="shared" si="390"/>
        <v/>
      </c>
    </row>
    <row r="12415" spans="7:8" x14ac:dyDescent="0.2">
      <c r="G12415" t="str">
        <f t="shared" si="389"/>
        <v/>
      </c>
      <c r="H12415" t="str">
        <f t="shared" si="390"/>
        <v/>
      </c>
    </row>
    <row r="12416" spans="7:8" x14ac:dyDescent="0.2">
      <c r="G12416" t="str">
        <f t="shared" si="389"/>
        <v/>
      </c>
      <c r="H12416" t="str">
        <f t="shared" si="390"/>
        <v/>
      </c>
    </row>
    <row r="12417" spans="7:8" x14ac:dyDescent="0.2">
      <c r="G12417" t="str">
        <f t="shared" si="389"/>
        <v/>
      </c>
      <c r="H12417" t="str">
        <f t="shared" si="390"/>
        <v/>
      </c>
    </row>
    <row r="12418" spans="7:8" x14ac:dyDescent="0.2">
      <c r="G12418" t="str">
        <f t="shared" si="389"/>
        <v/>
      </c>
      <c r="H12418" t="str">
        <f t="shared" si="390"/>
        <v/>
      </c>
    </row>
    <row r="12419" spans="7:8" x14ac:dyDescent="0.2">
      <c r="G12419" t="str">
        <f t="shared" si="389"/>
        <v/>
      </c>
      <c r="H12419" t="str">
        <f t="shared" si="390"/>
        <v/>
      </c>
    </row>
    <row r="12420" spans="7:8" x14ac:dyDescent="0.2">
      <c r="G12420" t="str">
        <f t="shared" si="389"/>
        <v/>
      </c>
      <c r="H12420" t="str">
        <f t="shared" si="390"/>
        <v/>
      </c>
    </row>
    <row r="12421" spans="7:8" x14ac:dyDescent="0.2">
      <c r="G12421" t="str">
        <f t="shared" si="389"/>
        <v/>
      </c>
      <c r="H12421" t="str">
        <f t="shared" si="390"/>
        <v/>
      </c>
    </row>
    <row r="12422" spans="7:8" x14ac:dyDescent="0.2">
      <c r="G12422" t="str">
        <f t="shared" si="389"/>
        <v/>
      </c>
      <c r="H12422" t="str">
        <f t="shared" si="390"/>
        <v/>
      </c>
    </row>
    <row r="12423" spans="7:8" x14ac:dyDescent="0.2">
      <c r="G12423" t="str">
        <f t="shared" ref="G12423:G12486" si="391">IF(B12423="","",IF(A12423="",G12422,SUBSTITUTE(A12423," 2022-23 Game Log","")))</f>
        <v/>
      </c>
      <c r="H12423" t="str">
        <f t="shared" ref="H12423:H12486" si="392">IF(G12423="Luka Dončić","Luka Doncic",IF(G12423="Wendell Carter Jr.","Wendell Carter",IF(G12423="Vlatko Čančar","Vlatko Cancar",IF(G12423="Troy Brown Jr.","Troy Brown",IF(G12423="Bojan Bogdanović","Bojan Bogdanovic",IF(G12423="Nic Claxton","Nicolas Claxton",IF(G12423="Kristaps Porziņģis","Kristaps Porzingis",IF(G12423="Kelly Oubre Jr.","Kelly Oubre Jr",IF(G12423="P.J. Washington","P.J Washington",IF(G12423="P.J. Tucker","P.J Tucker",IF(G12423="Jabari Smith Jr.","Jabari Smith",IF(G12423="Alperen Şengün","Alperen Sengun",IF(G12423="Nikola Vučević","Nikola Vucevic",IF(G12423="Jusuf Nurkić","Jusuf Nurkic",IF(G12423="Nikola Jokić","Nikola Jokic",G12423)))))))))))))))</f>
        <v/>
      </c>
    </row>
    <row r="12424" spans="7:8" x14ac:dyDescent="0.2">
      <c r="G12424" t="str">
        <f t="shared" si="391"/>
        <v/>
      </c>
      <c r="H12424" t="str">
        <f t="shared" si="392"/>
        <v/>
      </c>
    </row>
    <row r="12425" spans="7:8" x14ac:dyDescent="0.2">
      <c r="G12425" t="str">
        <f t="shared" si="391"/>
        <v/>
      </c>
      <c r="H12425" t="str">
        <f t="shared" si="392"/>
        <v/>
      </c>
    </row>
    <row r="12426" spans="7:8" x14ac:dyDescent="0.2">
      <c r="G12426" t="str">
        <f t="shared" si="391"/>
        <v/>
      </c>
      <c r="H12426" t="str">
        <f t="shared" si="392"/>
        <v/>
      </c>
    </row>
    <row r="12427" spans="7:8" x14ac:dyDescent="0.2">
      <c r="G12427" t="str">
        <f t="shared" si="391"/>
        <v/>
      </c>
      <c r="H12427" t="str">
        <f t="shared" si="392"/>
        <v/>
      </c>
    </row>
    <row r="12428" spans="7:8" x14ac:dyDescent="0.2">
      <c r="G12428" t="str">
        <f t="shared" si="391"/>
        <v/>
      </c>
      <c r="H12428" t="str">
        <f t="shared" si="392"/>
        <v/>
      </c>
    </row>
    <row r="12429" spans="7:8" x14ac:dyDescent="0.2">
      <c r="G12429" t="str">
        <f t="shared" si="391"/>
        <v/>
      </c>
      <c r="H12429" t="str">
        <f t="shared" si="392"/>
        <v/>
      </c>
    </row>
    <row r="12430" spans="7:8" x14ac:dyDescent="0.2">
      <c r="G12430" t="str">
        <f t="shared" si="391"/>
        <v/>
      </c>
      <c r="H12430" t="str">
        <f t="shared" si="392"/>
        <v/>
      </c>
    </row>
    <row r="12431" spans="7:8" x14ac:dyDescent="0.2">
      <c r="G12431" t="str">
        <f t="shared" si="391"/>
        <v/>
      </c>
      <c r="H12431" t="str">
        <f t="shared" si="392"/>
        <v/>
      </c>
    </row>
    <row r="12432" spans="7:8" x14ac:dyDescent="0.2">
      <c r="G12432" t="str">
        <f t="shared" si="391"/>
        <v/>
      </c>
      <c r="H12432" t="str">
        <f t="shared" si="392"/>
        <v/>
      </c>
    </row>
    <row r="12433" spans="7:8" x14ac:dyDescent="0.2">
      <c r="G12433" t="str">
        <f t="shared" si="391"/>
        <v/>
      </c>
      <c r="H12433" t="str">
        <f t="shared" si="392"/>
        <v/>
      </c>
    </row>
    <row r="12434" spans="7:8" x14ac:dyDescent="0.2">
      <c r="G12434" t="str">
        <f t="shared" si="391"/>
        <v/>
      </c>
      <c r="H12434" t="str">
        <f t="shared" si="392"/>
        <v/>
      </c>
    </row>
    <row r="12435" spans="7:8" x14ac:dyDescent="0.2">
      <c r="G12435" t="str">
        <f t="shared" si="391"/>
        <v/>
      </c>
      <c r="H12435" t="str">
        <f t="shared" si="392"/>
        <v/>
      </c>
    </row>
    <row r="12436" spans="7:8" x14ac:dyDescent="0.2">
      <c r="G12436" t="str">
        <f t="shared" si="391"/>
        <v/>
      </c>
      <c r="H12436" t="str">
        <f t="shared" si="392"/>
        <v/>
      </c>
    </row>
    <row r="12437" spans="7:8" x14ac:dyDescent="0.2">
      <c r="G12437" t="str">
        <f t="shared" si="391"/>
        <v/>
      </c>
      <c r="H12437" t="str">
        <f t="shared" si="392"/>
        <v/>
      </c>
    </row>
    <row r="12438" spans="7:8" x14ac:dyDescent="0.2">
      <c r="G12438" t="str">
        <f t="shared" si="391"/>
        <v/>
      </c>
      <c r="H12438" t="str">
        <f t="shared" si="392"/>
        <v/>
      </c>
    </row>
    <row r="12439" spans="7:8" x14ac:dyDescent="0.2">
      <c r="G12439" t="str">
        <f t="shared" si="391"/>
        <v/>
      </c>
      <c r="H12439" t="str">
        <f t="shared" si="392"/>
        <v/>
      </c>
    </row>
    <row r="12440" spans="7:8" x14ac:dyDescent="0.2">
      <c r="G12440" t="str">
        <f t="shared" si="391"/>
        <v/>
      </c>
      <c r="H12440" t="str">
        <f t="shared" si="392"/>
        <v/>
      </c>
    </row>
    <row r="12441" spans="7:8" x14ac:dyDescent="0.2">
      <c r="G12441" t="str">
        <f t="shared" si="391"/>
        <v/>
      </c>
      <c r="H12441" t="str">
        <f t="shared" si="392"/>
        <v/>
      </c>
    </row>
    <row r="12442" spans="7:8" x14ac:dyDescent="0.2">
      <c r="G12442" t="str">
        <f t="shared" si="391"/>
        <v/>
      </c>
      <c r="H12442" t="str">
        <f t="shared" si="392"/>
        <v/>
      </c>
    </row>
    <row r="12443" spans="7:8" x14ac:dyDescent="0.2">
      <c r="G12443" t="str">
        <f t="shared" si="391"/>
        <v/>
      </c>
      <c r="H12443" t="str">
        <f t="shared" si="392"/>
        <v/>
      </c>
    </row>
    <row r="12444" spans="7:8" x14ac:dyDescent="0.2">
      <c r="G12444" t="str">
        <f t="shared" si="391"/>
        <v/>
      </c>
      <c r="H12444" t="str">
        <f t="shared" si="392"/>
        <v/>
      </c>
    </row>
    <row r="12445" spans="7:8" x14ac:dyDescent="0.2">
      <c r="G12445" t="str">
        <f t="shared" si="391"/>
        <v/>
      </c>
      <c r="H12445" t="str">
        <f t="shared" si="392"/>
        <v/>
      </c>
    </row>
    <row r="12446" spans="7:8" x14ac:dyDescent="0.2">
      <c r="G12446" t="str">
        <f t="shared" si="391"/>
        <v/>
      </c>
      <c r="H12446" t="str">
        <f t="shared" si="392"/>
        <v/>
      </c>
    </row>
    <row r="12447" spans="7:8" x14ac:dyDescent="0.2">
      <c r="G12447" t="str">
        <f t="shared" si="391"/>
        <v/>
      </c>
      <c r="H12447" t="str">
        <f t="shared" si="392"/>
        <v/>
      </c>
    </row>
    <row r="12448" spans="7:8" x14ac:dyDescent="0.2">
      <c r="G12448" t="str">
        <f t="shared" si="391"/>
        <v/>
      </c>
      <c r="H12448" t="str">
        <f t="shared" si="392"/>
        <v/>
      </c>
    </row>
    <row r="12449" spans="7:8" x14ac:dyDescent="0.2">
      <c r="G12449" t="str">
        <f t="shared" si="391"/>
        <v/>
      </c>
      <c r="H12449" t="str">
        <f t="shared" si="392"/>
        <v/>
      </c>
    </row>
    <row r="12450" spans="7:8" x14ac:dyDescent="0.2">
      <c r="G12450" t="str">
        <f t="shared" si="391"/>
        <v/>
      </c>
      <c r="H12450" t="str">
        <f t="shared" si="392"/>
        <v/>
      </c>
    </row>
    <row r="12451" spans="7:8" x14ac:dyDescent="0.2">
      <c r="G12451" t="str">
        <f t="shared" si="391"/>
        <v/>
      </c>
      <c r="H12451" t="str">
        <f t="shared" si="392"/>
        <v/>
      </c>
    </row>
    <row r="12452" spans="7:8" x14ac:dyDescent="0.2">
      <c r="G12452" t="str">
        <f t="shared" si="391"/>
        <v/>
      </c>
      <c r="H12452" t="str">
        <f t="shared" si="392"/>
        <v/>
      </c>
    </row>
    <row r="12453" spans="7:8" x14ac:dyDescent="0.2">
      <c r="G12453" t="str">
        <f t="shared" si="391"/>
        <v/>
      </c>
      <c r="H12453" t="str">
        <f t="shared" si="392"/>
        <v/>
      </c>
    </row>
    <row r="12454" spans="7:8" x14ac:dyDescent="0.2">
      <c r="G12454" t="str">
        <f t="shared" si="391"/>
        <v/>
      </c>
      <c r="H12454" t="str">
        <f t="shared" si="392"/>
        <v/>
      </c>
    </row>
    <row r="12455" spans="7:8" x14ac:dyDescent="0.2">
      <c r="G12455" t="str">
        <f t="shared" si="391"/>
        <v/>
      </c>
      <c r="H12455" t="str">
        <f t="shared" si="392"/>
        <v/>
      </c>
    </row>
    <row r="12456" spans="7:8" x14ac:dyDescent="0.2">
      <c r="G12456" t="str">
        <f t="shared" si="391"/>
        <v/>
      </c>
      <c r="H12456" t="str">
        <f t="shared" si="392"/>
        <v/>
      </c>
    </row>
    <row r="12457" spans="7:8" x14ac:dyDescent="0.2">
      <c r="G12457" t="str">
        <f t="shared" si="391"/>
        <v/>
      </c>
      <c r="H12457" t="str">
        <f t="shared" si="392"/>
        <v/>
      </c>
    </row>
    <row r="12458" spans="7:8" x14ac:dyDescent="0.2">
      <c r="G12458" t="str">
        <f t="shared" si="391"/>
        <v/>
      </c>
      <c r="H12458" t="str">
        <f t="shared" si="392"/>
        <v/>
      </c>
    </row>
    <row r="12459" spans="7:8" x14ac:dyDescent="0.2">
      <c r="G12459" t="str">
        <f t="shared" si="391"/>
        <v/>
      </c>
      <c r="H12459" t="str">
        <f t="shared" si="392"/>
        <v/>
      </c>
    </row>
    <row r="12460" spans="7:8" x14ac:dyDescent="0.2">
      <c r="G12460" t="str">
        <f t="shared" si="391"/>
        <v/>
      </c>
      <c r="H12460" t="str">
        <f t="shared" si="392"/>
        <v/>
      </c>
    </row>
    <row r="12461" spans="7:8" x14ac:dyDescent="0.2">
      <c r="G12461" t="str">
        <f t="shared" si="391"/>
        <v/>
      </c>
      <c r="H12461" t="str">
        <f t="shared" si="392"/>
        <v/>
      </c>
    </row>
    <row r="12462" spans="7:8" x14ac:dyDescent="0.2">
      <c r="G12462" t="str">
        <f t="shared" si="391"/>
        <v/>
      </c>
      <c r="H12462" t="str">
        <f t="shared" si="392"/>
        <v/>
      </c>
    </row>
    <row r="12463" spans="7:8" x14ac:dyDescent="0.2">
      <c r="G12463" t="str">
        <f t="shared" si="391"/>
        <v/>
      </c>
      <c r="H12463" t="str">
        <f t="shared" si="392"/>
        <v/>
      </c>
    </row>
    <row r="12464" spans="7:8" x14ac:dyDescent="0.2">
      <c r="G12464" t="str">
        <f t="shared" si="391"/>
        <v/>
      </c>
      <c r="H12464" t="str">
        <f t="shared" si="392"/>
        <v/>
      </c>
    </row>
    <row r="12465" spans="7:8" x14ac:dyDescent="0.2">
      <c r="G12465" t="str">
        <f t="shared" si="391"/>
        <v/>
      </c>
      <c r="H12465" t="str">
        <f t="shared" si="392"/>
        <v/>
      </c>
    </row>
    <row r="12466" spans="7:8" x14ac:dyDescent="0.2">
      <c r="G12466" t="str">
        <f t="shared" si="391"/>
        <v/>
      </c>
      <c r="H12466" t="str">
        <f t="shared" si="392"/>
        <v/>
      </c>
    </row>
    <row r="12467" spans="7:8" x14ac:dyDescent="0.2">
      <c r="G12467" t="str">
        <f t="shared" si="391"/>
        <v/>
      </c>
      <c r="H12467" t="str">
        <f t="shared" si="392"/>
        <v/>
      </c>
    </row>
    <row r="12468" spans="7:8" x14ac:dyDescent="0.2">
      <c r="G12468" t="str">
        <f t="shared" si="391"/>
        <v/>
      </c>
      <c r="H12468" t="str">
        <f t="shared" si="392"/>
        <v/>
      </c>
    </row>
    <row r="12469" spans="7:8" x14ac:dyDescent="0.2">
      <c r="G12469" t="str">
        <f t="shared" si="391"/>
        <v/>
      </c>
      <c r="H12469" t="str">
        <f t="shared" si="392"/>
        <v/>
      </c>
    </row>
    <row r="12470" spans="7:8" x14ac:dyDescent="0.2">
      <c r="G12470" t="str">
        <f t="shared" si="391"/>
        <v/>
      </c>
      <c r="H12470" t="str">
        <f t="shared" si="392"/>
        <v/>
      </c>
    </row>
    <row r="12471" spans="7:8" x14ac:dyDescent="0.2">
      <c r="G12471" t="str">
        <f t="shared" si="391"/>
        <v/>
      </c>
      <c r="H12471" t="str">
        <f t="shared" si="392"/>
        <v/>
      </c>
    </row>
    <row r="12472" spans="7:8" x14ac:dyDescent="0.2">
      <c r="G12472" t="str">
        <f t="shared" si="391"/>
        <v/>
      </c>
      <c r="H12472" t="str">
        <f t="shared" si="392"/>
        <v/>
      </c>
    </row>
    <row r="12473" spans="7:8" x14ac:dyDescent="0.2">
      <c r="G12473" t="str">
        <f t="shared" si="391"/>
        <v/>
      </c>
      <c r="H12473" t="str">
        <f t="shared" si="392"/>
        <v/>
      </c>
    </row>
    <row r="12474" spans="7:8" x14ac:dyDescent="0.2">
      <c r="G12474" t="str">
        <f t="shared" si="391"/>
        <v/>
      </c>
      <c r="H12474" t="str">
        <f t="shared" si="392"/>
        <v/>
      </c>
    </row>
    <row r="12475" spans="7:8" x14ac:dyDescent="0.2">
      <c r="G12475" t="str">
        <f t="shared" si="391"/>
        <v/>
      </c>
      <c r="H12475" t="str">
        <f t="shared" si="392"/>
        <v/>
      </c>
    </row>
    <row r="12476" spans="7:8" x14ac:dyDescent="0.2">
      <c r="G12476" t="str">
        <f t="shared" si="391"/>
        <v/>
      </c>
      <c r="H12476" t="str">
        <f t="shared" si="392"/>
        <v/>
      </c>
    </row>
    <row r="12477" spans="7:8" x14ac:dyDescent="0.2">
      <c r="G12477" t="str">
        <f t="shared" si="391"/>
        <v/>
      </c>
      <c r="H12477" t="str">
        <f t="shared" si="392"/>
        <v/>
      </c>
    </row>
    <row r="12478" spans="7:8" x14ac:dyDescent="0.2">
      <c r="G12478" t="str">
        <f t="shared" si="391"/>
        <v/>
      </c>
      <c r="H12478" t="str">
        <f t="shared" si="392"/>
        <v/>
      </c>
    </row>
    <row r="12479" spans="7:8" x14ac:dyDescent="0.2">
      <c r="G12479" t="str">
        <f t="shared" si="391"/>
        <v/>
      </c>
      <c r="H12479" t="str">
        <f t="shared" si="392"/>
        <v/>
      </c>
    </row>
    <row r="12480" spans="7:8" x14ac:dyDescent="0.2">
      <c r="G12480" t="str">
        <f t="shared" si="391"/>
        <v/>
      </c>
      <c r="H12480" t="str">
        <f t="shared" si="392"/>
        <v/>
      </c>
    </row>
    <row r="12481" spans="7:8" x14ac:dyDescent="0.2">
      <c r="G12481" t="str">
        <f t="shared" si="391"/>
        <v/>
      </c>
      <c r="H12481" t="str">
        <f t="shared" si="392"/>
        <v/>
      </c>
    </row>
    <row r="12482" spans="7:8" x14ac:dyDescent="0.2">
      <c r="G12482" t="str">
        <f t="shared" si="391"/>
        <v/>
      </c>
      <c r="H12482" t="str">
        <f t="shared" si="392"/>
        <v/>
      </c>
    </row>
    <row r="12483" spans="7:8" x14ac:dyDescent="0.2">
      <c r="G12483" t="str">
        <f t="shared" si="391"/>
        <v/>
      </c>
      <c r="H12483" t="str">
        <f t="shared" si="392"/>
        <v/>
      </c>
    </row>
    <row r="12484" spans="7:8" x14ac:dyDescent="0.2">
      <c r="G12484" t="str">
        <f t="shared" si="391"/>
        <v/>
      </c>
      <c r="H12484" t="str">
        <f t="shared" si="392"/>
        <v/>
      </c>
    </row>
    <row r="12485" spans="7:8" x14ac:dyDescent="0.2">
      <c r="G12485" t="str">
        <f t="shared" si="391"/>
        <v/>
      </c>
      <c r="H12485" t="str">
        <f t="shared" si="392"/>
        <v/>
      </c>
    </row>
    <row r="12486" spans="7:8" x14ac:dyDescent="0.2">
      <c r="G12486" t="str">
        <f t="shared" si="391"/>
        <v/>
      </c>
      <c r="H12486" t="str">
        <f t="shared" si="392"/>
        <v/>
      </c>
    </row>
    <row r="12487" spans="7:8" x14ac:dyDescent="0.2">
      <c r="G12487" t="str">
        <f t="shared" ref="G12487:G12550" si="393">IF(B12487="","",IF(A12487="",G12486,SUBSTITUTE(A12487," 2022-23 Game Log","")))</f>
        <v/>
      </c>
      <c r="H12487" t="str">
        <f t="shared" ref="H12487:H12550" si="394">IF(G12487="Luka Dončić","Luka Doncic",IF(G12487="Wendell Carter Jr.","Wendell Carter",IF(G12487="Vlatko Čančar","Vlatko Cancar",IF(G12487="Troy Brown Jr.","Troy Brown",IF(G12487="Bojan Bogdanović","Bojan Bogdanovic",IF(G12487="Nic Claxton","Nicolas Claxton",IF(G12487="Kristaps Porziņģis","Kristaps Porzingis",IF(G12487="Kelly Oubre Jr.","Kelly Oubre Jr",IF(G12487="P.J. Washington","P.J Washington",IF(G12487="P.J. Tucker","P.J Tucker",IF(G12487="Jabari Smith Jr.","Jabari Smith",IF(G12487="Alperen Şengün","Alperen Sengun",IF(G12487="Nikola Vučević","Nikola Vucevic",IF(G12487="Jusuf Nurkić","Jusuf Nurkic",IF(G12487="Nikola Jokić","Nikola Jokic",G12487)))))))))))))))</f>
        <v/>
      </c>
    </row>
    <row r="12488" spans="7:8" x14ac:dyDescent="0.2">
      <c r="G12488" t="str">
        <f t="shared" si="393"/>
        <v/>
      </c>
      <c r="H12488" t="str">
        <f t="shared" si="394"/>
        <v/>
      </c>
    </row>
    <row r="12489" spans="7:8" x14ac:dyDescent="0.2">
      <c r="G12489" t="str">
        <f t="shared" si="393"/>
        <v/>
      </c>
      <c r="H12489" t="str">
        <f t="shared" si="394"/>
        <v/>
      </c>
    </row>
    <row r="12490" spans="7:8" x14ac:dyDescent="0.2">
      <c r="G12490" t="str">
        <f t="shared" si="393"/>
        <v/>
      </c>
      <c r="H12490" t="str">
        <f t="shared" si="394"/>
        <v/>
      </c>
    </row>
    <row r="12491" spans="7:8" x14ac:dyDescent="0.2">
      <c r="G12491" t="str">
        <f t="shared" si="393"/>
        <v/>
      </c>
      <c r="H12491" t="str">
        <f t="shared" si="394"/>
        <v/>
      </c>
    </row>
    <row r="12492" spans="7:8" x14ac:dyDescent="0.2">
      <c r="G12492" t="str">
        <f t="shared" si="393"/>
        <v/>
      </c>
      <c r="H12492" t="str">
        <f t="shared" si="394"/>
        <v/>
      </c>
    </row>
    <row r="12493" spans="7:8" x14ac:dyDescent="0.2">
      <c r="G12493" t="str">
        <f t="shared" si="393"/>
        <v/>
      </c>
      <c r="H12493" t="str">
        <f t="shared" si="394"/>
        <v/>
      </c>
    </row>
    <row r="12494" spans="7:8" x14ac:dyDescent="0.2">
      <c r="G12494" t="str">
        <f t="shared" si="393"/>
        <v/>
      </c>
      <c r="H12494" t="str">
        <f t="shared" si="394"/>
        <v/>
      </c>
    </row>
    <row r="12495" spans="7:8" x14ac:dyDescent="0.2">
      <c r="G12495" t="str">
        <f t="shared" si="393"/>
        <v/>
      </c>
      <c r="H12495" t="str">
        <f t="shared" si="394"/>
        <v/>
      </c>
    </row>
    <row r="12496" spans="7:8" x14ac:dyDescent="0.2">
      <c r="G12496" t="str">
        <f t="shared" si="393"/>
        <v/>
      </c>
      <c r="H12496" t="str">
        <f t="shared" si="394"/>
        <v/>
      </c>
    </row>
    <row r="12497" spans="7:8" x14ac:dyDescent="0.2">
      <c r="G12497" t="str">
        <f t="shared" si="393"/>
        <v/>
      </c>
      <c r="H12497" t="str">
        <f t="shared" si="394"/>
        <v/>
      </c>
    </row>
    <row r="12498" spans="7:8" x14ac:dyDescent="0.2">
      <c r="G12498" t="str">
        <f t="shared" si="393"/>
        <v/>
      </c>
      <c r="H12498" t="str">
        <f t="shared" si="394"/>
        <v/>
      </c>
    </row>
    <row r="12499" spans="7:8" x14ac:dyDescent="0.2">
      <c r="G12499" t="str">
        <f t="shared" si="393"/>
        <v/>
      </c>
      <c r="H12499" t="str">
        <f t="shared" si="394"/>
        <v/>
      </c>
    </row>
    <row r="12500" spans="7:8" x14ac:dyDescent="0.2">
      <c r="G12500" t="str">
        <f t="shared" si="393"/>
        <v/>
      </c>
      <c r="H12500" t="str">
        <f t="shared" si="394"/>
        <v/>
      </c>
    </row>
    <row r="12501" spans="7:8" x14ac:dyDescent="0.2">
      <c r="G12501" t="str">
        <f t="shared" si="393"/>
        <v/>
      </c>
      <c r="H12501" t="str">
        <f t="shared" si="394"/>
        <v/>
      </c>
    </row>
    <row r="12502" spans="7:8" x14ac:dyDescent="0.2">
      <c r="G12502" t="str">
        <f t="shared" si="393"/>
        <v/>
      </c>
      <c r="H12502" t="str">
        <f t="shared" si="394"/>
        <v/>
      </c>
    </row>
    <row r="12503" spans="7:8" x14ac:dyDescent="0.2">
      <c r="G12503" t="str">
        <f t="shared" si="393"/>
        <v/>
      </c>
      <c r="H12503" t="str">
        <f t="shared" si="394"/>
        <v/>
      </c>
    </row>
    <row r="12504" spans="7:8" x14ac:dyDescent="0.2">
      <c r="G12504" t="str">
        <f t="shared" si="393"/>
        <v/>
      </c>
      <c r="H12504" t="str">
        <f t="shared" si="394"/>
        <v/>
      </c>
    </row>
    <row r="12505" spans="7:8" x14ac:dyDescent="0.2">
      <c r="G12505" t="str">
        <f t="shared" si="393"/>
        <v/>
      </c>
      <c r="H12505" t="str">
        <f t="shared" si="394"/>
        <v/>
      </c>
    </row>
    <row r="12506" spans="7:8" x14ac:dyDescent="0.2">
      <c r="G12506" t="str">
        <f t="shared" si="393"/>
        <v/>
      </c>
      <c r="H12506" t="str">
        <f t="shared" si="394"/>
        <v/>
      </c>
    </row>
    <row r="12507" spans="7:8" x14ac:dyDescent="0.2">
      <c r="G12507" t="str">
        <f t="shared" si="393"/>
        <v/>
      </c>
      <c r="H12507" t="str">
        <f t="shared" si="394"/>
        <v/>
      </c>
    </row>
    <row r="12508" spans="7:8" x14ac:dyDescent="0.2">
      <c r="G12508" t="str">
        <f t="shared" si="393"/>
        <v/>
      </c>
      <c r="H12508" t="str">
        <f t="shared" si="394"/>
        <v/>
      </c>
    </row>
    <row r="12509" spans="7:8" x14ac:dyDescent="0.2">
      <c r="G12509" t="str">
        <f t="shared" si="393"/>
        <v/>
      </c>
      <c r="H12509" t="str">
        <f t="shared" si="394"/>
        <v/>
      </c>
    </row>
    <row r="12510" spans="7:8" x14ac:dyDescent="0.2">
      <c r="G12510" t="str">
        <f t="shared" si="393"/>
        <v/>
      </c>
      <c r="H12510" t="str">
        <f t="shared" si="394"/>
        <v/>
      </c>
    </row>
    <row r="12511" spans="7:8" x14ac:dyDescent="0.2">
      <c r="G12511" t="str">
        <f t="shared" si="393"/>
        <v/>
      </c>
      <c r="H12511" t="str">
        <f t="shared" si="394"/>
        <v/>
      </c>
    </row>
    <row r="12512" spans="7:8" x14ac:dyDescent="0.2">
      <c r="G12512" t="str">
        <f t="shared" si="393"/>
        <v/>
      </c>
      <c r="H12512" t="str">
        <f t="shared" si="394"/>
        <v/>
      </c>
    </row>
    <row r="12513" spans="7:8" x14ac:dyDescent="0.2">
      <c r="G12513" t="str">
        <f t="shared" si="393"/>
        <v/>
      </c>
      <c r="H12513" t="str">
        <f t="shared" si="394"/>
        <v/>
      </c>
    </row>
    <row r="12514" spans="7:8" x14ac:dyDescent="0.2">
      <c r="G12514" t="str">
        <f t="shared" si="393"/>
        <v/>
      </c>
      <c r="H12514" t="str">
        <f t="shared" si="394"/>
        <v/>
      </c>
    </row>
    <row r="12515" spans="7:8" x14ac:dyDescent="0.2">
      <c r="G12515" t="str">
        <f t="shared" si="393"/>
        <v/>
      </c>
      <c r="H12515" t="str">
        <f t="shared" si="394"/>
        <v/>
      </c>
    </row>
    <row r="12516" spans="7:8" x14ac:dyDescent="0.2">
      <c r="G12516" t="str">
        <f t="shared" si="393"/>
        <v/>
      </c>
      <c r="H12516" t="str">
        <f t="shared" si="394"/>
        <v/>
      </c>
    </row>
    <row r="12517" spans="7:8" x14ac:dyDescent="0.2">
      <c r="G12517" t="str">
        <f t="shared" si="393"/>
        <v/>
      </c>
      <c r="H12517" t="str">
        <f t="shared" si="394"/>
        <v/>
      </c>
    </row>
    <row r="12518" spans="7:8" x14ac:dyDescent="0.2">
      <c r="G12518" t="str">
        <f t="shared" si="393"/>
        <v/>
      </c>
      <c r="H12518" t="str">
        <f t="shared" si="394"/>
        <v/>
      </c>
    </row>
    <row r="12519" spans="7:8" x14ac:dyDescent="0.2">
      <c r="G12519" t="str">
        <f t="shared" si="393"/>
        <v/>
      </c>
      <c r="H12519" t="str">
        <f t="shared" si="394"/>
        <v/>
      </c>
    </row>
    <row r="12520" spans="7:8" x14ac:dyDescent="0.2">
      <c r="G12520" t="str">
        <f t="shared" si="393"/>
        <v/>
      </c>
      <c r="H12520" t="str">
        <f t="shared" si="394"/>
        <v/>
      </c>
    </row>
    <row r="12521" spans="7:8" x14ac:dyDescent="0.2">
      <c r="G12521" t="str">
        <f t="shared" si="393"/>
        <v/>
      </c>
      <c r="H12521" t="str">
        <f t="shared" si="394"/>
        <v/>
      </c>
    </row>
    <row r="12522" spans="7:8" x14ac:dyDescent="0.2">
      <c r="G12522" t="str">
        <f t="shared" si="393"/>
        <v/>
      </c>
      <c r="H12522" t="str">
        <f t="shared" si="394"/>
        <v/>
      </c>
    </row>
    <row r="12523" spans="7:8" x14ac:dyDescent="0.2">
      <c r="G12523" t="str">
        <f t="shared" si="393"/>
        <v/>
      </c>
      <c r="H12523" t="str">
        <f t="shared" si="394"/>
        <v/>
      </c>
    </row>
    <row r="12524" spans="7:8" x14ac:dyDescent="0.2">
      <c r="G12524" t="str">
        <f t="shared" si="393"/>
        <v/>
      </c>
      <c r="H12524" t="str">
        <f t="shared" si="394"/>
        <v/>
      </c>
    </row>
    <row r="12525" spans="7:8" x14ac:dyDescent="0.2">
      <c r="G12525" t="str">
        <f t="shared" si="393"/>
        <v/>
      </c>
      <c r="H12525" t="str">
        <f t="shared" si="394"/>
        <v/>
      </c>
    </row>
    <row r="12526" spans="7:8" x14ac:dyDescent="0.2">
      <c r="G12526" t="str">
        <f t="shared" si="393"/>
        <v/>
      </c>
      <c r="H12526" t="str">
        <f t="shared" si="394"/>
        <v/>
      </c>
    </row>
    <row r="12527" spans="7:8" x14ac:dyDescent="0.2">
      <c r="G12527" t="str">
        <f t="shared" si="393"/>
        <v/>
      </c>
      <c r="H12527" t="str">
        <f t="shared" si="394"/>
        <v/>
      </c>
    </row>
    <row r="12528" spans="7:8" x14ac:dyDescent="0.2">
      <c r="G12528" t="str">
        <f t="shared" si="393"/>
        <v/>
      </c>
      <c r="H12528" t="str">
        <f t="shared" si="394"/>
        <v/>
      </c>
    </row>
    <row r="12529" spans="7:8" x14ac:dyDescent="0.2">
      <c r="G12529" t="str">
        <f t="shared" si="393"/>
        <v/>
      </c>
      <c r="H12529" t="str">
        <f t="shared" si="394"/>
        <v/>
      </c>
    </row>
    <row r="12530" spans="7:8" x14ac:dyDescent="0.2">
      <c r="G12530" t="str">
        <f t="shared" si="393"/>
        <v/>
      </c>
      <c r="H12530" t="str">
        <f t="shared" si="394"/>
        <v/>
      </c>
    </row>
    <row r="12531" spans="7:8" x14ac:dyDescent="0.2">
      <c r="G12531" t="str">
        <f t="shared" si="393"/>
        <v/>
      </c>
      <c r="H12531" t="str">
        <f t="shared" si="394"/>
        <v/>
      </c>
    </row>
    <row r="12532" spans="7:8" x14ac:dyDescent="0.2">
      <c r="G12532" t="str">
        <f t="shared" si="393"/>
        <v/>
      </c>
      <c r="H12532" t="str">
        <f t="shared" si="394"/>
        <v/>
      </c>
    </row>
    <row r="12533" spans="7:8" x14ac:dyDescent="0.2">
      <c r="G12533" t="str">
        <f t="shared" si="393"/>
        <v/>
      </c>
      <c r="H12533" t="str">
        <f t="shared" si="394"/>
        <v/>
      </c>
    </row>
    <row r="12534" spans="7:8" x14ac:dyDescent="0.2">
      <c r="G12534" t="str">
        <f t="shared" si="393"/>
        <v/>
      </c>
      <c r="H12534" t="str">
        <f t="shared" si="394"/>
        <v/>
      </c>
    </row>
    <row r="12535" spans="7:8" x14ac:dyDescent="0.2">
      <c r="G12535" t="str">
        <f t="shared" si="393"/>
        <v/>
      </c>
      <c r="H12535" t="str">
        <f t="shared" si="394"/>
        <v/>
      </c>
    </row>
    <row r="12536" spans="7:8" x14ac:dyDescent="0.2">
      <c r="G12536" t="str">
        <f t="shared" si="393"/>
        <v/>
      </c>
      <c r="H12536" t="str">
        <f t="shared" si="394"/>
        <v/>
      </c>
    </row>
    <row r="12537" spans="7:8" x14ac:dyDescent="0.2">
      <c r="G12537" t="str">
        <f t="shared" si="393"/>
        <v/>
      </c>
      <c r="H12537" t="str">
        <f t="shared" si="394"/>
        <v/>
      </c>
    </row>
    <row r="12538" spans="7:8" x14ac:dyDescent="0.2">
      <c r="G12538" t="str">
        <f t="shared" si="393"/>
        <v/>
      </c>
      <c r="H12538" t="str">
        <f t="shared" si="394"/>
        <v/>
      </c>
    </row>
    <row r="12539" spans="7:8" x14ac:dyDescent="0.2">
      <c r="G12539" t="str">
        <f t="shared" si="393"/>
        <v/>
      </c>
      <c r="H12539" t="str">
        <f t="shared" si="394"/>
        <v/>
      </c>
    </row>
    <row r="12540" spans="7:8" x14ac:dyDescent="0.2">
      <c r="G12540" t="str">
        <f t="shared" si="393"/>
        <v/>
      </c>
      <c r="H12540" t="str">
        <f t="shared" si="394"/>
        <v/>
      </c>
    </row>
    <row r="12541" spans="7:8" x14ac:dyDescent="0.2">
      <c r="G12541" t="str">
        <f t="shared" si="393"/>
        <v/>
      </c>
      <c r="H12541" t="str">
        <f t="shared" si="394"/>
        <v/>
      </c>
    </row>
    <row r="12542" spans="7:8" x14ac:dyDescent="0.2">
      <c r="G12542" t="str">
        <f t="shared" si="393"/>
        <v/>
      </c>
      <c r="H12542" t="str">
        <f t="shared" si="394"/>
        <v/>
      </c>
    </row>
    <row r="12543" spans="7:8" x14ac:dyDescent="0.2">
      <c r="G12543" t="str">
        <f t="shared" si="393"/>
        <v/>
      </c>
      <c r="H12543" t="str">
        <f t="shared" si="394"/>
        <v/>
      </c>
    </row>
    <row r="12544" spans="7:8" x14ac:dyDescent="0.2">
      <c r="G12544" t="str">
        <f t="shared" si="393"/>
        <v/>
      </c>
      <c r="H12544" t="str">
        <f t="shared" si="394"/>
        <v/>
      </c>
    </row>
    <row r="12545" spans="7:8" x14ac:dyDescent="0.2">
      <c r="G12545" t="str">
        <f t="shared" si="393"/>
        <v/>
      </c>
      <c r="H12545" t="str">
        <f t="shared" si="394"/>
        <v/>
      </c>
    </row>
    <row r="12546" spans="7:8" x14ac:dyDescent="0.2">
      <c r="G12546" t="str">
        <f t="shared" si="393"/>
        <v/>
      </c>
      <c r="H12546" t="str">
        <f t="shared" si="394"/>
        <v/>
      </c>
    </row>
    <row r="12547" spans="7:8" x14ac:dyDescent="0.2">
      <c r="G12547" t="str">
        <f t="shared" si="393"/>
        <v/>
      </c>
      <c r="H12547" t="str">
        <f t="shared" si="394"/>
        <v/>
      </c>
    </row>
    <row r="12548" spans="7:8" x14ac:dyDescent="0.2">
      <c r="G12548" t="str">
        <f t="shared" si="393"/>
        <v/>
      </c>
      <c r="H12548" t="str">
        <f t="shared" si="394"/>
        <v/>
      </c>
    </row>
    <row r="12549" spans="7:8" x14ac:dyDescent="0.2">
      <c r="G12549" t="str">
        <f t="shared" si="393"/>
        <v/>
      </c>
      <c r="H12549" t="str">
        <f t="shared" si="394"/>
        <v/>
      </c>
    </row>
    <row r="12550" spans="7:8" x14ac:dyDescent="0.2">
      <c r="G12550" t="str">
        <f t="shared" si="393"/>
        <v/>
      </c>
      <c r="H12550" t="str">
        <f t="shared" si="394"/>
        <v/>
      </c>
    </row>
    <row r="12551" spans="7:8" x14ac:dyDescent="0.2">
      <c r="G12551" t="str">
        <f t="shared" ref="G12551:G12614" si="395">IF(B12551="","",IF(A12551="",G12550,SUBSTITUTE(A12551," 2022-23 Game Log","")))</f>
        <v/>
      </c>
      <c r="H12551" t="str">
        <f t="shared" ref="H12551:H12614" si="396">IF(G12551="Luka Dončić","Luka Doncic",IF(G12551="Wendell Carter Jr.","Wendell Carter",IF(G12551="Vlatko Čančar","Vlatko Cancar",IF(G12551="Troy Brown Jr.","Troy Brown",IF(G12551="Bojan Bogdanović","Bojan Bogdanovic",IF(G12551="Nic Claxton","Nicolas Claxton",IF(G12551="Kristaps Porziņģis","Kristaps Porzingis",IF(G12551="Kelly Oubre Jr.","Kelly Oubre Jr",IF(G12551="P.J. Washington","P.J Washington",IF(G12551="P.J. Tucker","P.J Tucker",IF(G12551="Jabari Smith Jr.","Jabari Smith",IF(G12551="Alperen Şengün","Alperen Sengun",IF(G12551="Nikola Vučević","Nikola Vucevic",IF(G12551="Jusuf Nurkić","Jusuf Nurkic",IF(G12551="Nikola Jokić","Nikola Jokic",G12551)))))))))))))))</f>
        <v/>
      </c>
    </row>
    <row r="12552" spans="7:8" x14ac:dyDescent="0.2">
      <c r="G12552" t="str">
        <f t="shared" si="395"/>
        <v/>
      </c>
      <c r="H12552" t="str">
        <f t="shared" si="396"/>
        <v/>
      </c>
    </row>
    <row r="12553" spans="7:8" x14ac:dyDescent="0.2">
      <c r="G12553" t="str">
        <f t="shared" si="395"/>
        <v/>
      </c>
      <c r="H12553" t="str">
        <f t="shared" si="396"/>
        <v/>
      </c>
    </row>
    <row r="12554" spans="7:8" x14ac:dyDescent="0.2">
      <c r="G12554" t="str">
        <f t="shared" si="395"/>
        <v/>
      </c>
      <c r="H12554" t="str">
        <f t="shared" si="396"/>
        <v/>
      </c>
    </row>
    <row r="12555" spans="7:8" x14ac:dyDescent="0.2">
      <c r="G12555" t="str">
        <f t="shared" si="395"/>
        <v/>
      </c>
      <c r="H12555" t="str">
        <f t="shared" si="396"/>
        <v/>
      </c>
    </row>
    <row r="12556" spans="7:8" x14ac:dyDescent="0.2">
      <c r="G12556" t="str">
        <f t="shared" si="395"/>
        <v/>
      </c>
      <c r="H12556" t="str">
        <f t="shared" si="396"/>
        <v/>
      </c>
    </row>
    <row r="12557" spans="7:8" x14ac:dyDescent="0.2">
      <c r="G12557" t="str">
        <f t="shared" si="395"/>
        <v/>
      </c>
      <c r="H12557" t="str">
        <f t="shared" si="396"/>
        <v/>
      </c>
    </row>
    <row r="12558" spans="7:8" x14ac:dyDescent="0.2">
      <c r="G12558" t="str">
        <f t="shared" si="395"/>
        <v/>
      </c>
      <c r="H12558" t="str">
        <f t="shared" si="396"/>
        <v/>
      </c>
    </row>
    <row r="12559" spans="7:8" x14ac:dyDescent="0.2">
      <c r="G12559" t="str">
        <f t="shared" si="395"/>
        <v/>
      </c>
      <c r="H12559" t="str">
        <f t="shared" si="396"/>
        <v/>
      </c>
    </row>
    <row r="12560" spans="7:8" x14ac:dyDescent="0.2">
      <c r="G12560" t="str">
        <f t="shared" si="395"/>
        <v/>
      </c>
      <c r="H12560" t="str">
        <f t="shared" si="396"/>
        <v/>
      </c>
    </row>
    <row r="12561" spans="7:8" x14ac:dyDescent="0.2">
      <c r="G12561" t="str">
        <f t="shared" si="395"/>
        <v/>
      </c>
      <c r="H12561" t="str">
        <f t="shared" si="396"/>
        <v/>
      </c>
    </row>
    <row r="12562" spans="7:8" x14ac:dyDescent="0.2">
      <c r="G12562" t="str">
        <f t="shared" si="395"/>
        <v/>
      </c>
      <c r="H12562" t="str">
        <f t="shared" si="396"/>
        <v/>
      </c>
    </row>
    <row r="12563" spans="7:8" x14ac:dyDescent="0.2">
      <c r="G12563" t="str">
        <f t="shared" si="395"/>
        <v/>
      </c>
      <c r="H12563" t="str">
        <f t="shared" si="396"/>
        <v/>
      </c>
    </row>
    <row r="12564" spans="7:8" x14ac:dyDescent="0.2">
      <c r="G12564" t="str">
        <f t="shared" si="395"/>
        <v/>
      </c>
      <c r="H12564" t="str">
        <f t="shared" si="396"/>
        <v/>
      </c>
    </row>
    <row r="12565" spans="7:8" x14ac:dyDescent="0.2">
      <c r="G12565" t="str">
        <f t="shared" si="395"/>
        <v/>
      </c>
      <c r="H12565" t="str">
        <f t="shared" si="396"/>
        <v/>
      </c>
    </row>
    <row r="12566" spans="7:8" x14ac:dyDescent="0.2">
      <c r="G12566" t="str">
        <f t="shared" si="395"/>
        <v/>
      </c>
      <c r="H12566" t="str">
        <f t="shared" si="396"/>
        <v/>
      </c>
    </row>
    <row r="12567" spans="7:8" x14ac:dyDescent="0.2">
      <c r="G12567" t="str">
        <f t="shared" si="395"/>
        <v/>
      </c>
      <c r="H12567" t="str">
        <f t="shared" si="396"/>
        <v/>
      </c>
    </row>
    <row r="12568" spans="7:8" x14ac:dyDescent="0.2">
      <c r="G12568" t="str">
        <f t="shared" si="395"/>
        <v/>
      </c>
      <c r="H12568" t="str">
        <f t="shared" si="396"/>
        <v/>
      </c>
    </row>
    <row r="12569" spans="7:8" x14ac:dyDescent="0.2">
      <c r="G12569" t="str">
        <f t="shared" si="395"/>
        <v/>
      </c>
      <c r="H12569" t="str">
        <f t="shared" si="396"/>
        <v/>
      </c>
    </row>
    <row r="12570" spans="7:8" x14ac:dyDescent="0.2">
      <c r="G12570" t="str">
        <f t="shared" si="395"/>
        <v/>
      </c>
      <c r="H12570" t="str">
        <f t="shared" si="396"/>
        <v/>
      </c>
    </row>
    <row r="12571" spans="7:8" x14ac:dyDescent="0.2">
      <c r="G12571" t="str">
        <f t="shared" si="395"/>
        <v/>
      </c>
      <c r="H12571" t="str">
        <f t="shared" si="396"/>
        <v/>
      </c>
    </row>
    <row r="12572" spans="7:8" x14ac:dyDescent="0.2">
      <c r="G12572" t="str">
        <f t="shared" si="395"/>
        <v/>
      </c>
      <c r="H12572" t="str">
        <f t="shared" si="396"/>
        <v/>
      </c>
    </row>
    <row r="12573" spans="7:8" x14ac:dyDescent="0.2">
      <c r="G12573" t="str">
        <f t="shared" si="395"/>
        <v/>
      </c>
      <c r="H12573" t="str">
        <f t="shared" si="396"/>
        <v/>
      </c>
    </row>
    <row r="12574" spans="7:8" x14ac:dyDescent="0.2">
      <c r="G12574" t="str">
        <f t="shared" si="395"/>
        <v/>
      </c>
      <c r="H12574" t="str">
        <f t="shared" si="396"/>
        <v/>
      </c>
    </row>
    <row r="12575" spans="7:8" x14ac:dyDescent="0.2">
      <c r="G12575" t="str">
        <f t="shared" si="395"/>
        <v/>
      </c>
      <c r="H12575" t="str">
        <f t="shared" si="396"/>
        <v/>
      </c>
    </row>
    <row r="12576" spans="7:8" x14ac:dyDescent="0.2">
      <c r="G12576" t="str">
        <f t="shared" si="395"/>
        <v/>
      </c>
      <c r="H12576" t="str">
        <f t="shared" si="396"/>
        <v/>
      </c>
    </row>
    <row r="12577" spans="7:8" x14ac:dyDescent="0.2">
      <c r="G12577" t="str">
        <f t="shared" si="395"/>
        <v/>
      </c>
      <c r="H12577" t="str">
        <f t="shared" si="396"/>
        <v/>
      </c>
    </row>
    <row r="12578" spans="7:8" x14ac:dyDescent="0.2">
      <c r="G12578" t="str">
        <f t="shared" si="395"/>
        <v/>
      </c>
      <c r="H12578" t="str">
        <f t="shared" si="396"/>
        <v/>
      </c>
    </row>
    <row r="12579" spans="7:8" x14ac:dyDescent="0.2">
      <c r="G12579" t="str">
        <f t="shared" si="395"/>
        <v/>
      </c>
      <c r="H12579" t="str">
        <f t="shared" si="396"/>
        <v/>
      </c>
    </row>
    <row r="12580" spans="7:8" x14ac:dyDescent="0.2">
      <c r="G12580" t="str">
        <f t="shared" si="395"/>
        <v/>
      </c>
      <c r="H12580" t="str">
        <f t="shared" si="396"/>
        <v/>
      </c>
    </row>
    <row r="12581" spans="7:8" x14ac:dyDescent="0.2">
      <c r="G12581" t="str">
        <f t="shared" si="395"/>
        <v/>
      </c>
      <c r="H12581" t="str">
        <f t="shared" si="396"/>
        <v/>
      </c>
    </row>
    <row r="12582" spans="7:8" x14ac:dyDescent="0.2">
      <c r="G12582" t="str">
        <f t="shared" si="395"/>
        <v/>
      </c>
      <c r="H12582" t="str">
        <f t="shared" si="396"/>
        <v/>
      </c>
    </row>
    <row r="12583" spans="7:8" x14ac:dyDescent="0.2">
      <c r="G12583" t="str">
        <f t="shared" si="395"/>
        <v/>
      </c>
      <c r="H12583" t="str">
        <f t="shared" si="396"/>
        <v/>
      </c>
    </row>
    <row r="12584" spans="7:8" x14ac:dyDescent="0.2">
      <c r="G12584" t="str">
        <f t="shared" si="395"/>
        <v/>
      </c>
      <c r="H12584" t="str">
        <f t="shared" si="396"/>
        <v/>
      </c>
    </row>
    <row r="12585" spans="7:8" x14ac:dyDescent="0.2">
      <c r="G12585" t="str">
        <f t="shared" si="395"/>
        <v/>
      </c>
      <c r="H12585" t="str">
        <f t="shared" si="396"/>
        <v/>
      </c>
    </row>
    <row r="12586" spans="7:8" x14ac:dyDescent="0.2">
      <c r="G12586" t="str">
        <f t="shared" si="395"/>
        <v/>
      </c>
      <c r="H12586" t="str">
        <f t="shared" si="396"/>
        <v/>
      </c>
    </row>
    <row r="12587" spans="7:8" x14ac:dyDescent="0.2">
      <c r="G12587" t="str">
        <f t="shared" si="395"/>
        <v/>
      </c>
      <c r="H12587" t="str">
        <f t="shared" si="396"/>
        <v/>
      </c>
    </row>
    <row r="12588" spans="7:8" x14ac:dyDescent="0.2">
      <c r="G12588" t="str">
        <f t="shared" si="395"/>
        <v/>
      </c>
      <c r="H12588" t="str">
        <f t="shared" si="396"/>
        <v/>
      </c>
    </row>
    <row r="12589" spans="7:8" x14ac:dyDescent="0.2">
      <c r="G12589" t="str">
        <f t="shared" si="395"/>
        <v/>
      </c>
      <c r="H12589" t="str">
        <f t="shared" si="396"/>
        <v/>
      </c>
    </row>
    <row r="12590" spans="7:8" x14ac:dyDescent="0.2">
      <c r="G12590" t="str">
        <f t="shared" si="395"/>
        <v/>
      </c>
      <c r="H12590" t="str">
        <f t="shared" si="396"/>
        <v/>
      </c>
    </row>
    <row r="12591" spans="7:8" x14ac:dyDescent="0.2">
      <c r="G12591" t="str">
        <f t="shared" si="395"/>
        <v/>
      </c>
      <c r="H12591" t="str">
        <f t="shared" si="396"/>
        <v/>
      </c>
    </row>
    <row r="12592" spans="7:8" x14ac:dyDescent="0.2">
      <c r="G12592" t="str">
        <f t="shared" si="395"/>
        <v/>
      </c>
      <c r="H12592" t="str">
        <f t="shared" si="396"/>
        <v/>
      </c>
    </row>
    <row r="12593" spans="7:8" x14ac:dyDescent="0.2">
      <c r="G12593" t="str">
        <f t="shared" si="395"/>
        <v/>
      </c>
      <c r="H12593" t="str">
        <f t="shared" si="396"/>
        <v/>
      </c>
    </row>
    <row r="12594" spans="7:8" x14ac:dyDescent="0.2">
      <c r="G12594" t="str">
        <f t="shared" si="395"/>
        <v/>
      </c>
      <c r="H12594" t="str">
        <f t="shared" si="396"/>
        <v/>
      </c>
    </row>
    <row r="12595" spans="7:8" x14ac:dyDescent="0.2">
      <c r="G12595" t="str">
        <f t="shared" si="395"/>
        <v/>
      </c>
      <c r="H12595" t="str">
        <f t="shared" si="396"/>
        <v/>
      </c>
    </row>
    <row r="12596" spans="7:8" x14ac:dyDescent="0.2">
      <c r="G12596" t="str">
        <f t="shared" si="395"/>
        <v/>
      </c>
      <c r="H12596" t="str">
        <f t="shared" si="396"/>
        <v/>
      </c>
    </row>
    <row r="12597" spans="7:8" x14ac:dyDescent="0.2">
      <c r="G12597" t="str">
        <f t="shared" si="395"/>
        <v/>
      </c>
      <c r="H12597" t="str">
        <f t="shared" si="396"/>
        <v/>
      </c>
    </row>
    <row r="12598" spans="7:8" x14ac:dyDescent="0.2">
      <c r="G12598" t="str">
        <f t="shared" si="395"/>
        <v/>
      </c>
      <c r="H12598" t="str">
        <f t="shared" si="396"/>
        <v/>
      </c>
    </row>
    <row r="12599" spans="7:8" x14ac:dyDescent="0.2">
      <c r="G12599" t="str">
        <f t="shared" si="395"/>
        <v/>
      </c>
      <c r="H12599" t="str">
        <f t="shared" si="396"/>
        <v/>
      </c>
    </row>
    <row r="12600" spans="7:8" x14ac:dyDescent="0.2">
      <c r="G12600" t="str">
        <f t="shared" si="395"/>
        <v/>
      </c>
      <c r="H12600" t="str">
        <f t="shared" si="396"/>
        <v/>
      </c>
    </row>
    <row r="12601" spans="7:8" x14ac:dyDescent="0.2">
      <c r="G12601" t="str">
        <f t="shared" si="395"/>
        <v/>
      </c>
      <c r="H12601" t="str">
        <f t="shared" si="396"/>
        <v/>
      </c>
    </row>
    <row r="12602" spans="7:8" x14ac:dyDescent="0.2">
      <c r="G12602" t="str">
        <f t="shared" si="395"/>
        <v/>
      </c>
      <c r="H12602" t="str">
        <f t="shared" si="396"/>
        <v/>
      </c>
    </row>
    <row r="12603" spans="7:8" x14ac:dyDescent="0.2">
      <c r="G12603" t="str">
        <f t="shared" si="395"/>
        <v/>
      </c>
      <c r="H12603" t="str">
        <f t="shared" si="396"/>
        <v/>
      </c>
    </row>
    <row r="12604" spans="7:8" x14ac:dyDescent="0.2">
      <c r="G12604" t="str">
        <f t="shared" si="395"/>
        <v/>
      </c>
      <c r="H12604" t="str">
        <f t="shared" si="396"/>
        <v/>
      </c>
    </row>
    <row r="12605" spans="7:8" x14ac:dyDescent="0.2">
      <c r="G12605" t="str">
        <f t="shared" si="395"/>
        <v/>
      </c>
      <c r="H12605" t="str">
        <f t="shared" si="396"/>
        <v/>
      </c>
    </row>
    <row r="12606" spans="7:8" x14ac:dyDescent="0.2">
      <c r="G12606" t="str">
        <f t="shared" si="395"/>
        <v/>
      </c>
      <c r="H12606" t="str">
        <f t="shared" si="396"/>
        <v/>
      </c>
    </row>
    <row r="12607" spans="7:8" x14ac:dyDescent="0.2">
      <c r="G12607" t="str">
        <f t="shared" si="395"/>
        <v/>
      </c>
      <c r="H12607" t="str">
        <f t="shared" si="396"/>
        <v/>
      </c>
    </row>
    <row r="12608" spans="7:8" x14ac:dyDescent="0.2">
      <c r="G12608" t="str">
        <f t="shared" si="395"/>
        <v/>
      </c>
      <c r="H12608" t="str">
        <f t="shared" si="396"/>
        <v/>
      </c>
    </row>
    <row r="12609" spans="7:8" x14ac:dyDescent="0.2">
      <c r="G12609" t="str">
        <f t="shared" si="395"/>
        <v/>
      </c>
      <c r="H12609" t="str">
        <f t="shared" si="396"/>
        <v/>
      </c>
    </row>
    <row r="12610" spans="7:8" x14ac:dyDescent="0.2">
      <c r="G12610" t="str">
        <f t="shared" si="395"/>
        <v/>
      </c>
      <c r="H12610" t="str">
        <f t="shared" si="396"/>
        <v/>
      </c>
    </row>
    <row r="12611" spans="7:8" x14ac:dyDescent="0.2">
      <c r="G12611" t="str">
        <f t="shared" si="395"/>
        <v/>
      </c>
      <c r="H12611" t="str">
        <f t="shared" si="396"/>
        <v/>
      </c>
    </row>
    <row r="12612" spans="7:8" x14ac:dyDescent="0.2">
      <c r="G12612" t="str">
        <f t="shared" si="395"/>
        <v/>
      </c>
      <c r="H12612" t="str">
        <f t="shared" si="396"/>
        <v/>
      </c>
    </row>
    <row r="12613" spans="7:8" x14ac:dyDescent="0.2">
      <c r="G12613" t="str">
        <f t="shared" si="395"/>
        <v/>
      </c>
      <c r="H12613" t="str">
        <f t="shared" si="396"/>
        <v/>
      </c>
    </row>
    <row r="12614" spans="7:8" x14ac:dyDescent="0.2">
      <c r="G12614" t="str">
        <f t="shared" si="395"/>
        <v/>
      </c>
      <c r="H12614" t="str">
        <f t="shared" si="396"/>
        <v/>
      </c>
    </row>
    <row r="12615" spans="7:8" x14ac:dyDescent="0.2">
      <c r="G12615" t="str">
        <f t="shared" ref="G12615:G12678" si="397">IF(B12615="","",IF(A12615="",G12614,SUBSTITUTE(A12615," 2022-23 Game Log","")))</f>
        <v/>
      </c>
      <c r="H12615" t="str">
        <f t="shared" ref="H12615:H12678" si="398">IF(G12615="Luka Dončić","Luka Doncic",IF(G12615="Wendell Carter Jr.","Wendell Carter",IF(G12615="Vlatko Čančar","Vlatko Cancar",IF(G12615="Troy Brown Jr.","Troy Brown",IF(G12615="Bojan Bogdanović","Bojan Bogdanovic",IF(G12615="Nic Claxton","Nicolas Claxton",IF(G12615="Kristaps Porziņģis","Kristaps Porzingis",IF(G12615="Kelly Oubre Jr.","Kelly Oubre Jr",IF(G12615="P.J. Washington","P.J Washington",IF(G12615="P.J. Tucker","P.J Tucker",IF(G12615="Jabari Smith Jr.","Jabari Smith",IF(G12615="Alperen Şengün","Alperen Sengun",IF(G12615="Nikola Vučević","Nikola Vucevic",IF(G12615="Jusuf Nurkić","Jusuf Nurkic",IF(G12615="Nikola Jokić","Nikola Jokic",G12615)))))))))))))))</f>
        <v/>
      </c>
    </row>
    <row r="12616" spans="7:8" x14ac:dyDescent="0.2">
      <c r="G12616" t="str">
        <f t="shared" si="397"/>
        <v/>
      </c>
      <c r="H12616" t="str">
        <f t="shared" si="398"/>
        <v/>
      </c>
    </row>
    <row r="12617" spans="7:8" x14ac:dyDescent="0.2">
      <c r="G12617" t="str">
        <f t="shared" si="397"/>
        <v/>
      </c>
      <c r="H12617" t="str">
        <f t="shared" si="398"/>
        <v/>
      </c>
    </row>
    <row r="12618" spans="7:8" x14ac:dyDescent="0.2">
      <c r="G12618" t="str">
        <f t="shared" si="397"/>
        <v/>
      </c>
      <c r="H12618" t="str">
        <f t="shared" si="398"/>
        <v/>
      </c>
    </row>
    <row r="12619" spans="7:8" x14ac:dyDescent="0.2">
      <c r="G12619" t="str">
        <f t="shared" si="397"/>
        <v/>
      </c>
      <c r="H12619" t="str">
        <f t="shared" si="398"/>
        <v/>
      </c>
    </row>
    <row r="12620" spans="7:8" x14ac:dyDescent="0.2">
      <c r="G12620" t="str">
        <f t="shared" si="397"/>
        <v/>
      </c>
      <c r="H12620" t="str">
        <f t="shared" si="398"/>
        <v/>
      </c>
    </row>
    <row r="12621" spans="7:8" x14ac:dyDescent="0.2">
      <c r="G12621" t="str">
        <f t="shared" si="397"/>
        <v/>
      </c>
      <c r="H12621" t="str">
        <f t="shared" si="398"/>
        <v/>
      </c>
    </row>
    <row r="12622" spans="7:8" x14ac:dyDescent="0.2">
      <c r="G12622" t="str">
        <f t="shared" si="397"/>
        <v/>
      </c>
      <c r="H12622" t="str">
        <f t="shared" si="398"/>
        <v/>
      </c>
    </row>
    <row r="12623" spans="7:8" x14ac:dyDescent="0.2">
      <c r="G12623" t="str">
        <f t="shared" si="397"/>
        <v/>
      </c>
      <c r="H12623" t="str">
        <f t="shared" si="398"/>
        <v/>
      </c>
    </row>
    <row r="12624" spans="7:8" x14ac:dyDescent="0.2">
      <c r="G12624" t="str">
        <f t="shared" si="397"/>
        <v/>
      </c>
      <c r="H12624" t="str">
        <f t="shared" si="398"/>
        <v/>
      </c>
    </row>
    <row r="12625" spans="7:8" x14ac:dyDescent="0.2">
      <c r="G12625" t="str">
        <f t="shared" si="397"/>
        <v/>
      </c>
      <c r="H12625" t="str">
        <f t="shared" si="398"/>
        <v/>
      </c>
    </row>
    <row r="12626" spans="7:8" x14ac:dyDescent="0.2">
      <c r="G12626" t="str">
        <f t="shared" si="397"/>
        <v/>
      </c>
      <c r="H12626" t="str">
        <f t="shared" si="398"/>
        <v/>
      </c>
    </row>
    <row r="12627" spans="7:8" x14ac:dyDescent="0.2">
      <c r="G12627" t="str">
        <f t="shared" si="397"/>
        <v/>
      </c>
      <c r="H12627" t="str">
        <f t="shared" si="398"/>
        <v/>
      </c>
    </row>
    <row r="12628" spans="7:8" x14ac:dyDescent="0.2">
      <c r="G12628" t="str">
        <f t="shared" si="397"/>
        <v/>
      </c>
      <c r="H12628" t="str">
        <f t="shared" si="398"/>
        <v/>
      </c>
    </row>
    <row r="12629" spans="7:8" x14ac:dyDescent="0.2">
      <c r="G12629" t="str">
        <f t="shared" si="397"/>
        <v/>
      </c>
      <c r="H12629" t="str">
        <f t="shared" si="398"/>
        <v/>
      </c>
    </row>
    <row r="12630" spans="7:8" x14ac:dyDescent="0.2">
      <c r="G12630" t="str">
        <f t="shared" si="397"/>
        <v/>
      </c>
      <c r="H12630" t="str">
        <f t="shared" si="398"/>
        <v/>
      </c>
    </row>
    <row r="12631" spans="7:8" x14ac:dyDescent="0.2">
      <c r="G12631" t="str">
        <f t="shared" si="397"/>
        <v/>
      </c>
      <c r="H12631" t="str">
        <f t="shared" si="398"/>
        <v/>
      </c>
    </row>
    <row r="12632" spans="7:8" x14ac:dyDescent="0.2">
      <c r="G12632" t="str">
        <f t="shared" si="397"/>
        <v/>
      </c>
      <c r="H12632" t="str">
        <f t="shared" si="398"/>
        <v/>
      </c>
    </row>
    <row r="12633" spans="7:8" x14ac:dyDescent="0.2">
      <c r="G12633" t="str">
        <f t="shared" si="397"/>
        <v/>
      </c>
      <c r="H12633" t="str">
        <f t="shared" si="398"/>
        <v/>
      </c>
    </row>
    <row r="12634" spans="7:8" x14ac:dyDescent="0.2">
      <c r="G12634" t="str">
        <f t="shared" si="397"/>
        <v/>
      </c>
      <c r="H12634" t="str">
        <f t="shared" si="398"/>
        <v/>
      </c>
    </row>
    <row r="12635" spans="7:8" x14ac:dyDescent="0.2">
      <c r="G12635" t="str">
        <f t="shared" si="397"/>
        <v/>
      </c>
      <c r="H12635" t="str">
        <f t="shared" si="398"/>
        <v/>
      </c>
    </row>
    <row r="12636" spans="7:8" x14ac:dyDescent="0.2">
      <c r="G12636" t="str">
        <f t="shared" si="397"/>
        <v/>
      </c>
      <c r="H12636" t="str">
        <f t="shared" si="398"/>
        <v/>
      </c>
    </row>
    <row r="12637" spans="7:8" x14ac:dyDescent="0.2">
      <c r="G12637" t="str">
        <f t="shared" si="397"/>
        <v/>
      </c>
      <c r="H12637" t="str">
        <f t="shared" si="398"/>
        <v/>
      </c>
    </row>
    <row r="12638" spans="7:8" x14ac:dyDescent="0.2">
      <c r="G12638" t="str">
        <f t="shared" si="397"/>
        <v/>
      </c>
      <c r="H12638" t="str">
        <f t="shared" si="398"/>
        <v/>
      </c>
    </row>
    <row r="12639" spans="7:8" x14ac:dyDescent="0.2">
      <c r="G12639" t="str">
        <f t="shared" si="397"/>
        <v/>
      </c>
      <c r="H12639" t="str">
        <f t="shared" si="398"/>
        <v/>
      </c>
    </row>
    <row r="12640" spans="7:8" x14ac:dyDescent="0.2">
      <c r="G12640" t="str">
        <f t="shared" si="397"/>
        <v/>
      </c>
      <c r="H12640" t="str">
        <f t="shared" si="398"/>
        <v/>
      </c>
    </row>
    <row r="12641" spans="7:8" x14ac:dyDescent="0.2">
      <c r="G12641" t="str">
        <f t="shared" si="397"/>
        <v/>
      </c>
      <c r="H12641" t="str">
        <f t="shared" si="398"/>
        <v/>
      </c>
    </row>
    <row r="12642" spans="7:8" x14ac:dyDescent="0.2">
      <c r="G12642" t="str">
        <f t="shared" si="397"/>
        <v/>
      </c>
      <c r="H12642" t="str">
        <f t="shared" si="398"/>
        <v/>
      </c>
    </row>
    <row r="12643" spans="7:8" x14ac:dyDescent="0.2">
      <c r="G12643" t="str">
        <f t="shared" si="397"/>
        <v/>
      </c>
      <c r="H12643" t="str">
        <f t="shared" si="398"/>
        <v/>
      </c>
    </row>
    <row r="12644" spans="7:8" x14ac:dyDescent="0.2">
      <c r="G12644" t="str">
        <f t="shared" si="397"/>
        <v/>
      </c>
      <c r="H12644" t="str">
        <f t="shared" si="398"/>
        <v/>
      </c>
    </row>
    <row r="12645" spans="7:8" x14ac:dyDescent="0.2">
      <c r="G12645" t="str">
        <f t="shared" si="397"/>
        <v/>
      </c>
      <c r="H12645" t="str">
        <f t="shared" si="398"/>
        <v/>
      </c>
    </row>
    <row r="12646" spans="7:8" x14ac:dyDescent="0.2">
      <c r="G12646" t="str">
        <f t="shared" si="397"/>
        <v/>
      </c>
      <c r="H12646" t="str">
        <f t="shared" si="398"/>
        <v/>
      </c>
    </row>
    <row r="12647" spans="7:8" x14ac:dyDescent="0.2">
      <c r="G12647" t="str">
        <f t="shared" si="397"/>
        <v/>
      </c>
      <c r="H12647" t="str">
        <f t="shared" si="398"/>
        <v/>
      </c>
    </row>
    <row r="12648" spans="7:8" x14ac:dyDescent="0.2">
      <c r="G12648" t="str">
        <f t="shared" si="397"/>
        <v/>
      </c>
      <c r="H12648" t="str">
        <f t="shared" si="398"/>
        <v/>
      </c>
    </row>
    <row r="12649" spans="7:8" x14ac:dyDescent="0.2">
      <c r="G12649" t="str">
        <f t="shared" si="397"/>
        <v/>
      </c>
      <c r="H12649" t="str">
        <f t="shared" si="398"/>
        <v/>
      </c>
    </row>
    <row r="12650" spans="7:8" x14ac:dyDescent="0.2">
      <c r="G12650" t="str">
        <f t="shared" si="397"/>
        <v/>
      </c>
      <c r="H12650" t="str">
        <f t="shared" si="398"/>
        <v/>
      </c>
    </row>
    <row r="12651" spans="7:8" x14ac:dyDescent="0.2">
      <c r="G12651" t="str">
        <f t="shared" si="397"/>
        <v/>
      </c>
      <c r="H12651" t="str">
        <f t="shared" si="398"/>
        <v/>
      </c>
    </row>
    <row r="12652" spans="7:8" x14ac:dyDescent="0.2">
      <c r="G12652" t="str">
        <f t="shared" si="397"/>
        <v/>
      </c>
      <c r="H12652" t="str">
        <f t="shared" si="398"/>
        <v/>
      </c>
    </row>
    <row r="12653" spans="7:8" x14ac:dyDescent="0.2">
      <c r="G12653" t="str">
        <f t="shared" si="397"/>
        <v/>
      </c>
      <c r="H12653" t="str">
        <f t="shared" si="398"/>
        <v/>
      </c>
    </row>
    <row r="12654" spans="7:8" x14ac:dyDescent="0.2">
      <c r="G12654" t="str">
        <f t="shared" si="397"/>
        <v/>
      </c>
      <c r="H12654" t="str">
        <f t="shared" si="398"/>
        <v/>
      </c>
    </row>
    <row r="12655" spans="7:8" x14ac:dyDescent="0.2">
      <c r="G12655" t="str">
        <f t="shared" si="397"/>
        <v/>
      </c>
      <c r="H12655" t="str">
        <f t="shared" si="398"/>
        <v/>
      </c>
    </row>
    <row r="12656" spans="7:8" x14ac:dyDescent="0.2">
      <c r="G12656" t="str">
        <f t="shared" si="397"/>
        <v/>
      </c>
      <c r="H12656" t="str">
        <f t="shared" si="398"/>
        <v/>
      </c>
    </row>
    <row r="12657" spans="7:8" x14ac:dyDescent="0.2">
      <c r="G12657" t="str">
        <f t="shared" si="397"/>
        <v/>
      </c>
      <c r="H12657" t="str">
        <f t="shared" si="398"/>
        <v/>
      </c>
    </row>
    <row r="12658" spans="7:8" x14ac:dyDescent="0.2">
      <c r="G12658" t="str">
        <f t="shared" si="397"/>
        <v/>
      </c>
      <c r="H12658" t="str">
        <f t="shared" si="398"/>
        <v/>
      </c>
    </row>
    <row r="12659" spans="7:8" x14ac:dyDescent="0.2">
      <c r="G12659" t="str">
        <f t="shared" si="397"/>
        <v/>
      </c>
      <c r="H12659" t="str">
        <f t="shared" si="398"/>
        <v/>
      </c>
    </row>
    <row r="12660" spans="7:8" x14ac:dyDescent="0.2">
      <c r="G12660" t="str">
        <f t="shared" si="397"/>
        <v/>
      </c>
      <c r="H12660" t="str">
        <f t="shared" si="398"/>
        <v/>
      </c>
    </row>
    <row r="12661" spans="7:8" x14ac:dyDescent="0.2">
      <c r="G12661" t="str">
        <f t="shared" si="397"/>
        <v/>
      </c>
      <c r="H12661" t="str">
        <f t="shared" si="398"/>
        <v/>
      </c>
    </row>
    <row r="12662" spans="7:8" x14ac:dyDescent="0.2">
      <c r="G12662" t="str">
        <f t="shared" si="397"/>
        <v/>
      </c>
      <c r="H12662" t="str">
        <f t="shared" si="398"/>
        <v/>
      </c>
    </row>
    <row r="12663" spans="7:8" x14ac:dyDescent="0.2">
      <c r="G12663" t="str">
        <f t="shared" si="397"/>
        <v/>
      </c>
      <c r="H12663" t="str">
        <f t="shared" si="398"/>
        <v/>
      </c>
    </row>
    <row r="12664" spans="7:8" x14ac:dyDescent="0.2">
      <c r="G12664" t="str">
        <f t="shared" si="397"/>
        <v/>
      </c>
      <c r="H12664" t="str">
        <f t="shared" si="398"/>
        <v/>
      </c>
    </row>
    <row r="12665" spans="7:8" x14ac:dyDescent="0.2">
      <c r="G12665" t="str">
        <f t="shared" si="397"/>
        <v/>
      </c>
      <c r="H12665" t="str">
        <f t="shared" si="398"/>
        <v/>
      </c>
    </row>
    <row r="12666" spans="7:8" x14ac:dyDescent="0.2">
      <c r="G12666" t="str">
        <f t="shared" si="397"/>
        <v/>
      </c>
      <c r="H12666" t="str">
        <f t="shared" si="398"/>
        <v/>
      </c>
    </row>
    <row r="12667" spans="7:8" x14ac:dyDescent="0.2">
      <c r="G12667" t="str">
        <f t="shared" si="397"/>
        <v/>
      </c>
      <c r="H12667" t="str">
        <f t="shared" si="398"/>
        <v/>
      </c>
    </row>
    <row r="12668" spans="7:8" x14ac:dyDescent="0.2">
      <c r="G12668" t="str">
        <f t="shared" si="397"/>
        <v/>
      </c>
      <c r="H12668" t="str">
        <f t="shared" si="398"/>
        <v/>
      </c>
    </row>
    <row r="12669" spans="7:8" x14ac:dyDescent="0.2">
      <c r="G12669" t="str">
        <f t="shared" si="397"/>
        <v/>
      </c>
      <c r="H12669" t="str">
        <f t="shared" si="398"/>
        <v/>
      </c>
    </row>
    <row r="12670" spans="7:8" x14ac:dyDescent="0.2">
      <c r="G12670" t="str">
        <f t="shared" si="397"/>
        <v/>
      </c>
      <c r="H12670" t="str">
        <f t="shared" si="398"/>
        <v/>
      </c>
    </row>
    <row r="12671" spans="7:8" x14ac:dyDescent="0.2">
      <c r="G12671" t="str">
        <f t="shared" si="397"/>
        <v/>
      </c>
      <c r="H12671" t="str">
        <f t="shared" si="398"/>
        <v/>
      </c>
    </row>
    <row r="12672" spans="7:8" x14ac:dyDescent="0.2">
      <c r="G12672" t="str">
        <f t="shared" si="397"/>
        <v/>
      </c>
      <c r="H12672" t="str">
        <f t="shared" si="398"/>
        <v/>
      </c>
    </row>
    <row r="12673" spans="7:8" x14ac:dyDescent="0.2">
      <c r="G12673" t="str">
        <f t="shared" si="397"/>
        <v/>
      </c>
      <c r="H12673" t="str">
        <f t="shared" si="398"/>
        <v/>
      </c>
    </row>
    <row r="12674" spans="7:8" x14ac:dyDescent="0.2">
      <c r="G12674" t="str">
        <f t="shared" si="397"/>
        <v/>
      </c>
      <c r="H12674" t="str">
        <f t="shared" si="398"/>
        <v/>
      </c>
    </row>
    <row r="12675" spans="7:8" x14ac:dyDescent="0.2">
      <c r="G12675" t="str">
        <f t="shared" si="397"/>
        <v/>
      </c>
      <c r="H12675" t="str">
        <f t="shared" si="398"/>
        <v/>
      </c>
    </row>
    <row r="12676" spans="7:8" x14ac:dyDescent="0.2">
      <c r="G12676" t="str">
        <f t="shared" si="397"/>
        <v/>
      </c>
      <c r="H12676" t="str">
        <f t="shared" si="398"/>
        <v/>
      </c>
    </row>
    <row r="12677" spans="7:8" x14ac:dyDescent="0.2">
      <c r="G12677" t="str">
        <f t="shared" si="397"/>
        <v/>
      </c>
      <c r="H12677" t="str">
        <f t="shared" si="398"/>
        <v/>
      </c>
    </row>
    <row r="12678" spans="7:8" x14ac:dyDescent="0.2">
      <c r="G12678" t="str">
        <f t="shared" si="397"/>
        <v/>
      </c>
      <c r="H12678" t="str">
        <f t="shared" si="398"/>
        <v/>
      </c>
    </row>
    <row r="12679" spans="7:8" x14ac:dyDescent="0.2">
      <c r="G12679" t="str">
        <f t="shared" ref="G12679:G12742" si="399">IF(B12679="","",IF(A12679="",G12678,SUBSTITUTE(A12679," 2022-23 Game Log","")))</f>
        <v/>
      </c>
      <c r="H12679" t="str">
        <f t="shared" ref="H12679:H12742" si="400">IF(G12679="Luka Dončić","Luka Doncic",IF(G12679="Wendell Carter Jr.","Wendell Carter",IF(G12679="Vlatko Čančar","Vlatko Cancar",IF(G12679="Troy Brown Jr.","Troy Brown",IF(G12679="Bojan Bogdanović","Bojan Bogdanovic",IF(G12679="Nic Claxton","Nicolas Claxton",IF(G12679="Kristaps Porziņģis","Kristaps Porzingis",IF(G12679="Kelly Oubre Jr.","Kelly Oubre Jr",IF(G12679="P.J. Washington","P.J Washington",IF(G12679="P.J. Tucker","P.J Tucker",IF(G12679="Jabari Smith Jr.","Jabari Smith",IF(G12679="Alperen Şengün","Alperen Sengun",IF(G12679="Nikola Vučević","Nikola Vucevic",IF(G12679="Jusuf Nurkić","Jusuf Nurkic",IF(G12679="Nikola Jokić","Nikola Jokic",G12679)))))))))))))))</f>
        <v/>
      </c>
    </row>
    <row r="12680" spans="7:8" x14ac:dyDescent="0.2">
      <c r="G12680" t="str">
        <f t="shared" si="399"/>
        <v/>
      </c>
      <c r="H12680" t="str">
        <f t="shared" si="400"/>
        <v/>
      </c>
    </row>
    <row r="12681" spans="7:8" x14ac:dyDescent="0.2">
      <c r="G12681" t="str">
        <f t="shared" si="399"/>
        <v/>
      </c>
      <c r="H12681" t="str">
        <f t="shared" si="400"/>
        <v/>
      </c>
    </row>
    <row r="12682" spans="7:8" x14ac:dyDescent="0.2">
      <c r="G12682" t="str">
        <f t="shared" si="399"/>
        <v/>
      </c>
      <c r="H12682" t="str">
        <f t="shared" si="400"/>
        <v/>
      </c>
    </row>
    <row r="12683" spans="7:8" x14ac:dyDescent="0.2">
      <c r="G12683" t="str">
        <f t="shared" si="399"/>
        <v/>
      </c>
      <c r="H12683" t="str">
        <f t="shared" si="400"/>
        <v/>
      </c>
    </row>
    <row r="12684" spans="7:8" x14ac:dyDescent="0.2">
      <c r="G12684" t="str">
        <f t="shared" si="399"/>
        <v/>
      </c>
      <c r="H12684" t="str">
        <f t="shared" si="400"/>
        <v/>
      </c>
    </row>
    <row r="12685" spans="7:8" x14ac:dyDescent="0.2">
      <c r="G12685" t="str">
        <f t="shared" si="399"/>
        <v/>
      </c>
      <c r="H12685" t="str">
        <f t="shared" si="400"/>
        <v/>
      </c>
    </row>
    <row r="12686" spans="7:8" x14ac:dyDescent="0.2">
      <c r="G12686" t="str">
        <f t="shared" si="399"/>
        <v/>
      </c>
      <c r="H12686" t="str">
        <f t="shared" si="400"/>
        <v/>
      </c>
    </row>
    <row r="12687" spans="7:8" x14ac:dyDescent="0.2">
      <c r="G12687" t="str">
        <f t="shared" si="399"/>
        <v/>
      </c>
      <c r="H12687" t="str">
        <f t="shared" si="400"/>
        <v/>
      </c>
    </row>
    <row r="12688" spans="7:8" x14ac:dyDescent="0.2">
      <c r="G12688" t="str">
        <f t="shared" si="399"/>
        <v/>
      </c>
      <c r="H12688" t="str">
        <f t="shared" si="400"/>
        <v/>
      </c>
    </row>
    <row r="12689" spans="7:8" x14ac:dyDescent="0.2">
      <c r="G12689" t="str">
        <f t="shared" si="399"/>
        <v/>
      </c>
      <c r="H12689" t="str">
        <f t="shared" si="400"/>
        <v/>
      </c>
    </row>
    <row r="12690" spans="7:8" x14ac:dyDescent="0.2">
      <c r="G12690" t="str">
        <f t="shared" si="399"/>
        <v/>
      </c>
      <c r="H12690" t="str">
        <f t="shared" si="400"/>
        <v/>
      </c>
    </row>
    <row r="12691" spans="7:8" x14ac:dyDescent="0.2">
      <c r="G12691" t="str">
        <f t="shared" si="399"/>
        <v/>
      </c>
      <c r="H12691" t="str">
        <f t="shared" si="400"/>
        <v/>
      </c>
    </row>
    <row r="12692" spans="7:8" x14ac:dyDescent="0.2">
      <c r="G12692" t="str">
        <f t="shared" si="399"/>
        <v/>
      </c>
      <c r="H12692" t="str">
        <f t="shared" si="400"/>
        <v/>
      </c>
    </row>
    <row r="12693" spans="7:8" x14ac:dyDescent="0.2">
      <c r="G12693" t="str">
        <f t="shared" si="399"/>
        <v/>
      </c>
      <c r="H12693" t="str">
        <f t="shared" si="400"/>
        <v/>
      </c>
    </row>
    <row r="12694" spans="7:8" x14ac:dyDescent="0.2">
      <c r="G12694" t="str">
        <f t="shared" si="399"/>
        <v/>
      </c>
      <c r="H12694" t="str">
        <f t="shared" si="400"/>
        <v/>
      </c>
    </row>
    <row r="12695" spans="7:8" x14ac:dyDescent="0.2">
      <c r="G12695" t="str">
        <f t="shared" si="399"/>
        <v/>
      </c>
      <c r="H12695" t="str">
        <f t="shared" si="400"/>
        <v/>
      </c>
    </row>
    <row r="12696" spans="7:8" x14ac:dyDescent="0.2">
      <c r="G12696" t="str">
        <f t="shared" si="399"/>
        <v/>
      </c>
      <c r="H12696" t="str">
        <f t="shared" si="400"/>
        <v/>
      </c>
    </row>
    <row r="12697" spans="7:8" x14ac:dyDescent="0.2">
      <c r="G12697" t="str">
        <f t="shared" si="399"/>
        <v/>
      </c>
      <c r="H12697" t="str">
        <f t="shared" si="400"/>
        <v/>
      </c>
    </row>
    <row r="12698" spans="7:8" x14ac:dyDescent="0.2">
      <c r="G12698" t="str">
        <f t="shared" si="399"/>
        <v/>
      </c>
      <c r="H12698" t="str">
        <f t="shared" si="400"/>
        <v/>
      </c>
    </row>
    <row r="12699" spans="7:8" x14ac:dyDescent="0.2">
      <c r="G12699" t="str">
        <f t="shared" si="399"/>
        <v/>
      </c>
      <c r="H12699" t="str">
        <f t="shared" si="400"/>
        <v/>
      </c>
    </row>
    <row r="12700" spans="7:8" x14ac:dyDescent="0.2">
      <c r="G12700" t="str">
        <f t="shared" si="399"/>
        <v/>
      </c>
      <c r="H12700" t="str">
        <f t="shared" si="400"/>
        <v/>
      </c>
    </row>
    <row r="12701" spans="7:8" x14ac:dyDescent="0.2">
      <c r="G12701" t="str">
        <f t="shared" si="399"/>
        <v/>
      </c>
      <c r="H12701" t="str">
        <f t="shared" si="400"/>
        <v/>
      </c>
    </row>
    <row r="12702" spans="7:8" x14ac:dyDescent="0.2">
      <c r="G12702" t="str">
        <f t="shared" si="399"/>
        <v/>
      </c>
      <c r="H12702" t="str">
        <f t="shared" si="400"/>
        <v/>
      </c>
    </row>
    <row r="12703" spans="7:8" x14ac:dyDescent="0.2">
      <c r="G12703" t="str">
        <f t="shared" si="399"/>
        <v/>
      </c>
      <c r="H12703" t="str">
        <f t="shared" si="400"/>
        <v/>
      </c>
    </row>
    <row r="12704" spans="7:8" x14ac:dyDescent="0.2">
      <c r="G12704" t="str">
        <f t="shared" si="399"/>
        <v/>
      </c>
      <c r="H12704" t="str">
        <f t="shared" si="400"/>
        <v/>
      </c>
    </row>
    <row r="12705" spans="7:8" x14ac:dyDescent="0.2">
      <c r="G12705" t="str">
        <f t="shared" si="399"/>
        <v/>
      </c>
      <c r="H12705" t="str">
        <f t="shared" si="400"/>
        <v/>
      </c>
    </row>
    <row r="12706" spans="7:8" x14ac:dyDescent="0.2">
      <c r="G12706" t="str">
        <f t="shared" si="399"/>
        <v/>
      </c>
      <c r="H12706" t="str">
        <f t="shared" si="400"/>
        <v/>
      </c>
    </row>
    <row r="12707" spans="7:8" x14ac:dyDescent="0.2">
      <c r="G12707" t="str">
        <f t="shared" si="399"/>
        <v/>
      </c>
      <c r="H12707" t="str">
        <f t="shared" si="400"/>
        <v/>
      </c>
    </row>
    <row r="12708" spans="7:8" x14ac:dyDescent="0.2">
      <c r="G12708" t="str">
        <f t="shared" si="399"/>
        <v/>
      </c>
      <c r="H12708" t="str">
        <f t="shared" si="400"/>
        <v/>
      </c>
    </row>
    <row r="12709" spans="7:8" x14ac:dyDescent="0.2">
      <c r="G12709" t="str">
        <f t="shared" si="399"/>
        <v/>
      </c>
      <c r="H12709" t="str">
        <f t="shared" si="400"/>
        <v/>
      </c>
    </row>
    <row r="12710" spans="7:8" x14ac:dyDescent="0.2">
      <c r="G12710" t="str">
        <f t="shared" si="399"/>
        <v/>
      </c>
      <c r="H12710" t="str">
        <f t="shared" si="400"/>
        <v/>
      </c>
    </row>
    <row r="12711" spans="7:8" x14ac:dyDescent="0.2">
      <c r="G12711" t="str">
        <f t="shared" si="399"/>
        <v/>
      </c>
      <c r="H12711" t="str">
        <f t="shared" si="400"/>
        <v/>
      </c>
    </row>
    <row r="12712" spans="7:8" x14ac:dyDescent="0.2">
      <c r="G12712" t="str">
        <f t="shared" si="399"/>
        <v/>
      </c>
      <c r="H12712" t="str">
        <f t="shared" si="400"/>
        <v/>
      </c>
    </row>
    <row r="12713" spans="7:8" x14ac:dyDescent="0.2">
      <c r="G12713" t="str">
        <f t="shared" si="399"/>
        <v/>
      </c>
      <c r="H12713" t="str">
        <f t="shared" si="400"/>
        <v/>
      </c>
    </row>
    <row r="12714" spans="7:8" x14ac:dyDescent="0.2">
      <c r="G12714" t="str">
        <f t="shared" si="399"/>
        <v/>
      </c>
      <c r="H12714" t="str">
        <f t="shared" si="400"/>
        <v/>
      </c>
    </row>
    <row r="12715" spans="7:8" x14ac:dyDescent="0.2">
      <c r="G12715" t="str">
        <f t="shared" si="399"/>
        <v/>
      </c>
      <c r="H12715" t="str">
        <f t="shared" si="400"/>
        <v/>
      </c>
    </row>
    <row r="12716" spans="7:8" x14ac:dyDescent="0.2">
      <c r="G12716" t="str">
        <f t="shared" si="399"/>
        <v/>
      </c>
      <c r="H12716" t="str">
        <f t="shared" si="400"/>
        <v/>
      </c>
    </row>
    <row r="12717" spans="7:8" x14ac:dyDescent="0.2">
      <c r="G12717" t="str">
        <f t="shared" si="399"/>
        <v/>
      </c>
      <c r="H12717" t="str">
        <f t="shared" si="400"/>
        <v/>
      </c>
    </row>
    <row r="12718" spans="7:8" x14ac:dyDescent="0.2">
      <c r="G12718" t="str">
        <f t="shared" si="399"/>
        <v/>
      </c>
      <c r="H12718" t="str">
        <f t="shared" si="400"/>
        <v/>
      </c>
    </row>
    <row r="12719" spans="7:8" x14ac:dyDescent="0.2">
      <c r="G12719" t="str">
        <f t="shared" si="399"/>
        <v/>
      </c>
      <c r="H12719" t="str">
        <f t="shared" si="400"/>
        <v/>
      </c>
    </row>
    <row r="12720" spans="7:8" x14ac:dyDescent="0.2">
      <c r="G12720" t="str">
        <f t="shared" si="399"/>
        <v/>
      </c>
      <c r="H12720" t="str">
        <f t="shared" si="400"/>
        <v/>
      </c>
    </row>
    <row r="12721" spans="7:8" x14ac:dyDescent="0.2">
      <c r="G12721" t="str">
        <f t="shared" si="399"/>
        <v/>
      </c>
      <c r="H12721" t="str">
        <f t="shared" si="400"/>
        <v/>
      </c>
    </row>
    <row r="12722" spans="7:8" x14ac:dyDescent="0.2">
      <c r="G12722" t="str">
        <f t="shared" si="399"/>
        <v/>
      </c>
      <c r="H12722" t="str">
        <f t="shared" si="400"/>
        <v/>
      </c>
    </row>
    <row r="12723" spans="7:8" x14ac:dyDescent="0.2">
      <c r="G12723" t="str">
        <f t="shared" si="399"/>
        <v/>
      </c>
      <c r="H12723" t="str">
        <f t="shared" si="400"/>
        <v/>
      </c>
    </row>
    <row r="12724" spans="7:8" x14ac:dyDescent="0.2">
      <c r="G12724" t="str">
        <f t="shared" si="399"/>
        <v/>
      </c>
      <c r="H12724" t="str">
        <f t="shared" si="400"/>
        <v/>
      </c>
    </row>
    <row r="12725" spans="7:8" x14ac:dyDescent="0.2">
      <c r="G12725" t="str">
        <f t="shared" si="399"/>
        <v/>
      </c>
      <c r="H12725" t="str">
        <f t="shared" si="400"/>
        <v/>
      </c>
    </row>
    <row r="12726" spans="7:8" x14ac:dyDescent="0.2">
      <c r="G12726" t="str">
        <f t="shared" si="399"/>
        <v/>
      </c>
      <c r="H12726" t="str">
        <f t="shared" si="400"/>
        <v/>
      </c>
    </row>
    <row r="12727" spans="7:8" x14ac:dyDescent="0.2">
      <c r="G12727" t="str">
        <f t="shared" si="399"/>
        <v/>
      </c>
      <c r="H12727" t="str">
        <f t="shared" si="400"/>
        <v/>
      </c>
    </row>
    <row r="12728" spans="7:8" x14ac:dyDescent="0.2">
      <c r="G12728" t="str">
        <f t="shared" si="399"/>
        <v/>
      </c>
      <c r="H12728" t="str">
        <f t="shared" si="400"/>
        <v/>
      </c>
    </row>
    <row r="12729" spans="7:8" x14ac:dyDescent="0.2">
      <c r="G12729" t="str">
        <f t="shared" si="399"/>
        <v/>
      </c>
      <c r="H12729" t="str">
        <f t="shared" si="400"/>
        <v/>
      </c>
    </row>
    <row r="12730" spans="7:8" x14ac:dyDescent="0.2">
      <c r="G12730" t="str">
        <f t="shared" si="399"/>
        <v/>
      </c>
      <c r="H12730" t="str">
        <f t="shared" si="400"/>
        <v/>
      </c>
    </row>
    <row r="12731" spans="7:8" x14ac:dyDescent="0.2">
      <c r="G12731" t="str">
        <f t="shared" si="399"/>
        <v/>
      </c>
      <c r="H12731" t="str">
        <f t="shared" si="400"/>
        <v/>
      </c>
    </row>
    <row r="12732" spans="7:8" x14ac:dyDescent="0.2">
      <c r="G12732" t="str">
        <f t="shared" si="399"/>
        <v/>
      </c>
      <c r="H12732" t="str">
        <f t="shared" si="400"/>
        <v/>
      </c>
    </row>
    <row r="12733" spans="7:8" x14ac:dyDescent="0.2">
      <c r="G12733" t="str">
        <f t="shared" si="399"/>
        <v/>
      </c>
      <c r="H12733" t="str">
        <f t="shared" si="400"/>
        <v/>
      </c>
    </row>
    <row r="12734" spans="7:8" x14ac:dyDescent="0.2">
      <c r="G12734" t="str">
        <f t="shared" si="399"/>
        <v/>
      </c>
      <c r="H12734" t="str">
        <f t="shared" si="400"/>
        <v/>
      </c>
    </row>
    <row r="12735" spans="7:8" x14ac:dyDescent="0.2">
      <c r="G12735" t="str">
        <f t="shared" si="399"/>
        <v/>
      </c>
      <c r="H12735" t="str">
        <f t="shared" si="400"/>
        <v/>
      </c>
    </row>
    <row r="12736" spans="7:8" x14ac:dyDescent="0.2">
      <c r="G12736" t="str">
        <f t="shared" si="399"/>
        <v/>
      </c>
      <c r="H12736" t="str">
        <f t="shared" si="400"/>
        <v/>
      </c>
    </row>
    <row r="12737" spans="7:8" x14ac:dyDescent="0.2">
      <c r="G12737" t="str">
        <f t="shared" si="399"/>
        <v/>
      </c>
      <c r="H12737" t="str">
        <f t="shared" si="400"/>
        <v/>
      </c>
    </row>
    <row r="12738" spans="7:8" x14ac:dyDescent="0.2">
      <c r="G12738" t="str">
        <f t="shared" si="399"/>
        <v/>
      </c>
      <c r="H12738" t="str">
        <f t="shared" si="400"/>
        <v/>
      </c>
    </row>
    <row r="12739" spans="7:8" x14ac:dyDescent="0.2">
      <c r="G12739" t="str">
        <f t="shared" si="399"/>
        <v/>
      </c>
      <c r="H12739" t="str">
        <f t="shared" si="400"/>
        <v/>
      </c>
    </row>
    <row r="12740" spans="7:8" x14ac:dyDescent="0.2">
      <c r="G12740" t="str">
        <f t="shared" si="399"/>
        <v/>
      </c>
      <c r="H12740" t="str">
        <f t="shared" si="400"/>
        <v/>
      </c>
    </row>
    <row r="12741" spans="7:8" x14ac:dyDescent="0.2">
      <c r="G12741" t="str">
        <f t="shared" si="399"/>
        <v/>
      </c>
      <c r="H12741" t="str">
        <f t="shared" si="400"/>
        <v/>
      </c>
    </row>
    <row r="12742" spans="7:8" x14ac:dyDescent="0.2">
      <c r="G12742" t="str">
        <f t="shared" si="399"/>
        <v/>
      </c>
      <c r="H12742" t="str">
        <f t="shared" si="400"/>
        <v/>
      </c>
    </row>
    <row r="12743" spans="7:8" x14ac:dyDescent="0.2">
      <c r="G12743" t="str">
        <f t="shared" ref="G12743:G12806" si="401">IF(B12743="","",IF(A12743="",G12742,SUBSTITUTE(A12743," 2022-23 Game Log","")))</f>
        <v/>
      </c>
      <c r="H12743" t="str">
        <f t="shared" ref="H12743:H12806" si="402">IF(G12743="Luka Dončić","Luka Doncic",IF(G12743="Wendell Carter Jr.","Wendell Carter",IF(G12743="Vlatko Čančar","Vlatko Cancar",IF(G12743="Troy Brown Jr.","Troy Brown",IF(G12743="Bojan Bogdanović","Bojan Bogdanovic",IF(G12743="Nic Claxton","Nicolas Claxton",IF(G12743="Kristaps Porziņģis","Kristaps Porzingis",IF(G12743="Kelly Oubre Jr.","Kelly Oubre Jr",IF(G12743="P.J. Washington","P.J Washington",IF(G12743="P.J. Tucker","P.J Tucker",IF(G12743="Jabari Smith Jr.","Jabari Smith",IF(G12743="Alperen Şengün","Alperen Sengun",IF(G12743="Nikola Vučević","Nikola Vucevic",IF(G12743="Jusuf Nurkić","Jusuf Nurkic",IF(G12743="Nikola Jokić","Nikola Jokic",G12743)))))))))))))))</f>
        <v/>
      </c>
    </row>
    <row r="12744" spans="7:8" x14ac:dyDescent="0.2">
      <c r="G12744" t="str">
        <f t="shared" si="401"/>
        <v/>
      </c>
      <c r="H12744" t="str">
        <f t="shared" si="402"/>
        <v/>
      </c>
    </row>
    <row r="12745" spans="7:8" x14ac:dyDescent="0.2">
      <c r="G12745" t="str">
        <f t="shared" si="401"/>
        <v/>
      </c>
      <c r="H12745" t="str">
        <f t="shared" si="402"/>
        <v/>
      </c>
    </row>
    <row r="12746" spans="7:8" x14ac:dyDescent="0.2">
      <c r="G12746" t="str">
        <f t="shared" si="401"/>
        <v/>
      </c>
      <c r="H12746" t="str">
        <f t="shared" si="402"/>
        <v/>
      </c>
    </row>
    <row r="12747" spans="7:8" x14ac:dyDescent="0.2">
      <c r="G12747" t="str">
        <f t="shared" si="401"/>
        <v/>
      </c>
      <c r="H12747" t="str">
        <f t="shared" si="402"/>
        <v/>
      </c>
    </row>
    <row r="12748" spans="7:8" x14ac:dyDescent="0.2">
      <c r="G12748" t="str">
        <f t="shared" si="401"/>
        <v/>
      </c>
      <c r="H12748" t="str">
        <f t="shared" si="402"/>
        <v/>
      </c>
    </row>
    <row r="12749" spans="7:8" x14ac:dyDescent="0.2">
      <c r="G12749" t="str">
        <f t="shared" si="401"/>
        <v/>
      </c>
      <c r="H12749" t="str">
        <f t="shared" si="402"/>
        <v/>
      </c>
    </row>
    <row r="12750" spans="7:8" x14ac:dyDescent="0.2">
      <c r="G12750" t="str">
        <f t="shared" si="401"/>
        <v/>
      </c>
      <c r="H12750" t="str">
        <f t="shared" si="402"/>
        <v/>
      </c>
    </row>
    <row r="12751" spans="7:8" x14ac:dyDescent="0.2">
      <c r="G12751" t="str">
        <f t="shared" si="401"/>
        <v/>
      </c>
      <c r="H12751" t="str">
        <f t="shared" si="402"/>
        <v/>
      </c>
    </row>
    <row r="12752" spans="7:8" x14ac:dyDescent="0.2">
      <c r="G12752" t="str">
        <f t="shared" si="401"/>
        <v/>
      </c>
      <c r="H12752" t="str">
        <f t="shared" si="402"/>
        <v/>
      </c>
    </row>
    <row r="12753" spans="7:8" x14ac:dyDescent="0.2">
      <c r="G12753" t="str">
        <f t="shared" si="401"/>
        <v/>
      </c>
      <c r="H12753" t="str">
        <f t="shared" si="402"/>
        <v/>
      </c>
    </row>
    <row r="12754" spans="7:8" x14ac:dyDescent="0.2">
      <c r="G12754" t="str">
        <f t="shared" si="401"/>
        <v/>
      </c>
      <c r="H12754" t="str">
        <f t="shared" si="402"/>
        <v/>
      </c>
    </row>
    <row r="12755" spans="7:8" x14ac:dyDescent="0.2">
      <c r="G12755" t="str">
        <f t="shared" si="401"/>
        <v/>
      </c>
      <c r="H12755" t="str">
        <f t="shared" si="402"/>
        <v/>
      </c>
    </row>
    <row r="12756" spans="7:8" x14ac:dyDescent="0.2">
      <c r="G12756" t="str">
        <f t="shared" si="401"/>
        <v/>
      </c>
      <c r="H12756" t="str">
        <f t="shared" si="402"/>
        <v/>
      </c>
    </row>
    <row r="12757" spans="7:8" x14ac:dyDescent="0.2">
      <c r="G12757" t="str">
        <f t="shared" si="401"/>
        <v/>
      </c>
      <c r="H12757" t="str">
        <f t="shared" si="402"/>
        <v/>
      </c>
    </row>
    <row r="12758" spans="7:8" x14ac:dyDescent="0.2">
      <c r="G12758" t="str">
        <f t="shared" si="401"/>
        <v/>
      </c>
      <c r="H12758" t="str">
        <f t="shared" si="402"/>
        <v/>
      </c>
    </row>
    <row r="12759" spans="7:8" x14ac:dyDescent="0.2">
      <c r="G12759" t="str">
        <f t="shared" si="401"/>
        <v/>
      </c>
      <c r="H12759" t="str">
        <f t="shared" si="402"/>
        <v/>
      </c>
    </row>
    <row r="12760" spans="7:8" x14ac:dyDescent="0.2">
      <c r="G12760" t="str">
        <f t="shared" si="401"/>
        <v/>
      </c>
      <c r="H12760" t="str">
        <f t="shared" si="402"/>
        <v/>
      </c>
    </row>
    <row r="12761" spans="7:8" x14ac:dyDescent="0.2">
      <c r="G12761" t="str">
        <f t="shared" si="401"/>
        <v/>
      </c>
      <c r="H12761" t="str">
        <f t="shared" si="402"/>
        <v/>
      </c>
    </row>
    <row r="12762" spans="7:8" x14ac:dyDescent="0.2">
      <c r="G12762" t="str">
        <f t="shared" si="401"/>
        <v/>
      </c>
      <c r="H12762" t="str">
        <f t="shared" si="402"/>
        <v/>
      </c>
    </row>
    <row r="12763" spans="7:8" x14ac:dyDescent="0.2">
      <c r="G12763" t="str">
        <f t="shared" si="401"/>
        <v/>
      </c>
      <c r="H12763" t="str">
        <f t="shared" si="402"/>
        <v/>
      </c>
    </row>
    <row r="12764" spans="7:8" x14ac:dyDescent="0.2">
      <c r="G12764" t="str">
        <f t="shared" si="401"/>
        <v/>
      </c>
      <c r="H12764" t="str">
        <f t="shared" si="402"/>
        <v/>
      </c>
    </row>
    <row r="12765" spans="7:8" x14ac:dyDescent="0.2">
      <c r="G12765" t="str">
        <f t="shared" si="401"/>
        <v/>
      </c>
      <c r="H12765" t="str">
        <f t="shared" si="402"/>
        <v/>
      </c>
    </row>
    <row r="12766" spans="7:8" x14ac:dyDescent="0.2">
      <c r="G12766" t="str">
        <f t="shared" si="401"/>
        <v/>
      </c>
      <c r="H12766" t="str">
        <f t="shared" si="402"/>
        <v/>
      </c>
    </row>
    <row r="12767" spans="7:8" x14ac:dyDescent="0.2">
      <c r="G12767" t="str">
        <f t="shared" si="401"/>
        <v/>
      </c>
      <c r="H12767" t="str">
        <f t="shared" si="402"/>
        <v/>
      </c>
    </row>
    <row r="12768" spans="7:8" x14ac:dyDescent="0.2">
      <c r="G12768" t="str">
        <f t="shared" si="401"/>
        <v/>
      </c>
      <c r="H12768" t="str">
        <f t="shared" si="402"/>
        <v/>
      </c>
    </row>
    <row r="12769" spans="7:8" x14ac:dyDescent="0.2">
      <c r="G12769" t="str">
        <f t="shared" si="401"/>
        <v/>
      </c>
      <c r="H12769" t="str">
        <f t="shared" si="402"/>
        <v/>
      </c>
    </row>
    <row r="12770" spans="7:8" x14ac:dyDescent="0.2">
      <c r="G12770" t="str">
        <f t="shared" si="401"/>
        <v/>
      </c>
      <c r="H12770" t="str">
        <f t="shared" si="402"/>
        <v/>
      </c>
    </row>
    <row r="12771" spans="7:8" x14ac:dyDescent="0.2">
      <c r="G12771" t="str">
        <f t="shared" si="401"/>
        <v/>
      </c>
      <c r="H12771" t="str">
        <f t="shared" si="402"/>
        <v/>
      </c>
    </row>
    <row r="12772" spans="7:8" x14ac:dyDescent="0.2">
      <c r="G12772" t="str">
        <f t="shared" si="401"/>
        <v/>
      </c>
      <c r="H12772" t="str">
        <f t="shared" si="402"/>
        <v/>
      </c>
    </row>
    <row r="12773" spans="7:8" x14ac:dyDescent="0.2">
      <c r="G12773" t="str">
        <f t="shared" si="401"/>
        <v/>
      </c>
      <c r="H12773" t="str">
        <f t="shared" si="402"/>
        <v/>
      </c>
    </row>
    <row r="12774" spans="7:8" x14ac:dyDescent="0.2">
      <c r="G12774" t="str">
        <f t="shared" si="401"/>
        <v/>
      </c>
      <c r="H12774" t="str">
        <f t="shared" si="402"/>
        <v/>
      </c>
    </row>
    <row r="12775" spans="7:8" x14ac:dyDescent="0.2">
      <c r="G12775" t="str">
        <f t="shared" si="401"/>
        <v/>
      </c>
      <c r="H12775" t="str">
        <f t="shared" si="402"/>
        <v/>
      </c>
    </row>
    <row r="12776" spans="7:8" x14ac:dyDescent="0.2">
      <c r="G12776" t="str">
        <f t="shared" si="401"/>
        <v/>
      </c>
      <c r="H12776" t="str">
        <f t="shared" si="402"/>
        <v/>
      </c>
    </row>
    <row r="12777" spans="7:8" x14ac:dyDescent="0.2">
      <c r="G12777" t="str">
        <f t="shared" si="401"/>
        <v/>
      </c>
      <c r="H12777" t="str">
        <f t="shared" si="402"/>
        <v/>
      </c>
    </row>
    <row r="12778" spans="7:8" x14ac:dyDescent="0.2">
      <c r="G12778" t="str">
        <f t="shared" si="401"/>
        <v/>
      </c>
      <c r="H12778" t="str">
        <f t="shared" si="402"/>
        <v/>
      </c>
    </row>
    <row r="12779" spans="7:8" x14ac:dyDescent="0.2">
      <c r="G12779" t="str">
        <f t="shared" si="401"/>
        <v/>
      </c>
      <c r="H12779" t="str">
        <f t="shared" si="402"/>
        <v/>
      </c>
    </row>
    <row r="12780" spans="7:8" x14ac:dyDescent="0.2">
      <c r="G12780" t="str">
        <f t="shared" si="401"/>
        <v/>
      </c>
      <c r="H12780" t="str">
        <f t="shared" si="402"/>
        <v/>
      </c>
    </row>
    <row r="12781" spans="7:8" x14ac:dyDescent="0.2">
      <c r="G12781" t="str">
        <f t="shared" si="401"/>
        <v/>
      </c>
      <c r="H12781" t="str">
        <f t="shared" si="402"/>
        <v/>
      </c>
    </row>
    <row r="12782" spans="7:8" x14ac:dyDescent="0.2">
      <c r="G12782" t="str">
        <f t="shared" si="401"/>
        <v/>
      </c>
      <c r="H12782" t="str">
        <f t="shared" si="402"/>
        <v/>
      </c>
    </row>
    <row r="12783" spans="7:8" x14ac:dyDescent="0.2">
      <c r="G12783" t="str">
        <f t="shared" si="401"/>
        <v/>
      </c>
      <c r="H12783" t="str">
        <f t="shared" si="402"/>
        <v/>
      </c>
    </row>
    <row r="12784" spans="7:8" x14ac:dyDescent="0.2">
      <c r="G12784" t="str">
        <f t="shared" si="401"/>
        <v/>
      </c>
      <c r="H12784" t="str">
        <f t="shared" si="402"/>
        <v/>
      </c>
    </row>
    <row r="12785" spans="7:8" x14ac:dyDescent="0.2">
      <c r="G12785" t="str">
        <f t="shared" si="401"/>
        <v/>
      </c>
      <c r="H12785" t="str">
        <f t="shared" si="402"/>
        <v/>
      </c>
    </row>
    <row r="12786" spans="7:8" x14ac:dyDescent="0.2">
      <c r="G12786" t="str">
        <f t="shared" si="401"/>
        <v/>
      </c>
      <c r="H12786" t="str">
        <f t="shared" si="402"/>
        <v/>
      </c>
    </row>
    <row r="12787" spans="7:8" x14ac:dyDescent="0.2">
      <c r="G12787" t="str">
        <f t="shared" si="401"/>
        <v/>
      </c>
      <c r="H12787" t="str">
        <f t="shared" si="402"/>
        <v/>
      </c>
    </row>
    <row r="12788" spans="7:8" x14ac:dyDescent="0.2">
      <c r="G12788" t="str">
        <f t="shared" si="401"/>
        <v/>
      </c>
      <c r="H12788" t="str">
        <f t="shared" si="402"/>
        <v/>
      </c>
    </row>
    <row r="12789" spans="7:8" x14ac:dyDescent="0.2">
      <c r="G12789" t="str">
        <f t="shared" si="401"/>
        <v/>
      </c>
      <c r="H12789" t="str">
        <f t="shared" si="402"/>
        <v/>
      </c>
    </row>
    <row r="12790" spans="7:8" x14ac:dyDescent="0.2">
      <c r="G12790" t="str">
        <f t="shared" si="401"/>
        <v/>
      </c>
      <c r="H12790" t="str">
        <f t="shared" si="402"/>
        <v/>
      </c>
    </row>
    <row r="12791" spans="7:8" x14ac:dyDescent="0.2">
      <c r="G12791" t="str">
        <f t="shared" si="401"/>
        <v/>
      </c>
      <c r="H12791" t="str">
        <f t="shared" si="402"/>
        <v/>
      </c>
    </row>
    <row r="12792" spans="7:8" x14ac:dyDescent="0.2">
      <c r="G12792" t="str">
        <f t="shared" si="401"/>
        <v/>
      </c>
      <c r="H12792" t="str">
        <f t="shared" si="402"/>
        <v/>
      </c>
    </row>
    <row r="12793" spans="7:8" x14ac:dyDescent="0.2">
      <c r="G12793" t="str">
        <f t="shared" si="401"/>
        <v/>
      </c>
      <c r="H12793" t="str">
        <f t="shared" si="402"/>
        <v/>
      </c>
    </row>
    <row r="12794" spans="7:8" x14ac:dyDescent="0.2">
      <c r="G12794" t="str">
        <f t="shared" si="401"/>
        <v/>
      </c>
      <c r="H12794" t="str">
        <f t="shared" si="402"/>
        <v/>
      </c>
    </row>
    <row r="12795" spans="7:8" x14ac:dyDescent="0.2">
      <c r="G12795" t="str">
        <f t="shared" si="401"/>
        <v/>
      </c>
      <c r="H12795" t="str">
        <f t="shared" si="402"/>
        <v/>
      </c>
    </row>
    <row r="12796" spans="7:8" x14ac:dyDescent="0.2">
      <c r="G12796" t="str">
        <f t="shared" si="401"/>
        <v/>
      </c>
      <c r="H12796" t="str">
        <f t="shared" si="402"/>
        <v/>
      </c>
    </row>
    <row r="12797" spans="7:8" x14ac:dyDescent="0.2">
      <c r="G12797" t="str">
        <f t="shared" si="401"/>
        <v/>
      </c>
      <c r="H12797" t="str">
        <f t="shared" si="402"/>
        <v/>
      </c>
    </row>
    <row r="12798" spans="7:8" x14ac:dyDescent="0.2">
      <c r="G12798" t="str">
        <f t="shared" si="401"/>
        <v/>
      </c>
      <c r="H12798" t="str">
        <f t="shared" si="402"/>
        <v/>
      </c>
    </row>
    <row r="12799" spans="7:8" x14ac:dyDescent="0.2">
      <c r="G12799" t="str">
        <f t="shared" si="401"/>
        <v/>
      </c>
      <c r="H12799" t="str">
        <f t="shared" si="402"/>
        <v/>
      </c>
    </row>
    <row r="12800" spans="7:8" x14ac:dyDescent="0.2">
      <c r="G12800" t="str">
        <f t="shared" si="401"/>
        <v/>
      </c>
      <c r="H12800" t="str">
        <f t="shared" si="402"/>
        <v/>
      </c>
    </row>
    <row r="12801" spans="7:8" x14ac:dyDescent="0.2">
      <c r="G12801" t="str">
        <f t="shared" si="401"/>
        <v/>
      </c>
      <c r="H12801" t="str">
        <f t="shared" si="402"/>
        <v/>
      </c>
    </row>
    <row r="12802" spans="7:8" x14ac:dyDescent="0.2">
      <c r="G12802" t="str">
        <f t="shared" si="401"/>
        <v/>
      </c>
      <c r="H12802" t="str">
        <f t="shared" si="402"/>
        <v/>
      </c>
    </row>
    <row r="12803" spans="7:8" x14ac:dyDescent="0.2">
      <c r="G12803" t="str">
        <f t="shared" si="401"/>
        <v/>
      </c>
      <c r="H12803" t="str">
        <f t="shared" si="402"/>
        <v/>
      </c>
    </row>
    <row r="12804" spans="7:8" x14ac:dyDescent="0.2">
      <c r="G12804" t="str">
        <f t="shared" si="401"/>
        <v/>
      </c>
      <c r="H12804" t="str">
        <f t="shared" si="402"/>
        <v/>
      </c>
    </row>
    <row r="12805" spans="7:8" x14ac:dyDescent="0.2">
      <c r="G12805" t="str">
        <f t="shared" si="401"/>
        <v/>
      </c>
      <c r="H12805" t="str">
        <f t="shared" si="402"/>
        <v/>
      </c>
    </row>
    <row r="12806" spans="7:8" x14ac:dyDescent="0.2">
      <c r="G12806" t="str">
        <f t="shared" si="401"/>
        <v/>
      </c>
      <c r="H12806" t="str">
        <f t="shared" si="402"/>
        <v/>
      </c>
    </row>
    <row r="12807" spans="7:8" x14ac:dyDescent="0.2">
      <c r="G12807" t="str">
        <f t="shared" ref="G12807:G12870" si="403">IF(B12807="","",IF(A12807="",G12806,SUBSTITUTE(A12807," 2022-23 Game Log","")))</f>
        <v/>
      </c>
      <c r="H12807" t="str">
        <f t="shared" ref="H12807:H12870" si="404">IF(G12807="Luka Dončić","Luka Doncic",IF(G12807="Wendell Carter Jr.","Wendell Carter",IF(G12807="Vlatko Čančar","Vlatko Cancar",IF(G12807="Troy Brown Jr.","Troy Brown",IF(G12807="Bojan Bogdanović","Bojan Bogdanovic",IF(G12807="Nic Claxton","Nicolas Claxton",IF(G12807="Kristaps Porziņģis","Kristaps Porzingis",IF(G12807="Kelly Oubre Jr.","Kelly Oubre Jr",IF(G12807="P.J. Washington","P.J Washington",IF(G12807="P.J. Tucker","P.J Tucker",IF(G12807="Jabari Smith Jr.","Jabari Smith",IF(G12807="Alperen Şengün","Alperen Sengun",IF(G12807="Nikola Vučević","Nikola Vucevic",IF(G12807="Jusuf Nurkić","Jusuf Nurkic",IF(G12807="Nikola Jokić","Nikola Jokic",G12807)))))))))))))))</f>
        <v/>
      </c>
    </row>
    <row r="12808" spans="7:8" x14ac:dyDescent="0.2">
      <c r="G12808" t="str">
        <f t="shared" si="403"/>
        <v/>
      </c>
      <c r="H12808" t="str">
        <f t="shared" si="404"/>
        <v/>
      </c>
    </row>
    <row r="12809" spans="7:8" x14ac:dyDescent="0.2">
      <c r="G12809" t="str">
        <f t="shared" si="403"/>
        <v/>
      </c>
      <c r="H12809" t="str">
        <f t="shared" si="404"/>
        <v/>
      </c>
    </row>
    <row r="12810" spans="7:8" x14ac:dyDescent="0.2">
      <c r="G12810" t="str">
        <f t="shared" si="403"/>
        <v/>
      </c>
      <c r="H12810" t="str">
        <f t="shared" si="404"/>
        <v/>
      </c>
    </row>
    <row r="12811" spans="7:8" x14ac:dyDescent="0.2">
      <c r="G12811" t="str">
        <f t="shared" si="403"/>
        <v/>
      </c>
      <c r="H12811" t="str">
        <f t="shared" si="404"/>
        <v/>
      </c>
    </row>
    <row r="12812" spans="7:8" x14ac:dyDescent="0.2">
      <c r="G12812" t="str">
        <f t="shared" si="403"/>
        <v/>
      </c>
      <c r="H12812" t="str">
        <f t="shared" si="404"/>
        <v/>
      </c>
    </row>
    <row r="12813" spans="7:8" x14ac:dyDescent="0.2">
      <c r="G12813" t="str">
        <f t="shared" si="403"/>
        <v/>
      </c>
      <c r="H12813" t="str">
        <f t="shared" si="404"/>
        <v/>
      </c>
    </row>
    <row r="12814" spans="7:8" x14ac:dyDescent="0.2">
      <c r="G12814" t="str">
        <f t="shared" si="403"/>
        <v/>
      </c>
      <c r="H12814" t="str">
        <f t="shared" si="404"/>
        <v/>
      </c>
    </row>
    <row r="12815" spans="7:8" x14ac:dyDescent="0.2">
      <c r="G12815" t="str">
        <f t="shared" si="403"/>
        <v/>
      </c>
      <c r="H12815" t="str">
        <f t="shared" si="404"/>
        <v/>
      </c>
    </row>
    <row r="12816" spans="7:8" x14ac:dyDescent="0.2">
      <c r="G12816" t="str">
        <f t="shared" si="403"/>
        <v/>
      </c>
      <c r="H12816" t="str">
        <f t="shared" si="404"/>
        <v/>
      </c>
    </row>
    <row r="12817" spans="7:8" x14ac:dyDescent="0.2">
      <c r="G12817" t="str">
        <f t="shared" si="403"/>
        <v/>
      </c>
      <c r="H12817" t="str">
        <f t="shared" si="404"/>
        <v/>
      </c>
    </row>
    <row r="12818" spans="7:8" x14ac:dyDescent="0.2">
      <c r="G12818" t="str">
        <f t="shared" si="403"/>
        <v/>
      </c>
      <c r="H12818" t="str">
        <f t="shared" si="404"/>
        <v/>
      </c>
    </row>
    <row r="12819" spans="7:8" x14ac:dyDescent="0.2">
      <c r="G12819" t="str">
        <f t="shared" si="403"/>
        <v/>
      </c>
      <c r="H12819" t="str">
        <f t="shared" si="404"/>
        <v/>
      </c>
    </row>
    <row r="12820" spans="7:8" x14ac:dyDescent="0.2">
      <c r="G12820" t="str">
        <f t="shared" si="403"/>
        <v/>
      </c>
      <c r="H12820" t="str">
        <f t="shared" si="404"/>
        <v/>
      </c>
    </row>
    <row r="12821" spans="7:8" x14ac:dyDescent="0.2">
      <c r="G12821" t="str">
        <f t="shared" si="403"/>
        <v/>
      </c>
      <c r="H12821" t="str">
        <f t="shared" si="404"/>
        <v/>
      </c>
    </row>
    <row r="12822" spans="7:8" x14ac:dyDescent="0.2">
      <c r="G12822" t="str">
        <f t="shared" si="403"/>
        <v/>
      </c>
      <c r="H12822" t="str">
        <f t="shared" si="404"/>
        <v/>
      </c>
    </row>
    <row r="12823" spans="7:8" x14ac:dyDescent="0.2">
      <c r="G12823" t="str">
        <f t="shared" si="403"/>
        <v/>
      </c>
      <c r="H12823" t="str">
        <f t="shared" si="404"/>
        <v/>
      </c>
    </row>
    <row r="12824" spans="7:8" x14ac:dyDescent="0.2">
      <c r="G12824" t="str">
        <f t="shared" si="403"/>
        <v/>
      </c>
      <c r="H12824" t="str">
        <f t="shared" si="404"/>
        <v/>
      </c>
    </row>
    <row r="12825" spans="7:8" x14ac:dyDescent="0.2">
      <c r="G12825" t="str">
        <f t="shared" si="403"/>
        <v/>
      </c>
      <c r="H12825" t="str">
        <f t="shared" si="404"/>
        <v/>
      </c>
    </row>
    <row r="12826" spans="7:8" x14ac:dyDescent="0.2">
      <c r="G12826" t="str">
        <f t="shared" si="403"/>
        <v/>
      </c>
      <c r="H12826" t="str">
        <f t="shared" si="404"/>
        <v/>
      </c>
    </row>
    <row r="12827" spans="7:8" x14ac:dyDescent="0.2">
      <c r="G12827" t="str">
        <f t="shared" si="403"/>
        <v/>
      </c>
      <c r="H12827" t="str">
        <f t="shared" si="404"/>
        <v/>
      </c>
    </row>
    <row r="12828" spans="7:8" x14ac:dyDescent="0.2">
      <c r="G12828" t="str">
        <f t="shared" si="403"/>
        <v/>
      </c>
      <c r="H12828" t="str">
        <f t="shared" si="404"/>
        <v/>
      </c>
    </row>
    <row r="12829" spans="7:8" x14ac:dyDescent="0.2">
      <c r="G12829" t="str">
        <f t="shared" si="403"/>
        <v/>
      </c>
      <c r="H12829" t="str">
        <f t="shared" si="404"/>
        <v/>
      </c>
    </row>
    <row r="12830" spans="7:8" x14ac:dyDescent="0.2">
      <c r="G12830" t="str">
        <f t="shared" si="403"/>
        <v/>
      </c>
      <c r="H12830" t="str">
        <f t="shared" si="404"/>
        <v/>
      </c>
    </row>
    <row r="12831" spans="7:8" x14ac:dyDescent="0.2">
      <c r="G12831" t="str">
        <f t="shared" si="403"/>
        <v/>
      </c>
      <c r="H12831" t="str">
        <f t="shared" si="404"/>
        <v/>
      </c>
    </row>
    <row r="12832" spans="7:8" x14ac:dyDescent="0.2">
      <c r="G12832" t="str">
        <f t="shared" si="403"/>
        <v/>
      </c>
      <c r="H12832" t="str">
        <f t="shared" si="404"/>
        <v/>
      </c>
    </row>
    <row r="12833" spans="7:8" x14ac:dyDescent="0.2">
      <c r="G12833" t="str">
        <f t="shared" si="403"/>
        <v/>
      </c>
      <c r="H12833" t="str">
        <f t="shared" si="404"/>
        <v/>
      </c>
    </row>
    <row r="12834" spans="7:8" x14ac:dyDescent="0.2">
      <c r="G12834" t="str">
        <f t="shared" si="403"/>
        <v/>
      </c>
      <c r="H12834" t="str">
        <f t="shared" si="404"/>
        <v/>
      </c>
    </row>
    <row r="12835" spans="7:8" x14ac:dyDescent="0.2">
      <c r="G12835" t="str">
        <f t="shared" si="403"/>
        <v/>
      </c>
      <c r="H12835" t="str">
        <f t="shared" si="404"/>
        <v/>
      </c>
    </row>
    <row r="12836" spans="7:8" x14ac:dyDescent="0.2">
      <c r="G12836" t="str">
        <f t="shared" si="403"/>
        <v/>
      </c>
      <c r="H12836" t="str">
        <f t="shared" si="404"/>
        <v/>
      </c>
    </row>
    <row r="12837" spans="7:8" x14ac:dyDescent="0.2">
      <c r="G12837" t="str">
        <f t="shared" si="403"/>
        <v/>
      </c>
      <c r="H12837" t="str">
        <f t="shared" si="404"/>
        <v/>
      </c>
    </row>
    <row r="12838" spans="7:8" x14ac:dyDescent="0.2">
      <c r="G12838" t="str">
        <f t="shared" si="403"/>
        <v/>
      </c>
      <c r="H12838" t="str">
        <f t="shared" si="404"/>
        <v/>
      </c>
    </row>
    <row r="12839" spans="7:8" x14ac:dyDescent="0.2">
      <c r="G12839" t="str">
        <f t="shared" si="403"/>
        <v/>
      </c>
      <c r="H12839" t="str">
        <f t="shared" si="404"/>
        <v/>
      </c>
    </row>
    <row r="12840" spans="7:8" x14ac:dyDescent="0.2">
      <c r="G12840" t="str">
        <f t="shared" si="403"/>
        <v/>
      </c>
      <c r="H12840" t="str">
        <f t="shared" si="404"/>
        <v/>
      </c>
    </row>
    <row r="12841" spans="7:8" x14ac:dyDescent="0.2">
      <c r="G12841" t="str">
        <f t="shared" si="403"/>
        <v/>
      </c>
      <c r="H12841" t="str">
        <f t="shared" si="404"/>
        <v/>
      </c>
    </row>
    <row r="12842" spans="7:8" x14ac:dyDescent="0.2">
      <c r="G12842" t="str">
        <f t="shared" si="403"/>
        <v/>
      </c>
      <c r="H12842" t="str">
        <f t="shared" si="404"/>
        <v/>
      </c>
    </row>
    <row r="12843" spans="7:8" x14ac:dyDescent="0.2">
      <c r="G12843" t="str">
        <f t="shared" si="403"/>
        <v/>
      </c>
      <c r="H12843" t="str">
        <f t="shared" si="404"/>
        <v/>
      </c>
    </row>
    <row r="12844" spans="7:8" x14ac:dyDescent="0.2">
      <c r="G12844" t="str">
        <f t="shared" si="403"/>
        <v/>
      </c>
      <c r="H12844" t="str">
        <f t="shared" si="404"/>
        <v/>
      </c>
    </row>
    <row r="12845" spans="7:8" x14ac:dyDescent="0.2">
      <c r="G12845" t="str">
        <f t="shared" si="403"/>
        <v/>
      </c>
      <c r="H12845" t="str">
        <f t="shared" si="404"/>
        <v/>
      </c>
    </row>
    <row r="12846" spans="7:8" x14ac:dyDescent="0.2">
      <c r="G12846" t="str">
        <f t="shared" si="403"/>
        <v/>
      </c>
      <c r="H12846" t="str">
        <f t="shared" si="404"/>
        <v/>
      </c>
    </row>
    <row r="12847" spans="7:8" x14ac:dyDescent="0.2">
      <c r="G12847" t="str">
        <f t="shared" si="403"/>
        <v/>
      </c>
      <c r="H12847" t="str">
        <f t="shared" si="404"/>
        <v/>
      </c>
    </row>
    <row r="12848" spans="7:8" x14ac:dyDescent="0.2">
      <c r="G12848" t="str">
        <f t="shared" si="403"/>
        <v/>
      </c>
      <c r="H12848" t="str">
        <f t="shared" si="404"/>
        <v/>
      </c>
    </row>
    <row r="12849" spans="7:8" x14ac:dyDescent="0.2">
      <c r="G12849" t="str">
        <f t="shared" si="403"/>
        <v/>
      </c>
      <c r="H12849" t="str">
        <f t="shared" si="404"/>
        <v/>
      </c>
    </row>
    <row r="12850" spans="7:8" x14ac:dyDescent="0.2">
      <c r="G12850" t="str">
        <f t="shared" si="403"/>
        <v/>
      </c>
      <c r="H12850" t="str">
        <f t="shared" si="404"/>
        <v/>
      </c>
    </row>
    <row r="12851" spans="7:8" x14ac:dyDescent="0.2">
      <c r="G12851" t="str">
        <f t="shared" si="403"/>
        <v/>
      </c>
      <c r="H12851" t="str">
        <f t="shared" si="404"/>
        <v/>
      </c>
    </row>
    <row r="12852" spans="7:8" x14ac:dyDescent="0.2">
      <c r="G12852" t="str">
        <f t="shared" si="403"/>
        <v/>
      </c>
      <c r="H12852" t="str">
        <f t="shared" si="404"/>
        <v/>
      </c>
    </row>
    <row r="12853" spans="7:8" x14ac:dyDescent="0.2">
      <c r="G12853" t="str">
        <f t="shared" si="403"/>
        <v/>
      </c>
      <c r="H12853" t="str">
        <f t="shared" si="404"/>
        <v/>
      </c>
    </row>
    <row r="12854" spans="7:8" x14ac:dyDescent="0.2">
      <c r="G12854" t="str">
        <f t="shared" si="403"/>
        <v/>
      </c>
      <c r="H12854" t="str">
        <f t="shared" si="404"/>
        <v/>
      </c>
    </row>
    <row r="12855" spans="7:8" x14ac:dyDescent="0.2">
      <c r="G12855" t="str">
        <f t="shared" si="403"/>
        <v/>
      </c>
      <c r="H12855" t="str">
        <f t="shared" si="404"/>
        <v/>
      </c>
    </row>
    <row r="12856" spans="7:8" x14ac:dyDescent="0.2">
      <c r="G12856" t="str">
        <f t="shared" si="403"/>
        <v/>
      </c>
      <c r="H12856" t="str">
        <f t="shared" si="404"/>
        <v/>
      </c>
    </row>
    <row r="12857" spans="7:8" x14ac:dyDescent="0.2">
      <c r="G12857" t="str">
        <f t="shared" si="403"/>
        <v/>
      </c>
      <c r="H12857" t="str">
        <f t="shared" si="404"/>
        <v/>
      </c>
    </row>
    <row r="12858" spans="7:8" x14ac:dyDescent="0.2">
      <c r="G12858" t="str">
        <f t="shared" si="403"/>
        <v/>
      </c>
      <c r="H12858" t="str">
        <f t="shared" si="404"/>
        <v/>
      </c>
    </row>
    <row r="12859" spans="7:8" x14ac:dyDescent="0.2">
      <c r="G12859" t="str">
        <f t="shared" si="403"/>
        <v/>
      </c>
      <c r="H12859" t="str">
        <f t="shared" si="404"/>
        <v/>
      </c>
    </row>
    <row r="12860" spans="7:8" x14ac:dyDescent="0.2">
      <c r="G12860" t="str">
        <f t="shared" si="403"/>
        <v/>
      </c>
      <c r="H12860" t="str">
        <f t="shared" si="404"/>
        <v/>
      </c>
    </row>
    <row r="12861" spans="7:8" x14ac:dyDescent="0.2">
      <c r="G12861" t="str">
        <f t="shared" si="403"/>
        <v/>
      </c>
      <c r="H12861" t="str">
        <f t="shared" si="404"/>
        <v/>
      </c>
    </row>
    <row r="12862" spans="7:8" x14ac:dyDescent="0.2">
      <c r="G12862" t="str">
        <f t="shared" si="403"/>
        <v/>
      </c>
      <c r="H12862" t="str">
        <f t="shared" si="404"/>
        <v/>
      </c>
    </row>
    <row r="12863" spans="7:8" x14ac:dyDescent="0.2">
      <c r="G12863" t="str">
        <f t="shared" si="403"/>
        <v/>
      </c>
      <c r="H12863" t="str">
        <f t="shared" si="404"/>
        <v/>
      </c>
    </row>
    <row r="12864" spans="7:8" x14ac:dyDescent="0.2">
      <c r="G12864" t="str">
        <f t="shared" si="403"/>
        <v/>
      </c>
      <c r="H12864" t="str">
        <f t="shared" si="404"/>
        <v/>
      </c>
    </row>
    <row r="12865" spans="7:8" x14ac:dyDescent="0.2">
      <c r="G12865" t="str">
        <f t="shared" si="403"/>
        <v/>
      </c>
      <c r="H12865" t="str">
        <f t="shared" si="404"/>
        <v/>
      </c>
    </row>
    <row r="12866" spans="7:8" x14ac:dyDescent="0.2">
      <c r="G12866" t="str">
        <f t="shared" si="403"/>
        <v/>
      </c>
      <c r="H12866" t="str">
        <f t="shared" si="404"/>
        <v/>
      </c>
    </row>
    <row r="12867" spans="7:8" x14ac:dyDescent="0.2">
      <c r="G12867" t="str">
        <f t="shared" si="403"/>
        <v/>
      </c>
      <c r="H12867" t="str">
        <f t="shared" si="404"/>
        <v/>
      </c>
    </row>
    <row r="12868" spans="7:8" x14ac:dyDescent="0.2">
      <c r="G12868" t="str">
        <f t="shared" si="403"/>
        <v/>
      </c>
      <c r="H12868" t="str">
        <f t="shared" si="404"/>
        <v/>
      </c>
    </row>
    <row r="12869" spans="7:8" x14ac:dyDescent="0.2">
      <c r="G12869" t="str">
        <f t="shared" si="403"/>
        <v/>
      </c>
      <c r="H12869" t="str">
        <f t="shared" si="404"/>
        <v/>
      </c>
    </row>
    <row r="12870" spans="7:8" x14ac:dyDescent="0.2">
      <c r="G12870" t="str">
        <f t="shared" si="403"/>
        <v/>
      </c>
      <c r="H12870" t="str">
        <f t="shared" si="404"/>
        <v/>
      </c>
    </row>
    <row r="12871" spans="7:8" x14ac:dyDescent="0.2">
      <c r="G12871" t="str">
        <f t="shared" ref="G12871:G12934" si="405">IF(B12871="","",IF(A12871="",G12870,SUBSTITUTE(A12871," 2022-23 Game Log","")))</f>
        <v/>
      </c>
      <c r="H12871" t="str">
        <f t="shared" ref="H12871:H12934" si="406">IF(G12871="Luka Dončić","Luka Doncic",IF(G12871="Wendell Carter Jr.","Wendell Carter",IF(G12871="Vlatko Čančar","Vlatko Cancar",IF(G12871="Troy Brown Jr.","Troy Brown",IF(G12871="Bojan Bogdanović","Bojan Bogdanovic",IF(G12871="Nic Claxton","Nicolas Claxton",IF(G12871="Kristaps Porziņģis","Kristaps Porzingis",IF(G12871="Kelly Oubre Jr.","Kelly Oubre Jr",IF(G12871="P.J. Washington","P.J Washington",IF(G12871="P.J. Tucker","P.J Tucker",IF(G12871="Jabari Smith Jr.","Jabari Smith",IF(G12871="Alperen Şengün","Alperen Sengun",IF(G12871="Nikola Vučević","Nikola Vucevic",IF(G12871="Jusuf Nurkić","Jusuf Nurkic",IF(G12871="Nikola Jokić","Nikola Jokic",G12871)))))))))))))))</f>
        <v/>
      </c>
    </row>
    <row r="12872" spans="7:8" x14ac:dyDescent="0.2">
      <c r="G12872" t="str">
        <f t="shared" si="405"/>
        <v/>
      </c>
      <c r="H12872" t="str">
        <f t="shared" si="406"/>
        <v/>
      </c>
    </row>
    <row r="12873" spans="7:8" x14ac:dyDescent="0.2">
      <c r="G12873" t="str">
        <f t="shared" si="405"/>
        <v/>
      </c>
      <c r="H12873" t="str">
        <f t="shared" si="406"/>
        <v/>
      </c>
    </row>
    <row r="12874" spans="7:8" x14ac:dyDescent="0.2">
      <c r="G12874" t="str">
        <f t="shared" si="405"/>
        <v/>
      </c>
      <c r="H12874" t="str">
        <f t="shared" si="406"/>
        <v/>
      </c>
    </row>
    <row r="12875" spans="7:8" x14ac:dyDescent="0.2">
      <c r="G12875" t="str">
        <f t="shared" si="405"/>
        <v/>
      </c>
      <c r="H12875" t="str">
        <f t="shared" si="406"/>
        <v/>
      </c>
    </row>
    <row r="12876" spans="7:8" x14ac:dyDescent="0.2">
      <c r="G12876" t="str">
        <f t="shared" si="405"/>
        <v/>
      </c>
      <c r="H12876" t="str">
        <f t="shared" si="406"/>
        <v/>
      </c>
    </row>
    <row r="12877" spans="7:8" x14ac:dyDescent="0.2">
      <c r="G12877" t="str">
        <f t="shared" si="405"/>
        <v/>
      </c>
      <c r="H12877" t="str">
        <f t="shared" si="406"/>
        <v/>
      </c>
    </row>
    <row r="12878" spans="7:8" x14ac:dyDescent="0.2">
      <c r="G12878" t="str">
        <f t="shared" si="405"/>
        <v/>
      </c>
      <c r="H12878" t="str">
        <f t="shared" si="406"/>
        <v/>
      </c>
    </row>
    <row r="12879" spans="7:8" x14ac:dyDescent="0.2">
      <c r="G12879" t="str">
        <f t="shared" si="405"/>
        <v/>
      </c>
      <c r="H12879" t="str">
        <f t="shared" si="406"/>
        <v/>
      </c>
    </row>
    <row r="12880" spans="7:8" x14ac:dyDescent="0.2">
      <c r="G12880" t="str">
        <f t="shared" si="405"/>
        <v/>
      </c>
      <c r="H12880" t="str">
        <f t="shared" si="406"/>
        <v/>
      </c>
    </row>
    <row r="12881" spans="7:8" x14ac:dyDescent="0.2">
      <c r="G12881" t="str">
        <f t="shared" si="405"/>
        <v/>
      </c>
      <c r="H12881" t="str">
        <f t="shared" si="406"/>
        <v/>
      </c>
    </row>
    <row r="12882" spans="7:8" x14ac:dyDescent="0.2">
      <c r="G12882" t="str">
        <f t="shared" si="405"/>
        <v/>
      </c>
      <c r="H12882" t="str">
        <f t="shared" si="406"/>
        <v/>
      </c>
    </row>
    <row r="12883" spans="7:8" x14ac:dyDescent="0.2">
      <c r="G12883" t="str">
        <f t="shared" si="405"/>
        <v/>
      </c>
      <c r="H12883" t="str">
        <f t="shared" si="406"/>
        <v/>
      </c>
    </row>
    <row r="12884" spans="7:8" x14ac:dyDescent="0.2">
      <c r="G12884" t="str">
        <f t="shared" si="405"/>
        <v/>
      </c>
      <c r="H12884" t="str">
        <f t="shared" si="406"/>
        <v/>
      </c>
    </row>
    <row r="12885" spans="7:8" x14ac:dyDescent="0.2">
      <c r="G12885" t="str">
        <f t="shared" si="405"/>
        <v/>
      </c>
      <c r="H12885" t="str">
        <f t="shared" si="406"/>
        <v/>
      </c>
    </row>
    <row r="12886" spans="7:8" x14ac:dyDescent="0.2">
      <c r="G12886" t="str">
        <f t="shared" si="405"/>
        <v/>
      </c>
      <c r="H12886" t="str">
        <f t="shared" si="406"/>
        <v/>
      </c>
    </row>
    <row r="12887" spans="7:8" x14ac:dyDescent="0.2">
      <c r="G12887" t="str">
        <f t="shared" si="405"/>
        <v/>
      </c>
      <c r="H12887" t="str">
        <f t="shared" si="406"/>
        <v/>
      </c>
    </row>
    <row r="12888" spans="7:8" x14ac:dyDescent="0.2">
      <c r="G12888" t="str">
        <f t="shared" si="405"/>
        <v/>
      </c>
      <c r="H12888" t="str">
        <f t="shared" si="406"/>
        <v/>
      </c>
    </row>
    <row r="12889" spans="7:8" x14ac:dyDescent="0.2">
      <c r="G12889" t="str">
        <f t="shared" si="405"/>
        <v/>
      </c>
      <c r="H12889" t="str">
        <f t="shared" si="406"/>
        <v/>
      </c>
    </row>
    <row r="12890" spans="7:8" x14ac:dyDescent="0.2">
      <c r="G12890" t="str">
        <f t="shared" si="405"/>
        <v/>
      </c>
      <c r="H12890" t="str">
        <f t="shared" si="406"/>
        <v/>
      </c>
    </row>
    <row r="12891" spans="7:8" x14ac:dyDescent="0.2">
      <c r="G12891" t="str">
        <f t="shared" si="405"/>
        <v/>
      </c>
      <c r="H12891" t="str">
        <f t="shared" si="406"/>
        <v/>
      </c>
    </row>
    <row r="12892" spans="7:8" x14ac:dyDescent="0.2">
      <c r="G12892" t="str">
        <f t="shared" si="405"/>
        <v/>
      </c>
      <c r="H12892" t="str">
        <f t="shared" si="406"/>
        <v/>
      </c>
    </row>
    <row r="12893" spans="7:8" x14ac:dyDescent="0.2">
      <c r="G12893" t="str">
        <f t="shared" si="405"/>
        <v/>
      </c>
      <c r="H12893" t="str">
        <f t="shared" si="406"/>
        <v/>
      </c>
    </row>
    <row r="12894" spans="7:8" x14ac:dyDescent="0.2">
      <c r="G12894" t="str">
        <f t="shared" si="405"/>
        <v/>
      </c>
      <c r="H12894" t="str">
        <f t="shared" si="406"/>
        <v/>
      </c>
    </row>
    <row r="12895" spans="7:8" x14ac:dyDescent="0.2">
      <c r="G12895" t="str">
        <f t="shared" si="405"/>
        <v/>
      </c>
      <c r="H12895" t="str">
        <f t="shared" si="406"/>
        <v/>
      </c>
    </row>
    <row r="12896" spans="7:8" x14ac:dyDescent="0.2">
      <c r="G12896" t="str">
        <f t="shared" si="405"/>
        <v/>
      </c>
      <c r="H12896" t="str">
        <f t="shared" si="406"/>
        <v/>
      </c>
    </row>
    <row r="12897" spans="7:8" x14ac:dyDescent="0.2">
      <c r="G12897" t="str">
        <f t="shared" si="405"/>
        <v/>
      </c>
      <c r="H12897" t="str">
        <f t="shared" si="406"/>
        <v/>
      </c>
    </row>
    <row r="12898" spans="7:8" x14ac:dyDescent="0.2">
      <c r="G12898" t="str">
        <f t="shared" si="405"/>
        <v/>
      </c>
      <c r="H12898" t="str">
        <f t="shared" si="406"/>
        <v/>
      </c>
    </row>
    <row r="12899" spans="7:8" x14ac:dyDescent="0.2">
      <c r="G12899" t="str">
        <f t="shared" si="405"/>
        <v/>
      </c>
      <c r="H12899" t="str">
        <f t="shared" si="406"/>
        <v/>
      </c>
    </row>
    <row r="12900" spans="7:8" x14ac:dyDescent="0.2">
      <c r="G12900" t="str">
        <f t="shared" si="405"/>
        <v/>
      </c>
      <c r="H12900" t="str">
        <f t="shared" si="406"/>
        <v/>
      </c>
    </row>
    <row r="12901" spans="7:8" x14ac:dyDescent="0.2">
      <c r="G12901" t="str">
        <f t="shared" si="405"/>
        <v/>
      </c>
      <c r="H12901" t="str">
        <f t="shared" si="406"/>
        <v/>
      </c>
    </row>
    <row r="12902" spans="7:8" x14ac:dyDescent="0.2">
      <c r="G12902" t="str">
        <f t="shared" si="405"/>
        <v/>
      </c>
      <c r="H12902" t="str">
        <f t="shared" si="406"/>
        <v/>
      </c>
    </row>
    <row r="12903" spans="7:8" x14ac:dyDescent="0.2">
      <c r="G12903" t="str">
        <f t="shared" si="405"/>
        <v/>
      </c>
      <c r="H12903" t="str">
        <f t="shared" si="406"/>
        <v/>
      </c>
    </row>
    <row r="12904" spans="7:8" x14ac:dyDescent="0.2">
      <c r="G12904" t="str">
        <f t="shared" si="405"/>
        <v/>
      </c>
      <c r="H12904" t="str">
        <f t="shared" si="406"/>
        <v/>
      </c>
    </row>
    <row r="12905" spans="7:8" x14ac:dyDescent="0.2">
      <c r="G12905" t="str">
        <f t="shared" si="405"/>
        <v/>
      </c>
      <c r="H12905" t="str">
        <f t="shared" si="406"/>
        <v/>
      </c>
    </row>
    <row r="12906" spans="7:8" x14ac:dyDescent="0.2">
      <c r="G12906" t="str">
        <f t="shared" si="405"/>
        <v/>
      </c>
      <c r="H12906" t="str">
        <f t="shared" si="406"/>
        <v/>
      </c>
    </row>
    <row r="12907" spans="7:8" x14ac:dyDescent="0.2">
      <c r="G12907" t="str">
        <f t="shared" si="405"/>
        <v/>
      </c>
      <c r="H12907" t="str">
        <f t="shared" si="406"/>
        <v/>
      </c>
    </row>
    <row r="12908" spans="7:8" x14ac:dyDescent="0.2">
      <c r="G12908" t="str">
        <f t="shared" si="405"/>
        <v/>
      </c>
      <c r="H12908" t="str">
        <f t="shared" si="406"/>
        <v/>
      </c>
    </row>
    <row r="12909" spans="7:8" x14ac:dyDescent="0.2">
      <c r="G12909" t="str">
        <f t="shared" si="405"/>
        <v/>
      </c>
      <c r="H12909" t="str">
        <f t="shared" si="406"/>
        <v/>
      </c>
    </row>
    <row r="12910" spans="7:8" x14ac:dyDescent="0.2">
      <c r="G12910" t="str">
        <f t="shared" si="405"/>
        <v/>
      </c>
      <c r="H12910" t="str">
        <f t="shared" si="406"/>
        <v/>
      </c>
    </row>
    <row r="12911" spans="7:8" x14ac:dyDescent="0.2">
      <c r="G12911" t="str">
        <f t="shared" si="405"/>
        <v/>
      </c>
      <c r="H12911" t="str">
        <f t="shared" si="406"/>
        <v/>
      </c>
    </row>
    <row r="12912" spans="7:8" x14ac:dyDescent="0.2">
      <c r="G12912" t="str">
        <f t="shared" si="405"/>
        <v/>
      </c>
      <c r="H12912" t="str">
        <f t="shared" si="406"/>
        <v/>
      </c>
    </row>
    <row r="12913" spans="7:8" x14ac:dyDescent="0.2">
      <c r="G12913" t="str">
        <f t="shared" si="405"/>
        <v/>
      </c>
      <c r="H12913" t="str">
        <f t="shared" si="406"/>
        <v/>
      </c>
    </row>
    <row r="12914" spans="7:8" x14ac:dyDescent="0.2">
      <c r="G12914" t="str">
        <f t="shared" si="405"/>
        <v/>
      </c>
      <c r="H12914" t="str">
        <f t="shared" si="406"/>
        <v/>
      </c>
    </row>
    <row r="12915" spans="7:8" x14ac:dyDescent="0.2">
      <c r="G12915" t="str">
        <f t="shared" si="405"/>
        <v/>
      </c>
      <c r="H12915" t="str">
        <f t="shared" si="406"/>
        <v/>
      </c>
    </row>
    <row r="12916" spans="7:8" x14ac:dyDescent="0.2">
      <c r="G12916" t="str">
        <f t="shared" si="405"/>
        <v/>
      </c>
      <c r="H12916" t="str">
        <f t="shared" si="406"/>
        <v/>
      </c>
    </row>
    <row r="12917" spans="7:8" x14ac:dyDescent="0.2">
      <c r="G12917" t="str">
        <f t="shared" si="405"/>
        <v/>
      </c>
      <c r="H12917" t="str">
        <f t="shared" si="406"/>
        <v/>
      </c>
    </row>
    <row r="12918" spans="7:8" x14ac:dyDescent="0.2">
      <c r="G12918" t="str">
        <f t="shared" si="405"/>
        <v/>
      </c>
      <c r="H12918" t="str">
        <f t="shared" si="406"/>
        <v/>
      </c>
    </row>
    <row r="12919" spans="7:8" x14ac:dyDescent="0.2">
      <c r="G12919" t="str">
        <f t="shared" si="405"/>
        <v/>
      </c>
      <c r="H12919" t="str">
        <f t="shared" si="406"/>
        <v/>
      </c>
    </row>
    <row r="12920" spans="7:8" x14ac:dyDescent="0.2">
      <c r="G12920" t="str">
        <f t="shared" si="405"/>
        <v/>
      </c>
      <c r="H12920" t="str">
        <f t="shared" si="406"/>
        <v/>
      </c>
    </row>
    <row r="12921" spans="7:8" x14ac:dyDescent="0.2">
      <c r="G12921" t="str">
        <f t="shared" si="405"/>
        <v/>
      </c>
      <c r="H12921" t="str">
        <f t="shared" si="406"/>
        <v/>
      </c>
    </row>
    <row r="12922" spans="7:8" x14ac:dyDescent="0.2">
      <c r="G12922" t="str">
        <f t="shared" si="405"/>
        <v/>
      </c>
      <c r="H12922" t="str">
        <f t="shared" si="406"/>
        <v/>
      </c>
    </row>
    <row r="12923" spans="7:8" x14ac:dyDescent="0.2">
      <c r="G12923" t="str">
        <f t="shared" si="405"/>
        <v/>
      </c>
      <c r="H12923" t="str">
        <f t="shared" si="406"/>
        <v/>
      </c>
    </row>
    <row r="12924" spans="7:8" x14ac:dyDescent="0.2">
      <c r="G12924" t="str">
        <f t="shared" si="405"/>
        <v/>
      </c>
      <c r="H12924" t="str">
        <f t="shared" si="406"/>
        <v/>
      </c>
    </row>
    <row r="12925" spans="7:8" x14ac:dyDescent="0.2">
      <c r="G12925" t="str">
        <f t="shared" si="405"/>
        <v/>
      </c>
      <c r="H12925" t="str">
        <f t="shared" si="406"/>
        <v/>
      </c>
    </row>
    <row r="12926" spans="7:8" x14ac:dyDescent="0.2">
      <c r="G12926" t="str">
        <f t="shared" si="405"/>
        <v/>
      </c>
      <c r="H12926" t="str">
        <f t="shared" si="406"/>
        <v/>
      </c>
    </row>
    <row r="12927" spans="7:8" x14ac:dyDescent="0.2">
      <c r="G12927" t="str">
        <f t="shared" si="405"/>
        <v/>
      </c>
      <c r="H12927" t="str">
        <f t="shared" si="406"/>
        <v/>
      </c>
    </row>
    <row r="12928" spans="7:8" x14ac:dyDescent="0.2">
      <c r="G12928" t="str">
        <f t="shared" si="405"/>
        <v/>
      </c>
      <c r="H12928" t="str">
        <f t="shared" si="406"/>
        <v/>
      </c>
    </row>
    <row r="12929" spans="7:8" x14ac:dyDescent="0.2">
      <c r="G12929" t="str">
        <f t="shared" si="405"/>
        <v/>
      </c>
      <c r="H12929" t="str">
        <f t="shared" si="406"/>
        <v/>
      </c>
    </row>
    <row r="12930" spans="7:8" x14ac:dyDescent="0.2">
      <c r="G12930" t="str">
        <f t="shared" si="405"/>
        <v/>
      </c>
      <c r="H12930" t="str">
        <f t="shared" si="406"/>
        <v/>
      </c>
    </row>
    <row r="12931" spans="7:8" x14ac:dyDescent="0.2">
      <c r="G12931" t="str">
        <f t="shared" si="405"/>
        <v/>
      </c>
      <c r="H12931" t="str">
        <f t="shared" si="406"/>
        <v/>
      </c>
    </row>
    <row r="12932" spans="7:8" x14ac:dyDescent="0.2">
      <c r="G12932" t="str">
        <f t="shared" si="405"/>
        <v/>
      </c>
      <c r="H12932" t="str">
        <f t="shared" si="406"/>
        <v/>
      </c>
    </row>
    <row r="12933" spans="7:8" x14ac:dyDescent="0.2">
      <c r="G12933" t="str">
        <f t="shared" si="405"/>
        <v/>
      </c>
      <c r="H12933" t="str">
        <f t="shared" si="406"/>
        <v/>
      </c>
    </row>
    <row r="12934" spans="7:8" x14ac:dyDescent="0.2">
      <c r="G12934" t="str">
        <f t="shared" si="405"/>
        <v/>
      </c>
      <c r="H12934" t="str">
        <f t="shared" si="406"/>
        <v/>
      </c>
    </row>
    <row r="12935" spans="7:8" x14ac:dyDescent="0.2">
      <c r="G12935" t="str">
        <f t="shared" ref="G12935:G12998" si="407">IF(B12935="","",IF(A12935="",G12934,SUBSTITUTE(A12935," 2022-23 Game Log","")))</f>
        <v/>
      </c>
      <c r="H12935" t="str">
        <f t="shared" ref="H12935:H12998" si="408">IF(G12935="Luka Dončić","Luka Doncic",IF(G12935="Wendell Carter Jr.","Wendell Carter",IF(G12935="Vlatko Čančar","Vlatko Cancar",IF(G12935="Troy Brown Jr.","Troy Brown",IF(G12935="Bojan Bogdanović","Bojan Bogdanovic",IF(G12935="Nic Claxton","Nicolas Claxton",IF(G12935="Kristaps Porziņģis","Kristaps Porzingis",IF(G12935="Kelly Oubre Jr.","Kelly Oubre Jr",IF(G12935="P.J. Washington","P.J Washington",IF(G12935="P.J. Tucker","P.J Tucker",IF(G12935="Jabari Smith Jr.","Jabari Smith",IF(G12935="Alperen Şengün","Alperen Sengun",IF(G12935="Nikola Vučević","Nikola Vucevic",IF(G12935="Jusuf Nurkić","Jusuf Nurkic",IF(G12935="Nikola Jokić","Nikola Jokic",G12935)))))))))))))))</f>
        <v/>
      </c>
    </row>
    <row r="12936" spans="7:8" x14ac:dyDescent="0.2">
      <c r="G12936" t="str">
        <f t="shared" si="407"/>
        <v/>
      </c>
      <c r="H12936" t="str">
        <f t="shared" si="408"/>
        <v/>
      </c>
    </row>
    <row r="12937" spans="7:8" x14ac:dyDescent="0.2">
      <c r="G12937" t="str">
        <f t="shared" si="407"/>
        <v/>
      </c>
      <c r="H12937" t="str">
        <f t="shared" si="408"/>
        <v/>
      </c>
    </row>
    <row r="12938" spans="7:8" x14ac:dyDescent="0.2">
      <c r="G12938" t="str">
        <f t="shared" si="407"/>
        <v/>
      </c>
      <c r="H12938" t="str">
        <f t="shared" si="408"/>
        <v/>
      </c>
    </row>
    <row r="12939" spans="7:8" x14ac:dyDescent="0.2">
      <c r="G12939" t="str">
        <f t="shared" si="407"/>
        <v/>
      </c>
      <c r="H12939" t="str">
        <f t="shared" si="408"/>
        <v/>
      </c>
    </row>
    <row r="12940" spans="7:8" x14ac:dyDescent="0.2">
      <c r="G12940" t="str">
        <f t="shared" si="407"/>
        <v/>
      </c>
      <c r="H12940" t="str">
        <f t="shared" si="408"/>
        <v/>
      </c>
    </row>
    <row r="12941" spans="7:8" x14ac:dyDescent="0.2">
      <c r="G12941" t="str">
        <f t="shared" si="407"/>
        <v/>
      </c>
      <c r="H12941" t="str">
        <f t="shared" si="408"/>
        <v/>
      </c>
    </row>
    <row r="12942" spans="7:8" x14ac:dyDescent="0.2">
      <c r="G12942" t="str">
        <f t="shared" si="407"/>
        <v/>
      </c>
      <c r="H12942" t="str">
        <f t="shared" si="408"/>
        <v/>
      </c>
    </row>
    <row r="12943" spans="7:8" x14ac:dyDescent="0.2">
      <c r="G12943" t="str">
        <f t="shared" si="407"/>
        <v/>
      </c>
      <c r="H12943" t="str">
        <f t="shared" si="408"/>
        <v/>
      </c>
    </row>
    <row r="12944" spans="7:8" x14ac:dyDescent="0.2">
      <c r="G12944" t="str">
        <f t="shared" si="407"/>
        <v/>
      </c>
      <c r="H12944" t="str">
        <f t="shared" si="408"/>
        <v/>
      </c>
    </row>
    <row r="12945" spans="7:8" x14ac:dyDescent="0.2">
      <c r="G12945" t="str">
        <f t="shared" si="407"/>
        <v/>
      </c>
      <c r="H12945" t="str">
        <f t="shared" si="408"/>
        <v/>
      </c>
    </row>
    <row r="12946" spans="7:8" x14ac:dyDescent="0.2">
      <c r="G12946" t="str">
        <f t="shared" si="407"/>
        <v/>
      </c>
      <c r="H12946" t="str">
        <f t="shared" si="408"/>
        <v/>
      </c>
    </row>
    <row r="12947" spans="7:8" x14ac:dyDescent="0.2">
      <c r="G12947" t="str">
        <f t="shared" si="407"/>
        <v/>
      </c>
      <c r="H12947" t="str">
        <f t="shared" si="408"/>
        <v/>
      </c>
    </row>
    <row r="12948" spans="7:8" x14ac:dyDescent="0.2">
      <c r="G12948" t="str">
        <f t="shared" si="407"/>
        <v/>
      </c>
      <c r="H12948" t="str">
        <f t="shared" si="408"/>
        <v/>
      </c>
    </row>
    <row r="12949" spans="7:8" x14ac:dyDescent="0.2">
      <c r="G12949" t="str">
        <f t="shared" si="407"/>
        <v/>
      </c>
      <c r="H12949" t="str">
        <f t="shared" si="408"/>
        <v/>
      </c>
    </row>
    <row r="12950" spans="7:8" x14ac:dyDescent="0.2">
      <c r="G12950" t="str">
        <f t="shared" si="407"/>
        <v/>
      </c>
      <c r="H12950" t="str">
        <f t="shared" si="408"/>
        <v/>
      </c>
    </row>
    <row r="12951" spans="7:8" x14ac:dyDescent="0.2">
      <c r="G12951" t="str">
        <f t="shared" si="407"/>
        <v/>
      </c>
      <c r="H12951" t="str">
        <f t="shared" si="408"/>
        <v/>
      </c>
    </row>
    <row r="12952" spans="7:8" x14ac:dyDescent="0.2">
      <c r="G12952" t="str">
        <f t="shared" si="407"/>
        <v/>
      </c>
      <c r="H12952" t="str">
        <f t="shared" si="408"/>
        <v/>
      </c>
    </row>
    <row r="12953" spans="7:8" x14ac:dyDescent="0.2">
      <c r="G12953" t="str">
        <f t="shared" si="407"/>
        <v/>
      </c>
      <c r="H12953" t="str">
        <f t="shared" si="408"/>
        <v/>
      </c>
    </row>
    <row r="12954" spans="7:8" x14ac:dyDescent="0.2">
      <c r="G12954" t="str">
        <f t="shared" si="407"/>
        <v/>
      </c>
      <c r="H12954" t="str">
        <f t="shared" si="408"/>
        <v/>
      </c>
    </row>
    <row r="12955" spans="7:8" x14ac:dyDescent="0.2">
      <c r="G12955" t="str">
        <f t="shared" si="407"/>
        <v/>
      </c>
      <c r="H12955" t="str">
        <f t="shared" si="408"/>
        <v/>
      </c>
    </row>
    <row r="12956" spans="7:8" x14ac:dyDescent="0.2">
      <c r="G12956" t="str">
        <f t="shared" si="407"/>
        <v/>
      </c>
      <c r="H12956" t="str">
        <f t="shared" si="408"/>
        <v/>
      </c>
    </row>
    <row r="12957" spans="7:8" x14ac:dyDescent="0.2">
      <c r="G12957" t="str">
        <f t="shared" si="407"/>
        <v/>
      </c>
      <c r="H12957" t="str">
        <f t="shared" si="408"/>
        <v/>
      </c>
    </row>
    <row r="12958" spans="7:8" x14ac:dyDescent="0.2">
      <c r="G12958" t="str">
        <f t="shared" si="407"/>
        <v/>
      </c>
      <c r="H12958" t="str">
        <f t="shared" si="408"/>
        <v/>
      </c>
    </row>
    <row r="12959" spans="7:8" x14ac:dyDescent="0.2">
      <c r="G12959" t="str">
        <f t="shared" si="407"/>
        <v/>
      </c>
      <c r="H12959" t="str">
        <f t="shared" si="408"/>
        <v/>
      </c>
    </row>
    <row r="12960" spans="7:8" x14ac:dyDescent="0.2">
      <c r="G12960" t="str">
        <f t="shared" si="407"/>
        <v/>
      </c>
      <c r="H12960" t="str">
        <f t="shared" si="408"/>
        <v/>
      </c>
    </row>
    <row r="12961" spans="7:8" x14ac:dyDescent="0.2">
      <c r="G12961" t="str">
        <f t="shared" si="407"/>
        <v/>
      </c>
      <c r="H12961" t="str">
        <f t="shared" si="408"/>
        <v/>
      </c>
    </row>
    <row r="12962" spans="7:8" x14ac:dyDescent="0.2">
      <c r="G12962" t="str">
        <f t="shared" si="407"/>
        <v/>
      </c>
      <c r="H12962" t="str">
        <f t="shared" si="408"/>
        <v/>
      </c>
    </row>
    <row r="12963" spans="7:8" x14ac:dyDescent="0.2">
      <c r="G12963" t="str">
        <f t="shared" si="407"/>
        <v/>
      </c>
      <c r="H12963" t="str">
        <f t="shared" si="408"/>
        <v/>
      </c>
    </row>
    <row r="12964" spans="7:8" x14ac:dyDescent="0.2">
      <c r="G12964" t="str">
        <f t="shared" si="407"/>
        <v/>
      </c>
      <c r="H12964" t="str">
        <f t="shared" si="408"/>
        <v/>
      </c>
    </row>
    <row r="12965" spans="7:8" x14ac:dyDescent="0.2">
      <c r="G12965" t="str">
        <f t="shared" si="407"/>
        <v/>
      </c>
      <c r="H12965" t="str">
        <f t="shared" si="408"/>
        <v/>
      </c>
    </row>
    <row r="12966" spans="7:8" x14ac:dyDescent="0.2">
      <c r="G12966" t="str">
        <f t="shared" si="407"/>
        <v/>
      </c>
      <c r="H12966" t="str">
        <f t="shared" si="408"/>
        <v/>
      </c>
    </row>
    <row r="12967" spans="7:8" x14ac:dyDescent="0.2">
      <c r="G12967" t="str">
        <f t="shared" si="407"/>
        <v/>
      </c>
      <c r="H12967" t="str">
        <f t="shared" si="408"/>
        <v/>
      </c>
    </row>
    <row r="12968" spans="7:8" x14ac:dyDescent="0.2">
      <c r="G12968" t="str">
        <f t="shared" si="407"/>
        <v/>
      </c>
      <c r="H12968" t="str">
        <f t="shared" si="408"/>
        <v/>
      </c>
    </row>
    <row r="12969" spans="7:8" x14ac:dyDescent="0.2">
      <c r="G12969" t="str">
        <f t="shared" si="407"/>
        <v/>
      </c>
      <c r="H12969" t="str">
        <f t="shared" si="408"/>
        <v/>
      </c>
    </row>
    <row r="12970" spans="7:8" x14ac:dyDescent="0.2">
      <c r="G12970" t="str">
        <f t="shared" si="407"/>
        <v/>
      </c>
      <c r="H12970" t="str">
        <f t="shared" si="408"/>
        <v/>
      </c>
    </row>
    <row r="12971" spans="7:8" x14ac:dyDescent="0.2">
      <c r="G12971" t="str">
        <f t="shared" si="407"/>
        <v/>
      </c>
      <c r="H12971" t="str">
        <f t="shared" si="408"/>
        <v/>
      </c>
    </row>
    <row r="12972" spans="7:8" x14ac:dyDescent="0.2">
      <c r="G12972" t="str">
        <f t="shared" si="407"/>
        <v/>
      </c>
      <c r="H12972" t="str">
        <f t="shared" si="408"/>
        <v/>
      </c>
    </row>
    <row r="12973" spans="7:8" x14ac:dyDescent="0.2">
      <c r="G12973" t="str">
        <f t="shared" si="407"/>
        <v/>
      </c>
      <c r="H12973" t="str">
        <f t="shared" si="408"/>
        <v/>
      </c>
    </row>
    <row r="12974" spans="7:8" x14ac:dyDescent="0.2">
      <c r="G12974" t="str">
        <f t="shared" si="407"/>
        <v/>
      </c>
      <c r="H12974" t="str">
        <f t="shared" si="408"/>
        <v/>
      </c>
    </row>
    <row r="12975" spans="7:8" x14ac:dyDescent="0.2">
      <c r="G12975" t="str">
        <f t="shared" si="407"/>
        <v/>
      </c>
      <c r="H12975" t="str">
        <f t="shared" si="408"/>
        <v/>
      </c>
    </row>
    <row r="12976" spans="7:8" x14ac:dyDescent="0.2">
      <c r="G12976" t="str">
        <f t="shared" si="407"/>
        <v/>
      </c>
      <c r="H12976" t="str">
        <f t="shared" si="408"/>
        <v/>
      </c>
    </row>
    <row r="12977" spans="7:8" x14ac:dyDescent="0.2">
      <c r="G12977" t="str">
        <f t="shared" si="407"/>
        <v/>
      </c>
      <c r="H12977" t="str">
        <f t="shared" si="408"/>
        <v/>
      </c>
    </row>
    <row r="12978" spans="7:8" x14ac:dyDescent="0.2">
      <c r="G12978" t="str">
        <f t="shared" si="407"/>
        <v/>
      </c>
      <c r="H12978" t="str">
        <f t="shared" si="408"/>
        <v/>
      </c>
    </row>
    <row r="12979" spans="7:8" x14ac:dyDescent="0.2">
      <c r="G12979" t="str">
        <f t="shared" si="407"/>
        <v/>
      </c>
      <c r="H12979" t="str">
        <f t="shared" si="408"/>
        <v/>
      </c>
    </row>
    <row r="12980" spans="7:8" x14ac:dyDescent="0.2">
      <c r="G12980" t="str">
        <f t="shared" si="407"/>
        <v/>
      </c>
      <c r="H12980" t="str">
        <f t="shared" si="408"/>
        <v/>
      </c>
    </row>
    <row r="12981" spans="7:8" x14ac:dyDescent="0.2">
      <c r="G12981" t="str">
        <f t="shared" si="407"/>
        <v/>
      </c>
      <c r="H12981" t="str">
        <f t="shared" si="408"/>
        <v/>
      </c>
    </row>
    <row r="12982" spans="7:8" x14ac:dyDescent="0.2">
      <c r="G12982" t="str">
        <f t="shared" si="407"/>
        <v/>
      </c>
      <c r="H12982" t="str">
        <f t="shared" si="408"/>
        <v/>
      </c>
    </row>
    <row r="12983" spans="7:8" x14ac:dyDescent="0.2">
      <c r="G12983" t="str">
        <f t="shared" si="407"/>
        <v/>
      </c>
      <c r="H12983" t="str">
        <f t="shared" si="408"/>
        <v/>
      </c>
    </row>
    <row r="12984" spans="7:8" x14ac:dyDescent="0.2">
      <c r="G12984" t="str">
        <f t="shared" si="407"/>
        <v/>
      </c>
      <c r="H12984" t="str">
        <f t="shared" si="408"/>
        <v/>
      </c>
    </row>
    <row r="12985" spans="7:8" x14ac:dyDescent="0.2">
      <c r="G12985" t="str">
        <f t="shared" si="407"/>
        <v/>
      </c>
      <c r="H12985" t="str">
        <f t="shared" si="408"/>
        <v/>
      </c>
    </row>
    <row r="12986" spans="7:8" x14ac:dyDescent="0.2">
      <c r="G12986" t="str">
        <f t="shared" si="407"/>
        <v/>
      </c>
      <c r="H12986" t="str">
        <f t="shared" si="408"/>
        <v/>
      </c>
    </row>
    <row r="12987" spans="7:8" x14ac:dyDescent="0.2">
      <c r="G12987" t="str">
        <f t="shared" si="407"/>
        <v/>
      </c>
      <c r="H12987" t="str">
        <f t="shared" si="408"/>
        <v/>
      </c>
    </row>
    <row r="12988" spans="7:8" x14ac:dyDescent="0.2">
      <c r="G12988" t="str">
        <f t="shared" si="407"/>
        <v/>
      </c>
      <c r="H12988" t="str">
        <f t="shared" si="408"/>
        <v/>
      </c>
    </row>
    <row r="12989" spans="7:8" x14ac:dyDescent="0.2">
      <c r="G12989" t="str">
        <f t="shared" si="407"/>
        <v/>
      </c>
      <c r="H12989" t="str">
        <f t="shared" si="408"/>
        <v/>
      </c>
    </row>
    <row r="12990" spans="7:8" x14ac:dyDescent="0.2">
      <c r="G12990" t="str">
        <f t="shared" si="407"/>
        <v/>
      </c>
      <c r="H12990" t="str">
        <f t="shared" si="408"/>
        <v/>
      </c>
    </row>
    <row r="12991" spans="7:8" x14ac:dyDescent="0.2">
      <c r="G12991" t="str">
        <f t="shared" si="407"/>
        <v/>
      </c>
      <c r="H12991" t="str">
        <f t="shared" si="408"/>
        <v/>
      </c>
    </row>
    <row r="12992" spans="7:8" x14ac:dyDescent="0.2">
      <c r="G12992" t="str">
        <f t="shared" si="407"/>
        <v/>
      </c>
      <c r="H12992" t="str">
        <f t="shared" si="408"/>
        <v/>
      </c>
    </row>
    <row r="12993" spans="7:8" x14ac:dyDescent="0.2">
      <c r="G12993" t="str">
        <f t="shared" si="407"/>
        <v/>
      </c>
      <c r="H12993" t="str">
        <f t="shared" si="408"/>
        <v/>
      </c>
    </row>
    <row r="12994" spans="7:8" x14ac:dyDescent="0.2">
      <c r="G12994" t="str">
        <f t="shared" si="407"/>
        <v/>
      </c>
      <c r="H12994" t="str">
        <f t="shared" si="408"/>
        <v/>
      </c>
    </row>
    <row r="12995" spans="7:8" x14ac:dyDescent="0.2">
      <c r="G12995" t="str">
        <f t="shared" si="407"/>
        <v/>
      </c>
      <c r="H12995" t="str">
        <f t="shared" si="408"/>
        <v/>
      </c>
    </row>
    <row r="12996" spans="7:8" x14ac:dyDescent="0.2">
      <c r="G12996" t="str">
        <f t="shared" si="407"/>
        <v/>
      </c>
      <c r="H12996" t="str">
        <f t="shared" si="408"/>
        <v/>
      </c>
    </row>
    <row r="12997" spans="7:8" x14ac:dyDescent="0.2">
      <c r="G12997" t="str">
        <f t="shared" si="407"/>
        <v/>
      </c>
      <c r="H12997" t="str">
        <f t="shared" si="408"/>
        <v/>
      </c>
    </row>
    <row r="12998" spans="7:8" x14ac:dyDescent="0.2">
      <c r="G12998" t="str">
        <f t="shared" si="407"/>
        <v/>
      </c>
      <c r="H12998" t="str">
        <f t="shared" si="408"/>
        <v/>
      </c>
    </row>
    <row r="12999" spans="7:8" x14ac:dyDescent="0.2">
      <c r="G12999" t="str">
        <f t="shared" ref="G12999:G13062" si="409">IF(B12999="","",IF(A12999="",G12998,SUBSTITUTE(A12999," 2022-23 Game Log","")))</f>
        <v/>
      </c>
      <c r="H12999" t="str">
        <f t="shared" ref="H12999:H13062" si="410">IF(G12999="Luka Dončić","Luka Doncic",IF(G12999="Wendell Carter Jr.","Wendell Carter",IF(G12999="Vlatko Čančar","Vlatko Cancar",IF(G12999="Troy Brown Jr.","Troy Brown",IF(G12999="Bojan Bogdanović","Bojan Bogdanovic",IF(G12999="Nic Claxton","Nicolas Claxton",IF(G12999="Kristaps Porziņģis","Kristaps Porzingis",IF(G12999="Kelly Oubre Jr.","Kelly Oubre Jr",IF(G12999="P.J. Washington","P.J Washington",IF(G12999="P.J. Tucker","P.J Tucker",IF(G12999="Jabari Smith Jr.","Jabari Smith",IF(G12999="Alperen Şengün","Alperen Sengun",IF(G12999="Nikola Vučević","Nikola Vucevic",IF(G12999="Jusuf Nurkić","Jusuf Nurkic",IF(G12999="Nikola Jokić","Nikola Jokic",G12999)))))))))))))))</f>
        <v/>
      </c>
    </row>
    <row r="13000" spans="7:8" x14ac:dyDescent="0.2">
      <c r="G13000" t="str">
        <f t="shared" si="409"/>
        <v/>
      </c>
      <c r="H13000" t="str">
        <f t="shared" si="410"/>
        <v/>
      </c>
    </row>
    <row r="13001" spans="7:8" x14ac:dyDescent="0.2">
      <c r="G13001" t="str">
        <f t="shared" si="409"/>
        <v/>
      </c>
      <c r="H13001" t="str">
        <f t="shared" si="410"/>
        <v/>
      </c>
    </row>
    <row r="13002" spans="7:8" x14ac:dyDescent="0.2">
      <c r="G13002" t="str">
        <f t="shared" si="409"/>
        <v/>
      </c>
      <c r="H13002" t="str">
        <f t="shared" si="410"/>
        <v/>
      </c>
    </row>
    <row r="13003" spans="7:8" x14ac:dyDescent="0.2">
      <c r="G13003" t="str">
        <f t="shared" si="409"/>
        <v/>
      </c>
      <c r="H13003" t="str">
        <f t="shared" si="410"/>
        <v/>
      </c>
    </row>
    <row r="13004" spans="7:8" x14ac:dyDescent="0.2">
      <c r="G13004" t="str">
        <f t="shared" si="409"/>
        <v/>
      </c>
      <c r="H13004" t="str">
        <f t="shared" si="410"/>
        <v/>
      </c>
    </row>
    <row r="13005" spans="7:8" x14ac:dyDescent="0.2">
      <c r="G13005" t="str">
        <f t="shared" si="409"/>
        <v/>
      </c>
      <c r="H13005" t="str">
        <f t="shared" si="410"/>
        <v/>
      </c>
    </row>
    <row r="13006" spans="7:8" x14ac:dyDescent="0.2">
      <c r="G13006" t="str">
        <f t="shared" si="409"/>
        <v/>
      </c>
      <c r="H13006" t="str">
        <f t="shared" si="410"/>
        <v/>
      </c>
    </row>
    <row r="13007" spans="7:8" x14ac:dyDescent="0.2">
      <c r="G13007" t="str">
        <f t="shared" si="409"/>
        <v/>
      </c>
      <c r="H13007" t="str">
        <f t="shared" si="410"/>
        <v/>
      </c>
    </row>
    <row r="13008" spans="7:8" x14ac:dyDescent="0.2">
      <c r="G13008" t="str">
        <f t="shared" si="409"/>
        <v/>
      </c>
      <c r="H13008" t="str">
        <f t="shared" si="410"/>
        <v/>
      </c>
    </row>
    <row r="13009" spans="7:8" x14ac:dyDescent="0.2">
      <c r="G13009" t="str">
        <f t="shared" si="409"/>
        <v/>
      </c>
      <c r="H13009" t="str">
        <f t="shared" si="410"/>
        <v/>
      </c>
    </row>
    <row r="13010" spans="7:8" x14ac:dyDescent="0.2">
      <c r="G13010" t="str">
        <f t="shared" si="409"/>
        <v/>
      </c>
      <c r="H13010" t="str">
        <f t="shared" si="410"/>
        <v/>
      </c>
    </row>
    <row r="13011" spans="7:8" x14ac:dyDescent="0.2">
      <c r="G13011" t="str">
        <f t="shared" si="409"/>
        <v/>
      </c>
      <c r="H13011" t="str">
        <f t="shared" si="410"/>
        <v/>
      </c>
    </row>
    <row r="13012" spans="7:8" x14ac:dyDescent="0.2">
      <c r="G13012" t="str">
        <f t="shared" si="409"/>
        <v/>
      </c>
      <c r="H13012" t="str">
        <f t="shared" si="410"/>
        <v/>
      </c>
    </row>
    <row r="13013" spans="7:8" x14ac:dyDescent="0.2">
      <c r="G13013" t="str">
        <f t="shared" si="409"/>
        <v/>
      </c>
      <c r="H13013" t="str">
        <f t="shared" si="410"/>
        <v/>
      </c>
    </row>
    <row r="13014" spans="7:8" x14ac:dyDescent="0.2">
      <c r="G13014" t="str">
        <f t="shared" si="409"/>
        <v/>
      </c>
      <c r="H13014" t="str">
        <f t="shared" si="410"/>
        <v/>
      </c>
    </row>
    <row r="13015" spans="7:8" x14ac:dyDescent="0.2">
      <c r="G13015" t="str">
        <f t="shared" si="409"/>
        <v/>
      </c>
      <c r="H13015" t="str">
        <f t="shared" si="410"/>
        <v/>
      </c>
    </row>
    <row r="13016" spans="7:8" x14ac:dyDescent="0.2">
      <c r="G13016" t="str">
        <f t="shared" si="409"/>
        <v/>
      </c>
      <c r="H13016" t="str">
        <f t="shared" si="410"/>
        <v/>
      </c>
    </row>
    <row r="13017" spans="7:8" x14ac:dyDescent="0.2">
      <c r="G13017" t="str">
        <f t="shared" si="409"/>
        <v/>
      </c>
      <c r="H13017" t="str">
        <f t="shared" si="410"/>
        <v/>
      </c>
    </row>
    <row r="13018" spans="7:8" x14ac:dyDescent="0.2">
      <c r="G13018" t="str">
        <f t="shared" si="409"/>
        <v/>
      </c>
      <c r="H13018" t="str">
        <f t="shared" si="410"/>
        <v/>
      </c>
    </row>
    <row r="13019" spans="7:8" x14ac:dyDescent="0.2">
      <c r="G13019" t="str">
        <f t="shared" si="409"/>
        <v/>
      </c>
      <c r="H13019" t="str">
        <f t="shared" si="410"/>
        <v/>
      </c>
    </row>
    <row r="13020" spans="7:8" x14ac:dyDescent="0.2">
      <c r="G13020" t="str">
        <f t="shared" si="409"/>
        <v/>
      </c>
      <c r="H13020" t="str">
        <f t="shared" si="410"/>
        <v/>
      </c>
    </row>
    <row r="13021" spans="7:8" x14ac:dyDescent="0.2">
      <c r="G13021" t="str">
        <f t="shared" si="409"/>
        <v/>
      </c>
      <c r="H13021" t="str">
        <f t="shared" si="410"/>
        <v/>
      </c>
    </row>
    <row r="13022" spans="7:8" x14ac:dyDescent="0.2">
      <c r="G13022" t="str">
        <f t="shared" si="409"/>
        <v/>
      </c>
      <c r="H13022" t="str">
        <f t="shared" si="410"/>
        <v/>
      </c>
    </row>
    <row r="13023" spans="7:8" x14ac:dyDescent="0.2">
      <c r="G13023" t="str">
        <f t="shared" si="409"/>
        <v/>
      </c>
      <c r="H13023" t="str">
        <f t="shared" si="410"/>
        <v/>
      </c>
    </row>
    <row r="13024" spans="7:8" x14ac:dyDescent="0.2">
      <c r="G13024" t="str">
        <f t="shared" si="409"/>
        <v/>
      </c>
      <c r="H13024" t="str">
        <f t="shared" si="410"/>
        <v/>
      </c>
    </row>
    <row r="13025" spans="7:8" x14ac:dyDescent="0.2">
      <c r="G13025" t="str">
        <f t="shared" si="409"/>
        <v/>
      </c>
      <c r="H13025" t="str">
        <f t="shared" si="410"/>
        <v/>
      </c>
    </row>
    <row r="13026" spans="7:8" x14ac:dyDescent="0.2">
      <c r="G13026" t="str">
        <f t="shared" si="409"/>
        <v/>
      </c>
      <c r="H13026" t="str">
        <f t="shared" si="410"/>
        <v/>
      </c>
    </row>
    <row r="13027" spans="7:8" x14ac:dyDescent="0.2">
      <c r="G13027" t="str">
        <f t="shared" si="409"/>
        <v/>
      </c>
      <c r="H13027" t="str">
        <f t="shared" si="410"/>
        <v/>
      </c>
    </row>
    <row r="13028" spans="7:8" x14ac:dyDescent="0.2">
      <c r="G13028" t="str">
        <f t="shared" si="409"/>
        <v/>
      </c>
      <c r="H13028" t="str">
        <f t="shared" si="410"/>
        <v/>
      </c>
    </row>
    <row r="13029" spans="7:8" x14ac:dyDescent="0.2">
      <c r="G13029" t="str">
        <f t="shared" si="409"/>
        <v/>
      </c>
      <c r="H13029" t="str">
        <f t="shared" si="410"/>
        <v/>
      </c>
    </row>
    <row r="13030" spans="7:8" x14ac:dyDescent="0.2">
      <c r="G13030" t="str">
        <f t="shared" si="409"/>
        <v/>
      </c>
      <c r="H13030" t="str">
        <f t="shared" si="410"/>
        <v/>
      </c>
    </row>
    <row r="13031" spans="7:8" x14ac:dyDescent="0.2">
      <c r="G13031" t="str">
        <f t="shared" si="409"/>
        <v/>
      </c>
      <c r="H13031" t="str">
        <f t="shared" si="410"/>
        <v/>
      </c>
    </row>
    <row r="13032" spans="7:8" x14ac:dyDescent="0.2">
      <c r="G13032" t="str">
        <f t="shared" si="409"/>
        <v/>
      </c>
      <c r="H13032" t="str">
        <f t="shared" si="410"/>
        <v/>
      </c>
    </row>
    <row r="13033" spans="7:8" x14ac:dyDescent="0.2">
      <c r="G13033" t="str">
        <f t="shared" si="409"/>
        <v/>
      </c>
      <c r="H13033" t="str">
        <f t="shared" si="410"/>
        <v/>
      </c>
    </row>
    <row r="13034" spans="7:8" x14ac:dyDescent="0.2">
      <c r="G13034" t="str">
        <f t="shared" si="409"/>
        <v/>
      </c>
      <c r="H13034" t="str">
        <f t="shared" si="410"/>
        <v/>
      </c>
    </row>
    <row r="13035" spans="7:8" x14ac:dyDescent="0.2">
      <c r="G13035" t="str">
        <f t="shared" si="409"/>
        <v/>
      </c>
      <c r="H13035" t="str">
        <f t="shared" si="410"/>
        <v/>
      </c>
    </row>
    <row r="13036" spans="7:8" x14ac:dyDescent="0.2">
      <c r="G13036" t="str">
        <f t="shared" si="409"/>
        <v/>
      </c>
      <c r="H13036" t="str">
        <f t="shared" si="410"/>
        <v/>
      </c>
    </row>
    <row r="13037" spans="7:8" x14ac:dyDescent="0.2">
      <c r="G13037" t="str">
        <f t="shared" si="409"/>
        <v/>
      </c>
      <c r="H13037" t="str">
        <f t="shared" si="410"/>
        <v/>
      </c>
    </row>
    <row r="13038" spans="7:8" x14ac:dyDescent="0.2">
      <c r="G13038" t="str">
        <f t="shared" si="409"/>
        <v/>
      </c>
      <c r="H13038" t="str">
        <f t="shared" si="410"/>
        <v/>
      </c>
    </row>
    <row r="13039" spans="7:8" x14ac:dyDescent="0.2">
      <c r="G13039" t="str">
        <f t="shared" si="409"/>
        <v/>
      </c>
      <c r="H13039" t="str">
        <f t="shared" si="410"/>
        <v/>
      </c>
    </row>
    <row r="13040" spans="7:8" x14ac:dyDescent="0.2">
      <c r="G13040" t="str">
        <f t="shared" si="409"/>
        <v/>
      </c>
      <c r="H13040" t="str">
        <f t="shared" si="410"/>
        <v/>
      </c>
    </row>
    <row r="13041" spans="7:8" x14ac:dyDescent="0.2">
      <c r="G13041" t="str">
        <f t="shared" si="409"/>
        <v/>
      </c>
      <c r="H13041" t="str">
        <f t="shared" si="410"/>
        <v/>
      </c>
    </row>
    <row r="13042" spans="7:8" x14ac:dyDescent="0.2">
      <c r="G13042" t="str">
        <f t="shared" si="409"/>
        <v/>
      </c>
      <c r="H13042" t="str">
        <f t="shared" si="410"/>
        <v/>
      </c>
    </row>
    <row r="13043" spans="7:8" x14ac:dyDescent="0.2">
      <c r="G13043" t="str">
        <f t="shared" si="409"/>
        <v/>
      </c>
      <c r="H13043" t="str">
        <f t="shared" si="410"/>
        <v/>
      </c>
    </row>
    <row r="13044" spans="7:8" x14ac:dyDescent="0.2">
      <c r="G13044" t="str">
        <f t="shared" si="409"/>
        <v/>
      </c>
      <c r="H13044" t="str">
        <f t="shared" si="410"/>
        <v/>
      </c>
    </row>
    <row r="13045" spans="7:8" x14ac:dyDescent="0.2">
      <c r="G13045" t="str">
        <f t="shared" si="409"/>
        <v/>
      </c>
      <c r="H13045" t="str">
        <f t="shared" si="410"/>
        <v/>
      </c>
    </row>
    <row r="13046" spans="7:8" x14ac:dyDescent="0.2">
      <c r="G13046" t="str">
        <f t="shared" si="409"/>
        <v/>
      </c>
      <c r="H13046" t="str">
        <f t="shared" si="410"/>
        <v/>
      </c>
    </row>
    <row r="13047" spans="7:8" x14ac:dyDescent="0.2">
      <c r="G13047" t="str">
        <f t="shared" si="409"/>
        <v/>
      </c>
      <c r="H13047" t="str">
        <f t="shared" si="410"/>
        <v/>
      </c>
    </row>
    <row r="13048" spans="7:8" x14ac:dyDescent="0.2">
      <c r="G13048" t="str">
        <f t="shared" si="409"/>
        <v/>
      </c>
      <c r="H13048" t="str">
        <f t="shared" si="410"/>
        <v/>
      </c>
    </row>
    <row r="13049" spans="7:8" x14ac:dyDescent="0.2">
      <c r="G13049" t="str">
        <f t="shared" si="409"/>
        <v/>
      </c>
      <c r="H13049" t="str">
        <f t="shared" si="410"/>
        <v/>
      </c>
    </row>
    <row r="13050" spans="7:8" x14ac:dyDescent="0.2">
      <c r="G13050" t="str">
        <f t="shared" si="409"/>
        <v/>
      </c>
      <c r="H13050" t="str">
        <f t="shared" si="410"/>
        <v/>
      </c>
    </row>
    <row r="13051" spans="7:8" x14ac:dyDescent="0.2">
      <c r="G13051" t="str">
        <f t="shared" si="409"/>
        <v/>
      </c>
      <c r="H13051" t="str">
        <f t="shared" si="410"/>
        <v/>
      </c>
    </row>
    <row r="13052" spans="7:8" x14ac:dyDescent="0.2">
      <c r="G13052" t="str">
        <f t="shared" si="409"/>
        <v/>
      </c>
      <c r="H13052" t="str">
        <f t="shared" si="410"/>
        <v/>
      </c>
    </row>
    <row r="13053" spans="7:8" x14ac:dyDescent="0.2">
      <c r="G13053" t="str">
        <f t="shared" si="409"/>
        <v/>
      </c>
      <c r="H13053" t="str">
        <f t="shared" si="410"/>
        <v/>
      </c>
    </row>
    <row r="13054" spans="7:8" x14ac:dyDescent="0.2">
      <c r="G13054" t="str">
        <f t="shared" si="409"/>
        <v/>
      </c>
      <c r="H13054" t="str">
        <f t="shared" si="410"/>
        <v/>
      </c>
    </row>
    <row r="13055" spans="7:8" x14ac:dyDescent="0.2">
      <c r="G13055" t="str">
        <f t="shared" si="409"/>
        <v/>
      </c>
      <c r="H13055" t="str">
        <f t="shared" si="410"/>
        <v/>
      </c>
    </row>
    <row r="13056" spans="7:8" x14ac:dyDescent="0.2">
      <c r="G13056" t="str">
        <f t="shared" si="409"/>
        <v/>
      </c>
      <c r="H13056" t="str">
        <f t="shared" si="410"/>
        <v/>
      </c>
    </row>
    <row r="13057" spans="7:8" x14ac:dyDescent="0.2">
      <c r="G13057" t="str">
        <f t="shared" si="409"/>
        <v/>
      </c>
      <c r="H13057" t="str">
        <f t="shared" si="410"/>
        <v/>
      </c>
    </row>
    <row r="13058" spans="7:8" x14ac:dyDescent="0.2">
      <c r="G13058" t="str">
        <f t="shared" si="409"/>
        <v/>
      </c>
      <c r="H13058" t="str">
        <f t="shared" si="410"/>
        <v/>
      </c>
    </row>
    <row r="13059" spans="7:8" x14ac:dyDescent="0.2">
      <c r="G13059" t="str">
        <f t="shared" si="409"/>
        <v/>
      </c>
      <c r="H13059" t="str">
        <f t="shared" si="410"/>
        <v/>
      </c>
    </row>
    <row r="13060" spans="7:8" x14ac:dyDescent="0.2">
      <c r="G13060" t="str">
        <f t="shared" si="409"/>
        <v/>
      </c>
      <c r="H13060" t="str">
        <f t="shared" si="410"/>
        <v/>
      </c>
    </row>
    <row r="13061" spans="7:8" x14ac:dyDescent="0.2">
      <c r="G13061" t="str">
        <f t="shared" si="409"/>
        <v/>
      </c>
      <c r="H13061" t="str">
        <f t="shared" si="410"/>
        <v/>
      </c>
    </row>
    <row r="13062" spans="7:8" x14ac:dyDescent="0.2">
      <c r="G13062" t="str">
        <f t="shared" si="409"/>
        <v/>
      </c>
      <c r="H13062" t="str">
        <f t="shared" si="410"/>
        <v/>
      </c>
    </row>
    <row r="13063" spans="7:8" x14ac:dyDescent="0.2">
      <c r="G13063" t="str">
        <f t="shared" ref="G13063:G13126" si="411">IF(B13063="","",IF(A13063="",G13062,SUBSTITUTE(A13063," 2022-23 Game Log","")))</f>
        <v/>
      </c>
      <c r="H13063" t="str">
        <f t="shared" ref="H13063:H13126" si="412">IF(G13063="Luka Dončić","Luka Doncic",IF(G13063="Wendell Carter Jr.","Wendell Carter",IF(G13063="Vlatko Čančar","Vlatko Cancar",IF(G13063="Troy Brown Jr.","Troy Brown",IF(G13063="Bojan Bogdanović","Bojan Bogdanovic",IF(G13063="Nic Claxton","Nicolas Claxton",IF(G13063="Kristaps Porziņģis","Kristaps Porzingis",IF(G13063="Kelly Oubre Jr.","Kelly Oubre Jr",IF(G13063="P.J. Washington","P.J Washington",IF(G13063="P.J. Tucker","P.J Tucker",IF(G13063="Jabari Smith Jr.","Jabari Smith",IF(G13063="Alperen Şengün","Alperen Sengun",IF(G13063="Nikola Vučević","Nikola Vucevic",IF(G13063="Jusuf Nurkić","Jusuf Nurkic",IF(G13063="Nikola Jokić","Nikola Jokic",G13063)))))))))))))))</f>
        <v/>
      </c>
    </row>
    <row r="13064" spans="7:8" x14ac:dyDescent="0.2">
      <c r="G13064" t="str">
        <f t="shared" si="411"/>
        <v/>
      </c>
      <c r="H13064" t="str">
        <f t="shared" si="412"/>
        <v/>
      </c>
    </row>
    <row r="13065" spans="7:8" x14ac:dyDescent="0.2">
      <c r="G13065" t="str">
        <f t="shared" si="411"/>
        <v/>
      </c>
      <c r="H13065" t="str">
        <f t="shared" si="412"/>
        <v/>
      </c>
    </row>
    <row r="13066" spans="7:8" x14ac:dyDescent="0.2">
      <c r="G13066" t="str">
        <f t="shared" si="411"/>
        <v/>
      </c>
      <c r="H13066" t="str">
        <f t="shared" si="412"/>
        <v/>
      </c>
    </row>
    <row r="13067" spans="7:8" x14ac:dyDescent="0.2">
      <c r="G13067" t="str">
        <f t="shared" si="411"/>
        <v/>
      </c>
      <c r="H13067" t="str">
        <f t="shared" si="412"/>
        <v/>
      </c>
    </row>
    <row r="13068" spans="7:8" x14ac:dyDescent="0.2">
      <c r="G13068" t="str">
        <f t="shared" si="411"/>
        <v/>
      </c>
      <c r="H13068" t="str">
        <f t="shared" si="412"/>
        <v/>
      </c>
    </row>
    <row r="13069" spans="7:8" x14ac:dyDescent="0.2">
      <c r="G13069" t="str">
        <f t="shared" si="411"/>
        <v/>
      </c>
      <c r="H13069" t="str">
        <f t="shared" si="412"/>
        <v/>
      </c>
    </row>
    <row r="13070" spans="7:8" x14ac:dyDescent="0.2">
      <c r="G13070" t="str">
        <f t="shared" si="411"/>
        <v/>
      </c>
      <c r="H13070" t="str">
        <f t="shared" si="412"/>
        <v/>
      </c>
    </row>
    <row r="13071" spans="7:8" x14ac:dyDescent="0.2">
      <c r="G13071" t="str">
        <f t="shared" si="411"/>
        <v/>
      </c>
      <c r="H13071" t="str">
        <f t="shared" si="412"/>
        <v/>
      </c>
    </row>
    <row r="13072" spans="7:8" x14ac:dyDescent="0.2">
      <c r="G13072" t="str">
        <f t="shared" si="411"/>
        <v/>
      </c>
      <c r="H13072" t="str">
        <f t="shared" si="412"/>
        <v/>
      </c>
    </row>
    <row r="13073" spans="7:8" x14ac:dyDescent="0.2">
      <c r="G13073" t="str">
        <f t="shared" si="411"/>
        <v/>
      </c>
      <c r="H13073" t="str">
        <f t="shared" si="412"/>
        <v/>
      </c>
    </row>
    <row r="13074" spans="7:8" x14ac:dyDescent="0.2">
      <c r="G13074" t="str">
        <f t="shared" si="411"/>
        <v/>
      </c>
      <c r="H13074" t="str">
        <f t="shared" si="412"/>
        <v/>
      </c>
    </row>
    <row r="13075" spans="7:8" x14ac:dyDescent="0.2">
      <c r="G13075" t="str">
        <f t="shared" si="411"/>
        <v/>
      </c>
      <c r="H13075" t="str">
        <f t="shared" si="412"/>
        <v/>
      </c>
    </row>
    <row r="13076" spans="7:8" x14ac:dyDescent="0.2">
      <c r="G13076" t="str">
        <f t="shared" si="411"/>
        <v/>
      </c>
      <c r="H13076" t="str">
        <f t="shared" si="412"/>
        <v/>
      </c>
    </row>
    <row r="13077" spans="7:8" x14ac:dyDescent="0.2">
      <c r="G13077" t="str">
        <f t="shared" si="411"/>
        <v/>
      </c>
      <c r="H13077" t="str">
        <f t="shared" si="412"/>
        <v/>
      </c>
    </row>
    <row r="13078" spans="7:8" x14ac:dyDescent="0.2">
      <c r="G13078" t="str">
        <f t="shared" si="411"/>
        <v/>
      </c>
      <c r="H13078" t="str">
        <f t="shared" si="412"/>
        <v/>
      </c>
    </row>
    <row r="13079" spans="7:8" x14ac:dyDescent="0.2">
      <c r="G13079" t="str">
        <f t="shared" si="411"/>
        <v/>
      </c>
      <c r="H13079" t="str">
        <f t="shared" si="412"/>
        <v/>
      </c>
    </row>
    <row r="13080" spans="7:8" x14ac:dyDescent="0.2">
      <c r="G13080" t="str">
        <f t="shared" si="411"/>
        <v/>
      </c>
      <c r="H13080" t="str">
        <f t="shared" si="412"/>
        <v/>
      </c>
    </row>
    <row r="13081" spans="7:8" x14ac:dyDescent="0.2">
      <c r="G13081" t="str">
        <f t="shared" si="411"/>
        <v/>
      </c>
      <c r="H13081" t="str">
        <f t="shared" si="412"/>
        <v/>
      </c>
    </row>
    <row r="13082" spans="7:8" x14ac:dyDescent="0.2">
      <c r="G13082" t="str">
        <f t="shared" si="411"/>
        <v/>
      </c>
      <c r="H13082" t="str">
        <f t="shared" si="412"/>
        <v/>
      </c>
    </row>
    <row r="13083" spans="7:8" x14ac:dyDescent="0.2">
      <c r="G13083" t="str">
        <f t="shared" si="411"/>
        <v/>
      </c>
      <c r="H13083" t="str">
        <f t="shared" si="412"/>
        <v/>
      </c>
    </row>
    <row r="13084" spans="7:8" x14ac:dyDescent="0.2">
      <c r="G13084" t="str">
        <f t="shared" si="411"/>
        <v/>
      </c>
      <c r="H13084" t="str">
        <f t="shared" si="412"/>
        <v/>
      </c>
    </row>
    <row r="13085" spans="7:8" x14ac:dyDescent="0.2">
      <c r="G13085" t="str">
        <f t="shared" si="411"/>
        <v/>
      </c>
      <c r="H13085" t="str">
        <f t="shared" si="412"/>
        <v/>
      </c>
    </row>
    <row r="13086" spans="7:8" x14ac:dyDescent="0.2">
      <c r="G13086" t="str">
        <f t="shared" si="411"/>
        <v/>
      </c>
      <c r="H13086" t="str">
        <f t="shared" si="412"/>
        <v/>
      </c>
    </row>
    <row r="13087" spans="7:8" x14ac:dyDescent="0.2">
      <c r="G13087" t="str">
        <f t="shared" si="411"/>
        <v/>
      </c>
      <c r="H13087" t="str">
        <f t="shared" si="412"/>
        <v/>
      </c>
    </row>
    <row r="13088" spans="7:8" x14ac:dyDescent="0.2">
      <c r="G13088" t="str">
        <f t="shared" si="411"/>
        <v/>
      </c>
      <c r="H13088" t="str">
        <f t="shared" si="412"/>
        <v/>
      </c>
    </row>
    <row r="13089" spans="7:8" x14ac:dyDescent="0.2">
      <c r="G13089" t="str">
        <f t="shared" si="411"/>
        <v/>
      </c>
      <c r="H13089" t="str">
        <f t="shared" si="412"/>
        <v/>
      </c>
    </row>
    <row r="13090" spans="7:8" x14ac:dyDescent="0.2">
      <c r="G13090" t="str">
        <f t="shared" si="411"/>
        <v/>
      </c>
      <c r="H13090" t="str">
        <f t="shared" si="412"/>
        <v/>
      </c>
    </row>
    <row r="13091" spans="7:8" x14ac:dyDescent="0.2">
      <c r="G13091" t="str">
        <f t="shared" si="411"/>
        <v/>
      </c>
      <c r="H13091" t="str">
        <f t="shared" si="412"/>
        <v/>
      </c>
    </row>
    <row r="13092" spans="7:8" x14ac:dyDescent="0.2">
      <c r="G13092" t="str">
        <f t="shared" si="411"/>
        <v/>
      </c>
      <c r="H13092" t="str">
        <f t="shared" si="412"/>
        <v/>
      </c>
    </row>
    <row r="13093" spans="7:8" x14ac:dyDescent="0.2">
      <c r="G13093" t="str">
        <f t="shared" si="411"/>
        <v/>
      </c>
      <c r="H13093" t="str">
        <f t="shared" si="412"/>
        <v/>
      </c>
    </row>
    <row r="13094" spans="7:8" x14ac:dyDescent="0.2">
      <c r="G13094" t="str">
        <f t="shared" si="411"/>
        <v/>
      </c>
      <c r="H13094" t="str">
        <f t="shared" si="412"/>
        <v/>
      </c>
    </row>
    <row r="13095" spans="7:8" x14ac:dyDescent="0.2">
      <c r="G13095" t="str">
        <f t="shared" si="411"/>
        <v/>
      </c>
      <c r="H13095" t="str">
        <f t="shared" si="412"/>
        <v/>
      </c>
    </row>
    <row r="13096" spans="7:8" x14ac:dyDescent="0.2">
      <c r="G13096" t="str">
        <f t="shared" si="411"/>
        <v/>
      </c>
      <c r="H13096" t="str">
        <f t="shared" si="412"/>
        <v/>
      </c>
    </row>
    <row r="13097" spans="7:8" x14ac:dyDescent="0.2">
      <c r="G13097" t="str">
        <f t="shared" si="411"/>
        <v/>
      </c>
      <c r="H13097" t="str">
        <f t="shared" si="412"/>
        <v/>
      </c>
    </row>
    <row r="13098" spans="7:8" x14ac:dyDescent="0.2">
      <c r="G13098" t="str">
        <f t="shared" si="411"/>
        <v/>
      </c>
      <c r="H13098" t="str">
        <f t="shared" si="412"/>
        <v/>
      </c>
    </row>
    <row r="13099" spans="7:8" x14ac:dyDescent="0.2">
      <c r="G13099" t="str">
        <f t="shared" si="411"/>
        <v/>
      </c>
      <c r="H13099" t="str">
        <f t="shared" si="412"/>
        <v/>
      </c>
    </row>
    <row r="13100" spans="7:8" x14ac:dyDescent="0.2">
      <c r="G13100" t="str">
        <f t="shared" si="411"/>
        <v/>
      </c>
      <c r="H13100" t="str">
        <f t="shared" si="412"/>
        <v/>
      </c>
    </row>
    <row r="13101" spans="7:8" x14ac:dyDescent="0.2">
      <c r="G13101" t="str">
        <f t="shared" si="411"/>
        <v/>
      </c>
      <c r="H13101" t="str">
        <f t="shared" si="412"/>
        <v/>
      </c>
    </row>
    <row r="13102" spans="7:8" x14ac:dyDescent="0.2">
      <c r="G13102" t="str">
        <f t="shared" si="411"/>
        <v/>
      </c>
      <c r="H13102" t="str">
        <f t="shared" si="412"/>
        <v/>
      </c>
    </row>
    <row r="13103" spans="7:8" x14ac:dyDescent="0.2">
      <c r="G13103" t="str">
        <f t="shared" si="411"/>
        <v/>
      </c>
      <c r="H13103" t="str">
        <f t="shared" si="412"/>
        <v/>
      </c>
    </row>
    <row r="13104" spans="7:8" x14ac:dyDescent="0.2">
      <c r="G13104" t="str">
        <f t="shared" si="411"/>
        <v/>
      </c>
      <c r="H13104" t="str">
        <f t="shared" si="412"/>
        <v/>
      </c>
    </row>
    <row r="13105" spans="7:8" x14ac:dyDescent="0.2">
      <c r="G13105" t="str">
        <f t="shared" si="411"/>
        <v/>
      </c>
      <c r="H13105" t="str">
        <f t="shared" si="412"/>
        <v/>
      </c>
    </row>
    <row r="13106" spans="7:8" x14ac:dyDescent="0.2">
      <c r="G13106" t="str">
        <f t="shared" si="411"/>
        <v/>
      </c>
      <c r="H13106" t="str">
        <f t="shared" si="412"/>
        <v/>
      </c>
    </row>
    <row r="13107" spans="7:8" x14ac:dyDescent="0.2">
      <c r="G13107" t="str">
        <f t="shared" si="411"/>
        <v/>
      </c>
      <c r="H13107" t="str">
        <f t="shared" si="412"/>
        <v/>
      </c>
    </row>
    <row r="13108" spans="7:8" x14ac:dyDescent="0.2">
      <c r="G13108" t="str">
        <f t="shared" si="411"/>
        <v/>
      </c>
      <c r="H13108" t="str">
        <f t="shared" si="412"/>
        <v/>
      </c>
    </row>
    <row r="13109" spans="7:8" x14ac:dyDescent="0.2">
      <c r="G13109" t="str">
        <f t="shared" si="411"/>
        <v/>
      </c>
      <c r="H13109" t="str">
        <f t="shared" si="412"/>
        <v/>
      </c>
    </row>
    <row r="13110" spans="7:8" x14ac:dyDescent="0.2">
      <c r="G13110" t="str">
        <f t="shared" si="411"/>
        <v/>
      </c>
      <c r="H13110" t="str">
        <f t="shared" si="412"/>
        <v/>
      </c>
    </row>
    <row r="13111" spans="7:8" x14ac:dyDescent="0.2">
      <c r="G13111" t="str">
        <f t="shared" si="411"/>
        <v/>
      </c>
      <c r="H13111" t="str">
        <f t="shared" si="412"/>
        <v/>
      </c>
    </row>
    <row r="13112" spans="7:8" x14ac:dyDescent="0.2">
      <c r="G13112" t="str">
        <f t="shared" si="411"/>
        <v/>
      </c>
      <c r="H13112" t="str">
        <f t="shared" si="412"/>
        <v/>
      </c>
    </row>
    <row r="13113" spans="7:8" x14ac:dyDescent="0.2">
      <c r="G13113" t="str">
        <f t="shared" si="411"/>
        <v/>
      </c>
      <c r="H13113" t="str">
        <f t="shared" si="412"/>
        <v/>
      </c>
    </row>
    <row r="13114" spans="7:8" x14ac:dyDescent="0.2">
      <c r="G13114" t="str">
        <f t="shared" si="411"/>
        <v/>
      </c>
      <c r="H13114" t="str">
        <f t="shared" si="412"/>
        <v/>
      </c>
    </row>
    <row r="13115" spans="7:8" x14ac:dyDescent="0.2">
      <c r="G13115" t="str">
        <f t="shared" si="411"/>
        <v/>
      </c>
      <c r="H13115" t="str">
        <f t="shared" si="412"/>
        <v/>
      </c>
    </row>
    <row r="13116" spans="7:8" x14ac:dyDescent="0.2">
      <c r="G13116" t="str">
        <f t="shared" si="411"/>
        <v/>
      </c>
      <c r="H13116" t="str">
        <f t="shared" si="412"/>
        <v/>
      </c>
    </row>
    <row r="13117" spans="7:8" x14ac:dyDescent="0.2">
      <c r="G13117" t="str">
        <f t="shared" si="411"/>
        <v/>
      </c>
      <c r="H13117" t="str">
        <f t="shared" si="412"/>
        <v/>
      </c>
    </row>
    <row r="13118" spans="7:8" x14ac:dyDescent="0.2">
      <c r="G13118" t="str">
        <f t="shared" si="411"/>
        <v/>
      </c>
      <c r="H13118" t="str">
        <f t="shared" si="412"/>
        <v/>
      </c>
    </row>
    <row r="13119" spans="7:8" x14ac:dyDescent="0.2">
      <c r="G13119" t="str">
        <f t="shared" si="411"/>
        <v/>
      </c>
      <c r="H13119" t="str">
        <f t="shared" si="412"/>
        <v/>
      </c>
    </row>
    <row r="13120" spans="7:8" x14ac:dyDescent="0.2">
      <c r="G13120" t="str">
        <f t="shared" si="411"/>
        <v/>
      </c>
      <c r="H13120" t="str">
        <f t="shared" si="412"/>
        <v/>
      </c>
    </row>
    <row r="13121" spans="7:8" x14ac:dyDescent="0.2">
      <c r="G13121" t="str">
        <f t="shared" si="411"/>
        <v/>
      </c>
      <c r="H13121" t="str">
        <f t="shared" si="412"/>
        <v/>
      </c>
    </row>
    <row r="13122" spans="7:8" x14ac:dyDescent="0.2">
      <c r="G13122" t="str">
        <f t="shared" si="411"/>
        <v/>
      </c>
      <c r="H13122" t="str">
        <f t="shared" si="412"/>
        <v/>
      </c>
    </row>
    <row r="13123" spans="7:8" x14ac:dyDescent="0.2">
      <c r="G13123" t="str">
        <f t="shared" si="411"/>
        <v/>
      </c>
      <c r="H13123" t="str">
        <f t="shared" si="412"/>
        <v/>
      </c>
    </row>
    <row r="13124" spans="7:8" x14ac:dyDescent="0.2">
      <c r="G13124" t="str">
        <f t="shared" si="411"/>
        <v/>
      </c>
      <c r="H13124" t="str">
        <f t="shared" si="412"/>
        <v/>
      </c>
    </row>
    <row r="13125" spans="7:8" x14ac:dyDescent="0.2">
      <c r="G13125" t="str">
        <f t="shared" si="411"/>
        <v/>
      </c>
      <c r="H13125" t="str">
        <f t="shared" si="412"/>
        <v/>
      </c>
    </row>
    <row r="13126" spans="7:8" x14ac:dyDescent="0.2">
      <c r="G13126" t="str">
        <f t="shared" si="411"/>
        <v/>
      </c>
      <c r="H13126" t="str">
        <f t="shared" si="412"/>
        <v/>
      </c>
    </row>
    <row r="13127" spans="7:8" x14ac:dyDescent="0.2">
      <c r="G13127" t="str">
        <f t="shared" ref="G13127:G13190" si="413">IF(B13127="","",IF(A13127="",G13126,SUBSTITUTE(A13127," 2022-23 Game Log","")))</f>
        <v/>
      </c>
      <c r="H13127" t="str">
        <f t="shared" ref="H13127:H13190" si="414">IF(G13127="Luka Dončić","Luka Doncic",IF(G13127="Wendell Carter Jr.","Wendell Carter",IF(G13127="Vlatko Čančar","Vlatko Cancar",IF(G13127="Troy Brown Jr.","Troy Brown",IF(G13127="Bojan Bogdanović","Bojan Bogdanovic",IF(G13127="Nic Claxton","Nicolas Claxton",IF(G13127="Kristaps Porziņģis","Kristaps Porzingis",IF(G13127="Kelly Oubre Jr.","Kelly Oubre Jr",IF(G13127="P.J. Washington","P.J Washington",IF(G13127="P.J. Tucker","P.J Tucker",IF(G13127="Jabari Smith Jr.","Jabari Smith",IF(G13127="Alperen Şengün","Alperen Sengun",IF(G13127="Nikola Vučević","Nikola Vucevic",IF(G13127="Jusuf Nurkić","Jusuf Nurkic",IF(G13127="Nikola Jokić","Nikola Jokic",G13127)))))))))))))))</f>
        <v/>
      </c>
    </row>
    <row r="13128" spans="7:8" x14ac:dyDescent="0.2">
      <c r="G13128" t="str">
        <f t="shared" si="413"/>
        <v/>
      </c>
      <c r="H13128" t="str">
        <f t="shared" si="414"/>
        <v/>
      </c>
    </row>
    <row r="13129" spans="7:8" x14ac:dyDescent="0.2">
      <c r="G13129" t="str">
        <f t="shared" si="413"/>
        <v/>
      </c>
      <c r="H13129" t="str">
        <f t="shared" si="414"/>
        <v/>
      </c>
    </row>
    <row r="13130" spans="7:8" x14ac:dyDescent="0.2">
      <c r="G13130" t="str">
        <f t="shared" si="413"/>
        <v/>
      </c>
      <c r="H13130" t="str">
        <f t="shared" si="414"/>
        <v/>
      </c>
    </row>
    <row r="13131" spans="7:8" x14ac:dyDescent="0.2">
      <c r="G13131" t="str">
        <f t="shared" si="413"/>
        <v/>
      </c>
      <c r="H13131" t="str">
        <f t="shared" si="414"/>
        <v/>
      </c>
    </row>
    <row r="13132" spans="7:8" x14ac:dyDescent="0.2">
      <c r="G13132" t="str">
        <f t="shared" si="413"/>
        <v/>
      </c>
      <c r="H13132" t="str">
        <f t="shared" si="414"/>
        <v/>
      </c>
    </row>
    <row r="13133" spans="7:8" x14ac:dyDescent="0.2">
      <c r="G13133" t="str">
        <f t="shared" si="413"/>
        <v/>
      </c>
      <c r="H13133" t="str">
        <f t="shared" si="414"/>
        <v/>
      </c>
    </row>
    <row r="13134" spans="7:8" x14ac:dyDescent="0.2">
      <c r="G13134" t="str">
        <f t="shared" si="413"/>
        <v/>
      </c>
      <c r="H13134" t="str">
        <f t="shared" si="414"/>
        <v/>
      </c>
    </row>
    <row r="13135" spans="7:8" x14ac:dyDescent="0.2">
      <c r="G13135" t="str">
        <f t="shared" si="413"/>
        <v/>
      </c>
      <c r="H13135" t="str">
        <f t="shared" si="414"/>
        <v/>
      </c>
    </row>
    <row r="13136" spans="7:8" x14ac:dyDescent="0.2">
      <c r="G13136" t="str">
        <f t="shared" si="413"/>
        <v/>
      </c>
      <c r="H13136" t="str">
        <f t="shared" si="414"/>
        <v/>
      </c>
    </row>
    <row r="13137" spans="7:8" x14ac:dyDescent="0.2">
      <c r="G13137" t="str">
        <f t="shared" si="413"/>
        <v/>
      </c>
      <c r="H13137" t="str">
        <f t="shared" si="414"/>
        <v/>
      </c>
    </row>
    <row r="13138" spans="7:8" x14ac:dyDescent="0.2">
      <c r="G13138" t="str">
        <f t="shared" si="413"/>
        <v/>
      </c>
      <c r="H13138" t="str">
        <f t="shared" si="414"/>
        <v/>
      </c>
    </row>
    <row r="13139" spans="7:8" x14ac:dyDescent="0.2">
      <c r="G13139" t="str">
        <f t="shared" si="413"/>
        <v/>
      </c>
      <c r="H13139" t="str">
        <f t="shared" si="414"/>
        <v/>
      </c>
    </row>
    <row r="13140" spans="7:8" x14ac:dyDescent="0.2">
      <c r="G13140" t="str">
        <f t="shared" si="413"/>
        <v/>
      </c>
      <c r="H13140" t="str">
        <f t="shared" si="414"/>
        <v/>
      </c>
    </row>
    <row r="13141" spans="7:8" x14ac:dyDescent="0.2">
      <c r="G13141" t="str">
        <f t="shared" si="413"/>
        <v/>
      </c>
      <c r="H13141" t="str">
        <f t="shared" si="414"/>
        <v/>
      </c>
    </row>
    <row r="13142" spans="7:8" x14ac:dyDescent="0.2">
      <c r="G13142" t="str">
        <f t="shared" si="413"/>
        <v/>
      </c>
      <c r="H13142" t="str">
        <f t="shared" si="414"/>
        <v/>
      </c>
    </row>
    <row r="13143" spans="7:8" x14ac:dyDescent="0.2">
      <c r="G13143" t="str">
        <f t="shared" si="413"/>
        <v/>
      </c>
      <c r="H13143" t="str">
        <f t="shared" si="414"/>
        <v/>
      </c>
    </row>
    <row r="13144" spans="7:8" x14ac:dyDescent="0.2">
      <c r="G13144" t="str">
        <f t="shared" si="413"/>
        <v/>
      </c>
      <c r="H13144" t="str">
        <f t="shared" si="414"/>
        <v/>
      </c>
    </row>
    <row r="13145" spans="7:8" x14ac:dyDescent="0.2">
      <c r="G13145" t="str">
        <f t="shared" si="413"/>
        <v/>
      </c>
      <c r="H13145" t="str">
        <f t="shared" si="414"/>
        <v/>
      </c>
    </row>
    <row r="13146" spans="7:8" x14ac:dyDescent="0.2">
      <c r="G13146" t="str">
        <f t="shared" si="413"/>
        <v/>
      </c>
      <c r="H13146" t="str">
        <f t="shared" si="414"/>
        <v/>
      </c>
    </row>
    <row r="13147" spans="7:8" x14ac:dyDescent="0.2">
      <c r="G13147" t="str">
        <f t="shared" si="413"/>
        <v/>
      </c>
      <c r="H13147" t="str">
        <f t="shared" si="414"/>
        <v/>
      </c>
    </row>
    <row r="13148" spans="7:8" x14ac:dyDescent="0.2">
      <c r="G13148" t="str">
        <f t="shared" si="413"/>
        <v/>
      </c>
      <c r="H13148" t="str">
        <f t="shared" si="414"/>
        <v/>
      </c>
    </row>
    <row r="13149" spans="7:8" x14ac:dyDescent="0.2">
      <c r="G13149" t="str">
        <f t="shared" si="413"/>
        <v/>
      </c>
      <c r="H13149" t="str">
        <f t="shared" si="414"/>
        <v/>
      </c>
    </row>
    <row r="13150" spans="7:8" x14ac:dyDescent="0.2">
      <c r="G13150" t="str">
        <f t="shared" si="413"/>
        <v/>
      </c>
      <c r="H13150" t="str">
        <f t="shared" si="414"/>
        <v/>
      </c>
    </row>
    <row r="13151" spans="7:8" x14ac:dyDescent="0.2">
      <c r="G13151" t="str">
        <f t="shared" si="413"/>
        <v/>
      </c>
      <c r="H13151" t="str">
        <f t="shared" si="414"/>
        <v/>
      </c>
    </row>
    <row r="13152" spans="7:8" x14ac:dyDescent="0.2">
      <c r="G13152" t="str">
        <f t="shared" si="413"/>
        <v/>
      </c>
      <c r="H13152" t="str">
        <f t="shared" si="414"/>
        <v/>
      </c>
    </row>
    <row r="13153" spans="7:8" x14ac:dyDescent="0.2">
      <c r="G13153" t="str">
        <f t="shared" si="413"/>
        <v/>
      </c>
      <c r="H13153" t="str">
        <f t="shared" si="414"/>
        <v/>
      </c>
    </row>
    <row r="13154" spans="7:8" x14ac:dyDescent="0.2">
      <c r="G13154" t="str">
        <f t="shared" si="413"/>
        <v/>
      </c>
      <c r="H13154" t="str">
        <f t="shared" si="414"/>
        <v/>
      </c>
    </row>
    <row r="13155" spans="7:8" x14ac:dyDescent="0.2">
      <c r="G13155" t="str">
        <f t="shared" si="413"/>
        <v/>
      </c>
      <c r="H13155" t="str">
        <f t="shared" si="414"/>
        <v/>
      </c>
    </row>
    <row r="13156" spans="7:8" x14ac:dyDescent="0.2">
      <c r="G13156" t="str">
        <f t="shared" si="413"/>
        <v/>
      </c>
      <c r="H13156" t="str">
        <f t="shared" si="414"/>
        <v/>
      </c>
    </row>
    <row r="13157" spans="7:8" x14ac:dyDescent="0.2">
      <c r="G13157" t="str">
        <f t="shared" si="413"/>
        <v/>
      </c>
      <c r="H13157" t="str">
        <f t="shared" si="414"/>
        <v/>
      </c>
    </row>
    <row r="13158" spans="7:8" x14ac:dyDescent="0.2">
      <c r="G13158" t="str">
        <f t="shared" si="413"/>
        <v/>
      </c>
      <c r="H13158" t="str">
        <f t="shared" si="414"/>
        <v/>
      </c>
    </row>
    <row r="13159" spans="7:8" x14ac:dyDescent="0.2">
      <c r="G13159" t="str">
        <f t="shared" si="413"/>
        <v/>
      </c>
      <c r="H13159" t="str">
        <f t="shared" si="414"/>
        <v/>
      </c>
    </row>
    <row r="13160" spans="7:8" x14ac:dyDescent="0.2">
      <c r="G13160" t="str">
        <f t="shared" si="413"/>
        <v/>
      </c>
      <c r="H13160" t="str">
        <f t="shared" si="414"/>
        <v/>
      </c>
    </row>
    <row r="13161" spans="7:8" x14ac:dyDescent="0.2">
      <c r="G13161" t="str">
        <f t="shared" si="413"/>
        <v/>
      </c>
      <c r="H13161" t="str">
        <f t="shared" si="414"/>
        <v/>
      </c>
    </row>
    <row r="13162" spans="7:8" x14ac:dyDescent="0.2">
      <c r="G13162" t="str">
        <f t="shared" si="413"/>
        <v/>
      </c>
      <c r="H13162" t="str">
        <f t="shared" si="414"/>
        <v/>
      </c>
    </row>
    <row r="13163" spans="7:8" x14ac:dyDescent="0.2">
      <c r="G13163" t="str">
        <f t="shared" si="413"/>
        <v/>
      </c>
      <c r="H13163" t="str">
        <f t="shared" si="414"/>
        <v/>
      </c>
    </row>
    <row r="13164" spans="7:8" x14ac:dyDescent="0.2">
      <c r="G13164" t="str">
        <f t="shared" si="413"/>
        <v/>
      </c>
      <c r="H13164" t="str">
        <f t="shared" si="414"/>
        <v/>
      </c>
    </row>
    <row r="13165" spans="7:8" x14ac:dyDescent="0.2">
      <c r="G13165" t="str">
        <f t="shared" si="413"/>
        <v/>
      </c>
      <c r="H13165" t="str">
        <f t="shared" si="414"/>
        <v/>
      </c>
    </row>
    <row r="13166" spans="7:8" x14ac:dyDescent="0.2">
      <c r="G13166" t="str">
        <f t="shared" si="413"/>
        <v/>
      </c>
      <c r="H13166" t="str">
        <f t="shared" si="414"/>
        <v/>
      </c>
    </row>
    <row r="13167" spans="7:8" x14ac:dyDescent="0.2">
      <c r="G13167" t="str">
        <f t="shared" si="413"/>
        <v/>
      </c>
      <c r="H13167" t="str">
        <f t="shared" si="414"/>
        <v/>
      </c>
    </row>
    <row r="13168" spans="7:8" x14ac:dyDescent="0.2">
      <c r="G13168" t="str">
        <f t="shared" si="413"/>
        <v/>
      </c>
      <c r="H13168" t="str">
        <f t="shared" si="414"/>
        <v/>
      </c>
    </row>
    <row r="13169" spans="7:8" x14ac:dyDescent="0.2">
      <c r="G13169" t="str">
        <f t="shared" si="413"/>
        <v/>
      </c>
      <c r="H13169" t="str">
        <f t="shared" si="414"/>
        <v/>
      </c>
    </row>
    <row r="13170" spans="7:8" x14ac:dyDescent="0.2">
      <c r="G13170" t="str">
        <f t="shared" si="413"/>
        <v/>
      </c>
      <c r="H13170" t="str">
        <f t="shared" si="414"/>
        <v/>
      </c>
    </row>
    <row r="13171" spans="7:8" x14ac:dyDescent="0.2">
      <c r="G13171" t="str">
        <f t="shared" si="413"/>
        <v/>
      </c>
      <c r="H13171" t="str">
        <f t="shared" si="414"/>
        <v/>
      </c>
    </row>
    <row r="13172" spans="7:8" x14ac:dyDescent="0.2">
      <c r="G13172" t="str">
        <f t="shared" si="413"/>
        <v/>
      </c>
      <c r="H13172" t="str">
        <f t="shared" si="414"/>
        <v/>
      </c>
    </row>
    <row r="13173" spans="7:8" x14ac:dyDescent="0.2">
      <c r="G13173" t="str">
        <f t="shared" si="413"/>
        <v/>
      </c>
      <c r="H13173" t="str">
        <f t="shared" si="414"/>
        <v/>
      </c>
    </row>
    <row r="13174" spans="7:8" x14ac:dyDescent="0.2">
      <c r="G13174" t="str">
        <f t="shared" si="413"/>
        <v/>
      </c>
      <c r="H13174" t="str">
        <f t="shared" si="414"/>
        <v/>
      </c>
    </row>
    <row r="13175" spans="7:8" x14ac:dyDescent="0.2">
      <c r="G13175" t="str">
        <f t="shared" si="413"/>
        <v/>
      </c>
      <c r="H13175" t="str">
        <f t="shared" si="414"/>
        <v/>
      </c>
    </row>
    <row r="13176" spans="7:8" x14ac:dyDescent="0.2">
      <c r="G13176" t="str">
        <f t="shared" si="413"/>
        <v/>
      </c>
      <c r="H13176" t="str">
        <f t="shared" si="414"/>
        <v/>
      </c>
    </row>
    <row r="13177" spans="7:8" x14ac:dyDescent="0.2">
      <c r="G13177" t="str">
        <f t="shared" si="413"/>
        <v/>
      </c>
      <c r="H13177" t="str">
        <f t="shared" si="414"/>
        <v/>
      </c>
    </row>
    <row r="13178" spans="7:8" x14ac:dyDescent="0.2">
      <c r="G13178" t="str">
        <f t="shared" si="413"/>
        <v/>
      </c>
      <c r="H13178" t="str">
        <f t="shared" si="414"/>
        <v/>
      </c>
    </row>
    <row r="13179" spans="7:8" x14ac:dyDescent="0.2">
      <c r="G13179" t="str">
        <f t="shared" si="413"/>
        <v/>
      </c>
      <c r="H13179" t="str">
        <f t="shared" si="414"/>
        <v/>
      </c>
    </row>
    <row r="13180" spans="7:8" x14ac:dyDescent="0.2">
      <c r="G13180" t="str">
        <f t="shared" si="413"/>
        <v/>
      </c>
      <c r="H13180" t="str">
        <f t="shared" si="414"/>
        <v/>
      </c>
    </row>
    <row r="13181" spans="7:8" x14ac:dyDescent="0.2">
      <c r="G13181" t="str">
        <f t="shared" si="413"/>
        <v/>
      </c>
      <c r="H13181" t="str">
        <f t="shared" si="414"/>
        <v/>
      </c>
    </row>
    <row r="13182" spans="7:8" x14ac:dyDescent="0.2">
      <c r="G13182" t="str">
        <f t="shared" si="413"/>
        <v/>
      </c>
      <c r="H13182" t="str">
        <f t="shared" si="414"/>
        <v/>
      </c>
    </row>
    <row r="13183" spans="7:8" x14ac:dyDescent="0.2">
      <c r="G13183" t="str">
        <f t="shared" si="413"/>
        <v/>
      </c>
      <c r="H13183" t="str">
        <f t="shared" si="414"/>
        <v/>
      </c>
    </row>
    <row r="13184" spans="7:8" x14ac:dyDescent="0.2">
      <c r="G13184" t="str">
        <f t="shared" si="413"/>
        <v/>
      </c>
      <c r="H13184" t="str">
        <f t="shared" si="414"/>
        <v/>
      </c>
    </row>
    <row r="13185" spans="7:8" x14ac:dyDescent="0.2">
      <c r="G13185" t="str">
        <f t="shared" si="413"/>
        <v/>
      </c>
      <c r="H13185" t="str">
        <f t="shared" si="414"/>
        <v/>
      </c>
    </row>
    <row r="13186" spans="7:8" x14ac:dyDescent="0.2">
      <c r="G13186" t="str">
        <f t="shared" si="413"/>
        <v/>
      </c>
      <c r="H13186" t="str">
        <f t="shared" si="414"/>
        <v/>
      </c>
    </row>
    <row r="13187" spans="7:8" x14ac:dyDescent="0.2">
      <c r="G13187" t="str">
        <f t="shared" si="413"/>
        <v/>
      </c>
      <c r="H13187" t="str">
        <f t="shared" si="414"/>
        <v/>
      </c>
    </row>
    <row r="13188" spans="7:8" x14ac:dyDescent="0.2">
      <c r="G13188" t="str">
        <f t="shared" si="413"/>
        <v/>
      </c>
      <c r="H13188" t="str">
        <f t="shared" si="414"/>
        <v/>
      </c>
    </row>
    <row r="13189" spans="7:8" x14ac:dyDescent="0.2">
      <c r="G13189" t="str">
        <f t="shared" si="413"/>
        <v/>
      </c>
      <c r="H13189" t="str">
        <f t="shared" si="414"/>
        <v/>
      </c>
    </row>
    <row r="13190" spans="7:8" x14ac:dyDescent="0.2">
      <c r="G13190" t="str">
        <f t="shared" si="413"/>
        <v/>
      </c>
      <c r="H13190" t="str">
        <f t="shared" si="414"/>
        <v/>
      </c>
    </row>
    <row r="13191" spans="7:8" x14ac:dyDescent="0.2">
      <c r="G13191" t="str">
        <f t="shared" ref="G13191:G13254" si="415">IF(B13191="","",IF(A13191="",G13190,SUBSTITUTE(A13191," 2022-23 Game Log","")))</f>
        <v/>
      </c>
      <c r="H13191" t="str">
        <f t="shared" ref="H13191:H13254" si="416">IF(G13191="Luka Dončić","Luka Doncic",IF(G13191="Wendell Carter Jr.","Wendell Carter",IF(G13191="Vlatko Čančar","Vlatko Cancar",IF(G13191="Troy Brown Jr.","Troy Brown",IF(G13191="Bojan Bogdanović","Bojan Bogdanovic",IF(G13191="Nic Claxton","Nicolas Claxton",IF(G13191="Kristaps Porziņģis","Kristaps Porzingis",IF(G13191="Kelly Oubre Jr.","Kelly Oubre Jr",IF(G13191="P.J. Washington","P.J Washington",IF(G13191="P.J. Tucker","P.J Tucker",IF(G13191="Jabari Smith Jr.","Jabari Smith",IF(G13191="Alperen Şengün","Alperen Sengun",IF(G13191="Nikola Vučević","Nikola Vucevic",IF(G13191="Jusuf Nurkić","Jusuf Nurkic",IF(G13191="Nikola Jokić","Nikola Jokic",G13191)))))))))))))))</f>
        <v/>
      </c>
    </row>
    <row r="13192" spans="7:8" x14ac:dyDescent="0.2">
      <c r="G13192" t="str">
        <f t="shared" si="415"/>
        <v/>
      </c>
      <c r="H13192" t="str">
        <f t="shared" si="416"/>
        <v/>
      </c>
    </row>
    <row r="13193" spans="7:8" x14ac:dyDescent="0.2">
      <c r="G13193" t="str">
        <f t="shared" si="415"/>
        <v/>
      </c>
      <c r="H13193" t="str">
        <f t="shared" si="416"/>
        <v/>
      </c>
    </row>
    <row r="13194" spans="7:8" x14ac:dyDescent="0.2">
      <c r="G13194" t="str">
        <f t="shared" si="415"/>
        <v/>
      </c>
      <c r="H13194" t="str">
        <f t="shared" si="416"/>
        <v/>
      </c>
    </row>
    <row r="13195" spans="7:8" x14ac:dyDescent="0.2">
      <c r="G13195" t="str">
        <f t="shared" si="415"/>
        <v/>
      </c>
      <c r="H13195" t="str">
        <f t="shared" si="416"/>
        <v/>
      </c>
    </row>
    <row r="13196" spans="7:8" x14ac:dyDescent="0.2">
      <c r="G13196" t="str">
        <f t="shared" si="415"/>
        <v/>
      </c>
      <c r="H13196" t="str">
        <f t="shared" si="416"/>
        <v/>
      </c>
    </row>
    <row r="13197" spans="7:8" x14ac:dyDescent="0.2">
      <c r="G13197" t="str">
        <f t="shared" si="415"/>
        <v/>
      </c>
      <c r="H13197" t="str">
        <f t="shared" si="416"/>
        <v/>
      </c>
    </row>
    <row r="13198" spans="7:8" x14ac:dyDescent="0.2">
      <c r="G13198" t="str">
        <f t="shared" si="415"/>
        <v/>
      </c>
      <c r="H13198" t="str">
        <f t="shared" si="416"/>
        <v/>
      </c>
    </row>
    <row r="13199" spans="7:8" x14ac:dyDescent="0.2">
      <c r="G13199" t="str">
        <f t="shared" si="415"/>
        <v/>
      </c>
      <c r="H13199" t="str">
        <f t="shared" si="416"/>
        <v/>
      </c>
    </row>
    <row r="13200" spans="7:8" x14ac:dyDescent="0.2">
      <c r="G13200" t="str">
        <f t="shared" si="415"/>
        <v/>
      </c>
      <c r="H13200" t="str">
        <f t="shared" si="416"/>
        <v/>
      </c>
    </row>
    <row r="13201" spans="7:8" x14ac:dyDescent="0.2">
      <c r="G13201" t="str">
        <f t="shared" si="415"/>
        <v/>
      </c>
      <c r="H13201" t="str">
        <f t="shared" si="416"/>
        <v/>
      </c>
    </row>
    <row r="13202" spans="7:8" x14ac:dyDescent="0.2">
      <c r="G13202" t="str">
        <f t="shared" si="415"/>
        <v/>
      </c>
      <c r="H13202" t="str">
        <f t="shared" si="416"/>
        <v/>
      </c>
    </row>
    <row r="13203" spans="7:8" x14ac:dyDescent="0.2">
      <c r="G13203" t="str">
        <f t="shared" si="415"/>
        <v/>
      </c>
      <c r="H13203" t="str">
        <f t="shared" si="416"/>
        <v/>
      </c>
    </row>
    <row r="13204" spans="7:8" x14ac:dyDescent="0.2">
      <c r="G13204" t="str">
        <f t="shared" si="415"/>
        <v/>
      </c>
      <c r="H13204" t="str">
        <f t="shared" si="416"/>
        <v/>
      </c>
    </row>
    <row r="13205" spans="7:8" x14ac:dyDescent="0.2">
      <c r="G13205" t="str">
        <f t="shared" si="415"/>
        <v/>
      </c>
      <c r="H13205" t="str">
        <f t="shared" si="416"/>
        <v/>
      </c>
    </row>
    <row r="13206" spans="7:8" x14ac:dyDescent="0.2">
      <c r="G13206" t="str">
        <f t="shared" si="415"/>
        <v/>
      </c>
      <c r="H13206" t="str">
        <f t="shared" si="416"/>
        <v/>
      </c>
    </row>
    <row r="13207" spans="7:8" x14ac:dyDescent="0.2">
      <c r="G13207" t="str">
        <f t="shared" si="415"/>
        <v/>
      </c>
      <c r="H13207" t="str">
        <f t="shared" si="416"/>
        <v/>
      </c>
    </row>
    <row r="13208" spans="7:8" x14ac:dyDescent="0.2">
      <c r="G13208" t="str">
        <f t="shared" si="415"/>
        <v/>
      </c>
      <c r="H13208" t="str">
        <f t="shared" si="416"/>
        <v/>
      </c>
    </row>
    <row r="13209" spans="7:8" x14ac:dyDescent="0.2">
      <c r="G13209" t="str">
        <f t="shared" si="415"/>
        <v/>
      </c>
      <c r="H13209" t="str">
        <f t="shared" si="416"/>
        <v/>
      </c>
    </row>
    <row r="13210" spans="7:8" x14ac:dyDescent="0.2">
      <c r="G13210" t="str">
        <f t="shared" si="415"/>
        <v/>
      </c>
      <c r="H13210" t="str">
        <f t="shared" si="416"/>
        <v/>
      </c>
    </row>
    <row r="13211" spans="7:8" x14ac:dyDescent="0.2">
      <c r="G13211" t="str">
        <f t="shared" si="415"/>
        <v/>
      </c>
      <c r="H13211" t="str">
        <f t="shared" si="416"/>
        <v/>
      </c>
    </row>
    <row r="13212" spans="7:8" x14ac:dyDescent="0.2">
      <c r="G13212" t="str">
        <f t="shared" si="415"/>
        <v/>
      </c>
      <c r="H13212" t="str">
        <f t="shared" si="416"/>
        <v/>
      </c>
    </row>
    <row r="13213" spans="7:8" x14ac:dyDescent="0.2">
      <c r="G13213" t="str">
        <f t="shared" si="415"/>
        <v/>
      </c>
      <c r="H13213" t="str">
        <f t="shared" si="416"/>
        <v/>
      </c>
    </row>
    <row r="13214" spans="7:8" x14ac:dyDescent="0.2">
      <c r="G13214" t="str">
        <f t="shared" si="415"/>
        <v/>
      </c>
      <c r="H13214" t="str">
        <f t="shared" si="416"/>
        <v/>
      </c>
    </row>
    <row r="13215" spans="7:8" x14ac:dyDescent="0.2">
      <c r="G13215" t="str">
        <f t="shared" si="415"/>
        <v/>
      </c>
      <c r="H13215" t="str">
        <f t="shared" si="416"/>
        <v/>
      </c>
    </row>
    <row r="13216" spans="7:8" x14ac:dyDescent="0.2">
      <c r="G13216" t="str">
        <f t="shared" si="415"/>
        <v/>
      </c>
      <c r="H13216" t="str">
        <f t="shared" si="416"/>
        <v/>
      </c>
    </row>
    <row r="13217" spans="7:8" x14ac:dyDescent="0.2">
      <c r="G13217" t="str">
        <f t="shared" si="415"/>
        <v/>
      </c>
      <c r="H13217" t="str">
        <f t="shared" si="416"/>
        <v/>
      </c>
    </row>
    <row r="13218" spans="7:8" x14ac:dyDescent="0.2">
      <c r="G13218" t="str">
        <f t="shared" si="415"/>
        <v/>
      </c>
      <c r="H13218" t="str">
        <f t="shared" si="416"/>
        <v/>
      </c>
    </row>
    <row r="13219" spans="7:8" x14ac:dyDescent="0.2">
      <c r="G13219" t="str">
        <f t="shared" si="415"/>
        <v/>
      </c>
      <c r="H13219" t="str">
        <f t="shared" si="416"/>
        <v/>
      </c>
    </row>
    <row r="13220" spans="7:8" x14ac:dyDescent="0.2">
      <c r="G13220" t="str">
        <f t="shared" si="415"/>
        <v/>
      </c>
      <c r="H13220" t="str">
        <f t="shared" si="416"/>
        <v/>
      </c>
    </row>
    <row r="13221" spans="7:8" x14ac:dyDescent="0.2">
      <c r="G13221" t="str">
        <f t="shared" si="415"/>
        <v/>
      </c>
      <c r="H13221" t="str">
        <f t="shared" si="416"/>
        <v/>
      </c>
    </row>
    <row r="13222" spans="7:8" x14ac:dyDescent="0.2">
      <c r="G13222" t="str">
        <f t="shared" si="415"/>
        <v/>
      </c>
      <c r="H13222" t="str">
        <f t="shared" si="416"/>
        <v/>
      </c>
    </row>
    <row r="13223" spans="7:8" x14ac:dyDescent="0.2">
      <c r="G13223" t="str">
        <f t="shared" si="415"/>
        <v/>
      </c>
      <c r="H13223" t="str">
        <f t="shared" si="416"/>
        <v/>
      </c>
    </row>
    <row r="13224" spans="7:8" x14ac:dyDescent="0.2">
      <c r="G13224" t="str">
        <f t="shared" si="415"/>
        <v/>
      </c>
      <c r="H13224" t="str">
        <f t="shared" si="416"/>
        <v/>
      </c>
    </row>
    <row r="13225" spans="7:8" x14ac:dyDescent="0.2">
      <c r="G13225" t="str">
        <f t="shared" si="415"/>
        <v/>
      </c>
      <c r="H13225" t="str">
        <f t="shared" si="416"/>
        <v/>
      </c>
    </row>
    <row r="13226" spans="7:8" x14ac:dyDescent="0.2">
      <c r="G13226" t="str">
        <f t="shared" si="415"/>
        <v/>
      </c>
      <c r="H13226" t="str">
        <f t="shared" si="416"/>
        <v/>
      </c>
    </row>
    <row r="13227" spans="7:8" x14ac:dyDescent="0.2">
      <c r="G13227" t="str">
        <f t="shared" si="415"/>
        <v/>
      </c>
      <c r="H13227" t="str">
        <f t="shared" si="416"/>
        <v/>
      </c>
    </row>
    <row r="13228" spans="7:8" x14ac:dyDescent="0.2">
      <c r="G13228" t="str">
        <f t="shared" si="415"/>
        <v/>
      </c>
      <c r="H13228" t="str">
        <f t="shared" si="416"/>
        <v/>
      </c>
    </row>
    <row r="13229" spans="7:8" x14ac:dyDescent="0.2">
      <c r="G13229" t="str">
        <f t="shared" si="415"/>
        <v/>
      </c>
      <c r="H13229" t="str">
        <f t="shared" si="416"/>
        <v/>
      </c>
    </row>
    <row r="13230" spans="7:8" x14ac:dyDescent="0.2">
      <c r="G13230" t="str">
        <f t="shared" si="415"/>
        <v/>
      </c>
      <c r="H13230" t="str">
        <f t="shared" si="416"/>
        <v/>
      </c>
    </row>
    <row r="13231" spans="7:8" x14ac:dyDescent="0.2">
      <c r="G13231" t="str">
        <f t="shared" si="415"/>
        <v/>
      </c>
      <c r="H13231" t="str">
        <f t="shared" si="416"/>
        <v/>
      </c>
    </row>
    <row r="13232" spans="7:8" x14ac:dyDescent="0.2">
      <c r="G13232" t="str">
        <f t="shared" si="415"/>
        <v/>
      </c>
      <c r="H13232" t="str">
        <f t="shared" si="416"/>
        <v/>
      </c>
    </row>
    <row r="13233" spans="7:8" x14ac:dyDescent="0.2">
      <c r="G13233" t="str">
        <f t="shared" si="415"/>
        <v/>
      </c>
      <c r="H13233" t="str">
        <f t="shared" si="416"/>
        <v/>
      </c>
    </row>
    <row r="13234" spans="7:8" x14ac:dyDescent="0.2">
      <c r="G13234" t="str">
        <f t="shared" si="415"/>
        <v/>
      </c>
      <c r="H13234" t="str">
        <f t="shared" si="416"/>
        <v/>
      </c>
    </row>
    <row r="13235" spans="7:8" x14ac:dyDescent="0.2">
      <c r="G13235" t="str">
        <f t="shared" si="415"/>
        <v/>
      </c>
      <c r="H13235" t="str">
        <f t="shared" si="416"/>
        <v/>
      </c>
    </row>
    <row r="13236" spans="7:8" x14ac:dyDescent="0.2">
      <c r="G13236" t="str">
        <f t="shared" si="415"/>
        <v/>
      </c>
      <c r="H13236" t="str">
        <f t="shared" si="416"/>
        <v/>
      </c>
    </row>
    <row r="13237" spans="7:8" x14ac:dyDescent="0.2">
      <c r="G13237" t="str">
        <f t="shared" si="415"/>
        <v/>
      </c>
      <c r="H13237" t="str">
        <f t="shared" si="416"/>
        <v/>
      </c>
    </row>
    <row r="13238" spans="7:8" x14ac:dyDescent="0.2">
      <c r="G13238" t="str">
        <f t="shared" si="415"/>
        <v/>
      </c>
      <c r="H13238" t="str">
        <f t="shared" si="416"/>
        <v/>
      </c>
    </row>
    <row r="13239" spans="7:8" x14ac:dyDescent="0.2">
      <c r="G13239" t="str">
        <f t="shared" si="415"/>
        <v/>
      </c>
      <c r="H13239" t="str">
        <f t="shared" si="416"/>
        <v/>
      </c>
    </row>
    <row r="13240" spans="7:8" x14ac:dyDescent="0.2">
      <c r="G13240" t="str">
        <f t="shared" si="415"/>
        <v/>
      </c>
      <c r="H13240" t="str">
        <f t="shared" si="416"/>
        <v/>
      </c>
    </row>
    <row r="13241" spans="7:8" x14ac:dyDescent="0.2">
      <c r="G13241" t="str">
        <f t="shared" si="415"/>
        <v/>
      </c>
      <c r="H13241" t="str">
        <f t="shared" si="416"/>
        <v/>
      </c>
    </row>
    <row r="13242" spans="7:8" x14ac:dyDescent="0.2">
      <c r="G13242" t="str">
        <f t="shared" si="415"/>
        <v/>
      </c>
      <c r="H13242" t="str">
        <f t="shared" si="416"/>
        <v/>
      </c>
    </row>
    <row r="13243" spans="7:8" x14ac:dyDescent="0.2">
      <c r="G13243" t="str">
        <f t="shared" si="415"/>
        <v/>
      </c>
      <c r="H13243" t="str">
        <f t="shared" si="416"/>
        <v/>
      </c>
    </row>
    <row r="13244" spans="7:8" x14ac:dyDescent="0.2">
      <c r="G13244" t="str">
        <f t="shared" si="415"/>
        <v/>
      </c>
      <c r="H13244" t="str">
        <f t="shared" si="416"/>
        <v/>
      </c>
    </row>
    <row r="13245" spans="7:8" x14ac:dyDescent="0.2">
      <c r="G13245" t="str">
        <f t="shared" si="415"/>
        <v/>
      </c>
      <c r="H13245" t="str">
        <f t="shared" si="416"/>
        <v/>
      </c>
    </row>
    <row r="13246" spans="7:8" x14ac:dyDescent="0.2">
      <c r="G13246" t="str">
        <f t="shared" si="415"/>
        <v/>
      </c>
      <c r="H13246" t="str">
        <f t="shared" si="416"/>
        <v/>
      </c>
    </row>
    <row r="13247" spans="7:8" x14ac:dyDescent="0.2">
      <c r="G13247" t="str">
        <f t="shared" si="415"/>
        <v/>
      </c>
      <c r="H13247" t="str">
        <f t="shared" si="416"/>
        <v/>
      </c>
    </row>
    <row r="13248" spans="7:8" x14ac:dyDescent="0.2">
      <c r="G13248" t="str">
        <f t="shared" si="415"/>
        <v/>
      </c>
      <c r="H13248" t="str">
        <f t="shared" si="416"/>
        <v/>
      </c>
    </row>
    <row r="13249" spans="7:8" x14ac:dyDescent="0.2">
      <c r="G13249" t="str">
        <f t="shared" si="415"/>
        <v/>
      </c>
      <c r="H13249" t="str">
        <f t="shared" si="416"/>
        <v/>
      </c>
    </row>
    <row r="13250" spans="7:8" x14ac:dyDescent="0.2">
      <c r="G13250" t="str">
        <f t="shared" si="415"/>
        <v/>
      </c>
      <c r="H13250" t="str">
        <f t="shared" si="416"/>
        <v/>
      </c>
    </row>
    <row r="13251" spans="7:8" x14ac:dyDescent="0.2">
      <c r="G13251" t="str">
        <f t="shared" si="415"/>
        <v/>
      </c>
      <c r="H13251" t="str">
        <f t="shared" si="416"/>
        <v/>
      </c>
    </row>
    <row r="13252" spans="7:8" x14ac:dyDescent="0.2">
      <c r="G13252" t="str">
        <f t="shared" si="415"/>
        <v/>
      </c>
      <c r="H13252" t="str">
        <f t="shared" si="416"/>
        <v/>
      </c>
    </row>
    <row r="13253" spans="7:8" x14ac:dyDescent="0.2">
      <c r="G13253" t="str">
        <f t="shared" si="415"/>
        <v/>
      </c>
      <c r="H13253" t="str">
        <f t="shared" si="416"/>
        <v/>
      </c>
    </row>
    <row r="13254" spans="7:8" x14ac:dyDescent="0.2">
      <c r="G13254" t="str">
        <f t="shared" si="415"/>
        <v/>
      </c>
      <c r="H13254" t="str">
        <f t="shared" si="416"/>
        <v/>
      </c>
    </row>
    <row r="13255" spans="7:8" x14ac:dyDescent="0.2">
      <c r="G13255" t="str">
        <f t="shared" ref="G13255:G13318" si="417">IF(B13255="","",IF(A13255="",G13254,SUBSTITUTE(A13255," 2022-23 Game Log","")))</f>
        <v/>
      </c>
      <c r="H13255" t="str">
        <f t="shared" ref="H13255:H13318" si="418">IF(G13255="Luka Dončić","Luka Doncic",IF(G13255="Wendell Carter Jr.","Wendell Carter",IF(G13255="Vlatko Čančar","Vlatko Cancar",IF(G13255="Troy Brown Jr.","Troy Brown",IF(G13255="Bojan Bogdanović","Bojan Bogdanovic",IF(G13255="Nic Claxton","Nicolas Claxton",IF(G13255="Kristaps Porziņģis","Kristaps Porzingis",IF(G13255="Kelly Oubre Jr.","Kelly Oubre Jr",IF(G13255="P.J. Washington","P.J Washington",IF(G13255="P.J. Tucker","P.J Tucker",IF(G13255="Jabari Smith Jr.","Jabari Smith",IF(G13255="Alperen Şengün","Alperen Sengun",IF(G13255="Nikola Vučević","Nikola Vucevic",IF(G13255="Jusuf Nurkić","Jusuf Nurkic",IF(G13255="Nikola Jokić","Nikola Jokic",G13255)))))))))))))))</f>
        <v/>
      </c>
    </row>
    <row r="13256" spans="7:8" x14ac:dyDescent="0.2">
      <c r="G13256" t="str">
        <f t="shared" si="417"/>
        <v/>
      </c>
      <c r="H13256" t="str">
        <f t="shared" si="418"/>
        <v/>
      </c>
    </row>
    <row r="13257" spans="7:8" x14ac:dyDescent="0.2">
      <c r="G13257" t="str">
        <f t="shared" si="417"/>
        <v/>
      </c>
      <c r="H13257" t="str">
        <f t="shared" si="418"/>
        <v/>
      </c>
    </row>
    <row r="13258" spans="7:8" x14ac:dyDescent="0.2">
      <c r="G13258" t="str">
        <f t="shared" si="417"/>
        <v/>
      </c>
      <c r="H13258" t="str">
        <f t="shared" si="418"/>
        <v/>
      </c>
    </row>
    <row r="13259" spans="7:8" x14ac:dyDescent="0.2">
      <c r="G13259" t="str">
        <f t="shared" si="417"/>
        <v/>
      </c>
      <c r="H13259" t="str">
        <f t="shared" si="418"/>
        <v/>
      </c>
    </row>
    <row r="13260" spans="7:8" x14ac:dyDescent="0.2">
      <c r="G13260" t="str">
        <f t="shared" si="417"/>
        <v/>
      </c>
      <c r="H13260" t="str">
        <f t="shared" si="418"/>
        <v/>
      </c>
    </row>
    <row r="13261" spans="7:8" x14ac:dyDescent="0.2">
      <c r="G13261" t="str">
        <f t="shared" si="417"/>
        <v/>
      </c>
      <c r="H13261" t="str">
        <f t="shared" si="418"/>
        <v/>
      </c>
    </row>
    <row r="13262" spans="7:8" x14ac:dyDescent="0.2">
      <c r="G13262" t="str">
        <f t="shared" si="417"/>
        <v/>
      </c>
      <c r="H13262" t="str">
        <f t="shared" si="418"/>
        <v/>
      </c>
    </row>
    <row r="13263" spans="7:8" x14ac:dyDescent="0.2">
      <c r="G13263" t="str">
        <f t="shared" si="417"/>
        <v/>
      </c>
      <c r="H13263" t="str">
        <f t="shared" si="418"/>
        <v/>
      </c>
    </row>
    <row r="13264" spans="7:8" x14ac:dyDescent="0.2">
      <c r="G13264" t="str">
        <f t="shared" si="417"/>
        <v/>
      </c>
      <c r="H13264" t="str">
        <f t="shared" si="418"/>
        <v/>
      </c>
    </row>
    <row r="13265" spans="7:8" x14ac:dyDescent="0.2">
      <c r="G13265" t="str">
        <f t="shared" si="417"/>
        <v/>
      </c>
      <c r="H13265" t="str">
        <f t="shared" si="418"/>
        <v/>
      </c>
    </row>
    <row r="13266" spans="7:8" x14ac:dyDescent="0.2">
      <c r="G13266" t="str">
        <f t="shared" si="417"/>
        <v/>
      </c>
      <c r="H13266" t="str">
        <f t="shared" si="418"/>
        <v/>
      </c>
    </row>
    <row r="13267" spans="7:8" x14ac:dyDescent="0.2">
      <c r="G13267" t="str">
        <f t="shared" si="417"/>
        <v/>
      </c>
      <c r="H13267" t="str">
        <f t="shared" si="418"/>
        <v/>
      </c>
    </row>
    <row r="13268" spans="7:8" x14ac:dyDescent="0.2">
      <c r="G13268" t="str">
        <f t="shared" si="417"/>
        <v/>
      </c>
      <c r="H13268" t="str">
        <f t="shared" si="418"/>
        <v/>
      </c>
    </row>
    <row r="13269" spans="7:8" x14ac:dyDescent="0.2">
      <c r="G13269" t="str">
        <f t="shared" si="417"/>
        <v/>
      </c>
      <c r="H13269" t="str">
        <f t="shared" si="418"/>
        <v/>
      </c>
    </row>
    <row r="13270" spans="7:8" x14ac:dyDescent="0.2">
      <c r="G13270" t="str">
        <f t="shared" si="417"/>
        <v/>
      </c>
      <c r="H13270" t="str">
        <f t="shared" si="418"/>
        <v/>
      </c>
    </row>
    <row r="13271" spans="7:8" x14ac:dyDescent="0.2">
      <c r="G13271" t="str">
        <f t="shared" si="417"/>
        <v/>
      </c>
      <c r="H13271" t="str">
        <f t="shared" si="418"/>
        <v/>
      </c>
    </row>
    <row r="13272" spans="7:8" x14ac:dyDescent="0.2">
      <c r="G13272" t="str">
        <f t="shared" si="417"/>
        <v/>
      </c>
      <c r="H13272" t="str">
        <f t="shared" si="418"/>
        <v/>
      </c>
    </row>
    <row r="13273" spans="7:8" x14ac:dyDescent="0.2">
      <c r="G13273" t="str">
        <f t="shared" si="417"/>
        <v/>
      </c>
      <c r="H13273" t="str">
        <f t="shared" si="418"/>
        <v/>
      </c>
    </row>
    <row r="13274" spans="7:8" x14ac:dyDescent="0.2">
      <c r="G13274" t="str">
        <f t="shared" si="417"/>
        <v/>
      </c>
      <c r="H13274" t="str">
        <f t="shared" si="418"/>
        <v/>
      </c>
    </row>
    <row r="13275" spans="7:8" x14ac:dyDescent="0.2">
      <c r="G13275" t="str">
        <f t="shared" si="417"/>
        <v/>
      </c>
      <c r="H13275" t="str">
        <f t="shared" si="418"/>
        <v/>
      </c>
    </row>
    <row r="13276" spans="7:8" x14ac:dyDescent="0.2">
      <c r="G13276" t="str">
        <f t="shared" si="417"/>
        <v/>
      </c>
      <c r="H13276" t="str">
        <f t="shared" si="418"/>
        <v/>
      </c>
    </row>
    <row r="13277" spans="7:8" x14ac:dyDescent="0.2">
      <c r="G13277" t="str">
        <f t="shared" si="417"/>
        <v/>
      </c>
      <c r="H13277" t="str">
        <f t="shared" si="418"/>
        <v/>
      </c>
    </row>
    <row r="13278" spans="7:8" x14ac:dyDescent="0.2">
      <c r="G13278" t="str">
        <f t="shared" si="417"/>
        <v/>
      </c>
      <c r="H13278" t="str">
        <f t="shared" si="418"/>
        <v/>
      </c>
    </row>
    <row r="13279" spans="7:8" x14ac:dyDescent="0.2">
      <c r="G13279" t="str">
        <f t="shared" si="417"/>
        <v/>
      </c>
      <c r="H13279" t="str">
        <f t="shared" si="418"/>
        <v/>
      </c>
    </row>
    <row r="13280" spans="7:8" x14ac:dyDescent="0.2">
      <c r="G13280" t="str">
        <f t="shared" si="417"/>
        <v/>
      </c>
      <c r="H13280" t="str">
        <f t="shared" si="418"/>
        <v/>
      </c>
    </row>
    <row r="13281" spans="7:8" x14ac:dyDescent="0.2">
      <c r="G13281" t="str">
        <f t="shared" si="417"/>
        <v/>
      </c>
      <c r="H13281" t="str">
        <f t="shared" si="418"/>
        <v/>
      </c>
    </row>
    <row r="13282" spans="7:8" x14ac:dyDescent="0.2">
      <c r="G13282" t="str">
        <f t="shared" si="417"/>
        <v/>
      </c>
      <c r="H13282" t="str">
        <f t="shared" si="418"/>
        <v/>
      </c>
    </row>
    <row r="13283" spans="7:8" x14ac:dyDescent="0.2">
      <c r="G13283" t="str">
        <f t="shared" si="417"/>
        <v/>
      </c>
      <c r="H13283" t="str">
        <f t="shared" si="418"/>
        <v/>
      </c>
    </row>
    <row r="13284" spans="7:8" x14ac:dyDescent="0.2">
      <c r="G13284" t="str">
        <f t="shared" si="417"/>
        <v/>
      </c>
      <c r="H13284" t="str">
        <f t="shared" si="418"/>
        <v/>
      </c>
    </row>
    <row r="13285" spans="7:8" x14ac:dyDescent="0.2">
      <c r="G13285" t="str">
        <f t="shared" si="417"/>
        <v/>
      </c>
      <c r="H13285" t="str">
        <f t="shared" si="418"/>
        <v/>
      </c>
    </row>
    <row r="13286" spans="7:8" x14ac:dyDescent="0.2">
      <c r="G13286" t="str">
        <f t="shared" si="417"/>
        <v/>
      </c>
      <c r="H13286" t="str">
        <f t="shared" si="418"/>
        <v/>
      </c>
    </row>
    <row r="13287" spans="7:8" x14ac:dyDescent="0.2">
      <c r="G13287" t="str">
        <f t="shared" si="417"/>
        <v/>
      </c>
      <c r="H13287" t="str">
        <f t="shared" si="418"/>
        <v/>
      </c>
    </row>
    <row r="13288" spans="7:8" x14ac:dyDescent="0.2">
      <c r="G13288" t="str">
        <f t="shared" si="417"/>
        <v/>
      </c>
      <c r="H13288" t="str">
        <f t="shared" si="418"/>
        <v/>
      </c>
    </row>
    <row r="13289" spans="7:8" x14ac:dyDescent="0.2">
      <c r="G13289" t="str">
        <f t="shared" si="417"/>
        <v/>
      </c>
      <c r="H13289" t="str">
        <f t="shared" si="418"/>
        <v/>
      </c>
    </row>
    <row r="13290" spans="7:8" x14ac:dyDescent="0.2">
      <c r="G13290" t="str">
        <f t="shared" si="417"/>
        <v/>
      </c>
      <c r="H13290" t="str">
        <f t="shared" si="418"/>
        <v/>
      </c>
    </row>
    <row r="13291" spans="7:8" x14ac:dyDescent="0.2">
      <c r="G13291" t="str">
        <f t="shared" si="417"/>
        <v/>
      </c>
      <c r="H13291" t="str">
        <f t="shared" si="418"/>
        <v/>
      </c>
    </row>
    <row r="13292" spans="7:8" x14ac:dyDescent="0.2">
      <c r="G13292" t="str">
        <f t="shared" si="417"/>
        <v/>
      </c>
      <c r="H13292" t="str">
        <f t="shared" si="418"/>
        <v/>
      </c>
    </row>
    <row r="13293" spans="7:8" x14ac:dyDescent="0.2">
      <c r="G13293" t="str">
        <f t="shared" si="417"/>
        <v/>
      </c>
      <c r="H13293" t="str">
        <f t="shared" si="418"/>
        <v/>
      </c>
    </row>
    <row r="13294" spans="7:8" x14ac:dyDescent="0.2">
      <c r="G13294" t="str">
        <f t="shared" si="417"/>
        <v/>
      </c>
      <c r="H13294" t="str">
        <f t="shared" si="418"/>
        <v/>
      </c>
    </row>
    <row r="13295" spans="7:8" x14ac:dyDescent="0.2">
      <c r="G13295" t="str">
        <f t="shared" si="417"/>
        <v/>
      </c>
      <c r="H13295" t="str">
        <f t="shared" si="418"/>
        <v/>
      </c>
    </row>
    <row r="13296" spans="7:8" x14ac:dyDescent="0.2">
      <c r="G13296" t="str">
        <f t="shared" si="417"/>
        <v/>
      </c>
      <c r="H13296" t="str">
        <f t="shared" si="418"/>
        <v/>
      </c>
    </row>
    <row r="13297" spans="7:8" x14ac:dyDescent="0.2">
      <c r="G13297" t="str">
        <f t="shared" si="417"/>
        <v/>
      </c>
      <c r="H13297" t="str">
        <f t="shared" si="418"/>
        <v/>
      </c>
    </row>
    <row r="13298" spans="7:8" x14ac:dyDescent="0.2">
      <c r="G13298" t="str">
        <f t="shared" si="417"/>
        <v/>
      </c>
      <c r="H13298" t="str">
        <f t="shared" si="418"/>
        <v/>
      </c>
    </row>
    <row r="13299" spans="7:8" x14ac:dyDescent="0.2">
      <c r="G13299" t="str">
        <f t="shared" si="417"/>
        <v/>
      </c>
      <c r="H13299" t="str">
        <f t="shared" si="418"/>
        <v/>
      </c>
    </row>
    <row r="13300" spans="7:8" x14ac:dyDescent="0.2">
      <c r="G13300" t="str">
        <f t="shared" si="417"/>
        <v/>
      </c>
      <c r="H13300" t="str">
        <f t="shared" si="418"/>
        <v/>
      </c>
    </row>
    <row r="13301" spans="7:8" x14ac:dyDescent="0.2">
      <c r="G13301" t="str">
        <f t="shared" si="417"/>
        <v/>
      </c>
      <c r="H13301" t="str">
        <f t="shared" si="418"/>
        <v/>
      </c>
    </row>
    <row r="13302" spans="7:8" x14ac:dyDescent="0.2">
      <c r="G13302" t="str">
        <f t="shared" si="417"/>
        <v/>
      </c>
      <c r="H13302" t="str">
        <f t="shared" si="418"/>
        <v/>
      </c>
    </row>
    <row r="13303" spans="7:8" x14ac:dyDescent="0.2">
      <c r="G13303" t="str">
        <f t="shared" si="417"/>
        <v/>
      </c>
      <c r="H13303" t="str">
        <f t="shared" si="418"/>
        <v/>
      </c>
    </row>
    <row r="13304" spans="7:8" x14ac:dyDescent="0.2">
      <c r="G13304" t="str">
        <f t="shared" si="417"/>
        <v/>
      </c>
      <c r="H13304" t="str">
        <f t="shared" si="418"/>
        <v/>
      </c>
    </row>
    <row r="13305" spans="7:8" x14ac:dyDescent="0.2">
      <c r="G13305" t="str">
        <f t="shared" si="417"/>
        <v/>
      </c>
      <c r="H13305" t="str">
        <f t="shared" si="418"/>
        <v/>
      </c>
    </row>
    <row r="13306" spans="7:8" x14ac:dyDescent="0.2">
      <c r="G13306" t="str">
        <f t="shared" si="417"/>
        <v/>
      </c>
      <c r="H13306" t="str">
        <f t="shared" si="418"/>
        <v/>
      </c>
    </row>
    <row r="13307" spans="7:8" x14ac:dyDescent="0.2">
      <c r="G13307" t="str">
        <f t="shared" si="417"/>
        <v/>
      </c>
      <c r="H13307" t="str">
        <f t="shared" si="418"/>
        <v/>
      </c>
    </row>
    <row r="13308" spans="7:8" x14ac:dyDescent="0.2">
      <c r="G13308" t="str">
        <f t="shared" si="417"/>
        <v/>
      </c>
      <c r="H13308" t="str">
        <f t="shared" si="418"/>
        <v/>
      </c>
    </row>
    <row r="13309" spans="7:8" x14ac:dyDescent="0.2">
      <c r="G13309" t="str">
        <f t="shared" si="417"/>
        <v/>
      </c>
      <c r="H13309" t="str">
        <f t="shared" si="418"/>
        <v/>
      </c>
    </row>
    <row r="13310" spans="7:8" x14ac:dyDescent="0.2">
      <c r="G13310" t="str">
        <f t="shared" si="417"/>
        <v/>
      </c>
      <c r="H13310" t="str">
        <f t="shared" si="418"/>
        <v/>
      </c>
    </row>
    <row r="13311" spans="7:8" x14ac:dyDescent="0.2">
      <c r="G13311" t="str">
        <f t="shared" si="417"/>
        <v/>
      </c>
      <c r="H13311" t="str">
        <f t="shared" si="418"/>
        <v/>
      </c>
    </row>
    <row r="13312" spans="7:8" x14ac:dyDescent="0.2">
      <c r="G13312" t="str">
        <f t="shared" si="417"/>
        <v/>
      </c>
      <c r="H13312" t="str">
        <f t="shared" si="418"/>
        <v/>
      </c>
    </row>
    <row r="13313" spans="7:8" x14ac:dyDescent="0.2">
      <c r="G13313" t="str">
        <f t="shared" si="417"/>
        <v/>
      </c>
      <c r="H13313" t="str">
        <f t="shared" si="418"/>
        <v/>
      </c>
    </row>
    <row r="13314" spans="7:8" x14ac:dyDescent="0.2">
      <c r="G13314" t="str">
        <f t="shared" si="417"/>
        <v/>
      </c>
      <c r="H13314" t="str">
        <f t="shared" si="418"/>
        <v/>
      </c>
    </row>
    <row r="13315" spans="7:8" x14ac:dyDescent="0.2">
      <c r="G13315" t="str">
        <f t="shared" si="417"/>
        <v/>
      </c>
      <c r="H13315" t="str">
        <f t="shared" si="418"/>
        <v/>
      </c>
    </row>
    <row r="13316" spans="7:8" x14ac:dyDescent="0.2">
      <c r="G13316" t="str">
        <f t="shared" si="417"/>
        <v/>
      </c>
      <c r="H13316" t="str">
        <f t="shared" si="418"/>
        <v/>
      </c>
    </row>
    <row r="13317" spans="7:8" x14ac:dyDescent="0.2">
      <c r="G13317" t="str">
        <f t="shared" si="417"/>
        <v/>
      </c>
      <c r="H13317" t="str">
        <f t="shared" si="418"/>
        <v/>
      </c>
    </row>
    <row r="13318" spans="7:8" x14ac:dyDescent="0.2">
      <c r="G13318" t="str">
        <f t="shared" si="417"/>
        <v/>
      </c>
      <c r="H13318" t="str">
        <f t="shared" si="418"/>
        <v/>
      </c>
    </row>
    <row r="13319" spans="7:8" x14ac:dyDescent="0.2">
      <c r="G13319" t="str">
        <f t="shared" ref="G13319:G13382" si="419">IF(B13319="","",IF(A13319="",G13318,SUBSTITUTE(A13319," 2022-23 Game Log","")))</f>
        <v/>
      </c>
      <c r="H13319" t="str">
        <f t="shared" ref="H13319:H13382" si="420">IF(G13319="Luka Dončić","Luka Doncic",IF(G13319="Wendell Carter Jr.","Wendell Carter",IF(G13319="Vlatko Čančar","Vlatko Cancar",IF(G13319="Troy Brown Jr.","Troy Brown",IF(G13319="Bojan Bogdanović","Bojan Bogdanovic",IF(G13319="Nic Claxton","Nicolas Claxton",IF(G13319="Kristaps Porziņģis","Kristaps Porzingis",IF(G13319="Kelly Oubre Jr.","Kelly Oubre Jr",IF(G13319="P.J. Washington","P.J Washington",IF(G13319="P.J. Tucker","P.J Tucker",IF(G13319="Jabari Smith Jr.","Jabari Smith",IF(G13319="Alperen Şengün","Alperen Sengun",IF(G13319="Nikola Vučević","Nikola Vucevic",IF(G13319="Jusuf Nurkić","Jusuf Nurkic",IF(G13319="Nikola Jokić","Nikola Jokic",G13319)))))))))))))))</f>
        <v/>
      </c>
    </row>
    <row r="13320" spans="7:8" x14ac:dyDescent="0.2">
      <c r="G13320" t="str">
        <f t="shared" si="419"/>
        <v/>
      </c>
      <c r="H13320" t="str">
        <f t="shared" si="420"/>
        <v/>
      </c>
    </row>
    <row r="13321" spans="7:8" x14ac:dyDescent="0.2">
      <c r="G13321" t="str">
        <f t="shared" si="419"/>
        <v/>
      </c>
      <c r="H13321" t="str">
        <f t="shared" si="420"/>
        <v/>
      </c>
    </row>
    <row r="13322" spans="7:8" x14ac:dyDescent="0.2">
      <c r="G13322" t="str">
        <f t="shared" si="419"/>
        <v/>
      </c>
      <c r="H13322" t="str">
        <f t="shared" si="420"/>
        <v/>
      </c>
    </row>
    <row r="13323" spans="7:8" x14ac:dyDescent="0.2">
      <c r="G13323" t="str">
        <f t="shared" si="419"/>
        <v/>
      </c>
      <c r="H13323" t="str">
        <f t="shared" si="420"/>
        <v/>
      </c>
    </row>
    <row r="13324" spans="7:8" x14ac:dyDescent="0.2">
      <c r="G13324" t="str">
        <f t="shared" si="419"/>
        <v/>
      </c>
      <c r="H13324" t="str">
        <f t="shared" si="420"/>
        <v/>
      </c>
    </row>
    <row r="13325" spans="7:8" x14ac:dyDescent="0.2">
      <c r="G13325" t="str">
        <f t="shared" si="419"/>
        <v/>
      </c>
      <c r="H13325" t="str">
        <f t="shared" si="420"/>
        <v/>
      </c>
    </row>
    <row r="13326" spans="7:8" x14ac:dyDescent="0.2">
      <c r="G13326" t="str">
        <f t="shared" si="419"/>
        <v/>
      </c>
      <c r="H13326" t="str">
        <f t="shared" si="420"/>
        <v/>
      </c>
    </row>
    <row r="13327" spans="7:8" x14ac:dyDescent="0.2">
      <c r="G13327" t="str">
        <f t="shared" si="419"/>
        <v/>
      </c>
      <c r="H13327" t="str">
        <f t="shared" si="420"/>
        <v/>
      </c>
    </row>
    <row r="13328" spans="7:8" x14ac:dyDescent="0.2">
      <c r="G13328" t="str">
        <f t="shared" si="419"/>
        <v/>
      </c>
      <c r="H13328" t="str">
        <f t="shared" si="420"/>
        <v/>
      </c>
    </row>
    <row r="13329" spans="7:8" x14ac:dyDescent="0.2">
      <c r="G13329" t="str">
        <f t="shared" si="419"/>
        <v/>
      </c>
      <c r="H13329" t="str">
        <f t="shared" si="420"/>
        <v/>
      </c>
    </row>
    <row r="13330" spans="7:8" x14ac:dyDescent="0.2">
      <c r="G13330" t="str">
        <f t="shared" si="419"/>
        <v/>
      </c>
      <c r="H13330" t="str">
        <f t="shared" si="420"/>
        <v/>
      </c>
    </row>
    <row r="13331" spans="7:8" x14ac:dyDescent="0.2">
      <c r="G13331" t="str">
        <f t="shared" si="419"/>
        <v/>
      </c>
      <c r="H13331" t="str">
        <f t="shared" si="420"/>
        <v/>
      </c>
    </row>
    <row r="13332" spans="7:8" x14ac:dyDescent="0.2">
      <c r="G13332" t="str">
        <f t="shared" si="419"/>
        <v/>
      </c>
      <c r="H13332" t="str">
        <f t="shared" si="420"/>
        <v/>
      </c>
    </row>
    <row r="13333" spans="7:8" x14ac:dyDescent="0.2">
      <c r="G13333" t="str">
        <f t="shared" si="419"/>
        <v/>
      </c>
      <c r="H13333" t="str">
        <f t="shared" si="420"/>
        <v/>
      </c>
    </row>
    <row r="13334" spans="7:8" x14ac:dyDescent="0.2">
      <c r="G13334" t="str">
        <f t="shared" si="419"/>
        <v/>
      </c>
      <c r="H13334" t="str">
        <f t="shared" si="420"/>
        <v/>
      </c>
    </row>
    <row r="13335" spans="7:8" x14ac:dyDescent="0.2">
      <c r="G13335" t="str">
        <f t="shared" si="419"/>
        <v/>
      </c>
      <c r="H13335" t="str">
        <f t="shared" si="420"/>
        <v/>
      </c>
    </row>
    <row r="13336" spans="7:8" x14ac:dyDescent="0.2">
      <c r="G13336" t="str">
        <f t="shared" si="419"/>
        <v/>
      </c>
      <c r="H13336" t="str">
        <f t="shared" si="420"/>
        <v/>
      </c>
    </row>
    <row r="13337" spans="7:8" x14ac:dyDescent="0.2">
      <c r="G13337" t="str">
        <f t="shared" si="419"/>
        <v/>
      </c>
      <c r="H13337" t="str">
        <f t="shared" si="420"/>
        <v/>
      </c>
    </row>
    <row r="13338" spans="7:8" x14ac:dyDescent="0.2">
      <c r="G13338" t="str">
        <f t="shared" si="419"/>
        <v/>
      </c>
      <c r="H13338" t="str">
        <f t="shared" si="420"/>
        <v/>
      </c>
    </row>
    <row r="13339" spans="7:8" x14ac:dyDescent="0.2">
      <c r="G13339" t="str">
        <f t="shared" si="419"/>
        <v/>
      </c>
      <c r="H13339" t="str">
        <f t="shared" si="420"/>
        <v/>
      </c>
    </row>
    <row r="13340" spans="7:8" x14ac:dyDescent="0.2">
      <c r="G13340" t="str">
        <f t="shared" si="419"/>
        <v/>
      </c>
      <c r="H13340" t="str">
        <f t="shared" si="420"/>
        <v/>
      </c>
    </row>
    <row r="13341" spans="7:8" x14ac:dyDescent="0.2">
      <c r="G13341" t="str">
        <f t="shared" si="419"/>
        <v/>
      </c>
      <c r="H13341" t="str">
        <f t="shared" si="420"/>
        <v/>
      </c>
    </row>
    <row r="13342" spans="7:8" x14ac:dyDescent="0.2">
      <c r="G13342" t="str">
        <f t="shared" si="419"/>
        <v/>
      </c>
      <c r="H13342" t="str">
        <f t="shared" si="420"/>
        <v/>
      </c>
    </row>
    <row r="13343" spans="7:8" x14ac:dyDescent="0.2">
      <c r="G13343" t="str">
        <f t="shared" si="419"/>
        <v/>
      </c>
      <c r="H13343" t="str">
        <f t="shared" si="420"/>
        <v/>
      </c>
    </row>
    <row r="13344" spans="7:8" x14ac:dyDescent="0.2">
      <c r="G13344" t="str">
        <f t="shared" si="419"/>
        <v/>
      </c>
      <c r="H13344" t="str">
        <f t="shared" si="420"/>
        <v/>
      </c>
    </row>
    <row r="13345" spans="7:8" x14ac:dyDescent="0.2">
      <c r="G13345" t="str">
        <f t="shared" si="419"/>
        <v/>
      </c>
      <c r="H13345" t="str">
        <f t="shared" si="420"/>
        <v/>
      </c>
    </row>
    <row r="13346" spans="7:8" x14ac:dyDescent="0.2">
      <c r="G13346" t="str">
        <f t="shared" si="419"/>
        <v/>
      </c>
      <c r="H13346" t="str">
        <f t="shared" si="420"/>
        <v/>
      </c>
    </row>
    <row r="13347" spans="7:8" x14ac:dyDescent="0.2">
      <c r="G13347" t="str">
        <f t="shared" si="419"/>
        <v/>
      </c>
      <c r="H13347" t="str">
        <f t="shared" si="420"/>
        <v/>
      </c>
    </row>
    <row r="13348" spans="7:8" x14ac:dyDescent="0.2">
      <c r="G13348" t="str">
        <f t="shared" si="419"/>
        <v/>
      </c>
      <c r="H13348" t="str">
        <f t="shared" si="420"/>
        <v/>
      </c>
    </row>
    <row r="13349" spans="7:8" x14ac:dyDescent="0.2">
      <c r="G13349" t="str">
        <f t="shared" si="419"/>
        <v/>
      </c>
      <c r="H13349" t="str">
        <f t="shared" si="420"/>
        <v/>
      </c>
    </row>
    <row r="13350" spans="7:8" x14ac:dyDescent="0.2">
      <c r="G13350" t="str">
        <f t="shared" si="419"/>
        <v/>
      </c>
      <c r="H13350" t="str">
        <f t="shared" si="420"/>
        <v/>
      </c>
    </row>
    <row r="13351" spans="7:8" x14ac:dyDescent="0.2">
      <c r="G13351" t="str">
        <f t="shared" si="419"/>
        <v/>
      </c>
      <c r="H13351" t="str">
        <f t="shared" si="420"/>
        <v/>
      </c>
    </row>
    <row r="13352" spans="7:8" x14ac:dyDescent="0.2">
      <c r="G13352" t="str">
        <f t="shared" si="419"/>
        <v/>
      </c>
      <c r="H13352" t="str">
        <f t="shared" si="420"/>
        <v/>
      </c>
    </row>
    <row r="13353" spans="7:8" x14ac:dyDescent="0.2">
      <c r="G13353" t="str">
        <f t="shared" si="419"/>
        <v/>
      </c>
      <c r="H13353" t="str">
        <f t="shared" si="420"/>
        <v/>
      </c>
    </row>
    <row r="13354" spans="7:8" x14ac:dyDescent="0.2">
      <c r="G13354" t="str">
        <f t="shared" si="419"/>
        <v/>
      </c>
      <c r="H13354" t="str">
        <f t="shared" si="420"/>
        <v/>
      </c>
    </row>
    <row r="13355" spans="7:8" x14ac:dyDescent="0.2">
      <c r="G13355" t="str">
        <f t="shared" si="419"/>
        <v/>
      </c>
      <c r="H13355" t="str">
        <f t="shared" si="420"/>
        <v/>
      </c>
    </row>
    <row r="13356" spans="7:8" x14ac:dyDescent="0.2">
      <c r="G13356" t="str">
        <f t="shared" si="419"/>
        <v/>
      </c>
      <c r="H13356" t="str">
        <f t="shared" si="420"/>
        <v/>
      </c>
    </row>
    <row r="13357" spans="7:8" x14ac:dyDescent="0.2">
      <c r="G13357" t="str">
        <f t="shared" si="419"/>
        <v/>
      </c>
      <c r="H13357" t="str">
        <f t="shared" si="420"/>
        <v/>
      </c>
    </row>
    <row r="13358" spans="7:8" x14ac:dyDescent="0.2">
      <c r="G13358" t="str">
        <f t="shared" si="419"/>
        <v/>
      </c>
      <c r="H13358" t="str">
        <f t="shared" si="420"/>
        <v/>
      </c>
    </row>
    <row r="13359" spans="7:8" x14ac:dyDescent="0.2">
      <c r="G13359" t="str">
        <f t="shared" si="419"/>
        <v/>
      </c>
      <c r="H13359" t="str">
        <f t="shared" si="420"/>
        <v/>
      </c>
    </row>
    <row r="13360" spans="7:8" x14ac:dyDescent="0.2">
      <c r="G13360" t="str">
        <f t="shared" si="419"/>
        <v/>
      </c>
      <c r="H13360" t="str">
        <f t="shared" si="420"/>
        <v/>
      </c>
    </row>
    <row r="13361" spans="7:8" x14ac:dyDescent="0.2">
      <c r="G13361" t="str">
        <f t="shared" si="419"/>
        <v/>
      </c>
      <c r="H13361" t="str">
        <f t="shared" si="420"/>
        <v/>
      </c>
    </row>
    <row r="13362" spans="7:8" x14ac:dyDescent="0.2">
      <c r="G13362" t="str">
        <f t="shared" si="419"/>
        <v/>
      </c>
      <c r="H13362" t="str">
        <f t="shared" si="420"/>
        <v/>
      </c>
    </row>
    <row r="13363" spans="7:8" x14ac:dyDescent="0.2">
      <c r="G13363" t="str">
        <f t="shared" si="419"/>
        <v/>
      </c>
      <c r="H13363" t="str">
        <f t="shared" si="420"/>
        <v/>
      </c>
    </row>
    <row r="13364" spans="7:8" x14ac:dyDescent="0.2">
      <c r="G13364" t="str">
        <f t="shared" si="419"/>
        <v/>
      </c>
      <c r="H13364" t="str">
        <f t="shared" si="420"/>
        <v/>
      </c>
    </row>
    <row r="13365" spans="7:8" x14ac:dyDescent="0.2">
      <c r="G13365" t="str">
        <f t="shared" si="419"/>
        <v/>
      </c>
      <c r="H13365" t="str">
        <f t="shared" si="420"/>
        <v/>
      </c>
    </row>
    <row r="13366" spans="7:8" x14ac:dyDescent="0.2">
      <c r="G13366" t="str">
        <f t="shared" si="419"/>
        <v/>
      </c>
      <c r="H13366" t="str">
        <f t="shared" si="420"/>
        <v/>
      </c>
    </row>
    <row r="13367" spans="7:8" x14ac:dyDescent="0.2">
      <c r="G13367" t="str">
        <f t="shared" si="419"/>
        <v/>
      </c>
      <c r="H13367" t="str">
        <f t="shared" si="420"/>
        <v/>
      </c>
    </row>
    <row r="13368" spans="7:8" x14ac:dyDescent="0.2">
      <c r="G13368" t="str">
        <f t="shared" si="419"/>
        <v/>
      </c>
      <c r="H13368" t="str">
        <f t="shared" si="420"/>
        <v/>
      </c>
    </row>
    <row r="13369" spans="7:8" x14ac:dyDescent="0.2">
      <c r="G13369" t="str">
        <f t="shared" si="419"/>
        <v/>
      </c>
      <c r="H13369" t="str">
        <f t="shared" si="420"/>
        <v/>
      </c>
    </row>
    <row r="13370" spans="7:8" x14ac:dyDescent="0.2">
      <c r="G13370" t="str">
        <f t="shared" si="419"/>
        <v/>
      </c>
      <c r="H13370" t="str">
        <f t="shared" si="420"/>
        <v/>
      </c>
    </row>
    <row r="13371" spans="7:8" x14ac:dyDescent="0.2">
      <c r="G13371" t="str">
        <f t="shared" si="419"/>
        <v/>
      </c>
      <c r="H13371" t="str">
        <f t="shared" si="420"/>
        <v/>
      </c>
    </row>
    <row r="13372" spans="7:8" x14ac:dyDescent="0.2">
      <c r="G13372" t="str">
        <f t="shared" si="419"/>
        <v/>
      </c>
      <c r="H13372" t="str">
        <f t="shared" si="420"/>
        <v/>
      </c>
    </row>
    <row r="13373" spans="7:8" x14ac:dyDescent="0.2">
      <c r="G13373" t="str">
        <f t="shared" si="419"/>
        <v/>
      </c>
      <c r="H13373" t="str">
        <f t="shared" si="420"/>
        <v/>
      </c>
    </row>
    <row r="13374" spans="7:8" x14ac:dyDescent="0.2">
      <c r="G13374" t="str">
        <f t="shared" si="419"/>
        <v/>
      </c>
      <c r="H13374" t="str">
        <f t="shared" si="420"/>
        <v/>
      </c>
    </row>
    <row r="13375" spans="7:8" x14ac:dyDescent="0.2">
      <c r="G13375" t="str">
        <f t="shared" si="419"/>
        <v/>
      </c>
      <c r="H13375" t="str">
        <f t="shared" si="420"/>
        <v/>
      </c>
    </row>
    <row r="13376" spans="7:8" x14ac:dyDescent="0.2">
      <c r="G13376" t="str">
        <f t="shared" si="419"/>
        <v/>
      </c>
      <c r="H13376" t="str">
        <f t="shared" si="420"/>
        <v/>
      </c>
    </row>
    <row r="13377" spans="7:8" x14ac:dyDescent="0.2">
      <c r="G13377" t="str">
        <f t="shared" si="419"/>
        <v/>
      </c>
      <c r="H13377" t="str">
        <f t="shared" si="420"/>
        <v/>
      </c>
    </row>
    <row r="13378" spans="7:8" x14ac:dyDescent="0.2">
      <c r="G13378" t="str">
        <f t="shared" si="419"/>
        <v/>
      </c>
      <c r="H13378" t="str">
        <f t="shared" si="420"/>
        <v/>
      </c>
    </row>
    <row r="13379" spans="7:8" x14ac:dyDescent="0.2">
      <c r="G13379" t="str">
        <f t="shared" si="419"/>
        <v/>
      </c>
      <c r="H13379" t="str">
        <f t="shared" si="420"/>
        <v/>
      </c>
    </row>
    <row r="13380" spans="7:8" x14ac:dyDescent="0.2">
      <c r="G13380" t="str">
        <f t="shared" si="419"/>
        <v/>
      </c>
      <c r="H13380" t="str">
        <f t="shared" si="420"/>
        <v/>
      </c>
    </row>
    <row r="13381" spans="7:8" x14ac:dyDescent="0.2">
      <c r="G13381" t="str">
        <f t="shared" si="419"/>
        <v/>
      </c>
      <c r="H13381" t="str">
        <f t="shared" si="420"/>
        <v/>
      </c>
    </row>
    <row r="13382" spans="7:8" x14ac:dyDescent="0.2">
      <c r="G13382" t="str">
        <f t="shared" si="419"/>
        <v/>
      </c>
      <c r="H13382" t="str">
        <f t="shared" si="420"/>
        <v/>
      </c>
    </row>
    <row r="13383" spans="7:8" x14ac:dyDescent="0.2">
      <c r="G13383" t="str">
        <f t="shared" ref="G13383:G13446" si="421">IF(B13383="","",IF(A13383="",G13382,SUBSTITUTE(A13383," 2022-23 Game Log","")))</f>
        <v/>
      </c>
      <c r="H13383" t="str">
        <f t="shared" ref="H13383:H13446" si="422">IF(G13383="Luka Dončić","Luka Doncic",IF(G13383="Wendell Carter Jr.","Wendell Carter",IF(G13383="Vlatko Čančar","Vlatko Cancar",IF(G13383="Troy Brown Jr.","Troy Brown",IF(G13383="Bojan Bogdanović","Bojan Bogdanovic",IF(G13383="Nic Claxton","Nicolas Claxton",IF(G13383="Kristaps Porziņģis","Kristaps Porzingis",IF(G13383="Kelly Oubre Jr.","Kelly Oubre Jr",IF(G13383="P.J. Washington","P.J Washington",IF(G13383="P.J. Tucker","P.J Tucker",IF(G13383="Jabari Smith Jr.","Jabari Smith",IF(G13383="Alperen Şengün","Alperen Sengun",IF(G13383="Nikola Vučević","Nikola Vucevic",IF(G13383="Jusuf Nurkić","Jusuf Nurkic",IF(G13383="Nikola Jokić","Nikola Jokic",G13383)))))))))))))))</f>
        <v/>
      </c>
    </row>
    <row r="13384" spans="7:8" x14ac:dyDescent="0.2">
      <c r="G13384" t="str">
        <f t="shared" si="421"/>
        <v/>
      </c>
      <c r="H13384" t="str">
        <f t="shared" si="422"/>
        <v/>
      </c>
    </row>
    <row r="13385" spans="7:8" x14ac:dyDescent="0.2">
      <c r="G13385" t="str">
        <f t="shared" si="421"/>
        <v/>
      </c>
      <c r="H13385" t="str">
        <f t="shared" si="422"/>
        <v/>
      </c>
    </row>
    <row r="13386" spans="7:8" x14ac:dyDescent="0.2">
      <c r="G13386" t="str">
        <f t="shared" si="421"/>
        <v/>
      </c>
      <c r="H13386" t="str">
        <f t="shared" si="422"/>
        <v/>
      </c>
    </row>
    <row r="13387" spans="7:8" x14ac:dyDescent="0.2">
      <c r="G13387" t="str">
        <f t="shared" si="421"/>
        <v/>
      </c>
      <c r="H13387" t="str">
        <f t="shared" si="422"/>
        <v/>
      </c>
    </row>
    <row r="13388" spans="7:8" x14ac:dyDescent="0.2">
      <c r="G13388" t="str">
        <f t="shared" si="421"/>
        <v/>
      </c>
      <c r="H13388" t="str">
        <f t="shared" si="422"/>
        <v/>
      </c>
    </row>
    <row r="13389" spans="7:8" x14ac:dyDescent="0.2">
      <c r="G13389" t="str">
        <f t="shared" si="421"/>
        <v/>
      </c>
      <c r="H13389" t="str">
        <f t="shared" si="422"/>
        <v/>
      </c>
    </row>
    <row r="13390" spans="7:8" x14ac:dyDescent="0.2">
      <c r="G13390" t="str">
        <f t="shared" si="421"/>
        <v/>
      </c>
      <c r="H13390" t="str">
        <f t="shared" si="422"/>
        <v/>
      </c>
    </row>
    <row r="13391" spans="7:8" x14ac:dyDescent="0.2">
      <c r="G13391" t="str">
        <f t="shared" si="421"/>
        <v/>
      </c>
      <c r="H13391" t="str">
        <f t="shared" si="422"/>
        <v/>
      </c>
    </row>
    <row r="13392" spans="7:8" x14ac:dyDescent="0.2">
      <c r="G13392" t="str">
        <f t="shared" si="421"/>
        <v/>
      </c>
      <c r="H13392" t="str">
        <f t="shared" si="422"/>
        <v/>
      </c>
    </row>
    <row r="13393" spans="7:8" x14ac:dyDescent="0.2">
      <c r="G13393" t="str">
        <f t="shared" si="421"/>
        <v/>
      </c>
      <c r="H13393" t="str">
        <f t="shared" si="422"/>
        <v/>
      </c>
    </row>
    <row r="13394" spans="7:8" x14ac:dyDescent="0.2">
      <c r="G13394" t="str">
        <f t="shared" si="421"/>
        <v/>
      </c>
      <c r="H13394" t="str">
        <f t="shared" si="422"/>
        <v/>
      </c>
    </row>
    <row r="13395" spans="7:8" x14ac:dyDescent="0.2">
      <c r="G13395" t="str">
        <f t="shared" si="421"/>
        <v/>
      </c>
      <c r="H13395" t="str">
        <f t="shared" si="422"/>
        <v/>
      </c>
    </row>
    <row r="13396" spans="7:8" x14ac:dyDescent="0.2">
      <c r="G13396" t="str">
        <f t="shared" si="421"/>
        <v/>
      </c>
      <c r="H13396" t="str">
        <f t="shared" si="422"/>
        <v/>
      </c>
    </row>
    <row r="13397" spans="7:8" x14ac:dyDescent="0.2">
      <c r="G13397" t="str">
        <f t="shared" si="421"/>
        <v/>
      </c>
      <c r="H13397" t="str">
        <f t="shared" si="422"/>
        <v/>
      </c>
    </row>
    <row r="13398" spans="7:8" x14ac:dyDescent="0.2">
      <c r="G13398" t="str">
        <f t="shared" si="421"/>
        <v/>
      </c>
      <c r="H13398" t="str">
        <f t="shared" si="422"/>
        <v/>
      </c>
    </row>
    <row r="13399" spans="7:8" x14ac:dyDescent="0.2">
      <c r="G13399" t="str">
        <f t="shared" si="421"/>
        <v/>
      </c>
      <c r="H13399" t="str">
        <f t="shared" si="422"/>
        <v/>
      </c>
    </row>
    <row r="13400" spans="7:8" x14ac:dyDescent="0.2">
      <c r="G13400" t="str">
        <f t="shared" si="421"/>
        <v/>
      </c>
      <c r="H13400" t="str">
        <f t="shared" si="422"/>
        <v/>
      </c>
    </row>
    <row r="13401" spans="7:8" x14ac:dyDescent="0.2">
      <c r="G13401" t="str">
        <f t="shared" si="421"/>
        <v/>
      </c>
      <c r="H13401" t="str">
        <f t="shared" si="422"/>
        <v/>
      </c>
    </row>
    <row r="13402" spans="7:8" x14ac:dyDescent="0.2">
      <c r="G13402" t="str">
        <f t="shared" si="421"/>
        <v/>
      </c>
      <c r="H13402" t="str">
        <f t="shared" si="422"/>
        <v/>
      </c>
    </row>
    <row r="13403" spans="7:8" x14ac:dyDescent="0.2">
      <c r="G13403" t="str">
        <f t="shared" si="421"/>
        <v/>
      </c>
      <c r="H13403" t="str">
        <f t="shared" si="422"/>
        <v/>
      </c>
    </row>
    <row r="13404" spans="7:8" x14ac:dyDescent="0.2">
      <c r="G13404" t="str">
        <f t="shared" si="421"/>
        <v/>
      </c>
      <c r="H13404" t="str">
        <f t="shared" si="422"/>
        <v/>
      </c>
    </row>
    <row r="13405" spans="7:8" x14ac:dyDescent="0.2">
      <c r="G13405" t="str">
        <f t="shared" si="421"/>
        <v/>
      </c>
      <c r="H13405" t="str">
        <f t="shared" si="422"/>
        <v/>
      </c>
    </row>
    <row r="13406" spans="7:8" x14ac:dyDescent="0.2">
      <c r="G13406" t="str">
        <f t="shared" si="421"/>
        <v/>
      </c>
      <c r="H13406" t="str">
        <f t="shared" si="422"/>
        <v/>
      </c>
    </row>
    <row r="13407" spans="7:8" x14ac:dyDescent="0.2">
      <c r="G13407" t="str">
        <f t="shared" si="421"/>
        <v/>
      </c>
      <c r="H13407" t="str">
        <f t="shared" si="422"/>
        <v/>
      </c>
    </row>
    <row r="13408" spans="7:8" x14ac:dyDescent="0.2">
      <c r="G13408" t="str">
        <f t="shared" si="421"/>
        <v/>
      </c>
      <c r="H13408" t="str">
        <f t="shared" si="422"/>
        <v/>
      </c>
    </row>
    <row r="13409" spans="7:8" x14ac:dyDescent="0.2">
      <c r="G13409" t="str">
        <f t="shared" si="421"/>
        <v/>
      </c>
      <c r="H13409" t="str">
        <f t="shared" si="422"/>
        <v/>
      </c>
    </row>
    <row r="13410" spans="7:8" x14ac:dyDescent="0.2">
      <c r="G13410" t="str">
        <f t="shared" si="421"/>
        <v/>
      </c>
      <c r="H13410" t="str">
        <f t="shared" si="422"/>
        <v/>
      </c>
    </row>
    <row r="13411" spans="7:8" x14ac:dyDescent="0.2">
      <c r="G13411" t="str">
        <f t="shared" si="421"/>
        <v/>
      </c>
      <c r="H13411" t="str">
        <f t="shared" si="422"/>
        <v/>
      </c>
    </row>
    <row r="13412" spans="7:8" x14ac:dyDescent="0.2">
      <c r="G13412" t="str">
        <f t="shared" si="421"/>
        <v/>
      </c>
      <c r="H13412" t="str">
        <f t="shared" si="422"/>
        <v/>
      </c>
    </row>
    <row r="13413" spans="7:8" x14ac:dyDescent="0.2">
      <c r="G13413" t="str">
        <f t="shared" si="421"/>
        <v/>
      </c>
      <c r="H13413" t="str">
        <f t="shared" si="422"/>
        <v/>
      </c>
    </row>
    <row r="13414" spans="7:8" x14ac:dyDescent="0.2">
      <c r="G13414" t="str">
        <f t="shared" si="421"/>
        <v/>
      </c>
      <c r="H13414" t="str">
        <f t="shared" si="422"/>
        <v/>
      </c>
    </row>
    <row r="13415" spans="7:8" x14ac:dyDescent="0.2">
      <c r="G13415" t="str">
        <f t="shared" si="421"/>
        <v/>
      </c>
      <c r="H13415" t="str">
        <f t="shared" si="422"/>
        <v/>
      </c>
    </row>
    <row r="13416" spans="7:8" x14ac:dyDescent="0.2">
      <c r="G13416" t="str">
        <f t="shared" si="421"/>
        <v/>
      </c>
      <c r="H13416" t="str">
        <f t="shared" si="422"/>
        <v/>
      </c>
    </row>
    <row r="13417" spans="7:8" x14ac:dyDescent="0.2">
      <c r="G13417" t="str">
        <f t="shared" si="421"/>
        <v/>
      </c>
      <c r="H13417" t="str">
        <f t="shared" si="422"/>
        <v/>
      </c>
    </row>
    <row r="13418" spans="7:8" x14ac:dyDescent="0.2">
      <c r="G13418" t="str">
        <f t="shared" si="421"/>
        <v/>
      </c>
      <c r="H13418" t="str">
        <f t="shared" si="422"/>
        <v/>
      </c>
    </row>
    <row r="13419" spans="7:8" x14ac:dyDescent="0.2">
      <c r="G13419" t="str">
        <f t="shared" si="421"/>
        <v/>
      </c>
      <c r="H13419" t="str">
        <f t="shared" si="422"/>
        <v/>
      </c>
    </row>
    <row r="13420" spans="7:8" x14ac:dyDescent="0.2">
      <c r="G13420" t="str">
        <f t="shared" si="421"/>
        <v/>
      </c>
      <c r="H13420" t="str">
        <f t="shared" si="422"/>
        <v/>
      </c>
    </row>
    <row r="13421" spans="7:8" x14ac:dyDescent="0.2">
      <c r="G13421" t="str">
        <f t="shared" si="421"/>
        <v/>
      </c>
      <c r="H13421" t="str">
        <f t="shared" si="422"/>
        <v/>
      </c>
    </row>
    <row r="13422" spans="7:8" x14ac:dyDescent="0.2">
      <c r="G13422" t="str">
        <f t="shared" si="421"/>
        <v/>
      </c>
      <c r="H13422" t="str">
        <f t="shared" si="422"/>
        <v/>
      </c>
    </row>
    <row r="13423" spans="7:8" x14ac:dyDescent="0.2">
      <c r="G13423" t="str">
        <f t="shared" si="421"/>
        <v/>
      </c>
      <c r="H13423" t="str">
        <f t="shared" si="422"/>
        <v/>
      </c>
    </row>
    <row r="13424" spans="7:8" x14ac:dyDescent="0.2">
      <c r="G13424" t="str">
        <f t="shared" si="421"/>
        <v/>
      </c>
      <c r="H13424" t="str">
        <f t="shared" si="422"/>
        <v/>
      </c>
    </row>
    <row r="13425" spans="7:8" x14ac:dyDescent="0.2">
      <c r="G13425" t="str">
        <f t="shared" si="421"/>
        <v/>
      </c>
      <c r="H13425" t="str">
        <f t="shared" si="422"/>
        <v/>
      </c>
    </row>
    <row r="13426" spans="7:8" x14ac:dyDescent="0.2">
      <c r="G13426" t="str">
        <f t="shared" si="421"/>
        <v/>
      </c>
      <c r="H13426" t="str">
        <f t="shared" si="422"/>
        <v/>
      </c>
    </row>
    <row r="13427" spans="7:8" x14ac:dyDescent="0.2">
      <c r="G13427" t="str">
        <f t="shared" si="421"/>
        <v/>
      </c>
      <c r="H13427" t="str">
        <f t="shared" si="422"/>
        <v/>
      </c>
    </row>
    <row r="13428" spans="7:8" x14ac:dyDescent="0.2">
      <c r="G13428" t="str">
        <f t="shared" si="421"/>
        <v/>
      </c>
      <c r="H13428" t="str">
        <f t="shared" si="422"/>
        <v/>
      </c>
    </row>
    <row r="13429" spans="7:8" x14ac:dyDescent="0.2">
      <c r="G13429" t="str">
        <f t="shared" si="421"/>
        <v/>
      </c>
      <c r="H13429" t="str">
        <f t="shared" si="422"/>
        <v/>
      </c>
    </row>
    <row r="13430" spans="7:8" x14ac:dyDescent="0.2">
      <c r="G13430" t="str">
        <f t="shared" si="421"/>
        <v/>
      </c>
      <c r="H13430" t="str">
        <f t="shared" si="422"/>
        <v/>
      </c>
    </row>
    <row r="13431" spans="7:8" x14ac:dyDescent="0.2">
      <c r="G13431" t="str">
        <f t="shared" si="421"/>
        <v/>
      </c>
      <c r="H13431" t="str">
        <f t="shared" si="422"/>
        <v/>
      </c>
    </row>
    <row r="13432" spans="7:8" x14ac:dyDescent="0.2">
      <c r="G13432" t="str">
        <f t="shared" si="421"/>
        <v/>
      </c>
      <c r="H13432" t="str">
        <f t="shared" si="422"/>
        <v/>
      </c>
    </row>
    <row r="13433" spans="7:8" x14ac:dyDescent="0.2">
      <c r="G13433" t="str">
        <f t="shared" si="421"/>
        <v/>
      </c>
      <c r="H13433" t="str">
        <f t="shared" si="422"/>
        <v/>
      </c>
    </row>
    <row r="13434" spans="7:8" x14ac:dyDescent="0.2">
      <c r="G13434" t="str">
        <f t="shared" si="421"/>
        <v/>
      </c>
      <c r="H13434" t="str">
        <f t="shared" si="422"/>
        <v/>
      </c>
    </row>
    <row r="13435" spans="7:8" x14ac:dyDescent="0.2">
      <c r="G13435" t="str">
        <f t="shared" si="421"/>
        <v/>
      </c>
      <c r="H13435" t="str">
        <f t="shared" si="422"/>
        <v/>
      </c>
    </row>
    <row r="13436" spans="7:8" x14ac:dyDescent="0.2">
      <c r="G13436" t="str">
        <f t="shared" si="421"/>
        <v/>
      </c>
      <c r="H13436" t="str">
        <f t="shared" si="422"/>
        <v/>
      </c>
    </row>
    <row r="13437" spans="7:8" x14ac:dyDescent="0.2">
      <c r="G13437" t="str">
        <f t="shared" si="421"/>
        <v/>
      </c>
      <c r="H13437" t="str">
        <f t="shared" si="422"/>
        <v/>
      </c>
    </row>
    <row r="13438" spans="7:8" x14ac:dyDescent="0.2">
      <c r="G13438" t="str">
        <f t="shared" si="421"/>
        <v/>
      </c>
      <c r="H13438" t="str">
        <f t="shared" si="422"/>
        <v/>
      </c>
    </row>
    <row r="13439" spans="7:8" x14ac:dyDescent="0.2">
      <c r="G13439" t="str">
        <f t="shared" si="421"/>
        <v/>
      </c>
      <c r="H13439" t="str">
        <f t="shared" si="422"/>
        <v/>
      </c>
    </row>
    <row r="13440" spans="7:8" x14ac:dyDescent="0.2">
      <c r="G13440" t="str">
        <f t="shared" si="421"/>
        <v/>
      </c>
      <c r="H13440" t="str">
        <f t="shared" si="422"/>
        <v/>
      </c>
    </row>
    <row r="13441" spans="7:8" x14ac:dyDescent="0.2">
      <c r="G13441" t="str">
        <f t="shared" si="421"/>
        <v/>
      </c>
      <c r="H13441" t="str">
        <f t="shared" si="422"/>
        <v/>
      </c>
    </row>
    <row r="13442" spans="7:8" x14ac:dyDescent="0.2">
      <c r="G13442" t="str">
        <f t="shared" si="421"/>
        <v/>
      </c>
      <c r="H13442" t="str">
        <f t="shared" si="422"/>
        <v/>
      </c>
    </row>
    <row r="13443" spans="7:8" x14ac:dyDescent="0.2">
      <c r="G13443" t="str">
        <f t="shared" si="421"/>
        <v/>
      </c>
      <c r="H13443" t="str">
        <f t="shared" si="422"/>
        <v/>
      </c>
    </row>
    <row r="13444" spans="7:8" x14ac:dyDescent="0.2">
      <c r="G13444" t="str">
        <f t="shared" si="421"/>
        <v/>
      </c>
      <c r="H13444" t="str">
        <f t="shared" si="422"/>
        <v/>
      </c>
    </row>
    <row r="13445" spans="7:8" x14ac:dyDescent="0.2">
      <c r="G13445" t="str">
        <f t="shared" si="421"/>
        <v/>
      </c>
      <c r="H13445" t="str">
        <f t="shared" si="422"/>
        <v/>
      </c>
    </row>
    <row r="13446" spans="7:8" x14ac:dyDescent="0.2">
      <c r="G13446" t="str">
        <f t="shared" si="421"/>
        <v/>
      </c>
      <c r="H13446" t="str">
        <f t="shared" si="422"/>
        <v/>
      </c>
    </row>
    <row r="13447" spans="7:8" x14ac:dyDescent="0.2">
      <c r="G13447" t="str">
        <f t="shared" ref="G13447:G13510" si="423">IF(B13447="","",IF(A13447="",G13446,SUBSTITUTE(A13447," 2022-23 Game Log","")))</f>
        <v/>
      </c>
      <c r="H13447" t="str">
        <f t="shared" ref="H13447:H13510" si="424">IF(G13447="Luka Dončić","Luka Doncic",IF(G13447="Wendell Carter Jr.","Wendell Carter",IF(G13447="Vlatko Čančar","Vlatko Cancar",IF(G13447="Troy Brown Jr.","Troy Brown",IF(G13447="Bojan Bogdanović","Bojan Bogdanovic",IF(G13447="Nic Claxton","Nicolas Claxton",IF(G13447="Kristaps Porziņģis","Kristaps Porzingis",IF(G13447="Kelly Oubre Jr.","Kelly Oubre Jr",IF(G13447="P.J. Washington","P.J Washington",IF(G13447="P.J. Tucker","P.J Tucker",IF(G13447="Jabari Smith Jr.","Jabari Smith",IF(G13447="Alperen Şengün","Alperen Sengun",IF(G13447="Nikola Vučević","Nikola Vucevic",IF(G13447="Jusuf Nurkić","Jusuf Nurkic",IF(G13447="Nikola Jokić","Nikola Jokic",G13447)))))))))))))))</f>
        <v/>
      </c>
    </row>
    <row r="13448" spans="7:8" x14ac:dyDescent="0.2">
      <c r="G13448" t="str">
        <f t="shared" si="423"/>
        <v/>
      </c>
      <c r="H13448" t="str">
        <f t="shared" si="424"/>
        <v/>
      </c>
    </row>
    <row r="13449" spans="7:8" x14ac:dyDescent="0.2">
      <c r="G13449" t="str">
        <f t="shared" si="423"/>
        <v/>
      </c>
      <c r="H13449" t="str">
        <f t="shared" si="424"/>
        <v/>
      </c>
    </row>
    <row r="13450" spans="7:8" x14ac:dyDescent="0.2">
      <c r="G13450" t="str">
        <f t="shared" si="423"/>
        <v/>
      </c>
      <c r="H13450" t="str">
        <f t="shared" si="424"/>
        <v/>
      </c>
    </row>
    <row r="13451" spans="7:8" x14ac:dyDescent="0.2">
      <c r="G13451" t="str">
        <f t="shared" si="423"/>
        <v/>
      </c>
      <c r="H13451" t="str">
        <f t="shared" si="424"/>
        <v/>
      </c>
    </row>
    <row r="13452" spans="7:8" x14ac:dyDescent="0.2">
      <c r="G13452" t="str">
        <f t="shared" si="423"/>
        <v/>
      </c>
      <c r="H13452" t="str">
        <f t="shared" si="424"/>
        <v/>
      </c>
    </row>
    <row r="13453" spans="7:8" x14ac:dyDescent="0.2">
      <c r="G13453" t="str">
        <f t="shared" si="423"/>
        <v/>
      </c>
      <c r="H13453" t="str">
        <f t="shared" si="424"/>
        <v/>
      </c>
    </row>
    <row r="13454" spans="7:8" x14ac:dyDescent="0.2">
      <c r="G13454" t="str">
        <f t="shared" si="423"/>
        <v/>
      </c>
      <c r="H13454" t="str">
        <f t="shared" si="424"/>
        <v/>
      </c>
    </row>
    <row r="13455" spans="7:8" x14ac:dyDescent="0.2">
      <c r="G13455" t="str">
        <f t="shared" si="423"/>
        <v/>
      </c>
      <c r="H13455" t="str">
        <f t="shared" si="424"/>
        <v/>
      </c>
    </row>
    <row r="13456" spans="7:8" x14ac:dyDescent="0.2">
      <c r="G13456" t="str">
        <f t="shared" si="423"/>
        <v/>
      </c>
      <c r="H13456" t="str">
        <f t="shared" si="424"/>
        <v/>
      </c>
    </row>
    <row r="13457" spans="7:8" x14ac:dyDescent="0.2">
      <c r="G13457" t="str">
        <f t="shared" si="423"/>
        <v/>
      </c>
      <c r="H13457" t="str">
        <f t="shared" si="424"/>
        <v/>
      </c>
    </row>
    <row r="13458" spans="7:8" x14ac:dyDescent="0.2">
      <c r="G13458" t="str">
        <f t="shared" si="423"/>
        <v/>
      </c>
      <c r="H13458" t="str">
        <f t="shared" si="424"/>
        <v/>
      </c>
    </row>
    <row r="13459" spans="7:8" x14ac:dyDescent="0.2">
      <c r="G13459" t="str">
        <f t="shared" si="423"/>
        <v/>
      </c>
      <c r="H13459" t="str">
        <f t="shared" si="424"/>
        <v/>
      </c>
    </row>
    <row r="13460" spans="7:8" x14ac:dyDescent="0.2">
      <c r="G13460" t="str">
        <f t="shared" si="423"/>
        <v/>
      </c>
      <c r="H13460" t="str">
        <f t="shared" si="424"/>
        <v/>
      </c>
    </row>
    <row r="13461" spans="7:8" x14ac:dyDescent="0.2">
      <c r="G13461" t="str">
        <f t="shared" si="423"/>
        <v/>
      </c>
      <c r="H13461" t="str">
        <f t="shared" si="424"/>
        <v/>
      </c>
    </row>
    <row r="13462" spans="7:8" x14ac:dyDescent="0.2">
      <c r="G13462" t="str">
        <f t="shared" si="423"/>
        <v/>
      </c>
      <c r="H13462" t="str">
        <f t="shared" si="424"/>
        <v/>
      </c>
    </row>
    <row r="13463" spans="7:8" x14ac:dyDescent="0.2">
      <c r="G13463" t="str">
        <f t="shared" si="423"/>
        <v/>
      </c>
      <c r="H13463" t="str">
        <f t="shared" si="424"/>
        <v/>
      </c>
    </row>
    <row r="13464" spans="7:8" x14ac:dyDescent="0.2">
      <c r="G13464" t="str">
        <f t="shared" si="423"/>
        <v/>
      </c>
      <c r="H13464" t="str">
        <f t="shared" si="424"/>
        <v/>
      </c>
    </row>
    <row r="13465" spans="7:8" x14ac:dyDescent="0.2">
      <c r="G13465" t="str">
        <f t="shared" si="423"/>
        <v/>
      </c>
      <c r="H13465" t="str">
        <f t="shared" si="424"/>
        <v/>
      </c>
    </row>
    <row r="13466" spans="7:8" x14ac:dyDescent="0.2">
      <c r="G13466" t="str">
        <f t="shared" si="423"/>
        <v/>
      </c>
      <c r="H13466" t="str">
        <f t="shared" si="424"/>
        <v/>
      </c>
    </row>
    <row r="13467" spans="7:8" x14ac:dyDescent="0.2">
      <c r="G13467" t="str">
        <f t="shared" si="423"/>
        <v/>
      </c>
      <c r="H13467" t="str">
        <f t="shared" si="424"/>
        <v/>
      </c>
    </row>
    <row r="13468" spans="7:8" x14ac:dyDescent="0.2">
      <c r="G13468" t="str">
        <f t="shared" si="423"/>
        <v/>
      </c>
      <c r="H13468" t="str">
        <f t="shared" si="424"/>
        <v/>
      </c>
    </row>
    <row r="13469" spans="7:8" x14ac:dyDescent="0.2">
      <c r="G13469" t="str">
        <f t="shared" si="423"/>
        <v/>
      </c>
      <c r="H13469" t="str">
        <f t="shared" si="424"/>
        <v/>
      </c>
    </row>
    <row r="13470" spans="7:8" x14ac:dyDescent="0.2">
      <c r="G13470" t="str">
        <f t="shared" si="423"/>
        <v/>
      </c>
      <c r="H13470" t="str">
        <f t="shared" si="424"/>
        <v/>
      </c>
    </row>
    <row r="13471" spans="7:8" x14ac:dyDescent="0.2">
      <c r="G13471" t="str">
        <f t="shared" si="423"/>
        <v/>
      </c>
      <c r="H13471" t="str">
        <f t="shared" si="424"/>
        <v/>
      </c>
    </row>
    <row r="13472" spans="7:8" x14ac:dyDescent="0.2">
      <c r="G13472" t="str">
        <f t="shared" si="423"/>
        <v/>
      </c>
      <c r="H13472" t="str">
        <f t="shared" si="424"/>
        <v/>
      </c>
    </row>
    <row r="13473" spans="7:8" x14ac:dyDescent="0.2">
      <c r="G13473" t="str">
        <f t="shared" si="423"/>
        <v/>
      </c>
      <c r="H13473" t="str">
        <f t="shared" si="424"/>
        <v/>
      </c>
    </row>
    <row r="13474" spans="7:8" x14ac:dyDescent="0.2">
      <c r="G13474" t="str">
        <f t="shared" si="423"/>
        <v/>
      </c>
      <c r="H13474" t="str">
        <f t="shared" si="424"/>
        <v/>
      </c>
    </row>
    <row r="13475" spans="7:8" x14ac:dyDescent="0.2">
      <c r="G13475" t="str">
        <f t="shared" si="423"/>
        <v/>
      </c>
      <c r="H13475" t="str">
        <f t="shared" si="424"/>
        <v/>
      </c>
    </row>
    <row r="13476" spans="7:8" x14ac:dyDescent="0.2">
      <c r="G13476" t="str">
        <f t="shared" si="423"/>
        <v/>
      </c>
      <c r="H13476" t="str">
        <f t="shared" si="424"/>
        <v/>
      </c>
    </row>
    <row r="13477" spans="7:8" x14ac:dyDescent="0.2">
      <c r="G13477" t="str">
        <f t="shared" si="423"/>
        <v/>
      </c>
      <c r="H13477" t="str">
        <f t="shared" si="424"/>
        <v/>
      </c>
    </row>
    <row r="13478" spans="7:8" x14ac:dyDescent="0.2">
      <c r="G13478" t="str">
        <f t="shared" si="423"/>
        <v/>
      </c>
      <c r="H13478" t="str">
        <f t="shared" si="424"/>
        <v/>
      </c>
    </row>
    <row r="13479" spans="7:8" x14ac:dyDescent="0.2">
      <c r="G13479" t="str">
        <f t="shared" si="423"/>
        <v/>
      </c>
      <c r="H13479" t="str">
        <f t="shared" si="424"/>
        <v/>
      </c>
    </row>
    <row r="13480" spans="7:8" x14ac:dyDescent="0.2">
      <c r="G13480" t="str">
        <f t="shared" si="423"/>
        <v/>
      </c>
      <c r="H13480" t="str">
        <f t="shared" si="424"/>
        <v/>
      </c>
    </row>
    <row r="13481" spans="7:8" x14ac:dyDescent="0.2">
      <c r="G13481" t="str">
        <f t="shared" si="423"/>
        <v/>
      </c>
      <c r="H13481" t="str">
        <f t="shared" si="424"/>
        <v/>
      </c>
    </row>
    <row r="13482" spans="7:8" x14ac:dyDescent="0.2">
      <c r="G13482" t="str">
        <f t="shared" si="423"/>
        <v/>
      </c>
      <c r="H13482" t="str">
        <f t="shared" si="424"/>
        <v/>
      </c>
    </row>
    <row r="13483" spans="7:8" x14ac:dyDescent="0.2">
      <c r="G13483" t="str">
        <f t="shared" si="423"/>
        <v/>
      </c>
      <c r="H13483" t="str">
        <f t="shared" si="424"/>
        <v/>
      </c>
    </row>
    <row r="13484" spans="7:8" x14ac:dyDescent="0.2">
      <c r="G13484" t="str">
        <f t="shared" si="423"/>
        <v/>
      </c>
      <c r="H13484" t="str">
        <f t="shared" si="424"/>
        <v/>
      </c>
    </row>
    <row r="13485" spans="7:8" x14ac:dyDescent="0.2">
      <c r="G13485" t="str">
        <f t="shared" si="423"/>
        <v/>
      </c>
      <c r="H13485" t="str">
        <f t="shared" si="424"/>
        <v/>
      </c>
    </row>
    <row r="13486" spans="7:8" x14ac:dyDescent="0.2">
      <c r="G13486" t="str">
        <f t="shared" si="423"/>
        <v/>
      </c>
      <c r="H13486" t="str">
        <f t="shared" si="424"/>
        <v/>
      </c>
    </row>
    <row r="13487" spans="7:8" x14ac:dyDescent="0.2">
      <c r="G13487" t="str">
        <f t="shared" si="423"/>
        <v/>
      </c>
      <c r="H13487" t="str">
        <f t="shared" si="424"/>
        <v/>
      </c>
    </row>
    <row r="13488" spans="7:8" x14ac:dyDescent="0.2">
      <c r="G13488" t="str">
        <f t="shared" si="423"/>
        <v/>
      </c>
      <c r="H13488" t="str">
        <f t="shared" si="424"/>
        <v/>
      </c>
    </row>
    <row r="13489" spans="7:8" x14ac:dyDescent="0.2">
      <c r="G13489" t="str">
        <f t="shared" si="423"/>
        <v/>
      </c>
      <c r="H13489" t="str">
        <f t="shared" si="424"/>
        <v/>
      </c>
    </row>
    <row r="13490" spans="7:8" x14ac:dyDescent="0.2">
      <c r="G13490" t="str">
        <f t="shared" si="423"/>
        <v/>
      </c>
      <c r="H13490" t="str">
        <f t="shared" si="424"/>
        <v/>
      </c>
    </row>
    <row r="13491" spans="7:8" x14ac:dyDescent="0.2">
      <c r="G13491" t="str">
        <f t="shared" si="423"/>
        <v/>
      </c>
      <c r="H13491" t="str">
        <f t="shared" si="424"/>
        <v/>
      </c>
    </row>
    <row r="13492" spans="7:8" x14ac:dyDescent="0.2">
      <c r="G13492" t="str">
        <f t="shared" si="423"/>
        <v/>
      </c>
      <c r="H13492" t="str">
        <f t="shared" si="424"/>
        <v/>
      </c>
    </row>
    <row r="13493" spans="7:8" x14ac:dyDescent="0.2">
      <c r="G13493" t="str">
        <f t="shared" si="423"/>
        <v/>
      </c>
      <c r="H13493" t="str">
        <f t="shared" si="424"/>
        <v/>
      </c>
    </row>
    <row r="13494" spans="7:8" x14ac:dyDescent="0.2">
      <c r="G13494" t="str">
        <f t="shared" si="423"/>
        <v/>
      </c>
      <c r="H13494" t="str">
        <f t="shared" si="424"/>
        <v/>
      </c>
    </row>
    <row r="13495" spans="7:8" x14ac:dyDescent="0.2">
      <c r="G13495" t="str">
        <f t="shared" si="423"/>
        <v/>
      </c>
      <c r="H13495" t="str">
        <f t="shared" si="424"/>
        <v/>
      </c>
    </row>
    <row r="13496" spans="7:8" x14ac:dyDescent="0.2">
      <c r="G13496" t="str">
        <f t="shared" si="423"/>
        <v/>
      </c>
      <c r="H13496" t="str">
        <f t="shared" si="424"/>
        <v/>
      </c>
    </row>
    <row r="13497" spans="7:8" x14ac:dyDescent="0.2">
      <c r="G13497" t="str">
        <f t="shared" si="423"/>
        <v/>
      </c>
      <c r="H13497" t="str">
        <f t="shared" si="424"/>
        <v/>
      </c>
    </row>
    <row r="13498" spans="7:8" x14ac:dyDescent="0.2">
      <c r="G13498" t="str">
        <f t="shared" si="423"/>
        <v/>
      </c>
      <c r="H13498" t="str">
        <f t="shared" si="424"/>
        <v/>
      </c>
    </row>
    <row r="13499" spans="7:8" x14ac:dyDescent="0.2">
      <c r="G13499" t="str">
        <f t="shared" si="423"/>
        <v/>
      </c>
      <c r="H13499" t="str">
        <f t="shared" si="424"/>
        <v/>
      </c>
    </row>
    <row r="13500" spans="7:8" x14ac:dyDescent="0.2">
      <c r="G13500" t="str">
        <f t="shared" si="423"/>
        <v/>
      </c>
      <c r="H13500" t="str">
        <f t="shared" si="424"/>
        <v/>
      </c>
    </row>
    <row r="13501" spans="7:8" x14ac:dyDescent="0.2">
      <c r="G13501" t="str">
        <f t="shared" si="423"/>
        <v/>
      </c>
      <c r="H13501" t="str">
        <f t="shared" si="424"/>
        <v/>
      </c>
    </row>
    <row r="13502" spans="7:8" x14ac:dyDescent="0.2">
      <c r="G13502" t="str">
        <f t="shared" si="423"/>
        <v/>
      </c>
      <c r="H13502" t="str">
        <f t="shared" si="424"/>
        <v/>
      </c>
    </row>
    <row r="13503" spans="7:8" x14ac:dyDescent="0.2">
      <c r="G13503" t="str">
        <f t="shared" si="423"/>
        <v/>
      </c>
      <c r="H13503" t="str">
        <f t="shared" si="424"/>
        <v/>
      </c>
    </row>
    <row r="13504" spans="7:8" x14ac:dyDescent="0.2">
      <c r="G13504" t="str">
        <f t="shared" si="423"/>
        <v/>
      </c>
      <c r="H13504" t="str">
        <f t="shared" si="424"/>
        <v/>
      </c>
    </row>
    <row r="13505" spans="7:8" x14ac:dyDescent="0.2">
      <c r="G13505" t="str">
        <f t="shared" si="423"/>
        <v/>
      </c>
      <c r="H13505" t="str">
        <f t="shared" si="424"/>
        <v/>
      </c>
    </row>
    <row r="13506" spans="7:8" x14ac:dyDescent="0.2">
      <c r="G13506" t="str">
        <f t="shared" si="423"/>
        <v/>
      </c>
      <c r="H13506" t="str">
        <f t="shared" si="424"/>
        <v/>
      </c>
    </row>
    <row r="13507" spans="7:8" x14ac:dyDescent="0.2">
      <c r="G13507" t="str">
        <f t="shared" si="423"/>
        <v/>
      </c>
      <c r="H13507" t="str">
        <f t="shared" si="424"/>
        <v/>
      </c>
    </row>
    <row r="13508" spans="7:8" x14ac:dyDescent="0.2">
      <c r="G13508" t="str">
        <f t="shared" si="423"/>
        <v/>
      </c>
      <c r="H13508" t="str">
        <f t="shared" si="424"/>
        <v/>
      </c>
    </row>
    <row r="13509" spans="7:8" x14ac:dyDescent="0.2">
      <c r="G13509" t="str">
        <f t="shared" si="423"/>
        <v/>
      </c>
      <c r="H13509" t="str">
        <f t="shared" si="424"/>
        <v/>
      </c>
    </row>
    <row r="13510" spans="7:8" x14ac:dyDescent="0.2">
      <c r="G13510" t="str">
        <f t="shared" si="423"/>
        <v/>
      </c>
      <c r="H13510" t="str">
        <f t="shared" si="424"/>
        <v/>
      </c>
    </row>
    <row r="13511" spans="7:8" x14ac:dyDescent="0.2">
      <c r="G13511" t="str">
        <f t="shared" ref="G13511:G13574" si="425">IF(B13511="","",IF(A13511="",G13510,SUBSTITUTE(A13511," 2022-23 Game Log","")))</f>
        <v/>
      </c>
      <c r="H13511" t="str">
        <f t="shared" ref="H13511:H13574" si="426">IF(G13511="Luka Dončić","Luka Doncic",IF(G13511="Wendell Carter Jr.","Wendell Carter",IF(G13511="Vlatko Čančar","Vlatko Cancar",IF(G13511="Troy Brown Jr.","Troy Brown",IF(G13511="Bojan Bogdanović","Bojan Bogdanovic",IF(G13511="Nic Claxton","Nicolas Claxton",IF(G13511="Kristaps Porziņģis","Kristaps Porzingis",IF(G13511="Kelly Oubre Jr.","Kelly Oubre Jr",IF(G13511="P.J. Washington","P.J Washington",IF(G13511="P.J. Tucker","P.J Tucker",IF(G13511="Jabari Smith Jr.","Jabari Smith",IF(G13511="Alperen Şengün","Alperen Sengun",IF(G13511="Nikola Vučević","Nikola Vucevic",IF(G13511="Jusuf Nurkić","Jusuf Nurkic",IF(G13511="Nikola Jokić","Nikola Jokic",G13511)))))))))))))))</f>
        <v/>
      </c>
    </row>
    <row r="13512" spans="7:8" x14ac:dyDescent="0.2">
      <c r="G13512" t="str">
        <f t="shared" si="425"/>
        <v/>
      </c>
      <c r="H13512" t="str">
        <f t="shared" si="426"/>
        <v/>
      </c>
    </row>
    <row r="13513" spans="7:8" x14ac:dyDescent="0.2">
      <c r="G13513" t="str">
        <f t="shared" si="425"/>
        <v/>
      </c>
      <c r="H13513" t="str">
        <f t="shared" si="426"/>
        <v/>
      </c>
    </row>
    <row r="13514" spans="7:8" x14ac:dyDescent="0.2">
      <c r="G13514" t="str">
        <f t="shared" si="425"/>
        <v/>
      </c>
      <c r="H13514" t="str">
        <f t="shared" si="426"/>
        <v/>
      </c>
    </row>
    <row r="13515" spans="7:8" x14ac:dyDescent="0.2">
      <c r="G13515" t="str">
        <f t="shared" si="425"/>
        <v/>
      </c>
      <c r="H13515" t="str">
        <f t="shared" si="426"/>
        <v/>
      </c>
    </row>
    <row r="13516" spans="7:8" x14ac:dyDescent="0.2">
      <c r="G13516" t="str">
        <f t="shared" si="425"/>
        <v/>
      </c>
      <c r="H13516" t="str">
        <f t="shared" si="426"/>
        <v/>
      </c>
    </row>
    <row r="13517" spans="7:8" x14ac:dyDescent="0.2">
      <c r="G13517" t="str">
        <f t="shared" si="425"/>
        <v/>
      </c>
      <c r="H13517" t="str">
        <f t="shared" si="426"/>
        <v/>
      </c>
    </row>
    <row r="13518" spans="7:8" x14ac:dyDescent="0.2">
      <c r="G13518" t="str">
        <f t="shared" si="425"/>
        <v/>
      </c>
      <c r="H13518" t="str">
        <f t="shared" si="426"/>
        <v/>
      </c>
    </row>
    <row r="13519" spans="7:8" x14ac:dyDescent="0.2">
      <c r="G13519" t="str">
        <f t="shared" si="425"/>
        <v/>
      </c>
      <c r="H13519" t="str">
        <f t="shared" si="426"/>
        <v/>
      </c>
    </row>
    <row r="13520" spans="7:8" x14ac:dyDescent="0.2">
      <c r="G13520" t="str">
        <f t="shared" si="425"/>
        <v/>
      </c>
      <c r="H13520" t="str">
        <f t="shared" si="426"/>
        <v/>
      </c>
    </row>
    <row r="13521" spans="7:8" x14ac:dyDescent="0.2">
      <c r="G13521" t="str">
        <f t="shared" si="425"/>
        <v/>
      </c>
      <c r="H13521" t="str">
        <f t="shared" si="426"/>
        <v/>
      </c>
    </row>
    <row r="13522" spans="7:8" x14ac:dyDescent="0.2">
      <c r="G13522" t="str">
        <f t="shared" si="425"/>
        <v/>
      </c>
      <c r="H13522" t="str">
        <f t="shared" si="426"/>
        <v/>
      </c>
    </row>
    <row r="13523" spans="7:8" x14ac:dyDescent="0.2">
      <c r="G13523" t="str">
        <f t="shared" si="425"/>
        <v/>
      </c>
      <c r="H13523" t="str">
        <f t="shared" si="426"/>
        <v/>
      </c>
    </row>
    <row r="13524" spans="7:8" x14ac:dyDescent="0.2">
      <c r="G13524" t="str">
        <f t="shared" si="425"/>
        <v/>
      </c>
      <c r="H13524" t="str">
        <f t="shared" si="426"/>
        <v/>
      </c>
    </row>
    <row r="13525" spans="7:8" x14ac:dyDescent="0.2">
      <c r="G13525" t="str">
        <f t="shared" si="425"/>
        <v/>
      </c>
      <c r="H13525" t="str">
        <f t="shared" si="426"/>
        <v/>
      </c>
    </row>
    <row r="13526" spans="7:8" x14ac:dyDescent="0.2">
      <c r="G13526" t="str">
        <f t="shared" si="425"/>
        <v/>
      </c>
      <c r="H13526" t="str">
        <f t="shared" si="426"/>
        <v/>
      </c>
    </row>
    <row r="13527" spans="7:8" x14ac:dyDescent="0.2">
      <c r="G13527" t="str">
        <f t="shared" si="425"/>
        <v/>
      </c>
      <c r="H13527" t="str">
        <f t="shared" si="426"/>
        <v/>
      </c>
    </row>
    <row r="13528" spans="7:8" x14ac:dyDescent="0.2">
      <c r="G13528" t="str">
        <f t="shared" si="425"/>
        <v/>
      </c>
      <c r="H13528" t="str">
        <f t="shared" si="426"/>
        <v/>
      </c>
    </row>
    <row r="13529" spans="7:8" x14ac:dyDescent="0.2">
      <c r="G13529" t="str">
        <f t="shared" si="425"/>
        <v/>
      </c>
      <c r="H13529" t="str">
        <f t="shared" si="426"/>
        <v/>
      </c>
    </row>
    <row r="13530" spans="7:8" x14ac:dyDescent="0.2">
      <c r="G13530" t="str">
        <f t="shared" si="425"/>
        <v/>
      </c>
      <c r="H13530" t="str">
        <f t="shared" si="426"/>
        <v/>
      </c>
    </row>
    <row r="13531" spans="7:8" x14ac:dyDescent="0.2">
      <c r="G13531" t="str">
        <f t="shared" si="425"/>
        <v/>
      </c>
      <c r="H13531" t="str">
        <f t="shared" si="426"/>
        <v/>
      </c>
    </row>
    <row r="13532" spans="7:8" x14ac:dyDescent="0.2">
      <c r="G13532" t="str">
        <f t="shared" si="425"/>
        <v/>
      </c>
      <c r="H13532" t="str">
        <f t="shared" si="426"/>
        <v/>
      </c>
    </row>
    <row r="13533" spans="7:8" x14ac:dyDescent="0.2">
      <c r="G13533" t="str">
        <f t="shared" si="425"/>
        <v/>
      </c>
      <c r="H13533" t="str">
        <f t="shared" si="426"/>
        <v/>
      </c>
    </row>
    <row r="13534" spans="7:8" x14ac:dyDescent="0.2">
      <c r="G13534" t="str">
        <f t="shared" si="425"/>
        <v/>
      </c>
      <c r="H13534" t="str">
        <f t="shared" si="426"/>
        <v/>
      </c>
    </row>
    <row r="13535" spans="7:8" x14ac:dyDescent="0.2">
      <c r="G13535" t="str">
        <f t="shared" si="425"/>
        <v/>
      </c>
      <c r="H13535" t="str">
        <f t="shared" si="426"/>
        <v/>
      </c>
    </row>
    <row r="13536" spans="7:8" x14ac:dyDescent="0.2">
      <c r="G13536" t="str">
        <f t="shared" si="425"/>
        <v/>
      </c>
      <c r="H13536" t="str">
        <f t="shared" si="426"/>
        <v/>
      </c>
    </row>
    <row r="13537" spans="7:8" x14ac:dyDescent="0.2">
      <c r="G13537" t="str">
        <f t="shared" si="425"/>
        <v/>
      </c>
      <c r="H13537" t="str">
        <f t="shared" si="426"/>
        <v/>
      </c>
    </row>
    <row r="13538" spans="7:8" x14ac:dyDescent="0.2">
      <c r="G13538" t="str">
        <f t="shared" si="425"/>
        <v/>
      </c>
      <c r="H13538" t="str">
        <f t="shared" si="426"/>
        <v/>
      </c>
    </row>
    <row r="13539" spans="7:8" x14ac:dyDescent="0.2">
      <c r="G13539" t="str">
        <f t="shared" si="425"/>
        <v/>
      </c>
      <c r="H13539" t="str">
        <f t="shared" si="426"/>
        <v/>
      </c>
    </row>
    <row r="13540" spans="7:8" x14ac:dyDescent="0.2">
      <c r="G13540" t="str">
        <f t="shared" si="425"/>
        <v/>
      </c>
      <c r="H13540" t="str">
        <f t="shared" si="426"/>
        <v/>
      </c>
    </row>
    <row r="13541" spans="7:8" x14ac:dyDescent="0.2">
      <c r="G13541" t="str">
        <f t="shared" si="425"/>
        <v/>
      </c>
      <c r="H13541" t="str">
        <f t="shared" si="426"/>
        <v/>
      </c>
    </row>
    <row r="13542" spans="7:8" x14ac:dyDescent="0.2">
      <c r="G13542" t="str">
        <f t="shared" si="425"/>
        <v/>
      </c>
      <c r="H13542" t="str">
        <f t="shared" si="426"/>
        <v/>
      </c>
    </row>
    <row r="13543" spans="7:8" x14ac:dyDescent="0.2">
      <c r="G13543" t="str">
        <f t="shared" si="425"/>
        <v/>
      </c>
      <c r="H13543" t="str">
        <f t="shared" si="426"/>
        <v/>
      </c>
    </row>
    <row r="13544" spans="7:8" x14ac:dyDescent="0.2">
      <c r="G13544" t="str">
        <f t="shared" si="425"/>
        <v/>
      </c>
      <c r="H13544" t="str">
        <f t="shared" si="426"/>
        <v/>
      </c>
    </row>
    <row r="13545" spans="7:8" x14ac:dyDescent="0.2">
      <c r="G13545" t="str">
        <f t="shared" si="425"/>
        <v/>
      </c>
      <c r="H13545" t="str">
        <f t="shared" si="426"/>
        <v/>
      </c>
    </row>
    <row r="13546" spans="7:8" x14ac:dyDescent="0.2">
      <c r="G13546" t="str">
        <f t="shared" si="425"/>
        <v/>
      </c>
      <c r="H13546" t="str">
        <f t="shared" si="426"/>
        <v/>
      </c>
    </row>
    <row r="13547" spans="7:8" x14ac:dyDescent="0.2">
      <c r="G13547" t="str">
        <f t="shared" si="425"/>
        <v/>
      </c>
      <c r="H13547" t="str">
        <f t="shared" si="426"/>
        <v/>
      </c>
    </row>
    <row r="13548" spans="7:8" x14ac:dyDescent="0.2">
      <c r="G13548" t="str">
        <f t="shared" si="425"/>
        <v/>
      </c>
      <c r="H13548" t="str">
        <f t="shared" si="426"/>
        <v/>
      </c>
    </row>
    <row r="13549" spans="7:8" x14ac:dyDescent="0.2">
      <c r="G13549" t="str">
        <f t="shared" si="425"/>
        <v/>
      </c>
      <c r="H13549" t="str">
        <f t="shared" si="426"/>
        <v/>
      </c>
    </row>
    <row r="13550" spans="7:8" x14ac:dyDescent="0.2">
      <c r="G13550" t="str">
        <f t="shared" si="425"/>
        <v/>
      </c>
      <c r="H13550" t="str">
        <f t="shared" si="426"/>
        <v/>
      </c>
    </row>
    <row r="13551" spans="7:8" x14ac:dyDescent="0.2">
      <c r="G13551" t="str">
        <f t="shared" si="425"/>
        <v/>
      </c>
      <c r="H13551" t="str">
        <f t="shared" si="426"/>
        <v/>
      </c>
    </row>
    <row r="13552" spans="7:8" x14ac:dyDescent="0.2">
      <c r="G13552" t="str">
        <f t="shared" si="425"/>
        <v/>
      </c>
      <c r="H13552" t="str">
        <f t="shared" si="426"/>
        <v/>
      </c>
    </row>
    <row r="13553" spans="7:8" x14ac:dyDescent="0.2">
      <c r="G13553" t="str">
        <f t="shared" si="425"/>
        <v/>
      </c>
      <c r="H13553" t="str">
        <f t="shared" si="426"/>
        <v/>
      </c>
    </row>
    <row r="13554" spans="7:8" x14ac:dyDescent="0.2">
      <c r="G13554" t="str">
        <f t="shared" si="425"/>
        <v/>
      </c>
      <c r="H13554" t="str">
        <f t="shared" si="426"/>
        <v/>
      </c>
    </row>
    <row r="13555" spans="7:8" x14ac:dyDescent="0.2">
      <c r="G13555" t="str">
        <f t="shared" si="425"/>
        <v/>
      </c>
      <c r="H13555" t="str">
        <f t="shared" si="426"/>
        <v/>
      </c>
    </row>
    <row r="13556" spans="7:8" x14ac:dyDescent="0.2">
      <c r="G13556" t="str">
        <f t="shared" si="425"/>
        <v/>
      </c>
      <c r="H13556" t="str">
        <f t="shared" si="426"/>
        <v/>
      </c>
    </row>
    <row r="13557" spans="7:8" x14ac:dyDescent="0.2">
      <c r="G13557" t="str">
        <f t="shared" si="425"/>
        <v/>
      </c>
      <c r="H13557" t="str">
        <f t="shared" si="426"/>
        <v/>
      </c>
    </row>
    <row r="13558" spans="7:8" x14ac:dyDescent="0.2">
      <c r="G13558" t="str">
        <f t="shared" si="425"/>
        <v/>
      </c>
      <c r="H13558" t="str">
        <f t="shared" si="426"/>
        <v/>
      </c>
    </row>
    <row r="13559" spans="7:8" x14ac:dyDescent="0.2">
      <c r="G13559" t="str">
        <f t="shared" si="425"/>
        <v/>
      </c>
      <c r="H13559" t="str">
        <f t="shared" si="426"/>
        <v/>
      </c>
    </row>
    <row r="13560" spans="7:8" x14ac:dyDescent="0.2">
      <c r="G13560" t="str">
        <f t="shared" si="425"/>
        <v/>
      </c>
      <c r="H13560" t="str">
        <f t="shared" si="426"/>
        <v/>
      </c>
    </row>
    <row r="13561" spans="7:8" x14ac:dyDescent="0.2">
      <c r="G13561" t="str">
        <f t="shared" si="425"/>
        <v/>
      </c>
      <c r="H13561" t="str">
        <f t="shared" si="426"/>
        <v/>
      </c>
    </row>
    <row r="13562" spans="7:8" x14ac:dyDescent="0.2">
      <c r="G13562" t="str">
        <f t="shared" si="425"/>
        <v/>
      </c>
      <c r="H13562" t="str">
        <f t="shared" si="426"/>
        <v/>
      </c>
    </row>
    <row r="13563" spans="7:8" x14ac:dyDescent="0.2">
      <c r="G13563" t="str">
        <f t="shared" si="425"/>
        <v/>
      </c>
      <c r="H13563" t="str">
        <f t="shared" si="426"/>
        <v/>
      </c>
    </row>
    <row r="13564" spans="7:8" x14ac:dyDescent="0.2">
      <c r="G13564" t="str">
        <f t="shared" si="425"/>
        <v/>
      </c>
      <c r="H13564" t="str">
        <f t="shared" si="426"/>
        <v/>
      </c>
    </row>
    <row r="13565" spans="7:8" x14ac:dyDescent="0.2">
      <c r="G13565" t="str">
        <f t="shared" si="425"/>
        <v/>
      </c>
      <c r="H13565" t="str">
        <f t="shared" si="426"/>
        <v/>
      </c>
    </row>
    <row r="13566" spans="7:8" x14ac:dyDescent="0.2">
      <c r="G13566" t="str">
        <f t="shared" si="425"/>
        <v/>
      </c>
      <c r="H13566" t="str">
        <f t="shared" si="426"/>
        <v/>
      </c>
    </row>
    <row r="13567" spans="7:8" x14ac:dyDescent="0.2">
      <c r="G13567" t="str">
        <f t="shared" si="425"/>
        <v/>
      </c>
      <c r="H13567" t="str">
        <f t="shared" si="426"/>
        <v/>
      </c>
    </row>
    <row r="13568" spans="7:8" x14ac:dyDescent="0.2">
      <c r="G13568" t="str">
        <f t="shared" si="425"/>
        <v/>
      </c>
      <c r="H13568" t="str">
        <f t="shared" si="426"/>
        <v/>
      </c>
    </row>
    <row r="13569" spans="7:8" x14ac:dyDescent="0.2">
      <c r="G13569" t="str">
        <f t="shared" si="425"/>
        <v/>
      </c>
      <c r="H13569" t="str">
        <f t="shared" si="426"/>
        <v/>
      </c>
    </row>
    <row r="13570" spans="7:8" x14ac:dyDescent="0.2">
      <c r="G13570" t="str">
        <f t="shared" si="425"/>
        <v/>
      </c>
      <c r="H13570" t="str">
        <f t="shared" si="426"/>
        <v/>
      </c>
    </row>
    <row r="13571" spans="7:8" x14ac:dyDescent="0.2">
      <c r="G13571" t="str">
        <f t="shared" si="425"/>
        <v/>
      </c>
      <c r="H13571" t="str">
        <f t="shared" si="426"/>
        <v/>
      </c>
    </row>
    <row r="13572" spans="7:8" x14ac:dyDescent="0.2">
      <c r="G13572" t="str">
        <f t="shared" si="425"/>
        <v/>
      </c>
      <c r="H13572" t="str">
        <f t="shared" si="426"/>
        <v/>
      </c>
    </row>
    <row r="13573" spans="7:8" x14ac:dyDescent="0.2">
      <c r="G13573" t="str">
        <f t="shared" si="425"/>
        <v/>
      </c>
      <c r="H13573" t="str">
        <f t="shared" si="426"/>
        <v/>
      </c>
    </row>
    <row r="13574" spans="7:8" x14ac:dyDescent="0.2">
      <c r="G13574" t="str">
        <f t="shared" si="425"/>
        <v/>
      </c>
      <c r="H13574" t="str">
        <f t="shared" si="426"/>
        <v/>
      </c>
    </row>
    <row r="13575" spans="7:8" x14ac:dyDescent="0.2">
      <c r="G13575" t="str">
        <f t="shared" ref="G13575:G13638" si="427">IF(B13575="","",IF(A13575="",G13574,SUBSTITUTE(A13575," 2022-23 Game Log","")))</f>
        <v/>
      </c>
      <c r="H13575" t="str">
        <f t="shared" ref="H13575:H13638" si="428">IF(G13575="Luka Dončić","Luka Doncic",IF(G13575="Wendell Carter Jr.","Wendell Carter",IF(G13575="Vlatko Čančar","Vlatko Cancar",IF(G13575="Troy Brown Jr.","Troy Brown",IF(G13575="Bojan Bogdanović","Bojan Bogdanovic",IF(G13575="Nic Claxton","Nicolas Claxton",IF(G13575="Kristaps Porziņģis","Kristaps Porzingis",IF(G13575="Kelly Oubre Jr.","Kelly Oubre Jr",IF(G13575="P.J. Washington","P.J Washington",IF(G13575="P.J. Tucker","P.J Tucker",IF(G13575="Jabari Smith Jr.","Jabari Smith",IF(G13575="Alperen Şengün","Alperen Sengun",IF(G13575="Nikola Vučević","Nikola Vucevic",IF(G13575="Jusuf Nurkić","Jusuf Nurkic",IF(G13575="Nikola Jokić","Nikola Jokic",G13575)))))))))))))))</f>
        <v/>
      </c>
    </row>
    <row r="13576" spans="7:8" x14ac:dyDescent="0.2">
      <c r="G13576" t="str">
        <f t="shared" si="427"/>
        <v/>
      </c>
      <c r="H13576" t="str">
        <f t="shared" si="428"/>
        <v/>
      </c>
    </row>
    <row r="13577" spans="7:8" x14ac:dyDescent="0.2">
      <c r="G13577" t="str">
        <f t="shared" si="427"/>
        <v/>
      </c>
      <c r="H13577" t="str">
        <f t="shared" si="428"/>
        <v/>
      </c>
    </row>
    <row r="13578" spans="7:8" x14ac:dyDescent="0.2">
      <c r="G13578" t="str">
        <f t="shared" si="427"/>
        <v/>
      </c>
      <c r="H13578" t="str">
        <f t="shared" si="428"/>
        <v/>
      </c>
    </row>
    <row r="13579" spans="7:8" x14ac:dyDescent="0.2">
      <c r="G13579" t="str">
        <f t="shared" si="427"/>
        <v/>
      </c>
      <c r="H13579" t="str">
        <f t="shared" si="428"/>
        <v/>
      </c>
    </row>
    <row r="13580" spans="7:8" x14ac:dyDescent="0.2">
      <c r="G13580" t="str">
        <f t="shared" si="427"/>
        <v/>
      </c>
      <c r="H13580" t="str">
        <f t="shared" si="428"/>
        <v/>
      </c>
    </row>
    <row r="13581" spans="7:8" x14ac:dyDescent="0.2">
      <c r="G13581" t="str">
        <f t="shared" si="427"/>
        <v/>
      </c>
      <c r="H13581" t="str">
        <f t="shared" si="428"/>
        <v/>
      </c>
    </row>
    <row r="13582" spans="7:8" x14ac:dyDescent="0.2">
      <c r="G13582" t="str">
        <f t="shared" si="427"/>
        <v/>
      </c>
      <c r="H13582" t="str">
        <f t="shared" si="428"/>
        <v/>
      </c>
    </row>
    <row r="13583" spans="7:8" x14ac:dyDescent="0.2">
      <c r="G13583" t="str">
        <f t="shared" si="427"/>
        <v/>
      </c>
      <c r="H13583" t="str">
        <f t="shared" si="428"/>
        <v/>
      </c>
    </row>
    <row r="13584" spans="7:8" x14ac:dyDescent="0.2">
      <c r="G13584" t="str">
        <f t="shared" si="427"/>
        <v/>
      </c>
      <c r="H13584" t="str">
        <f t="shared" si="428"/>
        <v/>
      </c>
    </row>
    <row r="13585" spans="7:8" x14ac:dyDescent="0.2">
      <c r="G13585" t="str">
        <f t="shared" si="427"/>
        <v/>
      </c>
      <c r="H13585" t="str">
        <f t="shared" si="428"/>
        <v/>
      </c>
    </row>
    <row r="13586" spans="7:8" x14ac:dyDescent="0.2">
      <c r="G13586" t="str">
        <f t="shared" si="427"/>
        <v/>
      </c>
      <c r="H13586" t="str">
        <f t="shared" si="428"/>
        <v/>
      </c>
    </row>
    <row r="13587" spans="7:8" x14ac:dyDescent="0.2">
      <c r="G13587" t="str">
        <f t="shared" si="427"/>
        <v/>
      </c>
      <c r="H13587" t="str">
        <f t="shared" si="428"/>
        <v/>
      </c>
    </row>
    <row r="13588" spans="7:8" x14ac:dyDescent="0.2">
      <c r="G13588" t="str">
        <f t="shared" si="427"/>
        <v/>
      </c>
      <c r="H13588" t="str">
        <f t="shared" si="428"/>
        <v/>
      </c>
    </row>
    <row r="13589" spans="7:8" x14ac:dyDescent="0.2">
      <c r="G13589" t="str">
        <f t="shared" si="427"/>
        <v/>
      </c>
      <c r="H13589" t="str">
        <f t="shared" si="428"/>
        <v/>
      </c>
    </row>
    <row r="13590" spans="7:8" x14ac:dyDescent="0.2">
      <c r="G13590" t="str">
        <f t="shared" si="427"/>
        <v/>
      </c>
      <c r="H13590" t="str">
        <f t="shared" si="428"/>
        <v/>
      </c>
    </row>
    <row r="13591" spans="7:8" x14ac:dyDescent="0.2">
      <c r="G13591" t="str">
        <f t="shared" si="427"/>
        <v/>
      </c>
      <c r="H13591" t="str">
        <f t="shared" si="428"/>
        <v/>
      </c>
    </row>
    <row r="13592" spans="7:8" x14ac:dyDescent="0.2">
      <c r="G13592" t="str">
        <f t="shared" si="427"/>
        <v/>
      </c>
      <c r="H13592" t="str">
        <f t="shared" si="428"/>
        <v/>
      </c>
    </row>
    <row r="13593" spans="7:8" x14ac:dyDescent="0.2">
      <c r="G13593" t="str">
        <f t="shared" si="427"/>
        <v/>
      </c>
      <c r="H13593" t="str">
        <f t="shared" si="428"/>
        <v/>
      </c>
    </row>
    <row r="13594" spans="7:8" x14ac:dyDescent="0.2">
      <c r="G13594" t="str">
        <f t="shared" si="427"/>
        <v/>
      </c>
      <c r="H13594" t="str">
        <f t="shared" si="428"/>
        <v/>
      </c>
    </row>
    <row r="13595" spans="7:8" x14ac:dyDescent="0.2">
      <c r="G13595" t="str">
        <f t="shared" si="427"/>
        <v/>
      </c>
      <c r="H13595" t="str">
        <f t="shared" si="428"/>
        <v/>
      </c>
    </row>
    <row r="13596" spans="7:8" x14ac:dyDescent="0.2">
      <c r="G13596" t="str">
        <f t="shared" si="427"/>
        <v/>
      </c>
      <c r="H13596" t="str">
        <f t="shared" si="428"/>
        <v/>
      </c>
    </row>
    <row r="13597" spans="7:8" x14ac:dyDescent="0.2">
      <c r="G13597" t="str">
        <f t="shared" si="427"/>
        <v/>
      </c>
      <c r="H13597" t="str">
        <f t="shared" si="428"/>
        <v/>
      </c>
    </row>
    <row r="13598" spans="7:8" x14ac:dyDescent="0.2">
      <c r="G13598" t="str">
        <f t="shared" si="427"/>
        <v/>
      </c>
      <c r="H13598" t="str">
        <f t="shared" si="428"/>
        <v/>
      </c>
    </row>
    <row r="13599" spans="7:8" x14ac:dyDescent="0.2">
      <c r="G13599" t="str">
        <f t="shared" si="427"/>
        <v/>
      </c>
      <c r="H13599" t="str">
        <f t="shared" si="428"/>
        <v/>
      </c>
    </row>
    <row r="13600" spans="7:8" x14ac:dyDescent="0.2">
      <c r="G13600" t="str">
        <f t="shared" si="427"/>
        <v/>
      </c>
      <c r="H13600" t="str">
        <f t="shared" si="428"/>
        <v/>
      </c>
    </row>
    <row r="13601" spans="7:8" x14ac:dyDescent="0.2">
      <c r="G13601" t="str">
        <f t="shared" si="427"/>
        <v/>
      </c>
      <c r="H13601" t="str">
        <f t="shared" si="428"/>
        <v/>
      </c>
    </row>
    <row r="13602" spans="7:8" x14ac:dyDescent="0.2">
      <c r="G13602" t="str">
        <f t="shared" si="427"/>
        <v/>
      </c>
      <c r="H13602" t="str">
        <f t="shared" si="428"/>
        <v/>
      </c>
    </row>
    <row r="13603" spans="7:8" x14ac:dyDescent="0.2">
      <c r="G13603" t="str">
        <f t="shared" si="427"/>
        <v/>
      </c>
      <c r="H13603" t="str">
        <f t="shared" si="428"/>
        <v/>
      </c>
    </row>
    <row r="13604" spans="7:8" x14ac:dyDescent="0.2">
      <c r="G13604" t="str">
        <f t="shared" si="427"/>
        <v/>
      </c>
      <c r="H13604" t="str">
        <f t="shared" si="428"/>
        <v/>
      </c>
    </row>
    <row r="13605" spans="7:8" x14ac:dyDescent="0.2">
      <c r="G13605" t="str">
        <f t="shared" si="427"/>
        <v/>
      </c>
      <c r="H13605" t="str">
        <f t="shared" si="428"/>
        <v/>
      </c>
    </row>
    <row r="13606" spans="7:8" x14ac:dyDescent="0.2">
      <c r="G13606" t="str">
        <f t="shared" si="427"/>
        <v/>
      </c>
      <c r="H13606" t="str">
        <f t="shared" si="428"/>
        <v/>
      </c>
    </row>
    <row r="13607" spans="7:8" x14ac:dyDescent="0.2">
      <c r="G13607" t="str">
        <f t="shared" si="427"/>
        <v/>
      </c>
      <c r="H13607" t="str">
        <f t="shared" si="428"/>
        <v/>
      </c>
    </row>
    <row r="13608" spans="7:8" x14ac:dyDescent="0.2">
      <c r="G13608" t="str">
        <f t="shared" si="427"/>
        <v/>
      </c>
      <c r="H13608" t="str">
        <f t="shared" si="428"/>
        <v/>
      </c>
    </row>
    <row r="13609" spans="7:8" x14ac:dyDescent="0.2">
      <c r="G13609" t="str">
        <f t="shared" si="427"/>
        <v/>
      </c>
      <c r="H13609" t="str">
        <f t="shared" si="428"/>
        <v/>
      </c>
    </row>
    <row r="13610" spans="7:8" x14ac:dyDescent="0.2">
      <c r="G13610" t="str">
        <f t="shared" si="427"/>
        <v/>
      </c>
      <c r="H13610" t="str">
        <f t="shared" si="428"/>
        <v/>
      </c>
    </row>
    <row r="13611" spans="7:8" x14ac:dyDescent="0.2">
      <c r="G13611" t="str">
        <f t="shared" si="427"/>
        <v/>
      </c>
      <c r="H13611" t="str">
        <f t="shared" si="428"/>
        <v/>
      </c>
    </row>
    <row r="13612" spans="7:8" x14ac:dyDescent="0.2">
      <c r="G13612" t="str">
        <f t="shared" si="427"/>
        <v/>
      </c>
      <c r="H13612" t="str">
        <f t="shared" si="428"/>
        <v/>
      </c>
    </row>
    <row r="13613" spans="7:8" x14ac:dyDescent="0.2">
      <c r="G13613" t="str">
        <f t="shared" si="427"/>
        <v/>
      </c>
      <c r="H13613" t="str">
        <f t="shared" si="428"/>
        <v/>
      </c>
    </row>
    <row r="13614" spans="7:8" x14ac:dyDescent="0.2">
      <c r="G13614" t="str">
        <f t="shared" si="427"/>
        <v/>
      </c>
      <c r="H13614" t="str">
        <f t="shared" si="428"/>
        <v/>
      </c>
    </row>
    <row r="13615" spans="7:8" x14ac:dyDescent="0.2">
      <c r="G13615" t="str">
        <f t="shared" si="427"/>
        <v/>
      </c>
      <c r="H13615" t="str">
        <f t="shared" si="428"/>
        <v/>
      </c>
    </row>
    <row r="13616" spans="7:8" x14ac:dyDescent="0.2">
      <c r="G13616" t="str">
        <f t="shared" si="427"/>
        <v/>
      </c>
      <c r="H13616" t="str">
        <f t="shared" si="428"/>
        <v/>
      </c>
    </row>
    <row r="13617" spans="7:8" x14ac:dyDescent="0.2">
      <c r="G13617" t="str">
        <f t="shared" si="427"/>
        <v/>
      </c>
      <c r="H13617" t="str">
        <f t="shared" si="428"/>
        <v/>
      </c>
    </row>
    <row r="13618" spans="7:8" x14ac:dyDescent="0.2">
      <c r="G13618" t="str">
        <f t="shared" si="427"/>
        <v/>
      </c>
      <c r="H13618" t="str">
        <f t="shared" si="428"/>
        <v/>
      </c>
    </row>
    <row r="13619" spans="7:8" x14ac:dyDescent="0.2">
      <c r="G13619" t="str">
        <f t="shared" si="427"/>
        <v/>
      </c>
      <c r="H13619" t="str">
        <f t="shared" si="428"/>
        <v/>
      </c>
    </row>
    <row r="13620" spans="7:8" x14ac:dyDescent="0.2">
      <c r="G13620" t="str">
        <f t="shared" si="427"/>
        <v/>
      </c>
      <c r="H13620" t="str">
        <f t="shared" si="428"/>
        <v/>
      </c>
    </row>
    <row r="13621" spans="7:8" x14ac:dyDescent="0.2">
      <c r="G13621" t="str">
        <f t="shared" si="427"/>
        <v/>
      </c>
      <c r="H13621" t="str">
        <f t="shared" si="428"/>
        <v/>
      </c>
    </row>
    <row r="13622" spans="7:8" x14ac:dyDescent="0.2">
      <c r="G13622" t="str">
        <f t="shared" si="427"/>
        <v/>
      </c>
      <c r="H13622" t="str">
        <f t="shared" si="428"/>
        <v/>
      </c>
    </row>
    <row r="13623" spans="7:8" x14ac:dyDescent="0.2">
      <c r="G13623" t="str">
        <f t="shared" si="427"/>
        <v/>
      </c>
      <c r="H13623" t="str">
        <f t="shared" si="428"/>
        <v/>
      </c>
    </row>
    <row r="13624" spans="7:8" x14ac:dyDescent="0.2">
      <c r="G13624" t="str">
        <f t="shared" si="427"/>
        <v/>
      </c>
      <c r="H13624" t="str">
        <f t="shared" si="428"/>
        <v/>
      </c>
    </row>
    <row r="13625" spans="7:8" x14ac:dyDescent="0.2">
      <c r="G13625" t="str">
        <f t="shared" si="427"/>
        <v/>
      </c>
      <c r="H13625" t="str">
        <f t="shared" si="428"/>
        <v/>
      </c>
    </row>
    <row r="13626" spans="7:8" x14ac:dyDescent="0.2">
      <c r="G13626" t="str">
        <f t="shared" si="427"/>
        <v/>
      </c>
      <c r="H13626" t="str">
        <f t="shared" si="428"/>
        <v/>
      </c>
    </row>
    <row r="13627" spans="7:8" x14ac:dyDescent="0.2">
      <c r="G13627" t="str">
        <f t="shared" si="427"/>
        <v/>
      </c>
      <c r="H13627" t="str">
        <f t="shared" si="428"/>
        <v/>
      </c>
    </row>
    <row r="13628" spans="7:8" x14ac:dyDescent="0.2">
      <c r="G13628" t="str">
        <f t="shared" si="427"/>
        <v/>
      </c>
      <c r="H13628" t="str">
        <f t="shared" si="428"/>
        <v/>
      </c>
    </row>
    <row r="13629" spans="7:8" x14ac:dyDescent="0.2">
      <c r="G13629" t="str">
        <f t="shared" si="427"/>
        <v/>
      </c>
      <c r="H13629" t="str">
        <f t="shared" si="428"/>
        <v/>
      </c>
    </row>
    <row r="13630" spans="7:8" x14ac:dyDescent="0.2">
      <c r="G13630" t="str">
        <f t="shared" si="427"/>
        <v/>
      </c>
      <c r="H13630" t="str">
        <f t="shared" si="428"/>
        <v/>
      </c>
    </row>
    <row r="13631" spans="7:8" x14ac:dyDescent="0.2">
      <c r="G13631" t="str">
        <f t="shared" si="427"/>
        <v/>
      </c>
      <c r="H13631" t="str">
        <f t="shared" si="428"/>
        <v/>
      </c>
    </row>
    <row r="13632" spans="7:8" x14ac:dyDescent="0.2">
      <c r="G13632" t="str">
        <f t="shared" si="427"/>
        <v/>
      </c>
      <c r="H13632" t="str">
        <f t="shared" si="428"/>
        <v/>
      </c>
    </row>
    <row r="13633" spans="7:8" x14ac:dyDescent="0.2">
      <c r="G13633" t="str">
        <f t="shared" si="427"/>
        <v/>
      </c>
      <c r="H13633" t="str">
        <f t="shared" si="428"/>
        <v/>
      </c>
    </row>
    <row r="13634" spans="7:8" x14ac:dyDescent="0.2">
      <c r="G13634" t="str">
        <f t="shared" si="427"/>
        <v/>
      </c>
      <c r="H13634" t="str">
        <f t="shared" si="428"/>
        <v/>
      </c>
    </row>
    <row r="13635" spans="7:8" x14ac:dyDescent="0.2">
      <c r="G13635" t="str">
        <f t="shared" si="427"/>
        <v/>
      </c>
      <c r="H13635" t="str">
        <f t="shared" si="428"/>
        <v/>
      </c>
    </row>
    <row r="13636" spans="7:8" x14ac:dyDescent="0.2">
      <c r="G13636" t="str">
        <f t="shared" si="427"/>
        <v/>
      </c>
      <c r="H13636" t="str">
        <f t="shared" si="428"/>
        <v/>
      </c>
    </row>
    <row r="13637" spans="7:8" x14ac:dyDescent="0.2">
      <c r="G13637" t="str">
        <f t="shared" si="427"/>
        <v/>
      </c>
      <c r="H13637" t="str">
        <f t="shared" si="428"/>
        <v/>
      </c>
    </row>
    <row r="13638" spans="7:8" x14ac:dyDescent="0.2">
      <c r="G13638" t="str">
        <f t="shared" si="427"/>
        <v/>
      </c>
      <c r="H13638" t="str">
        <f t="shared" si="428"/>
        <v/>
      </c>
    </row>
    <row r="13639" spans="7:8" x14ac:dyDescent="0.2">
      <c r="G13639" t="str">
        <f t="shared" ref="G13639:G13702" si="429">IF(B13639="","",IF(A13639="",G13638,SUBSTITUTE(A13639," 2022-23 Game Log","")))</f>
        <v/>
      </c>
      <c r="H13639" t="str">
        <f t="shared" ref="H13639:H13702" si="430">IF(G13639="Luka Dončić","Luka Doncic",IF(G13639="Wendell Carter Jr.","Wendell Carter",IF(G13639="Vlatko Čančar","Vlatko Cancar",IF(G13639="Troy Brown Jr.","Troy Brown",IF(G13639="Bojan Bogdanović","Bojan Bogdanovic",IF(G13639="Nic Claxton","Nicolas Claxton",IF(G13639="Kristaps Porziņģis","Kristaps Porzingis",IF(G13639="Kelly Oubre Jr.","Kelly Oubre Jr",IF(G13639="P.J. Washington","P.J Washington",IF(G13639="P.J. Tucker","P.J Tucker",IF(G13639="Jabari Smith Jr.","Jabari Smith",IF(G13639="Alperen Şengün","Alperen Sengun",IF(G13639="Nikola Vučević","Nikola Vucevic",IF(G13639="Jusuf Nurkić","Jusuf Nurkic",IF(G13639="Nikola Jokić","Nikola Jokic",G13639)))))))))))))))</f>
        <v/>
      </c>
    </row>
    <row r="13640" spans="7:8" x14ac:dyDescent="0.2">
      <c r="G13640" t="str">
        <f t="shared" si="429"/>
        <v/>
      </c>
      <c r="H13640" t="str">
        <f t="shared" si="430"/>
        <v/>
      </c>
    </row>
    <row r="13641" spans="7:8" x14ac:dyDescent="0.2">
      <c r="G13641" t="str">
        <f t="shared" si="429"/>
        <v/>
      </c>
      <c r="H13641" t="str">
        <f t="shared" si="430"/>
        <v/>
      </c>
    </row>
    <row r="13642" spans="7:8" x14ac:dyDescent="0.2">
      <c r="G13642" t="str">
        <f t="shared" si="429"/>
        <v/>
      </c>
      <c r="H13642" t="str">
        <f t="shared" si="430"/>
        <v/>
      </c>
    </row>
    <row r="13643" spans="7:8" x14ac:dyDescent="0.2">
      <c r="G13643" t="str">
        <f t="shared" si="429"/>
        <v/>
      </c>
      <c r="H13643" t="str">
        <f t="shared" si="430"/>
        <v/>
      </c>
    </row>
    <row r="13644" spans="7:8" x14ac:dyDescent="0.2">
      <c r="G13644" t="str">
        <f t="shared" si="429"/>
        <v/>
      </c>
      <c r="H13644" t="str">
        <f t="shared" si="430"/>
        <v/>
      </c>
    </row>
    <row r="13645" spans="7:8" x14ac:dyDescent="0.2">
      <c r="G13645" t="str">
        <f t="shared" si="429"/>
        <v/>
      </c>
      <c r="H13645" t="str">
        <f t="shared" si="430"/>
        <v/>
      </c>
    </row>
    <row r="13646" spans="7:8" x14ac:dyDescent="0.2">
      <c r="G13646" t="str">
        <f t="shared" si="429"/>
        <v/>
      </c>
      <c r="H13646" t="str">
        <f t="shared" si="430"/>
        <v/>
      </c>
    </row>
    <row r="13647" spans="7:8" x14ac:dyDescent="0.2">
      <c r="G13647" t="str">
        <f t="shared" si="429"/>
        <v/>
      </c>
      <c r="H13647" t="str">
        <f t="shared" si="430"/>
        <v/>
      </c>
    </row>
    <row r="13648" spans="7:8" x14ac:dyDescent="0.2">
      <c r="G13648" t="str">
        <f t="shared" si="429"/>
        <v/>
      </c>
      <c r="H13648" t="str">
        <f t="shared" si="430"/>
        <v/>
      </c>
    </row>
    <row r="13649" spans="7:8" x14ac:dyDescent="0.2">
      <c r="G13649" t="str">
        <f t="shared" si="429"/>
        <v/>
      </c>
      <c r="H13649" t="str">
        <f t="shared" si="430"/>
        <v/>
      </c>
    </row>
    <row r="13650" spans="7:8" x14ac:dyDescent="0.2">
      <c r="G13650" t="str">
        <f t="shared" si="429"/>
        <v/>
      </c>
      <c r="H13650" t="str">
        <f t="shared" si="430"/>
        <v/>
      </c>
    </row>
    <row r="13651" spans="7:8" x14ac:dyDescent="0.2">
      <c r="G13651" t="str">
        <f t="shared" si="429"/>
        <v/>
      </c>
      <c r="H13651" t="str">
        <f t="shared" si="430"/>
        <v/>
      </c>
    </row>
    <row r="13652" spans="7:8" x14ac:dyDescent="0.2">
      <c r="G13652" t="str">
        <f t="shared" si="429"/>
        <v/>
      </c>
      <c r="H13652" t="str">
        <f t="shared" si="430"/>
        <v/>
      </c>
    </row>
    <row r="13653" spans="7:8" x14ac:dyDescent="0.2">
      <c r="G13653" t="str">
        <f t="shared" si="429"/>
        <v/>
      </c>
      <c r="H13653" t="str">
        <f t="shared" si="430"/>
        <v/>
      </c>
    </row>
    <row r="13654" spans="7:8" x14ac:dyDescent="0.2">
      <c r="G13654" t="str">
        <f t="shared" si="429"/>
        <v/>
      </c>
      <c r="H13654" t="str">
        <f t="shared" si="430"/>
        <v/>
      </c>
    </row>
    <row r="13655" spans="7:8" x14ac:dyDescent="0.2">
      <c r="G13655" t="str">
        <f t="shared" si="429"/>
        <v/>
      </c>
      <c r="H13655" t="str">
        <f t="shared" si="430"/>
        <v/>
      </c>
    </row>
    <row r="13656" spans="7:8" x14ac:dyDescent="0.2">
      <c r="G13656" t="str">
        <f t="shared" si="429"/>
        <v/>
      </c>
      <c r="H13656" t="str">
        <f t="shared" si="430"/>
        <v/>
      </c>
    </row>
    <row r="13657" spans="7:8" x14ac:dyDescent="0.2">
      <c r="G13657" t="str">
        <f t="shared" si="429"/>
        <v/>
      </c>
      <c r="H13657" t="str">
        <f t="shared" si="430"/>
        <v/>
      </c>
    </row>
    <row r="13658" spans="7:8" x14ac:dyDescent="0.2">
      <c r="G13658" t="str">
        <f t="shared" si="429"/>
        <v/>
      </c>
      <c r="H13658" t="str">
        <f t="shared" si="430"/>
        <v/>
      </c>
    </row>
    <row r="13659" spans="7:8" x14ac:dyDescent="0.2">
      <c r="G13659" t="str">
        <f t="shared" si="429"/>
        <v/>
      </c>
      <c r="H13659" t="str">
        <f t="shared" si="430"/>
        <v/>
      </c>
    </row>
    <row r="13660" spans="7:8" x14ac:dyDescent="0.2">
      <c r="G13660" t="str">
        <f t="shared" si="429"/>
        <v/>
      </c>
      <c r="H13660" t="str">
        <f t="shared" si="430"/>
        <v/>
      </c>
    </row>
    <row r="13661" spans="7:8" x14ac:dyDescent="0.2">
      <c r="G13661" t="str">
        <f t="shared" si="429"/>
        <v/>
      </c>
      <c r="H13661" t="str">
        <f t="shared" si="430"/>
        <v/>
      </c>
    </row>
    <row r="13662" spans="7:8" x14ac:dyDescent="0.2">
      <c r="G13662" t="str">
        <f t="shared" si="429"/>
        <v/>
      </c>
      <c r="H13662" t="str">
        <f t="shared" si="430"/>
        <v/>
      </c>
    </row>
    <row r="13663" spans="7:8" x14ac:dyDescent="0.2">
      <c r="G13663" t="str">
        <f t="shared" si="429"/>
        <v/>
      </c>
      <c r="H13663" t="str">
        <f t="shared" si="430"/>
        <v/>
      </c>
    </row>
    <row r="13664" spans="7:8" x14ac:dyDescent="0.2">
      <c r="G13664" t="str">
        <f t="shared" si="429"/>
        <v/>
      </c>
      <c r="H13664" t="str">
        <f t="shared" si="430"/>
        <v/>
      </c>
    </row>
    <row r="13665" spans="7:8" x14ac:dyDescent="0.2">
      <c r="G13665" t="str">
        <f t="shared" si="429"/>
        <v/>
      </c>
      <c r="H13665" t="str">
        <f t="shared" si="430"/>
        <v/>
      </c>
    </row>
    <row r="13666" spans="7:8" x14ac:dyDescent="0.2">
      <c r="G13666" t="str">
        <f t="shared" si="429"/>
        <v/>
      </c>
      <c r="H13666" t="str">
        <f t="shared" si="430"/>
        <v/>
      </c>
    </row>
    <row r="13667" spans="7:8" x14ac:dyDescent="0.2">
      <c r="G13667" t="str">
        <f t="shared" si="429"/>
        <v/>
      </c>
      <c r="H13667" t="str">
        <f t="shared" si="430"/>
        <v/>
      </c>
    </row>
    <row r="13668" spans="7:8" x14ac:dyDescent="0.2">
      <c r="G13668" t="str">
        <f t="shared" si="429"/>
        <v/>
      </c>
      <c r="H13668" t="str">
        <f t="shared" si="430"/>
        <v/>
      </c>
    </row>
    <row r="13669" spans="7:8" x14ac:dyDescent="0.2">
      <c r="G13669" t="str">
        <f t="shared" si="429"/>
        <v/>
      </c>
      <c r="H13669" t="str">
        <f t="shared" si="430"/>
        <v/>
      </c>
    </row>
    <row r="13670" spans="7:8" x14ac:dyDescent="0.2">
      <c r="G13670" t="str">
        <f t="shared" si="429"/>
        <v/>
      </c>
      <c r="H13670" t="str">
        <f t="shared" si="430"/>
        <v/>
      </c>
    </row>
    <row r="13671" spans="7:8" x14ac:dyDescent="0.2">
      <c r="G13671" t="str">
        <f t="shared" si="429"/>
        <v/>
      </c>
      <c r="H13671" t="str">
        <f t="shared" si="430"/>
        <v/>
      </c>
    </row>
    <row r="13672" spans="7:8" x14ac:dyDescent="0.2">
      <c r="G13672" t="str">
        <f t="shared" si="429"/>
        <v/>
      </c>
      <c r="H13672" t="str">
        <f t="shared" si="430"/>
        <v/>
      </c>
    </row>
    <row r="13673" spans="7:8" x14ac:dyDescent="0.2">
      <c r="G13673" t="str">
        <f t="shared" si="429"/>
        <v/>
      </c>
      <c r="H13673" t="str">
        <f t="shared" si="430"/>
        <v/>
      </c>
    </row>
    <row r="13674" spans="7:8" x14ac:dyDescent="0.2">
      <c r="G13674" t="str">
        <f t="shared" si="429"/>
        <v/>
      </c>
      <c r="H13674" t="str">
        <f t="shared" si="430"/>
        <v/>
      </c>
    </row>
    <row r="13675" spans="7:8" x14ac:dyDescent="0.2">
      <c r="G13675" t="str">
        <f t="shared" si="429"/>
        <v/>
      </c>
      <c r="H13675" t="str">
        <f t="shared" si="430"/>
        <v/>
      </c>
    </row>
    <row r="13676" spans="7:8" x14ac:dyDescent="0.2">
      <c r="G13676" t="str">
        <f t="shared" si="429"/>
        <v/>
      </c>
      <c r="H13676" t="str">
        <f t="shared" si="430"/>
        <v/>
      </c>
    </row>
    <row r="13677" spans="7:8" x14ac:dyDescent="0.2">
      <c r="G13677" t="str">
        <f t="shared" si="429"/>
        <v/>
      </c>
      <c r="H13677" t="str">
        <f t="shared" si="430"/>
        <v/>
      </c>
    </row>
    <row r="13678" spans="7:8" x14ac:dyDescent="0.2">
      <c r="G13678" t="str">
        <f t="shared" si="429"/>
        <v/>
      </c>
      <c r="H13678" t="str">
        <f t="shared" si="430"/>
        <v/>
      </c>
    </row>
    <row r="13679" spans="7:8" x14ac:dyDescent="0.2">
      <c r="G13679" t="str">
        <f t="shared" si="429"/>
        <v/>
      </c>
      <c r="H13679" t="str">
        <f t="shared" si="430"/>
        <v/>
      </c>
    </row>
    <row r="13680" spans="7:8" x14ac:dyDescent="0.2">
      <c r="G13680" t="str">
        <f t="shared" si="429"/>
        <v/>
      </c>
      <c r="H13680" t="str">
        <f t="shared" si="430"/>
        <v/>
      </c>
    </row>
    <row r="13681" spans="7:8" x14ac:dyDescent="0.2">
      <c r="G13681" t="str">
        <f t="shared" si="429"/>
        <v/>
      </c>
      <c r="H13681" t="str">
        <f t="shared" si="430"/>
        <v/>
      </c>
    </row>
    <row r="13682" spans="7:8" x14ac:dyDescent="0.2">
      <c r="G13682" t="str">
        <f t="shared" si="429"/>
        <v/>
      </c>
      <c r="H13682" t="str">
        <f t="shared" si="430"/>
        <v/>
      </c>
    </row>
    <row r="13683" spans="7:8" x14ac:dyDescent="0.2">
      <c r="G13683" t="str">
        <f t="shared" si="429"/>
        <v/>
      </c>
      <c r="H13683" t="str">
        <f t="shared" si="430"/>
        <v/>
      </c>
    </row>
    <row r="13684" spans="7:8" x14ac:dyDescent="0.2">
      <c r="G13684" t="str">
        <f t="shared" si="429"/>
        <v/>
      </c>
      <c r="H13684" t="str">
        <f t="shared" si="430"/>
        <v/>
      </c>
    </row>
    <row r="13685" spans="7:8" x14ac:dyDescent="0.2">
      <c r="G13685" t="str">
        <f t="shared" si="429"/>
        <v/>
      </c>
      <c r="H13685" t="str">
        <f t="shared" si="430"/>
        <v/>
      </c>
    </row>
    <row r="13686" spans="7:8" x14ac:dyDescent="0.2">
      <c r="G13686" t="str">
        <f t="shared" si="429"/>
        <v/>
      </c>
      <c r="H13686" t="str">
        <f t="shared" si="430"/>
        <v/>
      </c>
    </row>
    <row r="13687" spans="7:8" x14ac:dyDescent="0.2">
      <c r="G13687" t="str">
        <f t="shared" si="429"/>
        <v/>
      </c>
      <c r="H13687" t="str">
        <f t="shared" si="430"/>
        <v/>
      </c>
    </row>
    <row r="13688" spans="7:8" x14ac:dyDescent="0.2">
      <c r="G13688" t="str">
        <f t="shared" si="429"/>
        <v/>
      </c>
      <c r="H13688" t="str">
        <f t="shared" si="430"/>
        <v/>
      </c>
    </row>
    <row r="13689" spans="7:8" x14ac:dyDescent="0.2">
      <c r="G13689" t="str">
        <f t="shared" si="429"/>
        <v/>
      </c>
      <c r="H13689" t="str">
        <f t="shared" si="430"/>
        <v/>
      </c>
    </row>
    <row r="13690" spans="7:8" x14ac:dyDescent="0.2">
      <c r="G13690" t="str">
        <f t="shared" si="429"/>
        <v/>
      </c>
      <c r="H13690" t="str">
        <f t="shared" si="430"/>
        <v/>
      </c>
    </row>
    <row r="13691" spans="7:8" x14ac:dyDescent="0.2">
      <c r="G13691" t="str">
        <f t="shared" si="429"/>
        <v/>
      </c>
      <c r="H13691" t="str">
        <f t="shared" si="430"/>
        <v/>
      </c>
    </row>
    <row r="13692" spans="7:8" x14ac:dyDescent="0.2">
      <c r="G13692" t="str">
        <f t="shared" si="429"/>
        <v/>
      </c>
      <c r="H13692" t="str">
        <f t="shared" si="430"/>
        <v/>
      </c>
    </row>
    <row r="13693" spans="7:8" x14ac:dyDescent="0.2">
      <c r="G13693" t="str">
        <f t="shared" si="429"/>
        <v/>
      </c>
      <c r="H13693" t="str">
        <f t="shared" si="430"/>
        <v/>
      </c>
    </row>
    <row r="13694" spans="7:8" x14ac:dyDescent="0.2">
      <c r="G13694" t="str">
        <f t="shared" si="429"/>
        <v/>
      </c>
      <c r="H13694" t="str">
        <f t="shared" si="430"/>
        <v/>
      </c>
    </row>
    <row r="13695" spans="7:8" x14ac:dyDescent="0.2">
      <c r="G13695" t="str">
        <f t="shared" si="429"/>
        <v/>
      </c>
      <c r="H13695" t="str">
        <f t="shared" si="430"/>
        <v/>
      </c>
    </row>
    <row r="13696" spans="7:8" x14ac:dyDescent="0.2">
      <c r="G13696" t="str">
        <f t="shared" si="429"/>
        <v/>
      </c>
      <c r="H13696" t="str">
        <f t="shared" si="430"/>
        <v/>
      </c>
    </row>
    <row r="13697" spans="7:8" x14ac:dyDescent="0.2">
      <c r="G13697" t="str">
        <f t="shared" si="429"/>
        <v/>
      </c>
      <c r="H13697" t="str">
        <f t="shared" si="430"/>
        <v/>
      </c>
    </row>
    <row r="13698" spans="7:8" x14ac:dyDescent="0.2">
      <c r="G13698" t="str">
        <f t="shared" si="429"/>
        <v/>
      </c>
      <c r="H13698" t="str">
        <f t="shared" si="430"/>
        <v/>
      </c>
    </row>
    <row r="13699" spans="7:8" x14ac:dyDescent="0.2">
      <c r="G13699" t="str">
        <f t="shared" si="429"/>
        <v/>
      </c>
      <c r="H13699" t="str">
        <f t="shared" si="430"/>
        <v/>
      </c>
    </row>
    <row r="13700" spans="7:8" x14ac:dyDescent="0.2">
      <c r="G13700" t="str">
        <f t="shared" si="429"/>
        <v/>
      </c>
      <c r="H13700" t="str">
        <f t="shared" si="430"/>
        <v/>
      </c>
    </row>
    <row r="13701" spans="7:8" x14ac:dyDescent="0.2">
      <c r="G13701" t="str">
        <f t="shared" si="429"/>
        <v/>
      </c>
      <c r="H13701" t="str">
        <f t="shared" si="430"/>
        <v/>
      </c>
    </row>
    <row r="13702" spans="7:8" x14ac:dyDescent="0.2">
      <c r="G13702" t="str">
        <f t="shared" si="429"/>
        <v/>
      </c>
      <c r="H13702" t="str">
        <f t="shared" si="430"/>
        <v/>
      </c>
    </row>
    <row r="13703" spans="7:8" x14ac:dyDescent="0.2">
      <c r="G13703" t="str">
        <f t="shared" ref="G13703:G13766" si="431">IF(B13703="","",IF(A13703="",G13702,SUBSTITUTE(A13703," 2022-23 Game Log","")))</f>
        <v/>
      </c>
      <c r="H13703" t="str">
        <f t="shared" ref="H13703:H13766" si="432">IF(G13703="Luka Dončić","Luka Doncic",IF(G13703="Wendell Carter Jr.","Wendell Carter",IF(G13703="Vlatko Čančar","Vlatko Cancar",IF(G13703="Troy Brown Jr.","Troy Brown",IF(G13703="Bojan Bogdanović","Bojan Bogdanovic",IF(G13703="Nic Claxton","Nicolas Claxton",IF(G13703="Kristaps Porziņģis","Kristaps Porzingis",IF(G13703="Kelly Oubre Jr.","Kelly Oubre Jr",IF(G13703="P.J. Washington","P.J Washington",IF(G13703="P.J. Tucker","P.J Tucker",IF(G13703="Jabari Smith Jr.","Jabari Smith",IF(G13703="Alperen Şengün","Alperen Sengun",IF(G13703="Nikola Vučević","Nikola Vucevic",IF(G13703="Jusuf Nurkić","Jusuf Nurkic",IF(G13703="Nikola Jokić","Nikola Jokic",G13703)))))))))))))))</f>
        <v/>
      </c>
    </row>
    <row r="13704" spans="7:8" x14ac:dyDescent="0.2">
      <c r="G13704" t="str">
        <f t="shared" si="431"/>
        <v/>
      </c>
      <c r="H13704" t="str">
        <f t="shared" si="432"/>
        <v/>
      </c>
    </row>
    <row r="13705" spans="7:8" x14ac:dyDescent="0.2">
      <c r="G13705" t="str">
        <f t="shared" si="431"/>
        <v/>
      </c>
      <c r="H13705" t="str">
        <f t="shared" si="432"/>
        <v/>
      </c>
    </row>
    <row r="13706" spans="7:8" x14ac:dyDescent="0.2">
      <c r="G13706" t="str">
        <f t="shared" si="431"/>
        <v/>
      </c>
      <c r="H13706" t="str">
        <f t="shared" si="432"/>
        <v/>
      </c>
    </row>
    <row r="13707" spans="7:8" x14ac:dyDescent="0.2">
      <c r="G13707" t="str">
        <f t="shared" si="431"/>
        <v/>
      </c>
      <c r="H13707" t="str">
        <f t="shared" si="432"/>
        <v/>
      </c>
    </row>
    <row r="13708" spans="7:8" x14ac:dyDescent="0.2">
      <c r="G13708" t="str">
        <f t="shared" si="431"/>
        <v/>
      </c>
      <c r="H13708" t="str">
        <f t="shared" si="432"/>
        <v/>
      </c>
    </row>
    <row r="13709" spans="7:8" x14ac:dyDescent="0.2">
      <c r="G13709" t="str">
        <f t="shared" si="431"/>
        <v/>
      </c>
      <c r="H13709" t="str">
        <f t="shared" si="432"/>
        <v/>
      </c>
    </row>
    <row r="13710" spans="7:8" x14ac:dyDescent="0.2">
      <c r="G13710" t="str">
        <f t="shared" si="431"/>
        <v/>
      </c>
      <c r="H13710" t="str">
        <f t="shared" si="432"/>
        <v/>
      </c>
    </row>
    <row r="13711" spans="7:8" x14ac:dyDescent="0.2">
      <c r="G13711" t="str">
        <f t="shared" si="431"/>
        <v/>
      </c>
      <c r="H13711" t="str">
        <f t="shared" si="432"/>
        <v/>
      </c>
    </row>
    <row r="13712" spans="7:8" x14ac:dyDescent="0.2">
      <c r="G13712" t="str">
        <f t="shared" si="431"/>
        <v/>
      </c>
      <c r="H13712" t="str">
        <f t="shared" si="432"/>
        <v/>
      </c>
    </row>
    <row r="13713" spans="7:8" x14ac:dyDescent="0.2">
      <c r="G13713" t="str">
        <f t="shared" si="431"/>
        <v/>
      </c>
      <c r="H13713" t="str">
        <f t="shared" si="432"/>
        <v/>
      </c>
    </row>
    <row r="13714" spans="7:8" x14ac:dyDescent="0.2">
      <c r="G13714" t="str">
        <f t="shared" si="431"/>
        <v/>
      </c>
      <c r="H13714" t="str">
        <f t="shared" si="432"/>
        <v/>
      </c>
    </row>
    <row r="13715" spans="7:8" x14ac:dyDescent="0.2">
      <c r="G13715" t="str">
        <f t="shared" si="431"/>
        <v/>
      </c>
      <c r="H13715" t="str">
        <f t="shared" si="432"/>
        <v/>
      </c>
    </row>
    <row r="13716" spans="7:8" x14ac:dyDescent="0.2">
      <c r="G13716" t="str">
        <f t="shared" si="431"/>
        <v/>
      </c>
      <c r="H13716" t="str">
        <f t="shared" si="432"/>
        <v/>
      </c>
    </row>
    <row r="13717" spans="7:8" x14ac:dyDescent="0.2">
      <c r="G13717" t="str">
        <f t="shared" si="431"/>
        <v/>
      </c>
      <c r="H13717" t="str">
        <f t="shared" si="432"/>
        <v/>
      </c>
    </row>
    <row r="13718" spans="7:8" x14ac:dyDescent="0.2">
      <c r="G13718" t="str">
        <f t="shared" si="431"/>
        <v/>
      </c>
      <c r="H13718" t="str">
        <f t="shared" si="432"/>
        <v/>
      </c>
    </row>
    <row r="13719" spans="7:8" x14ac:dyDescent="0.2">
      <c r="G13719" t="str">
        <f t="shared" si="431"/>
        <v/>
      </c>
      <c r="H13719" t="str">
        <f t="shared" si="432"/>
        <v/>
      </c>
    </row>
    <row r="13720" spans="7:8" x14ac:dyDescent="0.2">
      <c r="G13720" t="str">
        <f t="shared" si="431"/>
        <v/>
      </c>
      <c r="H13720" t="str">
        <f t="shared" si="432"/>
        <v/>
      </c>
    </row>
    <row r="13721" spans="7:8" x14ac:dyDescent="0.2">
      <c r="G13721" t="str">
        <f t="shared" si="431"/>
        <v/>
      </c>
      <c r="H13721" t="str">
        <f t="shared" si="432"/>
        <v/>
      </c>
    </row>
    <row r="13722" spans="7:8" x14ac:dyDescent="0.2">
      <c r="G13722" t="str">
        <f t="shared" si="431"/>
        <v/>
      </c>
      <c r="H13722" t="str">
        <f t="shared" si="432"/>
        <v/>
      </c>
    </row>
    <row r="13723" spans="7:8" x14ac:dyDescent="0.2">
      <c r="G13723" t="str">
        <f t="shared" si="431"/>
        <v/>
      </c>
      <c r="H13723" t="str">
        <f t="shared" si="432"/>
        <v/>
      </c>
    </row>
    <row r="13724" spans="7:8" x14ac:dyDescent="0.2">
      <c r="G13724" t="str">
        <f t="shared" si="431"/>
        <v/>
      </c>
      <c r="H13724" t="str">
        <f t="shared" si="432"/>
        <v/>
      </c>
    </row>
    <row r="13725" spans="7:8" x14ac:dyDescent="0.2">
      <c r="G13725" t="str">
        <f t="shared" si="431"/>
        <v/>
      </c>
      <c r="H13725" t="str">
        <f t="shared" si="432"/>
        <v/>
      </c>
    </row>
    <row r="13726" spans="7:8" x14ac:dyDescent="0.2">
      <c r="G13726" t="str">
        <f t="shared" si="431"/>
        <v/>
      </c>
      <c r="H13726" t="str">
        <f t="shared" si="432"/>
        <v/>
      </c>
    </row>
    <row r="13727" spans="7:8" x14ac:dyDescent="0.2">
      <c r="G13727" t="str">
        <f t="shared" si="431"/>
        <v/>
      </c>
      <c r="H13727" t="str">
        <f t="shared" si="432"/>
        <v/>
      </c>
    </row>
    <row r="13728" spans="7:8" x14ac:dyDescent="0.2">
      <c r="G13728" t="str">
        <f t="shared" si="431"/>
        <v/>
      </c>
      <c r="H13728" t="str">
        <f t="shared" si="432"/>
        <v/>
      </c>
    </row>
    <row r="13729" spans="7:8" x14ac:dyDescent="0.2">
      <c r="G13729" t="str">
        <f t="shared" si="431"/>
        <v/>
      </c>
      <c r="H13729" t="str">
        <f t="shared" si="432"/>
        <v/>
      </c>
    </row>
    <row r="13730" spans="7:8" x14ac:dyDescent="0.2">
      <c r="G13730" t="str">
        <f t="shared" si="431"/>
        <v/>
      </c>
      <c r="H13730" t="str">
        <f t="shared" si="432"/>
        <v/>
      </c>
    </row>
    <row r="13731" spans="7:8" x14ac:dyDescent="0.2">
      <c r="G13731" t="str">
        <f t="shared" si="431"/>
        <v/>
      </c>
      <c r="H13731" t="str">
        <f t="shared" si="432"/>
        <v/>
      </c>
    </row>
    <row r="13732" spans="7:8" x14ac:dyDescent="0.2">
      <c r="G13732" t="str">
        <f t="shared" si="431"/>
        <v/>
      </c>
      <c r="H13732" t="str">
        <f t="shared" si="432"/>
        <v/>
      </c>
    </row>
    <row r="13733" spans="7:8" x14ac:dyDescent="0.2">
      <c r="G13733" t="str">
        <f t="shared" si="431"/>
        <v/>
      </c>
      <c r="H13733" t="str">
        <f t="shared" si="432"/>
        <v/>
      </c>
    </row>
    <row r="13734" spans="7:8" x14ac:dyDescent="0.2">
      <c r="G13734" t="str">
        <f t="shared" si="431"/>
        <v/>
      </c>
      <c r="H13734" t="str">
        <f t="shared" si="432"/>
        <v/>
      </c>
    </row>
    <row r="13735" spans="7:8" x14ac:dyDescent="0.2">
      <c r="G13735" t="str">
        <f t="shared" si="431"/>
        <v/>
      </c>
      <c r="H13735" t="str">
        <f t="shared" si="432"/>
        <v/>
      </c>
    </row>
    <row r="13736" spans="7:8" x14ac:dyDescent="0.2">
      <c r="G13736" t="str">
        <f t="shared" si="431"/>
        <v/>
      </c>
      <c r="H13736" t="str">
        <f t="shared" si="432"/>
        <v/>
      </c>
    </row>
    <row r="13737" spans="7:8" x14ac:dyDescent="0.2">
      <c r="G13737" t="str">
        <f t="shared" si="431"/>
        <v/>
      </c>
      <c r="H13737" t="str">
        <f t="shared" si="432"/>
        <v/>
      </c>
    </row>
    <row r="13738" spans="7:8" x14ac:dyDescent="0.2">
      <c r="G13738" t="str">
        <f t="shared" si="431"/>
        <v/>
      </c>
      <c r="H13738" t="str">
        <f t="shared" si="432"/>
        <v/>
      </c>
    </row>
    <row r="13739" spans="7:8" x14ac:dyDescent="0.2">
      <c r="G13739" t="str">
        <f t="shared" si="431"/>
        <v/>
      </c>
      <c r="H13739" t="str">
        <f t="shared" si="432"/>
        <v/>
      </c>
    </row>
    <row r="13740" spans="7:8" x14ac:dyDescent="0.2">
      <c r="G13740" t="str">
        <f t="shared" si="431"/>
        <v/>
      </c>
      <c r="H13740" t="str">
        <f t="shared" si="432"/>
        <v/>
      </c>
    </row>
    <row r="13741" spans="7:8" x14ac:dyDescent="0.2">
      <c r="G13741" t="str">
        <f t="shared" si="431"/>
        <v/>
      </c>
      <c r="H13741" t="str">
        <f t="shared" si="432"/>
        <v/>
      </c>
    </row>
    <row r="13742" spans="7:8" x14ac:dyDescent="0.2">
      <c r="G13742" t="str">
        <f t="shared" si="431"/>
        <v/>
      </c>
      <c r="H13742" t="str">
        <f t="shared" si="432"/>
        <v/>
      </c>
    </row>
    <row r="13743" spans="7:8" x14ac:dyDescent="0.2">
      <c r="G13743" t="str">
        <f t="shared" si="431"/>
        <v/>
      </c>
      <c r="H13743" t="str">
        <f t="shared" si="432"/>
        <v/>
      </c>
    </row>
    <row r="13744" spans="7:8" x14ac:dyDescent="0.2">
      <c r="G13744" t="str">
        <f t="shared" si="431"/>
        <v/>
      </c>
      <c r="H13744" t="str">
        <f t="shared" si="432"/>
        <v/>
      </c>
    </row>
    <row r="13745" spans="7:8" x14ac:dyDescent="0.2">
      <c r="G13745" t="str">
        <f t="shared" si="431"/>
        <v/>
      </c>
      <c r="H13745" t="str">
        <f t="shared" si="432"/>
        <v/>
      </c>
    </row>
    <row r="13746" spans="7:8" x14ac:dyDescent="0.2">
      <c r="G13746" t="str">
        <f t="shared" si="431"/>
        <v/>
      </c>
      <c r="H13746" t="str">
        <f t="shared" si="432"/>
        <v/>
      </c>
    </row>
    <row r="13747" spans="7:8" x14ac:dyDescent="0.2">
      <c r="G13747" t="str">
        <f t="shared" si="431"/>
        <v/>
      </c>
      <c r="H13747" t="str">
        <f t="shared" si="432"/>
        <v/>
      </c>
    </row>
    <row r="13748" spans="7:8" x14ac:dyDescent="0.2">
      <c r="G13748" t="str">
        <f t="shared" si="431"/>
        <v/>
      </c>
      <c r="H13748" t="str">
        <f t="shared" si="432"/>
        <v/>
      </c>
    </row>
    <row r="13749" spans="7:8" x14ac:dyDescent="0.2">
      <c r="G13749" t="str">
        <f t="shared" si="431"/>
        <v/>
      </c>
      <c r="H13749" t="str">
        <f t="shared" si="432"/>
        <v/>
      </c>
    </row>
    <row r="13750" spans="7:8" x14ac:dyDescent="0.2">
      <c r="G13750" t="str">
        <f t="shared" si="431"/>
        <v/>
      </c>
      <c r="H13750" t="str">
        <f t="shared" si="432"/>
        <v/>
      </c>
    </row>
    <row r="13751" spans="7:8" x14ac:dyDescent="0.2">
      <c r="G13751" t="str">
        <f t="shared" si="431"/>
        <v/>
      </c>
      <c r="H13751" t="str">
        <f t="shared" si="432"/>
        <v/>
      </c>
    </row>
    <row r="13752" spans="7:8" x14ac:dyDescent="0.2">
      <c r="G13752" t="str">
        <f t="shared" si="431"/>
        <v/>
      </c>
      <c r="H13752" t="str">
        <f t="shared" si="432"/>
        <v/>
      </c>
    </row>
    <row r="13753" spans="7:8" x14ac:dyDescent="0.2">
      <c r="G13753" t="str">
        <f t="shared" si="431"/>
        <v/>
      </c>
      <c r="H13753" t="str">
        <f t="shared" si="432"/>
        <v/>
      </c>
    </row>
    <row r="13754" spans="7:8" x14ac:dyDescent="0.2">
      <c r="G13754" t="str">
        <f t="shared" si="431"/>
        <v/>
      </c>
      <c r="H13754" t="str">
        <f t="shared" si="432"/>
        <v/>
      </c>
    </row>
    <row r="13755" spans="7:8" x14ac:dyDescent="0.2">
      <c r="G13755" t="str">
        <f t="shared" si="431"/>
        <v/>
      </c>
      <c r="H13755" t="str">
        <f t="shared" si="432"/>
        <v/>
      </c>
    </row>
    <row r="13756" spans="7:8" x14ac:dyDescent="0.2">
      <c r="G13756" t="str">
        <f t="shared" si="431"/>
        <v/>
      </c>
      <c r="H13756" t="str">
        <f t="shared" si="432"/>
        <v/>
      </c>
    </row>
    <row r="13757" spans="7:8" x14ac:dyDescent="0.2">
      <c r="G13757" t="str">
        <f t="shared" si="431"/>
        <v/>
      </c>
      <c r="H13757" t="str">
        <f t="shared" si="432"/>
        <v/>
      </c>
    </row>
    <row r="13758" spans="7:8" x14ac:dyDescent="0.2">
      <c r="G13758" t="str">
        <f t="shared" si="431"/>
        <v/>
      </c>
      <c r="H13758" t="str">
        <f t="shared" si="432"/>
        <v/>
      </c>
    </row>
    <row r="13759" spans="7:8" x14ac:dyDescent="0.2">
      <c r="G13759" t="str">
        <f t="shared" si="431"/>
        <v/>
      </c>
      <c r="H13759" t="str">
        <f t="shared" si="432"/>
        <v/>
      </c>
    </row>
    <row r="13760" spans="7:8" x14ac:dyDescent="0.2">
      <c r="G13760" t="str">
        <f t="shared" si="431"/>
        <v/>
      </c>
      <c r="H13760" t="str">
        <f t="shared" si="432"/>
        <v/>
      </c>
    </row>
    <row r="13761" spans="7:8" x14ac:dyDescent="0.2">
      <c r="G13761" t="str">
        <f t="shared" si="431"/>
        <v/>
      </c>
      <c r="H13761" t="str">
        <f t="shared" si="432"/>
        <v/>
      </c>
    </row>
    <row r="13762" spans="7:8" x14ac:dyDescent="0.2">
      <c r="G13762" t="str">
        <f t="shared" si="431"/>
        <v/>
      </c>
      <c r="H13762" t="str">
        <f t="shared" si="432"/>
        <v/>
      </c>
    </row>
    <row r="13763" spans="7:8" x14ac:dyDescent="0.2">
      <c r="G13763" t="str">
        <f t="shared" si="431"/>
        <v/>
      </c>
      <c r="H13763" t="str">
        <f t="shared" si="432"/>
        <v/>
      </c>
    </row>
    <row r="13764" spans="7:8" x14ac:dyDescent="0.2">
      <c r="G13764" t="str">
        <f t="shared" si="431"/>
        <v/>
      </c>
      <c r="H13764" t="str">
        <f t="shared" si="432"/>
        <v/>
      </c>
    </row>
    <row r="13765" spans="7:8" x14ac:dyDescent="0.2">
      <c r="G13765" t="str">
        <f t="shared" si="431"/>
        <v/>
      </c>
      <c r="H13765" t="str">
        <f t="shared" si="432"/>
        <v/>
      </c>
    </row>
    <row r="13766" spans="7:8" x14ac:dyDescent="0.2">
      <c r="G13766" t="str">
        <f t="shared" si="431"/>
        <v/>
      </c>
      <c r="H13766" t="str">
        <f t="shared" si="432"/>
        <v/>
      </c>
    </row>
    <row r="13767" spans="7:8" x14ac:dyDescent="0.2">
      <c r="G13767" t="str">
        <f t="shared" ref="G13767:G13830" si="433">IF(B13767="","",IF(A13767="",G13766,SUBSTITUTE(A13767," 2022-23 Game Log","")))</f>
        <v/>
      </c>
      <c r="H13767" t="str">
        <f t="shared" ref="H13767:H13830" si="434">IF(G13767="Luka Dončić","Luka Doncic",IF(G13767="Wendell Carter Jr.","Wendell Carter",IF(G13767="Vlatko Čančar","Vlatko Cancar",IF(G13767="Troy Brown Jr.","Troy Brown",IF(G13767="Bojan Bogdanović","Bojan Bogdanovic",IF(G13767="Nic Claxton","Nicolas Claxton",IF(G13767="Kristaps Porziņģis","Kristaps Porzingis",IF(G13767="Kelly Oubre Jr.","Kelly Oubre Jr",IF(G13767="P.J. Washington","P.J Washington",IF(G13767="P.J. Tucker","P.J Tucker",IF(G13767="Jabari Smith Jr.","Jabari Smith",IF(G13767="Alperen Şengün","Alperen Sengun",IF(G13767="Nikola Vučević","Nikola Vucevic",IF(G13767="Jusuf Nurkić","Jusuf Nurkic",IF(G13767="Nikola Jokić","Nikola Jokic",G13767)))))))))))))))</f>
        <v/>
      </c>
    </row>
    <row r="13768" spans="7:8" x14ac:dyDescent="0.2">
      <c r="G13768" t="str">
        <f t="shared" si="433"/>
        <v/>
      </c>
      <c r="H13768" t="str">
        <f t="shared" si="434"/>
        <v/>
      </c>
    </row>
    <row r="13769" spans="7:8" x14ac:dyDescent="0.2">
      <c r="G13769" t="str">
        <f t="shared" si="433"/>
        <v/>
      </c>
      <c r="H13769" t="str">
        <f t="shared" si="434"/>
        <v/>
      </c>
    </row>
    <row r="13770" spans="7:8" x14ac:dyDescent="0.2">
      <c r="G13770" t="str">
        <f t="shared" si="433"/>
        <v/>
      </c>
      <c r="H13770" t="str">
        <f t="shared" si="434"/>
        <v/>
      </c>
    </row>
    <row r="13771" spans="7:8" x14ac:dyDescent="0.2">
      <c r="G13771" t="str">
        <f t="shared" si="433"/>
        <v/>
      </c>
      <c r="H13771" t="str">
        <f t="shared" si="434"/>
        <v/>
      </c>
    </row>
    <row r="13772" spans="7:8" x14ac:dyDescent="0.2">
      <c r="G13772" t="str">
        <f t="shared" si="433"/>
        <v/>
      </c>
      <c r="H13772" t="str">
        <f t="shared" si="434"/>
        <v/>
      </c>
    </row>
    <row r="13773" spans="7:8" x14ac:dyDescent="0.2">
      <c r="G13773" t="str">
        <f t="shared" si="433"/>
        <v/>
      </c>
      <c r="H13773" t="str">
        <f t="shared" si="434"/>
        <v/>
      </c>
    </row>
    <row r="13774" spans="7:8" x14ac:dyDescent="0.2">
      <c r="G13774" t="str">
        <f t="shared" si="433"/>
        <v/>
      </c>
      <c r="H13774" t="str">
        <f t="shared" si="434"/>
        <v/>
      </c>
    </row>
    <row r="13775" spans="7:8" x14ac:dyDescent="0.2">
      <c r="G13775" t="str">
        <f t="shared" si="433"/>
        <v/>
      </c>
      <c r="H13775" t="str">
        <f t="shared" si="434"/>
        <v/>
      </c>
    </row>
    <row r="13776" spans="7:8" x14ac:dyDescent="0.2">
      <c r="G13776" t="str">
        <f t="shared" si="433"/>
        <v/>
      </c>
      <c r="H13776" t="str">
        <f t="shared" si="434"/>
        <v/>
      </c>
    </row>
    <row r="13777" spans="7:8" x14ac:dyDescent="0.2">
      <c r="G13777" t="str">
        <f t="shared" si="433"/>
        <v/>
      </c>
      <c r="H13777" t="str">
        <f t="shared" si="434"/>
        <v/>
      </c>
    </row>
    <row r="13778" spans="7:8" x14ac:dyDescent="0.2">
      <c r="G13778" t="str">
        <f t="shared" si="433"/>
        <v/>
      </c>
      <c r="H13778" t="str">
        <f t="shared" si="434"/>
        <v/>
      </c>
    </row>
    <row r="13779" spans="7:8" x14ac:dyDescent="0.2">
      <c r="G13779" t="str">
        <f t="shared" si="433"/>
        <v/>
      </c>
      <c r="H13779" t="str">
        <f t="shared" si="434"/>
        <v/>
      </c>
    </row>
    <row r="13780" spans="7:8" x14ac:dyDescent="0.2">
      <c r="G13780" t="str">
        <f t="shared" si="433"/>
        <v/>
      </c>
      <c r="H13780" t="str">
        <f t="shared" si="434"/>
        <v/>
      </c>
    </row>
    <row r="13781" spans="7:8" x14ac:dyDescent="0.2">
      <c r="G13781" t="str">
        <f t="shared" si="433"/>
        <v/>
      </c>
      <c r="H13781" t="str">
        <f t="shared" si="434"/>
        <v/>
      </c>
    </row>
    <row r="13782" spans="7:8" x14ac:dyDescent="0.2">
      <c r="G13782" t="str">
        <f t="shared" si="433"/>
        <v/>
      </c>
      <c r="H13782" t="str">
        <f t="shared" si="434"/>
        <v/>
      </c>
    </row>
    <row r="13783" spans="7:8" x14ac:dyDescent="0.2">
      <c r="G13783" t="str">
        <f t="shared" si="433"/>
        <v/>
      </c>
      <c r="H13783" t="str">
        <f t="shared" si="434"/>
        <v/>
      </c>
    </row>
    <row r="13784" spans="7:8" x14ac:dyDescent="0.2">
      <c r="G13784" t="str">
        <f t="shared" si="433"/>
        <v/>
      </c>
      <c r="H13784" t="str">
        <f t="shared" si="434"/>
        <v/>
      </c>
    </row>
    <row r="13785" spans="7:8" x14ac:dyDescent="0.2">
      <c r="G13785" t="str">
        <f t="shared" si="433"/>
        <v/>
      </c>
      <c r="H13785" t="str">
        <f t="shared" si="434"/>
        <v/>
      </c>
    </row>
    <row r="13786" spans="7:8" x14ac:dyDescent="0.2">
      <c r="G13786" t="str">
        <f t="shared" si="433"/>
        <v/>
      </c>
      <c r="H13786" t="str">
        <f t="shared" si="434"/>
        <v/>
      </c>
    </row>
    <row r="13787" spans="7:8" x14ac:dyDescent="0.2">
      <c r="G13787" t="str">
        <f t="shared" si="433"/>
        <v/>
      </c>
      <c r="H13787" t="str">
        <f t="shared" si="434"/>
        <v/>
      </c>
    </row>
    <row r="13788" spans="7:8" x14ac:dyDescent="0.2">
      <c r="G13788" t="str">
        <f t="shared" si="433"/>
        <v/>
      </c>
      <c r="H13788" t="str">
        <f t="shared" si="434"/>
        <v/>
      </c>
    </row>
    <row r="13789" spans="7:8" x14ac:dyDescent="0.2">
      <c r="G13789" t="str">
        <f t="shared" si="433"/>
        <v/>
      </c>
      <c r="H13789" t="str">
        <f t="shared" si="434"/>
        <v/>
      </c>
    </row>
    <row r="13790" spans="7:8" x14ac:dyDescent="0.2">
      <c r="G13790" t="str">
        <f t="shared" si="433"/>
        <v/>
      </c>
      <c r="H13790" t="str">
        <f t="shared" si="434"/>
        <v/>
      </c>
    </row>
    <row r="13791" spans="7:8" x14ac:dyDescent="0.2">
      <c r="G13791" t="str">
        <f t="shared" si="433"/>
        <v/>
      </c>
      <c r="H13791" t="str">
        <f t="shared" si="434"/>
        <v/>
      </c>
    </row>
    <row r="13792" spans="7:8" x14ac:dyDescent="0.2">
      <c r="G13792" t="str">
        <f t="shared" si="433"/>
        <v/>
      </c>
      <c r="H13792" t="str">
        <f t="shared" si="434"/>
        <v/>
      </c>
    </row>
    <row r="13793" spans="7:8" x14ac:dyDescent="0.2">
      <c r="G13793" t="str">
        <f t="shared" si="433"/>
        <v/>
      </c>
      <c r="H13793" t="str">
        <f t="shared" si="434"/>
        <v/>
      </c>
    </row>
    <row r="13794" spans="7:8" x14ac:dyDescent="0.2">
      <c r="G13794" t="str">
        <f t="shared" si="433"/>
        <v/>
      </c>
      <c r="H13794" t="str">
        <f t="shared" si="434"/>
        <v/>
      </c>
    </row>
    <row r="13795" spans="7:8" x14ac:dyDescent="0.2">
      <c r="G13795" t="str">
        <f t="shared" si="433"/>
        <v/>
      </c>
      <c r="H13795" t="str">
        <f t="shared" si="434"/>
        <v/>
      </c>
    </row>
    <row r="13796" spans="7:8" x14ac:dyDescent="0.2">
      <c r="G13796" t="str">
        <f t="shared" si="433"/>
        <v/>
      </c>
      <c r="H13796" t="str">
        <f t="shared" si="434"/>
        <v/>
      </c>
    </row>
    <row r="13797" spans="7:8" x14ac:dyDescent="0.2">
      <c r="G13797" t="str">
        <f t="shared" si="433"/>
        <v/>
      </c>
      <c r="H13797" t="str">
        <f t="shared" si="434"/>
        <v/>
      </c>
    </row>
    <row r="13798" spans="7:8" x14ac:dyDescent="0.2">
      <c r="G13798" t="str">
        <f t="shared" si="433"/>
        <v/>
      </c>
      <c r="H13798" t="str">
        <f t="shared" si="434"/>
        <v/>
      </c>
    </row>
    <row r="13799" spans="7:8" x14ac:dyDescent="0.2">
      <c r="G13799" t="str">
        <f t="shared" si="433"/>
        <v/>
      </c>
      <c r="H13799" t="str">
        <f t="shared" si="434"/>
        <v/>
      </c>
    </row>
    <row r="13800" spans="7:8" x14ac:dyDescent="0.2">
      <c r="G13800" t="str">
        <f t="shared" si="433"/>
        <v/>
      </c>
      <c r="H13800" t="str">
        <f t="shared" si="434"/>
        <v/>
      </c>
    </row>
    <row r="13801" spans="7:8" x14ac:dyDescent="0.2">
      <c r="G13801" t="str">
        <f t="shared" si="433"/>
        <v/>
      </c>
      <c r="H13801" t="str">
        <f t="shared" si="434"/>
        <v/>
      </c>
    </row>
    <row r="13802" spans="7:8" x14ac:dyDescent="0.2">
      <c r="G13802" t="str">
        <f t="shared" si="433"/>
        <v/>
      </c>
      <c r="H13802" t="str">
        <f t="shared" si="434"/>
        <v/>
      </c>
    </row>
    <row r="13803" spans="7:8" x14ac:dyDescent="0.2">
      <c r="G13803" t="str">
        <f t="shared" si="433"/>
        <v/>
      </c>
      <c r="H13803" t="str">
        <f t="shared" si="434"/>
        <v/>
      </c>
    </row>
    <row r="13804" spans="7:8" x14ac:dyDescent="0.2">
      <c r="G13804" t="str">
        <f t="shared" si="433"/>
        <v/>
      </c>
      <c r="H13804" t="str">
        <f t="shared" si="434"/>
        <v/>
      </c>
    </row>
    <row r="13805" spans="7:8" x14ac:dyDescent="0.2">
      <c r="G13805" t="str">
        <f t="shared" si="433"/>
        <v/>
      </c>
      <c r="H13805" t="str">
        <f t="shared" si="434"/>
        <v/>
      </c>
    </row>
    <row r="13806" spans="7:8" x14ac:dyDescent="0.2">
      <c r="G13806" t="str">
        <f t="shared" si="433"/>
        <v/>
      </c>
      <c r="H13806" t="str">
        <f t="shared" si="434"/>
        <v/>
      </c>
    </row>
    <row r="13807" spans="7:8" x14ac:dyDescent="0.2">
      <c r="G13807" t="str">
        <f t="shared" si="433"/>
        <v/>
      </c>
      <c r="H13807" t="str">
        <f t="shared" si="434"/>
        <v/>
      </c>
    </row>
    <row r="13808" spans="7:8" x14ac:dyDescent="0.2">
      <c r="G13808" t="str">
        <f t="shared" si="433"/>
        <v/>
      </c>
      <c r="H13808" t="str">
        <f t="shared" si="434"/>
        <v/>
      </c>
    </row>
    <row r="13809" spans="7:8" x14ac:dyDescent="0.2">
      <c r="G13809" t="str">
        <f t="shared" si="433"/>
        <v/>
      </c>
      <c r="H13809" t="str">
        <f t="shared" si="434"/>
        <v/>
      </c>
    </row>
    <row r="13810" spans="7:8" x14ac:dyDescent="0.2">
      <c r="G13810" t="str">
        <f t="shared" si="433"/>
        <v/>
      </c>
      <c r="H13810" t="str">
        <f t="shared" si="434"/>
        <v/>
      </c>
    </row>
    <row r="13811" spans="7:8" x14ac:dyDescent="0.2">
      <c r="G13811" t="str">
        <f t="shared" si="433"/>
        <v/>
      </c>
      <c r="H13811" t="str">
        <f t="shared" si="434"/>
        <v/>
      </c>
    </row>
    <row r="13812" spans="7:8" x14ac:dyDescent="0.2">
      <c r="G13812" t="str">
        <f t="shared" si="433"/>
        <v/>
      </c>
      <c r="H13812" t="str">
        <f t="shared" si="434"/>
        <v/>
      </c>
    </row>
    <row r="13813" spans="7:8" x14ac:dyDescent="0.2">
      <c r="G13813" t="str">
        <f t="shared" si="433"/>
        <v/>
      </c>
      <c r="H13813" t="str">
        <f t="shared" si="434"/>
        <v/>
      </c>
    </row>
    <row r="13814" spans="7:8" x14ac:dyDescent="0.2">
      <c r="G13814" t="str">
        <f t="shared" si="433"/>
        <v/>
      </c>
      <c r="H13814" t="str">
        <f t="shared" si="434"/>
        <v/>
      </c>
    </row>
    <row r="13815" spans="7:8" x14ac:dyDescent="0.2">
      <c r="G13815" t="str">
        <f t="shared" si="433"/>
        <v/>
      </c>
      <c r="H13815" t="str">
        <f t="shared" si="434"/>
        <v/>
      </c>
    </row>
    <row r="13816" spans="7:8" x14ac:dyDescent="0.2">
      <c r="G13816" t="str">
        <f t="shared" si="433"/>
        <v/>
      </c>
      <c r="H13816" t="str">
        <f t="shared" si="434"/>
        <v/>
      </c>
    </row>
    <row r="13817" spans="7:8" x14ac:dyDescent="0.2">
      <c r="G13817" t="str">
        <f t="shared" si="433"/>
        <v/>
      </c>
      <c r="H13817" t="str">
        <f t="shared" si="434"/>
        <v/>
      </c>
    </row>
    <row r="13818" spans="7:8" x14ac:dyDescent="0.2">
      <c r="G13818" t="str">
        <f t="shared" si="433"/>
        <v/>
      </c>
      <c r="H13818" t="str">
        <f t="shared" si="434"/>
        <v/>
      </c>
    </row>
    <row r="13819" spans="7:8" x14ac:dyDescent="0.2">
      <c r="G13819" t="str">
        <f t="shared" si="433"/>
        <v/>
      </c>
      <c r="H13819" t="str">
        <f t="shared" si="434"/>
        <v/>
      </c>
    </row>
    <row r="13820" spans="7:8" x14ac:dyDescent="0.2">
      <c r="G13820" t="str">
        <f t="shared" si="433"/>
        <v/>
      </c>
      <c r="H13820" t="str">
        <f t="shared" si="434"/>
        <v/>
      </c>
    </row>
    <row r="13821" spans="7:8" x14ac:dyDescent="0.2">
      <c r="G13821" t="str">
        <f t="shared" si="433"/>
        <v/>
      </c>
      <c r="H13821" t="str">
        <f t="shared" si="434"/>
        <v/>
      </c>
    </row>
    <row r="13822" spans="7:8" x14ac:dyDescent="0.2">
      <c r="G13822" t="str">
        <f t="shared" si="433"/>
        <v/>
      </c>
      <c r="H13822" t="str">
        <f t="shared" si="434"/>
        <v/>
      </c>
    </row>
    <row r="13823" spans="7:8" x14ac:dyDescent="0.2">
      <c r="G13823" t="str">
        <f t="shared" si="433"/>
        <v/>
      </c>
      <c r="H13823" t="str">
        <f t="shared" si="434"/>
        <v/>
      </c>
    </row>
    <row r="13824" spans="7:8" x14ac:dyDescent="0.2">
      <c r="G13824" t="str">
        <f t="shared" si="433"/>
        <v/>
      </c>
      <c r="H13824" t="str">
        <f t="shared" si="434"/>
        <v/>
      </c>
    </row>
    <row r="13825" spans="7:8" x14ac:dyDescent="0.2">
      <c r="G13825" t="str">
        <f t="shared" si="433"/>
        <v/>
      </c>
      <c r="H13825" t="str">
        <f t="shared" si="434"/>
        <v/>
      </c>
    </row>
    <row r="13826" spans="7:8" x14ac:dyDescent="0.2">
      <c r="G13826" t="str">
        <f t="shared" si="433"/>
        <v/>
      </c>
      <c r="H13826" t="str">
        <f t="shared" si="434"/>
        <v/>
      </c>
    </row>
    <row r="13827" spans="7:8" x14ac:dyDescent="0.2">
      <c r="G13827" t="str">
        <f t="shared" si="433"/>
        <v/>
      </c>
      <c r="H13827" t="str">
        <f t="shared" si="434"/>
        <v/>
      </c>
    </row>
    <row r="13828" spans="7:8" x14ac:dyDescent="0.2">
      <c r="G13828" t="str">
        <f t="shared" si="433"/>
        <v/>
      </c>
      <c r="H13828" t="str">
        <f t="shared" si="434"/>
        <v/>
      </c>
    </row>
    <row r="13829" spans="7:8" x14ac:dyDescent="0.2">
      <c r="G13829" t="str">
        <f t="shared" si="433"/>
        <v/>
      </c>
      <c r="H13829" t="str">
        <f t="shared" si="434"/>
        <v/>
      </c>
    </row>
    <row r="13830" spans="7:8" x14ac:dyDescent="0.2">
      <c r="G13830" t="str">
        <f t="shared" si="433"/>
        <v/>
      </c>
      <c r="H13830" t="str">
        <f t="shared" si="434"/>
        <v/>
      </c>
    </row>
    <row r="13831" spans="7:8" x14ac:dyDescent="0.2">
      <c r="G13831" t="str">
        <f t="shared" ref="G13831:G13894" si="435">IF(B13831="","",IF(A13831="",G13830,SUBSTITUTE(A13831," 2022-23 Game Log","")))</f>
        <v/>
      </c>
      <c r="H13831" t="str">
        <f t="shared" ref="H13831:H13894" si="436">IF(G13831="Luka Dončić","Luka Doncic",IF(G13831="Wendell Carter Jr.","Wendell Carter",IF(G13831="Vlatko Čančar","Vlatko Cancar",IF(G13831="Troy Brown Jr.","Troy Brown",IF(G13831="Bojan Bogdanović","Bojan Bogdanovic",IF(G13831="Nic Claxton","Nicolas Claxton",IF(G13831="Kristaps Porziņģis","Kristaps Porzingis",IF(G13831="Kelly Oubre Jr.","Kelly Oubre Jr",IF(G13831="P.J. Washington","P.J Washington",IF(G13831="P.J. Tucker","P.J Tucker",IF(G13831="Jabari Smith Jr.","Jabari Smith",IF(G13831="Alperen Şengün","Alperen Sengun",IF(G13831="Nikola Vučević","Nikola Vucevic",IF(G13831="Jusuf Nurkić","Jusuf Nurkic",IF(G13831="Nikola Jokić","Nikola Jokic",G13831)))))))))))))))</f>
        <v/>
      </c>
    </row>
    <row r="13832" spans="7:8" x14ac:dyDescent="0.2">
      <c r="G13832" t="str">
        <f t="shared" si="435"/>
        <v/>
      </c>
      <c r="H13832" t="str">
        <f t="shared" si="436"/>
        <v/>
      </c>
    </row>
    <row r="13833" spans="7:8" x14ac:dyDescent="0.2">
      <c r="G13833" t="str">
        <f t="shared" si="435"/>
        <v/>
      </c>
      <c r="H13833" t="str">
        <f t="shared" si="436"/>
        <v/>
      </c>
    </row>
    <row r="13834" spans="7:8" x14ac:dyDescent="0.2">
      <c r="G13834" t="str">
        <f t="shared" si="435"/>
        <v/>
      </c>
      <c r="H13834" t="str">
        <f t="shared" si="436"/>
        <v/>
      </c>
    </row>
    <row r="13835" spans="7:8" x14ac:dyDescent="0.2">
      <c r="G13835" t="str">
        <f t="shared" si="435"/>
        <v/>
      </c>
      <c r="H13835" t="str">
        <f t="shared" si="436"/>
        <v/>
      </c>
    </row>
    <row r="13836" spans="7:8" x14ac:dyDescent="0.2">
      <c r="G13836" t="str">
        <f t="shared" si="435"/>
        <v/>
      </c>
      <c r="H13836" t="str">
        <f t="shared" si="436"/>
        <v/>
      </c>
    </row>
    <row r="13837" spans="7:8" x14ac:dyDescent="0.2">
      <c r="G13837" t="str">
        <f t="shared" si="435"/>
        <v/>
      </c>
      <c r="H13837" t="str">
        <f t="shared" si="436"/>
        <v/>
      </c>
    </row>
    <row r="13838" spans="7:8" x14ac:dyDescent="0.2">
      <c r="G13838" t="str">
        <f t="shared" si="435"/>
        <v/>
      </c>
      <c r="H13838" t="str">
        <f t="shared" si="436"/>
        <v/>
      </c>
    </row>
    <row r="13839" spans="7:8" x14ac:dyDescent="0.2">
      <c r="G13839" t="str">
        <f t="shared" si="435"/>
        <v/>
      </c>
      <c r="H13839" t="str">
        <f t="shared" si="436"/>
        <v/>
      </c>
    </row>
    <row r="13840" spans="7:8" x14ac:dyDescent="0.2">
      <c r="G13840" t="str">
        <f t="shared" si="435"/>
        <v/>
      </c>
      <c r="H13840" t="str">
        <f t="shared" si="436"/>
        <v/>
      </c>
    </row>
    <row r="13841" spans="7:8" x14ac:dyDescent="0.2">
      <c r="G13841" t="str">
        <f t="shared" si="435"/>
        <v/>
      </c>
      <c r="H13841" t="str">
        <f t="shared" si="436"/>
        <v/>
      </c>
    </row>
    <row r="13842" spans="7:8" x14ac:dyDescent="0.2">
      <c r="G13842" t="str">
        <f t="shared" si="435"/>
        <v/>
      </c>
      <c r="H13842" t="str">
        <f t="shared" si="436"/>
        <v/>
      </c>
    </row>
    <row r="13843" spans="7:8" x14ac:dyDescent="0.2">
      <c r="G13843" t="str">
        <f t="shared" si="435"/>
        <v/>
      </c>
      <c r="H13843" t="str">
        <f t="shared" si="436"/>
        <v/>
      </c>
    </row>
    <row r="13844" spans="7:8" x14ac:dyDescent="0.2">
      <c r="G13844" t="str">
        <f t="shared" si="435"/>
        <v/>
      </c>
      <c r="H13844" t="str">
        <f t="shared" si="436"/>
        <v/>
      </c>
    </row>
    <row r="13845" spans="7:8" x14ac:dyDescent="0.2">
      <c r="G13845" t="str">
        <f t="shared" si="435"/>
        <v/>
      </c>
      <c r="H13845" t="str">
        <f t="shared" si="436"/>
        <v/>
      </c>
    </row>
    <row r="13846" spans="7:8" x14ac:dyDescent="0.2">
      <c r="G13846" t="str">
        <f t="shared" si="435"/>
        <v/>
      </c>
      <c r="H13846" t="str">
        <f t="shared" si="436"/>
        <v/>
      </c>
    </row>
    <row r="13847" spans="7:8" x14ac:dyDescent="0.2">
      <c r="G13847" t="str">
        <f t="shared" si="435"/>
        <v/>
      </c>
      <c r="H13847" t="str">
        <f t="shared" si="436"/>
        <v/>
      </c>
    </row>
    <row r="13848" spans="7:8" x14ac:dyDescent="0.2">
      <c r="G13848" t="str">
        <f t="shared" si="435"/>
        <v/>
      </c>
      <c r="H13848" t="str">
        <f t="shared" si="436"/>
        <v/>
      </c>
    </row>
    <row r="13849" spans="7:8" x14ac:dyDescent="0.2">
      <c r="G13849" t="str">
        <f t="shared" si="435"/>
        <v/>
      </c>
      <c r="H13849" t="str">
        <f t="shared" si="436"/>
        <v/>
      </c>
    </row>
    <row r="13850" spans="7:8" x14ac:dyDescent="0.2">
      <c r="G13850" t="str">
        <f t="shared" si="435"/>
        <v/>
      </c>
      <c r="H13850" t="str">
        <f t="shared" si="436"/>
        <v/>
      </c>
    </row>
    <row r="13851" spans="7:8" x14ac:dyDescent="0.2">
      <c r="G13851" t="str">
        <f t="shared" si="435"/>
        <v/>
      </c>
      <c r="H13851" t="str">
        <f t="shared" si="436"/>
        <v/>
      </c>
    </row>
    <row r="13852" spans="7:8" x14ac:dyDescent="0.2">
      <c r="G13852" t="str">
        <f t="shared" si="435"/>
        <v/>
      </c>
      <c r="H13852" t="str">
        <f t="shared" si="436"/>
        <v/>
      </c>
    </row>
    <row r="13853" spans="7:8" x14ac:dyDescent="0.2">
      <c r="G13853" t="str">
        <f t="shared" si="435"/>
        <v/>
      </c>
      <c r="H13853" t="str">
        <f t="shared" si="436"/>
        <v/>
      </c>
    </row>
    <row r="13854" spans="7:8" x14ac:dyDescent="0.2">
      <c r="G13854" t="str">
        <f t="shared" si="435"/>
        <v/>
      </c>
      <c r="H13854" t="str">
        <f t="shared" si="436"/>
        <v/>
      </c>
    </row>
    <row r="13855" spans="7:8" x14ac:dyDescent="0.2">
      <c r="G13855" t="str">
        <f t="shared" si="435"/>
        <v/>
      </c>
      <c r="H13855" t="str">
        <f t="shared" si="436"/>
        <v/>
      </c>
    </row>
    <row r="13856" spans="7:8" x14ac:dyDescent="0.2">
      <c r="G13856" t="str">
        <f t="shared" si="435"/>
        <v/>
      </c>
      <c r="H13856" t="str">
        <f t="shared" si="436"/>
        <v/>
      </c>
    </row>
    <row r="13857" spans="7:8" x14ac:dyDescent="0.2">
      <c r="G13857" t="str">
        <f t="shared" si="435"/>
        <v/>
      </c>
      <c r="H13857" t="str">
        <f t="shared" si="436"/>
        <v/>
      </c>
    </row>
    <row r="13858" spans="7:8" x14ac:dyDescent="0.2">
      <c r="G13858" t="str">
        <f t="shared" si="435"/>
        <v/>
      </c>
      <c r="H13858" t="str">
        <f t="shared" si="436"/>
        <v/>
      </c>
    </row>
    <row r="13859" spans="7:8" x14ac:dyDescent="0.2">
      <c r="G13859" t="str">
        <f t="shared" si="435"/>
        <v/>
      </c>
      <c r="H13859" t="str">
        <f t="shared" si="436"/>
        <v/>
      </c>
    </row>
    <row r="13860" spans="7:8" x14ac:dyDescent="0.2">
      <c r="G13860" t="str">
        <f t="shared" si="435"/>
        <v/>
      </c>
      <c r="H13860" t="str">
        <f t="shared" si="436"/>
        <v/>
      </c>
    </row>
    <row r="13861" spans="7:8" x14ac:dyDescent="0.2">
      <c r="G13861" t="str">
        <f t="shared" si="435"/>
        <v/>
      </c>
      <c r="H13861" t="str">
        <f t="shared" si="436"/>
        <v/>
      </c>
    </row>
    <row r="13862" spans="7:8" x14ac:dyDescent="0.2">
      <c r="G13862" t="str">
        <f t="shared" si="435"/>
        <v/>
      </c>
      <c r="H13862" t="str">
        <f t="shared" si="436"/>
        <v/>
      </c>
    </row>
    <row r="13863" spans="7:8" x14ac:dyDescent="0.2">
      <c r="G13863" t="str">
        <f t="shared" si="435"/>
        <v/>
      </c>
      <c r="H13863" t="str">
        <f t="shared" si="436"/>
        <v/>
      </c>
    </row>
    <row r="13864" spans="7:8" x14ac:dyDescent="0.2">
      <c r="G13864" t="str">
        <f t="shared" si="435"/>
        <v/>
      </c>
      <c r="H13864" t="str">
        <f t="shared" si="436"/>
        <v/>
      </c>
    </row>
    <row r="13865" spans="7:8" x14ac:dyDescent="0.2">
      <c r="G13865" t="str">
        <f t="shared" si="435"/>
        <v/>
      </c>
      <c r="H13865" t="str">
        <f t="shared" si="436"/>
        <v/>
      </c>
    </row>
    <row r="13866" spans="7:8" x14ac:dyDescent="0.2">
      <c r="G13866" t="str">
        <f t="shared" si="435"/>
        <v/>
      </c>
      <c r="H13866" t="str">
        <f t="shared" si="436"/>
        <v/>
      </c>
    </row>
    <row r="13867" spans="7:8" x14ac:dyDescent="0.2">
      <c r="G13867" t="str">
        <f t="shared" si="435"/>
        <v/>
      </c>
      <c r="H13867" t="str">
        <f t="shared" si="436"/>
        <v/>
      </c>
    </row>
    <row r="13868" spans="7:8" x14ac:dyDescent="0.2">
      <c r="G13868" t="str">
        <f t="shared" si="435"/>
        <v/>
      </c>
      <c r="H13868" t="str">
        <f t="shared" si="436"/>
        <v/>
      </c>
    </row>
    <row r="13869" spans="7:8" x14ac:dyDescent="0.2">
      <c r="G13869" t="str">
        <f t="shared" si="435"/>
        <v/>
      </c>
      <c r="H13869" t="str">
        <f t="shared" si="436"/>
        <v/>
      </c>
    </row>
    <row r="13870" spans="7:8" x14ac:dyDescent="0.2">
      <c r="G13870" t="str">
        <f t="shared" si="435"/>
        <v/>
      </c>
      <c r="H13870" t="str">
        <f t="shared" si="436"/>
        <v/>
      </c>
    </row>
    <row r="13871" spans="7:8" x14ac:dyDescent="0.2">
      <c r="G13871" t="str">
        <f t="shared" si="435"/>
        <v/>
      </c>
      <c r="H13871" t="str">
        <f t="shared" si="436"/>
        <v/>
      </c>
    </row>
    <row r="13872" spans="7:8" x14ac:dyDescent="0.2">
      <c r="G13872" t="str">
        <f t="shared" si="435"/>
        <v/>
      </c>
      <c r="H13872" t="str">
        <f t="shared" si="436"/>
        <v/>
      </c>
    </row>
    <row r="13873" spans="7:8" x14ac:dyDescent="0.2">
      <c r="G13873" t="str">
        <f t="shared" si="435"/>
        <v/>
      </c>
      <c r="H13873" t="str">
        <f t="shared" si="436"/>
        <v/>
      </c>
    </row>
    <row r="13874" spans="7:8" x14ac:dyDescent="0.2">
      <c r="G13874" t="str">
        <f t="shared" si="435"/>
        <v/>
      </c>
      <c r="H13874" t="str">
        <f t="shared" si="436"/>
        <v/>
      </c>
    </row>
    <row r="13875" spans="7:8" x14ac:dyDescent="0.2">
      <c r="G13875" t="str">
        <f t="shared" si="435"/>
        <v/>
      </c>
      <c r="H13875" t="str">
        <f t="shared" si="436"/>
        <v/>
      </c>
    </row>
    <row r="13876" spans="7:8" x14ac:dyDescent="0.2">
      <c r="G13876" t="str">
        <f t="shared" si="435"/>
        <v/>
      </c>
      <c r="H13876" t="str">
        <f t="shared" si="436"/>
        <v/>
      </c>
    </row>
    <row r="13877" spans="7:8" x14ac:dyDescent="0.2">
      <c r="G13877" t="str">
        <f t="shared" si="435"/>
        <v/>
      </c>
      <c r="H13877" t="str">
        <f t="shared" si="436"/>
        <v/>
      </c>
    </row>
    <row r="13878" spans="7:8" x14ac:dyDescent="0.2">
      <c r="G13878" t="str">
        <f t="shared" si="435"/>
        <v/>
      </c>
      <c r="H13878" t="str">
        <f t="shared" si="436"/>
        <v/>
      </c>
    </row>
    <row r="13879" spans="7:8" x14ac:dyDescent="0.2">
      <c r="G13879" t="str">
        <f t="shared" si="435"/>
        <v/>
      </c>
      <c r="H13879" t="str">
        <f t="shared" si="436"/>
        <v/>
      </c>
    </row>
    <row r="13880" spans="7:8" x14ac:dyDescent="0.2">
      <c r="G13880" t="str">
        <f t="shared" si="435"/>
        <v/>
      </c>
      <c r="H13880" t="str">
        <f t="shared" si="436"/>
        <v/>
      </c>
    </row>
    <row r="13881" spans="7:8" x14ac:dyDescent="0.2">
      <c r="G13881" t="str">
        <f t="shared" si="435"/>
        <v/>
      </c>
      <c r="H13881" t="str">
        <f t="shared" si="436"/>
        <v/>
      </c>
    </row>
    <row r="13882" spans="7:8" x14ac:dyDescent="0.2">
      <c r="G13882" t="str">
        <f t="shared" si="435"/>
        <v/>
      </c>
      <c r="H13882" t="str">
        <f t="shared" si="436"/>
        <v/>
      </c>
    </row>
    <row r="13883" spans="7:8" x14ac:dyDescent="0.2">
      <c r="G13883" t="str">
        <f t="shared" si="435"/>
        <v/>
      </c>
      <c r="H13883" t="str">
        <f t="shared" si="436"/>
        <v/>
      </c>
    </row>
    <row r="13884" spans="7:8" x14ac:dyDescent="0.2">
      <c r="G13884" t="str">
        <f t="shared" si="435"/>
        <v/>
      </c>
      <c r="H13884" t="str">
        <f t="shared" si="436"/>
        <v/>
      </c>
    </row>
    <row r="13885" spans="7:8" x14ac:dyDescent="0.2">
      <c r="G13885" t="str">
        <f t="shared" si="435"/>
        <v/>
      </c>
      <c r="H13885" t="str">
        <f t="shared" si="436"/>
        <v/>
      </c>
    </row>
    <row r="13886" spans="7:8" x14ac:dyDescent="0.2">
      <c r="G13886" t="str">
        <f t="shared" si="435"/>
        <v/>
      </c>
      <c r="H13886" t="str">
        <f t="shared" si="436"/>
        <v/>
      </c>
    </row>
    <row r="13887" spans="7:8" x14ac:dyDescent="0.2">
      <c r="G13887" t="str">
        <f t="shared" si="435"/>
        <v/>
      </c>
      <c r="H13887" t="str">
        <f t="shared" si="436"/>
        <v/>
      </c>
    </row>
    <row r="13888" spans="7:8" x14ac:dyDescent="0.2">
      <c r="G13888" t="str">
        <f t="shared" si="435"/>
        <v/>
      </c>
      <c r="H13888" t="str">
        <f t="shared" si="436"/>
        <v/>
      </c>
    </row>
    <row r="13889" spans="7:8" x14ac:dyDescent="0.2">
      <c r="G13889" t="str">
        <f t="shared" si="435"/>
        <v/>
      </c>
      <c r="H13889" t="str">
        <f t="shared" si="436"/>
        <v/>
      </c>
    </row>
    <row r="13890" spans="7:8" x14ac:dyDescent="0.2">
      <c r="G13890" t="str">
        <f t="shared" si="435"/>
        <v/>
      </c>
      <c r="H13890" t="str">
        <f t="shared" si="436"/>
        <v/>
      </c>
    </row>
    <row r="13891" spans="7:8" x14ac:dyDescent="0.2">
      <c r="G13891" t="str">
        <f t="shared" si="435"/>
        <v/>
      </c>
      <c r="H13891" t="str">
        <f t="shared" si="436"/>
        <v/>
      </c>
    </row>
    <row r="13892" spans="7:8" x14ac:dyDescent="0.2">
      <c r="G13892" t="str">
        <f t="shared" si="435"/>
        <v/>
      </c>
      <c r="H13892" t="str">
        <f t="shared" si="436"/>
        <v/>
      </c>
    </row>
    <row r="13893" spans="7:8" x14ac:dyDescent="0.2">
      <c r="G13893" t="str">
        <f t="shared" si="435"/>
        <v/>
      </c>
      <c r="H13893" t="str">
        <f t="shared" si="436"/>
        <v/>
      </c>
    </row>
    <row r="13894" spans="7:8" x14ac:dyDescent="0.2">
      <c r="G13894" t="str">
        <f t="shared" si="435"/>
        <v/>
      </c>
      <c r="H13894" t="str">
        <f t="shared" si="436"/>
        <v/>
      </c>
    </row>
    <row r="13895" spans="7:8" x14ac:dyDescent="0.2">
      <c r="G13895" t="str">
        <f t="shared" ref="G13895:G13958" si="437">IF(B13895="","",IF(A13895="",G13894,SUBSTITUTE(A13895," 2022-23 Game Log","")))</f>
        <v/>
      </c>
      <c r="H13895" t="str">
        <f t="shared" ref="H13895:H13958" si="438">IF(G13895="Luka Dončić","Luka Doncic",IF(G13895="Wendell Carter Jr.","Wendell Carter",IF(G13895="Vlatko Čančar","Vlatko Cancar",IF(G13895="Troy Brown Jr.","Troy Brown",IF(G13895="Bojan Bogdanović","Bojan Bogdanovic",IF(G13895="Nic Claxton","Nicolas Claxton",IF(G13895="Kristaps Porziņģis","Kristaps Porzingis",IF(G13895="Kelly Oubre Jr.","Kelly Oubre Jr",IF(G13895="P.J. Washington","P.J Washington",IF(G13895="P.J. Tucker","P.J Tucker",IF(G13895="Jabari Smith Jr.","Jabari Smith",IF(G13895="Alperen Şengün","Alperen Sengun",IF(G13895="Nikola Vučević","Nikola Vucevic",IF(G13895="Jusuf Nurkić","Jusuf Nurkic",IF(G13895="Nikola Jokić","Nikola Jokic",G13895)))))))))))))))</f>
        <v/>
      </c>
    </row>
    <row r="13896" spans="7:8" x14ac:dyDescent="0.2">
      <c r="G13896" t="str">
        <f t="shared" si="437"/>
        <v/>
      </c>
      <c r="H13896" t="str">
        <f t="shared" si="438"/>
        <v/>
      </c>
    </row>
    <row r="13897" spans="7:8" x14ac:dyDescent="0.2">
      <c r="G13897" t="str">
        <f t="shared" si="437"/>
        <v/>
      </c>
      <c r="H13897" t="str">
        <f t="shared" si="438"/>
        <v/>
      </c>
    </row>
    <row r="13898" spans="7:8" x14ac:dyDescent="0.2">
      <c r="G13898" t="str">
        <f t="shared" si="437"/>
        <v/>
      </c>
      <c r="H13898" t="str">
        <f t="shared" si="438"/>
        <v/>
      </c>
    </row>
    <row r="13899" spans="7:8" x14ac:dyDescent="0.2">
      <c r="G13899" t="str">
        <f t="shared" si="437"/>
        <v/>
      </c>
      <c r="H13899" t="str">
        <f t="shared" si="438"/>
        <v/>
      </c>
    </row>
    <row r="13900" spans="7:8" x14ac:dyDescent="0.2">
      <c r="G13900" t="str">
        <f t="shared" si="437"/>
        <v/>
      </c>
      <c r="H13900" t="str">
        <f t="shared" si="438"/>
        <v/>
      </c>
    </row>
    <row r="13901" spans="7:8" x14ac:dyDescent="0.2">
      <c r="G13901" t="str">
        <f t="shared" si="437"/>
        <v/>
      </c>
      <c r="H13901" t="str">
        <f t="shared" si="438"/>
        <v/>
      </c>
    </row>
    <row r="13902" spans="7:8" x14ac:dyDescent="0.2">
      <c r="G13902" t="str">
        <f t="shared" si="437"/>
        <v/>
      </c>
      <c r="H13902" t="str">
        <f t="shared" si="438"/>
        <v/>
      </c>
    </row>
    <row r="13903" spans="7:8" x14ac:dyDescent="0.2">
      <c r="G13903" t="str">
        <f t="shared" si="437"/>
        <v/>
      </c>
      <c r="H13903" t="str">
        <f t="shared" si="438"/>
        <v/>
      </c>
    </row>
    <row r="13904" spans="7:8" x14ac:dyDescent="0.2">
      <c r="G13904" t="str">
        <f t="shared" si="437"/>
        <v/>
      </c>
      <c r="H13904" t="str">
        <f t="shared" si="438"/>
        <v/>
      </c>
    </row>
    <row r="13905" spans="7:8" x14ac:dyDescent="0.2">
      <c r="G13905" t="str">
        <f t="shared" si="437"/>
        <v/>
      </c>
      <c r="H13905" t="str">
        <f t="shared" si="438"/>
        <v/>
      </c>
    </row>
    <row r="13906" spans="7:8" x14ac:dyDescent="0.2">
      <c r="G13906" t="str">
        <f t="shared" si="437"/>
        <v/>
      </c>
      <c r="H13906" t="str">
        <f t="shared" si="438"/>
        <v/>
      </c>
    </row>
    <row r="13907" spans="7:8" x14ac:dyDescent="0.2">
      <c r="G13907" t="str">
        <f t="shared" si="437"/>
        <v/>
      </c>
      <c r="H13907" t="str">
        <f t="shared" si="438"/>
        <v/>
      </c>
    </row>
    <row r="13908" spans="7:8" x14ac:dyDescent="0.2">
      <c r="G13908" t="str">
        <f t="shared" si="437"/>
        <v/>
      </c>
      <c r="H13908" t="str">
        <f t="shared" si="438"/>
        <v/>
      </c>
    </row>
    <row r="13909" spans="7:8" x14ac:dyDescent="0.2">
      <c r="G13909" t="str">
        <f t="shared" si="437"/>
        <v/>
      </c>
      <c r="H13909" t="str">
        <f t="shared" si="438"/>
        <v/>
      </c>
    </row>
    <row r="13910" spans="7:8" x14ac:dyDescent="0.2">
      <c r="G13910" t="str">
        <f t="shared" si="437"/>
        <v/>
      </c>
      <c r="H13910" t="str">
        <f t="shared" si="438"/>
        <v/>
      </c>
    </row>
    <row r="13911" spans="7:8" x14ac:dyDescent="0.2">
      <c r="G13911" t="str">
        <f t="shared" si="437"/>
        <v/>
      </c>
      <c r="H13911" t="str">
        <f t="shared" si="438"/>
        <v/>
      </c>
    </row>
    <row r="13912" spans="7:8" x14ac:dyDescent="0.2">
      <c r="G13912" t="str">
        <f t="shared" si="437"/>
        <v/>
      </c>
      <c r="H13912" t="str">
        <f t="shared" si="438"/>
        <v/>
      </c>
    </row>
    <row r="13913" spans="7:8" x14ac:dyDescent="0.2">
      <c r="G13913" t="str">
        <f t="shared" si="437"/>
        <v/>
      </c>
      <c r="H13913" t="str">
        <f t="shared" si="438"/>
        <v/>
      </c>
    </row>
    <row r="13914" spans="7:8" x14ac:dyDescent="0.2">
      <c r="G13914" t="str">
        <f t="shared" si="437"/>
        <v/>
      </c>
      <c r="H13914" t="str">
        <f t="shared" si="438"/>
        <v/>
      </c>
    </row>
    <row r="13915" spans="7:8" x14ac:dyDescent="0.2">
      <c r="G13915" t="str">
        <f t="shared" si="437"/>
        <v/>
      </c>
      <c r="H13915" t="str">
        <f t="shared" si="438"/>
        <v/>
      </c>
    </row>
    <row r="13916" spans="7:8" x14ac:dyDescent="0.2">
      <c r="G13916" t="str">
        <f t="shared" si="437"/>
        <v/>
      </c>
      <c r="H13916" t="str">
        <f t="shared" si="438"/>
        <v/>
      </c>
    </row>
    <row r="13917" spans="7:8" x14ac:dyDescent="0.2">
      <c r="G13917" t="str">
        <f t="shared" si="437"/>
        <v/>
      </c>
      <c r="H13917" t="str">
        <f t="shared" si="438"/>
        <v/>
      </c>
    </row>
    <row r="13918" spans="7:8" x14ac:dyDescent="0.2">
      <c r="G13918" t="str">
        <f t="shared" si="437"/>
        <v/>
      </c>
      <c r="H13918" t="str">
        <f t="shared" si="438"/>
        <v/>
      </c>
    </row>
    <row r="13919" spans="7:8" x14ac:dyDescent="0.2">
      <c r="G13919" t="str">
        <f t="shared" si="437"/>
        <v/>
      </c>
      <c r="H13919" t="str">
        <f t="shared" si="438"/>
        <v/>
      </c>
    </row>
    <row r="13920" spans="7:8" x14ac:dyDescent="0.2">
      <c r="G13920" t="str">
        <f t="shared" si="437"/>
        <v/>
      </c>
      <c r="H13920" t="str">
        <f t="shared" si="438"/>
        <v/>
      </c>
    </row>
    <row r="13921" spans="7:8" x14ac:dyDescent="0.2">
      <c r="G13921" t="str">
        <f t="shared" si="437"/>
        <v/>
      </c>
      <c r="H13921" t="str">
        <f t="shared" si="438"/>
        <v/>
      </c>
    </row>
    <row r="13922" spans="7:8" x14ac:dyDescent="0.2">
      <c r="G13922" t="str">
        <f t="shared" si="437"/>
        <v/>
      </c>
      <c r="H13922" t="str">
        <f t="shared" si="438"/>
        <v/>
      </c>
    </row>
    <row r="13923" spans="7:8" x14ac:dyDescent="0.2">
      <c r="G13923" t="str">
        <f t="shared" si="437"/>
        <v/>
      </c>
      <c r="H13923" t="str">
        <f t="shared" si="438"/>
        <v/>
      </c>
    </row>
    <row r="13924" spans="7:8" x14ac:dyDescent="0.2">
      <c r="G13924" t="str">
        <f t="shared" si="437"/>
        <v/>
      </c>
      <c r="H13924" t="str">
        <f t="shared" si="438"/>
        <v/>
      </c>
    </row>
    <row r="13925" spans="7:8" x14ac:dyDescent="0.2">
      <c r="G13925" t="str">
        <f t="shared" si="437"/>
        <v/>
      </c>
      <c r="H13925" t="str">
        <f t="shared" si="438"/>
        <v/>
      </c>
    </row>
    <row r="13926" spans="7:8" x14ac:dyDescent="0.2">
      <c r="G13926" t="str">
        <f t="shared" si="437"/>
        <v/>
      </c>
      <c r="H13926" t="str">
        <f t="shared" si="438"/>
        <v/>
      </c>
    </row>
    <row r="13927" spans="7:8" x14ac:dyDescent="0.2">
      <c r="G13927" t="str">
        <f t="shared" si="437"/>
        <v/>
      </c>
      <c r="H13927" t="str">
        <f t="shared" si="438"/>
        <v/>
      </c>
    </row>
    <row r="13928" spans="7:8" x14ac:dyDescent="0.2">
      <c r="G13928" t="str">
        <f t="shared" si="437"/>
        <v/>
      </c>
      <c r="H13928" t="str">
        <f t="shared" si="438"/>
        <v/>
      </c>
    </row>
    <row r="13929" spans="7:8" x14ac:dyDescent="0.2">
      <c r="G13929" t="str">
        <f t="shared" si="437"/>
        <v/>
      </c>
      <c r="H13929" t="str">
        <f t="shared" si="438"/>
        <v/>
      </c>
    </row>
    <row r="13930" spans="7:8" x14ac:dyDescent="0.2">
      <c r="G13930" t="str">
        <f t="shared" si="437"/>
        <v/>
      </c>
      <c r="H13930" t="str">
        <f t="shared" si="438"/>
        <v/>
      </c>
    </row>
    <row r="13931" spans="7:8" x14ac:dyDescent="0.2">
      <c r="G13931" t="str">
        <f t="shared" si="437"/>
        <v/>
      </c>
      <c r="H13931" t="str">
        <f t="shared" si="438"/>
        <v/>
      </c>
    </row>
    <row r="13932" spans="7:8" x14ac:dyDescent="0.2">
      <c r="G13932" t="str">
        <f t="shared" si="437"/>
        <v/>
      </c>
      <c r="H13932" t="str">
        <f t="shared" si="438"/>
        <v/>
      </c>
    </row>
    <row r="13933" spans="7:8" x14ac:dyDescent="0.2">
      <c r="G13933" t="str">
        <f t="shared" si="437"/>
        <v/>
      </c>
      <c r="H13933" t="str">
        <f t="shared" si="438"/>
        <v/>
      </c>
    </row>
    <row r="13934" spans="7:8" x14ac:dyDescent="0.2">
      <c r="G13934" t="str">
        <f t="shared" si="437"/>
        <v/>
      </c>
      <c r="H13934" t="str">
        <f t="shared" si="438"/>
        <v/>
      </c>
    </row>
    <row r="13935" spans="7:8" x14ac:dyDescent="0.2">
      <c r="G13935" t="str">
        <f t="shared" si="437"/>
        <v/>
      </c>
      <c r="H13935" t="str">
        <f t="shared" si="438"/>
        <v/>
      </c>
    </row>
    <row r="13936" spans="7:8" x14ac:dyDescent="0.2">
      <c r="G13936" t="str">
        <f t="shared" si="437"/>
        <v/>
      </c>
      <c r="H13936" t="str">
        <f t="shared" si="438"/>
        <v/>
      </c>
    </row>
    <row r="13937" spans="7:8" x14ac:dyDescent="0.2">
      <c r="G13937" t="str">
        <f t="shared" si="437"/>
        <v/>
      </c>
      <c r="H13937" t="str">
        <f t="shared" si="438"/>
        <v/>
      </c>
    </row>
    <row r="13938" spans="7:8" x14ac:dyDescent="0.2">
      <c r="G13938" t="str">
        <f t="shared" si="437"/>
        <v/>
      </c>
      <c r="H13938" t="str">
        <f t="shared" si="438"/>
        <v/>
      </c>
    </row>
    <row r="13939" spans="7:8" x14ac:dyDescent="0.2">
      <c r="G13939" t="str">
        <f t="shared" si="437"/>
        <v/>
      </c>
      <c r="H13939" t="str">
        <f t="shared" si="438"/>
        <v/>
      </c>
    </row>
    <row r="13940" spans="7:8" x14ac:dyDescent="0.2">
      <c r="G13940" t="str">
        <f t="shared" si="437"/>
        <v/>
      </c>
      <c r="H13940" t="str">
        <f t="shared" si="438"/>
        <v/>
      </c>
    </row>
    <row r="13941" spans="7:8" x14ac:dyDescent="0.2">
      <c r="G13941" t="str">
        <f t="shared" si="437"/>
        <v/>
      </c>
      <c r="H13941" t="str">
        <f t="shared" si="438"/>
        <v/>
      </c>
    </row>
    <row r="13942" spans="7:8" x14ac:dyDescent="0.2">
      <c r="G13942" t="str">
        <f t="shared" si="437"/>
        <v/>
      </c>
      <c r="H13942" t="str">
        <f t="shared" si="438"/>
        <v/>
      </c>
    </row>
    <row r="13943" spans="7:8" x14ac:dyDescent="0.2">
      <c r="G13943" t="str">
        <f t="shared" si="437"/>
        <v/>
      </c>
      <c r="H13943" t="str">
        <f t="shared" si="438"/>
        <v/>
      </c>
    </row>
    <row r="13944" spans="7:8" x14ac:dyDescent="0.2">
      <c r="G13944" t="str">
        <f t="shared" si="437"/>
        <v/>
      </c>
      <c r="H13944" t="str">
        <f t="shared" si="438"/>
        <v/>
      </c>
    </row>
    <row r="13945" spans="7:8" x14ac:dyDescent="0.2">
      <c r="G13945" t="str">
        <f t="shared" si="437"/>
        <v/>
      </c>
      <c r="H13945" t="str">
        <f t="shared" si="438"/>
        <v/>
      </c>
    </row>
    <row r="13946" spans="7:8" x14ac:dyDescent="0.2">
      <c r="G13946" t="str">
        <f t="shared" si="437"/>
        <v/>
      </c>
      <c r="H13946" t="str">
        <f t="shared" si="438"/>
        <v/>
      </c>
    </row>
    <row r="13947" spans="7:8" x14ac:dyDescent="0.2">
      <c r="G13947" t="str">
        <f t="shared" si="437"/>
        <v/>
      </c>
      <c r="H13947" t="str">
        <f t="shared" si="438"/>
        <v/>
      </c>
    </row>
    <row r="13948" spans="7:8" x14ac:dyDescent="0.2">
      <c r="G13948" t="str">
        <f t="shared" si="437"/>
        <v/>
      </c>
      <c r="H13948" t="str">
        <f t="shared" si="438"/>
        <v/>
      </c>
    </row>
    <row r="13949" spans="7:8" x14ac:dyDescent="0.2">
      <c r="G13949" t="str">
        <f t="shared" si="437"/>
        <v/>
      </c>
      <c r="H13949" t="str">
        <f t="shared" si="438"/>
        <v/>
      </c>
    </row>
    <row r="13950" spans="7:8" x14ac:dyDescent="0.2">
      <c r="G13950" t="str">
        <f t="shared" si="437"/>
        <v/>
      </c>
      <c r="H13950" t="str">
        <f t="shared" si="438"/>
        <v/>
      </c>
    </row>
    <row r="13951" spans="7:8" x14ac:dyDescent="0.2">
      <c r="G13951" t="str">
        <f t="shared" si="437"/>
        <v/>
      </c>
      <c r="H13951" t="str">
        <f t="shared" si="438"/>
        <v/>
      </c>
    </row>
    <row r="13952" spans="7:8" x14ac:dyDescent="0.2">
      <c r="G13952" t="str">
        <f t="shared" si="437"/>
        <v/>
      </c>
      <c r="H13952" t="str">
        <f t="shared" si="438"/>
        <v/>
      </c>
    </row>
    <row r="13953" spans="7:8" x14ac:dyDescent="0.2">
      <c r="G13953" t="str">
        <f t="shared" si="437"/>
        <v/>
      </c>
      <c r="H13953" t="str">
        <f t="shared" si="438"/>
        <v/>
      </c>
    </row>
    <row r="13954" spans="7:8" x14ac:dyDescent="0.2">
      <c r="G13954" t="str">
        <f t="shared" si="437"/>
        <v/>
      </c>
      <c r="H13954" t="str">
        <f t="shared" si="438"/>
        <v/>
      </c>
    </row>
    <row r="13955" spans="7:8" x14ac:dyDescent="0.2">
      <c r="G13955" t="str">
        <f t="shared" si="437"/>
        <v/>
      </c>
      <c r="H13955" t="str">
        <f t="shared" si="438"/>
        <v/>
      </c>
    </row>
    <row r="13956" spans="7:8" x14ac:dyDescent="0.2">
      <c r="G13956" t="str">
        <f t="shared" si="437"/>
        <v/>
      </c>
      <c r="H13956" t="str">
        <f t="shared" si="438"/>
        <v/>
      </c>
    </row>
    <row r="13957" spans="7:8" x14ac:dyDescent="0.2">
      <c r="G13957" t="str">
        <f t="shared" si="437"/>
        <v/>
      </c>
      <c r="H13957" t="str">
        <f t="shared" si="438"/>
        <v/>
      </c>
    </row>
    <row r="13958" spans="7:8" x14ac:dyDescent="0.2">
      <c r="G13958" t="str">
        <f t="shared" si="437"/>
        <v/>
      </c>
      <c r="H13958" t="str">
        <f t="shared" si="438"/>
        <v/>
      </c>
    </row>
    <row r="13959" spans="7:8" x14ac:dyDescent="0.2">
      <c r="G13959" t="str">
        <f t="shared" ref="G13959:G14022" si="439">IF(B13959="","",IF(A13959="",G13958,SUBSTITUTE(A13959," 2022-23 Game Log","")))</f>
        <v/>
      </c>
      <c r="H13959" t="str">
        <f t="shared" ref="H13959:H14022" si="440">IF(G13959="Luka Dončić","Luka Doncic",IF(G13959="Wendell Carter Jr.","Wendell Carter",IF(G13959="Vlatko Čančar","Vlatko Cancar",IF(G13959="Troy Brown Jr.","Troy Brown",IF(G13959="Bojan Bogdanović","Bojan Bogdanovic",IF(G13959="Nic Claxton","Nicolas Claxton",IF(G13959="Kristaps Porziņģis","Kristaps Porzingis",IF(G13959="Kelly Oubre Jr.","Kelly Oubre Jr",IF(G13959="P.J. Washington","P.J Washington",IF(G13959="P.J. Tucker","P.J Tucker",IF(G13959="Jabari Smith Jr.","Jabari Smith",IF(G13959="Alperen Şengün","Alperen Sengun",IF(G13959="Nikola Vučević","Nikola Vucevic",IF(G13959="Jusuf Nurkić","Jusuf Nurkic",IF(G13959="Nikola Jokić","Nikola Jokic",G13959)))))))))))))))</f>
        <v/>
      </c>
    </row>
    <row r="13960" spans="7:8" x14ac:dyDescent="0.2">
      <c r="G13960" t="str">
        <f t="shared" si="439"/>
        <v/>
      </c>
      <c r="H13960" t="str">
        <f t="shared" si="440"/>
        <v/>
      </c>
    </row>
    <row r="13961" spans="7:8" x14ac:dyDescent="0.2">
      <c r="G13961" t="str">
        <f t="shared" si="439"/>
        <v/>
      </c>
      <c r="H13961" t="str">
        <f t="shared" si="440"/>
        <v/>
      </c>
    </row>
    <row r="13962" spans="7:8" x14ac:dyDescent="0.2">
      <c r="G13962" t="str">
        <f t="shared" si="439"/>
        <v/>
      </c>
      <c r="H13962" t="str">
        <f t="shared" si="440"/>
        <v/>
      </c>
    </row>
    <row r="13963" spans="7:8" x14ac:dyDescent="0.2">
      <c r="G13963" t="str">
        <f t="shared" si="439"/>
        <v/>
      </c>
      <c r="H13963" t="str">
        <f t="shared" si="440"/>
        <v/>
      </c>
    </row>
    <row r="13964" spans="7:8" x14ac:dyDescent="0.2">
      <c r="G13964" t="str">
        <f t="shared" si="439"/>
        <v/>
      </c>
      <c r="H13964" t="str">
        <f t="shared" si="440"/>
        <v/>
      </c>
    </row>
    <row r="13965" spans="7:8" x14ac:dyDescent="0.2">
      <c r="G13965" t="str">
        <f t="shared" si="439"/>
        <v/>
      </c>
      <c r="H13965" t="str">
        <f t="shared" si="440"/>
        <v/>
      </c>
    </row>
    <row r="13966" spans="7:8" x14ac:dyDescent="0.2">
      <c r="G13966" t="str">
        <f t="shared" si="439"/>
        <v/>
      </c>
      <c r="H13966" t="str">
        <f t="shared" si="440"/>
        <v/>
      </c>
    </row>
    <row r="13967" spans="7:8" x14ac:dyDescent="0.2">
      <c r="G13967" t="str">
        <f t="shared" si="439"/>
        <v/>
      </c>
      <c r="H13967" t="str">
        <f t="shared" si="440"/>
        <v/>
      </c>
    </row>
    <row r="13968" spans="7:8" x14ac:dyDescent="0.2">
      <c r="G13968" t="str">
        <f t="shared" si="439"/>
        <v/>
      </c>
      <c r="H13968" t="str">
        <f t="shared" si="440"/>
        <v/>
      </c>
    </row>
    <row r="13969" spans="7:8" x14ac:dyDescent="0.2">
      <c r="G13969" t="str">
        <f t="shared" si="439"/>
        <v/>
      </c>
      <c r="H13969" t="str">
        <f t="shared" si="440"/>
        <v/>
      </c>
    </row>
    <row r="13970" spans="7:8" x14ac:dyDescent="0.2">
      <c r="G13970" t="str">
        <f t="shared" si="439"/>
        <v/>
      </c>
      <c r="H13970" t="str">
        <f t="shared" si="440"/>
        <v/>
      </c>
    </row>
    <row r="13971" spans="7:8" x14ac:dyDescent="0.2">
      <c r="G13971" t="str">
        <f t="shared" si="439"/>
        <v/>
      </c>
      <c r="H13971" t="str">
        <f t="shared" si="440"/>
        <v/>
      </c>
    </row>
    <row r="13972" spans="7:8" x14ac:dyDescent="0.2">
      <c r="G13972" t="str">
        <f t="shared" si="439"/>
        <v/>
      </c>
      <c r="H13972" t="str">
        <f t="shared" si="440"/>
        <v/>
      </c>
    </row>
    <row r="13973" spans="7:8" x14ac:dyDescent="0.2">
      <c r="G13973" t="str">
        <f t="shared" si="439"/>
        <v/>
      </c>
      <c r="H13973" t="str">
        <f t="shared" si="440"/>
        <v/>
      </c>
    </row>
    <row r="13974" spans="7:8" x14ac:dyDescent="0.2">
      <c r="G13974" t="str">
        <f t="shared" si="439"/>
        <v/>
      </c>
      <c r="H13974" t="str">
        <f t="shared" si="440"/>
        <v/>
      </c>
    </row>
    <row r="13975" spans="7:8" x14ac:dyDescent="0.2">
      <c r="G13975" t="str">
        <f t="shared" si="439"/>
        <v/>
      </c>
      <c r="H13975" t="str">
        <f t="shared" si="440"/>
        <v/>
      </c>
    </row>
    <row r="13976" spans="7:8" x14ac:dyDescent="0.2">
      <c r="G13976" t="str">
        <f t="shared" si="439"/>
        <v/>
      </c>
      <c r="H13976" t="str">
        <f t="shared" si="440"/>
        <v/>
      </c>
    </row>
    <row r="13977" spans="7:8" x14ac:dyDescent="0.2">
      <c r="G13977" t="str">
        <f t="shared" si="439"/>
        <v/>
      </c>
      <c r="H13977" t="str">
        <f t="shared" si="440"/>
        <v/>
      </c>
    </row>
    <row r="13978" spans="7:8" x14ac:dyDescent="0.2">
      <c r="G13978" t="str">
        <f t="shared" si="439"/>
        <v/>
      </c>
      <c r="H13978" t="str">
        <f t="shared" si="440"/>
        <v/>
      </c>
    </row>
    <row r="13979" spans="7:8" x14ac:dyDescent="0.2">
      <c r="G13979" t="str">
        <f t="shared" si="439"/>
        <v/>
      </c>
      <c r="H13979" t="str">
        <f t="shared" si="440"/>
        <v/>
      </c>
    </row>
    <row r="13980" spans="7:8" x14ac:dyDescent="0.2">
      <c r="G13980" t="str">
        <f t="shared" si="439"/>
        <v/>
      </c>
      <c r="H13980" t="str">
        <f t="shared" si="440"/>
        <v/>
      </c>
    </row>
    <row r="13981" spans="7:8" x14ac:dyDescent="0.2">
      <c r="G13981" t="str">
        <f t="shared" si="439"/>
        <v/>
      </c>
      <c r="H13981" t="str">
        <f t="shared" si="440"/>
        <v/>
      </c>
    </row>
    <row r="13982" spans="7:8" x14ac:dyDescent="0.2">
      <c r="G13982" t="str">
        <f t="shared" si="439"/>
        <v/>
      </c>
      <c r="H13982" t="str">
        <f t="shared" si="440"/>
        <v/>
      </c>
    </row>
    <row r="13983" spans="7:8" x14ac:dyDescent="0.2">
      <c r="G13983" t="str">
        <f t="shared" si="439"/>
        <v/>
      </c>
      <c r="H13983" t="str">
        <f t="shared" si="440"/>
        <v/>
      </c>
    </row>
    <row r="13984" spans="7:8" x14ac:dyDescent="0.2">
      <c r="G13984" t="str">
        <f t="shared" si="439"/>
        <v/>
      </c>
      <c r="H13984" t="str">
        <f t="shared" si="440"/>
        <v/>
      </c>
    </row>
    <row r="13985" spans="7:8" x14ac:dyDescent="0.2">
      <c r="G13985" t="str">
        <f t="shared" si="439"/>
        <v/>
      </c>
      <c r="H13985" t="str">
        <f t="shared" si="440"/>
        <v/>
      </c>
    </row>
    <row r="13986" spans="7:8" x14ac:dyDescent="0.2">
      <c r="G13986" t="str">
        <f t="shared" si="439"/>
        <v/>
      </c>
      <c r="H13986" t="str">
        <f t="shared" si="440"/>
        <v/>
      </c>
    </row>
    <row r="13987" spans="7:8" x14ac:dyDescent="0.2">
      <c r="G13987" t="str">
        <f t="shared" si="439"/>
        <v/>
      </c>
      <c r="H13987" t="str">
        <f t="shared" si="440"/>
        <v/>
      </c>
    </row>
    <row r="13988" spans="7:8" x14ac:dyDescent="0.2">
      <c r="G13988" t="str">
        <f t="shared" si="439"/>
        <v/>
      </c>
      <c r="H13988" t="str">
        <f t="shared" si="440"/>
        <v/>
      </c>
    </row>
    <row r="13989" spans="7:8" x14ac:dyDescent="0.2">
      <c r="G13989" t="str">
        <f t="shared" si="439"/>
        <v/>
      </c>
      <c r="H13989" t="str">
        <f t="shared" si="440"/>
        <v/>
      </c>
    </row>
    <row r="13990" spans="7:8" x14ac:dyDescent="0.2">
      <c r="G13990" t="str">
        <f t="shared" si="439"/>
        <v/>
      </c>
      <c r="H13990" t="str">
        <f t="shared" si="440"/>
        <v/>
      </c>
    </row>
    <row r="13991" spans="7:8" x14ac:dyDescent="0.2">
      <c r="G13991" t="str">
        <f t="shared" si="439"/>
        <v/>
      </c>
      <c r="H13991" t="str">
        <f t="shared" si="440"/>
        <v/>
      </c>
    </row>
    <row r="13992" spans="7:8" x14ac:dyDescent="0.2">
      <c r="G13992" t="str">
        <f t="shared" si="439"/>
        <v/>
      </c>
      <c r="H13992" t="str">
        <f t="shared" si="440"/>
        <v/>
      </c>
    </row>
    <row r="13993" spans="7:8" x14ac:dyDescent="0.2">
      <c r="G13993" t="str">
        <f t="shared" si="439"/>
        <v/>
      </c>
      <c r="H13993" t="str">
        <f t="shared" si="440"/>
        <v/>
      </c>
    </row>
    <row r="13994" spans="7:8" x14ac:dyDescent="0.2">
      <c r="G13994" t="str">
        <f t="shared" si="439"/>
        <v/>
      </c>
      <c r="H13994" t="str">
        <f t="shared" si="440"/>
        <v/>
      </c>
    </row>
    <row r="13995" spans="7:8" x14ac:dyDescent="0.2">
      <c r="G13995" t="str">
        <f t="shared" si="439"/>
        <v/>
      </c>
      <c r="H13995" t="str">
        <f t="shared" si="440"/>
        <v/>
      </c>
    </row>
    <row r="13996" spans="7:8" x14ac:dyDescent="0.2">
      <c r="G13996" t="str">
        <f t="shared" si="439"/>
        <v/>
      </c>
      <c r="H13996" t="str">
        <f t="shared" si="440"/>
        <v/>
      </c>
    </row>
    <row r="13997" spans="7:8" x14ac:dyDescent="0.2">
      <c r="G13997" t="str">
        <f t="shared" si="439"/>
        <v/>
      </c>
      <c r="H13997" t="str">
        <f t="shared" si="440"/>
        <v/>
      </c>
    </row>
    <row r="13998" spans="7:8" x14ac:dyDescent="0.2">
      <c r="G13998" t="str">
        <f t="shared" si="439"/>
        <v/>
      </c>
      <c r="H13998" t="str">
        <f t="shared" si="440"/>
        <v/>
      </c>
    </row>
    <row r="13999" spans="7:8" x14ac:dyDescent="0.2">
      <c r="G13999" t="str">
        <f t="shared" si="439"/>
        <v/>
      </c>
      <c r="H13999" t="str">
        <f t="shared" si="440"/>
        <v/>
      </c>
    </row>
    <row r="14000" spans="7:8" x14ac:dyDescent="0.2">
      <c r="G14000" t="str">
        <f t="shared" si="439"/>
        <v/>
      </c>
      <c r="H14000" t="str">
        <f t="shared" si="440"/>
        <v/>
      </c>
    </row>
    <row r="14001" spans="7:8" x14ac:dyDescent="0.2">
      <c r="G14001" t="str">
        <f t="shared" si="439"/>
        <v/>
      </c>
      <c r="H14001" t="str">
        <f t="shared" si="440"/>
        <v/>
      </c>
    </row>
    <row r="14002" spans="7:8" x14ac:dyDescent="0.2">
      <c r="G14002" t="str">
        <f t="shared" si="439"/>
        <v/>
      </c>
      <c r="H14002" t="str">
        <f t="shared" si="440"/>
        <v/>
      </c>
    </row>
    <row r="14003" spans="7:8" x14ac:dyDescent="0.2">
      <c r="G14003" t="str">
        <f t="shared" si="439"/>
        <v/>
      </c>
      <c r="H14003" t="str">
        <f t="shared" si="440"/>
        <v/>
      </c>
    </row>
    <row r="14004" spans="7:8" x14ac:dyDescent="0.2">
      <c r="G14004" t="str">
        <f t="shared" si="439"/>
        <v/>
      </c>
      <c r="H14004" t="str">
        <f t="shared" si="440"/>
        <v/>
      </c>
    </row>
    <row r="14005" spans="7:8" x14ac:dyDescent="0.2">
      <c r="G14005" t="str">
        <f t="shared" si="439"/>
        <v/>
      </c>
      <c r="H14005" t="str">
        <f t="shared" si="440"/>
        <v/>
      </c>
    </row>
    <row r="14006" spans="7:8" x14ac:dyDescent="0.2">
      <c r="G14006" t="str">
        <f t="shared" si="439"/>
        <v/>
      </c>
      <c r="H14006" t="str">
        <f t="shared" si="440"/>
        <v/>
      </c>
    </row>
    <row r="14007" spans="7:8" x14ac:dyDescent="0.2">
      <c r="G14007" t="str">
        <f t="shared" si="439"/>
        <v/>
      </c>
      <c r="H14007" t="str">
        <f t="shared" si="440"/>
        <v/>
      </c>
    </row>
    <row r="14008" spans="7:8" x14ac:dyDescent="0.2">
      <c r="G14008" t="str">
        <f t="shared" si="439"/>
        <v/>
      </c>
      <c r="H14008" t="str">
        <f t="shared" si="440"/>
        <v/>
      </c>
    </row>
    <row r="14009" spans="7:8" x14ac:dyDescent="0.2">
      <c r="G14009" t="str">
        <f t="shared" si="439"/>
        <v/>
      </c>
      <c r="H14009" t="str">
        <f t="shared" si="440"/>
        <v/>
      </c>
    </row>
    <row r="14010" spans="7:8" x14ac:dyDescent="0.2">
      <c r="G14010" t="str">
        <f t="shared" si="439"/>
        <v/>
      </c>
      <c r="H14010" t="str">
        <f t="shared" si="440"/>
        <v/>
      </c>
    </row>
    <row r="14011" spans="7:8" x14ac:dyDescent="0.2">
      <c r="G14011" t="str">
        <f t="shared" si="439"/>
        <v/>
      </c>
      <c r="H14011" t="str">
        <f t="shared" si="440"/>
        <v/>
      </c>
    </row>
    <row r="14012" spans="7:8" x14ac:dyDescent="0.2">
      <c r="G14012" t="str">
        <f t="shared" si="439"/>
        <v/>
      </c>
      <c r="H14012" t="str">
        <f t="shared" si="440"/>
        <v/>
      </c>
    </row>
    <row r="14013" spans="7:8" x14ac:dyDescent="0.2">
      <c r="G14013" t="str">
        <f t="shared" si="439"/>
        <v/>
      </c>
      <c r="H14013" t="str">
        <f t="shared" si="440"/>
        <v/>
      </c>
    </row>
    <row r="14014" spans="7:8" x14ac:dyDescent="0.2">
      <c r="G14014" t="str">
        <f t="shared" si="439"/>
        <v/>
      </c>
      <c r="H14014" t="str">
        <f t="shared" si="440"/>
        <v/>
      </c>
    </row>
    <row r="14015" spans="7:8" x14ac:dyDescent="0.2">
      <c r="G14015" t="str">
        <f t="shared" si="439"/>
        <v/>
      </c>
      <c r="H14015" t="str">
        <f t="shared" si="440"/>
        <v/>
      </c>
    </row>
    <row r="14016" spans="7:8" x14ac:dyDescent="0.2">
      <c r="G14016" t="str">
        <f t="shared" si="439"/>
        <v/>
      </c>
      <c r="H14016" t="str">
        <f t="shared" si="440"/>
        <v/>
      </c>
    </row>
    <row r="14017" spans="7:8" x14ac:dyDescent="0.2">
      <c r="G14017" t="str">
        <f t="shared" si="439"/>
        <v/>
      </c>
      <c r="H14017" t="str">
        <f t="shared" si="440"/>
        <v/>
      </c>
    </row>
    <row r="14018" spans="7:8" x14ac:dyDescent="0.2">
      <c r="G14018" t="str">
        <f t="shared" si="439"/>
        <v/>
      </c>
      <c r="H14018" t="str">
        <f t="shared" si="440"/>
        <v/>
      </c>
    </row>
    <row r="14019" spans="7:8" x14ac:dyDescent="0.2">
      <c r="G14019" t="str">
        <f t="shared" si="439"/>
        <v/>
      </c>
      <c r="H14019" t="str">
        <f t="shared" si="440"/>
        <v/>
      </c>
    </row>
    <row r="14020" spans="7:8" x14ac:dyDescent="0.2">
      <c r="G14020" t="str">
        <f t="shared" si="439"/>
        <v/>
      </c>
      <c r="H14020" t="str">
        <f t="shared" si="440"/>
        <v/>
      </c>
    </row>
    <row r="14021" spans="7:8" x14ac:dyDescent="0.2">
      <c r="G14021" t="str">
        <f t="shared" si="439"/>
        <v/>
      </c>
      <c r="H14021" t="str">
        <f t="shared" si="440"/>
        <v/>
      </c>
    </row>
    <row r="14022" spans="7:8" x14ac:dyDescent="0.2">
      <c r="G14022" t="str">
        <f t="shared" si="439"/>
        <v/>
      </c>
      <c r="H14022" t="str">
        <f t="shared" si="440"/>
        <v/>
      </c>
    </row>
    <row r="14023" spans="7:8" x14ac:dyDescent="0.2">
      <c r="G14023" t="str">
        <f t="shared" ref="G14023:G14086" si="441">IF(B14023="","",IF(A14023="",G14022,SUBSTITUTE(A14023," 2022-23 Game Log","")))</f>
        <v/>
      </c>
      <c r="H14023" t="str">
        <f t="shared" ref="H14023:H14086" si="442">IF(G14023="Luka Dončić","Luka Doncic",IF(G14023="Wendell Carter Jr.","Wendell Carter",IF(G14023="Vlatko Čančar","Vlatko Cancar",IF(G14023="Troy Brown Jr.","Troy Brown",IF(G14023="Bojan Bogdanović","Bojan Bogdanovic",IF(G14023="Nic Claxton","Nicolas Claxton",IF(G14023="Kristaps Porziņģis","Kristaps Porzingis",IF(G14023="Kelly Oubre Jr.","Kelly Oubre Jr",IF(G14023="P.J. Washington","P.J Washington",IF(G14023="P.J. Tucker","P.J Tucker",IF(G14023="Jabari Smith Jr.","Jabari Smith",IF(G14023="Alperen Şengün","Alperen Sengun",IF(G14023="Nikola Vučević","Nikola Vucevic",IF(G14023="Jusuf Nurkić","Jusuf Nurkic",IF(G14023="Nikola Jokić","Nikola Jokic",G14023)))))))))))))))</f>
        <v/>
      </c>
    </row>
    <row r="14024" spans="7:8" x14ac:dyDescent="0.2">
      <c r="G14024" t="str">
        <f t="shared" si="441"/>
        <v/>
      </c>
      <c r="H14024" t="str">
        <f t="shared" si="442"/>
        <v/>
      </c>
    </row>
    <row r="14025" spans="7:8" x14ac:dyDescent="0.2">
      <c r="G14025" t="str">
        <f t="shared" si="441"/>
        <v/>
      </c>
      <c r="H14025" t="str">
        <f t="shared" si="442"/>
        <v/>
      </c>
    </row>
    <row r="14026" spans="7:8" x14ac:dyDescent="0.2">
      <c r="G14026" t="str">
        <f t="shared" si="441"/>
        <v/>
      </c>
      <c r="H14026" t="str">
        <f t="shared" si="442"/>
        <v/>
      </c>
    </row>
    <row r="14027" spans="7:8" x14ac:dyDescent="0.2">
      <c r="G14027" t="str">
        <f t="shared" si="441"/>
        <v/>
      </c>
      <c r="H14027" t="str">
        <f t="shared" si="442"/>
        <v/>
      </c>
    </row>
    <row r="14028" spans="7:8" x14ac:dyDescent="0.2">
      <c r="G14028" t="str">
        <f t="shared" si="441"/>
        <v/>
      </c>
      <c r="H14028" t="str">
        <f t="shared" si="442"/>
        <v/>
      </c>
    </row>
    <row r="14029" spans="7:8" x14ac:dyDescent="0.2">
      <c r="G14029" t="str">
        <f t="shared" si="441"/>
        <v/>
      </c>
      <c r="H14029" t="str">
        <f t="shared" si="442"/>
        <v/>
      </c>
    </row>
    <row r="14030" spans="7:8" x14ac:dyDescent="0.2">
      <c r="G14030" t="str">
        <f t="shared" si="441"/>
        <v/>
      </c>
      <c r="H14030" t="str">
        <f t="shared" si="442"/>
        <v/>
      </c>
    </row>
    <row r="14031" spans="7:8" x14ac:dyDescent="0.2">
      <c r="G14031" t="str">
        <f t="shared" si="441"/>
        <v/>
      </c>
      <c r="H14031" t="str">
        <f t="shared" si="442"/>
        <v/>
      </c>
    </row>
    <row r="14032" spans="7:8" x14ac:dyDescent="0.2">
      <c r="G14032" t="str">
        <f t="shared" si="441"/>
        <v/>
      </c>
      <c r="H14032" t="str">
        <f t="shared" si="442"/>
        <v/>
      </c>
    </row>
    <row r="14033" spans="7:8" x14ac:dyDescent="0.2">
      <c r="G14033" t="str">
        <f t="shared" si="441"/>
        <v/>
      </c>
      <c r="H14033" t="str">
        <f t="shared" si="442"/>
        <v/>
      </c>
    </row>
    <row r="14034" spans="7:8" x14ac:dyDescent="0.2">
      <c r="G14034" t="str">
        <f t="shared" si="441"/>
        <v/>
      </c>
      <c r="H14034" t="str">
        <f t="shared" si="442"/>
        <v/>
      </c>
    </row>
    <row r="14035" spans="7:8" x14ac:dyDescent="0.2">
      <c r="G14035" t="str">
        <f t="shared" si="441"/>
        <v/>
      </c>
      <c r="H14035" t="str">
        <f t="shared" si="442"/>
        <v/>
      </c>
    </row>
    <row r="14036" spans="7:8" x14ac:dyDescent="0.2">
      <c r="G14036" t="str">
        <f t="shared" si="441"/>
        <v/>
      </c>
      <c r="H14036" t="str">
        <f t="shared" si="442"/>
        <v/>
      </c>
    </row>
    <row r="14037" spans="7:8" x14ac:dyDescent="0.2">
      <c r="G14037" t="str">
        <f t="shared" si="441"/>
        <v/>
      </c>
      <c r="H14037" t="str">
        <f t="shared" si="442"/>
        <v/>
      </c>
    </row>
    <row r="14038" spans="7:8" x14ac:dyDescent="0.2">
      <c r="G14038" t="str">
        <f t="shared" si="441"/>
        <v/>
      </c>
      <c r="H14038" t="str">
        <f t="shared" si="442"/>
        <v/>
      </c>
    </row>
    <row r="14039" spans="7:8" x14ac:dyDescent="0.2">
      <c r="G14039" t="str">
        <f t="shared" si="441"/>
        <v/>
      </c>
      <c r="H14039" t="str">
        <f t="shared" si="442"/>
        <v/>
      </c>
    </row>
    <row r="14040" spans="7:8" x14ac:dyDescent="0.2">
      <c r="G14040" t="str">
        <f t="shared" si="441"/>
        <v/>
      </c>
      <c r="H14040" t="str">
        <f t="shared" si="442"/>
        <v/>
      </c>
    </row>
    <row r="14041" spans="7:8" x14ac:dyDescent="0.2">
      <c r="G14041" t="str">
        <f t="shared" si="441"/>
        <v/>
      </c>
      <c r="H14041" t="str">
        <f t="shared" si="442"/>
        <v/>
      </c>
    </row>
    <row r="14042" spans="7:8" x14ac:dyDescent="0.2">
      <c r="G14042" t="str">
        <f t="shared" si="441"/>
        <v/>
      </c>
      <c r="H14042" t="str">
        <f t="shared" si="442"/>
        <v/>
      </c>
    </row>
    <row r="14043" spans="7:8" x14ac:dyDescent="0.2">
      <c r="G14043" t="str">
        <f t="shared" si="441"/>
        <v/>
      </c>
      <c r="H14043" t="str">
        <f t="shared" si="442"/>
        <v/>
      </c>
    </row>
    <row r="14044" spans="7:8" x14ac:dyDescent="0.2">
      <c r="G14044" t="str">
        <f t="shared" si="441"/>
        <v/>
      </c>
      <c r="H14044" t="str">
        <f t="shared" si="442"/>
        <v/>
      </c>
    </row>
    <row r="14045" spans="7:8" x14ac:dyDescent="0.2">
      <c r="G14045" t="str">
        <f t="shared" si="441"/>
        <v/>
      </c>
      <c r="H14045" t="str">
        <f t="shared" si="442"/>
        <v/>
      </c>
    </row>
    <row r="14046" spans="7:8" x14ac:dyDescent="0.2">
      <c r="G14046" t="str">
        <f t="shared" si="441"/>
        <v/>
      </c>
      <c r="H14046" t="str">
        <f t="shared" si="442"/>
        <v/>
      </c>
    </row>
    <row r="14047" spans="7:8" x14ac:dyDescent="0.2">
      <c r="G14047" t="str">
        <f t="shared" si="441"/>
        <v/>
      </c>
      <c r="H14047" t="str">
        <f t="shared" si="442"/>
        <v/>
      </c>
    </row>
    <row r="14048" spans="7:8" x14ac:dyDescent="0.2">
      <c r="G14048" t="str">
        <f t="shared" si="441"/>
        <v/>
      </c>
      <c r="H14048" t="str">
        <f t="shared" si="442"/>
        <v/>
      </c>
    </row>
    <row r="14049" spans="7:8" x14ac:dyDescent="0.2">
      <c r="G14049" t="str">
        <f t="shared" si="441"/>
        <v/>
      </c>
      <c r="H14049" t="str">
        <f t="shared" si="442"/>
        <v/>
      </c>
    </row>
    <row r="14050" spans="7:8" x14ac:dyDescent="0.2">
      <c r="G14050" t="str">
        <f t="shared" si="441"/>
        <v/>
      </c>
      <c r="H14050" t="str">
        <f t="shared" si="442"/>
        <v/>
      </c>
    </row>
    <row r="14051" spans="7:8" x14ac:dyDescent="0.2">
      <c r="G14051" t="str">
        <f t="shared" si="441"/>
        <v/>
      </c>
      <c r="H14051" t="str">
        <f t="shared" si="442"/>
        <v/>
      </c>
    </row>
    <row r="14052" spans="7:8" x14ac:dyDescent="0.2">
      <c r="G14052" t="str">
        <f t="shared" si="441"/>
        <v/>
      </c>
      <c r="H14052" t="str">
        <f t="shared" si="442"/>
        <v/>
      </c>
    </row>
    <row r="14053" spans="7:8" x14ac:dyDescent="0.2">
      <c r="G14053" t="str">
        <f t="shared" si="441"/>
        <v/>
      </c>
      <c r="H14053" t="str">
        <f t="shared" si="442"/>
        <v/>
      </c>
    </row>
    <row r="14054" spans="7:8" x14ac:dyDescent="0.2">
      <c r="G14054" t="str">
        <f t="shared" si="441"/>
        <v/>
      </c>
      <c r="H14054" t="str">
        <f t="shared" si="442"/>
        <v/>
      </c>
    </row>
    <row r="14055" spans="7:8" x14ac:dyDescent="0.2">
      <c r="G14055" t="str">
        <f t="shared" si="441"/>
        <v/>
      </c>
      <c r="H14055" t="str">
        <f t="shared" si="442"/>
        <v/>
      </c>
    </row>
    <row r="14056" spans="7:8" x14ac:dyDescent="0.2">
      <c r="G14056" t="str">
        <f t="shared" si="441"/>
        <v/>
      </c>
      <c r="H14056" t="str">
        <f t="shared" si="442"/>
        <v/>
      </c>
    </row>
    <row r="14057" spans="7:8" x14ac:dyDescent="0.2">
      <c r="G14057" t="str">
        <f t="shared" si="441"/>
        <v/>
      </c>
      <c r="H14057" t="str">
        <f t="shared" si="442"/>
        <v/>
      </c>
    </row>
    <row r="14058" spans="7:8" x14ac:dyDescent="0.2">
      <c r="G14058" t="str">
        <f t="shared" si="441"/>
        <v/>
      </c>
      <c r="H14058" t="str">
        <f t="shared" si="442"/>
        <v/>
      </c>
    </row>
    <row r="14059" spans="7:8" x14ac:dyDescent="0.2">
      <c r="G14059" t="str">
        <f t="shared" si="441"/>
        <v/>
      </c>
      <c r="H14059" t="str">
        <f t="shared" si="442"/>
        <v/>
      </c>
    </row>
    <row r="14060" spans="7:8" x14ac:dyDescent="0.2">
      <c r="G14060" t="str">
        <f t="shared" si="441"/>
        <v/>
      </c>
      <c r="H14060" t="str">
        <f t="shared" si="442"/>
        <v/>
      </c>
    </row>
    <row r="14061" spans="7:8" x14ac:dyDescent="0.2">
      <c r="G14061" t="str">
        <f t="shared" si="441"/>
        <v/>
      </c>
      <c r="H14061" t="str">
        <f t="shared" si="442"/>
        <v/>
      </c>
    </row>
    <row r="14062" spans="7:8" x14ac:dyDescent="0.2">
      <c r="G14062" t="str">
        <f t="shared" si="441"/>
        <v/>
      </c>
      <c r="H14062" t="str">
        <f t="shared" si="442"/>
        <v/>
      </c>
    </row>
    <row r="14063" spans="7:8" x14ac:dyDescent="0.2">
      <c r="G14063" t="str">
        <f t="shared" si="441"/>
        <v/>
      </c>
      <c r="H14063" t="str">
        <f t="shared" si="442"/>
        <v/>
      </c>
    </row>
    <row r="14064" spans="7:8" x14ac:dyDescent="0.2">
      <c r="G14064" t="str">
        <f t="shared" si="441"/>
        <v/>
      </c>
      <c r="H14064" t="str">
        <f t="shared" si="442"/>
        <v/>
      </c>
    </row>
    <row r="14065" spans="7:8" x14ac:dyDescent="0.2">
      <c r="G14065" t="str">
        <f t="shared" si="441"/>
        <v/>
      </c>
      <c r="H14065" t="str">
        <f t="shared" si="442"/>
        <v/>
      </c>
    </row>
    <row r="14066" spans="7:8" x14ac:dyDescent="0.2">
      <c r="G14066" t="str">
        <f t="shared" si="441"/>
        <v/>
      </c>
      <c r="H14066" t="str">
        <f t="shared" si="442"/>
        <v/>
      </c>
    </row>
    <row r="14067" spans="7:8" x14ac:dyDescent="0.2">
      <c r="G14067" t="str">
        <f t="shared" si="441"/>
        <v/>
      </c>
      <c r="H14067" t="str">
        <f t="shared" si="442"/>
        <v/>
      </c>
    </row>
    <row r="14068" spans="7:8" x14ac:dyDescent="0.2">
      <c r="G14068" t="str">
        <f t="shared" si="441"/>
        <v/>
      </c>
      <c r="H14068" t="str">
        <f t="shared" si="442"/>
        <v/>
      </c>
    </row>
    <row r="14069" spans="7:8" x14ac:dyDescent="0.2">
      <c r="G14069" t="str">
        <f t="shared" si="441"/>
        <v/>
      </c>
      <c r="H14069" t="str">
        <f t="shared" si="442"/>
        <v/>
      </c>
    </row>
    <row r="14070" spans="7:8" x14ac:dyDescent="0.2">
      <c r="G14070" t="str">
        <f t="shared" si="441"/>
        <v/>
      </c>
      <c r="H14070" t="str">
        <f t="shared" si="442"/>
        <v/>
      </c>
    </row>
    <row r="14071" spans="7:8" x14ac:dyDescent="0.2">
      <c r="G14071" t="str">
        <f t="shared" si="441"/>
        <v/>
      </c>
      <c r="H14071" t="str">
        <f t="shared" si="442"/>
        <v/>
      </c>
    </row>
    <row r="14072" spans="7:8" x14ac:dyDescent="0.2">
      <c r="G14072" t="str">
        <f t="shared" si="441"/>
        <v/>
      </c>
      <c r="H14072" t="str">
        <f t="shared" si="442"/>
        <v/>
      </c>
    </row>
    <row r="14073" spans="7:8" x14ac:dyDescent="0.2">
      <c r="G14073" t="str">
        <f t="shared" si="441"/>
        <v/>
      </c>
      <c r="H14073" t="str">
        <f t="shared" si="442"/>
        <v/>
      </c>
    </row>
    <row r="14074" spans="7:8" x14ac:dyDescent="0.2">
      <c r="G14074" t="str">
        <f t="shared" si="441"/>
        <v/>
      </c>
      <c r="H14074" t="str">
        <f t="shared" si="442"/>
        <v/>
      </c>
    </row>
    <row r="14075" spans="7:8" x14ac:dyDescent="0.2">
      <c r="G14075" t="str">
        <f t="shared" si="441"/>
        <v/>
      </c>
      <c r="H14075" t="str">
        <f t="shared" si="442"/>
        <v/>
      </c>
    </row>
    <row r="14076" spans="7:8" x14ac:dyDescent="0.2">
      <c r="G14076" t="str">
        <f t="shared" si="441"/>
        <v/>
      </c>
      <c r="H14076" t="str">
        <f t="shared" si="442"/>
        <v/>
      </c>
    </row>
    <row r="14077" spans="7:8" x14ac:dyDescent="0.2">
      <c r="G14077" t="str">
        <f t="shared" si="441"/>
        <v/>
      </c>
      <c r="H14077" t="str">
        <f t="shared" si="442"/>
        <v/>
      </c>
    </row>
    <row r="14078" spans="7:8" x14ac:dyDescent="0.2">
      <c r="G14078" t="str">
        <f t="shared" si="441"/>
        <v/>
      </c>
      <c r="H14078" t="str">
        <f t="shared" si="442"/>
        <v/>
      </c>
    </row>
    <row r="14079" spans="7:8" x14ac:dyDescent="0.2">
      <c r="G14079" t="str">
        <f t="shared" si="441"/>
        <v/>
      </c>
      <c r="H14079" t="str">
        <f t="shared" si="442"/>
        <v/>
      </c>
    </row>
    <row r="14080" spans="7:8" x14ac:dyDescent="0.2">
      <c r="G14080" t="str">
        <f t="shared" si="441"/>
        <v/>
      </c>
      <c r="H14080" t="str">
        <f t="shared" si="442"/>
        <v/>
      </c>
    </row>
    <row r="14081" spans="7:8" x14ac:dyDescent="0.2">
      <c r="G14081" t="str">
        <f t="shared" si="441"/>
        <v/>
      </c>
      <c r="H14081" t="str">
        <f t="shared" si="442"/>
        <v/>
      </c>
    </row>
    <row r="14082" spans="7:8" x14ac:dyDescent="0.2">
      <c r="G14082" t="str">
        <f t="shared" si="441"/>
        <v/>
      </c>
      <c r="H14082" t="str">
        <f t="shared" si="442"/>
        <v/>
      </c>
    </row>
    <row r="14083" spans="7:8" x14ac:dyDescent="0.2">
      <c r="G14083" t="str">
        <f t="shared" si="441"/>
        <v/>
      </c>
      <c r="H14083" t="str">
        <f t="shared" si="442"/>
        <v/>
      </c>
    </row>
    <row r="14084" spans="7:8" x14ac:dyDescent="0.2">
      <c r="G14084" t="str">
        <f t="shared" si="441"/>
        <v/>
      </c>
      <c r="H14084" t="str">
        <f t="shared" si="442"/>
        <v/>
      </c>
    </row>
    <row r="14085" spans="7:8" x14ac:dyDescent="0.2">
      <c r="G14085" t="str">
        <f t="shared" si="441"/>
        <v/>
      </c>
      <c r="H14085" t="str">
        <f t="shared" si="442"/>
        <v/>
      </c>
    </row>
    <row r="14086" spans="7:8" x14ac:dyDescent="0.2">
      <c r="G14086" t="str">
        <f t="shared" si="441"/>
        <v/>
      </c>
      <c r="H14086" t="str">
        <f t="shared" si="442"/>
        <v/>
      </c>
    </row>
    <row r="14087" spans="7:8" x14ac:dyDescent="0.2">
      <c r="G14087" t="str">
        <f t="shared" ref="G14087:G14150" si="443">IF(B14087="","",IF(A14087="",G14086,SUBSTITUTE(A14087," 2022-23 Game Log","")))</f>
        <v/>
      </c>
      <c r="H14087" t="str">
        <f t="shared" ref="H14087:H14150" si="444">IF(G14087="Luka Dončić","Luka Doncic",IF(G14087="Wendell Carter Jr.","Wendell Carter",IF(G14087="Vlatko Čančar","Vlatko Cancar",IF(G14087="Troy Brown Jr.","Troy Brown",IF(G14087="Bojan Bogdanović","Bojan Bogdanovic",IF(G14087="Nic Claxton","Nicolas Claxton",IF(G14087="Kristaps Porziņģis","Kristaps Porzingis",IF(G14087="Kelly Oubre Jr.","Kelly Oubre Jr",IF(G14087="P.J. Washington","P.J Washington",IF(G14087="P.J. Tucker","P.J Tucker",IF(G14087="Jabari Smith Jr.","Jabari Smith",IF(G14087="Alperen Şengün","Alperen Sengun",IF(G14087="Nikola Vučević","Nikola Vucevic",IF(G14087="Jusuf Nurkić","Jusuf Nurkic",IF(G14087="Nikola Jokić","Nikola Jokic",G14087)))))))))))))))</f>
        <v/>
      </c>
    </row>
    <row r="14088" spans="7:8" x14ac:dyDescent="0.2">
      <c r="G14088" t="str">
        <f t="shared" si="443"/>
        <v/>
      </c>
      <c r="H14088" t="str">
        <f t="shared" si="444"/>
        <v/>
      </c>
    </row>
    <row r="14089" spans="7:8" x14ac:dyDescent="0.2">
      <c r="G14089" t="str">
        <f t="shared" si="443"/>
        <v/>
      </c>
      <c r="H14089" t="str">
        <f t="shared" si="444"/>
        <v/>
      </c>
    </row>
    <row r="14090" spans="7:8" x14ac:dyDescent="0.2">
      <c r="G14090" t="str">
        <f t="shared" si="443"/>
        <v/>
      </c>
      <c r="H14090" t="str">
        <f t="shared" si="444"/>
        <v/>
      </c>
    </row>
    <row r="14091" spans="7:8" x14ac:dyDescent="0.2">
      <c r="G14091" t="str">
        <f t="shared" si="443"/>
        <v/>
      </c>
      <c r="H14091" t="str">
        <f t="shared" si="444"/>
        <v/>
      </c>
    </row>
    <row r="14092" spans="7:8" x14ac:dyDescent="0.2">
      <c r="G14092" t="str">
        <f t="shared" si="443"/>
        <v/>
      </c>
      <c r="H14092" t="str">
        <f t="shared" si="444"/>
        <v/>
      </c>
    </row>
    <row r="14093" spans="7:8" x14ac:dyDescent="0.2">
      <c r="G14093" t="str">
        <f t="shared" si="443"/>
        <v/>
      </c>
      <c r="H14093" t="str">
        <f t="shared" si="444"/>
        <v/>
      </c>
    </row>
    <row r="14094" spans="7:8" x14ac:dyDescent="0.2">
      <c r="G14094" t="str">
        <f t="shared" si="443"/>
        <v/>
      </c>
      <c r="H14094" t="str">
        <f t="shared" si="444"/>
        <v/>
      </c>
    </row>
    <row r="14095" spans="7:8" x14ac:dyDescent="0.2">
      <c r="G14095" t="str">
        <f t="shared" si="443"/>
        <v/>
      </c>
      <c r="H14095" t="str">
        <f t="shared" si="444"/>
        <v/>
      </c>
    </row>
    <row r="14096" spans="7:8" x14ac:dyDescent="0.2">
      <c r="G14096" t="str">
        <f t="shared" si="443"/>
        <v/>
      </c>
      <c r="H14096" t="str">
        <f t="shared" si="444"/>
        <v/>
      </c>
    </row>
    <row r="14097" spans="7:8" x14ac:dyDescent="0.2">
      <c r="G14097" t="str">
        <f t="shared" si="443"/>
        <v/>
      </c>
      <c r="H14097" t="str">
        <f t="shared" si="444"/>
        <v/>
      </c>
    </row>
    <row r="14098" spans="7:8" x14ac:dyDescent="0.2">
      <c r="G14098" t="str">
        <f t="shared" si="443"/>
        <v/>
      </c>
      <c r="H14098" t="str">
        <f t="shared" si="444"/>
        <v/>
      </c>
    </row>
    <row r="14099" spans="7:8" x14ac:dyDescent="0.2">
      <c r="G14099" t="str">
        <f t="shared" si="443"/>
        <v/>
      </c>
      <c r="H14099" t="str">
        <f t="shared" si="444"/>
        <v/>
      </c>
    </row>
    <row r="14100" spans="7:8" x14ac:dyDescent="0.2">
      <c r="G14100" t="str">
        <f t="shared" si="443"/>
        <v/>
      </c>
      <c r="H14100" t="str">
        <f t="shared" si="444"/>
        <v/>
      </c>
    </row>
    <row r="14101" spans="7:8" x14ac:dyDescent="0.2">
      <c r="G14101" t="str">
        <f t="shared" si="443"/>
        <v/>
      </c>
      <c r="H14101" t="str">
        <f t="shared" si="444"/>
        <v/>
      </c>
    </row>
    <row r="14102" spans="7:8" x14ac:dyDescent="0.2">
      <c r="G14102" t="str">
        <f t="shared" si="443"/>
        <v/>
      </c>
      <c r="H14102" t="str">
        <f t="shared" si="444"/>
        <v/>
      </c>
    </row>
    <row r="14103" spans="7:8" x14ac:dyDescent="0.2">
      <c r="G14103" t="str">
        <f t="shared" si="443"/>
        <v/>
      </c>
      <c r="H14103" t="str">
        <f t="shared" si="444"/>
        <v/>
      </c>
    </row>
    <row r="14104" spans="7:8" x14ac:dyDescent="0.2">
      <c r="G14104" t="str">
        <f t="shared" si="443"/>
        <v/>
      </c>
      <c r="H14104" t="str">
        <f t="shared" si="444"/>
        <v/>
      </c>
    </row>
    <row r="14105" spans="7:8" x14ac:dyDescent="0.2">
      <c r="G14105" t="str">
        <f t="shared" si="443"/>
        <v/>
      </c>
      <c r="H14105" t="str">
        <f t="shared" si="444"/>
        <v/>
      </c>
    </row>
    <row r="14106" spans="7:8" x14ac:dyDescent="0.2">
      <c r="G14106" t="str">
        <f t="shared" si="443"/>
        <v/>
      </c>
      <c r="H14106" t="str">
        <f t="shared" si="444"/>
        <v/>
      </c>
    </row>
    <row r="14107" spans="7:8" x14ac:dyDescent="0.2">
      <c r="G14107" t="str">
        <f t="shared" si="443"/>
        <v/>
      </c>
      <c r="H14107" t="str">
        <f t="shared" si="444"/>
        <v/>
      </c>
    </row>
    <row r="14108" spans="7:8" x14ac:dyDescent="0.2">
      <c r="G14108" t="str">
        <f t="shared" si="443"/>
        <v/>
      </c>
      <c r="H14108" t="str">
        <f t="shared" si="444"/>
        <v/>
      </c>
    </row>
    <row r="14109" spans="7:8" x14ac:dyDescent="0.2">
      <c r="G14109" t="str">
        <f t="shared" si="443"/>
        <v/>
      </c>
      <c r="H14109" t="str">
        <f t="shared" si="444"/>
        <v/>
      </c>
    </row>
    <row r="14110" spans="7:8" x14ac:dyDescent="0.2">
      <c r="G14110" t="str">
        <f t="shared" si="443"/>
        <v/>
      </c>
      <c r="H14110" t="str">
        <f t="shared" si="444"/>
        <v/>
      </c>
    </row>
    <row r="14111" spans="7:8" x14ac:dyDescent="0.2">
      <c r="G14111" t="str">
        <f t="shared" si="443"/>
        <v/>
      </c>
      <c r="H14111" t="str">
        <f t="shared" si="444"/>
        <v/>
      </c>
    </row>
    <row r="14112" spans="7:8" x14ac:dyDescent="0.2">
      <c r="G14112" t="str">
        <f t="shared" si="443"/>
        <v/>
      </c>
      <c r="H14112" t="str">
        <f t="shared" si="444"/>
        <v/>
      </c>
    </row>
    <row r="14113" spans="7:8" x14ac:dyDescent="0.2">
      <c r="G14113" t="str">
        <f t="shared" si="443"/>
        <v/>
      </c>
      <c r="H14113" t="str">
        <f t="shared" si="444"/>
        <v/>
      </c>
    </row>
    <row r="14114" spans="7:8" x14ac:dyDescent="0.2">
      <c r="G14114" t="str">
        <f t="shared" si="443"/>
        <v/>
      </c>
      <c r="H14114" t="str">
        <f t="shared" si="444"/>
        <v/>
      </c>
    </row>
    <row r="14115" spans="7:8" x14ac:dyDescent="0.2">
      <c r="G14115" t="str">
        <f t="shared" si="443"/>
        <v/>
      </c>
      <c r="H14115" t="str">
        <f t="shared" si="444"/>
        <v/>
      </c>
    </row>
    <row r="14116" spans="7:8" x14ac:dyDescent="0.2">
      <c r="G14116" t="str">
        <f t="shared" si="443"/>
        <v/>
      </c>
      <c r="H14116" t="str">
        <f t="shared" si="444"/>
        <v/>
      </c>
    </row>
    <row r="14117" spans="7:8" x14ac:dyDescent="0.2">
      <c r="G14117" t="str">
        <f t="shared" si="443"/>
        <v/>
      </c>
      <c r="H14117" t="str">
        <f t="shared" si="444"/>
        <v/>
      </c>
    </row>
    <row r="14118" spans="7:8" x14ac:dyDescent="0.2">
      <c r="G14118" t="str">
        <f t="shared" si="443"/>
        <v/>
      </c>
      <c r="H14118" t="str">
        <f t="shared" si="444"/>
        <v/>
      </c>
    </row>
    <row r="14119" spans="7:8" x14ac:dyDescent="0.2">
      <c r="G14119" t="str">
        <f t="shared" si="443"/>
        <v/>
      </c>
      <c r="H14119" t="str">
        <f t="shared" si="444"/>
        <v/>
      </c>
    </row>
    <row r="14120" spans="7:8" x14ac:dyDescent="0.2">
      <c r="G14120" t="str">
        <f t="shared" si="443"/>
        <v/>
      </c>
      <c r="H14120" t="str">
        <f t="shared" si="444"/>
        <v/>
      </c>
    </row>
    <row r="14121" spans="7:8" x14ac:dyDescent="0.2">
      <c r="G14121" t="str">
        <f t="shared" si="443"/>
        <v/>
      </c>
      <c r="H14121" t="str">
        <f t="shared" si="444"/>
        <v/>
      </c>
    </row>
    <row r="14122" spans="7:8" x14ac:dyDescent="0.2">
      <c r="G14122" t="str">
        <f t="shared" si="443"/>
        <v/>
      </c>
      <c r="H14122" t="str">
        <f t="shared" si="444"/>
        <v/>
      </c>
    </row>
    <row r="14123" spans="7:8" x14ac:dyDescent="0.2">
      <c r="G14123" t="str">
        <f t="shared" si="443"/>
        <v/>
      </c>
      <c r="H14123" t="str">
        <f t="shared" si="444"/>
        <v/>
      </c>
    </row>
    <row r="14124" spans="7:8" x14ac:dyDescent="0.2">
      <c r="G14124" t="str">
        <f t="shared" si="443"/>
        <v/>
      </c>
      <c r="H14124" t="str">
        <f t="shared" si="444"/>
        <v/>
      </c>
    </row>
    <row r="14125" spans="7:8" x14ac:dyDescent="0.2">
      <c r="G14125" t="str">
        <f t="shared" si="443"/>
        <v/>
      </c>
      <c r="H14125" t="str">
        <f t="shared" si="444"/>
        <v/>
      </c>
    </row>
    <row r="14126" spans="7:8" x14ac:dyDescent="0.2">
      <c r="G14126" t="str">
        <f t="shared" si="443"/>
        <v/>
      </c>
      <c r="H14126" t="str">
        <f t="shared" si="444"/>
        <v/>
      </c>
    </row>
    <row r="14127" spans="7:8" x14ac:dyDescent="0.2">
      <c r="G14127" t="str">
        <f t="shared" si="443"/>
        <v/>
      </c>
      <c r="H14127" t="str">
        <f t="shared" si="444"/>
        <v/>
      </c>
    </row>
    <row r="14128" spans="7:8" x14ac:dyDescent="0.2">
      <c r="G14128" t="str">
        <f t="shared" si="443"/>
        <v/>
      </c>
      <c r="H14128" t="str">
        <f t="shared" si="444"/>
        <v/>
      </c>
    </row>
    <row r="14129" spans="7:8" x14ac:dyDescent="0.2">
      <c r="G14129" t="str">
        <f t="shared" si="443"/>
        <v/>
      </c>
      <c r="H14129" t="str">
        <f t="shared" si="444"/>
        <v/>
      </c>
    </row>
    <row r="14130" spans="7:8" x14ac:dyDescent="0.2">
      <c r="G14130" t="str">
        <f t="shared" si="443"/>
        <v/>
      </c>
      <c r="H14130" t="str">
        <f t="shared" si="444"/>
        <v/>
      </c>
    </row>
    <row r="14131" spans="7:8" x14ac:dyDescent="0.2">
      <c r="G14131" t="str">
        <f t="shared" si="443"/>
        <v/>
      </c>
      <c r="H14131" t="str">
        <f t="shared" si="444"/>
        <v/>
      </c>
    </row>
    <row r="14132" spans="7:8" x14ac:dyDescent="0.2">
      <c r="G14132" t="str">
        <f t="shared" si="443"/>
        <v/>
      </c>
      <c r="H14132" t="str">
        <f t="shared" si="444"/>
        <v/>
      </c>
    </row>
    <row r="14133" spans="7:8" x14ac:dyDescent="0.2">
      <c r="G14133" t="str">
        <f t="shared" si="443"/>
        <v/>
      </c>
      <c r="H14133" t="str">
        <f t="shared" si="444"/>
        <v/>
      </c>
    </row>
    <row r="14134" spans="7:8" x14ac:dyDescent="0.2">
      <c r="G14134" t="str">
        <f t="shared" si="443"/>
        <v/>
      </c>
      <c r="H14134" t="str">
        <f t="shared" si="444"/>
        <v/>
      </c>
    </row>
    <row r="14135" spans="7:8" x14ac:dyDescent="0.2">
      <c r="G14135" t="str">
        <f t="shared" si="443"/>
        <v/>
      </c>
      <c r="H14135" t="str">
        <f t="shared" si="444"/>
        <v/>
      </c>
    </row>
    <row r="14136" spans="7:8" x14ac:dyDescent="0.2">
      <c r="G14136" t="str">
        <f t="shared" si="443"/>
        <v/>
      </c>
      <c r="H14136" t="str">
        <f t="shared" si="444"/>
        <v/>
      </c>
    </row>
    <row r="14137" spans="7:8" x14ac:dyDescent="0.2">
      <c r="G14137" t="str">
        <f t="shared" si="443"/>
        <v/>
      </c>
      <c r="H14137" t="str">
        <f t="shared" si="444"/>
        <v/>
      </c>
    </row>
    <row r="14138" spans="7:8" x14ac:dyDescent="0.2">
      <c r="G14138" t="str">
        <f t="shared" si="443"/>
        <v/>
      </c>
      <c r="H14138" t="str">
        <f t="shared" si="444"/>
        <v/>
      </c>
    </row>
    <row r="14139" spans="7:8" x14ac:dyDescent="0.2">
      <c r="G14139" t="str">
        <f t="shared" si="443"/>
        <v/>
      </c>
      <c r="H14139" t="str">
        <f t="shared" si="444"/>
        <v/>
      </c>
    </row>
    <row r="14140" spans="7:8" x14ac:dyDescent="0.2">
      <c r="G14140" t="str">
        <f t="shared" si="443"/>
        <v/>
      </c>
      <c r="H14140" t="str">
        <f t="shared" si="444"/>
        <v/>
      </c>
    </row>
    <row r="14141" spans="7:8" x14ac:dyDescent="0.2">
      <c r="G14141" t="str">
        <f t="shared" si="443"/>
        <v/>
      </c>
      <c r="H14141" t="str">
        <f t="shared" si="444"/>
        <v/>
      </c>
    </row>
    <row r="14142" spans="7:8" x14ac:dyDescent="0.2">
      <c r="G14142" t="str">
        <f t="shared" si="443"/>
        <v/>
      </c>
      <c r="H14142" t="str">
        <f t="shared" si="444"/>
        <v/>
      </c>
    </row>
    <row r="14143" spans="7:8" x14ac:dyDescent="0.2">
      <c r="G14143" t="str">
        <f t="shared" si="443"/>
        <v/>
      </c>
      <c r="H14143" t="str">
        <f t="shared" si="444"/>
        <v/>
      </c>
    </row>
    <row r="14144" spans="7:8" x14ac:dyDescent="0.2">
      <c r="G14144" t="str">
        <f t="shared" si="443"/>
        <v/>
      </c>
      <c r="H14144" t="str">
        <f t="shared" si="444"/>
        <v/>
      </c>
    </row>
    <row r="14145" spans="7:8" x14ac:dyDescent="0.2">
      <c r="G14145" t="str">
        <f t="shared" si="443"/>
        <v/>
      </c>
      <c r="H14145" t="str">
        <f t="shared" si="444"/>
        <v/>
      </c>
    </row>
    <row r="14146" spans="7:8" x14ac:dyDescent="0.2">
      <c r="G14146" t="str">
        <f t="shared" si="443"/>
        <v/>
      </c>
      <c r="H14146" t="str">
        <f t="shared" si="444"/>
        <v/>
      </c>
    </row>
    <row r="14147" spans="7:8" x14ac:dyDescent="0.2">
      <c r="G14147" t="str">
        <f t="shared" si="443"/>
        <v/>
      </c>
      <c r="H14147" t="str">
        <f t="shared" si="444"/>
        <v/>
      </c>
    </row>
    <row r="14148" spans="7:8" x14ac:dyDescent="0.2">
      <c r="G14148" t="str">
        <f t="shared" si="443"/>
        <v/>
      </c>
      <c r="H14148" t="str">
        <f t="shared" si="444"/>
        <v/>
      </c>
    </row>
    <row r="14149" spans="7:8" x14ac:dyDescent="0.2">
      <c r="G14149" t="str">
        <f t="shared" si="443"/>
        <v/>
      </c>
      <c r="H14149" t="str">
        <f t="shared" si="444"/>
        <v/>
      </c>
    </row>
    <row r="14150" spans="7:8" x14ac:dyDescent="0.2">
      <c r="G14150" t="str">
        <f t="shared" si="443"/>
        <v/>
      </c>
      <c r="H14150" t="str">
        <f t="shared" si="444"/>
        <v/>
      </c>
    </row>
    <row r="14151" spans="7:8" x14ac:dyDescent="0.2">
      <c r="G14151" t="str">
        <f t="shared" ref="G14151:G14214" si="445">IF(B14151="","",IF(A14151="",G14150,SUBSTITUTE(A14151," 2022-23 Game Log","")))</f>
        <v/>
      </c>
      <c r="H14151" t="str">
        <f t="shared" ref="H14151:H14214" si="446">IF(G14151="Luka Dončić","Luka Doncic",IF(G14151="Wendell Carter Jr.","Wendell Carter",IF(G14151="Vlatko Čančar","Vlatko Cancar",IF(G14151="Troy Brown Jr.","Troy Brown",IF(G14151="Bojan Bogdanović","Bojan Bogdanovic",IF(G14151="Nic Claxton","Nicolas Claxton",IF(G14151="Kristaps Porziņģis","Kristaps Porzingis",IF(G14151="Kelly Oubre Jr.","Kelly Oubre Jr",IF(G14151="P.J. Washington","P.J Washington",IF(G14151="P.J. Tucker","P.J Tucker",IF(G14151="Jabari Smith Jr.","Jabari Smith",IF(G14151="Alperen Şengün","Alperen Sengun",IF(G14151="Nikola Vučević","Nikola Vucevic",IF(G14151="Jusuf Nurkić","Jusuf Nurkic",IF(G14151="Nikola Jokić","Nikola Jokic",G14151)))))))))))))))</f>
        <v/>
      </c>
    </row>
    <row r="14152" spans="7:8" x14ac:dyDescent="0.2">
      <c r="G14152" t="str">
        <f t="shared" si="445"/>
        <v/>
      </c>
      <c r="H14152" t="str">
        <f t="shared" si="446"/>
        <v/>
      </c>
    </row>
    <row r="14153" spans="7:8" x14ac:dyDescent="0.2">
      <c r="G14153" t="str">
        <f t="shared" si="445"/>
        <v/>
      </c>
      <c r="H14153" t="str">
        <f t="shared" si="446"/>
        <v/>
      </c>
    </row>
    <row r="14154" spans="7:8" x14ac:dyDescent="0.2">
      <c r="G14154" t="str">
        <f t="shared" si="445"/>
        <v/>
      </c>
      <c r="H14154" t="str">
        <f t="shared" si="446"/>
        <v/>
      </c>
    </row>
    <row r="14155" spans="7:8" x14ac:dyDescent="0.2">
      <c r="G14155" t="str">
        <f t="shared" si="445"/>
        <v/>
      </c>
      <c r="H14155" t="str">
        <f t="shared" si="446"/>
        <v/>
      </c>
    </row>
    <row r="14156" spans="7:8" x14ac:dyDescent="0.2">
      <c r="G14156" t="str">
        <f t="shared" si="445"/>
        <v/>
      </c>
      <c r="H14156" t="str">
        <f t="shared" si="446"/>
        <v/>
      </c>
    </row>
    <row r="14157" spans="7:8" x14ac:dyDescent="0.2">
      <c r="G14157" t="str">
        <f t="shared" si="445"/>
        <v/>
      </c>
      <c r="H14157" t="str">
        <f t="shared" si="446"/>
        <v/>
      </c>
    </row>
    <row r="14158" spans="7:8" x14ac:dyDescent="0.2">
      <c r="G14158" t="str">
        <f t="shared" si="445"/>
        <v/>
      </c>
      <c r="H14158" t="str">
        <f t="shared" si="446"/>
        <v/>
      </c>
    </row>
    <row r="14159" spans="7:8" x14ac:dyDescent="0.2">
      <c r="G14159" t="str">
        <f t="shared" si="445"/>
        <v/>
      </c>
      <c r="H14159" t="str">
        <f t="shared" si="446"/>
        <v/>
      </c>
    </row>
    <row r="14160" spans="7:8" x14ac:dyDescent="0.2">
      <c r="G14160" t="str">
        <f t="shared" si="445"/>
        <v/>
      </c>
      <c r="H14160" t="str">
        <f t="shared" si="446"/>
        <v/>
      </c>
    </row>
    <row r="14161" spans="7:8" x14ac:dyDescent="0.2">
      <c r="G14161" t="str">
        <f t="shared" si="445"/>
        <v/>
      </c>
      <c r="H14161" t="str">
        <f t="shared" si="446"/>
        <v/>
      </c>
    </row>
    <row r="14162" spans="7:8" x14ac:dyDescent="0.2">
      <c r="G14162" t="str">
        <f t="shared" si="445"/>
        <v/>
      </c>
      <c r="H14162" t="str">
        <f t="shared" si="446"/>
        <v/>
      </c>
    </row>
    <row r="14163" spans="7:8" x14ac:dyDescent="0.2">
      <c r="G14163" t="str">
        <f t="shared" si="445"/>
        <v/>
      </c>
      <c r="H14163" t="str">
        <f t="shared" si="446"/>
        <v/>
      </c>
    </row>
    <row r="14164" spans="7:8" x14ac:dyDescent="0.2">
      <c r="G14164" t="str">
        <f t="shared" si="445"/>
        <v/>
      </c>
      <c r="H14164" t="str">
        <f t="shared" si="446"/>
        <v/>
      </c>
    </row>
    <row r="14165" spans="7:8" x14ac:dyDescent="0.2">
      <c r="G14165" t="str">
        <f t="shared" si="445"/>
        <v/>
      </c>
      <c r="H14165" t="str">
        <f t="shared" si="446"/>
        <v/>
      </c>
    </row>
    <row r="14166" spans="7:8" x14ac:dyDescent="0.2">
      <c r="G14166" t="str">
        <f t="shared" si="445"/>
        <v/>
      </c>
      <c r="H14166" t="str">
        <f t="shared" si="446"/>
        <v/>
      </c>
    </row>
    <row r="14167" spans="7:8" x14ac:dyDescent="0.2">
      <c r="G14167" t="str">
        <f t="shared" si="445"/>
        <v/>
      </c>
      <c r="H14167" t="str">
        <f t="shared" si="446"/>
        <v/>
      </c>
    </row>
    <row r="14168" spans="7:8" x14ac:dyDescent="0.2">
      <c r="G14168" t="str">
        <f t="shared" si="445"/>
        <v/>
      </c>
      <c r="H14168" t="str">
        <f t="shared" si="446"/>
        <v/>
      </c>
    </row>
    <row r="14169" spans="7:8" x14ac:dyDescent="0.2">
      <c r="G14169" t="str">
        <f t="shared" si="445"/>
        <v/>
      </c>
      <c r="H14169" t="str">
        <f t="shared" si="446"/>
        <v/>
      </c>
    </row>
    <row r="14170" spans="7:8" x14ac:dyDescent="0.2">
      <c r="G14170" t="str">
        <f t="shared" si="445"/>
        <v/>
      </c>
      <c r="H14170" t="str">
        <f t="shared" si="446"/>
        <v/>
      </c>
    </row>
    <row r="14171" spans="7:8" x14ac:dyDescent="0.2">
      <c r="G14171" t="str">
        <f t="shared" si="445"/>
        <v/>
      </c>
      <c r="H14171" t="str">
        <f t="shared" si="446"/>
        <v/>
      </c>
    </row>
    <row r="14172" spans="7:8" x14ac:dyDescent="0.2">
      <c r="G14172" t="str">
        <f t="shared" si="445"/>
        <v/>
      </c>
      <c r="H14172" t="str">
        <f t="shared" si="446"/>
        <v/>
      </c>
    </row>
    <row r="14173" spans="7:8" x14ac:dyDescent="0.2">
      <c r="G14173" t="str">
        <f t="shared" si="445"/>
        <v/>
      </c>
      <c r="H14173" t="str">
        <f t="shared" si="446"/>
        <v/>
      </c>
    </row>
    <row r="14174" spans="7:8" x14ac:dyDescent="0.2">
      <c r="G14174" t="str">
        <f t="shared" si="445"/>
        <v/>
      </c>
      <c r="H14174" t="str">
        <f t="shared" si="446"/>
        <v/>
      </c>
    </row>
    <row r="14175" spans="7:8" x14ac:dyDescent="0.2">
      <c r="G14175" t="str">
        <f t="shared" si="445"/>
        <v/>
      </c>
      <c r="H14175" t="str">
        <f t="shared" si="446"/>
        <v/>
      </c>
    </row>
    <row r="14176" spans="7:8" x14ac:dyDescent="0.2">
      <c r="G14176" t="str">
        <f t="shared" si="445"/>
        <v/>
      </c>
      <c r="H14176" t="str">
        <f t="shared" si="446"/>
        <v/>
      </c>
    </row>
    <row r="14177" spans="7:8" x14ac:dyDescent="0.2">
      <c r="G14177" t="str">
        <f t="shared" si="445"/>
        <v/>
      </c>
      <c r="H14177" t="str">
        <f t="shared" si="446"/>
        <v/>
      </c>
    </row>
    <row r="14178" spans="7:8" x14ac:dyDescent="0.2">
      <c r="G14178" t="str">
        <f t="shared" si="445"/>
        <v/>
      </c>
      <c r="H14178" t="str">
        <f t="shared" si="446"/>
        <v/>
      </c>
    </row>
    <row r="14179" spans="7:8" x14ac:dyDescent="0.2">
      <c r="G14179" t="str">
        <f t="shared" si="445"/>
        <v/>
      </c>
      <c r="H14179" t="str">
        <f t="shared" si="446"/>
        <v/>
      </c>
    </row>
    <row r="14180" spans="7:8" x14ac:dyDescent="0.2">
      <c r="G14180" t="str">
        <f t="shared" si="445"/>
        <v/>
      </c>
      <c r="H14180" t="str">
        <f t="shared" si="446"/>
        <v/>
      </c>
    </row>
    <row r="14181" spans="7:8" x14ac:dyDescent="0.2">
      <c r="G14181" t="str">
        <f t="shared" si="445"/>
        <v/>
      </c>
      <c r="H14181" t="str">
        <f t="shared" si="446"/>
        <v/>
      </c>
    </row>
    <row r="14182" spans="7:8" x14ac:dyDescent="0.2">
      <c r="G14182" t="str">
        <f t="shared" si="445"/>
        <v/>
      </c>
      <c r="H14182" t="str">
        <f t="shared" si="446"/>
        <v/>
      </c>
    </row>
    <row r="14183" spans="7:8" x14ac:dyDescent="0.2">
      <c r="G14183" t="str">
        <f t="shared" si="445"/>
        <v/>
      </c>
      <c r="H14183" t="str">
        <f t="shared" si="446"/>
        <v/>
      </c>
    </row>
    <row r="14184" spans="7:8" x14ac:dyDescent="0.2">
      <c r="G14184" t="str">
        <f t="shared" si="445"/>
        <v/>
      </c>
      <c r="H14184" t="str">
        <f t="shared" si="446"/>
        <v/>
      </c>
    </row>
    <row r="14185" spans="7:8" x14ac:dyDescent="0.2">
      <c r="G14185" t="str">
        <f t="shared" si="445"/>
        <v/>
      </c>
      <c r="H14185" t="str">
        <f t="shared" si="446"/>
        <v/>
      </c>
    </row>
    <row r="14186" spans="7:8" x14ac:dyDescent="0.2">
      <c r="G14186" t="str">
        <f t="shared" si="445"/>
        <v/>
      </c>
      <c r="H14186" t="str">
        <f t="shared" si="446"/>
        <v/>
      </c>
    </row>
    <row r="14187" spans="7:8" x14ac:dyDescent="0.2">
      <c r="G14187" t="str">
        <f t="shared" si="445"/>
        <v/>
      </c>
      <c r="H14187" t="str">
        <f t="shared" si="446"/>
        <v/>
      </c>
    </row>
    <row r="14188" spans="7:8" x14ac:dyDescent="0.2">
      <c r="G14188" t="str">
        <f t="shared" si="445"/>
        <v/>
      </c>
      <c r="H14188" t="str">
        <f t="shared" si="446"/>
        <v/>
      </c>
    </row>
    <row r="14189" spans="7:8" x14ac:dyDescent="0.2">
      <c r="G14189" t="str">
        <f t="shared" si="445"/>
        <v/>
      </c>
      <c r="H14189" t="str">
        <f t="shared" si="446"/>
        <v/>
      </c>
    </row>
    <row r="14190" spans="7:8" x14ac:dyDescent="0.2">
      <c r="G14190" t="str">
        <f t="shared" si="445"/>
        <v/>
      </c>
      <c r="H14190" t="str">
        <f t="shared" si="446"/>
        <v/>
      </c>
    </row>
    <row r="14191" spans="7:8" x14ac:dyDescent="0.2">
      <c r="G14191" t="str">
        <f t="shared" si="445"/>
        <v/>
      </c>
      <c r="H14191" t="str">
        <f t="shared" si="446"/>
        <v/>
      </c>
    </row>
    <row r="14192" spans="7:8" x14ac:dyDescent="0.2">
      <c r="G14192" t="str">
        <f t="shared" si="445"/>
        <v/>
      </c>
      <c r="H14192" t="str">
        <f t="shared" si="446"/>
        <v/>
      </c>
    </row>
    <row r="14193" spans="7:8" x14ac:dyDescent="0.2">
      <c r="G14193" t="str">
        <f t="shared" si="445"/>
        <v/>
      </c>
      <c r="H14193" t="str">
        <f t="shared" si="446"/>
        <v/>
      </c>
    </row>
    <row r="14194" spans="7:8" x14ac:dyDescent="0.2">
      <c r="G14194" t="str">
        <f t="shared" si="445"/>
        <v/>
      </c>
      <c r="H14194" t="str">
        <f t="shared" si="446"/>
        <v/>
      </c>
    </row>
    <row r="14195" spans="7:8" x14ac:dyDescent="0.2">
      <c r="G14195" t="str">
        <f t="shared" si="445"/>
        <v/>
      </c>
      <c r="H14195" t="str">
        <f t="shared" si="446"/>
        <v/>
      </c>
    </row>
    <row r="14196" spans="7:8" x14ac:dyDescent="0.2">
      <c r="G14196" t="str">
        <f t="shared" si="445"/>
        <v/>
      </c>
      <c r="H14196" t="str">
        <f t="shared" si="446"/>
        <v/>
      </c>
    </row>
    <row r="14197" spans="7:8" x14ac:dyDescent="0.2">
      <c r="G14197" t="str">
        <f t="shared" si="445"/>
        <v/>
      </c>
      <c r="H14197" t="str">
        <f t="shared" si="446"/>
        <v/>
      </c>
    </row>
    <row r="14198" spans="7:8" x14ac:dyDescent="0.2">
      <c r="G14198" t="str">
        <f t="shared" si="445"/>
        <v/>
      </c>
      <c r="H14198" t="str">
        <f t="shared" si="446"/>
        <v/>
      </c>
    </row>
    <row r="14199" spans="7:8" x14ac:dyDescent="0.2">
      <c r="G14199" t="str">
        <f t="shared" si="445"/>
        <v/>
      </c>
      <c r="H14199" t="str">
        <f t="shared" si="446"/>
        <v/>
      </c>
    </row>
    <row r="14200" spans="7:8" x14ac:dyDescent="0.2">
      <c r="G14200" t="str">
        <f t="shared" si="445"/>
        <v/>
      </c>
      <c r="H14200" t="str">
        <f t="shared" si="446"/>
        <v/>
      </c>
    </row>
    <row r="14201" spans="7:8" x14ac:dyDescent="0.2">
      <c r="G14201" t="str">
        <f t="shared" si="445"/>
        <v/>
      </c>
      <c r="H14201" t="str">
        <f t="shared" si="446"/>
        <v/>
      </c>
    </row>
    <row r="14202" spans="7:8" x14ac:dyDescent="0.2">
      <c r="G14202" t="str">
        <f t="shared" si="445"/>
        <v/>
      </c>
      <c r="H14202" t="str">
        <f t="shared" si="446"/>
        <v/>
      </c>
    </row>
    <row r="14203" spans="7:8" x14ac:dyDescent="0.2">
      <c r="G14203" t="str">
        <f t="shared" si="445"/>
        <v/>
      </c>
      <c r="H14203" t="str">
        <f t="shared" si="446"/>
        <v/>
      </c>
    </row>
    <row r="14204" spans="7:8" x14ac:dyDescent="0.2">
      <c r="G14204" t="str">
        <f t="shared" si="445"/>
        <v/>
      </c>
      <c r="H14204" t="str">
        <f t="shared" si="446"/>
        <v/>
      </c>
    </row>
    <row r="14205" spans="7:8" x14ac:dyDescent="0.2">
      <c r="G14205" t="str">
        <f t="shared" si="445"/>
        <v/>
      </c>
      <c r="H14205" t="str">
        <f t="shared" si="446"/>
        <v/>
      </c>
    </row>
    <row r="14206" spans="7:8" x14ac:dyDescent="0.2">
      <c r="G14206" t="str">
        <f t="shared" si="445"/>
        <v/>
      </c>
      <c r="H14206" t="str">
        <f t="shared" si="446"/>
        <v/>
      </c>
    </row>
    <row r="14207" spans="7:8" x14ac:dyDescent="0.2">
      <c r="G14207" t="str">
        <f t="shared" si="445"/>
        <v/>
      </c>
      <c r="H14207" t="str">
        <f t="shared" si="446"/>
        <v/>
      </c>
    </row>
    <row r="14208" spans="7:8" x14ac:dyDescent="0.2">
      <c r="G14208" t="str">
        <f t="shared" si="445"/>
        <v/>
      </c>
      <c r="H14208" t="str">
        <f t="shared" si="446"/>
        <v/>
      </c>
    </row>
    <row r="14209" spans="7:8" x14ac:dyDescent="0.2">
      <c r="G14209" t="str">
        <f t="shared" si="445"/>
        <v/>
      </c>
      <c r="H14209" t="str">
        <f t="shared" si="446"/>
        <v/>
      </c>
    </row>
    <row r="14210" spans="7:8" x14ac:dyDescent="0.2">
      <c r="G14210" t="str">
        <f t="shared" si="445"/>
        <v/>
      </c>
      <c r="H14210" t="str">
        <f t="shared" si="446"/>
        <v/>
      </c>
    </row>
    <row r="14211" spans="7:8" x14ac:dyDescent="0.2">
      <c r="G14211" t="str">
        <f t="shared" si="445"/>
        <v/>
      </c>
      <c r="H14211" t="str">
        <f t="shared" si="446"/>
        <v/>
      </c>
    </row>
    <row r="14212" spans="7:8" x14ac:dyDescent="0.2">
      <c r="G14212" t="str">
        <f t="shared" si="445"/>
        <v/>
      </c>
      <c r="H14212" t="str">
        <f t="shared" si="446"/>
        <v/>
      </c>
    </row>
    <row r="14213" spans="7:8" x14ac:dyDescent="0.2">
      <c r="G14213" t="str">
        <f t="shared" si="445"/>
        <v/>
      </c>
      <c r="H14213" t="str">
        <f t="shared" si="446"/>
        <v/>
      </c>
    </row>
    <row r="14214" spans="7:8" x14ac:dyDescent="0.2">
      <c r="G14214" t="str">
        <f t="shared" si="445"/>
        <v/>
      </c>
      <c r="H14214" t="str">
        <f t="shared" si="446"/>
        <v/>
      </c>
    </row>
    <row r="14215" spans="7:8" x14ac:dyDescent="0.2">
      <c r="G14215" t="str">
        <f t="shared" ref="G14215:G14278" si="447">IF(B14215="","",IF(A14215="",G14214,SUBSTITUTE(A14215," 2022-23 Game Log","")))</f>
        <v/>
      </c>
      <c r="H14215" t="str">
        <f t="shared" ref="H14215:H14278" si="448">IF(G14215="Luka Dončić","Luka Doncic",IF(G14215="Wendell Carter Jr.","Wendell Carter",IF(G14215="Vlatko Čančar","Vlatko Cancar",IF(G14215="Troy Brown Jr.","Troy Brown",IF(G14215="Bojan Bogdanović","Bojan Bogdanovic",IF(G14215="Nic Claxton","Nicolas Claxton",IF(G14215="Kristaps Porziņģis","Kristaps Porzingis",IF(G14215="Kelly Oubre Jr.","Kelly Oubre Jr",IF(G14215="P.J. Washington","P.J Washington",IF(G14215="P.J. Tucker","P.J Tucker",IF(G14215="Jabari Smith Jr.","Jabari Smith",IF(G14215="Alperen Şengün","Alperen Sengun",IF(G14215="Nikola Vučević","Nikola Vucevic",IF(G14215="Jusuf Nurkić","Jusuf Nurkic",IF(G14215="Nikola Jokić","Nikola Jokic",G14215)))))))))))))))</f>
        <v/>
      </c>
    </row>
    <row r="14216" spans="7:8" x14ac:dyDescent="0.2">
      <c r="G14216" t="str">
        <f t="shared" si="447"/>
        <v/>
      </c>
      <c r="H14216" t="str">
        <f t="shared" si="448"/>
        <v/>
      </c>
    </row>
    <row r="14217" spans="7:8" x14ac:dyDescent="0.2">
      <c r="G14217" t="str">
        <f t="shared" si="447"/>
        <v/>
      </c>
      <c r="H14217" t="str">
        <f t="shared" si="448"/>
        <v/>
      </c>
    </row>
    <row r="14218" spans="7:8" x14ac:dyDescent="0.2">
      <c r="G14218" t="str">
        <f t="shared" si="447"/>
        <v/>
      </c>
      <c r="H14218" t="str">
        <f t="shared" si="448"/>
        <v/>
      </c>
    </row>
    <row r="14219" spans="7:8" x14ac:dyDescent="0.2">
      <c r="G14219" t="str">
        <f t="shared" si="447"/>
        <v/>
      </c>
      <c r="H14219" t="str">
        <f t="shared" si="448"/>
        <v/>
      </c>
    </row>
    <row r="14220" spans="7:8" x14ac:dyDescent="0.2">
      <c r="G14220" t="str">
        <f t="shared" si="447"/>
        <v/>
      </c>
      <c r="H14220" t="str">
        <f t="shared" si="448"/>
        <v/>
      </c>
    </row>
    <row r="14221" spans="7:8" x14ac:dyDescent="0.2">
      <c r="G14221" t="str">
        <f t="shared" si="447"/>
        <v/>
      </c>
      <c r="H14221" t="str">
        <f t="shared" si="448"/>
        <v/>
      </c>
    </row>
    <row r="14222" spans="7:8" x14ac:dyDescent="0.2">
      <c r="G14222" t="str">
        <f t="shared" si="447"/>
        <v/>
      </c>
      <c r="H14222" t="str">
        <f t="shared" si="448"/>
        <v/>
      </c>
    </row>
    <row r="14223" spans="7:8" x14ac:dyDescent="0.2">
      <c r="G14223" t="str">
        <f t="shared" si="447"/>
        <v/>
      </c>
      <c r="H14223" t="str">
        <f t="shared" si="448"/>
        <v/>
      </c>
    </row>
    <row r="14224" spans="7:8" x14ac:dyDescent="0.2">
      <c r="G14224" t="str">
        <f t="shared" si="447"/>
        <v/>
      </c>
      <c r="H14224" t="str">
        <f t="shared" si="448"/>
        <v/>
      </c>
    </row>
    <row r="14225" spans="7:8" x14ac:dyDescent="0.2">
      <c r="G14225" t="str">
        <f t="shared" si="447"/>
        <v/>
      </c>
      <c r="H14225" t="str">
        <f t="shared" si="448"/>
        <v/>
      </c>
    </row>
    <row r="14226" spans="7:8" x14ac:dyDescent="0.2">
      <c r="G14226" t="str">
        <f t="shared" si="447"/>
        <v/>
      </c>
      <c r="H14226" t="str">
        <f t="shared" si="448"/>
        <v/>
      </c>
    </row>
    <row r="14227" spans="7:8" x14ac:dyDescent="0.2">
      <c r="G14227" t="str">
        <f t="shared" si="447"/>
        <v/>
      </c>
      <c r="H14227" t="str">
        <f t="shared" si="448"/>
        <v/>
      </c>
    </row>
    <row r="14228" spans="7:8" x14ac:dyDescent="0.2">
      <c r="G14228" t="str">
        <f t="shared" si="447"/>
        <v/>
      </c>
      <c r="H14228" t="str">
        <f t="shared" si="448"/>
        <v/>
      </c>
    </row>
    <row r="14229" spans="7:8" x14ac:dyDescent="0.2">
      <c r="G14229" t="str">
        <f t="shared" si="447"/>
        <v/>
      </c>
      <c r="H14229" t="str">
        <f t="shared" si="448"/>
        <v/>
      </c>
    </row>
    <row r="14230" spans="7:8" x14ac:dyDescent="0.2">
      <c r="G14230" t="str">
        <f t="shared" si="447"/>
        <v/>
      </c>
      <c r="H14230" t="str">
        <f t="shared" si="448"/>
        <v/>
      </c>
    </row>
    <row r="14231" spans="7:8" x14ac:dyDescent="0.2">
      <c r="G14231" t="str">
        <f t="shared" si="447"/>
        <v/>
      </c>
      <c r="H14231" t="str">
        <f t="shared" si="448"/>
        <v/>
      </c>
    </row>
    <row r="14232" spans="7:8" x14ac:dyDescent="0.2">
      <c r="G14232" t="str">
        <f t="shared" si="447"/>
        <v/>
      </c>
      <c r="H14232" t="str">
        <f t="shared" si="448"/>
        <v/>
      </c>
    </row>
    <row r="14233" spans="7:8" x14ac:dyDescent="0.2">
      <c r="G14233" t="str">
        <f t="shared" si="447"/>
        <v/>
      </c>
      <c r="H14233" t="str">
        <f t="shared" si="448"/>
        <v/>
      </c>
    </row>
    <row r="14234" spans="7:8" x14ac:dyDescent="0.2">
      <c r="G14234" t="str">
        <f t="shared" si="447"/>
        <v/>
      </c>
      <c r="H14234" t="str">
        <f t="shared" si="448"/>
        <v/>
      </c>
    </row>
    <row r="14235" spans="7:8" x14ac:dyDescent="0.2">
      <c r="G14235" t="str">
        <f t="shared" si="447"/>
        <v/>
      </c>
      <c r="H14235" t="str">
        <f t="shared" si="448"/>
        <v/>
      </c>
    </row>
    <row r="14236" spans="7:8" x14ac:dyDescent="0.2">
      <c r="G14236" t="str">
        <f t="shared" si="447"/>
        <v/>
      </c>
      <c r="H14236" t="str">
        <f t="shared" si="448"/>
        <v/>
      </c>
    </row>
    <row r="14237" spans="7:8" x14ac:dyDescent="0.2">
      <c r="G14237" t="str">
        <f t="shared" si="447"/>
        <v/>
      </c>
      <c r="H14237" t="str">
        <f t="shared" si="448"/>
        <v/>
      </c>
    </row>
    <row r="14238" spans="7:8" x14ac:dyDescent="0.2">
      <c r="G14238" t="str">
        <f t="shared" si="447"/>
        <v/>
      </c>
      <c r="H14238" t="str">
        <f t="shared" si="448"/>
        <v/>
      </c>
    </row>
    <row r="14239" spans="7:8" x14ac:dyDescent="0.2">
      <c r="G14239" t="str">
        <f t="shared" si="447"/>
        <v/>
      </c>
      <c r="H14239" t="str">
        <f t="shared" si="448"/>
        <v/>
      </c>
    </row>
    <row r="14240" spans="7:8" x14ac:dyDescent="0.2">
      <c r="G14240" t="str">
        <f t="shared" si="447"/>
        <v/>
      </c>
      <c r="H14240" t="str">
        <f t="shared" si="448"/>
        <v/>
      </c>
    </row>
    <row r="14241" spans="7:8" x14ac:dyDescent="0.2">
      <c r="G14241" t="str">
        <f t="shared" si="447"/>
        <v/>
      </c>
      <c r="H14241" t="str">
        <f t="shared" si="448"/>
        <v/>
      </c>
    </row>
    <row r="14242" spans="7:8" x14ac:dyDescent="0.2">
      <c r="G14242" t="str">
        <f t="shared" si="447"/>
        <v/>
      </c>
      <c r="H14242" t="str">
        <f t="shared" si="448"/>
        <v/>
      </c>
    </row>
    <row r="14243" spans="7:8" x14ac:dyDescent="0.2">
      <c r="G14243" t="str">
        <f t="shared" si="447"/>
        <v/>
      </c>
      <c r="H14243" t="str">
        <f t="shared" si="448"/>
        <v/>
      </c>
    </row>
    <row r="14244" spans="7:8" x14ac:dyDescent="0.2">
      <c r="G14244" t="str">
        <f t="shared" si="447"/>
        <v/>
      </c>
      <c r="H14244" t="str">
        <f t="shared" si="448"/>
        <v/>
      </c>
    </row>
    <row r="14245" spans="7:8" x14ac:dyDescent="0.2">
      <c r="G14245" t="str">
        <f t="shared" si="447"/>
        <v/>
      </c>
      <c r="H14245" t="str">
        <f t="shared" si="448"/>
        <v/>
      </c>
    </row>
    <row r="14246" spans="7:8" x14ac:dyDescent="0.2">
      <c r="G14246" t="str">
        <f t="shared" si="447"/>
        <v/>
      </c>
      <c r="H14246" t="str">
        <f t="shared" si="448"/>
        <v/>
      </c>
    </row>
    <row r="14247" spans="7:8" x14ac:dyDescent="0.2">
      <c r="G14247" t="str">
        <f t="shared" si="447"/>
        <v/>
      </c>
      <c r="H14247" t="str">
        <f t="shared" si="448"/>
        <v/>
      </c>
    </row>
    <row r="14248" spans="7:8" x14ac:dyDescent="0.2">
      <c r="G14248" t="str">
        <f t="shared" si="447"/>
        <v/>
      </c>
      <c r="H14248" t="str">
        <f t="shared" si="448"/>
        <v/>
      </c>
    </row>
    <row r="14249" spans="7:8" x14ac:dyDescent="0.2">
      <c r="G14249" t="str">
        <f t="shared" si="447"/>
        <v/>
      </c>
      <c r="H14249" t="str">
        <f t="shared" si="448"/>
        <v/>
      </c>
    </row>
    <row r="14250" spans="7:8" x14ac:dyDescent="0.2">
      <c r="G14250" t="str">
        <f t="shared" si="447"/>
        <v/>
      </c>
      <c r="H14250" t="str">
        <f t="shared" si="448"/>
        <v/>
      </c>
    </row>
    <row r="14251" spans="7:8" x14ac:dyDescent="0.2">
      <c r="G14251" t="str">
        <f t="shared" si="447"/>
        <v/>
      </c>
      <c r="H14251" t="str">
        <f t="shared" si="448"/>
        <v/>
      </c>
    </row>
    <row r="14252" spans="7:8" x14ac:dyDescent="0.2">
      <c r="G14252" t="str">
        <f t="shared" si="447"/>
        <v/>
      </c>
      <c r="H14252" t="str">
        <f t="shared" si="448"/>
        <v/>
      </c>
    </row>
    <row r="14253" spans="7:8" x14ac:dyDescent="0.2">
      <c r="G14253" t="str">
        <f t="shared" si="447"/>
        <v/>
      </c>
      <c r="H14253" t="str">
        <f t="shared" si="448"/>
        <v/>
      </c>
    </row>
    <row r="14254" spans="7:8" x14ac:dyDescent="0.2">
      <c r="G14254" t="str">
        <f t="shared" si="447"/>
        <v/>
      </c>
      <c r="H14254" t="str">
        <f t="shared" si="448"/>
        <v/>
      </c>
    </row>
    <row r="14255" spans="7:8" x14ac:dyDescent="0.2">
      <c r="G14255" t="str">
        <f t="shared" si="447"/>
        <v/>
      </c>
      <c r="H14255" t="str">
        <f t="shared" si="448"/>
        <v/>
      </c>
    </row>
    <row r="14256" spans="7:8" x14ac:dyDescent="0.2">
      <c r="G14256" t="str">
        <f t="shared" si="447"/>
        <v/>
      </c>
      <c r="H14256" t="str">
        <f t="shared" si="448"/>
        <v/>
      </c>
    </row>
    <row r="14257" spans="7:8" x14ac:dyDescent="0.2">
      <c r="G14257" t="str">
        <f t="shared" si="447"/>
        <v/>
      </c>
      <c r="H14257" t="str">
        <f t="shared" si="448"/>
        <v/>
      </c>
    </row>
    <row r="14258" spans="7:8" x14ac:dyDescent="0.2">
      <c r="G14258" t="str">
        <f t="shared" si="447"/>
        <v/>
      </c>
      <c r="H14258" t="str">
        <f t="shared" si="448"/>
        <v/>
      </c>
    </row>
    <row r="14259" spans="7:8" x14ac:dyDescent="0.2">
      <c r="G14259" t="str">
        <f t="shared" si="447"/>
        <v/>
      </c>
      <c r="H14259" t="str">
        <f t="shared" si="448"/>
        <v/>
      </c>
    </row>
    <row r="14260" spans="7:8" x14ac:dyDescent="0.2">
      <c r="G14260" t="str">
        <f t="shared" si="447"/>
        <v/>
      </c>
      <c r="H14260" t="str">
        <f t="shared" si="448"/>
        <v/>
      </c>
    </row>
    <row r="14261" spans="7:8" x14ac:dyDescent="0.2">
      <c r="G14261" t="str">
        <f t="shared" si="447"/>
        <v/>
      </c>
      <c r="H14261" t="str">
        <f t="shared" si="448"/>
        <v/>
      </c>
    </row>
    <row r="14262" spans="7:8" x14ac:dyDescent="0.2">
      <c r="G14262" t="str">
        <f t="shared" si="447"/>
        <v/>
      </c>
      <c r="H14262" t="str">
        <f t="shared" si="448"/>
        <v/>
      </c>
    </row>
    <row r="14263" spans="7:8" x14ac:dyDescent="0.2">
      <c r="G14263" t="str">
        <f t="shared" si="447"/>
        <v/>
      </c>
      <c r="H14263" t="str">
        <f t="shared" si="448"/>
        <v/>
      </c>
    </row>
    <row r="14264" spans="7:8" x14ac:dyDescent="0.2">
      <c r="G14264" t="str">
        <f t="shared" si="447"/>
        <v/>
      </c>
      <c r="H14264" t="str">
        <f t="shared" si="448"/>
        <v/>
      </c>
    </row>
    <row r="14265" spans="7:8" x14ac:dyDescent="0.2">
      <c r="G14265" t="str">
        <f t="shared" si="447"/>
        <v/>
      </c>
      <c r="H14265" t="str">
        <f t="shared" si="448"/>
        <v/>
      </c>
    </row>
    <row r="14266" spans="7:8" x14ac:dyDescent="0.2">
      <c r="G14266" t="str">
        <f t="shared" si="447"/>
        <v/>
      </c>
      <c r="H14266" t="str">
        <f t="shared" si="448"/>
        <v/>
      </c>
    </row>
    <row r="14267" spans="7:8" x14ac:dyDescent="0.2">
      <c r="G14267" t="str">
        <f t="shared" si="447"/>
        <v/>
      </c>
      <c r="H14267" t="str">
        <f t="shared" si="448"/>
        <v/>
      </c>
    </row>
    <row r="14268" spans="7:8" x14ac:dyDescent="0.2">
      <c r="G14268" t="str">
        <f t="shared" si="447"/>
        <v/>
      </c>
      <c r="H14268" t="str">
        <f t="shared" si="448"/>
        <v/>
      </c>
    </row>
    <row r="14269" spans="7:8" x14ac:dyDescent="0.2">
      <c r="G14269" t="str">
        <f t="shared" si="447"/>
        <v/>
      </c>
      <c r="H14269" t="str">
        <f t="shared" si="448"/>
        <v/>
      </c>
    </row>
    <row r="14270" spans="7:8" x14ac:dyDescent="0.2">
      <c r="G14270" t="str">
        <f t="shared" si="447"/>
        <v/>
      </c>
      <c r="H14270" t="str">
        <f t="shared" si="448"/>
        <v/>
      </c>
    </row>
    <row r="14271" spans="7:8" x14ac:dyDescent="0.2">
      <c r="G14271" t="str">
        <f t="shared" si="447"/>
        <v/>
      </c>
      <c r="H14271" t="str">
        <f t="shared" si="448"/>
        <v/>
      </c>
    </row>
    <row r="14272" spans="7:8" x14ac:dyDescent="0.2">
      <c r="G14272" t="str">
        <f t="shared" si="447"/>
        <v/>
      </c>
      <c r="H14272" t="str">
        <f t="shared" si="448"/>
        <v/>
      </c>
    </row>
    <row r="14273" spans="7:8" x14ac:dyDescent="0.2">
      <c r="G14273" t="str">
        <f t="shared" si="447"/>
        <v/>
      </c>
      <c r="H14273" t="str">
        <f t="shared" si="448"/>
        <v/>
      </c>
    </row>
    <row r="14274" spans="7:8" x14ac:dyDescent="0.2">
      <c r="G14274" t="str">
        <f t="shared" si="447"/>
        <v/>
      </c>
      <c r="H14274" t="str">
        <f t="shared" si="448"/>
        <v/>
      </c>
    </row>
    <row r="14275" spans="7:8" x14ac:dyDescent="0.2">
      <c r="G14275" t="str">
        <f t="shared" si="447"/>
        <v/>
      </c>
      <c r="H14275" t="str">
        <f t="shared" si="448"/>
        <v/>
      </c>
    </row>
    <row r="14276" spans="7:8" x14ac:dyDescent="0.2">
      <c r="G14276" t="str">
        <f t="shared" si="447"/>
        <v/>
      </c>
      <c r="H14276" t="str">
        <f t="shared" si="448"/>
        <v/>
      </c>
    </row>
    <row r="14277" spans="7:8" x14ac:dyDescent="0.2">
      <c r="G14277" t="str">
        <f t="shared" si="447"/>
        <v/>
      </c>
      <c r="H14277" t="str">
        <f t="shared" si="448"/>
        <v/>
      </c>
    </row>
    <row r="14278" spans="7:8" x14ac:dyDescent="0.2">
      <c r="G14278" t="str">
        <f t="shared" si="447"/>
        <v/>
      </c>
      <c r="H14278" t="str">
        <f t="shared" si="448"/>
        <v/>
      </c>
    </row>
    <row r="14279" spans="7:8" x14ac:dyDescent="0.2">
      <c r="G14279" t="str">
        <f t="shared" ref="G14279:G14342" si="449">IF(B14279="","",IF(A14279="",G14278,SUBSTITUTE(A14279," 2022-23 Game Log","")))</f>
        <v/>
      </c>
      <c r="H14279" t="str">
        <f t="shared" ref="H14279:H14342" si="450">IF(G14279="Luka Dončić","Luka Doncic",IF(G14279="Wendell Carter Jr.","Wendell Carter",IF(G14279="Vlatko Čančar","Vlatko Cancar",IF(G14279="Troy Brown Jr.","Troy Brown",IF(G14279="Bojan Bogdanović","Bojan Bogdanovic",IF(G14279="Nic Claxton","Nicolas Claxton",IF(G14279="Kristaps Porziņģis","Kristaps Porzingis",IF(G14279="Kelly Oubre Jr.","Kelly Oubre Jr",IF(G14279="P.J. Washington","P.J Washington",IF(G14279="P.J. Tucker","P.J Tucker",IF(G14279="Jabari Smith Jr.","Jabari Smith",IF(G14279="Alperen Şengün","Alperen Sengun",IF(G14279="Nikola Vučević","Nikola Vucevic",IF(G14279="Jusuf Nurkić","Jusuf Nurkic",IF(G14279="Nikola Jokić","Nikola Jokic",G14279)))))))))))))))</f>
        <v/>
      </c>
    </row>
    <row r="14280" spans="7:8" x14ac:dyDescent="0.2">
      <c r="G14280" t="str">
        <f t="shared" si="449"/>
        <v/>
      </c>
      <c r="H14280" t="str">
        <f t="shared" si="450"/>
        <v/>
      </c>
    </row>
    <row r="14281" spans="7:8" x14ac:dyDescent="0.2">
      <c r="G14281" t="str">
        <f t="shared" si="449"/>
        <v/>
      </c>
      <c r="H14281" t="str">
        <f t="shared" si="450"/>
        <v/>
      </c>
    </row>
    <row r="14282" spans="7:8" x14ac:dyDescent="0.2">
      <c r="G14282" t="str">
        <f t="shared" si="449"/>
        <v/>
      </c>
      <c r="H14282" t="str">
        <f t="shared" si="450"/>
        <v/>
      </c>
    </row>
    <row r="14283" spans="7:8" x14ac:dyDescent="0.2">
      <c r="G14283" t="str">
        <f t="shared" si="449"/>
        <v/>
      </c>
      <c r="H14283" t="str">
        <f t="shared" si="450"/>
        <v/>
      </c>
    </row>
    <row r="14284" spans="7:8" x14ac:dyDescent="0.2">
      <c r="G14284" t="str">
        <f t="shared" si="449"/>
        <v/>
      </c>
      <c r="H14284" t="str">
        <f t="shared" si="450"/>
        <v/>
      </c>
    </row>
    <row r="14285" spans="7:8" x14ac:dyDescent="0.2">
      <c r="G14285" t="str">
        <f t="shared" si="449"/>
        <v/>
      </c>
      <c r="H14285" t="str">
        <f t="shared" si="450"/>
        <v/>
      </c>
    </row>
    <row r="14286" spans="7:8" x14ac:dyDescent="0.2">
      <c r="G14286" t="str">
        <f t="shared" si="449"/>
        <v/>
      </c>
      <c r="H14286" t="str">
        <f t="shared" si="450"/>
        <v/>
      </c>
    </row>
    <row r="14287" spans="7:8" x14ac:dyDescent="0.2">
      <c r="G14287" t="str">
        <f t="shared" si="449"/>
        <v/>
      </c>
      <c r="H14287" t="str">
        <f t="shared" si="450"/>
        <v/>
      </c>
    </row>
    <row r="14288" spans="7:8" x14ac:dyDescent="0.2">
      <c r="G14288" t="str">
        <f t="shared" si="449"/>
        <v/>
      </c>
      <c r="H14288" t="str">
        <f t="shared" si="450"/>
        <v/>
      </c>
    </row>
    <row r="14289" spans="7:8" x14ac:dyDescent="0.2">
      <c r="G14289" t="str">
        <f t="shared" si="449"/>
        <v/>
      </c>
      <c r="H14289" t="str">
        <f t="shared" si="450"/>
        <v/>
      </c>
    </row>
    <row r="14290" spans="7:8" x14ac:dyDescent="0.2">
      <c r="G14290" t="str">
        <f t="shared" si="449"/>
        <v/>
      </c>
      <c r="H14290" t="str">
        <f t="shared" si="450"/>
        <v/>
      </c>
    </row>
    <row r="14291" spans="7:8" x14ac:dyDescent="0.2">
      <c r="G14291" t="str">
        <f t="shared" si="449"/>
        <v/>
      </c>
      <c r="H14291" t="str">
        <f t="shared" si="450"/>
        <v/>
      </c>
    </row>
    <row r="14292" spans="7:8" x14ac:dyDescent="0.2">
      <c r="G14292" t="str">
        <f t="shared" si="449"/>
        <v/>
      </c>
      <c r="H14292" t="str">
        <f t="shared" si="450"/>
        <v/>
      </c>
    </row>
    <row r="14293" spans="7:8" x14ac:dyDescent="0.2">
      <c r="G14293" t="str">
        <f t="shared" si="449"/>
        <v/>
      </c>
      <c r="H14293" t="str">
        <f t="shared" si="450"/>
        <v/>
      </c>
    </row>
    <row r="14294" spans="7:8" x14ac:dyDescent="0.2">
      <c r="G14294" t="str">
        <f t="shared" si="449"/>
        <v/>
      </c>
      <c r="H14294" t="str">
        <f t="shared" si="450"/>
        <v/>
      </c>
    </row>
    <row r="14295" spans="7:8" x14ac:dyDescent="0.2">
      <c r="G14295" t="str">
        <f t="shared" si="449"/>
        <v/>
      </c>
      <c r="H14295" t="str">
        <f t="shared" si="450"/>
        <v/>
      </c>
    </row>
    <row r="14296" spans="7:8" x14ac:dyDescent="0.2">
      <c r="G14296" t="str">
        <f t="shared" si="449"/>
        <v/>
      </c>
      <c r="H14296" t="str">
        <f t="shared" si="450"/>
        <v/>
      </c>
    </row>
    <row r="14297" spans="7:8" x14ac:dyDescent="0.2">
      <c r="G14297" t="str">
        <f t="shared" si="449"/>
        <v/>
      </c>
      <c r="H14297" t="str">
        <f t="shared" si="450"/>
        <v/>
      </c>
    </row>
    <row r="14298" spans="7:8" x14ac:dyDescent="0.2">
      <c r="G14298" t="str">
        <f t="shared" si="449"/>
        <v/>
      </c>
      <c r="H14298" t="str">
        <f t="shared" si="450"/>
        <v/>
      </c>
    </row>
    <row r="14299" spans="7:8" x14ac:dyDescent="0.2">
      <c r="G14299" t="str">
        <f t="shared" si="449"/>
        <v/>
      </c>
      <c r="H14299" t="str">
        <f t="shared" si="450"/>
        <v/>
      </c>
    </row>
    <row r="14300" spans="7:8" x14ac:dyDescent="0.2">
      <c r="G14300" t="str">
        <f t="shared" si="449"/>
        <v/>
      </c>
      <c r="H14300" t="str">
        <f t="shared" si="450"/>
        <v/>
      </c>
    </row>
    <row r="14301" spans="7:8" x14ac:dyDescent="0.2">
      <c r="G14301" t="str">
        <f t="shared" si="449"/>
        <v/>
      </c>
      <c r="H14301" t="str">
        <f t="shared" si="450"/>
        <v/>
      </c>
    </row>
    <row r="14302" spans="7:8" x14ac:dyDescent="0.2">
      <c r="G14302" t="str">
        <f t="shared" si="449"/>
        <v/>
      </c>
      <c r="H14302" t="str">
        <f t="shared" si="450"/>
        <v/>
      </c>
    </row>
    <row r="14303" spans="7:8" x14ac:dyDescent="0.2">
      <c r="G14303" t="str">
        <f t="shared" si="449"/>
        <v/>
      </c>
      <c r="H14303" t="str">
        <f t="shared" si="450"/>
        <v/>
      </c>
    </row>
    <row r="14304" spans="7:8" x14ac:dyDescent="0.2">
      <c r="G14304" t="str">
        <f t="shared" si="449"/>
        <v/>
      </c>
      <c r="H14304" t="str">
        <f t="shared" si="450"/>
        <v/>
      </c>
    </row>
    <row r="14305" spans="7:8" x14ac:dyDescent="0.2">
      <c r="G14305" t="str">
        <f t="shared" si="449"/>
        <v/>
      </c>
      <c r="H14305" t="str">
        <f t="shared" si="450"/>
        <v/>
      </c>
    </row>
    <row r="14306" spans="7:8" x14ac:dyDescent="0.2">
      <c r="G14306" t="str">
        <f t="shared" si="449"/>
        <v/>
      </c>
      <c r="H14306" t="str">
        <f t="shared" si="450"/>
        <v/>
      </c>
    </row>
    <row r="14307" spans="7:8" x14ac:dyDescent="0.2">
      <c r="G14307" t="str">
        <f t="shared" si="449"/>
        <v/>
      </c>
      <c r="H14307" t="str">
        <f t="shared" si="450"/>
        <v/>
      </c>
    </row>
    <row r="14308" spans="7:8" x14ac:dyDescent="0.2">
      <c r="G14308" t="str">
        <f t="shared" si="449"/>
        <v/>
      </c>
      <c r="H14308" t="str">
        <f t="shared" si="450"/>
        <v/>
      </c>
    </row>
    <row r="14309" spans="7:8" x14ac:dyDescent="0.2">
      <c r="G14309" t="str">
        <f t="shared" si="449"/>
        <v/>
      </c>
      <c r="H14309" t="str">
        <f t="shared" si="450"/>
        <v/>
      </c>
    </row>
    <row r="14310" spans="7:8" x14ac:dyDescent="0.2">
      <c r="G14310" t="str">
        <f t="shared" si="449"/>
        <v/>
      </c>
      <c r="H14310" t="str">
        <f t="shared" si="450"/>
        <v/>
      </c>
    </row>
    <row r="14311" spans="7:8" x14ac:dyDescent="0.2">
      <c r="G14311" t="str">
        <f t="shared" si="449"/>
        <v/>
      </c>
      <c r="H14311" t="str">
        <f t="shared" si="450"/>
        <v/>
      </c>
    </row>
    <row r="14312" spans="7:8" x14ac:dyDescent="0.2">
      <c r="G14312" t="str">
        <f t="shared" si="449"/>
        <v/>
      </c>
      <c r="H14312" t="str">
        <f t="shared" si="450"/>
        <v/>
      </c>
    </row>
    <row r="14313" spans="7:8" x14ac:dyDescent="0.2">
      <c r="G14313" t="str">
        <f t="shared" si="449"/>
        <v/>
      </c>
      <c r="H14313" t="str">
        <f t="shared" si="450"/>
        <v/>
      </c>
    </row>
    <row r="14314" spans="7:8" x14ac:dyDescent="0.2">
      <c r="G14314" t="str">
        <f t="shared" si="449"/>
        <v/>
      </c>
      <c r="H14314" t="str">
        <f t="shared" si="450"/>
        <v/>
      </c>
    </row>
    <row r="14315" spans="7:8" x14ac:dyDescent="0.2">
      <c r="G14315" t="str">
        <f t="shared" si="449"/>
        <v/>
      </c>
      <c r="H14315" t="str">
        <f t="shared" si="450"/>
        <v/>
      </c>
    </row>
    <row r="14316" spans="7:8" x14ac:dyDescent="0.2">
      <c r="G14316" t="str">
        <f t="shared" si="449"/>
        <v/>
      </c>
      <c r="H14316" t="str">
        <f t="shared" si="450"/>
        <v/>
      </c>
    </row>
    <row r="14317" spans="7:8" x14ac:dyDescent="0.2">
      <c r="G14317" t="str">
        <f t="shared" si="449"/>
        <v/>
      </c>
      <c r="H14317" t="str">
        <f t="shared" si="450"/>
        <v/>
      </c>
    </row>
    <row r="14318" spans="7:8" x14ac:dyDescent="0.2">
      <c r="G14318" t="str">
        <f t="shared" si="449"/>
        <v/>
      </c>
      <c r="H14318" t="str">
        <f t="shared" si="450"/>
        <v/>
      </c>
    </row>
    <row r="14319" spans="7:8" x14ac:dyDescent="0.2">
      <c r="G14319" t="str">
        <f t="shared" si="449"/>
        <v/>
      </c>
      <c r="H14319" t="str">
        <f t="shared" si="450"/>
        <v/>
      </c>
    </row>
    <row r="14320" spans="7:8" x14ac:dyDescent="0.2">
      <c r="G14320" t="str">
        <f t="shared" si="449"/>
        <v/>
      </c>
      <c r="H14320" t="str">
        <f t="shared" si="450"/>
        <v/>
      </c>
    </row>
    <row r="14321" spans="7:8" x14ac:dyDescent="0.2">
      <c r="G14321" t="str">
        <f t="shared" si="449"/>
        <v/>
      </c>
      <c r="H14321" t="str">
        <f t="shared" si="450"/>
        <v/>
      </c>
    </row>
    <row r="14322" spans="7:8" x14ac:dyDescent="0.2">
      <c r="G14322" t="str">
        <f t="shared" si="449"/>
        <v/>
      </c>
      <c r="H14322" t="str">
        <f t="shared" si="450"/>
        <v/>
      </c>
    </row>
    <row r="14323" spans="7:8" x14ac:dyDescent="0.2">
      <c r="G14323" t="str">
        <f t="shared" si="449"/>
        <v/>
      </c>
      <c r="H14323" t="str">
        <f t="shared" si="450"/>
        <v/>
      </c>
    </row>
    <row r="14324" spans="7:8" x14ac:dyDescent="0.2">
      <c r="G14324" t="str">
        <f t="shared" si="449"/>
        <v/>
      </c>
      <c r="H14324" t="str">
        <f t="shared" si="450"/>
        <v/>
      </c>
    </row>
    <row r="14325" spans="7:8" x14ac:dyDescent="0.2">
      <c r="G14325" t="str">
        <f t="shared" si="449"/>
        <v/>
      </c>
      <c r="H14325" t="str">
        <f t="shared" si="450"/>
        <v/>
      </c>
    </row>
    <row r="14326" spans="7:8" x14ac:dyDescent="0.2">
      <c r="G14326" t="str">
        <f t="shared" si="449"/>
        <v/>
      </c>
      <c r="H14326" t="str">
        <f t="shared" si="450"/>
        <v/>
      </c>
    </row>
    <row r="14327" spans="7:8" x14ac:dyDescent="0.2">
      <c r="G14327" t="str">
        <f t="shared" si="449"/>
        <v/>
      </c>
      <c r="H14327" t="str">
        <f t="shared" si="450"/>
        <v/>
      </c>
    </row>
    <row r="14328" spans="7:8" x14ac:dyDescent="0.2">
      <c r="G14328" t="str">
        <f t="shared" si="449"/>
        <v/>
      </c>
      <c r="H14328" t="str">
        <f t="shared" si="450"/>
        <v/>
      </c>
    </row>
    <row r="14329" spans="7:8" x14ac:dyDescent="0.2">
      <c r="G14329" t="str">
        <f t="shared" si="449"/>
        <v/>
      </c>
      <c r="H14329" t="str">
        <f t="shared" si="450"/>
        <v/>
      </c>
    </row>
    <row r="14330" spans="7:8" x14ac:dyDescent="0.2">
      <c r="G14330" t="str">
        <f t="shared" si="449"/>
        <v/>
      </c>
      <c r="H14330" t="str">
        <f t="shared" si="450"/>
        <v/>
      </c>
    </row>
    <row r="14331" spans="7:8" x14ac:dyDescent="0.2">
      <c r="G14331" t="str">
        <f t="shared" si="449"/>
        <v/>
      </c>
      <c r="H14331" t="str">
        <f t="shared" si="450"/>
        <v/>
      </c>
    </row>
    <row r="14332" spans="7:8" x14ac:dyDescent="0.2">
      <c r="G14332" t="str">
        <f t="shared" si="449"/>
        <v/>
      </c>
      <c r="H14332" t="str">
        <f t="shared" si="450"/>
        <v/>
      </c>
    </row>
    <row r="14333" spans="7:8" x14ac:dyDescent="0.2">
      <c r="G14333" t="str">
        <f t="shared" si="449"/>
        <v/>
      </c>
      <c r="H14333" t="str">
        <f t="shared" si="450"/>
        <v/>
      </c>
    </row>
    <row r="14334" spans="7:8" x14ac:dyDescent="0.2">
      <c r="G14334" t="str">
        <f t="shared" si="449"/>
        <v/>
      </c>
      <c r="H14334" t="str">
        <f t="shared" si="450"/>
        <v/>
      </c>
    </row>
    <row r="14335" spans="7:8" x14ac:dyDescent="0.2">
      <c r="G14335" t="str">
        <f t="shared" si="449"/>
        <v/>
      </c>
      <c r="H14335" t="str">
        <f t="shared" si="450"/>
        <v/>
      </c>
    </row>
    <row r="14336" spans="7:8" x14ac:dyDescent="0.2">
      <c r="G14336" t="str">
        <f t="shared" si="449"/>
        <v/>
      </c>
      <c r="H14336" t="str">
        <f t="shared" si="450"/>
        <v/>
      </c>
    </row>
    <row r="14337" spans="7:8" x14ac:dyDescent="0.2">
      <c r="G14337" t="str">
        <f t="shared" si="449"/>
        <v/>
      </c>
      <c r="H14337" t="str">
        <f t="shared" si="450"/>
        <v/>
      </c>
    </row>
    <row r="14338" spans="7:8" x14ac:dyDescent="0.2">
      <c r="G14338" t="str">
        <f t="shared" si="449"/>
        <v/>
      </c>
      <c r="H14338" t="str">
        <f t="shared" si="450"/>
        <v/>
      </c>
    </row>
    <row r="14339" spans="7:8" x14ac:dyDescent="0.2">
      <c r="G14339" t="str">
        <f t="shared" si="449"/>
        <v/>
      </c>
      <c r="H14339" t="str">
        <f t="shared" si="450"/>
        <v/>
      </c>
    </row>
    <row r="14340" spans="7:8" x14ac:dyDescent="0.2">
      <c r="G14340" t="str">
        <f t="shared" si="449"/>
        <v/>
      </c>
      <c r="H14340" t="str">
        <f t="shared" si="450"/>
        <v/>
      </c>
    </row>
    <row r="14341" spans="7:8" x14ac:dyDescent="0.2">
      <c r="G14341" t="str">
        <f t="shared" si="449"/>
        <v/>
      </c>
      <c r="H14341" t="str">
        <f t="shared" si="450"/>
        <v/>
      </c>
    </row>
    <row r="14342" spans="7:8" x14ac:dyDescent="0.2">
      <c r="G14342" t="str">
        <f t="shared" si="449"/>
        <v/>
      </c>
      <c r="H14342" t="str">
        <f t="shared" si="450"/>
        <v/>
      </c>
    </row>
    <row r="14343" spans="7:8" x14ac:dyDescent="0.2">
      <c r="G14343" t="str">
        <f t="shared" ref="G14343:G14406" si="451">IF(B14343="","",IF(A14343="",G14342,SUBSTITUTE(A14343," 2022-23 Game Log","")))</f>
        <v/>
      </c>
      <c r="H14343" t="str">
        <f t="shared" ref="H14343:H14406" si="452">IF(G14343="Luka Dončić","Luka Doncic",IF(G14343="Wendell Carter Jr.","Wendell Carter",IF(G14343="Vlatko Čančar","Vlatko Cancar",IF(G14343="Troy Brown Jr.","Troy Brown",IF(G14343="Bojan Bogdanović","Bojan Bogdanovic",IF(G14343="Nic Claxton","Nicolas Claxton",IF(G14343="Kristaps Porziņģis","Kristaps Porzingis",IF(G14343="Kelly Oubre Jr.","Kelly Oubre Jr",IF(G14343="P.J. Washington","P.J Washington",IF(G14343="P.J. Tucker","P.J Tucker",IF(G14343="Jabari Smith Jr.","Jabari Smith",IF(G14343="Alperen Şengün","Alperen Sengun",IF(G14343="Nikola Vučević","Nikola Vucevic",IF(G14343="Jusuf Nurkić","Jusuf Nurkic",IF(G14343="Nikola Jokić","Nikola Jokic",G14343)))))))))))))))</f>
        <v/>
      </c>
    </row>
    <row r="14344" spans="7:8" x14ac:dyDescent="0.2">
      <c r="G14344" t="str">
        <f t="shared" si="451"/>
        <v/>
      </c>
      <c r="H14344" t="str">
        <f t="shared" si="452"/>
        <v/>
      </c>
    </row>
    <row r="14345" spans="7:8" x14ac:dyDescent="0.2">
      <c r="G14345" t="str">
        <f t="shared" si="451"/>
        <v/>
      </c>
      <c r="H14345" t="str">
        <f t="shared" si="452"/>
        <v/>
      </c>
    </row>
    <row r="14346" spans="7:8" x14ac:dyDescent="0.2">
      <c r="G14346" t="str">
        <f t="shared" si="451"/>
        <v/>
      </c>
      <c r="H14346" t="str">
        <f t="shared" si="452"/>
        <v/>
      </c>
    </row>
    <row r="14347" spans="7:8" x14ac:dyDescent="0.2">
      <c r="G14347" t="str">
        <f t="shared" si="451"/>
        <v/>
      </c>
      <c r="H14347" t="str">
        <f t="shared" si="452"/>
        <v/>
      </c>
    </row>
    <row r="14348" spans="7:8" x14ac:dyDescent="0.2">
      <c r="G14348" t="str">
        <f t="shared" si="451"/>
        <v/>
      </c>
      <c r="H14348" t="str">
        <f t="shared" si="452"/>
        <v/>
      </c>
    </row>
    <row r="14349" spans="7:8" x14ac:dyDescent="0.2">
      <c r="G14349" t="str">
        <f t="shared" si="451"/>
        <v/>
      </c>
      <c r="H14349" t="str">
        <f t="shared" si="452"/>
        <v/>
      </c>
    </row>
    <row r="14350" spans="7:8" x14ac:dyDescent="0.2">
      <c r="G14350" t="str">
        <f t="shared" si="451"/>
        <v/>
      </c>
      <c r="H14350" t="str">
        <f t="shared" si="452"/>
        <v/>
      </c>
    </row>
    <row r="14351" spans="7:8" x14ac:dyDescent="0.2">
      <c r="G14351" t="str">
        <f t="shared" si="451"/>
        <v/>
      </c>
      <c r="H14351" t="str">
        <f t="shared" si="452"/>
        <v/>
      </c>
    </row>
    <row r="14352" spans="7:8" x14ac:dyDescent="0.2">
      <c r="G14352" t="str">
        <f t="shared" si="451"/>
        <v/>
      </c>
      <c r="H14352" t="str">
        <f t="shared" si="452"/>
        <v/>
      </c>
    </row>
    <row r="14353" spans="7:8" x14ac:dyDescent="0.2">
      <c r="G14353" t="str">
        <f t="shared" si="451"/>
        <v/>
      </c>
      <c r="H14353" t="str">
        <f t="shared" si="452"/>
        <v/>
      </c>
    </row>
    <row r="14354" spans="7:8" x14ac:dyDescent="0.2">
      <c r="G14354" t="str">
        <f t="shared" si="451"/>
        <v/>
      </c>
      <c r="H14354" t="str">
        <f t="shared" si="452"/>
        <v/>
      </c>
    </row>
    <row r="14355" spans="7:8" x14ac:dyDescent="0.2">
      <c r="G14355" t="str">
        <f t="shared" si="451"/>
        <v/>
      </c>
      <c r="H14355" t="str">
        <f t="shared" si="452"/>
        <v/>
      </c>
    </row>
    <row r="14356" spans="7:8" x14ac:dyDescent="0.2">
      <c r="G14356" t="str">
        <f t="shared" si="451"/>
        <v/>
      </c>
      <c r="H14356" t="str">
        <f t="shared" si="452"/>
        <v/>
      </c>
    </row>
    <row r="14357" spans="7:8" x14ac:dyDescent="0.2">
      <c r="G14357" t="str">
        <f t="shared" si="451"/>
        <v/>
      </c>
      <c r="H14357" t="str">
        <f t="shared" si="452"/>
        <v/>
      </c>
    </row>
    <row r="14358" spans="7:8" x14ac:dyDescent="0.2">
      <c r="G14358" t="str">
        <f t="shared" si="451"/>
        <v/>
      </c>
      <c r="H14358" t="str">
        <f t="shared" si="452"/>
        <v/>
      </c>
    </row>
    <row r="14359" spans="7:8" x14ac:dyDescent="0.2">
      <c r="G14359" t="str">
        <f t="shared" si="451"/>
        <v/>
      </c>
      <c r="H14359" t="str">
        <f t="shared" si="452"/>
        <v/>
      </c>
    </row>
    <row r="14360" spans="7:8" x14ac:dyDescent="0.2">
      <c r="G14360" t="str">
        <f t="shared" si="451"/>
        <v/>
      </c>
      <c r="H14360" t="str">
        <f t="shared" si="452"/>
        <v/>
      </c>
    </row>
    <row r="14361" spans="7:8" x14ac:dyDescent="0.2">
      <c r="G14361" t="str">
        <f t="shared" si="451"/>
        <v/>
      </c>
      <c r="H14361" t="str">
        <f t="shared" si="452"/>
        <v/>
      </c>
    </row>
    <row r="14362" spans="7:8" x14ac:dyDescent="0.2">
      <c r="G14362" t="str">
        <f t="shared" si="451"/>
        <v/>
      </c>
      <c r="H14362" t="str">
        <f t="shared" si="452"/>
        <v/>
      </c>
    </row>
    <row r="14363" spans="7:8" x14ac:dyDescent="0.2">
      <c r="G14363" t="str">
        <f t="shared" si="451"/>
        <v/>
      </c>
      <c r="H14363" t="str">
        <f t="shared" si="452"/>
        <v/>
      </c>
    </row>
    <row r="14364" spans="7:8" x14ac:dyDescent="0.2">
      <c r="G14364" t="str">
        <f t="shared" si="451"/>
        <v/>
      </c>
      <c r="H14364" t="str">
        <f t="shared" si="452"/>
        <v/>
      </c>
    </row>
    <row r="14365" spans="7:8" x14ac:dyDescent="0.2">
      <c r="G14365" t="str">
        <f t="shared" si="451"/>
        <v/>
      </c>
      <c r="H14365" t="str">
        <f t="shared" si="452"/>
        <v/>
      </c>
    </row>
    <row r="14366" spans="7:8" x14ac:dyDescent="0.2">
      <c r="G14366" t="str">
        <f t="shared" si="451"/>
        <v/>
      </c>
      <c r="H14366" t="str">
        <f t="shared" si="452"/>
        <v/>
      </c>
    </row>
    <row r="14367" spans="7:8" x14ac:dyDescent="0.2">
      <c r="G14367" t="str">
        <f t="shared" si="451"/>
        <v/>
      </c>
      <c r="H14367" t="str">
        <f t="shared" si="452"/>
        <v/>
      </c>
    </row>
    <row r="14368" spans="7:8" x14ac:dyDescent="0.2">
      <c r="G14368" t="str">
        <f t="shared" si="451"/>
        <v/>
      </c>
      <c r="H14368" t="str">
        <f t="shared" si="452"/>
        <v/>
      </c>
    </row>
    <row r="14369" spans="7:8" x14ac:dyDescent="0.2">
      <c r="G14369" t="str">
        <f t="shared" si="451"/>
        <v/>
      </c>
      <c r="H14369" t="str">
        <f t="shared" si="452"/>
        <v/>
      </c>
    </row>
    <row r="14370" spans="7:8" x14ac:dyDescent="0.2">
      <c r="G14370" t="str">
        <f t="shared" si="451"/>
        <v/>
      </c>
      <c r="H14370" t="str">
        <f t="shared" si="452"/>
        <v/>
      </c>
    </row>
    <row r="14371" spans="7:8" x14ac:dyDescent="0.2">
      <c r="G14371" t="str">
        <f t="shared" si="451"/>
        <v/>
      </c>
      <c r="H14371" t="str">
        <f t="shared" si="452"/>
        <v/>
      </c>
    </row>
    <row r="14372" spans="7:8" x14ac:dyDescent="0.2">
      <c r="G14372" t="str">
        <f t="shared" si="451"/>
        <v/>
      </c>
      <c r="H14372" t="str">
        <f t="shared" si="452"/>
        <v/>
      </c>
    </row>
    <row r="14373" spans="7:8" x14ac:dyDescent="0.2">
      <c r="G14373" t="str">
        <f t="shared" si="451"/>
        <v/>
      </c>
      <c r="H14373" t="str">
        <f t="shared" si="452"/>
        <v/>
      </c>
    </row>
    <row r="14374" spans="7:8" x14ac:dyDescent="0.2">
      <c r="G14374" t="str">
        <f t="shared" si="451"/>
        <v/>
      </c>
      <c r="H14374" t="str">
        <f t="shared" si="452"/>
        <v/>
      </c>
    </row>
    <row r="14375" spans="7:8" x14ac:dyDescent="0.2">
      <c r="G14375" t="str">
        <f t="shared" si="451"/>
        <v/>
      </c>
      <c r="H14375" t="str">
        <f t="shared" si="452"/>
        <v/>
      </c>
    </row>
    <row r="14376" spans="7:8" x14ac:dyDescent="0.2">
      <c r="G14376" t="str">
        <f t="shared" si="451"/>
        <v/>
      </c>
      <c r="H14376" t="str">
        <f t="shared" si="452"/>
        <v/>
      </c>
    </row>
    <row r="14377" spans="7:8" x14ac:dyDescent="0.2">
      <c r="G14377" t="str">
        <f t="shared" si="451"/>
        <v/>
      </c>
      <c r="H14377" t="str">
        <f t="shared" si="452"/>
        <v/>
      </c>
    </row>
    <row r="14378" spans="7:8" x14ac:dyDescent="0.2">
      <c r="G14378" t="str">
        <f t="shared" si="451"/>
        <v/>
      </c>
      <c r="H14378" t="str">
        <f t="shared" si="452"/>
        <v/>
      </c>
    </row>
    <row r="14379" spans="7:8" x14ac:dyDescent="0.2">
      <c r="G14379" t="str">
        <f t="shared" si="451"/>
        <v/>
      </c>
      <c r="H14379" t="str">
        <f t="shared" si="452"/>
        <v/>
      </c>
    </row>
    <row r="14380" spans="7:8" x14ac:dyDescent="0.2">
      <c r="G14380" t="str">
        <f t="shared" si="451"/>
        <v/>
      </c>
      <c r="H14380" t="str">
        <f t="shared" si="452"/>
        <v/>
      </c>
    </row>
    <row r="14381" spans="7:8" x14ac:dyDescent="0.2">
      <c r="G14381" t="str">
        <f t="shared" si="451"/>
        <v/>
      </c>
      <c r="H14381" t="str">
        <f t="shared" si="452"/>
        <v/>
      </c>
    </row>
    <row r="14382" spans="7:8" x14ac:dyDescent="0.2">
      <c r="G14382" t="str">
        <f t="shared" si="451"/>
        <v/>
      </c>
      <c r="H14382" t="str">
        <f t="shared" si="452"/>
        <v/>
      </c>
    </row>
    <row r="14383" spans="7:8" x14ac:dyDescent="0.2">
      <c r="G14383" t="str">
        <f t="shared" si="451"/>
        <v/>
      </c>
      <c r="H14383" t="str">
        <f t="shared" si="452"/>
        <v/>
      </c>
    </row>
    <row r="14384" spans="7:8" x14ac:dyDescent="0.2">
      <c r="G14384" t="str">
        <f t="shared" si="451"/>
        <v/>
      </c>
      <c r="H14384" t="str">
        <f t="shared" si="452"/>
        <v/>
      </c>
    </row>
    <row r="14385" spans="7:8" x14ac:dyDescent="0.2">
      <c r="G14385" t="str">
        <f t="shared" si="451"/>
        <v/>
      </c>
      <c r="H14385" t="str">
        <f t="shared" si="452"/>
        <v/>
      </c>
    </row>
    <row r="14386" spans="7:8" x14ac:dyDescent="0.2">
      <c r="G14386" t="str">
        <f t="shared" si="451"/>
        <v/>
      </c>
      <c r="H14386" t="str">
        <f t="shared" si="452"/>
        <v/>
      </c>
    </row>
    <row r="14387" spans="7:8" x14ac:dyDescent="0.2">
      <c r="G14387" t="str">
        <f t="shared" si="451"/>
        <v/>
      </c>
      <c r="H14387" t="str">
        <f t="shared" si="452"/>
        <v/>
      </c>
    </row>
    <row r="14388" spans="7:8" x14ac:dyDescent="0.2">
      <c r="G14388" t="str">
        <f t="shared" si="451"/>
        <v/>
      </c>
      <c r="H14388" t="str">
        <f t="shared" si="452"/>
        <v/>
      </c>
    </row>
    <row r="14389" spans="7:8" x14ac:dyDescent="0.2">
      <c r="G14389" t="str">
        <f t="shared" si="451"/>
        <v/>
      </c>
      <c r="H14389" t="str">
        <f t="shared" si="452"/>
        <v/>
      </c>
    </row>
    <row r="14390" spans="7:8" x14ac:dyDescent="0.2">
      <c r="G14390" t="str">
        <f t="shared" si="451"/>
        <v/>
      </c>
      <c r="H14390" t="str">
        <f t="shared" si="452"/>
        <v/>
      </c>
    </row>
    <row r="14391" spans="7:8" x14ac:dyDescent="0.2">
      <c r="G14391" t="str">
        <f t="shared" si="451"/>
        <v/>
      </c>
      <c r="H14391" t="str">
        <f t="shared" si="452"/>
        <v/>
      </c>
    </row>
    <row r="14392" spans="7:8" x14ac:dyDescent="0.2">
      <c r="G14392" t="str">
        <f t="shared" si="451"/>
        <v/>
      </c>
      <c r="H14392" t="str">
        <f t="shared" si="452"/>
        <v/>
      </c>
    </row>
    <row r="14393" spans="7:8" x14ac:dyDescent="0.2">
      <c r="G14393" t="str">
        <f t="shared" si="451"/>
        <v/>
      </c>
      <c r="H14393" t="str">
        <f t="shared" si="452"/>
        <v/>
      </c>
    </row>
    <row r="14394" spans="7:8" x14ac:dyDescent="0.2">
      <c r="G14394" t="str">
        <f t="shared" si="451"/>
        <v/>
      </c>
      <c r="H14394" t="str">
        <f t="shared" si="452"/>
        <v/>
      </c>
    </row>
    <row r="14395" spans="7:8" x14ac:dyDescent="0.2">
      <c r="G14395" t="str">
        <f t="shared" si="451"/>
        <v/>
      </c>
      <c r="H14395" t="str">
        <f t="shared" si="452"/>
        <v/>
      </c>
    </row>
    <row r="14396" spans="7:8" x14ac:dyDescent="0.2">
      <c r="G14396" t="str">
        <f t="shared" si="451"/>
        <v/>
      </c>
      <c r="H14396" t="str">
        <f t="shared" si="452"/>
        <v/>
      </c>
    </row>
    <row r="14397" spans="7:8" x14ac:dyDescent="0.2">
      <c r="G14397" t="str">
        <f t="shared" si="451"/>
        <v/>
      </c>
      <c r="H14397" t="str">
        <f t="shared" si="452"/>
        <v/>
      </c>
    </row>
    <row r="14398" spans="7:8" x14ac:dyDescent="0.2">
      <c r="G14398" t="str">
        <f t="shared" si="451"/>
        <v/>
      </c>
      <c r="H14398" t="str">
        <f t="shared" si="452"/>
        <v/>
      </c>
    </row>
    <row r="14399" spans="7:8" x14ac:dyDescent="0.2">
      <c r="G14399" t="str">
        <f t="shared" si="451"/>
        <v/>
      </c>
      <c r="H14399" t="str">
        <f t="shared" si="452"/>
        <v/>
      </c>
    </row>
    <row r="14400" spans="7:8" x14ac:dyDescent="0.2">
      <c r="G14400" t="str">
        <f t="shared" si="451"/>
        <v/>
      </c>
      <c r="H14400" t="str">
        <f t="shared" si="452"/>
        <v/>
      </c>
    </row>
    <row r="14401" spans="7:8" x14ac:dyDescent="0.2">
      <c r="G14401" t="str">
        <f t="shared" si="451"/>
        <v/>
      </c>
      <c r="H14401" t="str">
        <f t="shared" si="452"/>
        <v/>
      </c>
    </row>
    <row r="14402" spans="7:8" x14ac:dyDescent="0.2">
      <c r="G14402" t="str">
        <f t="shared" si="451"/>
        <v/>
      </c>
      <c r="H14402" t="str">
        <f t="shared" si="452"/>
        <v/>
      </c>
    </row>
    <row r="14403" spans="7:8" x14ac:dyDescent="0.2">
      <c r="G14403" t="str">
        <f t="shared" si="451"/>
        <v/>
      </c>
      <c r="H14403" t="str">
        <f t="shared" si="452"/>
        <v/>
      </c>
    </row>
    <row r="14404" spans="7:8" x14ac:dyDescent="0.2">
      <c r="G14404" t="str">
        <f t="shared" si="451"/>
        <v/>
      </c>
      <c r="H14404" t="str">
        <f t="shared" si="452"/>
        <v/>
      </c>
    </row>
    <row r="14405" spans="7:8" x14ac:dyDescent="0.2">
      <c r="G14405" t="str">
        <f t="shared" si="451"/>
        <v/>
      </c>
      <c r="H14405" t="str">
        <f t="shared" si="452"/>
        <v/>
      </c>
    </row>
    <row r="14406" spans="7:8" x14ac:dyDescent="0.2">
      <c r="G14406" t="str">
        <f t="shared" si="451"/>
        <v/>
      </c>
      <c r="H14406" t="str">
        <f t="shared" si="452"/>
        <v/>
      </c>
    </row>
    <row r="14407" spans="7:8" x14ac:dyDescent="0.2">
      <c r="G14407" t="str">
        <f t="shared" ref="G14407:G14470" si="453">IF(B14407="","",IF(A14407="",G14406,SUBSTITUTE(A14407," 2022-23 Game Log","")))</f>
        <v/>
      </c>
      <c r="H14407" t="str">
        <f t="shared" ref="H14407:H14470" si="454">IF(G14407="Luka Dončić","Luka Doncic",IF(G14407="Wendell Carter Jr.","Wendell Carter",IF(G14407="Vlatko Čančar","Vlatko Cancar",IF(G14407="Troy Brown Jr.","Troy Brown",IF(G14407="Bojan Bogdanović","Bojan Bogdanovic",IF(G14407="Nic Claxton","Nicolas Claxton",IF(G14407="Kristaps Porziņģis","Kristaps Porzingis",IF(G14407="Kelly Oubre Jr.","Kelly Oubre Jr",IF(G14407="P.J. Washington","P.J Washington",IF(G14407="P.J. Tucker","P.J Tucker",IF(G14407="Jabari Smith Jr.","Jabari Smith",IF(G14407="Alperen Şengün","Alperen Sengun",IF(G14407="Nikola Vučević","Nikola Vucevic",IF(G14407="Jusuf Nurkić","Jusuf Nurkic",IF(G14407="Nikola Jokić","Nikola Jokic",G14407)))))))))))))))</f>
        <v/>
      </c>
    </row>
    <row r="14408" spans="7:8" x14ac:dyDescent="0.2">
      <c r="G14408" t="str">
        <f t="shared" si="453"/>
        <v/>
      </c>
      <c r="H14408" t="str">
        <f t="shared" si="454"/>
        <v/>
      </c>
    </row>
    <row r="14409" spans="7:8" x14ac:dyDescent="0.2">
      <c r="G14409" t="str">
        <f t="shared" si="453"/>
        <v/>
      </c>
      <c r="H14409" t="str">
        <f t="shared" si="454"/>
        <v/>
      </c>
    </row>
    <row r="14410" spans="7:8" x14ac:dyDescent="0.2">
      <c r="G14410" t="str">
        <f t="shared" si="453"/>
        <v/>
      </c>
      <c r="H14410" t="str">
        <f t="shared" si="454"/>
        <v/>
      </c>
    </row>
    <row r="14411" spans="7:8" x14ac:dyDescent="0.2">
      <c r="G14411" t="str">
        <f t="shared" si="453"/>
        <v/>
      </c>
      <c r="H14411" t="str">
        <f t="shared" si="454"/>
        <v/>
      </c>
    </row>
    <row r="14412" spans="7:8" x14ac:dyDescent="0.2">
      <c r="G14412" t="str">
        <f t="shared" si="453"/>
        <v/>
      </c>
      <c r="H14412" t="str">
        <f t="shared" si="454"/>
        <v/>
      </c>
    </row>
    <row r="14413" spans="7:8" x14ac:dyDescent="0.2">
      <c r="G14413" t="str">
        <f t="shared" si="453"/>
        <v/>
      </c>
      <c r="H14413" t="str">
        <f t="shared" si="454"/>
        <v/>
      </c>
    </row>
    <row r="14414" spans="7:8" x14ac:dyDescent="0.2">
      <c r="G14414" t="str">
        <f t="shared" si="453"/>
        <v/>
      </c>
      <c r="H14414" t="str">
        <f t="shared" si="454"/>
        <v/>
      </c>
    </row>
    <row r="14415" spans="7:8" x14ac:dyDescent="0.2">
      <c r="G14415" t="str">
        <f t="shared" si="453"/>
        <v/>
      </c>
      <c r="H14415" t="str">
        <f t="shared" si="454"/>
        <v/>
      </c>
    </row>
    <row r="14416" spans="7:8" x14ac:dyDescent="0.2">
      <c r="G14416" t="str">
        <f t="shared" si="453"/>
        <v/>
      </c>
      <c r="H14416" t="str">
        <f t="shared" si="454"/>
        <v/>
      </c>
    </row>
    <row r="14417" spans="7:8" x14ac:dyDescent="0.2">
      <c r="G14417" t="str">
        <f t="shared" si="453"/>
        <v/>
      </c>
      <c r="H14417" t="str">
        <f t="shared" si="454"/>
        <v/>
      </c>
    </row>
    <row r="14418" spans="7:8" x14ac:dyDescent="0.2">
      <c r="G14418" t="str">
        <f t="shared" si="453"/>
        <v/>
      </c>
      <c r="H14418" t="str">
        <f t="shared" si="454"/>
        <v/>
      </c>
    </row>
    <row r="14419" spans="7:8" x14ac:dyDescent="0.2">
      <c r="G14419" t="str">
        <f t="shared" si="453"/>
        <v/>
      </c>
      <c r="H14419" t="str">
        <f t="shared" si="454"/>
        <v/>
      </c>
    </row>
    <row r="14420" spans="7:8" x14ac:dyDescent="0.2">
      <c r="G14420" t="str">
        <f t="shared" si="453"/>
        <v/>
      </c>
      <c r="H14420" t="str">
        <f t="shared" si="454"/>
        <v/>
      </c>
    </row>
    <row r="14421" spans="7:8" x14ac:dyDescent="0.2">
      <c r="G14421" t="str">
        <f t="shared" si="453"/>
        <v/>
      </c>
      <c r="H14421" t="str">
        <f t="shared" si="454"/>
        <v/>
      </c>
    </row>
    <row r="14422" spans="7:8" x14ac:dyDescent="0.2">
      <c r="G14422" t="str">
        <f t="shared" si="453"/>
        <v/>
      </c>
      <c r="H14422" t="str">
        <f t="shared" si="454"/>
        <v/>
      </c>
    </row>
    <row r="14423" spans="7:8" x14ac:dyDescent="0.2">
      <c r="G14423" t="str">
        <f t="shared" si="453"/>
        <v/>
      </c>
      <c r="H14423" t="str">
        <f t="shared" si="454"/>
        <v/>
      </c>
    </row>
    <row r="14424" spans="7:8" x14ac:dyDescent="0.2">
      <c r="G14424" t="str">
        <f t="shared" si="453"/>
        <v/>
      </c>
      <c r="H14424" t="str">
        <f t="shared" si="454"/>
        <v/>
      </c>
    </row>
    <row r="14425" spans="7:8" x14ac:dyDescent="0.2">
      <c r="G14425" t="str">
        <f t="shared" si="453"/>
        <v/>
      </c>
      <c r="H14425" t="str">
        <f t="shared" si="454"/>
        <v/>
      </c>
    </row>
    <row r="14426" spans="7:8" x14ac:dyDescent="0.2">
      <c r="G14426" t="str">
        <f t="shared" si="453"/>
        <v/>
      </c>
      <c r="H14426" t="str">
        <f t="shared" si="454"/>
        <v/>
      </c>
    </row>
    <row r="14427" spans="7:8" x14ac:dyDescent="0.2">
      <c r="G14427" t="str">
        <f t="shared" si="453"/>
        <v/>
      </c>
      <c r="H14427" t="str">
        <f t="shared" si="454"/>
        <v/>
      </c>
    </row>
    <row r="14428" spans="7:8" x14ac:dyDescent="0.2">
      <c r="G14428" t="str">
        <f t="shared" si="453"/>
        <v/>
      </c>
      <c r="H14428" t="str">
        <f t="shared" si="454"/>
        <v/>
      </c>
    </row>
    <row r="14429" spans="7:8" x14ac:dyDescent="0.2">
      <c r="G14429" t="str">
        <f t="shared" si="453"/>
        <v/>
      </c>
      <c r="H14429" t="str">
        <f t="shared" si="454"/>
        <v/>
      </c>
    </row>
    <row r="14430" spans="7:8" x14ac:dyDescent="0.2">
      <c r="G14430" t="str">
        <f t="shared" si="453"/>
        <v/>
      </c>
      <c r="H14430" t="str">
        <f t="shared" si="454"/>
        <v/>
      </c>
    </row>
    <row r="14431" spans="7:8" x14ac:dyDescent="0.2">
      <c r="G14431" t="str">
        <f t="shared" si="453"/>
        <v/>
      </c>
      <c r="H14431" t="str">
        <f t="shared" si="454"/>
        <v/>
      </c>
    </row>
    <row r="14432" spans="7:8" x14ac:dyDescent="0.2">
      <c r="G14432" t="str">
        <f t="shared" si="453"/>
        <v/>
      </c>
      <c r="H14432" t="str">
        <f t="shared" si="454"/>
        <v/>
      </c>
    </row>
    <row r="14433" spans="7:8" x14ac:dyDescent="0.2">
      <c r="G14433" t="str">
        <f t="shared" si="453"/>
        <v/>
      </c>
      <c r="H14433" t="str">
        <f t="shared" si="454"/>
        <v/>
      </c>
    </row>
    <row r="14434" spans="7:8" x14ac:dyDescent="0.2">
      <c r="G14434" t="str">
        <f t="shared" si="453"/>
        <v/>
      </c>
      <c r="H14434" t="str">
        <f t="shared" si="454"/>
        <v/>
      </c>
    </row>
    <row r="14435" spans="7:8" x14ac:dyDescent="0.2">
      <c r="G14435" t="str">
        <f t="shared" si="453"/>
        <v/>
      </c>
      <c r="H14435" t="str">
        <f t="shared" si="454"/>
        <v/>
      </c>
    </row>
    <row r="14436" spans="7:8" x14ac:dyDescent="0.2">
      <c r="G14436" t="str">
        <f t="shared" si="453"/>
        <v/>
      </c>
      <c r="H14436" t="str">
        <f t="shared" si="454"/>
        <v/>
      </c>
    </row>
    <row r="14437" spans="7:8" x14ac:dyDescent="0.2">
      <c r="G14437" t="str">
        <f t="shared" si="453"/>
        <v/>
      </c>
      <c r="H14437" t="str">
        <f t="shared" si="454"/>
        <v/>
      </c>
    </row>
    <row r="14438" spans="7:8" x14ac:dyDescent="0.2">
      <c r="G14438" t="str">
        <f t="shared" si="453"/>
        <v/>
      </c>
      <c r="H14438" t="str">
        <f t="shared" si="454"/>
        <v/>
      </c>
    </row>
    <row r="14439" spans="7:8" x14ac:dyDescent="0.2">
      <c r="G14439" t="str">
        <f t="shared" si="453"/>
        <v/>
      </c>
      <c r="H14439" t="str">
        <f t="shared" si="454"/>
        <v/>
      </c>
    </row>
    <row r="14440" spans="7:8" x14ac:dyDescent="0.2">
      <c r="G14440" t="str">
        <f t="shared" si="453"/>
        <v/>
      </c>
      <c r="H14440" t="str">
        <f t="shared" si="454"/>
        <v/>
      </c>
    </row>
    <row r="14441" spans="7:8" x14ac:dyDescent="0.2">
      <c r="G14441" t="str">
        <f t="shared" si="453"/>
        <v/>
      </c>
      <c r="H14441" t="str">
        <f t="shared" si="454"/>
        <v/>
      </c>
    </row>
    <row r="14442" spans="7:8" x14ac:dyDescent="0.2">
      <c r="G14442" t="str">
        <f t="shared" si="453"/>
        <v/>
      </c>
      <c r="H14442" t="str">
        <f t="shared" si="454"/>
        <v/>
      </c>
    </row>
    <row r="14443" spans="7:8" x14ac:dyDescent="0.2">
      <c r="G14443" t="str">
        <f t="shared" si="453"/>
        <v/>
      </c>
      <c r="H14443" t="str">
        <f t="shared" si="454"/>
        <v/>
      </c>
    </row>
    <row r="14444" spans="7:8" x14ac:dyDescent="0.2">
      <c r="G14444" t="str">
        <f t="shared" si="453"/>
        <v/>
      </c>
      <c r="H14444" t="str">
        <f t="shared" si="454"/>
        <v/>
      </c>
    </row>
    <row r="14445" spans="7:8" x14ac:dyDescent="0.2">
      <c r="G14445" t="str">
        <f t="shared" si="453"/>
        <v/>
      </c>
      <c r="H14445" t="str">
        <f t="shared" si="454"/>
        <v/>
      </c>
    </row>
    <row r="14446" spans="7:8" x14ac:dyDescent="0.2">
      <c r="G14446" t="str">
        <f t="shared" si="453"/>
        <v/>
      </c>
      <c r="H14446" t="str">
        <f t="shared" si="454"/>
        <v/>
      </c>
    </row>
    <row r="14447" spans="7:8" x14ac:dyDescent="0.2">
      <c r="G14447" t="str">
        <f t="shared" si="453"/>
        <v/>
      </c>
      <c r="H14447" t="str">
        <f t="shared" si="454"/>
        <v/>
      </c>
    </row>
    <row r="14448" spans="7:8" x14ac:dyDescent="0.2">
      <c r="G14448" t="str">
        <f t="shared" si="453"/>
        <v/>
      </c>
      <c r="H14448" t="str">
        <f t="shared" si="454"/>
        <v/>
      </c>
    </row>
    <row r="14449" spans="7:8" x14ac:dyDescent="0.2">
      <c r="G14449" t="str">
        <f t="shared" si="453"/>
        <v/>
      </c>
      <c r="H14449" t="str">
        <f t="shared" si="454"/>
        <v/>
      </c>
    </row>
    <row r="14450" spans="7:8" x14ac:dyDescent="0.2">
      <c r="G14450" t="str">
        <f t="shared" si="453"/>
        <v/>
      </c>
      <c r="H14450" t="str">
        <f t="shared" si="454"/>
        <v/>
      </c>
    </row>
    <row r="14451" spans="7:8" x14ac:dyDescent="0.2">
      <c r="G14451" t="str">
        <f t="shared" si="453"/>
        <v/>
      </c>
      <c r="H14451" t="str">
        <f t="shared" si="454"/>
        <v/>
      </c>
    </row>
    <row r="14452" spans="7:8" x14ac:dyDescent="0.2">
      <c r="G14452" t="str">
        <f t="shared" si="453"/>
        <v/>
      </c>
      <c r="H14452" t="str">
        <f t="shared" si="454"/>
        <v/>
      </c>
    </row>
    <row r="14453" spans="7:8" x14ac:dyDescent="0.2">
      <c r="G14453" t="str">
        <f t="shared" si="453"/>
        <v/>
      </c>
      <c r="H14453" t="str">
        <f t="shared" si="454"/>
        <v/>
      </c>
    </row>
    <row r="14454" spans="7:8" x14ac:dyDescent="0.2">
      <c r="G14454" t="str">
        <f t="shared" si="453"/>
        <v/>
      </c>
      <c r="H14454" t="str">
        <f t="shared" si="454"/>
        <v/>
      </c>
    </row>
    <row r="14455" spans="7:8" x14ac:dyDescent="0.2">
      <c r="G14455" t="str">
        <f t="shared" si="453"/>
        <v/>
      </c>
      <c r="H14455" t="str">
        <f t="shared" si="454"/>
        <v/>
      </c>
    </row>
    <row r="14456" spans="7:8" x14ac:dyDescent="0.2">
      <c r="G14456" t="str">
        <f t="shared" si="453"/>
        <v/>
      </c>
      <c r="H14456" t="str">
        <f t="shared" si="454"/>
        <v/>
      </c>
    </row>
    <row r="14457" spans="7:8" x14ac:dyDescent="0.2">
      <c r="G14457" t="str">
        <f t="shared" si="453"/>
        <v/>
      </c>
      <c r="H14457" t="str">
        <f t="shared" si="454"/>
        <v/>
      </c>
    </row>
    <row r="14458" spans="7:8" x14ac:dyDescent="0.2">
      <c r="G14458" t="str">
        <f t="shared" si="453"/>
        <v/>
      </c>
      <c r="H14458" t="str">
        <f t="shared" si="454"/>
        <v/>
      </c>
    </row>
    <row r="14459" spans="7:8" x14ac:dyDescent="0.2">
      <c r="G14459" t="str">
        <f t="shared" si="453"/>
        <v/>
      </c>
      <c r="H14459" t="str">
        <f t="shared" si="454"/>
        <v/>
      </c>
    </row>
    <row r="14460" spans="7:8" x14ac:dyDescent="0.2">
      <c r="G14460" t="str">
        <f t="shared" si="453"/>
        <v/>
      </c>
      <c r="H14460" t="str">
        <f t="shared" si="454"/>
        <v/>
      </c>
    </row>
    <row r="14461" spans="7:8" x14ac:dyDescent="0.2">
      <c r="G14461" t="str">
        <f t="shared" si="453"/>
        <v/>
      </c>
      <c r="H14461" t="str">
        <f t="shared" si="454"/>
        <v/>
      </c>
    </row>
    <row r="14462" spans="7:8" x14ac:dyDescent="0.2">
      <c r="G14462" t="str">
        <f t="shared" si="453"/>
        <v/>
      </c>
      <c r="H14462" t="str">
        <f t="shared" si="454"/>
        <v/>
      </c>
    </row>
    <row r="14463" spans="7:8" x14ac:dyDescent="0.2">
      <c r="G14463" t="str">
        <f t="shared" si="453"/>
        <v/>
      </c>
      <c r="H14463" t="str">
        <f t="shared" si="454"/>
        <v/>
      </c>
    </row>
    <row r="14464" spans="7:8" x14ac:dyDescent="0.2">
      <c r="G14464" t="str">
        <f t="shared" si="453"/>
        <v/>
      </c>
      <c r="H14464" t="str">
        <f t="shared" si="454"/>
        <v/>
      </c>
    </row>
    <row r="14465" spans="7:8" x14ac:dyDescent="0.2">
      <c r="G14465" t="str">
        <f t="shared" si="453"/>
        <v/>
      </c>
      <c r="H14465" t="str">
        <f t="shared" si="454"/>
        <v/>
      </c>
    </row>
    <row r="14466" spans="7:8" x14ac:dyDescent="0.2">
      <c r="G14466" t="str">
        <f t="shared" si="453"/>
        <v/>
      </c>
      <c r="H14466" t="str">
        <f t="shared" si="454"/>
        <v/>
      </c>
    </row>
    <row r="14467" spans="7:8" x14ac:dyDescent="0.2">
      <c r="G14467" t="str">
        <f t="shared" si="453"/>
        <v/>
      </c>
      <c r="H14467" t="str">
        <f t="shared" si="454"/>
        <v/>
      </c>
    </row>
    <row r="14468" spans="7:8" x14ac:dyDescent="0.2">
      <c r="G14468" t="str">
        <f t="shared" si="453"/>
        <v/>
      </c>
      <c r="H14468" t="str">
        <f t="shared" si="454"/>
        <v/>
      </c>
    </row>
    <row r="14469" spans="7:8" x14ac:dyDescent="0.2">
      <c r="G14469" t="str">
        <f t="shared" si="453"/>
        <v/>
      </c>
      <c r="H14469" t="str">
        <f t="shared" si="454"/>
        <v/>
      </c>
    </row>
    <row r="14470" spans="7:8" x14ac:dyDescent="0.2">
      <c r="G14470" t="str">
        <f t="shared" si="453"/>
        <v/>
      </c>
      <c r="H14470" t="str">
        <f t="shared" si="454"/>
        <v/>
      </c>
    </row>
    <row r="14471" spans="7:8" x14ac:dyDescent="0.2">
      <c r="G14471" t="str">
        <f t="shared" ref="G14471:G14534" si="455">IF(B14471="","",IF(A14471="",G14470,SUBSTITUTE(A14471," 2022-23 Game Log","")))</f>
        <v/>
      </c>
      <c r="H14471" t="str">
        <f t="shared" ref="H14471:H14534" si="456">IF(G14471="Luka Dončić","Luka Doncic",IF(G14471="Wendell Carter Jr.","Wendell Carter",IF(G14471="Vlatko Čančar","Vlatko Cancar",IF(G14471="Troy Brown Jr.","Troy Brown",IF(G14471="Bojan Bogdanović","Bojan Bogdanovic",IF(G14471="Nic Claxton","Nicolas Claxton",IF(G14471="Kristaps Porziņģis","Kristaps Porzingis",IF(G14471="Kelly Oubre Jr.","Kelly Oubre Jr",IF(G14471="P.J. Washington","P.J Washington",IF(G14471="P.J. Tucker","P.J Tucker",IF(G14471="Jabari Smith Jr.","Jabari Smith",IF(G14471="Alperen Şengün","Alperen Sengun",IF(G14471="Nikola Vučević","Nikola Vucevic",IF(G14471="Jusuf Nurkić","Jusuf Nurkic",IF(G14471="Nikola Jokić","Nikola Jokic",G14471)))))))))))))))</f>
        <v/>
      </c>
    </row>
    <row r="14472" spans="7:8" x14ac:dyDescent="0.2">
      <c r="G14472" t="str">
        <f t="shared" si="455"/>
        <v/>
      </c>
      <c r="H14472" t="str">
        <f t="shared" si="456"/>
        <v/>
      </c>
    </row>
    <row r="14473" spans="7:8" x14ac:dyDescent="0.2">
      <c r="G14473" t="str">
        <f t="shared" si="455"/>
        <v/>
      </c>
      <c r="H14473" t="str">
        <f t="shared" si="456"/>
        <v/>
      </c>
    </row>
    <row r="14474" spans="7:8" x14ac:dyDescent="0.2">
      <c r="G14474" t="str">
        <f t="shared" si="455"/>
        <v/>
      </c>
      <c r="H14474" t="str">
        <f t="shared" si="456"/>
        <v/>
      </c>
    </row>
    <row r="14475" spans="7:8" x14ac:dyDescent="0.2">
      <c r="G14475" t="str">
        <f t="shared" si="455"/>
        <v/>
      </c>
      <c r="H14475" t="str">
        <f t="shared" si="456"/>
        <v/>
      </c>
    </row>
    <row r="14476" spans="7:8" x14ac:dyDescent="0.2">
      <c r="G14476" t="str">
        <f t="shared" si="455"/>
        <v/>
      </c>
      <c r="H14476" t="str">
        <f t="shared" si="456"/>
        <v/>
      </c>
    </row>
    <row r="14477" spans="7:8" x14ac:dyDescent="0.2">
      <c r="G14477" t="str">
        <f t="shared" si="455"/>
        <v/>
      </c>
      <c r="H14477" t="str">
        <f t="shared" si="456"/>
        <v/>
      </c>
    </row>
    <row r="14478" spans="7:8" x14ac:dyDescent="0.2">
      <c r="G14478" t="str">
        <f t="shared" si="455"/>
        <v/>
      </c>
      <c r="H14478" t="str">
        <f t="shared" si="456"/>
        <v/>
      </c>
    </row>
    <row r="14479" spans="7:8" x14ac:dyDescent="0.2">
      <c r="G14479" t="str">
        <f t="shared" si="455"/>
        <v/>
      </c>
      <c r="H14479" t="str">
        <f t="shared" si="456"/>
        <v/>
      </c>
    </row>
    <row r="14480" spans="7:8" x14ac:dyDescent="0.2">
      <c r="G14480" t="str">
        <f t="shared" si="455"/>
        <v/>
      </c>
      <c r="H14480" t="str">
        <f t="shared" si="456"/>
        <v/>
      </c>
    </row>
    <row r="14481" spans="7:8" x14ac:dyDescent="0.2">
      <c r="G14481" t="str">
        <f t="shared" si="455"/>
        <v/>
      </c>
      <c r="H14481" t="str">
        <f t="shared" si="456"/>
        <v/>
      </c>
    </row>
    <row r="14482" spans="7:8" x14ac:dyDescent="0.2">
      <c r="G14482" t="str">
        <f t="shared" si="455"/>
        <v/>
      </c>
      <c r="H14482" t="str">
        <f t="shared" si="456"/>
        <v/>
      </c>
    </row>
    <row r="14483" spans="7:8" x14ac:dyDescent="0.2">
      <c r="G14483" t="str">
        <f t="shared" si="455"/>
        <v/>
      </c>
      <c r="H14483" t="str">
        <f t="shared" si="456"/>
        <v/>
      </c>
    </row>
    <row r="14484" spans="7:8" x14ac:dyDescent="0.2">
      <c r="G14484" t="str">
        <f t="shared" si="455"/>
        <v/>
      </c>
      <c r="H14484" t="str">
        <f t="shared" si="456"/>
        <v/>
      </c>
    </row>
    <row r="14485" spans="7:8" x14ac:dyDescent="0.2">
      <c r="G14485" t="str">
        <f t="shared" si="455"/>
        <v/>
      </c>
      <c r="H14485" t="str">
        <f t="shared" si="456"/>
        <v/>
      </c>
    </row>
    <row r="14486" spans="7:8" x14ac:dyDescent="0.2">
      <c r="G14486" t="str">
        <f t="shared" si="455"/>
        <v/>
      </c>
      <c r="H14486" t="str">
        <f t="shared" si="456"/>
        <v/>
      </c>
    </row>
    <row r="14487" spans="7:8" x14ac:dyDescent="0.2">
      <c r="G14487" t="str">
        <f t="shared" si="455"/>
        <v/>
      </c>
      <c r="H14487" t="str">
        <f t="shared" si="456"/>
        <v/>
      </c>
    </row>
    <row r="14488" spans="7:8" x14ac:dyDescent="0.2">
      <c r="G14488" t="str">
        <f t="shared" si="455"/>
        <v/>
      </c>
      <c r="H14488" t="str">
        <f t="shared" si="456"/>
        <v/>
      </c>
    </row>
    <row r="14489" spans="7:8" x14ac:dyDescent="0.2">
      <c r="G14489" t="str">
        <f t="shared" si="455"/>
        <v/>
      </c>
      <c r="H14489" t="str">
        <f t="shared" si="456"/>
        <v/>
      </c>
    </row>
    <row r="14490" spans="7:8" x14ac:dyDescent="0.2">
      <c r="G14490" t="str">
        <f t="shared" si="455"/>
        <v/>
      </c>
      <c r="H14490" t="str">
        <f t="shared" si="456"/>
        <v/>
      </c>
    </row>
    <row r="14491" spans="7:8" x14ac:dyDescent="0.2">
      <c r="G14491" t="str">
        <f t="shared" si="455"/>
        <v/>
      </c>
      <c r="H14491" t="str">
        <f t="shared" si="456"/>
        <v/>
      </c>
    </row>
    <row r="14492" spans="7:8" x14ac:dyDescent="0.2">
      <c r="G14492" t="str">
        <f t="shared" si="455"/>
        <v/>
      </c>
      <c r="H14492" t="str">
        <f t="shared" si="456"/>
        <v/>
      </c>
    </row>
    <row r="14493" spans="7:8" x14ac:dyDescent="0.2">
      <c r="G14493" t="str">
        <f t="shared" si="455"/>
        <v/>
      </c>
      <c r="H14493" t="str">
        <f t="shared" si="456"/>
        <v/>
      </c>
    </row>
    <row r="14494" spans="7:8" x14ac:dyDescent="0.2">
      <c r="G14494" t="str">
        <f t="shared" si="455"/>
        <v/>
      </c>
      <c r="H14494" t="str">
        <f t="shared" si="456"/>
        <v/>
      </c>
    </row>
    <row r="14495" spans="7:8" x14ac:dyDescent="0.2">
      <c r="G14495" t="str">
        <f t="shared" si="455"/>
        <v/>
      </c>
      <c r="H14495" t="str">
        <f t="shared" si="456"/>
        <v/>
      </c>
    </row>
    <row r="14496" spans="7:8" x14ac:dyDescent="0.2">
      <c r="G14496" t="str">
        <f t="shared" si="455"/>
        <v/>
      </c>
      <c r="H14496" t="str">
        <f t="shared" si="456"/>
        <v/>
      </c>
    </row>
    <row r="14497" spans="7:8" x14ac:dyDescent="0.2">
      <c r="G14497" t="str">
        <f t="shared" si="455"/>
        <v/>
      </c>
      <c r="H14497" t="str">
        <f t="shared" si="456"/>
        <v/>
      </c>
    </row>
    <row r="14498" spans="7:8" x14ac:dyDescent="0.2">
      <c r="G14498" t="str">
        <f t="shared" si="455"/>
        <v/>
      </c>
      <c r="H14498" t="str">
        <f t="shared" si="456"/>
        <v/>
      </c>
    </row>
    <row r="14499" spans="7:8" x14ac:dyDescent="0.2">
      <c r="G14499" t="str">
        <f t="shared" si="455"/>
        <v/>
      </c>
      <c r="H14499" t="str">
        <f t="shared" si="456"/>
        <v/>
      </c>
    </row>
    <row r="14500" spans="7:8" x14ac:dyDescent="0.2">
      <c r="G14500" t="str">
        <f t="shared" si="455"/>
        <v/>
      </c>
      <c r="H14500" t="str">
        <f t="shared" si="456"/>
        <v/>
      </c>
    </row>
    <row r="14501" spans="7:8" x14ac:dyDescent="0.2">
      <c r="G14501" t="str">
        <f t="shared" si="455"/>
        <v/>
      </c>
      <c r="H14501" t="str">
        <f t="shared" si="456"/>
        <v/>
      </c>
    </row>
    <row r="14502" spans="7:8" x14ac:dyDescent="0.2">
      <c r="G14502" t="str">
        <f t="shared" si="455"/>
        <v/>
      </c>
      <c r="H14502" t="str">
        <f t="shared" si="456"/>
        <v/>
      </c>
    </row>
    <row r="14503" spans="7:8" x14ac:dyDescent="0.2">
      <c r="G14503" t="str">
        <f t="shared" si="455"/>
        <v/>
      </c>
      <c r="H14503" t="str">
        <f t="shared" si="456"/>
        <v/>
      </c>
    </row>
    <row r="14504" spans="7:8" x14ac:dyDescent="0.2">
      <c r="G14504" t="str">
        <f t="shared" si="455"/>
        <v/>
      </c>
      <c r="H14504" t="str">
        <f t="shared" si="456"/>
        <v/>
      </c>
    </row>
    <row r="14505" spans="7:8" x14ac:dyDescent="0.2">
      <c r="G14505" t="str">
        <f t="shared" si="455"/>
        <v/>
      </c>
      <c r="H14505" t="str">
        <f t="shared" si="456"/>
        <v/>
      </c>
    </row>
    <row r="14506" spans="7:8" x14ac:dyDescent="0.2">
      <c r="G14506" t="str">
        <f t="shared" si="455"/>
        <v/>
      </c>
      <c r="H14506" t="str">
        <f t="shared" si="456"/>
        <v/>
      </c>
    </row>
    <row r="14507" spans="7:8" x14ac:dyDescent="0.2">
      <c r="G14507" t="str">
        <f t="shared" si="455"/>
        <v/>
      </c>
      <c r="H14507" t="str">
        <f t="shared" si="456"/>
        <v/>
      </c>
    </row>
    <row r="14508" spans="7:8" x14ac:dyDescent="0.2">
      <c r="G14508" t="str">
        <f t="shared" si="455"/>
        <v/>
      </c>
      <c r="H14508" t="str">
        <f t="shared" si="456"/>
        <v/>
      </c>
    </row>
    <row r="14509" spans="7:8" x14ac:dyDescent="0.2">
      <c r="G14509" t="str">
        <f t="shared" si="455"/>
        <v/>
      </c>
      <c r="H14509" t="str">
        <f t="shared" si="456"/>
        <v/>
      </c>
    </row>
    <row r="14510" spans="7:8" x14ac:dyDescent="0.2">
      <c r="G14510" t="str">
        <f t="shared" si="455"/>
        <v/>
      </c>
      <c r="H14510" t="str">
        <f t="shared" si="456"/>
        <v/>
      </c>
    </row>
    <row r="14511" spans="7:8" x14ac:dyDescent="0.2">
      <c r="G14511" t="str">
        <f t="shared" si="455"/>
        <v/>
      </c>
      <c r="H14511" t="str">
        <f t="shared" si="456"/>
        <v/>
      </c>
    </row>
    <row r="14512" spans="7:8" x14ac:dyDescent="0.2">
      <c r="G14512" t="str">
        <f t="shared" si="455"/>
        <v/>
      </c>
      <c r="H14512" t="str">
        <f t="shared" si="456"/>
        <v/>
      </c>
    </row>
    <row r="14513" spans="7:8" x14ac:dyDescent="0.2">
      <c r="G14513" t="str">
        <f t="shared" si="455"/>
        <v/>
      </c>
      <c r="H14513" t="str">
        <f t="shared" si="456"/>
        <v/>
      </c>
    </row>
    <row r="14514" spans="7:8" x14ac:dyDescent="0.2">
      <c r="G14514" t="str">
        <f t="shared" si="455"/>
        <v/>
      </c>
      <c r="H14514" t="str">
        <f t="shared" si="456"/>
        <v/>
      </c>
    </row>
    <row r="14515" spans="7:8" x14ac:dyDescent="0.2">
      <c r="G14515" t="str">
        <f t="shared" si="455"/>
        <v/>
      </c>
      <c r="H14515" t="str">
        <f t="shared" si="456"/>
        <v/>
      </c>
    </row>
    <row r="14516" spans="7:8" x14ac:dyDescent="0.2">
      <c r="G14516" t="str">
        <f t="shared" si="455"/>
        <v/>
      </c>
      <c r="H14516" t="str">
        <f t="shared" si="456"/>
        <v/>
      </c>
    </row>
    <row r="14517" spans="7:8" x14ac:dyDescent="0.2">
      <c r="G14517" t="str">
        <f t="shared" si="455"/>
        <v/>
      </c>
      <c r="H14517" t="str">
        <f t="shared" si="456"/>
        <v/>
      </c>
    </row>
    <row r="14518" spans="7:8" x14ac:dyDescent="0.2">
      <c r="G14518" t="str">
        <f t="shared" si="455"/>
        <v/>
      </c>
      <c r="H14518" t="str">
        <f t="shared" si="456"/>
        <v/>
      </c>
    </row>
    <row r="14519" spans="7:8" x14ac:dyDescent="0.2">
      <c r="G14519" t="str">
        <f t="shared" si="455"/>
        <v/>
      </c>
      <c r="H14519" t="str">
        <f t="shared" si="456"/>
        <v/>
      </c>
    </row>
    <row r="14520" spans="7:8" x14ac:dyDescent="0.2">
      <c r="G14520" t="str">
        <f t="shared" si="455"/>
        <v/>
      </c>
      <c r="H14520" t="str">
        <f t="shared" si="456"/>
        <v/>
      </c>
    </row>
    <row r="14521" spans="7:8" x14ac:dyDescent="0.2">
      <c r="G14521" t="str">
        <f t="shared" si="455"/>
        <v/>
      </c>
      <c r="H14521" t="str">
        <f t="shared" si="456"/>
        <v/>
      </c>
    </row>
    <row r="14522" spans="7:8" x14ac:dyDescent="0.2">
      <c r="G14522" t="str">
        <f t="shared" si="455"/>
        <v/>
      </c>
      <c r="H14522" t="str">
        <f t="shared" si="456"/>
        <v/>
      </c>
    </row>
    <row r="14523" spans="7:8" x14ac:dyDescent="0.2">
      <c r="G14523" t="str">
        <f t="shared" si="455"/>
        <v/>
      </c>
      <c r="H14523" t="str">
        <f t="shared" si="456"/>
        <v/>
      </c>
    </row>
    <row r="14524" spans="7:8" x14ac:dyDescent="0.2">
      <c r="G14524" t="str">
        <f t="shared" si="455"/>
        <v/>
      </c>
      <c r="H14524" t="str">
        <f t="shared" si="456"/>
        <v/>
      </c>
    </row>
    <row r="14525" spans="7:8" x14ac:dyDescent="0.2">
      <c r="G14525" t="str">
        <f t="shared" si="455"/>
        <v/>
      </c>
      <c r="H14525" t="str">
        <f t="shared" si="456"/>
        <v/>
      </c>
    </row>
    <row r="14526" spans="7:8" x14ac:dyDescent="0.2">
      <c r="G14526" t="str">
        <f t="shared" si="455"/>
        <v/>
      </c>
      <c r="H14526" t="str">
        <f t="shared" si="456"/>
        <v/>
      </c>
    </row>
    <row r="14527" spans="7:8" x14ac:dyDescent="0.2">
      <c r="G14527" t="str">
        <f t="shared" si="455"/>
        <v/>
      </c>
      <c r="H14527" t="str">
        <f t="shared" si="456"/>
        <v/>
      </c>
    </row>
    <row r="14528" spans="7:8" x14ac:dyDescent="0.2">
      <c r="G14528" t="str">
        <f t="shared" si="455"/>
        <v/>
      </c>
      <c r="H14528" t="str">
        <f t="shared" si="456"/>
        <v/>
      </c>
    </row>
    <row r="14529" spans="7:8" x14ac:dyDescent="0.2">
      <c r="G14529" t="str">
        <f t="shared" si="455"/>
        <v/>
      </c>
      <c r="H14529" t="str">
        <f t="shared" si="456"/>
        <v/>
      </c>
    </row>
    <row r="14530" spans="7:8" x14ac:dyDescent="0.2">
      <c r="G14530" t="str">
        <f t="shared" si="455"/>
        <v/>
      </c>
      <c r="H14530" t="str">
        <f t="shared" si="456"/>
        <v/>
      </c>
    </row>
    <row r="14531" spans="7:8" x14ac:dyDescent="0.2">
      <c r="G14531" t="str">
        <f t="shared" si="455"/>
        <v/>
      </c>
      <c r="H14531" t="str">
        <f t="shared" si="456"/>
        <v/>
      </c>
    </row>
    <row r="14532" spans="7:8" x14ac:dyDescent="0.2">
      <c r="G14532" t="str">
        <f t="shared" si="455"/>
        <v/>
      </c>
      <c r="H14532" t="str">
        <f t="shared" si="456"/>
        <v/>
      </c>
    </row>
    <row r="14533" spans="7:8" x14ac:dyDescent="0.2">
      <c r="G14533" t="str">
        <f t="shared" si="455"/>
        <v/>
      </c>
      <c r="H14533" t="str">
        <f t="shared" si="456"/>
        <v/>
      </c>
    </row>
    <row r="14534" spans="7:8" x14ac:dyDescent="0.2">
      <c r="G14534" t="str">
        <f t="shared" si="455"/>
        <v/>
      </c>
      <c r="H14534" t="str">
        <f t="shared" si="456"/>
        <v/>
      </c>
    </row>
    <row r="14535" spans="7:8" x14ac:dyDescent="0.2">
      <c r="G14535" t="str">
        <f t="shared" ref="G14535:G14598" si="457">IF(B14535="","",IF(A14535="",G14534,SUBSTITUTE(A14535," 2022-23 Game Log","")))</f>
        <v/>
      </c>
      <c r="H14535" t="str">
        <f t="shared" ref="H14535:H14598" si="458">IF(G14535="Luka Dončić","Luka Doncic",IF(G14535="Wendell Carter Jr.","Wendell Carter",IF(G14535="Vlatko Čančar","Vlatko Cancar",IF(G14535="Troy Brown Jr.","Troy Brown",IF(G14535="Bojan Bogdanović","Bojan Bogdanovic",IF(G14535="Nic Claxton","Nicolas Claxton",IF(G14535="Kristaps Porziņģis","Kristaps Porzingis",IF(G14535="Kelly Oubre Jr.","Kelly Oubre Jr",IF(G14535="P.J. Washington","P.J Washington",IF(G14535="P.J. Tucker","P.J Tucker",IF(G14535="Jabari Smith Jr.","Jabari Smith",IF(G14535="Alperen Şengün","Alperen Sengun",IF(G14535="Nikola Vučević","Nikola Vucevic",IF(G14535="Jusuf Nurkić","Jusuf Nurkic",IF(G14535="Nikola Jokić","Nikola Jokic",G14535)))))))))))))))</f>
        <v/>
      </c>
    </row>
    <row r="14536" spans="7:8" x14ac:dyDescent="0.2">
      <c r="G14536" t="str">
        <f t="shared" si="457"/>
        <v/>
      </c>
      <c r="H14536" t="str">
        <f t="shared" si="458"/>
        <v/>
      </c>
    </row>
    <row r="14537" spans="7:8" x14ac:dyDescent="0.2">
      <c r="G14537" t="str">
        <f t="shared" si="457"/>
        <v/>
      </c>
      <c r="H14537" t="str">
        <f t="shared" si="458"/>
        <v/>
      </c>
    </row>
    <row r="14538" spans="7:8" x14ac:dyDescent="0.2">
      <c r="G14538" t="str">
        <f t="shared" si="457"/>
        <v/>
      </c>
      <c r="H14538" t="str">
        <f t="shared" si="458"/>
        <v/>
      </c>
    </row>
    <row r="14539" spans="7:8" x14ac:dyDescent="0.2">
      <c r="G14539" t="str">
        <f t="shared" si="457"/>
        <v/>
      </c>
      <c r="H14539" t="str">
        <f t="shared" si="458"/>
        <v/>
      </c>
    </row>
    <row r="14540" spans="7:8" x14ac:dyDescent="0.2">
      <c r="G14540" t="str">
        <f t="shared" si="457"/>
        <v/>
      </c>
      <c r="H14540" t="str">
        <f t="shared" si="458"/>
        <v/>
      </c>
    </row>
    <row r="14541" spans="7:8" x14ac:dyDescent="0.2">
      <c r="G14541" t="str">
        <f t="shared" si="457"/>
        <v/>
      </c>
      <c r="H14541" t="str">
        <f t="shared" si="458"/>
        <v/>
      </c>
    </row>
    <row r="14542" spans="7:8" x14ac:dyDescent="0.2">
      <c r="G14542" t="str">
        <f t="shared" si="457"/>
        <v/>
      </c>
      <c r="H14542" t="str">
        <f t="shared" si="458"/>
        <v/>
      </c>
    </row>
    <row r="14543" spans="7:8" x14ac:dyDescent="0.2">
      <c r="G14543" t="str">
        <f t="shared" si="457"/>
        <v/>
      </c>
      <c r="H14543" t="str">
        <f t="shared" si="458"/>
        <v/>
      </c>
    </row>
    <row r="14544" spans="7:8" x14ac:dyDescent="0.2">
      <c r="G14544" t="str">
        <f t="shared" si="457"/>
        <v/>
      </c>
      <c r="H14544" t="str">
        <f t="shared" si="458"/>
        <v/>
      </c>
    </row>
    <row r="14545" spans="7:8" x14ac:dyDescent="0.2">
      <c r="G14545" t="str">
        <f t="shared" si="457"/>
        <v/>
      </c>
      <c r="H14545" t="str">
        <f t="shared" si="458"/>
        <v/>
      </c>
    </row>
    <row r="14546" spans="7:8" x14ac:dyDescent="0.2">
      <c r="G14546" t="str">
        <f t="shared" si="457"/>
        <v/>
      </c>
      <c r="H14546" t="str">
        <f t="shared" si="458"/>
        <v/>
      </c>
    </row>
    <row r="14547" spans="7:8" x14ac:dyDescent="0.2">
      <c r="G14547" t="str">
        <f t="shared" si="457"/>
        <v/>
      </c>
      <c r="H14547" t="str">
        <f t="shared" si="458"/>
        <v/>
      </c>
    </row>
    <row r="14548" spans="7:8" x14ac:dyDescent="0.2">
      <c r="G14548" t="str">
        <f t="shared" si="457"/>
        <v/>
      </c>
      <c r="H14548" t="str">
        <f t="shared" si="458"/>
        <v/>
      </c>
    </row>
    <row r="14549" spans="7:8" x14ac:dyDescent="0.2">
      <c r="G14549" t="str">
        <f t="shared" si="457"/>
        <v/>
      </c>
      <c r="H14549" t="str">
        <f t="shared" si="458"/>
        <v/>
      </c>
    </row>
    <row r="14550" spans="7:8" x14ac:dyDescent="0.2">
      <c r="G14550" t="str">
        <f t="shared" si="457"/>
        <v/>
      </c>
      <c r="H14550" t="str">
        <f t="shared" si="458"/>
        <v/>
      </c>
    </row>
    <row r="14551" spans="7:8" x14ac:dyDescent="0.2">
      <c r="G14551" t="str">
        <f t="shared" si="457"/>
        <v/>
      </c>
      <c r="H14551" t="str">
        <f t="shared" si="458"/>
        <v/>
      </c>
    </row>
    <row r="14552" spans="7:8" x14ac:dyDescent="0.2">
      <c r="G14552" t="str">
        <f t="shared" si="457"/>
        <v/>
      </c>
      <c r="H14552" t="str">
        <f t="shared" si="458"/>
        <v/>
      </c>
    </row>
    <row r="14553" spans="7:8" x14ac:dyDescent="0.2">
      <c r="G14553" t="str">
        <f t="shared" si="457"/>
        <v/>
      </c>
      <c r="H14553" t="str">
        <f t="shared" si="458"/>
        <v/>
      </c>
    </row>
    <row r="14554" spans="7:8" x14ac:dyDescent="0.2">
      <c r="G14554" t="str">
        <f t="shared" si="457"/>
        <v/>
      </c>
      <c r="H14554" t="str">
        <f t="shared" si="458"/>
        <v/>
      </c>
    </row>
    <row r="14555" spans="7:8" x14ac:dyDescent="0.2">
      <c r="G14555" t="str">
        <f t="shared" si="457"/>
        <v/>
      </c>
      <c r="H14555" t="str">
        <f t="shared" si="458"/>
        <v/>
      </c>
    </row>
    <row r="14556" spans="7:8" x14ac:dyDescent="0.2">
      <c r="G14556" t="str">
        <f t="shared" si="457"/>
        <v/>
      </c>
      <c r="H14556" t="str">
        <f t="shared" si="458"/>
        <v/>
      </c>
    </row>
    <row r="14557" spans="7:8" x14ac:dyDescent="0.2">
      <c r="G14557" t="str">
        <f t="shared" si="457"/>
        <v/>
      </c>
      <c r="H14557" t="str">
        <f t="shared" si="458"/>
        <v/>
      </c>
    </row>
    <row r="14558" spans="7:8" x14ac:dyDescent="0.2">
      <c r="G14558" t="str">
        <f t="shared" si="457"/>
        <v/>
      </c>
      <c r="H14558" t="str">
        <f t="shared" si="458"/>
        <v/>
      </c>
    </row>
    <row r="14559" spans="7:8" x14ac:dyDescent="0.2">
      <c r="G14559" t="str">
        <f t="shared" si="457"/>
        <v/>
      </c>
      <c r="H14559" t="str">
        <f t="shared" si="458"/>
        <v/>
      </c>
    </row>
    <row r="14560" spans="7:8" x14ac:dyDescent="0.2">
      <c r="G14560" t="str">
        <f t="shared" si="457"/>
        <v/>
      </c>
      <c r="H14560" t="str">
        <f t="shared" si="458"/>
        <v/>
      </c>
    </row>
    <row r="14561" spans="7:8" x14ac:dyDescent="0.2">
      <c r="G14561" t="str">
        <f t="shared" si="457"/>
        <v/>
      </c>
      <c r="H14561" t="str">
        <f t="shared" si="458"/>
        <v/>
      </c>
    </row>
    <row r="14562" spans="7:8" x14ac:dyDescent="0.2">
      <c r="G14562" t="str">
        <f t="shared" si="457"/>
        <v/>
      </c>
      <c r="H14562" t="str">
        <f t="shared" si="458"/>
        <v/>
      </c>
    </row>
    <row r="14563" spans="7:8" x14ac:dyDescent="0.2">
      <c r="G14563" t="str">
        <f t="shared" si="457"/>
        <v/>
      </c>
      <c r="H14563" t="str">
        <f t="shared" si="458"/>
        <v/>
      </c>
    </row>
    <row r="14564" spans="7:8" x14ac:dyDescent="0.2">
      <c r="G14564" t="str">
        <f t="shared" si="457"/>
        <v/>
      </c>
      <c r="H14564" t="str">
        <f t="shared" si="458"/>
        <v/>
      </c>
    </row>
    <row r="14565" spans="7:8" x14ac:dyDescent="0.2">
      <c r="G14565" t="str">
        <f t="shared" si="457"/>
        <v/>
      </c>
      <c r="H14565" t="str">
        <f t="shared" si="458"/>
        <v/>
      </c>
    </row>
    <row r="14566" spans="7:8" x14ac:dyDescent="0.2">
      <c r="G14566" t="str">
        <f t="shared" si="457"/>
        <v/>
      </c>
      <c r="H14566" t="str">
        <f t="shared" si="458"/>
        <v/>
      </c>
    </row>
    <row r="14567" spans="7:8" x14ac:dyDescent="0.2">
      <c r="G14567" t="str">
        <f t="shared" si="457"/>
        <v/>
      </c>
      <c r="H14567" t="str">
        <f t="shared" si="458"/>
        <v/>
      </c>
    </row>
    <row r="14568" spans="7:8" x14ac:dyDescent="0.2">
      <c r="G14568" t="str">
        <f t="shared" si="457"/>
        <v/>
      </c>
      <c r="H14568" t="str">
        <f t="shared" si="458"/>
        <v/>
      </c>
    </row>
    <row r="14569" spans="7:8" x14ac:dyDescent="0.2">
      <c r="G14569" t="str">
        <f t="shared" si="457"/>
        <v/>
      </c>
      <c r="H14569" t="str">
        <f t="shared" si="458"/>
        <v/>
      </c>
    </row>
    <row r="14570" spans="7:8" x14ac:dyDescent="0.2">
      <c r="G14570" t="str">
        <f t="shared" si="457"/>
        <v/>
      </c>
      <c r="H14570" t="str">
        <f t="shared" si="458"/>
        <v/>
      </c>
    </row>
    <row r="14571" spans="7:8" x14ac:dyDescent="0.2">
      <c r="G14571" t="str">
        <f t="shared" si="457"/>
        <v/>
      </c>
      <c r="H14571" t="str">
        <f t="shared" si="458"/>
        <v/>
      </c>
    </row>
    <row r="14572" spans="7:8" x14ac:dyDescent="0.2">
      <c r="G14572" t="str">
        <f t="shared" si="457"/>
        <v/>
      </c>
      <c r="H14572" t="str">
        <f t="shared" si="458"/>
        <v/>
      </c>
    </row>
    <row r="14573" spans="7:8" x14ac:dyDescent="0.2">
      <c r="G14573" t="str">
        <f t="shared" si="457"/>
        <v/>
      </c>
      <c r="H14573" t="str">
        <f t="shared" si="458"/>
        <v/>
      </c>
    </row>
    <row r="14574" spans="7:8" x14ac:dyDescent="0.2">
      <c r="G14574" t="str">
        <f t="shared" si="457"/>
        <v/>
      </c>
      <c r="H14574" t="str">
        <f t="shared" si="458"/>
        <v/>
      </c>
    </row>
    <row r="14575" spans="7:8" x14ac:dyDescent="0.2">
      <c r="G14575" t="str">
        <f t="shared" si="457"/>
        <v/>
      </c>
      <c r="H14575" t="str">
        <f t="shared" si="458"/>
        <v/>
      </c>
    </row>
    <row r="14576" spans="7:8" x14ac:dyDescent="0.2">
      <c r="G14576" t="str">
        <f t="shared" si="457"/>
        <v/>
      </c>
      <c r="H14576" t="str">
        <f t="shared" si="458"/>
        <v/>
      </c>
    </row>
    <row r="14577" spans="7:8" x14ac:dyDescent="0.2">
      <c r="G14577" t="str">
        <f t="shared" si="457"/>
        <v/>
      </c>
      <c r="H14577" t="str">
        <f t="shared" si="458"/>
        <v/>
      </c>
    </row>
    <row r="14578" spans="7:8" x14ac:dyDescent="0.2">
      <c r="G14578" t="str">
        <f t="shared" si="457"/>
        <v/>
      </c>
      <c r="H14578" t="str">
        <f t="shared" si="458"/>
        <v/>
      </c>
    </row>
    <row r="14579" spans="7:8" x14ac:dyDescent="0.2">
      <c r="G14579" t="str">
        <f t="shared" si="457"/>
        <v/>
      </c>
      <c r="H14579" t="str">
        <f t="shared" si="458"/>
        <v/>
      </c>
    </row>
    <row r="14580" spans="7:8" x14ac:dyDescent="0.2">
      <c r="G14580" t="str">
        <f t="shared" si="457"/>
        <v/>
      </c>
      <c r="H14580" t="str">
        <f t="shared" si="458"/>
        <v/>
      </c>
    </row>
    <row r="14581" spans="7:8" x14ac:dyDescent="0.2">
      <c r="G14581" t="str">
        <f t="shared" si="457"/>
        <v/>
      </c>
      <c r="H14581" t="str">
        <f t="shared" si="458"/>
        <v/>
      </c>
    </row>
    <row r="14582" spans="7:8" x14ac:dyDescent="0.2">
      <c r="G14582" t="str">
        <f t="shared" si="457"/>
        <v/>
      </c>
      <c r="H14582" t="str">
        <f t="shared" si="458"/>
        <v/>
      </c>
    </row>
    <row r="14583" spans="7:8" x14ac:dyDescent="0.2">
      <c r="G14583" t="str">
        <f t="shared" si="457"/>
        <v/>
      </c>
      <c r="H14583" t="str">
        <f t="shared" si="458"/>
        <v/>
      </c>
    </row>
    <row r="14584" spans="7:8" x14ac:dyDescent="0.2">
      <c r="G14584" t="str">
        <f t="shared" si="457"/>
        <v/>
      </c>
      <c r="H14584" t="str">
        <f t="shared" si="458"/>
        <v/>
      </c>
    </row>
    <row r="14585" spans="7:8" x14ac:dyDescent="0.2">
      <c r="G14585" t="str">
        <f t="shared" si="457"/>
        <v/>
      </c>
      <c r="H14585" t="str">
        <f t="shared" si="458"/>
        <v/>
      </c>
    </row>
    <row r="14586" spans="7:8" x14ac:dyDescent="0.2">
      <c r="G14586" t="str">
        <f t="shared" si="457"/>
        <v/>
      </c>
      <c r="H14586" t="str">
        <f t="shared" si="458"/>
        <v/>
      </c>
    </row>
    <row r="14587" spans="7:8" x14ac:dyDescent="0.2">
      <c r="G14587" t="str">
        <f t="shared" si="457"/>
        <v/>
      </c>
      <c r="H14587" t="str">
        <f t="shared" si="458"/>
        <v/>
      </c>
    </row>
    <row r="14588" spans="7:8" x14ac:dyDescent="0.2">
      <c r="G14588" t="str">
        <f t="shared" si="457"/>
        <v/>
      </c>
      <c r="H14588" t="str">
        <f t="shared" si="458"/>
        <v/>
      </c>
    </row>
    <row r="14589" spans="7:8" x14ac:dyDescent="0.2">
      <c r="G14589" t="str">
        <f t="shared" si="457"/>
        <v/>
      </c>
      <c r="H14589" t="str">
        <f t="shared" si="458"/>
        <v/>
      </c>
    </row>
    <row r="14590" spans="7:8" x14ac:dyDescent="0.2">
      <c r="G14590" t="str">
        <f t="shared" si="457"/>
        <v/>
      </c>
      <c r="H14590" t="str">
        <f t="shared" si="458"/>
        <v/>
      </c>
    </row>
    <row r="14591" spans="7:8" x14ac:dyDescent="0.2">
      <c r="G14591" t="str">
        <f t="shared" si="457"/>
        <v/>
      </c>
      <c r="H14591" t="str">
        <f t="shared" si="458"/>
        <v/>
      </c>
    </row>
    <row r="14592" spans="7:8" x14ac:dyDescent="0.2">
      <c r="G14592" t="str">
        <f t="shared" si="457"/>
        <v/>
      </c>
      <c r="H14592" t="str">
        <f t="shared" si="458"/>
        <v/>
      </c>
    </row>
    <row r="14593" spans="7:8" x14ac:dyDescent="0.2">
      <c r="G14593" t="str">
        <f t="shared" si="457"/>
        <v/>
      </c>
      <c r="H14593" t="str">
        <f t="shared" si="458"/>
        <v/>
      </c>
    </row>
    <row r="14594" spans="7:8" x14ac:dyDescent="0.2">
      <c r="G14594" t="str">
        <f t="shared" si="457"/>
        <v/>
      </c>
      <c r="H14594" t="str">
        <f t="shared" si="458"/>
        <v/>
      </c>
    </row>
    <row r="14595" spans="7:8" x14ac:dyDescent="0.2">
      <c r="G14595" t="str">
        <f t="shared" si="457"/>
        <v/>
      </c>
      <c r="H14595" t="str">
        <f t="shared" si="458"/>
        <v/>
      </c>
    </row>
    <row r="14596" spans="7:8" x14ac:dyDescent="0.2">
      <c r="G14596" t="str">
        <f t="shared" si="457"/>
        <v/>
      </c>
      <c r="H14596" t="str">
        <f t="shared" si="458"/>
        <v/>
      </c>
    </row>
    <row r="14597" spans="7:8" x14ac:dyDescent="0.2">
      <c r="G14597" t="str">
        <f t="shared" si="457"/>
        <v/>
      </c>
      <c r="H14597" t="str">
        <f t="shared" si="458"/>
        <v/>
      </c>
    </row>
    <row r="14598" spans="7:8" x14ac:dyDescent="0.2">
      <c r="G14598" t="str">
        <f t="shared" si="457"/>
        <v/>
      </c>
      <c r="H14598" t="str">
        <f t="shared" si="458"/>
        <v/>
      </c>
    </row>
    <row r="14599" spans="7:8" x14ac:dyDescent="0.2">
      <c r="G14599" t="str">
        <f t="shared" ref="G14599:G14662" si="459">IF(B14599="","",IF(A14599="",G14598,SUBSTITUTE(A14599," 2022-23 Game Log","")))</f>
        <v/>
      </c>
      <c r="H14599" t="str">
        <f t="shared" ref="H14599:H14662" si="460">IF(G14599="Luka Dončić","Luka Doncic",IF(G14599="Wendell Carter Jr.","Wendell Carter",IF(G14599="Vlatko Čančar","Vlatko Cancar",IF(G14599="Troy Brown Jr.","Troy Brown",IF(G14599="Bojan Bogdanović","Bojan Bogdanovic",IF(G14599="Nic Claxton","Nicolas Claxton",IF(G14599="Kristaps Porziņģis","Kristaps Porzingis",IF(G14599="Kelly Oubre Jr.","Kelly Oubre Jr",IF(G14599="P.J. Washington","P.J Washington",IF(G14599="P.J. Tucker","P.J Tucker",IF(G14599="Jabari Smith Jr.","Jabari Smith",IF(G14599="Alperen Şengün","Alperen Sengun",IF(G14599="Nikola Vučević","Nikola Vucevic",IF(G14599="Jusuf Nurkić","Jusuf Nurkic",IF(G14599="Nikola Jokić","Nikola Jokic",G14599)))))))))))))))</f>
        <v/>
      </c>
    </row>
    <row r="14600" spans="7:8" x14ac:dyDescent="0.2">
      <c r="G14600" t="str">
        <f t="shared" si="459"/>
        <v/>
      </c>
      <c r="H14600" t="str">
        <f t="shared" si="460"/>
        <v/>
      </c>
    </row>
    <row r="14601" spans="7:8" x14ac:dyDescent="0.2">
      <c r="G14601" t="str">
        <f t="shared" si="459"/>
        <v/>
      </c>
      <c r="H14601" t="str">
        <f t="shared" si="460"/>
        <v/>
      </c>
    </row>
    <row r="14602" spans="7:8" x14ac:dyDescent="0.2">
      <c r="G14602" t="str">
        <f t="shared" si="459"/>
        <v/>
      </c>
      <c r="H14602" t="str">
        <f t="shared" si="460"/>
        <v/>
      </c>
    </row>
    <row r="14603" spans="7:8" x14ac:dyDescent="0.2">
      <c r="G14603" t="str">
        <f t="shared" si="459"/>
        <v/>
      </c>
      <c r="H14603" t="str">
        <f t="shared" si="460"/>
        <v/>
      </c>
    </row>
    <row r="14604" spans="7:8" x14ac:dyDescent="0.2">
      <c r="G14604" t="str">
        <f t="shared" si="459"/>
        <v/>
      </c>
      <c r="H14604" t="str">
        <f t="shared" si="460"/>
        <v/>
      </c>
    </row>
    <row r="14605" spans="7:8" x14ac:dyDescent="0.2">
      <c r="G14605" t="str">
        <f t="shared" si="459"/>
        <v/>
      </c>
      <c r="H14605" t="str">
        <f t="shared" si="460"/>
        <v/>
      </c>
    </row>
    <row r="14606" spans="7:8" x14ac:dyDescent="0.2">
      <c r="G14606" t="str">
        <f t="shared" si="459"/>
        <v/>
      </c>
      <c r="H14606" t="str">
        <f t="shared" si="460"/>
        <v/>
      </c>
    </row>
    <row r="14607" spans="7:8" x14ac:dyDescent="0.2">
      <c r="G14607" t="str">
        <f t="shared" si="459"/>
        <v/>
      </c>
      <c r="H14607" t="str">
        <f t="shared" si="460"/>
        <v/>
      </c>
    </row>
    <row r="14608" spans="7:8" x14ac:dyDescent="0.2">
      <c r="G14608" t="str">
        <f t="shared" si="459"/>
        <v/>
      </c>
      <c r="H14608" t="str">
        <f t="shared" si="460"/>
        <v/>
      </c>
    </row>
    <row r="14609" spans="7:8" x14ac:dyDescent="0.2">
      <c r="G14609" t="str">
        <f t="shared" si="459"/>
        <v/>
      </c>
      <c r="H14609" t="str">
        <f t="shared" si="460"/>
        <v/>
      </c>
    </row>
    <row r="14610" spans="7:8" x14ac:dyDescent="0.2">
      <c r="G14610" t="str">
        <f t="shared" si="459"/>
        <v/>
      </c>
      <c r="H14610" t="str">
        <f t="shared" si="460"/>
        <v/>
      </c>
    </row>
    <row r="14611" spans="7:8" x14ac:dyDescent="0.2">
      <c r="G14611" t="str">
        <f t="shared" si="459"/>
        <v/>
      </c>
      <c r="H14611" t="str">
        <f t="shared" si="460"/>
        <v/>
      </c>
    </row>
    <row r="14612" spans="7:8" x14ac:dyDescent="0.2">
      <c r="G14612" t="str">
        <f t="shared" si="459"/>
        <v/>
      </c>
      <c r="H14612" t="str">
        <f t="shared" si="460"/>
        <v/>
      </c>
    </row>
    <row r="14613" spans="7:8" x14ac:dyDescent="0.2">
      <c r="G14613" t="str">
        <f t="shared" si="459"/>
        <v/>
      </c>
      <c r="H14613" t="str">
        <f t="shared" si="460"/>
        <v/>
      </c>
    </row>
    <row r="14614" spans="7:8" x14ac:dyDescent="0.2">
      <c r="G14614" t="str">
        <f t="shared" si="459"/>
        <v/>
      </c>
      <c r="H14614" t="str">
        <f t="shared" si="460"/>
        <v/>
      </c>
    </row>
    <row r="14615" spans="7:8" x14ac:dyDescent="0.2">
      <c r="G14615" t="str">
        <f t="shared" si="459"/>
        <v/>
      </c>
      <c r="H14615" t="str">
        <f t="shared" si="460"/>
        <v/>
      </c>
    </row>
    <row r="14616" spans="7:8" x14ac:dyDescent="0.2">
      <c r="G14616" t="str">
        <f t="shared" si="459"/>
        <v/>
      </c>
      <c r="H14616" t="str">
        <f t="shared" si="460"/>
        <v/>
      </c>
    </row>
    <row r="14617" spans="7:8" x14ac:dyDescent="0.2">
      <c r="G14617" t="str">
        <f t="shared" si="459"/>
        <v/>
      </c>
      <c r="H14617" t="str">
        <f t="shared" si="460"/>
        <v/>
      </c>
    </row>
    <row r="14618" spans="7:8" x14ac:dyDescent="0.2">
      <c r="G14618" t="str">
        <f t="shared" si="459"/>
        <v/>
      </c>
      <c r="H14618" t="str">
        <f t="shared" si="460"/>
        <v/>
      </c>
    </row>
    <row r="14619" spans="7:8" x14ac:dyDescent="0.2">
      <c r="G14619" t="str">
        <f t="shared" si="459"/>
        <v/>
      </c>
      <c r="H14619" t="str">
        <f t="shared" si="460"/>
        <v/>
      </c>
    </row>
    <row r="14620" spans="7:8" x14ac:dyDescent="0.2">
      <c r="G14620" t="str">
        <f t="shared" si="459"/>
        <v/>
      </c>
      <c r="H14620" t="str">
        <f t="shared" si="460"/>
        <v/>
      </c>
    </row>
    <row r="14621" spans="7:8" x14ac:dyDescent="0.2">
      <c r="G14621" t="str">
        <f t="shared" si="459"/>
        <v/>
      </c>
      <c r="H14621" t="str">
        <f t="shared" si="460"/>
        <v/>
      </c>
    </row>
    <row r="14622" spans="7:8" x14ac:dyDescent="0.2">
      <c r="G14622" t="str">
        <f t="shared" si="459"/>
        <v/>
      </c>
      <c r="H14622" t="str">
        <f t="shared" si="460"/>
        <v/>
      </c>
    </row>
    <row r="14623" spans="7:8" x14ac:dyDescent="0.2">
      <c r="G14623" t="str">
        <f t="shared" si="459"/>
        <v/>
      </c>
      <c r="H14623" t="str">
        <f t="shared" si="460"/>
        <v/>
      </c>
    </row>
    <row r="14624" spans="7:8" x14ac:dyDescent="0.2">
      <c r="G14624" t="str">
        <f t="shared" si="459"/>
        <v/>
      </c>
      <c r="H14624" t="str">
        <f t="shared" si="460"/>
        <v/>
      </c>
    </row>
    <row r="14625" spans="7:8" x14ac:dyDescent="0.2">
      <c r="G14625" t="str">
        <f t="shared" si="459"/>
        <v/>
      </c>
      <c r="H14625" t="str">
        <f t="shared" si="460"/>
        <v/>
      </c>
    </row>
    <row r="14626" spans="7:8" x14ac:dyDescent="0.2">
      <c r="G14626" t="str">
        <f t="shared" si="459"/>
        <v/>
      </c>
      <c r="H14626" t="str">
        <f t="shared" si="460"/>
        <v/>
      </c>
    </row>
    <row r="14627" spans="7:8" x14ac:dyDescent="0.2">
      <c r="G14627" t="str">
        <f t="shared" si="459"/>
        <v/>
      </c>
      <c r="H14627" t="str">
        <f t="shared" si="460"/>
        <v/>
      </c>
    </row>
    <row r="14628" spans="7:8" x14ac:dyDescent="0.2">
      <c r="G14628" t="str">
        <f t="shared" si="459"/>
        <v/>
      </c>
      <c r="H14628" t="str">
        <f t="shared" si="460"/>
        <v/>
      </c>
    </row>
    <row r="14629" spans="7:8" x14ac:dyDescent="0.2">
      <c r="G14629" t="str">
        <f t="shared" si="459"/>
        <v/>
      </c>
      <c r="H14629" t="str">
        <f t="shared" si="460"/>
        <v/>
      </c>
    </row>
    <row r="14630" spans="7:8" x14ac:dyDescent="0.2">
      <c r="G14630" t="str">
        <f t="shared" si="459"/>
        <v/>
      </c>
      <c r="H14630" t="str">
        <f t="shared" si="460"/>
        <v/>
      </c>
    </row>
    <row r="14631" spans="7:8" x14ac:dyDescent="0.2">
      <c r="G14631" t="str">
        <f t="shared" si="459"/>
        <v/>
      </c>
      <c r="H14631" t="str">
        <f t="shared" si="460"/>
        <v/>
      </c>
    </row>
    <row r="14632" spans="7:8" x14ac:dyDescent="0.2">
      <c r="G14632" t="str">
        <f t="shared" si="459"/>
        <v/>
      </c>
      <c r="H14632" t="str">
        <f t="shared" si="460"/>
        <v/>
      </c>
    </row>
    <row r="14633" spans="7:8" x14ac:dyDescent="0.2">
      <c r="G14633" t="str">
        <f t="shared" si="459"/>
        <v/>
      </c>
      <c r="H14633" t="str">
        <f t="shared" si="460"/>
        <v/>
      </c>
    </row>
    <row r="14634" spans="7:8" x14ac:dyDescent="0.2">
      <c r="G14634" t="str">
        <f t="shared" si="459"/>
        <v/>
      </c>
      <c r="H14634" t="str">
        <f t="shared" si="460"/>
        <v/>
      </c>
    </row>
    <row r="14635" spans="7:8" x14ac:dyDescent="0.2">
      <c r="G14635" t="str">
        <f t="shared" si="459"/>
        <v/>
      </c>
      <c r="H14635" t="str">
        <f t="shared" si="460"/>
        <v/>
      </c>
    </row>
    <row r="14636" spans="7:8" x14ac:dyDescent="0.2">
      <c r="G14636" t="str">
        <f t="shared" si="459"/>
        <v/>
      </c>
      <c r="H14636" t="str">
        <f t="shared" si="460"/>
        <v/>
      </c>
    </row>
    <row r="14637" spans="7:8" x14ac:dyDescent="0.2">
      <c r="G14637" t="str">
        <f t="shared" si="459"/>
        <v/>
      </c>
      <c r="H14637" t="str">
        <f t="shared" si="460"/>
        <v/>
      </c>
    </row>
    <row r="14638" spans="7:8" x14ac:dyDescent="0.2">
      <c r="G14638" t="str">
        <f t="shared" si="459"/>
        <v/>
      </c>
      <c r="H14638" t="str">
        <f t="shared" si="460"/>
        <v/>
      </c>
    </row>
    <row r="14639" spans="7:8" x14ac:dyDescent="0.2">
      <c r="G14639" t="str">
        <f t="shared" si="459"/>
        <v/>
      </c>
      <c r="H14639" t="str">
        <f t="shared" si="460"/>
        <v/>
      </c>
    </row>
    <row r="14640" spans="7:8" x14ac:dyDescent="0.2">
      <c r="G14640" t="str">
        <f t="shared" si="459"/>
        <v/>
      </c>
      <c r="H14640" t="str">
        <f t="shared" si="460"/>
        <v/>
      </c>
    </row>
    <row r="14641" spans="7:8" x14ac:dyDescent="0.2">
      <c r="G14641" t="str">
        <f t="shared" si="459"/>
        <v/>
      </c>
      <c r="H14641" t="str">
        <f t="shared" si="460"/>
        <v/>
      </c>
    </row>
    <row r="14642" spans="7:8" x14ac:dyDescent="0.2">
      <c r="G14642" t="str">
        <f t="shared" si="459"/>
        <v/>
      </c>
      <c r="H14642" t="str">
        <f t="shared" si="460"/>
        <v/>
      </c>
    </row>
    <row r="14643" spans="7:8" x14ac:dyDescent="0.2">
      <c r="G14643" t="str">
        <f t="shared" si="459"/>
        <v/>
      </c>
      <c r="H14643" t="str">
        <f t="shared" si="460"/>
        <v/>
      </c>
    </row>
    <row r="14644" spans="7:8" x14ac:dyDescent="0.2">
      <c r="G14644" t="str">
        <f t="shared" si="459"/>
        <v/>
      </c>
      <c r="H14644" t="str">
        <f t="shared" si="460"/>
        <v/>
      </c>
    </row>
    <row r="14645" spans="7:8" x14ac:dyDescent="0.2">
      <c r="G14645" t="str">
        <f t="shared" si="459"/>
        <v/>
      </c>
      <c r="H14645" t="str">
        <f t="shared" si="460"/>
        <v/>
      </c>
    </row>
    <row r="14646" spans="7:8" x14ac:dyDescent="0.2">
      <c r="G14646" t="str">
        <f t="shared" si="459"/>
        <v/>
      </c>
      <c r="H14646" t="str">
        <f t="shared" si="460"/>
        <v/>
      </c>
    </row>
    <row r="14647" spans="7:8" x14ac:dyDescent="0.2">
      <c r="G14647" t="str">
        <f t="shared" si="459"/>
        <v/>
      </c>
      <c r="H14647" t="str">
        <f t="shared" si="460"/>
        <v/>
      </c>
    </row>
    <row r="14648" spans="7:8" x14ac:dyDescent="0.2">
      <c r="G14648" t="str">
        <f t="shared" si="459"/>
        <v/>
      </c>
      <c r="H14648" t="str">
        <f t="shared" si="460"/>
        <v/>
      </c>
    </row>
    <row r="14649" spans="7:8" x14ac:dyDescent="0.2">
      <c r="G14649" t="str">
        <f t="shared" si="459"/>
        <v/>
      </c>
      <c r="H14649" t="str">
        <f t="shared" si="460"/>
        <v/>
      </c>
    </row>
    <row r="14650" spans="7:8" x14ac:dyDescent="0.2">
      <c r="G14650" t="str">
        <f t="shared" si="459"/>
        <v/>
      </c>
      <c r="H14650" t="str">
        <f t="shared" si="460"/>
        <v/>
      </c>
    </row>
    <row r="14651" spans="7:8" x14ac:dyDescent="0.2">
      <c r="G14651" t="str">
        <f t="shared" si="459"/>
        <v/>
      </c>
      <c r="H14651" t="str">
        <f t="shared" si="460"/>
        <v/>
      </c>
    </row>
    <row r="14652" spans="7:8" x14ac:dyDescent="0.2">
      <c r="G14652" t="str">
        <f t="shared" si="459"/>
        <v/>
      </c>
      <c r="H14652" t="str">
        <f t="shared" si="460"/>
        <v/>
      </c>
    </row>
    <row r="14653" spans="7:8" x14ac:dyDescent="0.2">
      <c r="G14653" t="str">
        <f t="shared" si="459"/>
        <v/>
      </c>
      <c r="H14653" t="str">
        <f t="shared" si="460"/>
        <v/>
      </c>
    </row>
    <row r="14654" spans="7:8" x14ac:dyDescent="0.2">
      <c r="G14654" t="str">
        <f t="shared" si="459"/>
        <v/>
      </c>
      <c r="H14654" t="str">
        <f t="shared" si="460"/>
        <v/>
      </c>
    </row>
    <row r="14655" spans="7:8" x14ac:dyDescent="0.2">
      <c r="G14655" t="str">
        <f t="shared" si="459"/>
        <v/>
      </c>
      <c r="H14655" t="str">
        <f t="shared" si="460"/>
        <v/>
      </c>
    </row>
    <row r="14656" spans="7:8" x14ac:dyDescent="0.2">
      <c r="G14656" t="str">
        <f t="shared" si="459"/>
        <v/>
      </c>
      <c r="H14656" t="str">
        <f t="shared" si="460"/>
        <v/>
      </c>
    </row>
    <row r="14657" spans="7:8" x14ac:dyDescent="0.2">
      <c r="G14657" t="str">
        <f t="shared" si="459"/>
        <v/>
      </c>
      <c r="H14657" t="str">
        <f t="shared" si="460"/>
        <v/>
      </c>
    </row>
    <row r="14658" spans="7:8" x14ac:dyDescent="0.2">
      <c r="G14658" t="str">
        <f t="shared" si="459"/>
        <v/>
      </c>
      <c r="H14658" t="str">
        <f t="shared" si="460"/>
        <v/>
      </c>
    </row>
    <row r="14659" spans="7:8" x14ac:dyDescent="0.2">
      <c r="G14659" t="str">
        <f t="shared" si="459"/>
        <v/>
      </c>
      <c r="H14659" t="str">
        <f t="shared" si="460"/>
        <v/>
      </c>
    </row>
    <row r="14660" spans="7:8" x14ac:dyDescent="0.2">
      <c r="G14660" t="str">
        <f t="shared" si="459"/>
        <v/>
      </c>
      <c r="H14660" t="str">
        <f t="shared" si="460"/>
        <v/>
      </c>
    </row>
    <row r="14661" spans="7:8" x14ac:dyDescent="0.2">
      <c r="G14661" t="str">
        <f t="shared" si="459"/>
        <v/>
      </c>
      <c r="H14661" t="str">
        <f t="shared" si="460"/>
        <v/>
      </c>
    </row>
    <row r="14662" spans="7:8" x14ac:dyDescent="0.2">
      <c r="G14662" t="str">
        <f t="shared" si="459"/>
        <v/>
      </c>
      <c r="H14662" t="str">
        <f t="shared" si="460"/>
        <v/>
      </c>
    </row>
    <row r="14663" spans="7:8" x14ac:dyDescent="0.2">
      <c r="G14663" t="str">
        <f t="shared" ref="G14663:G14726" si="461">IF(B14663="","",IF(A14663="",G14662,SUBSTITUTE(A14663," 2022-23 Game Log","")))</f>
        <v/>
      </c>
      <c r="H14663" t="str">
        <f t="shared" ref="H14663:H14726" si="462">IF(G14663="Luka Dončić","Luka Doncic",IF(G14663="Wendell Carter Jr.","Wendell Carter",IF(G14663="Vlatko Čančar","Vlatko Cancar",IF(G14663="Troy Brown Jr.","Troy Brown",IF(G14663="Bojan Bogdanović","Bojan Bogdanovic",IF(G14663="Nic Claxton","Nicolas Claxton",IF(G14663="Kristaps Porziņģis","Kristaps Porzingis",IF(G14663="Kelly Oubre Jr.","Kelly Oubre Jr",IF(G14663="P.J. Washington","P.J Washington",IF(G14663="P.J. Tucker","P.J Tucker",IF(G14663="Jabari Smith Jr.","Jabari Smith",IF(G14663="Alperen Şengün","Alperen Sengun",IF(G14663="Nikola Vučević","Nikola Vucevic",IF(G14663="Jusuf Nurkić","Jusuf Nurkic",IF(G14663="Nikola Jokić","Nikola Jokic",G14663)))))))))))))))</f>
        <v/>
      </c>
    </row>
    <row r="14664" spans="7:8" x14ac:dyDescent="0.2">
      <c r="G14664" t="str">
        <f t="shared" si="461"/>
        <v/>
      </c>
      <c r="H14664" t="str">
        <f t="shared" si="462"/>
        <v/>
      </c>
    </row>
    <row r="14665" spans="7:8" x14ac:dyDescent="0.2">
      <c r="G14665" t="str">
        <f t="shared" si="461"/>
        <v/>
      </c>
      <c r="H14665" t="str">
        <f t="shared" si="462"/>
        <v/>
      </c>
    </row>
    <row r="14666" spans="7:8" x14ac:dyDescent="0.2">
      <c r="G14666" t="str">
        <f t="shared" si="461"/>
        <v/>
      </c>
      <c r="H14666" t="str">
        <f t="shared" si="462"/>
        <v/>
      </c>
    </row>
    <row r="14667" spans="7:8" x14ac:dyDescent="0.2">
      <c r="G14667" t="str">
        <f t="shared" si="461"/>
        <v/>
      </c>
      <c r="H14667" t="str">
        <f t="shared" si="462"/>
        <v/>
      </c>
    </row>
    <row r="14668" spans="7:8" x14ac:dyDescent="0.2">
      <c r="G14668" t="str">
        <f t="shared" si="461"/>
        <v/>
      </c>
      <c r="H14668" t="str">
        <f t="shared" si="462"/>
        <v/>
      </c>
    </row>
    <row r="14669" spans="7:8" x14ac:dyDescent="0.2">
      <c r="G14669" t="str">
        <f t="shared" si="461"/>
        <v/>
      </c>
      <c r="H14669" t="str">
        <f t="shared" si="462"/>
        <v/>
      </c>
    </row>
    <row r="14670" spans="7:8" x14ac:dyDescent="0.2">
      <c r="G14670" t="str">
        <f t="shared" si="461"/>
        <v/>
      </c>
      <c r="H14670" t="str">
        <f t="shared" si="462"/>
        <v/>
      </c>
    </row>
    <row r="14671" spans="7:8" x14ac:dyDescent="0.2">
      <c r="G14671" t="str">
        <f t="shared" si="461"/>
        <v/>
      </c>
      <c r="H14671" t="str">
        <f t="shared" si="462"/>
        <v/>
      </c>
    </row>
    <row r="14672" spans="7:8" x14ac:dyDescent="0.2">
      <c r="G14672" t="str">
        <f t="shared" si="461"/>
        <v/>
      </c>
      <c r="H14672" t="str">
        <f t="shared" si="462"/>
        <v/>
      </c>
    </row>
    <row r="14673" spans="7:8" x14ac:dyDescent="0.2">
      <c r="G14673" t="str">
        <f t="shared" si="461"/>
        <v/>
      </c>
      <c r="H14673" t="str">
        <f t="shared" si="462"/>
        <v/>
      </c>
    </row>
    <row r="14674" spans="7:8" x14ac:dyDescent="0.2">
      <c r="G14674" t="str">
        <f t="shared" si="461"/>
        <v/>
      </c>
      <c r="H14674" t="str">
        <f t="shared" si="462"/>
        <v/>
      </c>
    </row>
    <row r="14675" spans="7:8" x14ac:dyDescent="0.2">
      <c r="G14675" t="str">
        <f t="shared" si="461"/>
        <v/>
      </c>
      <c r="H14675" t="str">
        <f t="shared" si="462"/>
        <v/>
      </c>
    </row>
    <row r="14676" spans="7:8" x14ac:dyDescent="0.2">
      <c r="G14676" t="str">
        <f t="shared" si="461"/>
        <v/>
      </c>
      <c r="H14676" t="str">
        <f t="shared" si="462"/>
        <v/>
      </c>
    </row>
    <row r="14677" spans="7:8" x14ac:dyDescent="0.2">
      <c r="G14677" t="str">
        <f t="shared" si="461"/>
        <v/>
      </c>
      <c r="H14677" t="str">
        <f t="shared" si="462"/>
        <v/>
      </c>
    </row>
    <row r="14678" spans="7:8" x14ac:dyDescent="0.2">
      <c r="G14678" t="str">
        <f t="shared" si="461"/>
        <v/>
      </c>
      <c r="H14678" t="str">
        <f t="shared" si="462"/>
        <v/>
      </c>
    </row>
    <row r="14679" spans="7:8" x14ac:dyDescent="0.2">
      <c r="G14679" t="str">
        <f t="shared" si="461"/>
        <v/>
      </c>
      <c r="H14679" t="str">
        <f t="shared" si="462"/>
        <v/>
      </c>
    </row>
    <row r="14680" spans="7:8" x14ac:dyDescent="0.2">
      <c r="G14680" t="str">
        <f t="shared" si="461"/>
        <v/>
      </c>
      <c r="H14680" t="str">
        <f t="shared" si="462"/>
        <v/>
      </c>
    </row>
    <row r="14681" spans="7:8" x14ac:dyDescent="0.2">
      <c r="G14681" t="str">
        <f t="shared" si="461"/>
        <v/>
      </c>
      <c r="H14681" t="str">
        <f t="shared" si="462"/>
        <v/>
      </c>
    </row>
    <row r="14682" spans="7:8" x14ac:dyDescent="0.2">
      <c r="G14682" t="str">
        <f t="shared" si="461"/>
        <v/>
      </c>
      <c r="H14682" t="str">
        <f t="shared" si="462"/>
        <v/>
      </c>
    </row>
    <row r="14683" spans="7:8" x14ac:dyDescent="0.2">
      <c r="G14683" t="str">
        <f t="shared" si="461"/>
        <v/>
      </c>
      <c r="H14683" t="str">
        <f t="shared" si="462"/>
        <v/>
      </c>
    </row>
    <row r="14684" spans="7:8" x14ac:dyDescent="0.2">
      <c r="G14684" t="str">
        <f t="shared" si="461"/>
        <v/>
      </c>
      <c r="H14684" t="str">
        <f t="shared" si="462"/>
        <v/>
      </c>
    </row>
    <row r="14685" spans="7:8" x14ac:dyDescent="0.2">
      <c r="G14685" t="str">
        <f t="shared" si="461"/>
        <v/>
      </c>
      <c r="H14685" t="str">
        <f t="shared" si="462"/>
        <v/>
      </c>
    </row>
    <row r="14686" spans="7:8" x14ac:dyDescent="0.2">
      <c r="G14686" t="str">
        <f t="shared" si="461"/>
        <v/>
      </c>
      <c r="H14686" t="str">
        <f t="shared" si="462"/>
        <v/>
      </c>
    </row>
    <row r="14687" spans="7:8" x14ac:dyDescent="0.2">
      <c r="G14687" t="str">
        <f t="shared" si="461"/>
        <v/>
      </c>
      <c r="H14687" t="str">
        <f t="shared" si="462"/>
        <v/>
      </c>
    </row>
    <row r="14688" spans="7:8" x14ac:dyDescent="0.2">
      <c r="G14688" t="str">
        <f t="shared" si="461"/>
        <v/>
      </c>
      <c r="H14688" t="str">
        <f t="shared" si="462"/>
        <v/>
      </c>
    </row>
    <row r="14689" spans="7:8" x14ac:dyDescent="0.2">
      <c r="G14689" t="str">
        <f t="shared" si="461"/>
        <v/>
      </c>
      <c r="H14689" t="str">
        <f t="shared" si="462"/>
        <v/>
      </c>
    </row>
    <row r="14690" spans="7:8" x14ac:dyDescent="0.2">
      <c r="G14690" t="str">
        <f t="shared" si="461"/>
        <v/>
      </c>
      <c r="H14690" t="str">
        <f t="shared" si="462"/>
        <v/>
      </c>
    </row>
    <row r="14691" spans="7:8" x14ac:dyDescent="0.2">
      <c r="G14691" t="str">
        <f t="shared" si="461"/>
        <v/>
      </c>
      <c r="H14691" t="str">
        <f t="shared" si="462"/>
        <v/>
      </c>
    </row>
    <row r="14692" spans="7:8" x14ac:dyDescent="0.2">
      <c r="G14692" t="str">
        <f t="shared" si="461"/>
        <v/>
      </c>
      <c r="H14692" t="str">
        <f t="shared" si="462"/>
        <v/>
      </c>
    </row>
    <row r="14693" spans="7:8" x14ac:dyDescent="0.2">
      <c r="G14693" t="str">
        <f t="shared" si="461"/>
        <v/>
      </c>
      <c r="H14693" t="str">
        <f t="shared" si="462"/>
        <v/>
      </c>
    </row>
    <row r="14694" spans="7:8" x14ac:dyDescent="0.2">
      <c r="G14694" t="str">
        <f t="shared" si="461"/>
        <v/>
      </c>
      <c r="H14694" t="str">
        <f t="shared" si="462"/>
        <v/>
      </c>
    </row>
    <row r="14695" spans="7:8" x14ac:dyDescent="0.2">
      <c r="G14695" t="str">
        <f t="shared" si="461"/>
        <v/>
      </c>
      <c r="H14695" t="str">
        <f t="shared" si="462"/>
        <v/>
      </c>
    </row>
    <row r="14696" spans="7:8" x14ac:dyDescent="0.2">
      <c r="G14696" t="str">
        <f t="shared" si="461"/>
        <v/>
      </c>
      <c r="H14696" t="str">
        <f t="shared" si="462"/>
        <v/>
      </c>
    </row>
    <row r="14697" spans="7:8" x14ac:dyDescent="0.2">
      <c r="G14697" t="str">
        <f t="shared" si="461"/>
        <v/>
      </c>
      <c r="H14697" t="str">
        <f t="shared" si="462"/>
        <v/>
      </c>
    </row>
    <row r="14698" spans="7:8" x14ac:dyDescent="0.2">
      <c r="G14698" t="str">
        <f t="shared" si="461"/>
        <v/>
      </c>
      <c r="H14698" t="str">
        <f t="shared" si="462"/>
        <v/>
      </c>
    </row>
    <row r="14699" spans="7:8" x14ac:dyDescent="0.2">
      <c r="G14699" t="str">
        <f t="shared" si="461"/>
        <v/>
      </c>
      <c r="H14699" t="str">
        <f t="shared" si="462"/>
        <v/>
      </c>
    </row>
    <row r="14700" spans="7:8" x14ac:dyDescent="0.2">
      <c r="G14700" t="str">
        <f t="shared" si="461"/>
        <v/>
      </c>
      <c r="H14700" t="str">
        <f t="shared" si="462"/>
        <v/>
      </c>
    </row>
    <row r="14701" spans="7:8" x14ac:dyDescent="0.2">
      <c r="G14701" t="str">
        <f t="shared" si="461"/>
        <v/>
      </c>
      <c r="H14701" t="str">
        <f t="shared" si="462"/>
        <v/>
      </c>
    </row>
    <row r="14702" spans="7:8" x14ac:dyDescent="0.2">
      <c r="G14702" t="str">
        <f t="shared" si="461"/>
        <v/>
      </c>
      <c r="H14702" t="str">
        <f t="shared" si="462"/>
        <v/>
      </c>
    </row>
    <row r="14703" spans="7:8" x14ac:dyDescent="0.2">
      <c r="G14703" t="str">
        <f t="shared" si="461"/>
        <v/>
      </c>
      <c r="H14703" t="str">
        <f t="shared" si="462"/>
        <v/>
      </c>
    </row>
    <row r="14704" spans="7:8" x14ac:dyDescent="0.2">
      <c r="G14704" t="str">
        <f t="shared" si="461"/>
        <v/>
      </c>
      <c r="H14704" t="str">
        <f t="shared" si="462"/>
        <v/>
      </c>
    </row>
    <row r="14705" spans="7:8" x14ac:dyDescent="0.2">
      <c r="G14705" t="str">
        <f t="shared" si="461"/>
        <v/>
      </c>
      <c r="H14705" t="str">
        <f t="shared" si="462"/>
        <v/>
      </c>
    </row>
    <row r="14706" spans="7:8" x14ac:dyDescent="0.2">
      <c r="G14706" t="str">
        <f t="shared" si="461"/>
        <v/>
      </c>
      <c r="H14706" t="str">
        <f t="shared" si="462"/>
        <v/>
      </c>
    </row>
    <row r="14707" spans="7:8" x14ac:dyDescent="0.2">
      <c r="G14707" t="str">
        <f t="shared" si="461"/>
        <v/>
      </c>
      <c r="H14707" t="str">
        <f t="shared" si="462"/>
        <v/>
      </c>
    </row>
    <row r="14708" spans="7:8" x14ac:dyDescent="0.2">
      <c r="G14708" t="str">
        <f t="shared" si="461"/>
        <v/>
      </c>
      <c r="H14708" t="str">
        <f t="shared" si="462"/>
        <v/>
      </c>
    </row>
    <row r="14709" spans="7:8" x14ac:dyDescent="0.2">
      <c r="G14709" t="str">
        <f t="shared" si="461"/>
        <v/>
      </c>
      <c r="H14709" t="str">
        <f t="shared" si="462"/>
        <v/>
      </c>
    </row>
    <row r="14710" spans="7:8" x14ac:dyDescent="0.2">
      <c r="G14710" t="str">
        <f t="shared" si="461"/>
        <v/>
      </c>
      <c r="H14710" t="str">
        <f t="shared" si="462"/>
        <v/>
      </c>
    </row>
    <row r="14711" spans="7:8" x14ac:dyDescent="0.2">
      <c r="G14711" t="str">
        <f t="shared" si="461"/>
        <v/>
      </c>
      <c r="H14711" t="str">
        <f t="shared" si="462"/>
        <v/>
      </c>
    </row>
    <row r="14712" spans="7:8" x14ac:dyDescent="0.2">
      <c r="G14712" t="str">
        <f t="shared" si="461"/>
        <v/>
      </c>
      <c r="H14712" t="str">
        <f t="shared" si="462"/>
        <v/>
      </c>
    </row>
    <row r="14713" spans="7:8" x14ac:dyDescent="0.2">
      <c r="G14713" t="str">
        <f t="shared" si="461"/>
        <v/>
      </c>
      <c r="H14713" t="str">
        <f t="shared" si="462"/>
        <v/>
      </c>
    </row>
    <row r="14714" spans="7:8" x14ac:dyDescent="0.2">
      <c r="G14714" t="str">
        <f t="shared" si="461"/>
        <v/>
      </c>
      <c r="H14714" t="str">
        <f t="shared" si="462"/>
        <v/>
      </c>
    </row>
    <row r="14715" spans="7:8" x14ac:dyDescent="0.2">
      <c r="G14715" t="str">
        <f t="shared" si="461"/>
        <v/>
      </c>
      <c r="H14715" t="str">
        <f t="shared" si="462"/>
        <v/>
      </c>
    </row>
    <row r="14716" spans="7:8" x14ac:dyDescent="0.2">
      <c r="G14716" t="str">
        <f t="shared" si="461"/>
        <v/>
      </c>
      <c r="H14716" t="str">
        <f t="shared" si="462"/>
        <v/>
      </c>
    </row>
    <row r="14717" spans="7:8" x14ac:dyDescent="0.2">
      <c r="G14717" t="str">
        <f t="shared" si="461"/>
        <v/>
      </c>
      <c r="H14717" t="str">
        <f t="shared" si="462"/>
        <v/>
      </c>
    </row>
    <row r="14718" spans="7:8" x14ac:dyDescent="0.2">
      <c r="G14718" t="str">
        <f t="shared" si="461"/>
        <v/>
      </c>
      <c r="H14718" t="str">
        <f t="shared" si="462"/>
        <v/>
      </c>
    </row>
    <row r="14719" spans="7:8" x14ac:dyDescent="0.2">
      <c r="G14719" t="str">
        <f t="shared" si="461"/>
        <v/>
      </c>
      <c r="H14719" t="str">
        <f t="shared" si="462"/>
        <v/>
      </c>
    </row>
    <row r="14720" spans="7:8" x14ac:dyDescent="0.2">
      <c r="G14720" t="str">
        <f t="shared" si="461"/>
        <v/>
      </c>
      <c r="H14720" t="str">
        <f t="shared" si="462"/>
        <v/>
      </c>
    </row>
    <row r="14721" spans="7:8" x14ac:dyDescent="0.2">
      <c r="G14721" t="str">
        <f t="shared" si="461"/>
        <v/>
      </c>
      <c r="H14721" t="str">
        <f t="shared" si="462"/>
        <v/>
      </c>
    </row>
    <row r="14722" spans="7:8" x14ac:dyDescent="0.2">
      <c r="G14722" t="str">
        <f t="shared" si="461"/>
        <v/>
      </c>
      <c r="H14722" t="str">
        <f t="shared" si="462"/>
        <v/>
      </c>
    </row>
    <row r="14723" spans="7:8" x14ac:dyDescent="0.2">
      <c r="G14723" t="str">
        <f t="shared" si="461"/>
        <v/>
      </c>
      <c r="H14723" t="str">
        <f t="shared" si="462"/>
        <v/>
      </c>
    </row>
    <row r="14724" spans="7:8" x14ac:dyDescent="0.2">
      <c r="G14724" t="str">
        <f t="shared" si="461"/>
        <v/>
      </c>
      <c r="H14724" t="str">
        <f t="shared" si="462"/>
        <v/>
      </c>
    </row>
    <row r="14725" spans="7:8" x14ac:dyDescent="0.2">
      <c r="G14725" t="str">
        <f t="shared" si="461"/>
        <v/>
      </c>
      <c r="H14725" t="str">
        <f t="shared" si="462"/>
        <v/>
      </c>
    </row>
    <row r="14726" spans="7:8" x14ac:dyDescent="0.2">
      <c r="G14726" t="str">
        <f t="shared" si="461"/>
        <v/>
      </c>
      <c r="H14726" t="str">
        <f t="shared" si="462"/>
        <v/>
      </c>
    </row>
    <row r="14727" spans="7:8" x14ac:dyDescent="0.2">
      <c r="G14727" t="str">
        <f t="shared" ref="G14727:G14790" si="463">IF(B14727="","",IF(A14727="",G14726,SUBSTITUTE(A14727," 2022-23 Game Log","")))</f>
        <v/>
      </c>
      <c r="H14727" t="str">
        <f t="shared" ref="H14727:H14790" si="464">IF(G14727="Luka Dončić","Luka Doncic",IF(G14727="Wendell Carter Jr.","Wendell Carter",IF(G14727="Vlatko Čančar","Vlatko Cancar",IF(G14727="Troy Brown Jr.","Troy Brown",IF(G14727="Bojan Bogdanović","Bojan Bogdanovic",IF(G14727="Nic Claxton","Nicolas Claxton",IF(G14727="Kristaps Porziņģis","Kristaps Porzingis",IF(G14727="Kelly Oubre Jr.","Kelly Oubre Jr",IF(G14727="P.J. Washington","P.J Washington",IF(G14727="P.J. Tucker","P.J Tucker",IF(G14727="Jabari Smith Jr.","Jabari Smith",IF(G14727="Alperen Şengün","Alperen Sengun",IF(G14727="Nikola Vučević","Nikola Vucevic",IF(G14727="Jusuf Nurkić","Jusuf Nurkic",IF(G14727="Nikola Jokić","Nikola Jokic",G14727)))))))))))))))</f>
        <v/>
      </c>
    </row>
    <row r="14728" spans="7:8" x14ac:dyDescent="0.2">
      <c r="G14728" t="str">
        <f t="shared" si="463"/>
        <v/>
      </c>
      <c r="H14728" t="str">
        <f t="shared" si="464"/>
        <v/>
      </c>
    </row>
    <row r="14729" spans="7:8" x14ac:dyDescent="0.2">
      <c r="G14729" t="str">
        <f t="shared" si="463"/>
        <v/>
      </c>
      <c r="H14729" t="str">
        <f t="shared" si="464"/>
        <v/>
      </c>
    </row>
    <row r="14730" spans="7:8" x14ac:dyDescent="0.2">
      <c r="G14730" t="str">
        <f t="shared" si="463"/>
        <v/>
      </c>
      <c r="H14730" t="str">
        <f t="shared" si="464"/>
        <v/>
      </c>
    </row>
    <row r="14731" spans="7:8" x14ac:dyDescent="0.2">
      <c r="G14731" t="str">
        <f t="shared" si="463"/>
        <v/>
      </c>
      <c r="H14731" t="str">
        <f t="shared" si="464"/>
        <v/>
      </c>
    </row>
    <row r="14732" spans="7:8" x14ac:dyDescent="0.2">
      <c r="G14732" t="str">
        <f t="shared" si="463"/>
        <v/>
      </c>
      <c r="H14732" t="str">
        <f t="shared" si="464"/>
        <v/>
      </c>
    </row>
    <row r="14733" spans="7:8" x14ac:dyDescent="0.2">
      <c r="G14733" t="str">
        <f t="shared" si="463"/>
        <v/>
      </c>
      <c r="H14733" t="str">
        <f t="shared" si="464"/>
        <v/>
      </c>
    </row>
    <row r="14734" spans="7:8" x14ac:dyDescent="0.2">
      <c r="G14734" t="str">
        <f t="shared" si="463"/>
        <v/>
      </c>
      <c r="H14734" t="str">
        <f t="shared" si="464"/>
        <v/>
      </c>
    </row>
    <row r="14735" spans="7:8" x14ac:dyDescent="0.2">
      <c r="G14735" t="str">
        <f t="shared" si="463"/>
        <v/>
      </c>
      <c r="H14735" t="str">
        <f t="shared" si="464"/>
        <v/>
      </c>
    </row>
    <row r="14736" spans="7:8" x14ac:dyDescent="0.2">
      <c r="G14736" t="str">
        <f t="shared" si="463"/>
        <v/>
      </c>
      <c r="H14736" t="str">
        <f t="shared" si="464"/>
        <v/>
      </c>
    </row>
    <row r="14737" spans="7:8" x14ac:dyDescent="0.2">
      <c r="G14737" t="str">
        <f t="shared" si="463"/>
        <v/>
      </c>
      <c r="H14737" t="str">
        <f t="shared" si="464"/>
        <v/>
      </c>
    </row>
    <row r="14738" spans="7:8" x14ac:dyDescent="0.2">
      <c r="G14738" t="str">
        <f t="shared" si="463"/>
        <v/>
      </c>
      <c r="H14738" t="str">
        <f t="shared" si="464"/>
        <v/>
      </c>
    </row>
    <row r="14739" spans="7:8" x14ac:dyDescent="0.2">
      <c r="G14739" t="str">
        <f t="shared" si="463"/>
        <v/>
      </c>
      <c r="H14739" t="str">
        <f t="shared" si="464"/>
        <v/>
      </c>
    </row>
    <row r="14740" spans="7:8" x14ac:dyDescent="0.2">
      <c r="G14740" t="str">
        <f t="shared" si="463"/>
        <v/>
      </c>
      <c r="H14740" t="str">
        <f t="shared" si="464"/>
        <v/>
      </c>
    </row>
    <row r="14741" spans="7:8" x14ac:dyDescent="0.2">
      <c r="G14741" t="str">
        <f t="shared" si="463"/>
        <v/>
      </c>
      <c r="H14741" t="str">
        <f t="shared" si="464"/>
        <v/>
      </c>
    </row>
    <row r="14742" spans="7:8" x14ac:dyDescent="0.2">
      <c r="G14742" t="str">
        <f t="shared" si="463"/>
        <v/>
      </c>
      <c r="H14742" t="str">
        <f t="shared" si="464"/>
        <v/>
      </c>
    </row>
    <row r="14743" spans="7:8" x14ac:dyDescent="0.2">
      <c r="G14743" t="str">
        <f t="shared" si="463"/>
        <v/>
      </c>
      <c r="H14743" t="str">
        <f t="shared" si="464"/>
        <v/>
      </c>
    </row>
    <row r="14744" spans="7:8" x14ac:dyDescent="0.2">
      <c r="G14744" t="str">
        <f t="shared" si="463"/>
        <v/>
      </c>
      <c r="H14744" t="str">
        <f t="shared" si="464"/>
        <v/>
      </c>
    </row>
    <row r="14745" spans="7:8" x14ac:dyDescent="0.2">
      <c r="G14745" t="str">
        <f t="shared" si="463"/>
        <v/>
      </c>
      <c r="H14745" t="str">
        <f t="shared" si="464"/>
        <v/>
      </c>
    </row>
    <row r="14746" spans="7:8" x14ac:dyDescent="0.2">
      <c r="G14746" t="str">
        <f t="shared" si="463"/>
        <v/>
      </c>
      <c r="H14746" t="str">
        <f t="shared" si="464"/>
        <v/>
      </c>
    </row>
    <row r="14747" spans="7:8" x14ac:dyDescent="0.2">
      <c r="G14747" t="str">
        <f t="shared" si="463"/>
        <v/>
      </c>
      <c r="H14747" t="str">
        <f t="shared" si="464"/>
        <v/>
      </c>
    </row>
    <row r="14748" spans="7:8" x14ac:dyDescent="0.2">
      <c r="G14748" t="str">
        <f t="shared" si="463"/>
        <v/>
      </c>
      <c r="H14748" t="str">
        <f t="shared" si="464"/>
        <v/>
      </c>
    </row>
    <row r="14749" spans="7:8" x14ac:dyDescent="0.2">
      <c r="G14749" t="str">
        <f t="shared" si="463"/>
        <v/>
      </c>
      <c r="H14749" t="str">
        <f t="shared" si="464"/>
        <v/>
      </c>
    </row>
    <row r="14750" spans="7:8" x14ac:dyDescent="0.2">
      <c r="G14750" t="str">
        <f t="shared" si="463"/>
        <v/>
      </c>
      <c r="H14750" t="str">
        <f t="shared" si="464"/>
        <v/>
      </c>
    </row>
    <row r="14751" spans="7:8" x14ac:dyDescent="0.2">
      <c r="G14751" t="str">
        <f t="shared" si="463"/>
        <v/>
      </c>
      <c r="H14751" t="str">
        <f t="shared" si="464"/>
        <v/>
      </c>
    </row>
    <row r="14752" spans="7:8" x14ac:dyDescent="0.2">
      <c r="G14752" t="str">
        <f t="shared" si="463"/>
        <v/>
      </c>
      <c r="H14752" t="str">
        <f t="shared" si="464"/>
        <v/>
      </c>
    </row>
    <row r="14753" spans="7:8" x14ac:dyDescent="0.2">
      <c r="G14753" t="str">
        <f t="shared" si="463"/>
        <v/>
      </c>
      <c r="H14753" t="str">
        <f t="shared" si="464"/>
        <v/>
      </c>
    </row>
    <row r="14754" spans="7:8" x14ac:dyDescent="0.2">
      <c r="G14754" t="str">
        <f t="shared" si="463"/>
        <v/>
      </c>
      <c r="H14754" t="str">
        <f t="shared" si="464"/>
        <v/>
      </c>
    </row>
    <row r="14755" spans="7:8" x14ac:dyDescent="0.2">
      <c r="G14755" t="str">
        <f t="shared" si="463"/>
        <v/>
      </c>
      <c r="H14755" t="str">
        <f t="shared" si="464"/>
        <v/>
      </c>
    </row>
    <row r="14756" spans="7:8" x14ac:dyDescent="0.2">
      <c r="G14756" t="str">
        <f t="shared" si="463"/>
        <v/>
      </c>
      <c r="H14756" t="str">
        <f t="shared" si="464"/>
        <v/>
      </c>
    </row>
    <row r="14757" spans="7:8" x14ac:dyDescent="0.2">
      <c r="G14757" t="str">
        <f t="shared" si="463"/>
        <v/>
      </c>
      <c r="H14757" t="str">
        <f t="shared" si="464"/>
        <v/>
      </c>
    </row>
    <row r="14758" spans="7:8" x14ac:dyDescent="0.2">
      <c r="G14758" t="str">
        <f t="shared" si="463"/>
        <v/>
      </c>
      <c r="H14758" t="str">
        <f t="shared" si="464"/>
        <v/>
      </c>
    </row>
    <row r="14759" spans="7:8" x14ac:dyDescent="0.2">
      <c r="G14759" t="str">
        <f t="shared" si="463"/>
        <v/>
      </c>
      <c r="H14759" t="str">
        <f t="shared" si="464"/>
        <v/>
      </c>
    </row>
    <row r="14760" spans="7:8" x14ac:dyDescent="0.2">
      <c r="G14760" t="str">
        <f t="shared" si="463"/>
        <v/>
      </c>
      <c r="H14760" t="str">
        <f t="shared" si="464"/>
        <v/>
      </c>
    </row>
    <row r="14761" spans="7:8" x14ac:dyDescent="0.2">
      <c r="G14761" t="str">
        <f t="shared" si="463"/>
        <v/>
      </c>
      <c r="H14761" t="str">
        <f t="shared" si="464"/>
        <v/>
      </c>
    </row>
    <row r="14762" spans="7:8" x14ac:dyDescent="0.2">
      <c r="G14762" t="str">
        <f t="shared" si="463"/>
        <v/>
      </c>
      <c r="H14762" t="str">
        <f t="shared" si="464"/>
        <v/>
      </c>
    </row>
    <row r="14763" spans="7:8" x14ac:dyDescent="0.2">
      <c r="G14763" t="str">
        <f t="shared" si="463"/>
        <v/>
      </c>
      <c r="H14763" t="str">
        <f t="shared" si="464"/>
        <v/>
      </c>
    </row>
    <row r="14764" spans="7:8" x14ac:dyDescent="0.2">
      <c r="G14764" t="str">
        <f t="shared" si="463"/>
        <v/>
      </c>
      <c r="H14764" t="str">
        <f t="shared" si="464"/>
        <v/>
      </c>
    </row>
    <row r="14765" spans="7:8" x14ac:dyDescent="0.2">
      <c r="G14765" t="str">
        <f t="shared" si="463"/>
        <v/>
      </c>
      <c r="H14765" t="str">
        <f t="shared" si="464"/>
        <v/>
      </c>
    </row>
    <row r="14766" spans="7:8" x14ac:dyDescent="0.2">
      <c r="G14766" t="str">
        <f t="shared" si="463"/>
        <v/>
      </c>
      <c r="H14766" t="str">
        <f t="shared" si="464"/>
        <v/>
      </c>
    </row>
    <row r="14767" spans="7:8" x14ac:dyDescent="0.2">
      <c r="G14767" t="str">
        <f t="shared" si="463"/>
        <v/>
      </c>
      <c r="H14767" t="str">
        <f t="shared" si="464"/>
        <v/>
      </c>
    </row>
    <row r="14768" spans="7:8" x14ac:dyDescent="0.2">
      <c r="G14768" t="str">
        <f t="shared" si="463"/>
        <v/>
      </c>
      <c r="H14768" t="str">
        <f t="shared" si="464"/>
        <v/>
      </c>
    </row>
    <row r="14769" spans="7:8" x14ac:dyDescent="0.2">
      <c r="G14769" t="str">
        <f t="shared" si="463"/>
        <v/>
      </c>
      <c r="H14769" t="str">
        <f t="shared" si="464"/>
        <v/>
      </c>
    </row>
    <row r="14770" spans="7:8" x14ac:dyDescent="0.2">
      <c r="G14770" t="str">
        <f t="shared" si="463"/>
        <v/>
      </c>
      <c r="H14770" t="str">
        <f t="shared" si="464"/>
        <v/>
      </c>
    </row>
    <row r="14771" spans="7:8" x14ac:dyDescent="0.2">
      <c r="G14771" t="str">
        <f t="shared" si="463"/>
        <v/>
      </c>
      <c r="H14771" t="str">
        <f t="shared" si="464"/>
        <v/>
      </c>
    </row>
    <row r="14772" spans="7:8" x14ac:dyDescent="0.2">
      <c r="G14772" t="str">
        <f t="shared" si="463"/>
        <v/>
      </c>
      <c r="H14772" t="str">
        <f t="shared" si="464"/>
        <v/>
      </c>
    </row>
    <row r="14773" spans="7:8" x14ac:dyDescent="0.2">
      <c r="G14773" t="str">
        <f t="shared" si="463"/>
        <v/>
      </c>
      <c r="H14773" t="str">
        <f t="shared" si="464"/>
        <v/>
      </c>
    </row>
    <row r="14774" spans="7:8" x14ac:dyDescent="0.2">
      <c r="G14774" t="str">
        <f t="shared" si="463"/>
        <v/>
      </c>
      <c r="H14774" t="str">
        <f t="shared" si="464"/>
        <v/>
      </c>
    </row>
    <row r="14775" spans="7:8" x14ac:dyDescent="0.2">
      <c r="G14775" t="str">
        <f t="shared" si="463"/>
        <v/>
      </c>
      <c r="H14775" t="str">
        <f t="shared" si="464"/>
        <v/>
      </c>
    </row>
    <row r="14776" spans="7:8" x14ac:dyDescent="0.2">
      <c r="G14776" t="str">
        <f t="shared" si="463"/>
        <v/>
      </c>
      <c r="H14776" t="str">
        <f t="shared" si="464"/>
        <v/>
      </c>
    </row>
    <row r="14777" spans="7:8" x14ac:dyDescent="0.2">
      <c r="G14777" t="str">
        <f t="shared" si="463"/>
        <v/>
      </c>
      <c r="H14777" t="str">
        <f t="shared" si="464"/>
        <v/>
      </c>
    </row>
    <row r="14778" spans="7:8" x14ac:dyDescent="0.2">
      <c r="G14778" t="str">
        <f t="shared" si="463"/>
        <v/>
      </c>
      <c r="H14778" t="str">
        <f t="shared" si="464"/>
        <v/>
      </c>
    </row>
    <row r="14779" spans="7:8" x14ac:dyDescent="0.2">
      <c r="G14779" t="str">
        <f t="shared" si="463"/>
        <v/>
      </c>
      <c r="H14779" t="str">
        <f t="shared" si="464"/>
        <v/>
      </c>
    </row>
    <row r="14780" spans="7:8" x14ac:dyDescent="0.2">
      <c r="G14780" t="str">
        <f t="shared" si="463"/>
        <v/>
      </c>
      <c r="H14780" t="str">
        <f t="shared" si="464"/>
        <v/>
      </c>
    </row>
    <row r="14781" spans="7:8" x14ac:dyDescent="0.2">
      <c r="G14781" t="str">
        <f t="shared" si="463"/>
        <v/>
      </c>
      <c r="H14781" t="str">
        <f t="shared" si="464"/>
        <v/>
      </c>
    </row>
    <row r="14782" spans="7:8" x14ac:dyDescent="0.2">
      <c r="G14782" t="str">
        <f t="shared" si="463"/>
        <v/>
      </c>
      <c r="H14782" t="str">
        <f t="shared" si="464"/>
        <v/>
      </c>
    </row>
    <row r="14783" spans="7:8" x14ac:dyDescent="0.2">
      <c r="G14783" t="str">
        <f t="shared" si="463"/>
        <v/>
      </c>
      <c r="H14783" t="str">
        <f t="shared" si="464"/>
        <v/>
      </c>
    </row>
    <row r="14784" spans="7:8" x14ac:dyDescent="0.2">
      <c r="G14784" t="str">
        <f t="shared" si="463"/>
        <v/>
      </c>
      <c r="H14784" t="str">
        <f t="shared" si="464"/>
        <v/>
      </c>
    </row>
    <row r="14785" spans="7:8" x14ac:dyDescent="0.2">
      <c r="G14785" t="str">
        <f t="shared" si="463"/>
        <v/>
      </c>
      <c r="H14785" t="str">
        <f t="shared" si="464"/>
        <v/>
      </c>
    </row>
    <row r="14786" spans="7:8" x14ac:dyDescent="0.2">
      <c r="G14786" t="str">
        <f t="shared" si="463"/>
        <v/>
      </c>
      <c r="H14786" t="str">
        <f t="shared" si="464"/>
        <v/>
      </c>
    </row>
    <row r="14787" spans="7:8" x14ac:dyDescent="0.2">
      <c r="G14787" t="str">
        <f t="shared" si="463"/>
        <v/>
      </c>
      <c r="H14787" t="str">
        <f t="shared" si="464"/>
        <v/>
      </c>
    </row>
    <row r="14788" spans="7:8" x14ac:dyDescent="0.2">
      <c r="G14788" t="str">
        <f t="shared" si="463"/>
        <v/>
      </c>
      <c r="H14788" t="str">
        <f t="shared" si="464"/>
        <v/>
      </c>
    </row>
    <row r="14789" spans="7:8" x14ac:dyDescent="0.2">
      <c r="G14789" t="str">
        <f t="shared" si="463"/>
        <v/>
      </c>
      <c r="H14789" t="str">
        <f t="shared" si="464"/>
        <v/>
      </c>
    </row>
    <row r="14790" spans="7:8" x14ac:dyDescent="0.2">
      <c r="G14790" t="str">
        <f t="shared" si="463"/>
        <v/>
      </c>
      <c r="H14790" t="str">
        <f t="shared" si="464"/>
        <v/>
      </c>
    </row>
    <row r="14791" spans="7:8" x14ac:dyDescent="0.2">
      <c r="G14791" t="str">
        <f t="shared" ref="G14791:G14854" si="465">IF(B14791="","",IF(A14791="",G14790,SUBSTITUTE(A14791," 2022-23 Game Log","")))</f>
        <v/>
      </c>
      <c r="H14791" t="str">
        <f t="shared" ref="H14791:H14854" si="466">IF(G14791="Luka Dončić","Luka Doncic",IF(G14791="Wendell Carter Jr.","Wendell Carter",IF(G14791="Vlatko Čančar","Vlatko Cancar",IF(G14791="Troy Brown Jr.","Troy Brown",IF(G14791="Bojan Bogdanović","Bojan Bogdanovic",IF(G14791="Nic Claxton","Nicolas Claxton",IF(G14791="Kristaps Porziņģis","Kristaps Porzingis",IF(G14791="Kelly Oubre Jr.","Kelly Oubre Jr",IF(G14791="P.J. Washington","P.J Washington",IF(G14791="P.J. Tucker","P.J Tucker",IF(G14791="Jabari Smith Jr.","Jabari Smith",IF(G14791="Alperen Şengün","Alperen Sengun",IF(G14791="Nikola Vučević","Nikola Vucevic",IF(G14791="Jusuf Nurkić","Jusuf Nurkic",IF(G14791="Nikola Jokić","Nikola Jokic",G14791)))))))))))))))</f>
        <v/>
      </c>
    </row>
    <row r="14792" spans="7:8" x14ac:dyDescent="0.2">
      <c r="G14792" t="str">
        <f t="shared" si="465"/>
        <v/>
      </c>
      <c r="H14792" t="str">
        <f t="shared" si="466"/>
        <v/>
      </c>
    </row>
    <row r="14793" spans="7:8" x14ac:dyDescent="0.2">
      <c r="G14793" t="str">
        <f t="shared" si="465"/>
        <v/>
      </c>
      <c r="H14793" t="str">
        <f t="shared" si="466"/>
        <v/>
      </c>
    </row>
    <row r="14794" spans="7:8" x14ac:dyDescent="0.2">
      <c r="G14794" t="str">
        <f t="shared" si="465"/>
        <v/>
      </c>
      <c r="H14794" t="str">
        <f t="shared" si="466"/>
        <v/>
      </c>
    </row>
    <row r="14795" spans="7:8" x14ac:dyDescent="0.2">
      <c r="G14795" t="str">
        <f t="shared" si="465"/>
        <v/>
      </c>
      <c r="H14795" t="str">
        <f t="shared" si="466"/>
        <v/>
      </c>
    </row>
    <row r="14796" spans="7:8" x14ac:dyDescent="0.2">
      <c r="G14796" t="str">
        <f t="shared" si="465"/>
        <v/>
      </c>
      <c r="H14796" t="str">
        <f t="shared" si="466"/>
        <v/>
      </c>
    </row>
    <row r="14797" spans="7:8" x14ac:dyDescent="0.2">
      <c r="G14797" t="str">
        <f t="shared" si="465"/>
        <v/>
      </c>
      <c r="H14797" t="str">
        <f t="shared" si="466"/>
        <v/>
      </c>
    </row>
    <row r="14798" spans="7:8" x14ac:dyDescent="0.2">
      <c r="G14798" t="str">
        <f t="shared" si="465"/>
        <v/>
      </c>
      <c r="H14798" t="str">
        <f t="shared" si="466"/>
        <v/>
      </c>
    </row>
    <row r="14799" spans="7:8" x14ac:dyDescent="0.2">
      <c r="G14799" t="str">
        <f t="shared" si="465"/>
        <v/>
      </c>
      <c r="H14799" t="str">
        <f t="shared" si="466"/>
        <v/>
      </c>
    </row>
    <row r="14800" spans="7:8" x14ac:dyDescent="0.2">
      <c r="G14800" t="str">
        <f t="shared" si="465"/>
        <v/>
      </c>
      <c r="H14800" t="str">
        <f t="shared" si="466"/>
        <v/>
      </c>
    </row>
    <row r="14801" spans="7:8" x14ac:dyDescent="0.2">
      <c r="G14801" t="str">
        <f t="shared" si="465"/>
        <v/>
      </c>
      <c r="H14801" t="str">
        <f t="shared" si="466"/>
        <v/>
      </c>
    </row>
    <row r="14802" spans="7:8" x14ac:dyDescent="0.2">
      <c r="G14802" t="str">
        <f t="shared" si="465"/>
        <v/>
      </c>
      <c r="H14802" t="str">
        <f t="shared" si="466"/>
        <v/>
      </c>
    </row>
    <row r="14803" spans="7:8" x14ac:dyDescent="0.2">
      <c r="G14803" t="str">
        <f t="shared" si="465"/>
        <v/>
      </c>
      <c r="H14803" t="str">
        <f t="shared" si="466"/>
        <v/>
      </c>
    </row>
    <row r="14804" spans="7:8" x14ac:dyDescent="0.2">
      <c r="G14804" t="str">
        <f t="shared" si="465"/>
        <v/>
      </c>
      <c r="H14804" t="str">
        <f t="shared" si="466"/>
        <v/>
      </c>
    </row>
    <row r="14805" spans="7:8" x14ac:dyDescent="0.2">
      <c r="G14805" t="str">
        <f t="shared" si="465"/>
        <v/>
      </c>
      <c r="H14805" t="str">
        <f t="shared" si="466"/>
        <v/>
      </c>
    </row>
    <row r="14806" spans="7:8" x14ac:dyDescent="0.2">
      <c r="G14806" t="str">
        <f t="shared" si="465"/>
        <v/>
      </c>
      <c r="H14806" t="str">
        <f t="shared" si="466"/>
        <v/>
      </c>
    </row>
    <row r="14807" spans="7:8" x14ac:dyDescent="0.2">
      <c r="G14807" t="str">
        <f t="shared" si="465"/>
        <v/>
      </c>
      <c r="H14807" t="str">
        <f t="shared" si="466"/>
        <v/>
      </c>
    </row>
    <row r="14808" spans="7:8" x14ac:dyDescent="0.2">
      <c r="G14808" t="str">
        <f t="shared" si="465"/>
        <v/>
      </c>
      <c r="H14808" t="str">
        <f t="shared" si="466"/>
        <v/>
      </c>
    </row>
    <row r="14809" spans="7:8" x14ac:dyDescent="0.2">
      <c r="G14809" t="str">
        <f t="shared" si="465"/>
        <v/>
      </c>
      <c r="H14809" t="str">
        <f t="shared" si="466"/>
        <v/>
      </c>
    </row>
    <row r="14810" spans="7:8" x14ac:dyDescent="0.2">
      <c r="G14810" t="str">
        <f t="shared" si="465"/>
        <v/>
      </c>
      <c r="H14810" t="str">
        <f t="shared" si="466"/>
        <v/>
      </c>
    </row>
    <row r="14811" spans="7:8" x14ac:dyDescent="0.2">
      <c r="G14811" t="str">
        <f t="shared" si="465"/>
        <v/>
      </c>
      <c r="H14811" t="str">
        <f t="shared" si="466"/>
        <v/>
      </c>
    </row>
    <row r="14812" spans="7:8" x14ac:dyDescent="0.2">
      <c r="G14812" t="str">
        <f t="shared" si="465"/>
        <v/>
      </c>
      <c r="H14812" t="str">
        <f t="shared" si="466"/>
        <v/>
      </c>
    </row>
    <row r="14813" spans="7:8" x14ac:dyDescent="0.2">
      <c r="G14813" t="str">
        <f t="shared" si="465"/>
        <v/>
      </c>
      <c r="H14813" t="str">
        <f t="shared" si="466"/>
        <v/>
      </c>
    </row>
    <row r="14814" spans="7:8" x14ac:dyDescent="0.2">
      <c r="G14814" t="str">
        <f t="shared" si="465"/>
        <v/>
      </c>
      <c r="H14814" t="str">
        <f t="shared" si="466"/>
        <v/>
      </c>
    </row>
    <row r="14815" spans="7:8" x14ac:dyDescent="0.2">
      <c r="G14815" t="str">
        <f t="shared" si="465"/>
        <v/>
      </c>
      <c r="H14815" t="str">
        <f t="shared" si="466"/>
        <v/>
      </c>
    </row>
    <row r="14816" spans="7:8" x14ac:dyDescent="0.2">
      <c r="G14816" t="str">
        <f t="shared" si="465"/>
        <v/>
      </c>
      <c r="H14816" t="str">
        <f t="shared" si="466"/>
        <v/>
      </c>
    </row>
    <row r="14817" spans="7:8" x14ac:dyDescent="0.2">
      <c r="G14817" t="str">
        <f t="shared" si="465"/>
        <v/>
      </c>
      <c r="H14817" t="str">
        <f t="shared" si="466"/>
        <v/>
      </c>
    </row>
    <row r="14818" spans="7:8" x14ac:dyDescent="0.2">
      <c r="G14818" t="str">
        <f t="shared" si="465"/>
        <v/>
      </c>
      <c r="H14818" t="str">
        <f t="shared" si="466"/>
        <v/>
      </c>
    </row>
    <row r="14819" spans="7:8" x14ac:dyDescent="0.2">
      <c r="G14819" t="str">
        <f t="shared" si="465"/>
        <v/>
      </c>
      <c r="H14819" t="str">
        <f t="shared" si="466"/>
        <v/>
      </c>
    </row>
    <row r="14820" spans="7:8" x14ac:dyDescent="0.2">
      <c r="G14820" t="str">
        <f t="shared" si="465"/>
        <v/>
      </c>
      <c r="H14820" t="str">
        <f t="shared" si="466"/>
        <v/>
      </c>
    </row>
    <row r="14821" spans="7:8" x14ac:dyDescent="0.2">
      <c r="G14821" t="str">
        <f t="shared" si="465"/>
        <v/>
      </c>
      <c r="H14821" t="str">
        <f t="shared" si="466"/>
        <v/>
      </c>
    </row>
    <row r="14822" spans="7:8" x14ac:dyDescent="0.2">
      <c r="G14822" t="str">
        <f t="shared" si="465"/>
        <v/>
      </c>
      <c r="H14822" t="str">
        <f t="shared" si="466"/>
        <v/>
      </c>
    </row>
    <row r="14823" spans="7:8" x14ac:dyDescent="0.2">
      <c r="G14823" t="str">
        <f t="shared" si="465"/>
        <v/>
      </c>
      <c r="H14823" t="str">
        <f t="shared" si="466"/>
        <v/>
      </c>
    </row>
    <row r="14824" spans="7:8" x14ac:dyDescent="0.2">
      <c r="G14824" t="str">
        <f t="shared" si="465"/>
        <v/>
      </c>
      <c r="H14824" t="str">
        <f t="shared" si="466"/>
        <v/>
      </c>
    </row>
    <row r="14825" spans="7:8" x14ac:dyDescent="0.2">
      <c r="G14825" t="str">
        <f t="shared" si="465"/>
        <v/>
      </c>
      <c r="H14825" t="str">
        <f t="shared" si="466"/>
        <v/>
      </c>
    </row>
    <row r="14826" spans="7:8" x14ac:dyDescent="0.2">
      <c r="G14826" t="str">
        <f t="shared" si="465"/>
        <v/>
      </c>
      <c r="H14826" t="str">
        <f t="shared" si="466"/>
        <v/>
      </c>
    </row>
    <row r="14827" spans="7:8" x14ac:dyDescent="0.2">
      <c r="G14827" t="str">
        <f t="shared" si="465"/>
        <v/>
      </c>
      <c r="H14827" t="str">
        <f t="shared" si="466"/>
        <v/>
      </c>
    </row>
    <row r="14828" spans="7:8" x14ac:dyDescent="0.2">
      <c r="G14828" t="str">
        <f t="shared" si="465"/>
        <v/>
      </c>
      <c r="H14828" t="str">
        <f t="shared" si="466"/>
        <v/>
      </c>
    </row>
    <row r="14829" spans="7:8" x14ac:dyDescent="0.2">
      <c r="G14829" t="str">
        <f t="shared" si="465"/>
        <v/>
      </c>
      <c r="H14829" t="str">
        <f t="shared" si="466"/>
        <v/>
      </c>
    </row>
    <row r="14830" spans="7:8" x14ac:dyDescent="0.2">
      <c r="G14830" t="str">
        <f t="shared" si="465"/>
        <v/>
      </c>
      <c r="H14830" t="str">
        <f t="shared" si="466"/>
        <v/>
      </c>
    </row>
    <row r="14831" spans="7:8" x14ac:dyDescent="0.2">
      <c r="G14831" t="str">
        <f t="shared" si="465"/>
        <v/>
      </c>
      <c r="H14831" t="str">
        <f t="shared" si="466"/>
        <v/>
      </c>
    </row>
    <row r="14832" spans="7:8" x14ac:dyDescent="0.2">
      <c r="G14832" t="str">
        <f t="shared" si="465"/>
        <v/>
      </c>
      <c r="H14832" t="str">
        <f t="shared" si="466"/>
        <v/>
      </c>
    </row>
    <row r="14833" spans="7:8" x14ac:dyDescent="0.2">
      <c r="G14833" t="str">
        <f t="shared" si="465"/>
        <v/>
      </c>
      <c r="H14833" t="str">
        <f t="shared" si="466"/>
        <v/>
      </c>
    </row>
    <row r="14834" spans="7:8" x14ac:dyDescent="0.2">
      <c r="G14834" t="str">
        <f t="shared" si="465"/>
        <v/>
      </c>
      <c r="H14834" t="str">
        <f t="shared" si="466"/>
        <v/>
      </c>
    </row>
    <row r="14835" spans="7:8" x14ac:dyDescent="0.2">
      <c r="G14835" t="str">
        <f t="shared" si="465"/>
        <v/>
      </c>
      <c r="H14835" t="str">
        <f t="shared" si="466"/>
        <v/>
      </c>
    </row>
    <row r="14836" spans="7:8" x14ac:dyDescent="0.2">
      <c r="G14836" t="str">
        <f t="shared" si="465"/>
        <v/>
      </c>
      <c r="H14836" t="str">
        <f t="shared" si="466"/>
        <v/>
      </c>
    </row>
    <row r="14837" spans="7:8" x14ac:dyDescent="0.2">
      <c r="G14837" t="str">
        <f t="shared" si="465"/>
        <v/>
      </c>
      <c r="H14837" t="str">
        <f t="shared" si="466"/>
        <v/>
      </c>
    </row>
    <row r="14838" spans="7:8" x14ac:dyDescent="0.2">
      <c r="G14838" t="str">
        <f t="shared" si="465"/>
        <v/>
      </c>
      <c r="H14838" t="str">
        <f t="shared" si="466"/>
        <v/>
      </c>
    </row>
    <row r="14839" spans="7:8" x14ac:dyDescent="0.2">
      <c r="G14839" t="str">
        <f t="shared" si="465"/>
        <v/>
      </c>
      <c r="H14839" t="str">
        <f t="shared" si="466"/>
        <v/>
      </c>
    </row>
    <row r="14840" spans="7:8" x14ac:dyDescent="0.2">
      <c r="G14840" t="str">
        <f t="shared" si="465"/>
        <v/>
      </c>
      <c r="H14840" t="str">
        <f t="shared" si="466"/>
        <v/>
      </c>
    </row>
    <row r="14841" spans="7:8" x14ac:dyDescent="0.2">
      <c r="G14841" t="str">
        <f t="shared" si="465"/>
        <v/>
      </c>
      <c r="H14841" t="str">
        <f t="shared" si="466"/>
        <v/>
      </c>
    </row>
    <row r="14842" spans="7:8" x14ac:dyDescent="0.2">
      <c r="G14842" t="str">
        <f t="shared" si="465"/>
        <v/>
      </c>
      <c r="H14842" t="str">
        <f t="shared" si="466"/>
        <v/>
      </c>
    </row>
    <row r="14843" spans="7:8" x14ac:dyDescent="0.2">
      <c r="G14843" t="str">
        <f t="shared" si="465"/>
        <v/>
      </c>
      <c r="H14843" t="str">
        <f t="shared" si="466"/>
        <v/>
      </c>
    </row>
    <row r="14844" spans="7:8" x14ac:dyDescent="0.2">
      <c r="G14844" t="str">
        <f t="shared" si="465"/>
        <v/>
      </c>
      <c r="H14844" t="str">
        <f t="shared" si="466"/>
        <v/>
      </c>
    </row>
    <row r="14845" spans="7:8" x14ac:dyDescent="0.2">
      <c r="G14845" t="str">
        <f t="shared" si="465"/>
        <v/>
      </c>
      <c r="H14845" t="str">
        <f t="shared" si="466"/>
        <v/>
      </c>
    </row>
    <row r="14846" spans="7:8" x14ac:dyDescent="0.2">
      <c r="G14846" t="str">
        <f t="shared" si="465"/>
        <v/>
      </c>
      <c r="H14846" t="str">
        <f t="shared" si="466"/>
        <v/>
      </c>
    </row>
    <row r="14847" spans="7:8" x14ac:dyDescent="0.2">
      <c r="G14847" t="str">
        <f t="shared" si="465"/>
        <v/>
      </c>
      <c r="H14847" t="str">
        <f t="shared" si="466"/>
        <v/>
      </c>
    </row>
    <row r="14848" spans="7:8" x14ac:dyDescent="0.2">
      <c r="G14848" t="str">
        <f t="shared" si="465"/>
        <v/>
      </c>
      <c r="H14848" t="str">
        <f t="shared" si="466"/>
        <v/>
      </c>
    </row>
    <row r="14849" spans="7:8" x14ac:dyDescent="0.2">
      <c r="G14849" t="str">
        <f t="shared" si="465"/>
        <v/>
      </c>
      <c r="H14849" t="str">
        <f t="shared" si="466"/>
        <v/>
      </c>
    </row>
    <row r="14850" spans="7:8" x14ac:dyDescent="0.2">
      <c r="G14850" t="str">
        <f t="shared" si="465"/>
        <v/>
      </c>
      <c r="H14850" t="str">
        <f t="shared" si="466"/>
        <v/>
      </c>
    </row>
    <row r="14851" spans="7:8" x14ac:dyDescent="0.2">
      <c r="G14851" t="str">
        <f t="shared" si="465"/>
        <v/>
      </c>
      <c r="H14851" t="str">
        <f t="shared" si="466"/>
        <v/>
      </c>
    </row>
    <row r="14852" spans="7:8" x14ac:dyDescent="0.2">
      <c r="G14852" t="str">
        <f t="shared" si="465"/>
        <v/>
      </c>
      <c r="H14852" t="str">
        <f t="shared" si="466"/>
        <v/>
      </c>
    </row>
    <row r="14853" spans="7:8" x14ac:dyDescent="0.2">
      <c r="G14853" t="str">
        <f t="shared" si="465"/>
        <v/>
      </c>
      <c r="H14853" t="str">
        <f t="shared" si="466"/>
        <v/>
      </c>
    </row>
    <row r="14854" spans="7:8" x14ac:dyDescent="0.2">
      <c r="G14854" t="str">
        <f t="shared" si="465"/>
        <v/>
      </c>
      <c r="H14854" t="str">
        <f t="shared" si="466"/>
        <v/>
      </c>
    </row>
    <row r="14855" spans="7:8" x14ac:dyDescent="0.2">
      <c r="G14855" t="str">
        <f t="shared" ref="G14855:G14918" si="467">IF(B14855="","",IF(A14855="",G14854,SUBSTITUTE(A14855," 2022-23 Game Log","")))</f>
        <v/>
      </c>
      <c r="H14855" t="str">
        <f t="shared" ref="H14855:H14918" si="468">IF(G14855="Luka Dončić","Luka Doncic",IF(G14855="Wendell Carter Jr.","Wendell Carter",IF(G14855="Vlatko Čančar","Vlatko Cancar",IF(G14855="Troy Brown Jr.","Troy Brown",IF(G14855="Bojan Bogdanović","Bojan Bogdanovic",IF(G14855="Nic Claxton","Nicolas Claxton",IF(G14855="Kristaps Porziņģis","Kristaps Porzingis",IF(G14855="Kelly Oubre Jr.","Kelly Oubre Jr",IF(G14855="P.J. Washington","P.J Washington",IF(G14855="P.J. Tucker","P.J Tucker",IF(G14855="Jabari Smith Jr.","Jabari Smith",IF(G14855="Alperen Şengün","Alperen Sengun",IF(G14855="Nikola Vučević","Nikola Vucevic",IF(G14855="Jusuf Nurkić","Jusuf Nurkic",IF(G14855="Nikola Jokić","Nikola Jokic",G14855)))))))))))))))</f>
        <v/>
      </c>
    </row>
    <row r="14856" spans="7:8" x14ac:dyDescent="0.2">
      <c r="G14856" t="str">
        <f t="shared" si="467"/>
        <v/>
      </c>
      <c r="H14856" t="str">
        <f t="shared" si="468"/>
        <v/>
      </c>
    </row>
    <row r="14857" spans="7:8" x14ac:dyDescent="0.2">
      <c r="G14857" t="str">
        <f t="shared" si="467"/>
        <v/>
      </c>
      <c r="H14857" t="str">
        <f t="shared" si="468"/>
        <v/>
      </c>
    </row>
    <row r="14858" spans="7:8" x14ac:dyDescent="0.2">
      <c r="G14858" t="str">
        <f t="shared" si="467"/>
        <v/>
      </c>
      <c r="H14858" t="str">
        <f t="shared" si="468"/>
        <v/>
      </c>
    </row>
    <row r="14859" spans="7:8" x14ac:dyDescent="0.2">
      <c r="G14859" t="str">
        <f t="shared" si="467"/>
        <v/>
      </c>
      <c r="H14859" t="str">
        <f t="shared" si="468"/>
        <v/>
      </c>
    </row>
    <row r="14860" spans="7:8" x14ac:dyDescent="0.2">
      <c r="G14860" t="str">
        <f t="shared" si="467"/>
        <v/>
      </c>
      <c r="H14860" t="str">
        <f t="shared" si="468"/>
        <v/>
      </c>
    </row>
    <row r="14861" spans="7:8" x14ac:dyDescent="0.2">
      <c r="G14861" t="str">
        <f t="shared" si="467"/>
        <v/>
      </c>
      <c r="H14861" t="str">
        <f t="shared" si="468"/>
        <v/>
      </c>
    </row>
    <row r="14862" spans="7:8" x14ac:dyDescent="0.2">
      <c r="G14862" t="str">
        <f t="shared" si="467"/>
        <v/>
      </c>
      <c r="H14862" t="str">
        <f t="shared" si="468"/>
        <v/>
      </c>
    </row>
    <row r="14863" spans="7:8" x14ac:dyDescent="0.2">
      <c r="G14863" t="str">
        <f t="shared" si="467"/>
        <v/>
      </c>
      <c r="H14863" t="str">
        <f t="shared" si="468"/>
        <v/>
      </c>
    </row>
    <row r="14864" spans="7:8" x14ac:dyDescent="0.2">
      <c r="G14864" t="str">
        <f t="shared" si="467"/>
        <v/>
      </c>
      <c r="H14864" t="str">
        <f t="shared" si="468"/>
        <v/>
      </c>
    </row>
    <row r="14865" spans="7:8" x14ac:dyDescent="0.2">
      <c r="G14865" t="str">
        <f t="shared" si="467"/>
        <v/>
      </c>
      <c r="H14865" t="str">
        <f t="shared" si="468"/>
        <v/>
      </c>
    </row>
    <row r="14866" spans="7:8" x14ac:dyDescent="0.2">
      <c r="G14866" t="str">
        <f t="shared" si="467"/>
        <v/>
      </c>
      <c r="H14866" t="str">
        <f t="shared" si="468"/>
        <v/>
      </c>
    </row>
    <row r="14867" spans="7:8" x14ac:dyDescent="0.2">
      <c r="G14867" t="str">
        <f t="shared" si="467"/>
        <v/>
      </c>
      <c r="H14867" t="str">
        <f t="shared" si="468"/>
        <v/>
      </c>
    </row>
    <row r="14868" spans="7:8" x14ac:dyDescent="0.2">
      <c r="G14868" t="str">
        <f t="shared" si="467"/>
        <v/>
      </c>
      <c r="H14868" t="str">
        <f t="shared" si="468"/>
        <v/>
      </c>
    </row>
    <row r="14869" spans="7:8" x14ac:dyDescent="0.2">
      <c r="G14869" t="str">
        <f t="shared" si="467"/>
        <v/>
      </c>
      <c r="H14869" t="str">
        <f t="shared" si="468"/>
        <v/>
      </c>
    </row>
    <row r="14870" spans="7:8" x14ac:dyDescent="0.2">
      <c r="G14870" t="str">
        <f t="shared" si="467"/>
        <v/>
      </c>
      <c r="H14870" t="str">
        <f t="shared" si="468"/>
        <v/>
      </c>
    </row>
    <row r="14871" spans="7:8" x14ac:dyDescent="0.2">
      <c r="G14871" t="str">
        <f t="shared" si="467"/>
        <v/>
      </c>
      <c r="H14871" t="str">
        <f t="shared" si="468"/>
        <v/>
      </c>
    </row>
    <row r="14872" spans="7:8" x14ac:dyDescent="0.2">
      <c r="G14872" t="str">
        <f t="shared" si="467"/>
        <v/>
      </c>
      <c r="H14872" t="str">
        <f t="shared" si="468"/>
        <v/>
      </c>
    </row>
    <row r="14873" spans="7:8" x14ac:dyDescent="0.2">
      <c r="G14873" t="str">
        <f t="shared" si="467"/>
        <v/>
      </c>
      <c r="H14873" t="str">
        <f t="shared" si="468"/>
        <v/>
      </c>
    </row>
    <row r="14874" spans="7:8" x14ac:dyDescent="0.2">
      <c r="G14874" t="str">
        <f t="shared" si="467"/>
        <v/>
      </c>
      <c r="H14874" t="str">
        <f t="shared" si="468"/>
        <v/>
      </c>
    </row>
    <row r="14875" spans="7:8" x14ac:dyDescent="0.2">
      <c r="G14875" t="str">
        <f t="shared" si="467"/>
        <v/>
      </c>
      <c r="H14875" t="str">
        <f t="shared" si="468"/>
        <v/>
      </c>
    </row>
    <row r="14876" spans="7:8" x14ac:dyDescent="0.2">
      <c r="G14876" t="str">
        <f t="shared" si="467"/>
        <v/>
      </c>
      <c r="H14876" t="str">
        <f t="shared" si="468"/>
        <v/>
      </c>
    </row>
    <row r="14877" spans="7:8" x14ac:dyDescent="0.2">
      <c r="G14877" t="str">
        <f t="shared" si="467"/>
        <v/>
      </c>
      <c r="H14877" t="str">
        <f t="shared" si="468"/>
        <v/>
      </c>
    </row>
    <row r="14878" spans="7:8" x14ac:dyDescent="0.2">
      <c r="G14878" t="str">
        <f t="shared" si="467"/>
        <v/>
      </c>
      <c r="H14878" t="str">
        <f t="shared" si="468"/>
        <v/>
      </c>
    </row>
    <row r="14879" spans="7:8" x14ac:dyDescent="0.2">
      <c r="G14879" t="str">
        <f t="shared" si="467"/>
        <v/>
      </c>
      <c r="H14879" t="str">
        <f t="shared" si="468"/>
        <v/>
      </c>
    </row>
    <row r="14880" spans="7:8" x14ac:dyDescent="0.2">
      <c r="G14880" t="str">
        <f t="shared" si="467"/>
        <v/>
      </c>
      <c r="H14880" t="str">
        <f t="shared" si="468"/>
        <v/>
      </c>
    </row>
    <row r="14881" spans="7:8" x14ac:dyDescent="0.2">
      <c r="G14881" t="str">
        <f t="shared" si="467"/>
        <v/>
      </c>
      <c r="H14881" t="str">
        <f t="shared" si="468"/>
        <v/>
      </c>
    </row>
    <row r="14882" spans="7:8" x14ac:dyDescent="0.2">
      <c r="G14882" t="str">
        <f t="shared" si="467"/>
        <v/>
      </c>
      <c r="H14882" t="str">
        <f t="shared" si="468"/>
        <v/>
      </c>
    </row>
    <row r="14883" spans="7:8" x14ac:dyDescent="0.2">
      <c r="G14883" t="str">
        <f t="shared" si="467"/>
        <v/>
      </c>
      <c r="H14883" t="str">
        <f t="shared" si="468"/>
        <v/>
      </c>
    </row>
    <row r="14884" spans="7:8" x14ac:dyDescent="0.2">
      <c r="G14884" t="str">
        <f t="shared" si="467"/>
        <v/>
      </c>
      <c r="H14884" t="str">
        <f t="shared" si="468"/>
        <v/>
      </c>
    </row>
    <row r="14885" spans="7:8" x14ac:dyDescent="0.2">
      <c r="G14885" t="str">
        <f t="shared" si="467"/>
        <v/>
      </c>
      <c r="H14885" t="str">
        <f t="shared" si="468"/>
        <v/>
      </c>
    </row>
    <row r="14886" spans="7:8" x14ac:dyDescent="0.2">
      <c r="G14886" t="str">
        <f t="shared" si="467"/>
        <v/>
      </c>
      <c r="H14886" t="str">
        <f t="shared" si="468"/>
        <v/>
      </c>
    </row>
    <row r="14887" spans="7:8" x14ac:dyDescent="0.2">
      <c r="G14887" t="str">
        <f t="shared" si="467"/>
        <v/>
      </c>
      <c r="H14887" t="str">
        <f t="shared" si="468"/>
        <v/>
      </c>
    </row>
    <row r="14888" spans="7:8" x14ac:dyDescent="0.2">
      <c r="G14888" t="str">
        <f t="shared" si="467"/>
        <v/>
      </c>
      <c r="H14888" t="str">
        <f t="shared" si="468"/>
        <v/>
      </c>
    </row>
    <row r="14889" spans="7:8" x14ac:dyDescent="0.2">
      <c r="G14889" t="str">
        <f t="shared" si="467"/>
        <v/>
      </c>
      <c r="H14889" t="str">
        <f t="shared" si="468"/>
        <v/>
      </c>
    </row>
    <row r="14890" spans="7:8" x14ac:dyDescent="0.2">
      <c r="G14890" t="str">
        <f t="shared" si="467"/>
        <v/>
      </c>
      <c r="H14890" t="str">
        <f t="shared" si="468"/>
        <v/>
      </c>
    </row>
    <row r="14891" spans="7:8" x14ac:dyDescent="0.2">
      <c r="G14891" t="str">
        <f t="shared" si="467"/>
        <v/>
      </c>
      <c r="H14891" t="str">
        <f t="shared" si="468"/>
        <v/>
      </c>
    </row>
    <row r="14892" spans="7:8" x14ac:dyDescent="0.2">
      <c r="G14892" t="str">
        <f t="shared" si="467"/>
        <v/>
      </c>
      <c r="H14892" t="str">
        <f t="shared" si="468"/>
        <v/>
      </c>
    </row>
    <row r="14893" spans="7:8" x14ac:dyDescent="0.2">
      <c r="G14893" t="str">
        <f t="shared" si="467"/>
        <v/>
      </c>
      <c r="H14893" t="str">
        <f t="shared" si="468"/>
        <v/>
      </c>
    </row>
    <row r="14894" spans="7:8" x14ac:dyDescent="0.2">
      <c r="G14894" t="str">
        <f t="shared" si="467"/>
        <v/>
      </c>
      <c r="H14894" t="str">
        <f t="shared" si="468"/>
        <v/>
      </c>
    </row>
    <row r="14895" spans="7:8" x14ac:dyDescent="0.2">
      <c r="G14895" t="str">
        <f t="shared" si="467"/>
        <v/>
      </c>
      <c r="H14895" t="str">
        <f t="shared" si="468"/>
        <v/>
      </c>
    </row>
    <row r="14896" spans="7:8" x14ac:dyDescent="0.2">
      <c r="G14896" t="str">
        <f t="shared" si="467"/>
        <v/>
      </c>
      <c r="H14896" t="str">
        <f t="shared" si="468"/>
        <v/>
      </c>
    </row>
    <row r="14897" spans="7:8" x14ac:dyDescent="0.2">
      <c r="G14897" t="str">
        <f t="shared" si="467"/>
        <v/>
      </c>
      <c r="H14897" t="str">
        <f t="shared" si="468"/>
        <v/>
      </c>
    </row>
    <row r="14898" spans="7:8" x14ac:dyDescent="0.2">
      <c r="G14898" t="str">
        <f t="shared" si="467"/>
        <v/>
      </c>
      <c r="H14898" t="str">
        <f t="shared" si="468"/>
        <v/>
      </c>
    </row>
    <row r="14899" spans="7:8" x14ac:dyDescent="0.2">
      <c r="G14899" t="str">
        <f t="shared" si="467"/>
        <v/>
      </c>
      <c r="H14899" t="str">
        <f t="shared" si="468"/>
        <v/>
      </c>
    </row>
    <row r="14900" spans="7:8" x14ac:dyDescent="0.2">
      <c r="G14900" t="str">
        <f t="shared" si="467"/>
        <v/>
      </c>
      <c r="H14900" t="str">
        <f t="shared" si="468"/>
        <v/>
      </c>
    </row>
    <row r="14901" spans="7:8" x14ac:dyDescent="0.2">
      <c r="G14901" t="str">
        <f t="shared" si="467"/>
        <v/>
      </c>
      <c r="H14901" t="str">
        <f t="shared" si="468"/>
        <v/>
      </c>
    </row>
    <row r="14902" spans="7:8" x14ac:dyDescent="0.2">
      <c r="G14902" t="str">
        <f t="shared" si="467"/>
        <v/>
      </c>
      <c r="H14902" t="str">
        <f t="shared" si="468"/>
        <v/>
      </c>
    </row>
    <row r="14903" spans="7:8" x14ac:dyDescent="0.2">
      <c r="G14903" t="str">
        <f t="shared" si="467"/>
        <v/>
      </c>
      <c r="H14903" t="str">
        <f t="shared" si="468"/>
        <v/>
      </c>
    </row>
    <row r="14904" spans="7:8" x14ac:dyDescent="0.2">
      <c r="G14904" t="str">
        <f t="shared" si="467"/>
        <v/>
      </c>
      <c r="H14904" t="str">
        <f t="shared" si="468"/>
        <v/>
      </c>
    </row>
    <row r="14905" spans="7:8" x14ac:dyDescent="0.2">
      <c r="G14905" t="str">
        <f t="shared" si="467"/>
        <v/>
      </c>
      <c r="H14905" t="str">
        <f t="shared" si="468"/>
        <v/>
      </c>
    </row>
    <row r="14906" spans="7:8" x14ac:dyDescent="0.2">
      <c r="G14906" t="str">
        <f t="shared" si="467"/>
        <v/>
      </c>
      <c r="H14906" t="str">
        <f t="shared" si="468"/>
        <v/>
      </c>
    </row>
    <row r="14907" spans="7:8" x14ac:dyDescent="0.2">
      <c r="G14907" t="str">
        <f t="shared" si="467"/>
        <v/>
      </c>
      <c r="H14907" t="str">
        <f t="shared" si="468"/>
        <v/>
      </c>
    </row>
    <row r="14908" spans="7:8" x14ac:dyDescent="0.2">
      <c r="G14908" t="str">
        <f t="shared" si="467"/>
        <v/>
      </c>
      <c r="H14908" t="str">
        <f t="shared" si="468"/>
        <v/>
      </c>
    </row>
    <row r="14909" spans="7:8" x14ac:dyDescent="0.2">
      <c r="G14909" t="str">
        <f t="shared" si="467"/>
        <v/>
      </c>
      <c r="H14909" t="str">
        <f t="shared" si="468"/>
        <v/>
      </c>
    </row>
    <row r="14910" spans="7:8" x14ac:dyDescent="0.2">
      <c r="G14910" t="str">
        <f t="shared" si="467"/>
        <v/>
      </c>
      <c r="H14910" t="str">
        <f t="shared" si="468"/>
        <v/>
      </c>
    </row>
    <row r="14911" spans="7:8" x14ac:dyDescent="0.2">
      <c r="G14911" t="str">
        <f t="shared" si="467"/>
        <v/>
      </c>
      <c r="H14911" t="str">
        <f t="shared" si="468"/>
        <v/>
      </c>
    </row>
    <row r="14912" spans="7:8" x14ac:dyDescent="0.2">
      <c r="G14912" t="str">
        <f t="shared" si="467"/>
        <v/>
      </c>
      <c r="H14912" t="str">
        <f t="shared" si="468"/>
        <v/>
      </c>
    </row>
    <row r="14913" spans="7:8" x14ac:dyDescent="0.2">
      <c r="G14913" t="str">
        <f t="shared" si="467"/>
        <v/>
      </c>
      <c r="H14913" t="str">
        <f t="shared" si="468"/>
        <v/>
      </c>
    </row>
    <row r="14914" spans="7:8" x14ac:dyDescent="0.2">
      <c r="G14914" t="str">
        <f t="shared" si="467"/>
        <v/>
      </c>
      <c r="H14914" t="str">
        <f t="shared" si="468"/>
        <v/>
      </c>
    </row>
    <row r="14915" spans="7:8" x14ac:dyDescent="0.2">
      <c r="G14915" t="str">
        <f t="shared" si="467"/>
        <v/>
      </c>
      <c r="H14915" t="str">
        <f t="shared" si="468"/>
        <v/>
      </c>
    </row>
    <row r="14916" spans="7:8" x14ac:dyDescent="0.2">
      <c r="G14916" t="str">
        <f t="shared" si="467"/>
        <v/>
      </c>
      <c r="H14916" t="str">
        <f t="shared" si="468"/>
        <v/>
      </c>
    </row>
    <row r="14917" spans="7:8" x14ac:dyDescent="0.2">
      <c r="G14917" t="str">
        <f t="shared" si="467"/>
        <v/>
      </c>
      <c r="H14917" t="str">
        <f t="shared" si="468"/>
        <v/>
      </c>
    </row>
    <row r="14918" spans="7:8" x14ac:dyDescent="0.2">
      <c r="G14918" t="str">
        <f t="shared" si="467"/>
        <v/>
      </c>
      <c r="H14918" t="str">
        <f t="shared" si="468"/>
        <v/>
      </c>
    </row>
    <row r="14919" spans="7:8" x14ac:dyDescent="0.2">
      <c r="G14919" t="str">
        <f t="shared" ref="G14919:G14982" si="469">IF(B14919="","",IF(A14919="",G14918,SUBSTITUTE(A14919," 2022-23 Game Log","")))</f>
        <v/>
      </c>
      <c r="H14919" t="str">
        <f t="shared" ref="H14919:H14982" si="470">IF(G14919="Luka Dončić","Luka Doncic",IF(G14919="Wendell Carter Jr.","Wendell Carter",IF(G14919="Vlatko Čančar","Vlatko Cancar",IF(G14919="Troy Brown Jr.","Troy Brown",IF(G14919="Bojan Bogdanović","Bojan Bogdanovic",IF(G14919="Nic Claxton","Nicolas Claxton",IF(G14919="Kristaps Porziņģis","Kristaps Porzingis",IF(G14919="Kelly Oubre Jr.","Kelly Oubre Jr",IF(G14919="P.J. Washington","P.J Washington",IF(G14919="P.J. Tucker","P.J Tucker",IF(G14919="Jabari Smith Jr.","Jabari Smith",IF(G14919="Alperen Şengün","Alperen Sengun",IF(G14919="Nikola Vučević","Nikola Vucevic",IF(G14919="Jusuf Nurkić","Jusuf Nurkic",IF(G14919="Nikola Jokić","Nikola Jokic",G14919)))))))))))))))</f>
        <v/>
      </c>
    </row>
    <row r="14920" spans="7:8" x14ac:dyDescent="0.2">
      <c r="G14920" t="str">
        <f t="shared" si="469"/>
        <v/>
      </c>
      <c r="H14920" t="str">
        <f t="shared" si="470"/>
        <v/>
      </c>
    </row>
    <row r="14921" spans="7:8" x14ac:dyDescent="0.2">
      <c r="G14921" t="str">
        <f t="shared" si="469"/>
        <v/>
      </c>
      <c r="H14921" t="str">
        <f t="shared" si="470"/>
        <v/>
      </c>
    </row>
    <row r="14922" spans="7:8" x14ac:dyDescent="0.2">
      <c r="G14922" t="str">
        <f t="shared" si="469"/>
        <v/>
      </c>
      <c r="H14922" t="str">
        <f t="shared" si="470"/>
        <v/>
      </c>
    </row>
    <row r="14923" spans="7:8" x14ac:dyDescent="0.2">
      <c r="G14923" t="str">
        <f t="shared" si="469"/>
        <v/>
      </c>
      <c r="H14923" t="str">
        <f t="shared" si="470"/>
        <v/>
      </c>
    </row>
    <row r="14924" spans="7:8" x14ac:dyDescent="0.2">
      <c r="G14924" t="str">
        <f t="shared" si="469"/>
        <v/>
      </c>
      <c r="H14924" t="str">
        <f t="shared" si="470"/>
        <v/>
      </c>
    </row>
    <row r="14925" spans="7:8" x14ac:dyDescent="0.2">
      <c r="G14925" t="str">
        <f t="shared" si="469"/>
        <v/>
      </c>
      <c r="H14925" t="str">
        <f t="shared" si="470"/>
        <v/>
      </c>
    </row>
    <row r="14926" spans="7:8" x14ac:dyDescent="0.2">
      <c r="G14926" t="str">
        <f t="shared" si="469"/>
        <v/>
      </c>
      <c r="H14926" t="str">
        <f t="shared" si="470"/>
        <v/>
      </c>
    </row>
    <row r="14927" spans="7:8" x14ac:dyDescent="0.2">
      <c r="G14927" t="str">
        <f t="shared" si="469"/>
        <v/>
      </c>
      <c r="H14927" t="str">
        <f t="shared" si="470"/>
        <v/>
      </c>
    </row>
    <row r="14928" spans="7:8" x14ac:dyDescent="0.2">
      <c r="G14928" t="str">
        <f t="shared" si="469"/>
        <v/>
      </c>
      <c r="H14928" t="str">
        <f t="shared" si="470"/>
        <v/>
      </c>
    </row>
    <row r="14929" spans="7:8" x14ac:dyDescent="0.2">
      <c r="G14929" t="str">
        <f t="shared" si="469"/>
        <v/>
      </c>
      <c r="H14929" t="str">
        <f t="shared" si="470"/>
        <v/>
      </c>
    </row>
    <row r="14930" spans="7:8" x14ac:dyDescent="0.2">
      <c r="G14930" t="str">
        <f t="shared" si="469"/>
        <v/>
      </c>
      <c r="H14930" t="str">
        <f t="shared" si="470"/>
        <v/>
      </c>
    </row>
    <row r="14931" spans="7:8" x14ac:dyDescent="0.2">
      <c r="G14931" t="str">
        <f t="shared" si="469"/>
        <v/>
      </c>
      <c r="H14931" t="str">
        <f t="shared" si="470"/>
        <v/>
      </c>
    </row>
    <row r="14932" spans="7:8" x14ac:dyDescent="0.2">
      <c r="G14932" t="str">
        <f t="shared" si="469"/>
        <v/>
      </c>
      <c r="H14932" t="str">
        <f t="shared" si="470"/>
        <v/>
      </c>
    </row>
    <row r="14933" spans="7:8" x14ac:dyDescent="0.2">
      <c r="G14933" t="str">
        <f t="shared" si="469"/>
        <v/>
      </c>
      <c r="H14933" t="str">
        <f t="shared" si="470"/>
        <v/>
      </c>
    </row>
    <row r="14934" spans="7:8" x14ac:dyDescent="0.2">
      <c r="G14934" t="str">
        <f t="shared" si="469"/>
        <v/>
      </c>
      <c r="H14934" t="str">
        <f t="shared" si="470"/>
        <v/>
      </c>
    </row>
    <row r="14935" spans="7:8" x14ac:dyDescent="0.2">
      <c r="G14935" t="str">
        <f t="shared" si="469"/>
        <v/>
      </c>
      <c r="H14935" t="str">
        <f t="shared" si="470"/>
        <v/>
      </c>
    </row>
    <row r="14936" spans="7:8" x14ac:dyDescent="0.2">
      <c r="G14936" t="str">
        <f t="shared" si="469"/>
        <v/>
      </c>
      <c r="H14936" t="str">
        <f t="shared" si="470"/>
        <v/>
      </c>
    </row>
    <row r="14937" spans="7:8" x14ac:dyDescent="0.2">
      <c r="G14937" t="str">
        <f t="shared" si="469"/>
        <v/>
      </c>
      <c r="H14937" t="str">
        <f t="shared" si="470"/>
        <v/>
      </c>
    </row>
    <row r="14938" spans="7:8" x14ac:dyDescent="0.2">
      <c r="G14938" t="str">
        <f t="shared" si="469"/>
        <v/>
      </c>
      <c r="H14938" t="str">
        <f t="shared" si="470"/>
        <v/>
      </c>
    </row>
    <row r="14939" spans="7:8" x14ac:dyDescent="0.2">
      <c r="G14939" t="str">
        <f t="shared" si="469"/>
        <v/>
      </c>
      <c r="H14939" t="str">
        <f t="shared" si="470"/>
        <v/>
      </c>
    </row>
    <row r="14940" spans="7:8" x14ac:dyDescent="0.2">
      <c r="G14940" t="str">
        <f t="shared" si="469"/>
        <v/>
      </c>
      <c r="H14940" t="str">
        <f t="shared" si="470"/>
        <v/>
      </c>
    </row>
    <row r="14941" spans="7:8" x14ac:dyDescent="0.2">
      <c r="G14941" t="str">
        <f t="shared" si="469"/>
        <v/>
      </c>
      <c r="H14941" t="str">
        <f t="shared" si="470"/>
        <v/>
      </c>
    </row>
    <row r="14942" spans="7:8" x14ac:dyDescent="0.2">
      <c r="G14942" t="str">
        <f t="shared" si="469"/>
        <v/>
      </c>
      <c r="H14942" t="str">
        <f t="shared" si="470"/>
        <v/>
      </c>
    </row>
    <row r="14943" spans="7:8" x14ac:dyDescent="0.2">
      <c r="G14943" t="str">
        <f t="shared" si="469"/>
        <v/>
      </c>
      <c r="H14943" t="str">
        <f t="shared" si="470"/>
        <v/>
      </c>
    </row>
    <row r="14944" spans="7:8" x14ac:dyDescent="0.2">
      <c r="G14944" t="str">
        <f t="shared" si="469"/>
        <v/>
      </c>
      <c r="H14944" t="str">
        <f t="shared" si="470"/>
        <v/>
      </c>
    </row>
    <row r="14945" spans="7:8" x14ac:dyDescent="0.2">
      <c r="G14945" t="str">
        <f t="shared" si="469"/>
        <v/>
      </c>
      <c r="H14945" t="str">
        <f t="shared" si="470"/>
        <v/>
      </c>
    </row>
    <row r="14946" spans="7:8" x14ac:dyDescent="0.2">
      <c r="G14946" t="str">
        <f t="shared" si="469"/>
        <v/>
      </c>
      <c r="H14946" t="str">
        <f t="shared" si="470"/>
        <v/>
      </c>
    </row>
    <row r="14947" spans="7:8" x14ac:dyDescent="0.2">
      <c r="G14947" t="str">
        <f t="shared" si="469"/>
        <v/>
      </c>
      <c r="H14947" t="str">
        <f t="shared" si="470"/>
        <v/>
      </c>
    </row>
    <row r="14948" spans="7:8" x14ac:dyDescent="0.2">
      <c r="G14948" t="str">
        <f t="shared" si="469"/>
        <v/>
      </c>
      <c r="H14948" t="str">
        <f t="shared" si="470"/>
        <v/>
      </c>
    </row>
    <row r="14949" spans="7:8" x14ac:dyDescent="0.2">
      <c r="G14949" t="str">
        <f t="shared" si="469"/>
        <v/>
      </c>
      <c r="H14949" t="str">
        <f t="shared" si="470"/>
        <v/>
      </c>
    </row>
    <row r="14950" spans="7:8" x14ac:dyDescent="0.2">
      <c r="G14950" t="str">
        <f t="shared" si="469"/>
        <v/>
      </c>
      <c r="H14950" t="str">
        <f t="shared" si="470"/>
        <v/>
      </c>
    </row>
    <row r="14951" spans="7:8" x14ac:dyDescent="0.2">
      <c r="G14951" t="str">
        <f t="shared" si="469"/>
        <v/>
      </c>
      <c r="H14951" t="str">
        <f t="shared" si="470"/>
        <v/>
      </c>
    </row>
    <row r="14952" spans="7:8" x14ac:dyDescent="0.2">
      <c r="G14952" t="str">
        <f t="shared" si="469"/>
        <v/>
      </c>
      <c r="H14952" t="str">
        <f t="shared" si="470"/>
        <v/>
      </c>
    </row>
    <row r="14953" spans="7:8" x14ac:dyDescent="0.2">
      <c r="G14953" t="str">
        <f t="shared" si="469"/>
        <v/>
      </c>
      <c r="H14953" t="str">
        <f t="shared" si="470"/>
        <v/>
      </c>
    </row>
    <row r="14954" spans="7:8" x14ac:dyDescent="0.2">
      <c r="G14954" t="str">
        <f t="shared" si="469"/>
        <v/>
      </c>
      <c r="H14954" t="str">
        <f t="shared" si="470"/>
        <v/>
      </c>
    </row>
    <row r="14955" spans="7:8" x14ac:dyDescent="0.2">
      <c r="G14955" t="str">
        <f t="shared" si="469"/>
        <v/>
      </c>
      <c r="H14955" t="str">
        <f t="shared" si="470"/>
        <v/>
      </c>
    </row>
    <row r="14956" spans="7:8" x14ac:dyDescent="0.2">
      <c r="G14956" t="str">
        <f t="shared" si="469"/>
        <v/>
      </c>
      <c r="H14956" t="str">
        <f t="shared" si="470"/>
        <v/>
      </c>
    </row>
    <row r="14957" spans="7:8" x14ac:dyDescent="0.2">
      <c r="G14957" t="str">
        <f t="shared" si="469"/>
        <v/>
      </c>
      <c r="H14957" t="str">
        <f t="shared" si="470"/>
        <v/>
      </c>
    </row>
    <row r="14958" spans="7:8" x14ac:dyDescent="0.2">
      <c r="G14958" t="str">
        <f t="shared" si="469"/>
        <v/>
      </c>
      <c r="H14958" t="str">
        <f t="shared" si="470"/>
        <v/>
      </c>
    </row>
    <row r="14959" spans="7:8" x14ac:dyDescent="0.2">
      <c r="G14959" t="str">
        <f t="shared" si="469"/>
        <v/>
      </c>
      <c r="H14959" t="str">
        <f t="shared" si="470"/>
        <v/>
      </c>
    </row>
    <row r="14960" spans="7:8" x14ac:dyDescent="0.2">
      <c r="G14960" t="str">
        <f t="shared" si="469"/>
        <v/>
      </c>
      <c r="H14960" t="str">
        <f t="shared" si="470"/>
        <v/>
      </c>
    </row>
    <row r="14961" spans="7:8" x14ac:dyDescent="0.2">
      <c r="G14961" t="str">
        <f t="shared" si="469"/>
        <v/>
      </c>
      <c r="H14961" t="str">
        <f t="shared" si="470"/>
        <v/>
      </c>
    </row>
    <row r="14962" spans="7:8" x14ac:dyDescent="0.2">
      <c r="G14962" t="str">
        <f t="shared" si="469"/>
        <v/>
      </c>
      <c r="H14962" t="str">
        <f t="shared" si="470"/>
        <v/>
      </c>
    </row>
    <row r="14963" spans="7:8" x14ac:dyDescent="0.2">
      <c r="G14963" t="str">
        <f t="shared" si="469"/>
        <v/>
      </c>
      <c r="H14963" t="str">
        <f t="shared" si="470"/>
        <v/>
      </c>
    </row>
    <row r="14964" spans="7:8" x14ac:dyDescent="0.2">
      <c r="G14964" t="str">
        <f t="shared" si="469"/>
        <v/>
      </c>
      <c r="H14964" t="str">
        <f t="shared" si="470"/>
        <v/>
      </c>
    </row>
    <row r="14965" spans="7:8" x14ac:dyDescent="0.2">
      <c r="G14965" t="str">
        <f t="shared" si="469"/>
        <v/>
      </c>
      <c r="H14965" t="str">
        <f t="shared" si="470"/>
        <v/>
      </c>
    </row>
    <row r="14966" spans="7:8" x14ac:dyDescent="0.2">
      <c r="G14966" t="str">
        <f t="shared" si="469"/>
        <v/>
      </c>
      <c r="H14966" t="str">
        <f t="shared" si="470"/>
        <v/>
      </c>
    </row>
    <row r="14967" spans="7:8" x14ac:dyDescent="0.2">
      <c r="G14967" t="str">
        <f t="shared" si="469"/>
        <v/>
      </c>
      <c r="H14967" t="str">
        <f t="shared" si="470"/>
        <v/>
      </c>
    </row>
    <row r="14968" spans="7:8" x14ac:dyDescent="0.2">
      <c r="G14968" t="str">
        <f t="shared" si="469"/>
        <v/>
      </c>
      <c r="H14968" t="str">
        <f t="shared" si="470"/>
        <v/>
      </c>
    </row>
    <row r="14969" spans="7:8" x14ac:dyDescent="0.2">
      <c r="G14969" t="str">
        <f t="shared" si="469"/>
        <v/>
      </c>
      <c r="H14969" t="str">
        <f t="shared" si="470"/>
        <v/>
      </c>
    </row>
    <row r="14970" spans="7:8" x14ac:dyDescent="0.2">
      <c r="G14970" t="str">
        <f t="shared" si="469"/>
        <v/>
      </c>
      <c r="H14970" t="str">
        <f t="shared" si="470"/>
        <v/>
      </c>
    </row>
    <row r="14971" spans="7:8" x14ac:dyDescent="0.2">
      <c r="G14971" t="str">
        <f t="shared" si="469"/>
        <v/>
      </c>
      <c r="H14971" t="str">
        <f t="shared" si="470"/>
        <v/>
      </c>
    </row>
    <row r="14972" spans="7:8" x14ac:dyDescent="0.2">
      <c r="G14972" t="str">
        <f t="shared" si="469"/>
        <v/>
      </c>
      <c r="H14972" t="str">
        <f t="shared" si="470"/>
        <v/>
      </c>
    </row>
    <row r="14973" spans="7:8" x14ac:dyDescent="0.2">
      <c r="G14973" t="str">
        <f t="shared" si="469"/>
        <v/>
      </c>
      <c r="H14973" t="str">
        <f t="shared" si="470"/>
        <v/>
      </c>
    </row>
    <row r="14974" spans="7:8" x14ac:dyDescent="0.2">
      <c r="G14974" t="str">
        <f t="shared" si="469"/>
        <v/>
      </c>
      <c r="H14974" t="str">
        <f t="shared" si="470"/>
        <v/>
      </c>
    </row>
    <row r="14975" spans="7:8" x14ac:dyDescent="0.2">
      <c r="G14975" t="str">
        <f t="shared" si="469"/>
        <v/>
      </c>
      <c r="H14975" t="str">
        <f t="shared" si="470"/>
        <v/>
      </c>
    </row>
    <row r="14976" spans="7:8" x14ac:dyDescent="0.2">
      <c r="G14976" t="str">
        <f t="shared" si="469"/>
        <v/>
      </c>
      <c r="H14976" t="str">
        <f t="shared" si="470"/>
        <v/>
      </c>
    </row>
    <row r="14977" spans="7:8" x14ac:dyDescent="0.2">
      <c r="G14977" t="str">
        <f t="shared" si="469"/>
        <v/>
      </c>
      <c r="H14977" t="str">
        <f t="shared" si="470"/>
        <v/>
      </c>
    </row>
    <row r="14978" spans="7:8" x14ac:dyDescent="0.2">
      <c r="G14978" t="str">
        <f t="shared" si="469"/>
        <v/>
      </c>
      <c r="H14978" t="str">
        <f t="shared" si="470"/>
        <v/>
      </c>
    </row>
    <row r="14979" spans="7:8" x14ac:dyDescent="0.2">
      <c r="G14979" t="str">
        <f t="shared" si="469"/>
        <v/>
      </c>
      <c r="H14979" t="str">
        <f t="shared" si="470"/>
        <v/>
      </c>
    </row>
    <row r="14980" spans="7:8" x14ac:dyDescent="0.2">
      <c r="G14980" t="str">
        <f t="shared" si="469"/>
        <v/>
      </c>
      <c r="H14980" t="str">
        <f t="shared" si="470"/>
        <v/>
      </c>
    </row>
    <row r="14981" spans="7:8" x14ac:dyDescent="0.2">
      <c r="G14981" t="str">
        <f t="shared" si="469"/>
        <v/>
      </c>
      <c r="H14981" t="str">
        <f t="shared" si="470"/>
        <v/>
      </c>
    </row>
    <row r="14982" spans="7:8" x14ac:dyDescent="0.2">
      <c r="G14982" t="str">
        <f t="shared" si="469"/>
        <v/>
      </c>
      <c r="H14982" t="str">
        <f t="shared" si="470"/>
        <v/>
      </c>
    </row>
    <row r="14983" spans="7:8" x14ac:dyDescent="0.2">
      <c r="G14983" t="str">
        <f t="shared" ref="G14983:G15046" si="471">IF(B14983="","",IF(A14983="",G14982,SUBSTITUTE(A14983," 2022-23 Game Log","")))</f>
        <v/>
      </c>
      <c r="H14983" t="str">
        <f t="shared" ref="H14983:H15046" si="472">IF(G14983="Luka Dončić","Luka Doncic",IF(G14983="Wendell Carter Jr.","Wendell Carter",IF(G14983="Vlatko Čančar","Vlatko Cancar",IF(G14983="Troy Brown Jr.","Troy Brown",IF(G14983="Bojan Bogdanović","Bojan Bogdanovic",IF(G14983="Nic Claxton","Nicolas Claxton",IF(G14983="Kristaps Porziņģis","Kristaps Porzingis",IF(G14983="Kelly Oubre Jr.","Kelly Oubre Jr",IF(G14983="P.J. Washington","P.J Washington",IF(G14983="P.J. Tucker","P.J Tucker",IF(G14983="Jabari Smith Jr.","Jabari Smith",IF(G14983="Alperen Şengün","Alperen Sengun",IF(G14983="Nikola Vučević","Nikola Vucevic",IF(G14983="Jusuf Nurkić","Jusuf Nurkic",IF(G14983="Nikola Jokić","Nikola Jokic",G14983)))))))))))))))</f>
        <v/>
      </c>
    </row>
    <row r="14984" spans="7:8" x14ac:dyDescent="0.2">
      <c r="G14984" t="str">
        <f t="shared" si="471"/>
        <v/>
      </c>
      <c r="H14984" t="str">
        <f t="shared" si="472"/>
        <v/>
      </c>
    </row>
    <row r="14985" spans="7:8" x14ac:dyDescent="0.2">
      <c r="G14985" t="str">
        <f t="shared" si="471"/>
        <v/>
      </c>
      <c r="H14985" t="str">
        <f t="shared" si="472"/>
        <v/>
      </c>
    </row>
    <row r="14986" spans="7:8" x14ac:dyDescent="0.2">
      <c r="G14986" t="str">
        <f t="shared" si="471"/>
        <v/>
      </c>
      <c r="H14986" t="str">
        <f t="shared" si="472"/>
        <v/>
      </c>
    </row>
    <row r="14987" spans="7:8" x14ac:dyDescent="0.2">
      <c r="G14987" t="str">
        <f t="shared" si="471"/>
        <v/>
      </c>
      <c r="H14987" t="str">
        <f t="shared" si="472"/>
        <v/>
      </c>
    </row>
    <row r="14988" spans="7:8" x14ac:dyDescent="0.2">
      <c r="G14988" t="str">
        <f t="shared" si="471"/>
        <v/>
      </c>
      <c r="H14988" t="str">
        <f t="shared" si="472"/>
        <v/>
      </c>
    </row>
    <row r="14989" spans="7:8" x14ac:dyDescent="0.2">
      <c r="G14989" t="str">
        <f t="shared" si="471"/>
        <v/>
      </c>
      <c r="H14989" t="str">
        <f t="shared" si="472"/>
        <v/>
      </c>
    </row>
    <row r="14990" spans="7:8" x14ac:dyDescent="0.2">
      <c r="G14990" t="str">
        <f t="shared" si="471"/>
        <v/>
      </c>
      <c r="H14990" t="str">
        <f t="shared" si="472"/>
        <v/>
      </c>
    </row>
    <row r="14991" spans="7:8" x14ac:dyDescent="0.2">
      <c r="G14991" t="str">
        <f t="shared" si="471"/>
        <v/>
      </c>
      <c r="H14991" t="str">
        <f t="shared" si="472"/>
        <v/>
      </c>
    </row>
    <row r="14992" spans="7:8" x14ac:dyDescent="0.2">
      <c r="G14992" t="str">
        <f t="shared" si="471"/>
        <v/>
      </c>
      <c r="H14992" t="str">
        <f t="shared" si="472"/>
        <v/>
      </c>
    </row>
    <row r="14993" spans="7:8" x14ac:dyDescent="0.2">
      <c r="G14993" t="str">
        <f t="shared" si="471"/>
        <v/>
      </c>
      <c r="H14993" t="str">
        <f t="shared" si="472"/>
        <v/>
      </c>
    </row>
    <row r="14994" spans="7:8" x14ac:dyDescent="0.2">
      <c r="G14994" t="str">
        <f t="shared" si="471"/>
        <v/>
      </c>
      <c r="H14994" t="str">
        <f t="shared" si="472"/>
        <v/>
      </c>
    </row>
    <row r="14995" spans="7:8" x14ac:dyDescent="0.2">
      <c r="G14995" t="str">
        <f t="shared" si="471"/>
        <v/>
      </c>
      <c r="H14995" t="str">
        <f t="shared" si="472"/>
        <v/>
      </c>
    </row>
    <row r="14996" spans="7:8" x14ac:dyDescent="0.2">
      <c r="G14996" t="str">
        <f t="shared" si="471"/>
        <v/>
      </c>
      <c r="H14996" t="str">
        <f t="shared" si="472"/>
        <v/>
      </c>
    </row>
    <row r="14997" spans="7:8" x14ac:dyDescent="0.2">
      <c r="G14997" t="str">
        <f t="shared" si="471"/>
        <v/>
      </c>
      <c r="H14997" t="str">
        <f t="shared" si="472"/>
        <v/>
      </c>
    </row>
    <row r="14998" spans="7:8" x14ac:dyDescent="0.2">
      <c r="G14998" t="str">
        <f t="shared" si="471"/>
        <v/>
      </c>
      <c r="H14998" t="str">
        <f t="shared" si="472"/>
        <v/>
      </c>
    </row>
    <row r="14999" spans="7:8" x14ac:dyDescent="0.2">
      <c r="G14999" t="str">
        <f t="shared" si="471"/>
        <v/>
      </c>
      <c r="H14999" t="str">
        <f t="shared" si="472"/>
        <v/>
      </c>
    </row>
    <row r="15000" spans="7:8" x14ac:dyDescent="0.2">
      <c r="G15000" t="str">
        <f t="shared" si="471"/>
        <v/>
      </c>
      <c r="H15000" t="str">
        <f t="shared" si="472"/>
        <v/>
      </c>
    </row>
    <row r="15001" spans="7:8" x14ac:dyDescent="0.2">
      <c r="G15001" t="str">
        <f t="shared" si="471"/>
        <v/>
      </c>
      <c r="H15001" t="str">
        <f t="shared" si="472"/>
        <v/>
      </c>
    </row>
    <row r="15002" spans="7:8" x14ac:dyDescent="0.2">
      <c r="G15002" t="str">
        <f t="shared" si="471"/>
        <v/>
      </c>
      <c r="H15002" t="str">
        <f t="shared" si="472"/>
        <v/>
      </c>
    </row>
    <row r="15003" spans="7:8" x14ac:dyDescent="0.2">
      <c r="G15003" t="str">
        <f t="shared" si="471"/>
        <v/>
      </c>
      <c r="H15003" t="str">
        <f t="shared" si="472"/>
        <v/>
      </c>
    </row>
    <row r="15004" spans="7:8" x14ac:dyDescent="0.2">
      <c r="G15004" t="str">
        <f t="shared" si="471"/>
        <v/>
      </c>
      <c r="H15004" t="str">
        <f t="shared" si="472"/>
        <v/>
      </c>
    </row>
    <row r="15005" spans="7:8" x14ac:dyDescent="0.2">
      <c r="G15005" t="str">
        <f t="shared" si="471"/>
        <v/>
      </c>
      <c r="H15005" t="str">
        <f t="shared" si="472"/>
        <v/>
      </c>
    </row>
    <row r="15006" spans="7:8" x14ac:dyDescent="0.2">
      <c r="G15006" t="str">
        <f t="shared" si="471"/>
        <v/>
      </c>
      <c r="H15006" t="str">
        <f t="shared" si="472"/>
        <v/>
      </c>
    </row>
    <row r="15007" spans="7:8" x14ac:dyDescent="0.2">
      <c r="G15007" t="str">
        <f t="shared" si="471"/>
        <v/>
      </c>
      <c r="H15007" t="str">
        <f t="shared" si="472"/>
        <v/>
      </c>
    </row>
    <row r="15008" spans="7:8" x14ac:dyDescent="0.2">
      <c r="G15008" t="str">
        <f t="shared" si="471"/>
        <v/>
      </c>
      <c r="H15008" t="str">
        <f t="shared" si="472"/>
        <v/>
      </c>
    </row>
    <row r="15009" spans="7:8" x14ac:dyDescent="0.2">
      <c r="G15009" t="str">
        <f t="shared" si="471"/>
        <v/>
      </c>
      <c r="H15009" t="str">
        <f t="shared" si="472"/>
        <v/>
      </c>
    </row>
    <row r="15010" spans="7:8" x14ac:dyDescent="0.2">
      <c r="G15010" t="str">
        <f t="shared" si="471"/>
        <v/>
      </c>
      <c r="H15010" t="str">
        <f t="shared" si="472"/>
        <v/>
      </c>
    </row>
    <row r="15011" spans="7:8" x14ac:dyDescent="0.2">
      <c r="G15011" t="str">
        <f t="shared" si="471"/>
        <v/>
      </c>
      <c r="H15011" t="str">
        <f t="shared" si="472"/>
        <v/>
      </c>
    </row>
    <row r="15012" spans="7:8" x14ac:dyDescent="0.2">
      <c r="G15012" t="str">
        <f t="shared" si="471"/>
        <v/>
      </c>
      <c r="H15012" t="str">
        <f t="shared" si="472"/>
        <v/>
      </c>
    </row>
    <row r="15013" spans="7:8" x14ac:dyDescent="0.2">
      <c r="G15013" t="str">
        <f t="shared" si="471"/>
        <v/>
      </c>
      <c r="H15013" t="str">
        <f t="shared" si="472"/>
        <v/>
      </c>
    </row>
    <row r="15014" spans="7:8" x14ac:dyDescent="0.2">
      <c r="G15014" t="str">
        <f t="shared" si="471"/>
        <v/>
      </c>
      <c r="H15014" t="str">
        <f t="shared" si="472"/>
        <v/>
      </c>
    </row>
    <row r="15015" spans="7:8" x14ac:dyDescent="0.2">
      <c r="G15015" t="str">
        <f t="shared" si="471"/>
        <v/>
      </c>
      <c r="H15015" t="str">
        <f t="shared" si="472"/>
        <v/>
      </c>
    </row>
    <row r="15016" spans="7:8" x14ac:dyDescent="0.2">
      <c r="G15016" t="str">
        <f t="shared" si="471"/>
        <v/>
      </c>
      <c r="H15016" t="str">
        <f t="shared" si="472"/>
        <v/>
      </c>
    </row>
    <row r="15017" spans="7:8" x14ac:dyDescent="0.2">
      <c r="G15017" t="str">
        <f t="shared" si="471"/>
        <v/>
      </c>
      <c r="H15017" t="str">
        <f t="shared" si="472"/>
        <v/>
      </c>
    </row>
    <row r="15018" spans="7:8" x14ac:dyDescent="0.2">
      <c r="G15018" t="str">
        <f t="shared" si="471"/>
        <v/>
      </c>
      <c r="H15018" t="str">
        <f t="shared" si="472"/>
        <v/>
      </c>
    </row>
    <row r="15019" spans="7:8" x14ac:dyDescent="0.2">
      <c r="G15019" t="str">
        <f t="shared" si="471"/>
        <v/>
      </c>
      <c r="H15019" t="str">
        <f t="shared" si="472"/>
        <v/>
      </c>
    </row>
    <row r="15020" spans="7:8" x14ac:dyDescent="0.2">
      <c r="G15020" t="str">
        <f t="shared" si="471"/>
        <v/>
      </c>
      <c r="H15020" t="str">
        <f t="shared" si="472"/>
        <v/>
      </c>
    </row>
    <row r="15021" spans="7:8" x14ac:dyDescent="0.2">
      <c r="G15021" t="str">
        <f t="shared" si="471"/>
        <v/>
      </c>
      <c r="H15021" t="str">
        <f t="shared" si="472"/>
        <v/>
      </c>
    </row>
    <row r="15022" spans="7:8" x14ac:dyDescent="0.2">
      <c r="G15022" t="str">
        <f t="shared" si="471"/>
        <v/>
      </c>
      <c r="H15022" t="str">
        <f t="shared" si="472"/>
        <v/>
      </c>
    </row>
    <row r="15023" spans="7:8" x14ac:dyDescent="0.2">
      <c r="G15023" t="str">
        <f t="shared" si="471"/>
        <v/>
      </c>
      <c r="H15023" t="str">
        <f t="shared" si="472"/>
        <v/>
      </c>
    </row>
    <row r="15024" spans="7:8" x14ac:dyDescent="0.2">
      <c r="G15024" t="str">
        <f t="shared" si="471"/>
        <v/>
      </c>
      <c r="H15024" t="str">
        <f t="shared" si="472"/>
        <v/>
      </c>
    </row>
    <row r="15025" spans="7:8" x14ac:dyDescent="0.2">
      <c r="G15025" t="str">
        <f t="shared" si="471"/>
        <v/>
      </c>
      <c r="H15025" t="str">
        <f t="shared" si="472"/>
        <v/>
      </c>
    </row>
    <row r="15026" spans="7:8" x14ac:dyDescent="0.2">
      <c r="G15026" t="str">
        <f t="shared" si="471"/>
        <v/>
      </c>
      <c r="H15026" t="str">
        <f t="shared" si="472"/>
        <v/>
      </c>
    </row>
    <row r="15027" spans="7:8" x14ac:dyDescent="0.2">
      <c r="G15027" t="str">
        <f t="shared" si="471"/>
        <v/>
      </c>
      <c r="H15027" t="str">
        <f t="shared" si="472"/>
        <v/>
      </c>
    </row>
    <row r="15028" spans="7:8" x14ac:dyDescent="0.2">
      <c r="G15028" t="str">
        <f t="shared" si="471"/>
        <v/>
      </c>
      <c r="H15028" t="str">
        <f t="shared" si="472"/>
        <v/>
      </c>
    </row>
    <row r="15029" spans="7:8" x14ac:dyDescent="0.2">
      <c r="G15029" t="str">
        <f t="shared" si="471"/>
        <v/>
      </c>
      <c r="H15029" t="str">
        <f t="shared" si="472"/>
        <v/>
      </c>
    </row>
    <row r="15030" spans="7:8" x14ac:dyDescent="0.2">
      <c r="G15030" t="str">
        <f t="shared" si="471"/>
        <v/>
      </c>
      <c r="H15030" t="str">
        <f t="shared" si="472"/>
        <v/>
      </c>
    </row>
    <row r="15031" spans="7:8" x14ac:dyDescent="0.2">
      <c r="G15031" t="str">
        <f t="shared" si="471"/>
        <v/>
      </c>
      <c r="H15031" t="str">
        <f t="shared" si="472"/>
        <v/>
      </c>
    </row>
    <row r="15032" spans="7:8" x14ac:dyDescent="0.2">
      <c r="G15032" t="str">
        <f t="shared" si="471"/>
        <v/>
      </c>
      <c r="H15032" t="str">
        <f t="shared" si="472"/>
        <v/>
      </c>
    </row>
    <row r="15033" spans="7:8" x14ac:dyDescent="0.2">
      <c r="G15033" t="str">
        <f t="shared" si="471"/>
        <v/>
      </c>
      <c r="H15033" t="str">
        <f t="shared" si="472"/>
        <v/>
      </c>
    </row>
    <row r="15034" spans="7:8" x14ac:dyDescent="0.2">
      <c r="G15034" t="str">
        <f t="shared" si="471"/>
        <v/>
      </c>
      <c r="H15034" t="str">
        <f t="shared" si="472"/>
        <v/>
      </c>
    </row>
    <row r="15035" spans="7:8" x14ac:dyDescent="0.2">
      <c r="G15035" t="str">
        <f t="shared" si="471"/>
        <v/>
      </c>
      <c r="H15035" t="str">
        <f t="shared" si="472"/>
        <v/>
      </c>
    </row>
    <row r="15036" spans="7:8" x14ac:dyDescent="0.2">
      <c r="G15036" t="str">
        <f t="shared" si="471"/>
        <v/>
      </c>
      <c r="H15036" t="str">
        <f t="shared" si="472"/>
        <v/>
      </c>
    </row>
    <row r="15037" spans="7:8" x14ac:dyDescent="0.2">
      <c r="G15037" t="str">
        <f t="shared" si="471"/>
        <v/>
      </c>
      <c r="H15037" t="str">
        <f t="shared" si="472"/>
        <v/>
      </c>
    </row>
    <row r="15038" spans="7:8" x14ac:dyDescent="0.2">
      <c r="G15038" t="str">
        <f t="shared" si="471"/>
        <v/>
      </c>
      <c r="H15038" t="str">
        <f t="shared" si="472"/>
        <v/>
      </c>
    </row>
    <row r="15039" spans="7:8" x14ac:dyDescent="0.2">
      <c r="G15039" t="str">
        <f t="shared" si="471"/>
        <v/>
      </c>
      <c r="H15039" t="str">
        <f t="shared" si="472"/>
        <v/>
      </c>
    </row>
    <row r="15040" spans="7:8" x14ac:dyDescent="0.2">
      <c r="G15040" t="str">
        <f t="shared" si="471"/>
        <v/>
      </c>
      <c r="H15040" t="str">
        <f t="shared" si="472"/>
        <v/>
      </c>
    </row>
    <row r="15041" spans="7:8" x14ac:dyDescent="0.2">
      <c r="G15041" t="str">
        <f t="shared" si="471"/>
        <v/>
      </c>
      <c r="H15041" t="str">
        <f t="shared" si="472"/>
        <v/>
      </c>
    </row>
    <row r="15042" spans="7:8" x14ac:dyDescent="0.2">
      <c r="G15042" t="str">
        <f t="shared" si="471"/>
        <v/>
      </c>
      <c r="H15042" t="str">
        <f t="shared" si="472"/>
        <v/>
      </c>
    </row>
    <row r="15043" spans="7:8" x14ac:dyDescent="0.2">
      <c r="G15043" t="str">
        <f t="shared" si="471"/>
        <v/>
      </c>
      <c r="H15043" t="str">
        <f t="shared" si="472"/>
        <v/>
      </c>
    </row>
    <row r="15044" spans="7:8" x14ac:dyDescent="0.2">
      <c r="G15044" t="str">
        <f t="shared" si="471"/>
        <v/>
      </c>
      <c r="H15044" t="str">
        <f t="shared" si="472"/>
        <v/>
      </c>
    </row>
    <row r="15045" spans="7:8" x14ac:dyDescent="0.2">
      <c r="G15045" t="str">
        <f t="shared" si="471"/>
        <v/>
      </c>
      <c r="H15045" t="str">
        <f t="shared" si="472"/>
        <v/>
      </c>
    </row>
    <row r="15046" spans="7:8" x14ac:dyDescent="0.2">
      <c r="G15046" t="str">
        <f t="shared" si="471"/>
        <v/>
      </c>
      <c r="H15046" t="str">
        <f t="shared" si="472"/>
        <v/>
      </c>
    </row>
    <row r="15047" spans="7:8" x14ac:dyDescent="0.2">
      <c r="G15047" t="str">
        <f t="shared" ref="G15047:G15110" si="473">IF(B15047="","",IF(A15047="",G15046,SUBSTITUTE(A15047," 2022-23 Game Log","")))</f>
        <v/>
      </c>
      <c r="H15047" t="str">
        <f t="shared" ref="H15047:H15110" si="474">IF(G15047="Luka Dončić","Luka Doncic",IF(G15047="Wendell Carter Jr.","Wendell Carter",IF(G15047="Vlatko Čančar","Vlatko Cancar",IF(G15047="Troy Brown Jr.","Troy Brown",IF(G15047="Bojan Bogdanović","Bojan Bogdanovic",IF(G15047="Nic Claxton","Nicolas Claxton",IF(G15047="Kristaps Porziņģis","Kristaps Porzingis",IF(G15047="Kelly Oubre Jr.","Kelly Oubre Jr",IF(G15047="P.J. Washington","P.J Washington",IF(G15047="P.J. Tucker","P.J Tucker",IF(G15047="Jabari Smith Jr.","Jabari Smith",IF(G15047="Alperen Şengün","Alperen Sengun",IF(G15047="Nikola Vučević","Nikola Vucevic",IF(G15047="Jusuf Nurkić","Jusuf Nurkic",IF(G15047="Nikola Jokić","Nikola Jokic",G15047)))))))))))))))</f>
        <v/>
      </c>
    </row>
    <row r="15048" spans="7:8" x14ac:dyDescent="0.2">
      <c r="G15048" t="str">
        <f t="shared" si="473"/>
        <v/>
      </c>
      <c r="H15048" t="str">
        <f t="shared" si="474"/>
        <v/>
      </c>
    </row>
    <row r="15049" spans="7:8" x14ac:dyDescent="0.2">
      <c r="G15049" t="str">
        <f t="shared" si="473"/>
        <v/>
      </c>
      <c r="H15049" t="str">
        <f t="shared" si="474"/>
        <v/>
      </c>
    </row>
    <row r="15050" spans="7:8" x14ac:dyDescent="0.2">
      <c r="G15050" t="str">
        <f t="shared" si="473"/>
        <v/>
      </c>
      <c r="H15050" t="str">
        <f t="shared" si="474"/>
        <v/>
      </c>
    </row>
    <row r="15051" spans="7:8" x14ac:dyDescent="0.2">
      <c r="G15051" t="str">
        <f t="shared" si="473"/>
        <v/>
      </c>
      <c r="H15051" t="str">
        <f t="shared" si="474"/>
        <v/>
      </c>
    </row>
    <row r="15052" spans="7:8" x14ac:dyDescent="0.2">
      <c r="G15052" t="str">
        <f t="shared" si="473"/>
        <v/>
      </c>
      <c r="H15052" t="str">
        <f t="shared" si="474"/>
        <v/>
      </c>
    </row>
    <row r="15053" spans="7:8" x14ac:dyDescent="0.2">
      <c r="G15053" t="str">
        <f t="shared" si="473"/>
        <v/>
      </c>
      <c r="H15053" t="str">
        <f t="shared" si="474"/>
        <v/>
      </c>
    </row>
    <row r="15054" spans="7:8" x14ac:dyDescent="0.2">
      <c r="G15054" t="str">
        <f t="shared" si="473"/>
        <v/>
      </c>
      <c r="H15054" t="str">
        <f t="shared" si="474"/>
        <v/>
      </c>
    </row>
    <row r="15055" spans="7:8" x14ac:dyDescent="0.2">
      <c r="G15055" t="str">
        <f t="shared" si="473"/>
        <v/>
      </c>
      <c r="H15055" t="str">
        <f t="shared" si="474"/>
        <v/>
      </c>
    </row>
    <row r="15056" spans="7:8" x14ac:dyDescent="0.2">
      <c r="G15056" t="str">
        <f t="shared" si="473"/>
        <v/>
      </c>
      <c r="H15056" t="str">
        <f t="shared" si="474"/>
        <v/>
      </c>
    </row>
    <row r="15057" spans="7:8" x14ac:dyDescent="0.2">
      <c r="G15057" t="str">
        <f t="shared" si="473"/>
        <v/>
      </c>
      <c r="H15057" t="str">
        <f t="shared" si="474"/>
        <v/>
      </c>
    </row>
    <row r="15058" spans="7:8" x14ac:dyDescent="0.2">
      <c r="G15058" t="str">
        <f t="shared" si="473"/>
        <v/>
      </c>
      <c r="H15058" t="str">
        <f t="shared" si="474"/>
        <v/>
      </c>
    </row>
    <row r="15059" spans="7:8" x14ac:dyDescent="0.2">
      <c r="G15059" t="str">
        <f t="shared" si="473"/>
        <v/>
      </c>
      <c r="H15059" t="str">
        <f t="shared" si="474"/>
        <v/>
      </c>
    </row>
    <row r="15060" spans="7:8" x14ac:dyDescent="0.2">
      <c r="G15060" t="str">
        <f t="shared" si="473"/>
        <v/>
      </c>
      <c r="H15060" t="str">
        <f t="shared" si="474"/>
        <v/>
      </c>
    </row>
    <row r="15061" spans="7:8" x14ac:dyDescent="0.2">
      <c r="G15061" t="str">
        <f t="shared" si="473"/>
        <v/>
      </c>
      <c r="H15061" t="str">
        <f t="shared" si="474"/>
        <v/>
      </c>
    </row>
    <row r="15062" spans="7:8" x14ac:dyDescent="0.2">
      <c r="G15062" t="str">
        <f t="shared" si="473"/>
        <v/>
      </c>
      <c r="H15062" t="str">
        <f t="shared" si="474"/>
        <v/>
      </c>
    </row>
    <row r="15063" spans="7:8" x14ac:dyDescent="0.2">
      <c r="G15063" t="str">
        <f t="shared" si="473"/>
        <v/>
      </c>
      <c r="H15063" t="str">
        <f t="shared" si="474"/>
        <v/>
      </c>
    </row>
    <row r="15064" spans="7:8" x14ac:dyDescent="0.2">
      <c r="G15064" t="str">
        <f t="shared" si="473"/>
        <v/>
      </c>
      <c r="H15064" t="str">
        <f t="shared" si="474"/>
        <v/>
      </c>
    </row>
    <row r="15065" spans="7:8" x14ac:dyDescent="0.2">
      <c r="G15065" t="str">
        <f t="shared" si="473"/>
        <v/>
      </c>
      <c r="H15065" t="str">
        <f t="shared" si="474"/>
        <v/>
      </c>
    </row>
    <row r="15066" spans="7:8" x14ac:dyDescent="0.2">
      <c r="G15066" t="str">
        <f t="shared" si="473"/>
        <v/>
      </c>
      <c r="H15066" t="str">
        <f t="shared" si="474"/>
        <v/>
      </c>
    </row>
    <row r="15067" spans="7:8" x14ac:dyDescent="0.2">
      <c r="G15067" t="str">
        <f t="shared" si="473"/>
        <v/>
      </c>
      <c r="H15067" t="str">
        <f t="shared" si="474"/>
        <v/>
      </c>
    </row>
    <row r="15068" spans="7:8" x14ac:dyDescent="0.2">
      <c r="G15068" t="str">
        <f t="shared" si="473"/>
        <v/>
      </c>
      <c r="H15068" t="str">
        <f t="shared" si="474"/>
        <v/>
      </c>
    </row>
    <row r="15069" spans="7:8" x14ac:dyDescent="0.2">
      <c r="G15069" t="str">
        <f t="shared" si="473"/>
        <v/>
      </c>
      <c r="H15069" t="str">
        <f t="shared" si="474"/>
        <v/>
      </c>
    </row>
    <row r="15070" spans="7:8" x14ac:dyDescent="0.2">
      <c r="G15070" t="str">
        <f t="shared" si="473"/>
        <v/>
      </c>
      <c r="H15070" t="str">
        <f t="shared" si="474"/>
        <v/>
      </c>
    </row>
    <row r="15071" spans="7:8" x14ac:dyDescent="0.2">
      <c r="G15071" t="str">
        <f t="shared" si="473"/>
        <v/>
      </c>
      <c r="H15071" t="str">
        <f t="shared" si="474"/>
        <v/>
      </c>
    </row>
    <row r="15072" spans="7:8" x14ac:dyDescent="0.2">
      <c r="G15072" t="str">
        <f t="shared" si="473"/>
        <v/>
      </c>
      <c r="H15072" t="str">
        <f t="shared" si="474"/>
        <v/>
      </c>
    </row>
    <row r="15073" spans="7:8" x14ac:dyDescent="0.2">
      <c r="G15073" t="str">
        <f t="shared" si="473"/>
        <v/>
      </c>
      <c r="H15073" t="str">
        <f t="shared" si="474"/>
        <v/>
      </c>
    </row>
    <row r="15074" spans="7:8" x14ac:dyDescent="0.2">
      <c r="G15074" t="str">
        <f t="shared" si="473"/>
        <v/>
      </c>
      <c r="H15074" t="str">
        <f t="shared" si="474"/>
        <v/>
      </c>
    </row>
    <row r="15075" spans="7:8" x14ac:dyDescent="0.2">
      <c r="G15075" t="str">
        <f t="shared" si="473"/>
        <v/>
      </c>
      <c r="H15075" t="str">
        <f t="shared" si="474"/>
        <v/>
      </c>
    </row>
    <row r="15076" spans="7:8" x14ac:dyDescent="0.2">
      <c r="G15076" t="str">
        <f t="shared" si="473"/>
        <v/>
      </c>
      <c r="H15076" t="str">
        <f t="shared" si="474"/>
        <v/>
      </c>
    </row>
    <row r="15077" spans="7:8" x14ac:dyDescent="0.2">
      <c r="G15077" t="str">
        <f t="shared" si="473"/>
        <v/>
      </c>
      <c r="H15077" t="str">
        <f t="shared" si="474"/>
        <v/>
      </c>
    </row>
    <row r="15078" spans="7:8" x14ac:dyDescent="0.2">
      <c r="G15078" t="str">
        <f t="shared" si="473"/>
        <v/>
      </c>
      <c r="H15078" t="str">
        <f t="shared" si="474"/>
        <v/>
      </c>
    </row>
    <row r="15079" spans="7:8" x14ac:dyDescent="0.2">
      <c r="G15079" t="str">
        <f t="shared" si="473"/>
        <v/>
      </c>
      <c r="H15079" t="str">
        <f t="shared" si="474"/>
        <v/>
      </c>
    </row>
    <row r="15080" spans="7:8" x14ac:dyDescent="0.2">
      <c r="G15080" t="str">
        <f t="shared" si="473"/>
        <v/>
      </c>
      <c r="H15080" t="str">
        <f t="shared" si="474"/>
        <v/>
      </c>
    </row>
    <row r="15081" spans="7:8" x14ac:dyDescent="0.2">
      <c r="G15081" t="str">
        <f t="shared" si="473"/>
        <v/>
      </c>
      <c r="H15081" t="str">
        <f t="shared" si="474"/>
        <v/>
      </c>
    </row>
    <row r="15082" spans="7:8" x14ac:dyDescent="0.2">
      <c r="G15082" t="str">
        <f t="shared" si="473"/>
        <v/>
      </c>
      <c r="H15082" t="str">
        <f t="shared" si="474"/>
        <v/>
      </c>
    </row>
    <row r="15083" spans="7:8" x14ac:dyDescent="0.2">
      <c r="G15083" t="str">
        <f t="shared" si="473"/>
        <v/>
      </c>
      <c r="H15083" t="str">
        <f t="shared" si="474"/>
        <v/>
      </c>
    </row>
    <row r="15084" spans="7:8" x14ac:dyDescent="0.2">
      <c r="G15084" t="str">
        <f t="shared" si="473"/>
        <v/>
      </c>
      <c r="H15084" t="str">
        <f t="shared" si="474"/>
        <v/>
      </c>
    </row>
    <row r="15085" spans="7:8" x14ac:dyDescent="0.2">
      <c r="G15085" t="str">
        <f t="shared" si="473"/>
        <v/>
      </c>
      <c r="H15085" t="str">
        <f t="shared" si="474"/>
        <v/>
      </c>
    </row>
    <row r="15086" spans="7:8" x14ac:dyDescent="0.2">
      <c r="G15086" t="str">
        <f t="shared" si="473"/>
        <v/>
      </c>
      <c r="H15086" t="str">
        <f t="shared" si="474"/>
        <v/>
      </c>
    </row>
    <row r="15087" spans="7:8" x14ac:dyDescent="0.2">
      <c r="G15087" t="str">
        <f t="shared" si="473"/>
        <v/>
      </c>
      <c r="H15087" t="str">
        <f t="shared" si="474"/>
        <v/>
      </c>
    </row>
    <row r="15088" spans="7:8" x14ac:dyDescent="0.2">
      <c r="G15088" t="str">
        <f t="shared" si="473"/>
        <v/>
      </c>
      <c r="H15088" t="str">
        <f t="shared" si="474"/>
        <v/>
      </c>
    </row>
    <row r="15089" spans="7:8" x14ac:dyDescent="0.2">
      <c r="G15089" t="str">
        <f t="shared" si="473"/>
        <v/>
      </c>
      <c r="H15089" t="str">
        <f t="shared" si="474"/>
        <v/>
      </c>
    </row>
    <row r="15090" spans="7:8" x14ac:dyDescent="0.2">
      <c r="G15090" t="str">
        <f t="shared" si="473"/>
        <v/>
      </c>
      <c r="H15090" t="str">
        <f t="shared" si="474"/>
        <v/>
      </c>
    </row>
    <row r="15091" spans="7:8" x14ac:dyDescent="0.2">
      <c r="G15091" t="str">
        <f t="shared" si="473"/>
        <v/>
      </c>
      <c r="H15091" t="str">
        <f t="shared" si="474"/>
        <v/>
      </c>
    </row>
    <row r="15092" spans="7:8" x14ac:dyDescent="0.2">
      <c r="G15092" t="str">
        <f t="shared" si="473"/>
        <v/>
      </c>
      <c r="H15092" t="str">
        <f t="shared" si="474"/>
        <v/>
      </c>
    </row>
    <row r="15093" spans="7:8" x14ac:dyDescent="0.2">
      <c r="G15093" t="str">
        <f t="shared" si="473"/>
        <v/>
      </c>
      <c r="H15093" t="str">
        <f t="shared" si="474"/>
        <v/>
      </c>
    </row>
    <row r="15094" spans="7:8" x14ac:dyDescent="0.2">
      <c r="G15094" t="str">
        <f t="shared" si="473"/>
        <v/>
      </c>
      <c r="H15094" t="str">
        <f t="shared" si="474"/>
        <v/>
      </c>
    </row>
    <row r="15095" spans="7:8" x14ac:dyDescent="0.2">
      <c r="G15095" t="str">
        <f t="shared" si="473"/>
        <v/>
      </c>
      <c r="H15095" t="str">
        <f t="shared" si="474"/>
        <v/>
      </c>
    </row>
    <row r="15096" spans="7:8" x14ac:dyDescent="0.2">
      <c r="G15096" t="str">
        <f t="shared" si="473"/>
        <v/>
      </c>
      <c r="H15096" t="str">
        <f t="shared" si="474"/>
        <v/>
      </c>
    </row>
    <row r="15097" spans="7:8" x14ac:dyDescent="0.2">
      <c r="G15097" t="str">
        <f t="shared" si="473"/>
        <v/>
      </c>
      <c r="H15097" t="str">
        <f t="shared" si="474"/>
        <v/>
      </c>
    </row>
    <row r="15098" spans="7:8" x14ac:dyDescent="0.2">
      <c r="G15098" t="str">
        <f t="shared" si="473"/>
        <v/>
      </c>
      <c r="H15098" t="str">
        <f t="shared" si="474"/>
        <v/>
      </c>
    </row>
    <row r="15099" spans="7:8" x14ac:dyDescent="0.2">
      <c r="G15099" t="str">
        <f t="shared" si="473"/>
        <v/>
      </c>
      <c r="H15099" t="str">
        <f t="shared" si="474"/>
        <v/>
      </c>
    </row>
    <row r="15100" spans="7:8" x14ac:dyDescent="0.2">
      <c r="G15100" t="str">
        <f t="shared" si="473"/>
        <v/>
      </c>
      <c r="H15100" t="str">
        <f t="shared" si="474"/>
        <v/>
      </c>
    </row>
    <row r="15101" spans="7:8" x14ac:dyDescent="0.2">
      <c r="G15101" t="str">
        <f t="shared" si="473"/>
        <v/>
      </c>
      <c r="H15101" t="str">
        <f t="shared" si="474"/>
        <v/>
      </c>
    </row>
    <row r="15102" spans="7:8" x14ac:dyDescent="0.2">
      <c r="G15102" t="str">
        <f t="shared" si="473"/>
        <v/>
      </c>
      <c r="H15102" t="str">
        <f t="shared" si="474"/>
        <v/>
      </c>
    </row>
    <row r="15103" spans="7:8" x14ac:dyDescent="0.2">
      <c r="G15103" t="str">
        <f t="shared" si="473"/>
        <v/>
      </c>
      <c r="H15103" t="str">
        <f t="shared" si="474"/>
        <v/>
      </c>
    </row>
    <row r="15104" spans="7:8" x14ac:dyDescent="0.2">
      <c r="G15104" t="str">
        <f t="shared" si="473"/>
        <v/>
      </c>
      <c r="H15104" t="str">
        <f t="shared" si="474"/>
        <v/>
      </c>
    </row>
    <row r="15105" spans="7:8" x14ac:dyDescent="0.2">
      <c r="G15105" t="str">
        <f t="shared" si="473"/>
        <v/>
      </c>
      <c r="H15105" t="str">
        <f t="shared" si="474"/>
        <v/>
      </c>
    </row>
    <row r="15106" spans="7:8" x14ac:dyDescent="0.2">
      <c r="G15106" t="str">
        <f t="shared" si="473"/>
        <v/>
      </c>
      <c r="H15106" t="str">
        <f t="shared" si="474"/>
        <v/>
      </c>
    </row>
    <row r="15107" spans="7:8" x14ac:dyDescent="0.2">
      <c r="G15107" t="str">
        <f t="shared" si="473"/>
        <v/>
      </c>
      <c r="H15107" t="str">
        <f t="shared" si="474"/>
        <v/>
      </c>
    </row>
    <row r="15108" spans="7:8" x14ac:dyDescent="0.2">
      <c r="G15108" t="str">
        <f t="shared" si="473"/>
        <v/>
      </c>
      <c r="H15108" t="str">
        <f t="shared" si="474"/>
        <v/>
      </c>
    </row>
    <row r="15109" spans="7:8" x14ac:dyDescent="0.2">
      <c r="G15109" t="str">
        <f t="shared" si="473"/>
        <v/>
      </c>
      <c r="H15109" t="str">
        <f t="shared" si="474"/>
        <v/>
      </c>
    </row>
    <row r="15110" spans="7:8" x14ac:dyDescent="0.2">
      <c r="G15110" t="str">
        <f t="shared" si="473"/>
        <v/>
      </c>
      <c r="H15110" t="str">
        <f t="shared" si="474"/>
        <v/>
      </c>
    </row>
    <row r="15111" spans="7:8" x14ac:dyDescent="0.2">
      <c r="G15111" t="str">
        <f t="shared" ref="G15111:G15174" si="475">IF(B15111="","",IF(A15111="",G15110,SUBSTITUTE(A15111," 2022-23 Game Log","")))</f>
        <v/>
      </c>
      <c r="H15111" t="str">
        <f t="shared" ref="H15111:H15174" si="476">IF(G15111="Luka Dončić","Luka Doncic",IF(G15111="Wendell Carter Jr.","Wendell Carter",IF(G15111="Vlatko Čančar","Vlatko Cancar",IF(G15111="Troy Brown Jr.","Troy Brown",IF(G15111="Bojan Bogdanović","Bojan Bogdanovic",IF(G15111="Nic Claxton","Nicolas Claxton",IF(G15111="Kristaps Porziņģis","Kristaps Porzingis",IF(G15111="Kelly Oubre Jr.","Kelly Oubre Jr",IF(G15111="P.J. Washington","P.J Washington",IF(G15111="P.J. Tucker","P.J Tucker",IF(G15111="Jabari Smith Jr.","Jabari Smith",IF(G15111="Alperen Şengün","Alperen Sengun",IF(G15111="Nikola Vučević","Nikola Vucevic",IF(G15111="Jusuf Nurkić","Jusuf Nurkic",IF(G15111="Nikola Jokić","Nikola Jokic",G15111)))))))))))))))</f>
        <v/>
      </c>
    </row>
    <row r="15112" spans="7:8" x14ac:dyDescent="0.2">
      <c r="G15112" t="str">
        <f t="shared" si="475"/>
        <v/>
      </c>
      <c r="H15112" t="str">
        <f t="shared" si="476"/>
        <v/>
      </c>
    </row>
    <row r="15113" spans="7:8" x14ac:dyDescent="0.2">
      <c r="G15113" t="str">
        <f t="shared" si="475"/>
        <v/>
      </c>
      <c r="H15113" t="str">
        <f t="shared" si="476"/>
        <v/>
      </c>
    </row>
    <row r="15114" spans="7:8" x14ac:dyDescent="0.2">
      <c r="G15114" t="str">
        <f t="shared" si="475"/>
        <v/>
      </c>
      <c r="H15114" t="str">
        <f t="shared" si="476"/>
        <v/>
      </c>
    </row>
    <row r="15115" spans="7:8" x14ac:dyDescent="0.2">
      <c r="G15115" t="str">
        <f t="shared" si="475"/>
        <v/>
      </c>
      <c r="H15115" t="str">
        <f t="shared" si="476"/>
        <v/>
      </c>
    </row>
    <row r="15116" spans="7:8" x14ac:dyDescent="0.2">
      <c r="G15116" t="str">
        <f t="shared" si="475"/>
        <v/>
      </c>
      <c r="H15116" t="str">
        <f t="shared" si="476"/>
        <v/>
      </c>
    </row>
    <row r="15117" spans="7:8" x14ac:dyDescent="0.2">
      <c r="G15117" t="str">
        <f t="shared" si="475"/>
        <v/>
      </c>
      <c r="H15117" t="str">
        <f t="shared" si="476"/>
        <v/>
      </c>
    </row>
    <row r="15118" spans="7:8" x14ac:dyDescent="0.2">
      <c r="G15118" t="str">
        <f t="shared" si="475"/>
        <v/>
      </c>
      <c r="H15118" t="str">
        <f t="shared" si="476"/>
        <v/>
      </c>
    </row>
    <row r="15119" spans="7:8" x14ac:dyDescent="0.2">
      <c r="G15119" t="str">
        <f t="shared" si="475"/>
        <v/>
      </c>
      <c r="H15119" t="str">
        <f t="shared" si="476"/>
        <v/>
      </c>
    </row>
    <row r="15120" spans="7:8" x14ac:dyDescent="0.2">
      <c r="G15120" t="str">
        <f t="shared" si="475"/>
        <v/>
      </c>
      <c r="H15120" t="str">
        <f t="shared" si="476"/>
        <v/>
      </c>
    </row>
    <row r="15121" spans="7:8" x14ac:dyDescent="0.2">
      <c r="G15121" t="str">
        <f t="shared" si="475"/>
        <v/>
      </c>
      <c r="H15121" t="str">
        <f t="shared" si="476"/>
        <v/>
      </c>
    </row>
    <row r="15122" spans="7:8" x14ac:dyDescent="0.2">
      <c r="G15122" t="str">
        <f t="shared" si="475"/>
        <v/>
      </c>
      <c r="H15122" t="str">
        <f t="shared" si="476"/>
        <v/>
      </c>
    </row>
    <row r="15123" spans="7:8" x14ac:dyDescent="0.2">
      <c r="G15123" t="str">
        <f t="shared" si="475"/>
        <v/>
      </c>
      <c r="H15123" t="str">
        <f t="shared" si="476"/>
        <v/>
      </c>
    </row>
    <row r="15124" spans="7:8" x14ac:dyDescent="0.2">
      <c r="G15124" t="str">
        <f t="shared" si="475"/>
        <v/>
      </c>
      <c r="H15124" t="str">
        <f t="shared" si="476"/>
        <v/>
      </c>
    </row>
    <row r="15125" spans="7:8" x14ac:dyDescent="0.2">
      <c r="G15125" t="str">
        <f t="shared" si="475"/>
        <v/>
      </c>
      <c r="H15125" t="str">
        <f t="shared" si="476"/>
        <v/>
      </c>
    </row>
    <row r="15126" spans="7:8" x14ac:dyDescent="0.2">
      <c r="G15126" t="str">
        <f t="shared" si="475"/>
        <v/>
      </c>
      <c r="H15126" t="str">
        <f t="shared" si="476"/>
        <v/>
      </c>
    </row>
    <row r="15127" spans="7:8" x14ac:dyDescent="0.2">
      <c r="G15127" t="str">
        <f t="shared" si="475"/>
        <v/>
      </c>
      <c r="H15127" t="str">
        <f t="shared" si="476"/>
        <v/>
      </c>
    </row>
    <row r="15128" spans="7:8" x14ac:dyDescent="0.2">
      <c r="G15128" t="str">
        <f t="shared" si="475"/>
        <v/>
      </c>
      <c r="H15128" t="str">
        <f t="shared" si="476"/>
        <v/>
      </c>
    </row>
    <row r="15129" spans="7:8" x14ac:dyDescent="0.2">
      <c r="G15129" t="str">
        <f t="shared" si="475"/>
        <v/>
      </c>
      <c r="H15129" t="str">
        <f t="shared" si="476"/>
        <v/>
      </c>
    </row>
    <row r="15130" spans="7:8" x14ac:dyDescent="0.2">
      <c r="G15130" t="str">
        <f t="shared" si="475"/>
        <v/>
      </c>
      <c r="H15130" t="str">
        <f t="shared" si="476"/>
        <v/>
      </c>
    </row>
    <row r="15131" spans="7:8" x14ac:dyDescent="0.2">
      <c r="G15131" t="str">
        <f t="shared" si="475"/>
        <v/>
      </c>
      <c r="H15131" t="str">
        <f t="shared" si="476"/>
        <v/>
      </c>
    </row>
    <row r="15132" spans="7:8" x14ac:dyDescent="0.2">
      <c r="G15132" t="str">
        <f t="shared" si="475"/>
        <v/>
      </c>
      <c r="H15132" t="str">
        <f t="shared" si="476"/>
        <v/>
      </c>
    </row>
    <row r="15133" spans="7:8" x14ac:dyDescent="0.2">
      <c r="G15133" t="str">
        <f t="shared" si="475"/>
        <v/>
      </c>
      <c r="H15133" t="str">
        <f t="shared" si="476"/>
        <v/>
      </c>
    </row>
    <row r="15134" spans="7:8" x14ac:dyDescent="0.2">
      <c r="G15134" t="str">
        <f t="shared" si="475"/>
        <v/>
      </c>
      <c r="H15134" t="str">
        <f t="shared" si="476"/>
        <v/>
      </c>
    </row>
    <row r="15135" spans="7:8" x14ac:dyDescent="0.2">
      <c r="G15135" t="str">
        <f t="shared" si="475"/>
        <v/>
      </c>
      <c r="H15135" t="str">
        <f t="shared" si="476"/>
        <v/>
      </c>
    </row>
    <row r="15136" spans="7:8" x14ac:dyDescent="0.2">
      <c r="G15136" t="str">
        <f t="shared" si="475"/>
        <v/>
      </c>
      <c r="H15136" t="str">
        <f t="shared" si="476"/>
        <v/>
      </c>
    </row>
    <row r="15137" spans="7:8" x14ac:dyDescent="0.2">
      <c r="G15137" t="str">
        <f t="shared" si="475"/>
        <v/>
      </c>
      <c r="H15137" t="str">
        <f t="shared" si="476"/>
        <v/>
      </c>
    </row>
    <row r="15138" spans="7:8" x14ac:dyDescent="0.2">
      <c r="G15138" t="str">
        <f t="shared" si="475"/>
        <v/>
      </c>
      <c r="H15138" t="str">
        <f t="shared" si="476"/>
        <v/>
      </c>
    </row>
    <row r="15139" spans="7:8" x14ac:dyDescent="0.2">
      <c r="G15139" t="str">
        <f t="shared" si="475"/>
        <v/>
      </c>
      <c r="H15139" t="str">
        <f t="shared" si="476"/>
        <v/>
      </c>
    </row>
    <row r="15140" spans="7:8" x14ac:dyDescent="0.2">
      <c r="G15140" t="str">
        <f t="shared" si="475"/>
        <v/>
      </c>
      <c r="H15140" t="str">
        <f t="shared" si="476"/>
        <v/>
      </c>
    </row>
    <row r="15141" spans="7:8" x14ac:dyDescent="0.2">
      <c r="G15141" t="str">
        <f t="shared" si="475"/>
        <v/>
      </c>
      <c r="H15141" t="str">
        <f t="shared" si="476"/>
        <v/>
      </c>
    </row>
    <row r="15142" spans="7:8" x14ac:dyDescent="0.2">
      <c r="G15142" t="str">
        <f t="shared" si="475"/>
        <v/>
      </c>
      <c r="H15142" t="str">
        <f t="shared" si="476"/>
        <v/>
      </c>
    </row>
    <row r="15143" spans="7:8" x14ac:dyDescent="0.2">
      <c r="G15143" t="str">
        <f t="shared" si="475"/>
        <v/>
      </c>
      <c r="H15143" t="str">
        <f t="shared" si="476"/>
        <v/>
      </c>
    </row>
    <row r="15144" spans="7:8" x14ac:dyDescent="0.2">
      <c r="G15144" t="str">
        <f t="shared" si="475"/>
        <v/>
      </c>
      <c r="H15144" t="str">
        <f t="shared" si="476"/>
        <v/>
      </c>
    </row>
    <row r="15145" spans="7:8" x14ac:dyDescent="0.2">
      <c r="G15145" t="str">
        <f t="shared" si="475"/>
        <v/>
      </c>
      <c r="H15145" t="str">
        <f t="shared" si="476"/>
        <v/>
      </c>
    </row>
    <row r="15146" spans="7:8" x14ac:dyDescent="0.2">
      <c r="G15146" t="str">
        <f t="shared" si="475"/>
        <v/>
      </c>
      <c r="H15146" t="str">
        <f t="shared" si="476"/>
        <v/>
      </c>
    </row>
    <row r="15147" spans="7:8" x14ac:dyDescent="0.2">
      <c r="G15147" t="str">
        <f t="shared" si="475"/>
        <v/>
      </c>
      <c r="H15147" t="str">
        <f t="shared" si="476"/>
        <v/>
      </c>
    </row>
    <row r="15148" spans="7:8" x14ac:dyDescent="0.2">
      <c r="G15148" t="str">
        <f t="shared" si="475"/>
        <v/>
      </c>
      <c r="H15148" t="str">
        <f t="shared" si="476"/>
        <v/>
      </c>
    </row>
    <row r="15149" spans="7:8" x14ac:dyDescent="0.2">
      <c r="G15149" t="str">
        <f t="shared" si="475"/>
        <v/>
      </c>
      <c r="H15149" t="str">
        <f t="shared" si="476"/>
        <v/>
      </c>
    </row>
    <row r="15150" spans="7:8" x14ac:dyDescent="0.2">
      <c r="G15150" t="str">
        <f t="shared" si="475"/>
        <v/>
      </c>
      <c r="H15150" t="str">
        <f t="shared" si="476"/>
        <v/>
      </c>
    </row>
    <row r="15151" spans="7:8" x14ac:dyDescent="0.2">
      <c r="G15151" t="str">
        <f t="shared" si="475"/>
        <v/>
      </c>
      <c r="H15151" t="str">
        <f t="shared" si="476"/>
        <v/>
      </c>
    </row>
    <row r="15152" spans="7:8" x14ac:dyDescent="0.2">
      <c r="G15152" t="str">
        <f t="shared" si="475"/>
        <v/>
      </c>
      <c r="H15152" t="str">
        <f t="shared" si="476"/>
        <v/>
      </c>
    </row>
    <row r="15153" spans="7:8" x14ac:dyDescent="0.2">
      <c r="G15153" t="str">
        <f t="shared" si="475"/>
        <v/>
      </c>
      <c r="H15153" t="str">
        <f t="shared" si="476"/>
        <v/>
      </c>
    </row>
    <row r="15154" spans="7:8" x14ac:dyDescent="0.2">
      <c r="G15154" t="str">
        <f t="shared" si="475"/>
        <v/>
      </c>
      <c r="H15154" t="str">
        <f t="shared" si="476"/>
        <v/>
      </c>
    </row>
    <row r="15155" spans="7:8" x14ac:dyDescent="0.2">
      <c r="G15155" t="str">
        <f t="shared" si="475"/>
        <v/>
      </c>
      <c r="H15155" t="str">
        <f t="shared" si="476"/>
        <v/>
      </c>
    </row>
    <row r="15156" spans="7:8" x14ac:dyDescent="0.2">
      <c r="G15156" t="str">
        <f t="shared" si="475"/>
        <v/>
      </c>
      <c r="H15156" t="str">
        <f t="shared" si="476"/>
        <v/>
      </c>
    </row>
    <row r="15157" spans="7:8" x14ac:dyDescent="0.2">
      <c r="G15157" t="str">
        <f t="shared" si="475"/>
        <v/>
      </c>
      <c r="H15157" t="str">
        <f t="shared" si="476"/>
        <v/>
      </c>
    </row>
    <row r="15158" spans="7:8" x14ac:dyDescent="0.2">
      <c r="G15158" t="str">
        <f t="shared" si="475"/>
        <v/>
      </c>
      <c r="H15158" t="str">
        <f t="shared" si="476"/>
        <v/>
      </c>
    </row>
    <row r="15159" spans="7:8" x14ac:dyDescent="0.2">
      <c r="G15159" t="str">
        <f t="shared" si="475"/>
        <v/>
      </c>
      <c r="H15159" t="str">
        <f t="shared" si="476"/>
        <v/>
      </c>
    </row>
    <row r="15160" spans="7:8" x14ac:dyDescent="0.2">
      <c r="G15160" t="str">
        <f t="shared" si="475"/>
        <v/>
      </c>
      <c r="H15160" t="str">
        <f t="shared" si="476"/>
        <v/>
      </c>
    </row>
    <row r="15161" spans="7:8" x14ac:dyDescent="0.2">
      <c r="G15161" t="str">
        <f t="shared" si="475"/>
        <v/>
      </c>
      <c r="H15161" t="str">
        <f t="shared" si="476"/>
        <v/>
      </c>
    </row>
    <row r="15162" spans="7:8" x14ac:dyDescent="0.2">
      <c r="G15162" t="str">
        <f t="shared" si="475"/>
        <v/>
      </c>
      <c r="H15162" t="str">
        <f t="shared" si="476"/>
        <v/>
      </c>
    </row>
    <row r="15163" spans="7:8" x14ac:dyDescent="0.2">
      <c r="G15163" t="str">
        <f t="shared" si="475"/>
        <v/>
      </c>
      <c r="H15163" t="str">
        <f t="shared" si="476"/>
        <v/>
      </c>
    </row>
    <row r="15164" spans="7:8" x14ac:dyDescent="0.2">
      <c r="G15164" t="str">
        <f t="shared" si="475"/>
        <v/>
      </c>
      <c r="H15164" t="str">
        <f t="shared" si="476"/>
        <v/>
      </c>
    </row>
    <row r="15165" spans="7:8" x14ac:dyDescent="0.2">
      <c r="G15165" t="str">
        <f t="shared" si="475"/>
        <v/>
      </c>
      <c r="H15165" t="str">
        <f t="shared" si="476"/>
        <v/>
      </c>
    </row>
    <row r="15166" spans="7:8" x14ac:dyDescent="0.2">
      <c r="G15166" t="str">
        <f t="shared" si="475"/>
        <v/>
      </c>
      <c r="H15166" t="str">
        <f t="shared" si="476"/>
        <v/>
      </c>
    </row>
    <row r="15167" spans="7:8" x14ac:dyDescent="0.2">
      <c r="G15167" t="str">
        <f t="shared" si="475"/>
        <v/>
      </c>
      <c r="H15167" t="str">
        <f t="shared" si="476"/>
        <v/>
      </c>
    </row>
    <row r="15168" spans="7:8" x14ac:dyDescent="0.2">
      <c r="G15168" t="str">
        <f t="shared" si="475"/>
        <v/>
      </c>
      <c r="H15168" t="str">
        <f t="shared" si="476"/>
        <v/>
      </c>
    </row>
    <row r="15169" spans="7:8" x14ac:dyDescent="0.2">
      <c r="G15169" t="str">
        <f t="shared" si="475"/>
        <v/>
      </c>
      <c r="H15169" t="str">
        <f t="shared" si="476"/>
        <v/>
      </c>
    </row>
    <row r="15170" spans="7:8" x14ac:dyDescent="0.2">
      <c r="G15170" t="str">
        <f t="shared" si="475"/>
        <v/>
      </c>
      <c r="H15170" t="str">
        <f t="shared" si="476"/>
        <v/>
      </c>
    </row>
    <row r="15171" spans="7:8" x14ac:dyDescent="0.2">
      <c r="G15171" t="str">
        <f t="shared" si="475"/>
        <v/>
      </c>
      <c r="H15171" t="str">
        <f t="shared" si="476"/>
        <v/>
      </c>
    </row>
    <row r="15172" spans="7:8" x14ac:dyDescent="0.2">
      <c r="G15172" t="str">
        <f t="shared" si="475"/>
        <v/>
      </c>
      <c r="H15172" t="str">
        <f t="shared" si="476"/>
        <v/>
      </c>
    </row>
    <row r="15173" spans="7:8" x14ac:dyDescent="0.2">
      <c r="G15173" t="str">
        <f t="shared" si="475"/>
        <v/>
      </c>
      <c r="H15173" t="str">
        <f t="shared" si="476"/>
        <v/>
      </c>
    </row>
    <row r="15174" spans="7:8" x14ac:dyDescent="0.2">
      <c r="G15174" t="str">
        <f t="shared" si="475"/>
        <v/>
      </c>
      <c r="H15174" t="str">
        <f t="shared" si="476"/>
        <v/>
      </c>
    </row>
    <row r="15175" spans="7:8" x14ac:dyDescent="0.2">
      <c r="G15175" t="str">
        <f t="shared" ref="G15175:G15236" si="477">IF(B15175="","",IF(A15175="",G15174,SUBSTITUTE(A15175," 2022-23 Game Log","")))</f>
        <v/>
      </c>
      <c r="H15175" t="str">
        <f t="shared" ref="H15175:H15236" si="478">IF(G15175="Luka Dončić","Luka Doncic",IF(G15175="Wendell Carter Jr.","Wendell Carter",IF(G15175="Vlatko Čančar","Vlatko Cancar",IF(G15175="Troy Brown Jr.","Troy Brown",IF(G15175="Bojan Bogdanović","Bojan Bogdanovic",IF(G15175="Nic Claxton","Nicolas Claxton",IF(G15175="Kristaps Porziņģis","Kristaps Porzingis",IF(G15175="Kelly Oubre Jr.","Kelly Oubre Jr",IF(G15175="P.J. Washington","P.J Washington",IF(G15175="P.J. Tucker","P.J Tucker",IF(G15175="Jabari Smith Jr.","Jabari Smith",IF(G15175="Alperen Şengün","Alperen Sengun",IF(G15175="Nikola Vučević","Nikola Vucevic",IF(G15175="Jusuf Nurkić","Jusuf Nurkic",IF(G15175="Nikola Jokić","Nikola Jokic",G15175)))))))))))))))</f>
        <v/>
      </c>
    </row>
    <row r="15176" spans="7:8" x14ac:dyDescent="0.2">
      <c r="G15176" t="str">
        <f t="shared" si="477"/>
        <v/>
      </c>
      <c r="H15176" t="str">
        <f t="shared" si="478"/>
        <v/>
      </c>
    </row>
    <row r="15177" spans="7:8" x14ac:dyDescent="0.2">
      <c r="G15177" t="str">
        <f t="shared" si="477"/>
        <v/>
      </c>
      <c r="H15177" t="str">
        <f t="shared" si="478"/>
        <v/>
      </c>
    </row>
    <row r="15178" spans="7:8" x14ac:dyDescent="0.2">
      <c r="G15178" t="str">
        <f t="shared" si="477"/>
        <v/>
      </c>
      <c r="H15178" t="str">
        <f t="shared" si="478"/>
        <v/>
      </c>
    </row>
    <row r="15179" spans="7:8" x14ac:dyDescent="0.2">
      <c r="G15179" t="str">
        <f t="shared" si="477"/>
        <v/>
      </c>
      <c r="H15179" t="str">
        <f t="shared" si="478"/>
        <v/>
      </c>
    </row>
    <row r="15180" spans="7:8" x14ac:dyDescent="0.2">
      <c r="G15180" t="str">
        <f t="shared" si="477"/>
        <v/>
      </c>
      <c r="H15180" t="str">
        <f t="shared" si="478"/>
        <v/>
      </c>
    </row>
    <row r="15181" spans="7:8" x14ac:dyDescent="0.2">
      <c r="G15181" t="str">
        <f t="shared" si="477"/>
        <v/>
      </c>
      <c r="H15181" t="str">
        <f t="shared" si="478"/>
        <v/>
      </c>
    </row>
    <row r="15182" spans="7:8" x14ac:dyDescent="0.2">
      <c r="G15182" t="str">
        <f t="shared" si="477"/>
        <v/>
      </c>
      <c r="H15182" t="str">
        <f t="shared" si="478"/>
        <v/>
      </c>
    </row>
    <row r="15183" spans="7:8" x14ac:dyDescent="0.2">
      <c r="G15183" t="str">
        <f t="shared" si="477"/>
        <v/>
      </c>
      <c r="H15183" t="str">
        <f t="shared" si="478"/>
        <v/>
      </c>
    </row>
    <row r="15184" spans="7:8" x14ac:dyDescent="0.2">
      <c r="G15184" t="str">
        <f t="shared" si="477"/>
        <v/>
      </c>
      <c r="H15184" t="str">
        <f t="shared" si="478"/>
        <v/>
      </c>
    </row>
    <row r="15185" spans="7:8" x14ac:dyDescent="0.2">
      <c r="G15185" t="str">
        <f t="shared" si="477"/>
        <v/>
      </c>
      <c r="H15185" t="str">
        <f t="shared" si="478"/>
        <v/>
      </c>
    </row>
    <row r="15186" spans="7:8" x14ac:dyDescent="0.2">
      <c r="G15186" t="str">
        <f t="shared" si="477"/>
        <v/>
      </c>
      <c r="H15186" t="str">
        <f t="shared" si="478"/>
        <v/>
      </c>
    </row>
    <row r="15187" spans="7:8" x14ac:dyDescent="0.2">
      <c r="G15187" t="str">
        <f t="shared" si="477"/>
        <v/>
      </c>
      <c r="H15187" t="str">
        <f t="shared" si="478"/>
        <v/>
      </c>
    </row>
    <row r="15188" spans="7:8" x14ac:dyDescent="0.2">
      <c r="G15188" t="str">
        <f t="shared" si="477"/>
        <v/>
      </c>
      <c r="H15188" t="str">
        <f t="shared" si="478"/>
        <v/>
      </c>
    </row>
    <row r="15189" spans="7:8" x14ac:dyDescent="0.2">
      <c r="G15189" t="str">
        <f t="shared" si="477"/>
        <v/>
      </c>
      <c r="H15189" t="str">
        <f t="shared" si="478"/>
        <v/>
      </c>
    </row>
    <row r="15190" spans="7:8" x14ac:dyDescent="0.2">
      <c r="G15190" t="str">
        <f t="shared" si="477"/>
        <v/>
      </c>
      <c r="H15190" t="str">
        <f t="shared" si="478"/>
        <v/>
      </c>
    </row>
    <row r="15191" spans="7:8" x14ac:dyDescent="0.2">
      <c r="G15191" t="str">
        <f t="shared" si="477"/>
        <v/>
      </c>
      <c r="H15191" t="str">
        <f t="shared" si="478"/>
        <v/>
      </c>
    </row>
    <row r="15192" spans="7:8" x14ac:dyDescent="0.2">
      <c r="G15192" t="str">
        <f t="shared" si="477"/>
        <v/>
      </c>
      <c r="H15192" t="str">
        <f t="shared" si="478"/>
        <v/>
      </c>
    </row>
    <row r="15193" spans="7:8" x14ac:dyDescent="0.2">
      <c r="G15193" t="str">
        <f t="shared" si="477"/>
        <v/>
      </c>
      <c r="H15193" t="str">
        <f t="shared" si="478"/>
        <v/>
      </c>
    </row>
    <row r="15194" spans="7:8" x14ac:dyDescent="0.2">
      <c r="G15194" t="str">
        <f t="shared" si="477"/>
        <v/>
      </c>
      <c r="H15194" t="str">
        <f t="shared" si="478"/>
        <v/>
      </c>
    </row>
    <row r="15195" spans="7:8" x14ac:dyDescent="0.2">
      <c r="G15195" t="str">
        <f t="shared" si="477"/>
        <v/>
      </c>
      <c r="H15195" t="str">
        <f t="shared" si="478"/>
        <v/>
      </c>
    </row>
    <row r="15196" spans="7:8" x14ac:dyDescent="0.2">
      <c r="G15196" t="str">
        <f t="shared" si="477"/>
        <v/>
      </c>
      <c r="H15196" t="str">
        <f t="shared" si="478"/>
        <v/>
      </c>
    </row>
    <row r="15197" spans="7:8" x14ac:dyDescent="0.2">
      <c r="G15197" t="str">
        <f t="shared" si="477"/>
        <v/>
      </c>
      <c r="H15197" t="str">
        <f t="shared" si="478"/>
        <v/>
      </c>
    </row>
    <row r="15198" spans="7:8" x14ac:dyDescent="0.2">
      <c r="G15198" t="str">
        <f t="shared" si="477"/>
        <v/>
      </c>
      <c r="H15198" t="str">
        <f t="shared" si="478"/>
        <v/>
      </c>
    </row>
    <row r="15199" spans="7:8" x14ac:dyDescent="0.2">
      <c r="G15199" t="str">
        <f t="shared" si="477"/>
        <v/>
      </c>
      <c r="H15199" t="str">
        <f t="shared" si="478"/>
        <v/>
      </c>
    </row>
    <row r="15200" spans="7:8" x14ac:dyDescent="0.2">
      <c r="G15200" t="str">
        <f t="shared" si="477"/>
        <v/>
      </c>
      <c r="H15200" t="str">
        <f t="shared" si="478"/>
        <v/>
      </c>
    </row>
    <row r="15201" spans="7:8" x14ac:dyDescent="0.2">
      <c r="G15201" t="str">
        <f t="shared" si="477"/>
        <v/>
      </c>
      <c r="H15201" t="str">
        <f t="shared" si="478"/>
        <v/>
      </c>
    </row>
    <row r="15202" spans="7:8" x14ac:dyDescent="0.2">
      <c r="G15202" t="str">
        <f t="shared" si="477"/>
        <v/>
      </c>
      <c r="H15202" t="str">
        <f t="shared" si="478"/>
        <v/>
      </c>
    </row>
    <row r="15203" spans="7:8" x14ac:dyDescent="0.2">
      <c r="G15203" t="str">
        <f t="shared" si="477"/>
        <v/>
      </c>
      <c r="H15203" t="str">
        <f t="shared" si="478"/>
        <v/>
      </c>
    </row>
    <row r="15204" spans="7:8" x14ac:dyDescent="0.2">
      <c r="G15204" t="str">
        <f t="shared" si="477"/>
        <v/>
      </c>
      <c r="H15204" t="str">
        <f t="shared" si="478"/>
        <v/>
      </c>
    </row>
    <row r="15205" spans="7:8" x14ac:dyDescent="0.2">
      <c r="G15205" t="str">
        <f t="shared" si="477"/>
        <v/>
      </c>
      <c r="H15205" t="str">
        <f t="shared" si="478"/>
        <v/>
      </c>
    </row>
    <row r="15206" spans="7:8" x14ac:dyDescent="0.2">
      <c r="G15206" t="str">
        <f t="shared" si="477"/>
        <v/>
      </c>
      <c r="H15206" t="str">
        <f t="shared" si="478"/>
        <v/>
      </c>
    </row>
    <row r="15207" spans="7:8" x14ac:dyDescent="0.2">
      <c r="G15207" t="str">
        <f t="shared" si="477"/>
        <v/>
      </c>
      <c r="H15207" t="str">
        <f t="shared" si="478"/>
        <v/>
      </c>
    </row>
    <row r="15208" spans="7:8" x14ac:dyDescent="0.2">
      <c r="G15208" t="str">
        <f t="shared" si="477"/>
        <v/>
      </c>
      <c r="H15208" t="str">
        <f t="shared" si="478"/>
        <v/>
      </c>
    </row>
    <row r="15209" spans="7:8" x14ac:dyDescent="0.2">
      <c r="G15209" t="str">
        <f t="shared" si="477"/>
        <v/>
      </c>
      <c r="H15209" t="str">
        <f t="shared" si="478"/>
        <v/>
      </c>
    </row>
    <row r="15210" spans="7:8" x14ac:dyDescent="0.2">
      <c r="G15210" t="str">
        <f t="shared" si="477"/>
        <v/>
      </c>
      <c r="H15210" t="str">
        <f t="shared" si="478"/>
        <v/>
      </c>
    </row>
    <row r="15211" spans="7:8" x14ac:dyDescent="0.2">
      <c r="G15211" t="str">
        <f t="shared" si="477"/>
        <v/>
      </c>
      <c r="H15211" t="str">
        <f t="shared" si="478"/>
        <v/>
      </c>
    </row>
    <row r="15212" spans="7:8" x14ac:dyDescent="0.2">
      <c r="G15212" t="str">
        <f t="shared" si="477"/>
        <v/>
      </c>
      <c r="H15212" t="str">
        <f t="shared" si="478"/>
        <v/>
      </c>
    </row>
    <row r="15213" spans="7:8" x14ac:dyDescent="0.2">
      <c r="G15213" t="str">
        <f t="shared" si="477"/>
        <v/>
      </c>
      <c r="H15213" t="str">
        <f t="shared" si="478"/>
        <v/>
      </c>
    </row>
    <row r="15214" spans="7:8" x14ac:dyDescent="0.2">
      <c r="G15214" t="str">
        <f t="shared" si="477"/>
        <v/>
      </c>
      <c r="H15214" t="str">
        <f t="shared" si="478"/>
        <v/>
      </c>
    </row>
    <row r="15215" spans="7:8" x14ac:dyDescent="0.2">
      <c r="G15215" t="str">
        <f t="shared" si="477"/>
        <v/>
      </c>
      <c r="H15215" t="str">
        <f t="shared" si="478"/>
        <v/>
      </c>
    </row>
    <row r="15216" spans="7:8" x14ac:dyDescent="0.2">
      <c r="G15216" t="str">
        <f t="shared" si="477"/>
        <v/>
      </c>
      <c r="H15216" t="str">
        <f t="shared" si="478"/>
        <v/>
      </c>
    </row>
    <row r="15217" spans="7:8" x14ac:dyDescent="0.2">
      <c r="G15217" t="str">
        <f t="shared" si="477"/>
        <v/>
      </c>
      <c r="H15217" t="str">
        <f t="shared" si="478"/>
        <v/>
      </c>
    </row>
    <row r="15218" spans="7:8" x14ac:dyDescent="0.2">
      <c r="G15218" t="str">
        <f t="shared" si="477"/>
        <v/>
      </c>
      <c r="H15218" t="str">
        <f t="shared" si="478"/>
        <v/>
      </c>
    </row>
    <row r="15219" spans="7:8" x14ac:dyDescent="0.2">
      <c r="G15219" t="str">
        <f t="shared" si="477"/>
        <v/>
      </c>
      <c r="H15219" t="str">
        <f t="shared" si="478"/>
        <v/>
      </c>
    </row>
    <row r="15220" spans="7:8" x14ac:dyDescent="0.2">
      <c r="G15220" t="str">
        <f t="shared" si="477"/>
        <v/>
      </c>
      <c r="H15220" t="str">
        <f t="shared" si="478"/>
        <v/>
      </c>
    </row>
    <row r="15221" spans="7:8" x14ac:dyDescent="0.2">
      <c r="G15221" t="str">
        <f t="shared" si="477"/>
        <v/>
      </c>
      <c r="H15221" t="str">
        <f t="shared" si="478"/>
        <v/>
      </c>
    </row>
    <row r="15222" spans="7:8" x14ac:dyDescent="0.2">
      <c r="G15222" t="str">
        <f t="shared" si="477"/>
        <v/>
      </c>
      <c r="H15222" t="str">
        <f t="shared" si="478"/>
        <v/>
      </c>
    </row>
    <row r="15223" spans="7:8" x14ac:dyDescent="0.2">
      <c r="G15223" t="str">
        <f t="shared" si="477"/>
        <v/>
      </c>
      <c r="H15223" t="str">
        <f t="shared" si="478"/>
        <v/>
      </c>
    </row>
    <row r="15224" spans="7:8" x14ac:dyDescent="0.2">
      <c r="G15224" t="str">
        <f t="shared" si="477"/>
        <v/>
      </c>
      <c r="H15224" t="str">
        <f t="shared" si="478"/>
        <v/>
      </c>
    </row>
    <row r="15225" spans="7:8" x14ac:dyDescent="0.2">
      <c r="G15225" t="str">
        <f t="shared" si="477"/>
        <v/>
      </c>
      <c r="H15225" t="str">
        <f t="shared" si="478"/>
        <v/>
      </c>
    </row>
    <row r="15226" spans="7:8" x14ac:dyDescent="0.2">
      <c r="G15226" t="str">
        <f t="shared" si="477"/>
        <v/>
      </c>
      <c r="H15226" t="str">
        <f t="shared" si="478"/>
        <v/>
      </c>
    </row>
    <row r="15227" spans="7:8" x14ac:dyDescent="0.2">
      <c r="G15227" t="str">
        <f t="shared" si="477"/>
        <v/>
      </c>
      <c r="H15227" t="str">
        <f t="shared" si="478"/>
        <v/>
      </c>
    </row>
    <row r="15228" spans="7:8" x14ac:dyDescent="0.2">
      <c r="G15228" t="str">
        <f t="shared" si="477"/>
        <v/>
      </c>
      <c r="H15228" t="str">
        <f t="shared" si="478"/>
        <v/>
      </c>
    </row>
    <row r="15229" spans="7:8" x14ac:dyDescent="0.2">
      <c r="G15229" t="str">
        <f t="shared" si="477"/>
        <v/>
      </c>
      <c r="H15229" t="str">
        <f t="shared" si="478"/>
        <v/>
      </c>
    </row>
    <row r="15230" spans="7:8" x14ac:dyDescent="0.2">
      <c r="G15230" t="str">
        <f t="shared" si="477"/>
        <v/>
      </c>
      <c r="H15230" t="str">
        <f t="shared" si="478"/>
        <v/>
      </c>
    </row>
    <row r="15231" spans="7:8" x14ac:dyDescent="0.2">
      <c r="G15231" t="str">
        <f t="shared" si="477"/>
        <v/>
      </c>
      <c r="H15231" t="str">
        <f t="shared" si="478"/>
        <v/>
      </c>
    </row>
    <row r="15232" spans="7:8" x14ac:dyDescent="0.2">
      <c r="G15232" t="str">
        <f t="shared" si="477"/>
        <v/>
      </c>
      <c r="H15232" t="str">
        <f t="shared" si="478"/>
        <v/>
      </c>
    </row>
    <row r="15233" spans="7:8" x14ac:dyDescent="0.2">
      <c r="G15233" t="str">
        <f t="shared" si="477"/>
        <v/>
      </c>
      <c r="H15233" t="str">
        <f t="shared" si="478"/>
        <v/>
      </c>
    </row>
    <row r="15234" spans="7:8" x14ac:dyDescent="0.2">
      <c r="G15234" t="str">
        <f t="shared" si="477"/>
        <v/>
      </c>
      <c r="H15234" t="str">
        <f t="shared" si="478"/>
        <v/>
      </c>
    </row>
    <row r="15235" spans="7:8" x14ac:dyDescent="0.2">
      <c r="G15235" t="str">
        <f t="shared" si="477"/>
        <v/>
      </c>
      <c r="H15235" t="str">
        <f t="shared" si="478"/>
        <v/>
      </c>
    </row>
    <row r="15236" spans="7:8" x14ac:dyDescent="0.2">
      <c r="G15236" t="str">
        <f t="shared" si="477"/>
        <v/>
      </c>
      <c r="H15236" t="str">
        <f t="shared" si="478"/>
        <v/>
      </c>
    </row>
  </sheetData>
  <phoneticPr fontId="2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1C51B-6671-45A2-AA2A-CB59135C0298}">
  <dimension ref="A1:G343"/>
  <sheetViews>
    <sheetView workbookViewId="0">
      <pane ySplit="1" topLeftCell="A245" activePane="bottomLeft" state="frozen"/>
      <selection pane="bottomLeft" activeCell="G1" sqref="G1"/>
    </sheetView>
  </sheetViews>
  <sheetFormatPr defaultRowHeight="12.75" x14ac:dyDescent="0.2"/>
  <cols>
    <col min="1" max="1" width="9.140625" style="29"/>
    <col min="2" max="2" width="27" style="29" bestFit="1" customWidth="1"/>
    <col min="3" max="3" width="9.28515625" style="29" bestFit="1" customWidth="1"/>
    <col min="4" max="16384" width="9.140625" style="29"/>
  </cols>
  <sheetData>
    <row r="1" spans="1:7" s="30" customFormat="1" x14ac:dyDescent="0.2">
      <c r="A1" s="30" t="s">
        <v>768</v>
      </c>
      <c r="B1" s="30" t="s">
        <v>769</v>
      </c>
      <c r="C1" s="30" t="s">
        <v>1125</v>
      </c>
      <c r="E1" s="30">
        <f>COUNTIF(C:C,"Yes")</f>
        <v>67</v>
      </c>
      <c r="F1" s="30">
        <v>27</v>
      </c>
      <c r="G1" s="30">
        <f>E1-F1</f>
        <v>40</v>
      </c>
    </row>
    <row r="2" spans="1:7" x14ac:dyDescent="0.2">
      <c r="A2" s="29">
        <v>1</v>
      </c>
      <c r="B2" s="29" t="s">
        <v>770</v>
      </c>
    </row>
    <row r="3" spans="1:7" x14ac:dyDescent="0.2">
      <c r="A3" s="29">
        <v>2</v>
      </c>
      <c r="B3" s="29" t="s">
        <v>771</v>
      </c>
    </row>
    <row r="4" spans="1:7" x14ac:dyDescent="0.2">
      <c r="A4" s="29">
        <v>3</v>
      </c>
      <c r="B4" s="29" t="s">
        <v>772</v>
      </c>
    </row>
    <row r="5" spans="1:7" x14ac:dyDescent="0.2">
      <c r="A5" s="29">
        <v>4</v>
      </c>
      <c r="B5" s="29" t="s">
        <v>773</v>
      </c>
    </row>
    <row r="6" spans="1:7" x14ac:dyDescent="0.2">
      <c r="A6" s="29">
        <v>5</v>
      </c>
      <c r="B6" s="29" t="s">
        <v>774</v>
      </c>
    </row>
    <row r="7" spans="1:7" x14ac:dyDescent="0.2">
      <c r="A7" s="29">
        <v>6</v>
      </c>
      <c r="B7" s="29" t="s">
        <v>775</v>
      </c>
    </row>
    <row r="8" spans="1:7" x14ac:dyDescent="0.2">
      <c r="A8" s="29">
        <v>7</v>
      </c>
      <c r="B8" s="31" t="s">
        <v>776</v>
      </c>
    </row>
    <row r="9" spans="1:7" x14ac:dyDescent="0.2">
      <c r="A9" s="29">
        <v>8</v>
      </c>
      <c r="B9" s="31" t="s">
        <v>777</v>
      </c>
    </row>
    <row r="10" spans="1:7" x14ac:dyDescent="0.2">
      <c r="A10" s="29">
        <v>9</v>
      </c>
      <c r="B10" s="31" t="s">
        <v>778</v>
      </c>
    </row>
    <row r="11" spans="1:7" x14ac:dyDescent="0.2">
      <c r="A11" s="29">
        <v>10</v>
      </c>
      <c r="B11" s="31" t="s">
        <v>779</v>
      </c>
    </row>
    <row r="12" spans="1:7" x14ac:dyDescent="0.2">
      <c r="A12" s="29">
        <v>11</v>
      </c>
      <c r="B12" s="31" t="s">
        <v>780</v>
      </c>
    </row>
    <row r="13" spans="1:7" x14ac:dyDescent="0.2">
      <c r="A13" s="29">
        <v>12</v>
      </c>
      <c r="B13" s="31" t="s">
        <v>781</v>
      </c>
    </row>
    <row r="14" spans="1:7" x14ac:dyDescent="0.2">
      <c r="A14" s="29">
        <v>13</v>
      </c>
      <c r="B14" s="31" t="s">
        <v>782</v>
      </c>
    </row>
    <row r="15" spans="1:7" x14ac:dyDescent="0.2">
      <c r="A15" s="29">
        <v>14</v>
      </c>
      <c r="B15" s="31" t="s">
        <v>783</v>
      </c>
    </row>
    <row r="16" spans="1:7" x14ac:dyDescent="0.2">
      <c r="A16" s="29">
        <v>15</v>
      </c>
      <c r="B16" s="31" t="s">
        <v>784</v>
      </c>
    </row>
    <row r="17" spans="1:3" x14ac:dyDescent="0.2">
      <c r="A17" s="29">
        <v>16</v>
      </c>
      <c r="B17" s="31" t="s">
        <v>785</v>
      </c>
    </row>
    <row r="18" spans="1:3" x14ac:dyDescent="0.2">
      <c r="A18" s="29">
        <v>17</v>
      </c>
      <c r="B18" s="31" t="s">
        <v>786</v>
      </c>
    </row>
    <row r="19" spans="1:3" x14ac:dyDescent="0.2">
      <c r="A19" s="29">
        <v>18</v>
      </c>
      <c r="B19" s="31" t="s">
        <v>787</v>
      </c>
    </row>
    <row r="20" spans="1:3" x14ac:dyDescent="0.2">
      <c r="A20" s="29">
        <v>19</v>
      </c>
      <c r="B20" s="31" t="s">
        <v>788</v>
      </c>
    </row>
    <row r="21" spans="1:3" x14ac:dyDescent="0.2">
      <c r="A21" s="29">
        <v>20</v>
      </c>
      <c r="B21" s="31" t="s">
        <v>789</v>
      </c>
    </row>
    <row r="22" spans="1:3" x14ac:dyDescent="0.2">
      <c r="A22" s="29">
        <v>21</v>
      </c>
      <c r="B22" s="31" t="s">
        <v>790</v>
      </c>
    </row>
    <row r="23" spans="1:3" x14ac:dyDescent="0.2">
      <c r="A23" s="29">
        <v>22</v>
      </c>
      <c r="B23" s="31" t="s">
        <v>791</v>
      </c>
    </row>
    <row r="24" spans="1:3" x14ac:dyDescent="0.2">
      <c r="A24" s="29">
        <v>23</v>
      </c>
      <c r="B24" s="29" t="s">
        <v>807</v>
      </c>
    </row>
    <row r="25" spans="1:3" x14ac:dyDescent="0.2">
      <c r="A25" s="29">
        <v>24</v>
      </c>
      <c r="B25" s="29" t="s">
        <v>808</v>
      </c>
    </row>
    <row r="26" spans="1:3" x14ac:dyDescent="0.2">
      <c r="A26" s="29">
        <v>25</v>
      </c>
      <c r="B26" s="29" t="s">
        <v>809</v>
      </c>
      <c r="C26" s="29" t="s">
        <v>1126</v>
      </c>
    </row>
    <row r="27" spans="1:3" x14ac:dyDescent="0.2">
      <c r="A27" s="29">
        <v>26</v>
      </c>
      <c r="B27" s="29" t="s">
        <v>810</v>
      </c>
    </row>
    <row r="28" spans="1:3" x14ac:dyDescent="0.2">
      <c r="A28" s="29">
        <v>27</v>
      </c>
      <c r="B28" s="29" t="s">
        <v>811</v>
      </c>
    </row>
    <row r="29" spans="1:3" x14ac:dyDescent="0.2">
      <c r="A29" s="29">
        <v>28</v>
      </c>
      <c r="B29" s="29" t="s">
        <v>823</v>
      </c>
    </row>
    <row r="30" spans="1:3" x14ac:dyDescent="0.2">
      <c r="A30" s="29">
        <v>29</v>
      </c>
      <c r="B30" s="29" t="s">
        <v>824</v>
      </c>
    </row>
    <row r="31" spans="1:3" x14ac:dyDescent="0.2">
      <c r="A31" s="29">
        <v>30</v>
      </c>
      <c r="B31" s="29" t="s">
        <v>825</v>
      </c>
    </row>
    <row r="32" spans="1:3" x14ac:dyDescent="0.2">
      <c r="A32" s="29">
        <v>31</v>
      </c>
      <c r="B32" s="29" t="s">
        <v>826</v>
      </c>
    </row>
    <row r="33" spans="1:3" x14ac:dyDescent="0.2">
      <c r="A33" s="29">
        <v>32</v>
      </c>
      <c r="B33" s="29" t="s">
        <v>827</v>
      </c>
    </row>
    <row r="34" spans="1:3" x14ac:dyDescent="0.2">
      <c r="A34" s="29">
        <v>33</v>
      </c>
      <c r="B34" s="29" t="s">
        <v>828</v>
      </c>
      <c r="C34" s="29" t="s">
        <v>1126</v>
      </c>
    </row>
    <row r="35" spans="1:3" x14ac:dyDescent="0.2">
      <c r="A35" s="29">
        <v>34</v>
      </c>
      <c r="B35" s="29" t="s">
        <v>829</v>
      </c>
    </row>
    <row r="36" spans="1:3" x14ac:dyDescent="0.2">
      <c r="A36" s="29">
        <v>35</v>
      </c>
      <c r="B36" s="29" t="s">
        <v>830</v>
      </c>
    </row>
    <row r="37" spans="1:3" x14ac:dyDescent="0.2">
      <c r="A37" s="29">
        <v>36</v>
      </c>
      <c r="B37" s="29" t="s">
        <v>831</v>
      </c>
    </row>
    <row r="38" spans="1:3" x14ac:dyDescent="0.2">
      <c r="A38" s="29">
        <v>37</v>
      </c>
      <c r="B38" s="29" t="s">
        <v>832</v>
      </c>
    </row>
    <row r="39" spans="1:3" x14ac:dyDescent="0.2">
      <c r="A39" s="29">
        <v>38</v>
      </c>
      <c r="B39" s="29" t="s">
        <v>833</v>
      </c>
    </row>
    <row r="40" spans="1:3" x14ac:dyDescent="0.2">
      <c r="A40" s="29">
        <v>39</v>
      </c>
      <c r="B40" s="29" t="s">
        <v>834</v>
      </c>
    </row>
    <row r="41" spans="1:3" x14ac:dyDescent="0.2">
      <c r="A41" s="29">
        <v>40</v>
      </c>
      <c r="B41" s="29" t="s">
        <v>835</v>
      </c>
    </row>
    <row r="42" spans="1:3" x14ac:dyDescent="0.2">
      <c r="A42" s="29">
        <v>41</v>
      </c>
      <c r="B42" s="29" t="s">
        <v>836</v>
      </c>
    </row>
    <row r="43" spans="1:3" x14ac:dyDescent="0.2">
      <c r="A43" s="29">
        <v>42</v>
      </c>
      <c r="B43" s="29" t="s">
        <v>837</v>
      </c>
    </row>
    <row r="44" spans="1:3" x14ac:dyDescent="0.2">
      <c r="A44" s="29">
        <v>43</v>
      </c>
      <c r="B44" s="29" t="s">
        <v>838</v>
      </c>
    </row>
    <row r="45" spans="1:3" x14ac:dyDescent="0.2">
      <c r="A45" s="29">
        <v>44</v>
      </c>
      <c r="B45" s="29" t="s">
        <v>839</v>
      </c>
    </row>
    <row r="46" spans="1:3" x14ac:dyDescent="0.2">
      <c r="A46" s="29">
        <v>45</v>
      </c>
      <c r="B46" s="29" t="s">
        <v>840</v>
      </c>
    </row>
    <row r="47" spans="1:3" x14ac:dyDescent="0.2">
      <c r="A47" s="29">
        <v>46</v>
      </c>
      <c r="B47" s="29" t="s">
        <v>841</v>
      </c>
    </row>
    <row r="48" spans="1:3" x14ac:dyDescent="0.2">
      <c r="A48" s="29">
        <v>47</v>
      </c>
      <c r="B48" s="29" t="s">
        <v>842</v>
      </c>
    </row>
    <row r="49" spans="1:3" x14ac:dyDescent="0.2">
      <c r="A49" s="29">
        <v>48</v>
      </c>
      <c r="B49" s="29" t="s">
        <v>843</v>
      </c>
    </row>
    <row r="50" spans="1:3" x14ac:dyDescent="0.2">
      <c r="A50" s="29">
        <v>49</v>
      </c>
      <c r="B50" s="29" t="s">
        <v>844</v>
      </c>
    </row>
    <row r="51" spans="1:3" x14ac:dyDescent="0.2">
      <c r="A51" s="29">
        <v>50</v>
      </c>
      <c r="B51" s="29" t="s">
        <v>845</v>
      </c>
    </row>
    <row r="52" spans="1:3" x14ac:dyDescent="0.2">
      <c r="A52" s="29">
        <v>51</v>
      </c>
      <c r="B52" s="29" t="s">
        <v>846</v>
      </c>
    </row>
    <row r="53" spans="1:3" x14ac:dyDescent="0.2">
      <c r="A53" s="29">
        <v>52</v>
      </c>
      <c r="B53" s="29" t="s">
        <v>847</v>
      </c>
    </row>
    <row r="54" spans="1:3" x14ac:dyDescent="0.2">
      <c r="A54" s="29">
        <v>53</v>
      </c>
      <c r="B54" s="29" t="s">
        <v>848</v>
      </c>
    </row>
    <row r="55" spans="1:3" x14ac:dyDescent="0.2">
      <c r="A55" s="29">
        <v>54</v>
      </c>
      <c r="B55" s="29" t="s">
        <v>849</v>
      </c>
    </row>
    <row r="56" spans="1:3" x14ac:dyDescent="0.2">
      <c r="A56" s="29">
        <v>55</v>
      </c>
      <c r="B56" s="29" t="s">
        <v>850</v>
      </c>
    </row>
    <row r="57" spans="1:3" x14ac:dyDescent="0.2">
      <c r="A57" s="29">
        <v>56</v>
      </c>
      <c r="B57" s="29" t="s">
        <v>851</v>
      </c>
    </row>
    <row r="58" spans="1:3" x14ac:dyDescent="0.2">
      <c r="A58" s="29">
        <v>57</v>
      </c>
      <c r="B58" s="29" t="s">
        <v>852</v>
      </c>
    </row>
    <row r="59" spans="1:3" x14ac:dyDescent="0.2">
      <c r="A59" s="29">
        <v>58</v>
      </c>
      <c r="B59" s="29" t="s">
        <v>853</v>
      </c>
    </row>
    <row r="60" spans="1:3" x14ac:dyDescent="0.2">
      <c r="A60" s="29">
        <v>59</v>
      </c>
      <c r="B60" s="29" t="s">
        <v>854</v>
      </c>
    </row>
    <row r="61" spans="1:3" x14ac:dyDescent="0.2">
      <c r="A61" s="29">
        <v>60</v>
      </c>
      <c r="B61" s="29" t="s">
        <v>855</v>
      </c>
    </row>
    <row r="62" spans="1:3" x14ac:dyDescent="0.2">
      <c r="A62" s="29">
        <v>61</v>
      </c>
      <c r="B62" s="29" t="s">
        <v>856</v>
      </c>
    </row>
    <row r="63" spans="1:3" x14ac:dyDescent="0.2">
      <c r="A63" s="29">
        <v>62</v>
      </c>
      <c r="B63" s="29" t="s">
        <v>857</v>
      </c>
      <c r="C63" s="29" t="s">
        <v>1126</v>
      </c>
    </row>
    <row r="64" spans="1:3" x14ac:dyDescent="0.2">
      <c r="A64" s="29">
        <v>63</v>
      </c>
      <c r="B64" s="29" t="s">
        <v>858</v>
      </c>
    </row>
    <row r="65" spans="1:3" x14ac:dyDescent="0.2">
      <c r="A65" s="29">
        <v>64</v>
      </c>
      <c r="B65" s="29" t="s">
        <v>859</v>
      </c>
      <c r="C65" s="29" t="s">
        <v>1126</v>
      </c>
    </row>
    <row r="66" spans="1:3" x14ac:dyDescent="0.2">
      <c r="A66" s="29">
        <v>65</v>
      </c>
      <c r="B66" s="29" t="s">
        <v>860</v>
      </c>
    </row>
    <row r="67" spans="1:3" x14ac:dyDescent="0.2">
      <c r="A67" s="29">
        <v>66</v>
      </c>
      <c r="B67" s="29" t="s">
        <v>861</v>
      </c>
    </row>
    <row r="68" spans="1:3" x14ac:dyDescent="0.2">
      <c r="A68" s="29">
        <v>67</v>
      </c>
      <c r="B68" s="29" t="s">
        <v>862</v>
      </c>
    </row>
    <row r="69" spans="1:3" x14ac:dyDescent="0.2">
      <c r="A69" s="29">
        <v>68</v>
      </c>
      <c r="B69" s="31" t="s">
        <v>863</v>
      </c>
    </row>
    <row r="70" spans="1:3" x14ac:dyDescent="0.2">
      <c r="A70" s="29">
        <v>69</v>
      </c>
      <c r="B70" s="31" t="s">
        <v>864</v>
      </c>
    </row>
    <row r="71" spans="1:3" x14ac:dyDescent="0.2">
      <c r="A71" s="29">
        <v>70</v>
      </c>
      <c r="B71" s="31" t="s">
        <v>865</v>
      </c>
    </row>
    <row r="72" spans="1:3" x14ac:dyDescent="0.2">
      <c r="A72" s="29">
        <v>71</v>
      </c>
      <c r="B72" s="29" t="s">
        <v>866</v>
      </c>
      <c r="C72" s="29" t="s">
        <v>1126</v>
      </c>
    </row>
    <row r="73" spans="1:3" x14ac:dyDescent="0.2">
      <c r="A73" s="29">
        <v>72</v>
      </c>
      <c r="B73" s="29" t="s">
        <v>867</v>
      </c>
    </row>
    <row r="74" spans="1:3" x14ac:dyDescent="0.2">
      <c r="A74" s="29">
        <v>73</v>
      </c>
      <c r="B74" s="29" t="s">
        <v>868</v>
      </c>
    </row>
    <row r="75" spans="1:3" x14ac:dyDescent="0.2">
      <c r="A75" s="29">
        <v>74</v>
      </c>
      <c r="B75" s="29" t="s">
        <v>869</v>
      </c>
    </row>
    <row r="76" spans="1:3" x14ac:dyDescent="0.2">
      <c r="A76" s="29">
        <v>75</v>
      </c>
      <c r="B76" s="29" t="s">
        <v>870</v>
      </c>
      <c r="C76" s="29" t="s">
        <v>1126</v>
      </c>
    </row>
    <row r="77" spans="1:3" x14ac:dyDescent="0.2">
      <c r="A77" s="29">
        <v>76</v>
      </c>
      <c r="B77" s="29" t="s">
        <v>871</v>
      </c>
    </row>
    <row r="78" spans="1:3" x14ac:dyDescent="0.2">
      <c r="A78" s="29">
        <v>77</v>
      </c>
      <c r="B78" s="29" t="s">
        <v>872</v>
      </c>
    </row>
    <row r="79" spans="1:3" x14ac:dyDescent="0.2">
      <c r="A79" s="29">
        <v>78</v>
      </c>
      <c r="B79" s="29" t="s">
        <v>873</v>
      </c>
    </row>
    <row r="80" spans="1:3" x14ac:dyDescent="0.2">
      <c r="A80" s="29">
        <v>79</v>
      </c>
      <c r="B80" s="29" t="s">
        <v>874</v>
      </c>
    </row>
    <row r="81" spans="1:3" x14ac:dyDescent="0.2">
      <c r="A81" s="29">
        <v>80</v>
      </c>
      <c r="B81" s="29" t="s">
        <v>875</v>
      </c>
    </row>
    <row r="82" spans="1:3" x14ac:dyDescent="0.2">
      <c r="A82" s="29">
        <v>81</v>
      </c>
      <c r="B82" s="29" t="s">
        <v>876</v>
      </c>
    </row>
    <row r="83" spans="1:3" x14ac:dyDescent="0.2">
      <c r="A83" s="29">
        <v>82</v>
      </c>
      <c r="B83" s="29" t="s">
        <v>877</v>
      </c>
    </row>
    <row r="84" spans="1:3" x14ac:dyDescent="0.2">
      <c r="A84" s="29">
        <v>83</v>
      </c>
      <c r="B84" s="29" t="s">
        <v>878</v>
      </c>
    </row>
    <row r="85" spans="1:3" x14ac:dyDescent="0.2">
      <c r="A85" s="29">
        <v>84</v>
      </c>
      <c r="B85" s="29" t="s">
        <v>879</v>
      </c>
    </row>
    <row r="86" spans="1:3" x14ac:dyDescent="0.2">
      <c r="A86" s="29">
        <v>85</v>
      </c>
      <c r="B86" s="29" t="s">
        <v>880</v>
      </c>
    </row>
    <row r="87" spans="1:3" x14ac:dyDescent="0.2">
      <c r="A87" s="29">
        <v>86</v>
      </c>
      <c r="B87" s="29" t="s">
        <v>881</v>
      </c>
    </row>
    <row r="88" spans="1:3" x14ac:dyDescent="0.2">
      <c r="A88" s="29">
        <v>87</v>
      </c>
      <c r="B88" s="29" t="s">
        <v>882</v>
      </c>
    </row>
    <row r="89" spans="1:3" x14ac:dyDescent="0.2">
      <c r="A89" s="29">
        <v>88</v>
      </c>
      <c r="B89" s="29" t="s">
        <v>883</v>
      </c>
    </row>
    <row r="90" spans="1:3" x14ac:dyDescent="0.2">
      <c r="A90" s="29">
        <v>89</v>
      </c>
      <c r="B90" s="29" t="s">
        <v>884</v>
      </c>
    </row>
    <row r="91" spans="1:3" x14ac:dyDescent="0.2">
      <c r="A91" s="29">
        <v>90</v>
      </c>
      <c r="B91" s="29" t="s">
        <v>885</v>
      </c>
    </row>
    <row r="92" spans="1:3" x14ac:dyDescent="0.2">
      <c r="A92" s="29">
        <v>91</v>
      </c>
      <c r="B92" s="29" t="s">
        <v>886</v>
      </c>
      <c r="C92" s="29" t="s">
        <v>1126</v>
      </c>
    </row>
    <row r="93" spans="1:3" x14ac:dyDescent="0.2">
      <c r="A93" s="29">
        <v>92</v>
      </c>
      <c r="B93" s="29" t="s">
        <v>887</v>
      </c>
    </row>
    <row r="94" spans="1:3" x14ac:dyDescent="0.2">
      <c r="A94" s="29">
        <v>93</v>
      </c>
      <c r="B94" s="29" t="s">
        <v>888</v>
      </c>
    </row>
    <row r="95" spans="1:3" x14ac:dyDescent="0.2">
      <c r="A95" s="29">
        <v>94</v>
      </c>
      <c r="B95" s="29" t="s">
        <v>889</v>
      </c>
    </row>
    <row r="96" spans="1:3" x14ac:dyDescent="0.2">
      <c r="A96" s="29">
        <v>95</v>
      </c>
      <c r="B96" s="29" t="s">
        <v>890</v>
      </c>
    </row>
    <row r="97" spans="1:3" x14ac:dyDescent="0.2">
      <c r="A97" s="29">
        <v>96</v>
      </c>
      <c r="B97" s="29" t="s">
        <v>891</v>
      </c>
    </row>
    <row r="98" spans="1:3" x14ac:dyDescent="0.2">
      <c r="A98" s="29">
        <v>97</v>
      </c>
      <c r="B98" s="29" t="s">
        <v>892</v>
      </c>
    </row>
    <row r="99" spans="1:3" x14ac:dyDescent="0.2">
      <c r="A99" s="29">
        <v>98</v>
      </c>
      <c r="B99" s="29" t="s">
        <v>893</v>
      </c>
    </row>
    <row r="100" spans="1:3" x14ac:dyDescent="0.2">
      <c r="A100" s="29">
        <v>99</v>
      </c>
      <c r="B100" s="29" t="s">
        <v>894</v>
      </c>
    </row>
    <row r="101" spans="1:3" x14ac:dyDescent="0.2">
      <c r="A101" s="29">
        <v>100</v>
      </c>
      <c r="B101" s="29" t="s">
        <v>895</v>
      </c>
    </row>
    <row r="102" spans="1:3" x14ac:dyDescent="0.2">
      <c r="A102" s="29">
        <v>101</v>
      </c>
      <c r="B102" s="29" t="s">
        <v>896</v>
      </c>
    </row>
    <row r="103" spans="1:3" x14ac:dyDescent="0.2">
      <c r="A103" s="29">
        <v>102</v>
      </c>
      <c r="B103" s="29" t="s">
        <v>897</v>
      </c>
    </row>
    <row r="104" spans="1:3" x14ac:dyDescent="0.2">
      <c r="A104" s="29">
        <v>103</v>
      </c>
      <c r="B104" s="29" t="s">
        <v>898</v>
      </c>
      <c r="C104" s="29" t="s">
        <v>1126</v>
      </c>
    </row>
    <row r="105" spans="1:3" x14ac:dyDescent="0.2">
      <c r="A105" s="29">
        <v>104</v>
      </c>
      <c r="B105" s="29" t="s">
        <v>902</v>
      </c>
    </row>
    <row r="106" spans="1:3" x14ac:dyDescent="0.2">
      <c r="A106" s="29">
        <v>105</v>
      </c>
      <c r="B106" s="29" t="s">
        <v>903</v>
      </c>
    </row>
    <row r="107" spans="1:3" x14ac:dyDescent="0.2">
      <c r="A107" s="29">
        <v>106</v>
      </c>
      <c r="B107" s="29" t="s">
        <v>904</v>
      </c>
    </row>
    <row r="108" spans="1:3" x14ac:dyDescent="0.2">
      <c r="A108" s="29">
        <v>107</v>
      </c>
      <c r="B108" s="29" t="s">
        <v>905</v>
      </c>
    </row>
    <row r="109" spans="1:3" x14ac:dyDescent="0.2">
      <c r="A109" s="29">
        <v>108</v>
      </c>
      <c r="B109" s="29" t="s">
        <v>906</v>
      </c>
    </row>
    <row r="110" spans="1:3" x14ac:dyDescent="0.2">
      <c r="A110" s="29">
        <v>109</v>
      </c>
      <c r="B110" s="29" t="s">
        <v>907</v>
      </c>
    </row>
    <row r="111" spans="1:3" x14ac:dyDescent="0.2">
      <c r="A111" s="29">
        <v>110</v>
      </c>
      <c r="B111" s="29" t="s">
        <v>1128</v>
      </c>
      <c r="C111" s="29" t="s">
        <v>1126</v>
      </c>
    </row>
    <row r="112" spans="1:3" x14ac:dyDescent="0.2">
      <c r="A112" s="29">
        <v>111</v>
      </c>
      <c r="B112" s="29" t="s">
        <v>908</v>
      </c>
    </row>
    <row r="113" spans="1:3" x14ac:dyDescent="0.2">
      <c r="A113" s="29">
        <v>112</v>
      </c>
      <c r="B113" s="29" t="s">
        <v>909</v>
      </c>
    </row>
    <row r="114" spans="1:3" x14ac:dyDescent="0.2">
      <c r="A114" s="29">
        <v>113</v>
      </c>
      <c r="B114" s="29" t="s">
        <v>910</v>
      </c>
    </row>
    <row r="115" spans="1:3" x14ac:dyDescent="0.2">
      <c r="A115" s="29">
        <v>114</v>
      </c>
      <c r="B115" s="29" t="s">
        <v>911</v>
      </c>
    </row>
    <row r="116" spans="1:3" x14ac:dyDescent="0.2">
      <c r="A116" s="29">
        <v>115</v>
      </c>
      <c r="B116" s="29" t="s">
        <v>912</v>
      </c>
    </row>
    <row r="117" spans="1:3" x14ac:dyDescent="0.2">
      <c r="A117" s="29">
        <v>116</v>
      </c>
      <c r="B117" s="29" t="s">
        <v>913</v>
      </c>
    </row>
    <row r="118" spans="1:3" x14ac:dyDescent="0.2">
      <c r="A118" s="29">
        <v>117</v>
      </c>
      <c r="B118" s="29" t="s">
        <v>914</v>
      </c>
    </row>
    <row r="119" spans="1:3" x14ac:dyDescent="0.2">
      <c r="A119" s="29">
        <v>118</v>
      </c>
      <c r="B119" s="29" t="s">
        <v>915</v>
      </c>
    </row>
    <row r="120" spans="1:3" x14ac:dyDescent="0.2">
      <c r="A120" s="29">
        <v>119</v>
      </c>
      <c r="B120" s="29" t="s">
        <v>916</v>
      </c>
    </row>
    <row r="121" spans="1:3" x14ac:dyDescent="0.2">
      <c r="A121" s="29">
        <v>120</v>
      </c>
      <c r="B121" s="29" t="s">
        <v>917</v>
      </c>
      <c r="C121" s="29" t="s">
        <v>1126</v>
      </c>
    </row>
    <row r="122" spans="1:3" x14ac:dyDescent="0.2">
      <c r="A122" s="29">
        <v>121</v>
      </c>
      <c r="B122" s="29" t="s">
        <v>918</v>
      </c>
    </row>
    <row r="123" spans="1:3" x14ac:dyDescent="0.2">
      <c r="A123" s="29">
        <v>122</v>
      </c>
      <c r="B123" s="29" t="s">
        <v>919</v>
      </c>
    </row>
    <row r="124" spans="1:3" x14ac:dyDescent="0.2">
      <c r="A124" s="29">
        <v>123</v>
      </c>
      <c r="B124" s="29" t="s">
        <v>920</v>
      </c>
    </row>
    <row r="125" spans="1:3" x14ac:dyDescent="0.2">
      <c r="A125" s="29">
        <v>124</v>
      </c>
      <c r="B125" s="29" t="s">
        <v>921</v>
      </c>
    </row>
    <row r="126" spans="1:3" x14ac:dyDescent="0.2">
      <c r="A126" s="29">
        <v>125</v>
      </c>
      <c r="B126" s="29" t="s">
        <v>922</v>
      </c>
    </row>
    <row r="127" spans="1:3" x14ac:dyDescent="0.2">
      <c r="A127" s="29">
        <v>126</v>
      </c>
      <c r="B127" s="29" t="s">
        <v>923</v>
      </c>
    </row>
    <row r="128" spans="1:3" x14ac:dyDescent="0.2">
      <c r="A128" s="29">
        <v>127</v>
      </c>
      <c r="B128" s="29" t="s">
        <v>924</v>
      </c>
    </row>
    <row r="129" spans="1:2" x14ac:dyDescent="0.2">
      <c r="A129" s="29">
        <v>128</v>
      </c>
      <c r="B129" s="29" t="s">
        <v>925</v>
      </c>
    </row>
    <row r="130" spans="1:2" x14ac:dyDescent="0.2">
      <c r="A130" s="29">
        <v>129</v>
      </c>
      <c r="B130" s="29" t="s">
        <v>926</v>
      </c>
    </row>
    <row r="131" spans="1:2" x14ac:dyDescent="0.2">
      <c r="A131" s="29">
        <v>130</v>
      </c>
      <c r="B131" s="29" t="s">
        <v>927</v>
      </c>
    </row>
    <row r="132" spans="1:2" x14ac:dyDescent="0.2">
      <c r="A132" s="29">
        <v>131</v>
      </c>
      <c r="B132" s="29" t="s">
        <v>928</v>
      </c>
    </row>
    <row r="133" spans="1:2" x14ac:dyDescent="0.2">
      <c r="A133" s="29">
        <v>132</v>
      </c>
      <c r="B133" s="29" t="s">
        <v>935</v>
      </c>
    </row>
    <row r="134" spans="1:2" x14ac:dyDescent="0.2">
      <c r="A134" s="29">
        <v>133</v>
      </c>
      <c r="B134" s="29" t="s">
        <v>936</v>
      </c>
    </row>
    <row r="135" spans="1:2" x14ac:dyDescent="0.2">
      <c r="A135" s="29">
        <v>134</v>
      </c>
      <c r="B135" s="31" t="s">
        <v>948</v>
      </c>
    </row>
    <row r="136" spans="1:2" x14ac:dyDescent="0.2">
      <c r="A136" s="29">
        <v>135</v>
      </c>
      <c r="B136" s="31" t="s">
        <v>949</v>
      </c>
    </row>
    <row r="137" spans="1:2" x14ac:dyDescent="0.2">
      <c r="A137" s="29">
        <v>136</v>
      </c>
      <c r="B137" s="31" t="s">
        <v>950</v>
      </c>
    </row>
    <row r="138" spans="1:2" x14ac:dyDescent="0.2">
      <c r="A138" s="29">
        <v>137</v>
      </c>
      <c r="B138" s="31" t="s">
        <v>951</v>
      </c>
    </row>
    <row r="139" spans="1:2" x14ac:dyDescent="0.2">
      <c r="A139" s="29">
        <v>138</v>
      </c>
      <c r="B139" s="31" t="s">
        <v>952</v>
      </c>
    </row>
    <row r="140" spans="1:2" x14ac:dyDescent="0.2">
      <c r="A140" s="29">
        <v>139</v>
      </c>
      <c r="B140" s="31" t="s">
        <v>953</v>
      </c>
    </row>
    <row r="141" spans="1:2" x14ac:dyDescent="0.2">
      <c r="A141" s="29">
        <v>140</v>
      </c>
      <c r="B141" s="31" t="s">
        <v>954</v>
      </c>
    </row>
    <row r="142" spans="1:2" x14ac:dyDescent="0.2">
      <c r="A142" s="29">
        <v>141</v>
      </c>
      <c r="B142" s="31" t="s">
        <v>1127</v>
      </c>
    </row>
    <row r="143" spans="1:2" x14ac:dyDescent="0.2">
      <c r="A143" s="29">
        <v>142</v>
      </c>
      <c r="B143" s="31" t="s">
        <v>955</v>
      </c>
    </row>
    <row r="144" spans="1:2" x14ac:dyDescent="0.2">
      <c r="A144" s="29">
        <v>143</v>
      </c>
      <c r="B144" s="31" t="s">
        <v>956</v>
      </c>
    </row>
    <row r="145" spans="1:3" x14ac:dyDescent="0.2">
      <c r="A145" s="29">
        <v>144</v>
      </c>
      <c r="B145" s="29" t="s">
        <v>957</v>
      </c>
    </row>
    <row r="146" spans="1:3" x14ac:dyDescent="0.2">
      <c r="A146" s="29">
        <v>145</v>
      </c>
      <c r="B146" s="29" t="s">
        <v>958</v>
      </c>
    </row>
    <row r="147" spans="1:3" x14ac:dyDescent="0.2">
      <c r="A147" s="29">
        <v>146</v>
      </c>
      <c r="B147" s="29" t="s">
        <v>959</v>
      </c>
    </row>
    <row r="148" spans="1:3" x14ac:dyDescent="0.2">
      <c r="A148" s="29">
        <v>147</v>
      </c>
      <c r="B148" s="29" t="s">
        <v>960</v>
      </c>
    </row>
    <row r="149" spans="1:3" x14ac:dyDescent="0.2">
      <c r="A149" s="29">
        <v>148</v>
      </c>
      <c r="B149" s="29" t="s">
        <v>961</v>
      </c>
    </row>
    <row r="150" spans="1:3" x14ac:dyDescent="0.2">
      <c r="A150" s="29">
        <v>149</v>
      </c>
      <c r="B150" s="29" t="s">
        <v>962</v>
      </c>
    </row>
    <row r="151" spans="1:3" x14ac:dyDescent="0.2">
      <c r="A151" s="29">
        <v>150</v>
      </c>
      <c r="B151" s="29" t="s">
        <v>963</v>
      </c>
    </row>
    <row r="152" spans="1:3" x14ac:dyDescent="0.2">
      <c r="A152" s="29">
        <v>151</v>
      </c>
      <c r="B152" s="29" t="s">
        <v>964</v>
      </c>
    </row>
    <row r="153" spans="1:3" x14ac:dyDescent="0.2">
      <c r="A153" s="29">
        <v>152</v>
      </c>
      <c r="B153" s="29" t="s">
        <v>965</v>
      </c>
      <c r="C153" s="29" t="s">
        <v>1126</v>
      </c>
    </row>
    <row r="154" spans="1:3" x14ac:dyDescent="0.2">
      <c r="A154" s="29">
        <v>153</v>
      </c>
      <c r="B154" s="29" t="s">
        <v>966</v>
      </c>
    </row>
    <row r="155" spans="1:3" x14ac:dyDescent="0.2">
      <c r="A155" s="29">
        <v>154</v>
      </c>
      <c r="B155" s="29" t="s">
        <v>967</v>
      </c>
    </row>
    <row r="156" spans="1:3" x14ac:dyDescent="0.2">
      <c r="A156" s="29">
        <v>155</v>
      </c>
      <c r="B156" s="29" t="s">
        <v>968</v>
      </c>
    </row>
    <row r="157" spans="1:3" x14ac:dyDescent="0.2">
      <c r="A157" s="29">
        <v>156</v>
      </c>
      <c r="B157" s="29" t="s">
        <v>969</v>
      </c>
    </row>
    <row r="158" spans="1:3" x14ac:dyDescent="0.2">
      <c r="A158" s="29">
        <v>157</v>
      </c>
      <c r="B158" s="29" t="s">
        <v>970</v>
      </c>
    </row>
    <row r="159" spans="1:3" x14ac:dyDescent="0.2">
      <c r="A159" s="29">
        <v>158</v>
      </c>
      <c r="B159" s="31" t="s">
        <v>971</v>
      </c>
    </row>
    <row r="160" spans="1:3" x14ac:dyDescent="0.2">
      <c r="A160" s="29">
        <v>159</v>
      </c>
      <c r="B160" s="31" t="s">
        <v>972</v>
      </c>
    </row>
    <row r="161" spans="1:3" x14ac:dyDescent="0.2">
      <c r="A161" s="29">
        <v>160</v>
      </c>
      <c r="B161" s="31" t="s">
        <v>973</v>
      </c>
    </row>
    <row r="162" spans="1:3" x14ac:dyDescent="0.2">
      <c r="A162" s="29">
        <v>161</v>
      </c>
      <c r="B162" s="31" t="s">
        <v>974</v>
      </c>
    </row>
    <row r="163" spans="1:3" x14ac:dyDescent="0.2">
      <c r="A163" s="29">
        <v>162</v>
      </c>
      <c r="B163" s="31" t="s">
        <v>975</v>
      </c>
    </row>
    <row r="164" spans="1:3" x14ac:dyDescent="0.2">
      <c r="A164" s="29">
        <v>163</v>
      </c>
      <c r="B164" s="31" t="s">
        <v>976</v>
      </c>
    </row>
    <row r="165" spans="1:3" x14ac:dyDescent="0.2">
      <c r="A165" s="29">
        <v>164</v>
      </c>
      <c r="B165" s="31" t="s">
        <v>977</v>
      </c>
    </row>
    <row r="166" spans="1:3" x14ac:dyDescent="0.2">
      <c r="A166" s="29">
        <v>165</v>
      </c>
      <c r="B166" s="31" t="s">
        <v>978</v>
      </c>
      <c r="C166" s="29" t="s">
        <v>1126</v>
      </c>
    </row>
    <row r="167" spans="1:3" x14ac:dyDescent="0.2">
      <c r="A167" s="29">
        <v>166</v>
      </c>
      <c r="B167" s="31" t="s">
        <v>979</v>
      </c>
    </row>
    <row r="168" spans="1:3" x14ac:dyDescent="0.2">
      <c r="A168" s="29">
        <v>167</v>
      </c>
      <c r="B168" s="31" t="s">
        <v>980</v>
      </c>
    </row>
    <row r="169" spans="1:3" x14ac:dyDescent="0.2">
      <c r="A169" s="29">
        <v>168</v>
      </c>
      <c r="B169" s="31" t="s">
        <v>981</v>
      </c>
    </row>
    <row r="170" spans="1:3" x14ac:dyDescent="0.2">
      <c r="A170" s="29">
        <v>169</v>
      </c>
      <c r="B170" s="31" t="s">
        <v>982</v>
      </c>
    </row>
    <row r="171" spans="1:3" x14ac:dyDescent="0.2">
      <c r="A171" s="29">
        <v>170</v>
      </c>
      <c r="B171" s="31" t="s">
        <v>983</v>
      </c>
    </row>
    <row r="172" spans="1:3" x14ac:dyDescent="0.2">
      <c r="A172" s="29">
        <v>171</v>
      </c>
      <c r="B172" s="31" t="s">
        <v>984</v>
      </c>
      <c r="C172" s="29" t="s">
        <v>1126</v>
      </c>
    </row>
    <row r="173" spans="1:3" x14ac:dyDescent="0.2">
      <c r="A173" s="29">
        <v>172</v>
      </c>
      <c r="B173" s="31" t="s">
        <v>985</v>
      </c>
    </row>
    <row r="174" spans="1:3" x14ac:dyDescent="0.2">
      <c r="A174" s="29">
        <v>173</v>
      </c>
      <c r="B174" s="31" t="s">
        <v>986</v>
      </c>
    </row>
    <row r="175" spans="1:3" x14ac:dyDescent="0.2">
      <c r="A175" s="29">
        <v>174</v>
      </c>
      <c r="B175" s="31" t="s">
        <v>987</v>
      </c>
    </row>
    <row r="176" spans="1:3" x14ac:dyDescent="0.2">
      <c r="A176" s="29">
        <v>175</v>
      </c>
      <c r="B176" s="31" t="s">
        <v>988</v>
      </c>
    </row>
    <row r="177" spans="1:3" x14ac:dyDescent="0.2">
      <c r="A177" s="29">
        <v>176</v>
      </c>
      <c r="B177" s="31" t="s">
        <v>989</v>
      </c>
    </row>
    <row r="178" spans="1:3" x14ac:dyDescent="0.2">
      <c r="A178" s="29">
        <v>177</v>
      </c>
      <c r="B178" s="31" t="s">
        <v>990</v>
      </c>
    </row>
    <row r="179" spans="1:3" x14ac:dyDescent="0.2">
      <c r="A179" s="29">
        <v>178</v>
      </c>
      <c r="B179" s="31" t="s">
        <v>991</v>
      </c>
    </row>
    <row r="180" spans="1:3" x14ac:dyDescent="0.2">
      <c r="A180" s="29">
        <v>179</v>
      </c>
      <c r="B180" s="31" t="s">
        <v>992</v>
      </c>
    </row>
    <row r="181" spans="1:3" x14ac:dyDescent="0.2">
      <c r="A181" s="29">
        <v>180</v>
      </c>
      <c r="B181" s="31" t="s">
        <v>993</v>
      </c>
    </row>
    <row r="182" spans="1:3" x14ac:dyDescent="0.2">
      <c r="A182" s="29">
        <v>181</v>
      </c>
      <c r="B182" s="31" t="s">
        <v>994</v>
      </c>
    </row>
    <row r="183" spans="1:3" x14ac:dyDescent="0.2">
      <c r="A183" s="29">
        <v>182</v>
      </c>
      <c r="B183" s="31" t="s">
        <v>995</v>
      </c>
    </row>
    <row r="184" spans="1:3" x14ac:dyDescent="0.2">
      <c r="A184" s="29">
        <v>183</v>
      </c>
      <c r="B184" s="31" t="s">
        <v>996</v>
      </c>
    </row>
    <row r="185" spans="1:3" x14ac:dyDescent="0.2">
      <c r="A185" s="29">
        <v>184</v>
      </c>
      <c r="B185" s="31" t="s">
        <v>997</v>
      </c>
    </row>
    <row r="186" spans="1:3" x14ac:dyDescent="0.2">
      <c r="A186" s="29">
        <v>185</v>
      </c>
      <c r="B186" s="31" t="s">
        <v>998</v>
      </c>
      <c r="C186" s="29" t="s">
        <v>1126</v>
      </c>
    </row>
    <row r="187" spans="1:3" x14ac:dyDescent="0.2">
      <c r="A187" s="29">
        <v>186</v>
      </c>
      <c r="B187" s="31" t="s">
        <v>999</v>
      </c>
    </row>
    <row r="188" spans="1:3" x14ac:dyDescent="0.2">
      <c r="A188" s="29">
        <v>187</v>
      </c>
      <c r="B188" s="31" t="s">
        <v>1000</v>
      </c>
    </row>
    <row r="189" spans="1:3" x14ac:dyDescent="0.2">
      <c r="A189" s="29">
        <v>188</v>
      </c>
      <c r="B189" s="31" t="s">
        <v>1001</v>
      </c>
    </row>
    <row r="190" spans="1:3" x14ac:dyDescent="0.2">
      <c r="A190" s="29">
        <v>189</v>
      </c>
      <c r="B190" s="31" t="s">
        <v>1002</v>
      </c>
    </row>
    <row r="191" spans="1:3" x14ac:dyDescent="0.2">
      <c r="A191" s="29">
        <v>190</v>
      </c>
      <c r="B191" s="31" t="s">
        <v>1003</v>
      </c>
    </row>
    <row r="192" spans="1:3" x14ac:dyDescent="0.2">
      <c r="A192" s="29">
        <v>191</v>
      </c>
      <c r="B192" s="31" t="s">
        <v>1004</v>
      </c>
    </row>
    <row r="193" spans="1:3" x14ac:dyDescent="0.2">
      <c r="A193" s="29">
        <v>192</v>
      </c>
      <c r="B193" s="31" t="s">
        <v>1005</v>
      </c>
    </row>
    <row r="194" spans="1:3" x14ac:dyDescent="0.2">
      <c r="A194" s="29">
        <v>193</v>
      </c>
      <c r="B194" s="31" t="s">
        <v>1006</v>
      </c>
      <c r="C194" s="29" t="s">
        <v>1126</v>
      </c>
    </row>
    <row r="195" spans="1:3" x14ac:dyDescent="0.2">
      <c r="A195" s="29">
        <v>194</v>
      </c>
      <c r="B195" s="31" t="s">
        <v>1007</v>
      </c>
    </row>
    <row r="196" spans="1:3" x14ac:dyDescent="0.2">
      <c r="A196" s="29">
        <v>195</v>
      </c>
      <c r="B196" s="31" t="s">
        <v>1008</v>
      </c>
    </row>
    <row r="197" spans="1:3" x14ac:dyDescent="0.2">
      <c r="A197" s="29">
        <v>196</v>
      </c>
      <c r="B197" s="31" t="s">
        <v>1009</v>
      </c>
    </row>
    <row r="198" spans="1:3" x14ac:dyDescent="0.2">
      <c r="A198" s="29">
        <v>197</v>
      </c>
      <c r="B198" s="31" t="s">
        <v>1010</v>
      </c>
    </row>
    <row r="199" spans="1:3" x14ac:dyDescent="0.2">
      <c r="A199" s="29">
        <v>198</v>
      </c>
      <c r="B199" s="31" t="s">
        <v>1011</v>
      </c>
    </row>
    <row r="200" spans="1:3" x14ac:dyDescent="0.2">
      <c r="A200" s="29">
        <v>199</v>
      </c>
      <c r="B200" s="31" t="s">
        <v>1012</v>
      </c>
    </row>
    <row r="201" spans="1:3" x14ac:dyDescent="0.2">
      <c r="A201" s="29">
        <v>200</v>
      </c>
      <c r="B201" s="29" t="s">
        <v>1013</v>
      </c>
    </row>
    <row r="202" spans="1:3" x14ac:dyDescent="0.2">
      <c r="A202" s="29">
        <v>201</v>
      </c>
      <c r="B202" s="29" t="s">
        <v>1014</v>
      </c>
    </row>
    <row r="203" spans="1:3" x14ac:dyDescent="0.2">
      <c r="A203" s="29">
        <v>202</v>
      </c>
      <c r="B203" s="29" t="s">
        <v>1015</v>
      </c>
    </row>
    <row r="204" spans="1:3" x14ac:dyDescent="0.2">
      <c r="A204" s="29">
        <v>203</v>
      </c>
      <c r="B204" s="29" t="s">
        <v>986</v>
      </c>
    </row>
    <row r="205" spans="1:3" x14ac:dyDescent="0.2">
      <c r="A205" s="29">
        <v>204</v>
      </c>
      <c r="B205" s="29" t="s">
        <v>1016</v>
      </c>
    </row>
    <row r="206" spans="1:3" x14ac:dyDescent="0.2">
      <c r="A206" s="29">
        <v>205</v>
      </c>
      <c r="B206" s="29" t="s">
        <v>1017</v>
      </c>
    </row>
    <row r="207" spans="1:3" x14ac:dyDescent="0.2">
      <c r="A207" s="29">
        <v>206</v>
      </c>
      <c r="B207" s="29" t="s">
        <v>894</v>
      </c>
    </row>
    <row r="208" spans="1:3" x14ac:dyDescent="0.2">
      <c r="A208" s="29">
        <v>207</v>
      </c>
      <c r="B208" s="29" t="s">
        <v>1018</v>
      </c>
    </row>
    <row r="209" spans="1:3" x14ac:dyDescent="0.2">
      <c r="A209" s="29">
        <v>208</v>
      </c>
      <c r="B209" s="29" t="s">
        <v>1019</v>
      </c>
    </row>
    <row r="210" spans="1:3" x14ac:dyDescent="0.2">
      <c r="A210" s="29">
        <v>209</v>
      </c>
      <c r="B210" s="29" t="s">
        <v>1020</v>
      </c>
    </row>
    <row r="211" spans="1:3" x14ac:dyDescent="0.2">
      <c r="A211" s="29">
        <v>210</v>
      </c>
      <c r="B211" s="29" t="s">
        <v>1021</v>
      </c>
    </row>
    <row r="212" spans="1:3" x14ac:dyDescent="0.2">
      <c r="A212" s="29">
        <v>211</v>
      </c>
      <c r="B212" s="29" t="s">
        <v>1022</v>
      </c>
      <c r="C212" s="29" t="s">
        <v>1126</v>
      </c>
    </row>
    <row r="213" spans="1:3" x14ac:dyDescent="0.2">
      <c r="A213" s="29">
        <v>212</v>
      </c>
      <c r="B213" s="29" t="s">
        <v>1023</v>
      </c>
    </row>
    <row r="214" spans="1:3" x14ac:dyDescent="0.2">
      <c r="A214" s="29">
        <v>213</v>
      </c>
      <c r="B214" s="29" t="s">
        <v>1024</v>
      </c>
    </row>
    <row r="215" spans="1:3" x14ac:dyDescent="0.2">
      <c r="A215" s="29">
        <v>214</v>
      </c>
      <c r="B215" s="29" t="s">
        <v>1025</v>
      </c>
    </row>
    <row r="216" spans="1:3" x14ac:dyDescent="0.2">
      <c r="A216" s="29">
        <v>215</v>
      </c>
      <c r="B216" s="29" t="s">
        <v>1026</v>
      </c>
    </row>
    <row r="217" spans="1:3" x14ac:dyDescent="0.2">
      <c r="A217" s="29">
        <v>216</v>
      </c>
      <c r="B217" s="29" t="s">
        <v>1027</v>
      </c>
    </row>
    <row r="218" spans="1:3" x14ac:dyDescent="0.2">
      <c r="A218" s="29">
        <v>217</v>
      </c>
      <c r="B218" s="31" t="s">
        <v>1057</v>
      </c>
    </row>
    <row r="219" spans="1:3" x14ac:dyDescent="0.2">
      <c r="A219" s="29">
        <v>218</v>
      </c>
      <c r="B219" s="29" t="s">
        <v>1028</v>
      </c>
    </row>
    <row r="220" spans="1:3" x14ac:dyDescent="0.2">
      <c r="A220" s="29">
        <v>219</v>
      </c>
      <c r="B220" s="29" t="s">
        <v>1029</v>
      </c>
    </row>
    <row r="221" spans="1:3" x14ac:dyDescent="0.2">
      <c r="A221" s="29">
        <v>220</v>
      </c>
      <c r="B221" s="29" t="s">
        <v>1026</v>
      </c>
    </row>
    <row r="222" spans="1:3" x14ac:dyDescent="0.2">
      <c r="A222" s="29">
        <v>221</v>
      </c>
      <c r="B222" s="29" t="s">
        <v>1030</v>
      </c>
    </row>
    <row r="223" spans="1:3" x14ac:dyDescent="0.2">
      <c r="A223" s="29">
        <v>222</v>
      </c>
      <c r="B223" s="29" t="s">
        <v>1031</v>
      </c>
    </row>
    <row r="224" spans="1:3" x14ac:dyDescent="0.2">
      <c r="A224" s="29">
        <v>223</v>
      </c>
      <c r="B224" s="29" t="s">
        <v>1032</v>
      </c>
    </row>
    <row r="225" spans="1:3" x14ac:dyDescent="0.2">
      <c r="A225" s="29">
        <v>224</v>
      </c>
      <c r="B225" s="29" t="s">
        <v>1033</v>
      </c>
    </row>
    <row r="226" spans="1:3" x14ac:dyDescent="0.2">
      <c r="A226" s="29">
        <v>225</v>
      </c>
      <c r="B226" s="29" t="s">
        <v>1034</v>
      </c>
    </row>
    <row r="227" spans="1:3" x14ac:dyDescent="0.2">
      <c r="A227" s="29">
        <v>226</v>
      </c>
      <c r="B227" s="29" t="s">
        <v>1035</v>
      </c>
    </row>
    <row r="228" spans="1:3" x14ac:dyDescent="0.2">
      <c r="A228" s="29">
        <v>227</v>
      </c>
      <c r="B228" s="29" t="s">
        <v>1036</v>
      </c>
    </row>
    <row r="229" spans="1:3" x14ac:dyDescent="0.2">
      <c r="A229" s="29">
        <v>228</v>
      </c>
      <c r="B229" s="29" t="s">
        <v>1037</v>
      </c>
      <c r="C229" s="29" t="s">
        <v>1126</v>
      </c>
    </row>
    <row r="230" spans="1:3" x14ac:dyDescent="0.2">
      <c r="A230" s="29">
        <v>229</v>
      </c>
      <c r="B230" s="29" t="s">
        <v>1038</v>
      </c>
    </row>
    <row r="231" spans="1:3" x14ac:dyDescent="0.2">
      <c r="A231" s="29">
        <v>230</v>
      </c>
      <c r="B231" s="29" t="s">
        <v>1039</v>
      </c>
    </row>
    <row r="232" spans="1:3" x14ac:dyDescent="0.2">
      <c r="A232" s="29">
        <v>231</v>
      </c>
      <c r="B232" s="29" t="s">
        <v>1040</v>
      </c>
    </row>
    <row r="233" spans="1:3" x14ac:dyDescent="0.2">
      <c r="A233" s="29">
        <v>232</v>
      </c>
      <c r="B233" s="29" t="s">
        <v>1041</v>
      </c>
    </row>
    <row r="234" spans="1:3" x14ac:dyDescent="0.2">
      <c r="A234" s="29">
        <v>233</v>
      </c>
      <c r="B234" s="29" t="s">
        <v>1042</v>
      </c>
    </row>
    <row r="235" spans="1:3" x14ac:dyDescent="0.2">
      <c r="A235" s="29">
        <v>234</v>
      </c>
      <c r="B235" s="29" t="s">
        <v>1043</v>
      </c>
    </row>
    <row r="236" spans="1:3" x14ac:dyDescent="0.2">
      <c r="A236" s="29">
        <v>235</v>
      </c>
      <c r="B236" s="29" t="s">
        <v>1044</v>
      </c>
      <c r="C236" s="29" t="s">
        <v>1126</v>
      </c>
    </row>
    <row r="237" spans="1:3" x14ac:dyDescent="0.2">
      <c r="A237" s="29">
        <v>236</v>
      </c>
      <c r="B237" s="29" t="s">
        <v>1045</v>
      </c>
    </row>
    <row r="238" spans="1:3" x14ac:dyDescent="0.2">
      <c r="A238" s="29">
        <v>237</v>
      </c>
      <c r="B238" s="29" t="s">
        <v>1046</v>
      </c>
    </row>
    <row r="239" spans="1:3" x14ac:dyDescent="0.2">
      <c r="A239" s="29">
        <v>238</v>
      </c>
      <c r="B239" s="29" t="s">
        <v>746</v>
      </c>
    </row>
    <row r="240" spans="1:3" x14ac:dyDescent="0.2">
      <c r="A240" s="29">
        <v>239</v>
      </c>
      <c r="B240" s="29" t="s">
        <v>1047</v>
      </c>
    </row>
    <row r="241" spans="1:3" x14ac:dyDescent="0.2">
      <c r="A241" s="29">
        <v>240</v>
      </c>
      <c r="B241" s="29" t="s">
        <v>1048</v>
      </c>
      <c r="C241" s="29" t="s">
        <v>1126</v>
      </c>
    </row>
    <row r="242" spans="1:3" x14ac:dyDescent="0.2">
      <c r="A242" s="29">
        <v>241</v>
      </c>
      <c r="B242" s="29" t="s">
        <v>1049</v>
      </c>
    </row>
    <row r="243" spans="1:3" x14ac:dyDescent="0.2">
      <c r="A243" s="29">
        <v>242</v>
      </c>
      <c r="B243" s="29" t="s">
        <v>1050</v>
      </c>
    </row>
    <row r="244" spans="1:3" x14ac:dyDescent="0.2">
      <c r="A244" s="29">
        <v>243</v>
      </c>
      <c r="B244" s="29" t="s">
        <v>1004</v>
      </c>
    </row>
    <row r="245" spans="1:3" x14ac:dyDescent="0.2">
      <c r="A245" s="29">
        <v>244</v>
      </c>
      <c r="B245" s="29" t="s">
        <v>1051</v>
      </c>
    </row>
    <row r="246" spans="1:3" x14ac:dyDescent="0.2">
      <c r="A246" s="29">
        <v>245</v>
      </c>
      <c r="B246" s="31" t="s">
        <v>1052</v>
      </c>
    </row>
    <row r="247" spans="1:3" x14ac:dyDescent="0.2">
      <c r="A247" s="29">
        <v>246</v>
      </c>
      <c r="B247" s="31" t="s">
        <v>1053</v>
      </c>
    </row>
    <row r="248" spans="1:3" x14ac:dyDescent="0.2">
      <c r="A248" s="29">
        <v>247</v>
      </c>
      <c r="B248" s="31" t="s">
        <v>1054</v>
      </c>
    </row>
    <row r="249" spans="1:3" x14ac:dyDescent="0.2">
      <c r="A249" s="29">
        <v>248</v>
      </c>
      <c r="B249" s="31" t="s">
        <v>1055</v>
      </c>
    </row>
    <row r="250" spans="1:3" x14ac:dyDescent="0.2">
      <c r="A250" s="29">
        <v>249</v>
      </c>
      <c r="B250" s="31" t="s">
        <v>1056</v>
      </c>
    </row>
    <row r="251" spans="1:3" x14ac:dyDescent="0.2">
      <c r="A251" s="29">
        <v>250</v>
      </c>
      <c r="B251" s="31" t="s">
        <v>1058</v>
      </c>
    </row>
    <row r="252" spans="1:3" x14ac:dyDescent="0.2">
      <c r="A252" s="29">
        <v>251</v>
      </c>
      <c r="B252" s="31" t="s">
        <v>1059</v>
      </c>
    </row>
    <row r="253" spans="1:3" x14ac:dyDescent="0.2">
      <c r="A253" s="29">
        <v>252</v>
      </c>
      <c r="B253" s="31" t="s">
        <v>1060</v>
      </c>
    </row>
    <row r="254" spans="1:3" x14ac:dyDescent="0.2">
      <c r="A254" s="29">
        <v>253</v>
      </c>
      <c r="B254" s="31" t="s">
        <v>1064</v>
      </c>
    </row>
    <row r="255" spans="1:3" x14ac:dyDescent="0.2">
      <c r="A255" s="29">
        <v>254</v>
      </c>
      <c r="B255" s="29" t="s">
        <v>1065</v>
      </c>
    </row>
    <row r="256" spans="1:3" x14ac:dyDescent="0.2">
      <c r="A256" s="29">
        <v>255</v>
      </c>
      <c r="B256" s="29" t="s">
        <v>1066</v>
      </c>
      <c r="C256" s="29" t="s">
        <v>1126</v>
      </c>
    </row>
    <row r="257" spans="1:3" x14ac:dyDescent="0.2">
      <c r="A257" s="29">
        <v>256</v>
      </c>
      <c r="B257" s="29" t="s">
        <v>1067</v>
      </c>
    </row>
    <row r="258" spans="1:3" x14ac:dyDescent="0.2">
      <c r="A258" s="29">
        <v>257</v>
      </c>
      <c r="B258" s="29" t="s">
        <v>1068</v>
      </c>
    </row>
    <row r="259" spans="1:3" x14ac:dyDescent="0.2">
      <c r="A259" s="29">
        <v>258</v>
      </c>
      <c r="B259" s="29" t="s">
        <v>1069</v>
      </c>
    </row>
    <row r="260" spans="1:3" x14ac:dyDescent="0.2">
      <c r="A260" s="29">
        <v>259</v>
      </c>
      <c r="B260" s="29" t="s">
        <v>1070</v>
      </c>
    </row>
    <row r="261" spans="1:3" x14ac:dyDescent="0.2">
      <c r="A261" s="29">
        <v>260</v>
      </c>
      <c r="B261" s="29" t="s">
        <v>1071</v>
      </c>
    </row>
    <row r="262" spans="1:3" x14ac:dyDescent="0.2">
      <c r="A262" s="29">
        <v>261</v>
      </c>
      <c r="B262" s="29" t="s">
        <v>1072</v>
      </c>
      <c r="C262" s="29" t="s">
        <v>1126</v>
      </c>
    </row>
    <row r="263" spans="1:3" x14ac:dyDescent="0.2">
      <c r="A263" s="29">
        <v>262</v>
      </c>
      <c r="B263" s="29" t="s">
        <v>1073</v>
      </c>
    </row>
    <row r="264" spans="1:3" x14ac:dyDescent="0.2">
      <c r="A264" s="29">
        <v>263</v>
      </c>
      <c r="B264" s="29" t="s">
        <v>1074</v>
      </c>
    </row>
    <row r="265" spans="1:3" x14ac:dyDescent="0.2">
      <c r="A265" s="29">
        <v>264</v>
      </c>
      <c r="B265" s="29" t="s">
        <v>1075</v>
      </c>
    </row>
    <row r="266" spans="1:3" x14ac:dyDescent="0.2">
      <c r="A266" s="29">
        <v>265</v>
      </c>
      <c r="B266" s="29" t="s">
        <v>1076</v>
      </c>
    </row>
    <row r="267" spans="1:3" x14ac:dyDescent="0.2">
      <c r="A267" s="29">
        <v>266</v>
      </c>
      <c r="B267" s="29" t="s">
        <v>1077</v>
      </c>
      <c r="C267" s="29" t="s">
        <v>1126</v>
      </c>
    </row>
    <row r="268" spans="1:3" x14ac:dyDescent="0.2">
      <c r="A268" s="29">
        <v>267</v>
      </c>
      <c r="B268" s="29" t="s">
        <v>1078</v>
      </c>
      <c r="C268" s="29" t="s">
        <v>1126</v>
      </c>
    </row>
    <row r="269" spans="1:3" x14ac:dyDescent="0.2">
      <c r="A269" s="29">
        <v>268</v>
      </c>
      <c r="B269" s="29" t="s">
        <v>1079</v>
      </c>
    </row>
    <row r="270" spans="1:3" x14ac:dyDescent="0.2">
      <c r="A270" s="29">
        <v>269</v>
      </c>
      <c r="B270" s="29" t="s">
        <v>1080</v>
      </c>
    </row>
    <row r="271" spans="1:3" x14ac:dyDescent="0.2">
      <c r="A271" s="29">
        <v>270</v>
      </c>
      <c r="B271" s="29" t="s">
        <v>1081</v>
      </c>
      <c r="C271" s="29" t="s">
        <v>1126</v>
      </c>
    </row>
    <row r="272" spans="1:3" x14ac:dyDescent="0.2">
      <c r="A272" s="29">
        <v>271</v>
      </c>
      <c r="B272" s="29" t="s">
        <v>1082</v>
      </c>
      <c r="C272" s="29" t="s">
        <v>1126</v>
      </c>
    </row>
    <row r="273" spans="1:3" x14ac:dyDescent="0.2">
      <c r="A273" s="29">
        <v>272</v>
      </c>
      <c r="B273" s="29" t="s">
        <v>1083</v>
      </c>
      <c r="C273" s="29" t="s">
        <v>1126</v>
      </c>
    </row>
    <row r="274" spans="1:3" x14ac:dyDescent="0.2">
      <c r="A274" s="29">
        <v>273</v>
      </c>
      <c r="B274" s="29" t="s">
        <v>1084</v>
      </c>
      <c r="C274" s="29" t="s">
        <v>1126</v>
      </c>
    </row>
    <row r="275" spans="1:3" x14ac:dyDescent="0.2">
      <c r="A275" s="29">
        <v>274</v>
      </c>
      <c r="B275" s="29" t="s">
        <v>1085</v>
      </c>
      <c r="C275" s="29" t="s">
        <v>1126</v>
      </c>
    </row>
    <row r="276" spans="1:3" x14ac:dyDescent="0.2">
      <c r="A276" s="29">
        <v>275</v>
      </c>
      <c r="B276" s="29" t="s">
        <v>1086</v>
      </c>
      <c r="C276" s="29" t="s">
        <v>1126</v>
      </c>
    </row>
    <row r="277" spans="1:3" x14ac:dyDescent="0.2">
      <c r="A277" s="29">
        <v>276</v>
      </c>
      <c r="B277" s="29" t="s">
        <v>1087</v>
      </c>
      <c r="C277" s="29" t="s">
        <v>1126</v>
      </c>
    </row>
    <row r="278" spans="1:3" x14ac:dyDescent="0.2">
      <c r="A278" s="29">
        <v>277</v>
      </c>
      <c r="B278" s="29" t="s">
        <v>1088</v>
      </c>
    </row>
    <row r="279" spans="1:3" x14ac:dyDescent="0.2">
      <c r="A279" s="29">
        <v>278</v>
      </c>
      <c r="B279" s="29" t="s">
        <v>1089</v>
      </c>
      <c r="C279" s="29" t="s">
        <v>1126</v>
      </c>
    </row>
    <row r="280" spans="1:3" x14ac:dyDescent="0.2">
      <c r="A280" s="29">
        <v>279</v>
      </c>
      <c r="B280" s="29" t="s">
        <v>1090</v>
      </c>
      <c r="C280" s="29" t="s">
        <v>1126</v>
      </c>
    </row>
    <row r="281" spans="1:3" x14ac:dyDescent="0.2">
      <c r="A281" s="29">
        <v>280</v>
      </c>
      <c r="B281" s="29" t="s">
        <v>1091</v>
      </c>
      <c r="C281" s="29" t="s">
        <v>1126</v>
      </c>
    </row>
    <row r="282" spans="1:3" x14ac:dyDescent="0.2">
      <c r="A282" s="29">
        <v>281</v>
      </c>
      <c r="B282" s="29" t="s">
        <v>1092</v>
      </c>
      <c r="C282" s="29" t="s">
        <v>1126</v>
      </c>
    </row>
    <row r="283" spans="1:3" x14ac:dyDescent="0.2">
      <c r="A283" s="29">
        <v>282</v>
      </c>
      <c r="B283" s="29" t="s">
        <v>1093</v>
      </c>
      <c r="C283" s="29" t="s">
        <v>1126</v>
      </c>
    </row>
    <row r="284" spans="1:3" x14ac:dyDescent="0.2">
      <c r="A284" s="29">
        <v>283</v>
      </c>
      <c r="B284" s="29" t="s">
        <v>1094</v>
      </c>
    </row>
    <row r="285" spans="1:3" x14ac:dyDescent="0.2">
      <c r="A285" s="29">
        <v>284</v>
      </c>
      <c r="B285" s="29" t="s">
        <v>1095</v>
      </c>
    </row>
    <row r="286" spans="1:3" x14ac:dyDescent="0.2">
      <c r="A286" s="29">
        <v>285</v>
      </c>
      <c r="B286" s="29" t="s">
        <v>1096</v>
      </c>
    </row>
    <row r="287" spans="1:3" x14ac:dyDescent="0.2">
      <c r="A287" s="29">
        <v>286</v>
      </c>
      <c r="B287" s="29" t="s">
        <v>1097</v>
      </c>
    </row>
    <row r="288" spans="1:3" x14ac:dyDescent="0.2">
      <c r="A288" s="29">
        <v>287</v>
      </c>
      <c r="B288" s="29" t="s">
        <v>1098</v>
      </c>
    </row>
    <row r="289" spans="1:3" x14ac:dyDescent="0.2">
      <c r="A289" s="29">
        <v>288</v>
      </c>
      <c r="B289" s="29" t="s">
        <v>1099</v>
      </c>
    </row>
    <row r="290" spans="1:3" x14ac:dyDescent="0.2">
      <c r="A290" s="29">
        <v>289</v>
      </c>
      <c r="B290" s="29" t="s">
        <v>1100</v>
      </c>
    </row>
    <row r="291" spans="1:3" x14ac:dyDescent="0.2">
      <c r="A291" s="29">
        <v>290</v>
      </c>
      <c r="B291" s="29" t="s">
        <v>1101</v>
      </c>
    </row>
    <row r="292" spans="1:3" x14ac:dyDescent="0.2">
      <c r="A292" s="29">
        <v>291</v>
      </c>
      <c r="B292" s="29" t="s">
        <v>1102</v>
      </c>
    </row>
    <row r="293" spans="1:3" x14ac:dyDescent="0.2">
      <c r="A293" s="29">
        <v>292</v>
      </c>
      <c r="B293" s="31" t="s">
        <v>1103</v>
      </c>
    </row>
    <row r="294" spans="1:3" x14ac:dyDescent="0.2">
      <c r="A294" s="29">
        <v>293</v>
      </c>
      <c r="B294" s="31" t="s">
        <v>1104</v>
      </c>
    </row>
    <row r="295" spans="1:3" x14ac:dyDescent="0.2">
      <c r="A295" s="29">
        <v>294</v>
      </c>
      <c r="B295" s="31" t="s">
        <v>1105</v>
      </c>
    </row>
    <row r="296" spans="1:3" x14ac:dyDescent="0.2">
      <c r="A296" s="29">
        <v>295</v>
      </c>
      <c r="B296" s="31" t="s">
        <v>1106</v>
      </c>
    </row>
    <row r="297" spans="1:3" x14ac:dyDescent="0.2">
      <c r="A297" s="29">
        <v>296</v>
      </c>
      <c r="B297" s="31" t="s">
        <v>1107</v>
      </c>
      <c r="C297" s="29" t="s">
        <v>1126</v>
      </c>
    </row>
    <row r="298" spans="1:3" x14ac:dyDescent="0.2">
      <c r="A298" s="29">
        <v>297</v>
      </c>
      <c r="B298" s="31" t="s">
        <v>1108</v>
      </c>
    </row>
    <row r="299" spans="1:3" x14ac:dyDescent="0.2">
      <c r="A299" s="29">
        <v>298</v>
      </c>
      <c r="B299" s="31" t="s">
        <v>1109</v>
      </c>
    </row>
    <row r="300" spans="1:3" x14ac:dyDescent="0.2">
      <c r="A300" s="29">
        <v>299</v>
      </c>
      <c r="B300" s="31" t="s">
        <v>1110</v>
      </c>
    </row>
    <row r="301" spans="1:3" x14ac:dyDescent="0.2">
      <c r="A301" s="29">
        <v>300</v>
      </c>
      <c r="B301" s="31" t="s">
        <v>1111</v>
      </c>
    </row>
    <row r="302" spans="1:3" x14ac:dyDescent="0.2">
      <c r="A302" s="29">
        <v>301</v>
      </c>
      <c r="B302" s="31" t="s">
        <v>1112</v>
      </c>
    </row>
    <row r="303" spans="1:3" x14ac:dyDescent="0.2">
      <c r="A303" s="29">
        <v>302</v>
      </c>
      <c r="B303" s="31" t="s">
        <v>1113</v>
      </c>
    </row>
    <row r="304" spans="1:3" x14ac:dyDescent="0.2">
      <c r="A304" s="29">
        <v>303</v>
      </c>
      <c r="B304" s="31" t="s">
        <v>1114</v>
      </c>
    </row>
    <row r="305" spans="1:3" x14ac:dyDescent="0.2">
      <c r="A305" s="29">
        <v>304</v>
      </c>
      <c r="B305" s="31" t="s">
        <v>1115</v>
      </c>
    </row>
    <row r="306" spans="1:3" x14ac:dyDescent="0.2">
      <c r="A306" s="29">
        <v>305</v>
      </c>
      <c r="B306" s="31" t="s">
        <v>1116</v>
      </c>
    </row>
    <row r="307" spans="1:3" x14ac:dyDescent="0.2">
      <c r="A307" s="29">
        <v>306</v>
      </c>
      <c r="B307" s="31" t="s">
        <v>1117</v>
      </c>
    </row>
    <row r="308" spans="1:3" x14ac:dyDescent="0.2">
      <c r="A308" s="29">
        <v>307</v>
      </c>
      <c r="B308" s="29" t="s">
        <v>1118</v>
      </c>
    </row>
    <row r="309" spans="1:3" x14ac:dyDescent="0.2">
      <c r="A309" s="29">
        <v>308</v>
      </c>
      <c r="B309" s="29" t="s">
        <v>1119</v>
      </c>
    </row>
    <row r="310" spans="1:3" x14ac:dyDescent="0.2">
      <c r="A310" s="29">
        <v>309</v>
      </c>
      <c r="B310" s="29" t="s">
        <v>1120</v>
      </c>
    </row>
    <row r="311" spans="1:3" x14ac:dyDescent="0.2">
      <c r="A311" s="29">
        <v>310</v>
      </c>
      <c r="B311" s="29" t="s">
        <v>1121</v>
      </c>
    </row>
    <row r="312" spans="1:3" x14ac:dyDescent="0.2">
      <c r="A312" s="29">
        <v>311</v>
      </c>
      <c r="B312" s="29" t="s">
        <v>1124</v>
      </c>
      <c r="C312" s="29" t="s">
        <v>1126</v>
      </c>
    </row>
    <row r="313" spans="1:3" x14ac:dyDescent="0.2">
      <c r="A313" s="29">
        <v>312</v>
      </c>
      <c r="B313" s="29" t="s">
        <v>1129</v>
      </c>
    </row>
    <row r="314" spans="1:3" x14ac:dyDescent="0.2">
      <c r="A314" s="29">
        <v>313</v>
      </c>
      <c r="B314" s="29" t="s">
        <v>1130</v>
      </c>
      <c r="C314" s="29" t="s">
        <v>1126</v>
      </c>
    </row>
    <row r="315" spans="1:3" x14ac:dyDescent="0.2">
      <c r="A315" s="29">
        <v>314</v>
      </c>
      <c r="B315" s="29" t="s">
        <v>1131</v>
      </c>
      <c r="C315" s="29" t="s">
        <v>1126</v>
      </c>
    </row>
    <row r="316" spans="1:3" x14ac:dyDescent="0.2">
      <c r="A316" s="29">
        <v>315</v>
      </c>
      <c r="B316" s="29" t="s">
        <v>1132</v>
      </c>
      <c r="C316" s="29" t="s">
        <v>1126</v>
      </c>
    </row>
    <row r="317" spans="1:3" x14ac:dyDescent="0.2">
      <c r="A317" s="29">
        <v>316</v>
      </c>
      <c r="B317" s="29" t="s">
        <v>1133</v>
      </c>
      <c r="C317" s="29" t="s">
        <v>1126</v>
      </c>
    </row>
    <row r="318" spans="1:3" x14ac:dyDescent="0.2">
      <c r="A318" s="29">
        <v>317</v>
      </c>
      <c r="B318" s="29" t="s">
        <v>1134</v>
      </c>
      <c r="C318" s="29" t="s">
        <v>1126</v>
      </c>
    </row>
    <row r="319" spans="1:3" x14ac:dyDescent="0.2">
      <c r="A319" s="29">
        <v>318</v>
      </c>
      <c r="B319" s="29" t="s">
        <v>1135</v>
      </c>
      <c r="C319" s="29" t="s">
        <v>1126</v>
      </c>
    </row>
    <row r="320" spans="1:3" x14ac:dyDescent="0.2">
      <c r="A320" s="29">
        <v>319</v>
      </c>
      <c r="B320" s="29" t="s">
        <v>1136</v>
      </c>
      <c r="C320" s="29" t="s">
        <v>1126</v>
      </c>
    </row>
    <row r="321" spans="1:3" x14ac:dyDescent="0.2">
      <c r="A321" s="29">
        <v>320</v>
      </c>
      <c r="B321" s="29" t="s">
        <v>1137</v>
      </c>
      <c r="C321" s="29" t="s">
        <v>1126</v>
      </c>
    </row>
    <row r="322" spans="1:3" x14ac:dyDescent="0.2">
      <c r="A322" s="29">
        <v>321</v>
      </c>
      <c r="B322" s="29" t="s">
        <v>1138</v>
      </c>
      <c r="C322" s="29" t="s">
        <v>1126</v>
      </c>
    </row>
    <row r="323" spans="1:3" x14ac:dyDescent="0.2">
      <c r="A323" s="29">
        <v>322</v>
      </c>
      <c r="B323" s="29" t="s">
        <v>1139</v>
      </c>
      <c r="C323" s="29" t="s">
        <v>1126</v>
      </c>
    </row>
    <row r="324" spans="1:3" x14ac:dyDescent="0.2">
      <c r="A324" s="29">
        <v>323</v>
      </c>
      <c r="B324" s="29" t="s">
        <v>1140</v>
      </c>
      <c r="C324" s="29" t="s">
        <v>1126</v>
      </c>
    </row>
    <row r="325" spans="1:3" x14ac:dyDescent="0.2">
      <c r="A325" s="29">
        <v>324</v>
      </c>
      <c r="B325" s="29" t="s">
        <v>1141</v>
      </c>
      <c r="C325" s="29" t="s">
        <v>1126</v>
      </c>
    </row>
    <row r="326" spans="1:3" x14ac:dyDescent="0.2">
      <c r="A326" s="29">
        <v>325</v>
      </c>
      <c r="B326" s="29" t="s">
        <v>1115</v>
      </c>
      <c r="C326" s="29" t="s">
        <v>1126</v>
      </c>
    </row>
    <row r="327" spans="1:3" x14ac:dyDescent="0.2">
      <c r="A327" s="29">
        <v>326</v>
      </c>
      <c r="B327" s="29" t="s">
        <v>1142</v>
      </c>
      <c r="C327" s="29" t="s">
        <v>1126</v>
      </c>
    </row>
    <row r="328" spans="1:3" x14ac:dyDescent="0.2">
      <c r="A328" s="29">
        <v>327</v>
      </c>
      <c r="B328" s="29" t="s">
        <v>1143</v>
      </c>
      <c r="C328" s="29" t="s">
        <v>1126</v>
      </c>
    </row>
    <row r="329" spans="1:3" x14ac:dyDescent="0.2">
      <c r="A329" s="29">
        <v>328</v>
      </c>
      <c r="B329" s="29" t="s">
        <v>1144</v>
      </c>
      <c r="C329" s="29" t="s">
        <v>1126</v>
      </c>
    </row>
    <row r="330" spans="1:3" x14ac:dyDescent="0.2">
      <c r="A330" s="29">
        <v>329</v>
      </c>
      <c r="B330" s="29" t="s">
        <v>1145</v>
      </c>
      <c r="C330" s="29" t="s">
        <v>1126</v>
      </c>
    </row>
    <row r="331" spans="1:3" x14ac:dyDescent="0.2">
      <c r="A331" s="29">
        <v>330</v>
      </c>
      <c r="B331" s="29" t="s">
        <v>1146</v>
      </c>
      <c r="C331" s="29" t="s">
        <v>1126</v>
      </c>
    </row>
    <row r="332" spans="1:3" x14ac:dyDescent="0.2">
      <c r="A332" s="29">
        <v>331</v>
      </c>
      <c r="B332" s="29" t="s">
        <v>1147</v>
      </c>
      <c r="C332" s="29" t="s">
        <v>1126</v>
      </c>
    </row>
    <row r="333" spans="1:3" x14ac:dyDescent="0.2">
      <c r="A333" s="29">
        <v>332</v>
      </c>
      <c r="B333" s="29" t="s">
        <v>1094</v>
      </c>
      <c r="C333" s="29" t="s">
        <v>1126</v>
      </c>
    </row>
    <row r="334" spans="1:3" x14ac:dyDescent="0.2">
      <c r="A334" s="29">
        <v>333</v>
      </c>
      <c r="B334" s="29" t="s">
        <v>1148</v>
      </c>
      <c r="C334" s="29" t="s">
        <v>1126</v>
      </c>
    </row>
    <row r="335" spans="1:3" x14ac:dyDescent="0.2">
      <c r="A335" s="29">
        <v>334</v>
      </c>
      <c r="B335" s="29" t="s">
        <v>1653</v>
      </c>
      <c r="C335" s="29" t="s">
        <v>1126</v>
      </c>
    </row>
    <row r="336" spans="1:3" x14ac:dyDescent="0.2">
      <c r="A336" s="29">
        <v>335</v>
      </c>
      <c r="B336" s="29" t="s">
        <v>1654</v>
      </c>
      <c r="C336" s="29" t="s">
        <v>1126</v>
      </c>
    </row>
    <row r="337" spans="1:3" x14ac:dyDescent="0.2">
      <c r="A337" s="29">
        <v>336</v>
      </c>
      <c r="B337" s="29" t="s">
        <v>1656</v>
      </c>
      <c r="C337" s="29" t="s">
        <v>1126</v>
      </c>
    </row>
    <row r="338" spans="1:3" x14ac:dyDescent="0.2">
      <c r="A338" s="29">
        <v>337</v>
      </c>
      <c r="B338" s="29" t="s">
        <v>1657</v>
      </c>
      <c r="C338" s="29" t="s">
        <v>1126</v>
      </c>
    </row>
    <row r="339" spans="1:3" x14ac:dyDescent="0.2">
      <c r="A339" s="29">
        <v>338</v>
      </c>
      <c r="B339" s="29" t="s">
        <v>1672</v>
      </c>
      <c r="C339" s="29" t="s">
        <v>1126</v>
      </c>
    </row>
    <row r="340" spans="1:3" x14ac:dyDescent="0.2">
      <c r="A340" s="29">
        <v>339</v>
      </c>
      <c r="B340" s="29" t="s">
        <v>1673</v>
      </c>
      <c r="C340" s="29" t="s">
        <v>1126</v>
      </c>
    </row>
    <row r="341" spans="1:3" x14ac:dyDescent="0.2">
      <c r="A341" s="29">
        <v>340</v>
      </c>
      <c r="B341" s="29" t="s">
        <v>1674</v>
      </c>
      <c r="C341" s="29" t="s">
        <v>1126</v>
      </c>
    </row>
    <row r="342" spans="1:3" x14ac:dyDescent="0.2">
      <c r="A342" s="29">
        <v>341</v>
      </c>
      <c r="B342" s="29" t="s">
        <v>1675</v>
      </c>
      <c r="C342" s="29" t="s">
        <v>1126</v>
      </c>
    </row>
    <row r="343" spans="1:3" x14ac:dyDescent="0.2">
      <c r="A343" s="29">
        <v>342</v>
      </c>
      <c r="B343" s="29" t="s">
        <v>1676</v>
      </c>
      <c r="C343" s="29" t="s">
        <v>1126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CD52B-2D72-45E3-9C55-CFDAE390D769}">
  <dimension ref="A1:B10"/>
  <sheetViews>
    <sheetView workbookViewId="0">
      <selection activeCell="B34" sqref="B34"/>
    </sheetView>
  </sheetViews>
  <sheetFormatPr defaultRowHeight="12.75" x14ac:dyDescent="0.2"/>
  <cols>
    <col min="1" max="1" width="9.140625" style="29"/>
    <col min="2" max="2" width="47.42578125" style="29" bestFit="1" customWidth="1"/>
    <col min="3" max="16384" width="9.140625" style="29"/>
  </cols>
  <sheetData>
    <row r="1" spans="1:2" x14ac:dyDescent="0.2">
      <c r="A1" s="29" t="s">
        <v>814</v>
      </c>
      <c r="B1" s="29" t="s">
        <v>813</v>
      </c>
    </row>
    <row r="2" spans="1:2" x14ac:dyDescent="0.2">
      <c r="A2" s="29">
        <v>1</v>
      </c>
      <c r="B2" s="29" t="s">
        <v>812</v>
      </c>
    </row>
    <row r="3" spans="1:2" x14ac:dyDescent="0.2">
      <c r="A3" s="29">
        <v>2</v>
      </c>
      <c r="B3" s="29" t="s">
        <v>815</v>
      </c>
    </row>
    <row r="4" spans="1:2" x14ac:dyDescent="0.2">
      <c r="A4" s="29">
        <v>3</v>
      </c>
      <c r="B4" s="29" t="s">
        <v>816</v>
      </c>
    </row>
    <row r="5" spans="1:2" x14ac:dyDescent="0.2">
      <c r="A5" s="29">
        <v>4</v>
      </c>
      <c r="B5" s="29" t="s">
        <v>817</v>
      </c>
    </row>
    <row r="6" spans="1:2" x14ac:dyDescent="0.2">
      <c r="A6" s="29">
        <v>5</v>
      </c>
      <c r="B6" s="29" t="s">
        <v>818</v>
      </c>
    </row>
    <row r="7" spans="1:2" x14ac:dyDescent="0.2">
      <c r="A7" s="29">
        <v>6</v>
      </c>
      <c r="B7" s="29" t="s">
        <v>819</v>
      </c>
    </row>
    <row r="8" spans="1:2" x14ac:dyDescent="0.2">
      <c r="A8" s="29">
        <v>7</v>
      </c>
      <c r="B8" s="29" t="s">
        <v>820</v>
      </c>
    </row>
    <row r="9" spans="1:2" x14ac:dyDescent="0.2">
      <c r="A9" s="29">
        <v>8</v>
      </c>
      <c r="B9" s="29" t="s">
        <v>821</v>
      </c>
    </row>
    <row r="10" spans="1:2" x14ac:dyDescent="0.2">
      <c r="A10" s="29">
        <v>9</v>
      </c>
      <c r="B10" s="29" t="s">
        <v>822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F73ECC-0BB9-4CBD-8C9C-59FAD83933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Sheet3</vt:lpstr>
      <vt:lpstr>Sheet4</vt:lpstr>
      <vt:lpstr>Theories</vt:lpstr>
      <vt:lpstr>Sheet6</vt:lpstr>
      <vt:lpstr>OU</vt:lpstr>
      <vt:lpstr>Copy of OU</vt:lpstr>
      <vt:lpstr>Overseas</vt:lpstr>
      <vt:lpstr>FantasyBets</vt:lpstr>
      <vt:lpstr>Sheet1</vt:lpstr>
      <vt:lpstr>seasonf2s</vt:lpstr>
      <vt:lpstr>defense</vt:lpstr>
      <vt:lpstr>Stats</vt:lpstr>
      <vt:lpstr>PlayerStats</vt:lpstr>
      <vt:lpstr>Bets</vt:lpstr>
      <vt:lpstr>PlayerInfo</vt:lpstr>
      <vt:lpstr>Customers</vt:lpstr>
      <vt:lpstr>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Scubba</cp:lastModifiedBy>
  <dcterms:modified xsi:type="dcterms:W3CDTF">2023-01-06T00:40:51Z</dcterms:modified>
</cp:coreProperties>
</file>